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959"/>
  </bookViews>
  <sheets>
    <sheet name="目录" sheetId="29" r:id="rId1"/>
    <sheet name="变更一（装饰）附件一" sheetId="12" r:id="rId2"/>
    <sheet name="变更二（装饰）附件二" sheetId="14" r:id="rId3"/>
    <sheet name="铝板铝方通厚度调整 附件三" sheetId="26" r:id="rId4"/>
    <sheet name="幕墙变更附件四" sheetId="24" r:id="rId5"/>
    <sheet name="智能化变更附件五" sheetId="23" r:id="rId6"/>
    <sheet name="变更一(安装7.19) 附件六" sheetId="16" r:id="rId7"/>
    <sheet name="安装变更8.1 附件七" sheetId="21" r:id="rId8"/>
    <sheet name="9增加空调附件八" sheetId="19" r:id="rId9"/>
    <sheet name="夹层增加幕墙窗户附件九" sheetId="28" r:id="rId10"/>
    <sheet name="装饰更工程量" sheetId="17" state="hidden" r:id="rId11"/>
    <sheet name="安装工程量" sheetId="15" state="hidden" r:id="rId12"/>
    <sheet name="Sheet1" sheetId="20" state="hidden" r:id="rId13"/>
    <sheet name="Sheet2" sheetId="25" state="hidden" r:id="rId14"/>
    <sheet name="综合单价分析表" sheetId="27" state="hidden" r:id="rId15"/>
    <sheet name="灯具变更附件十" sheetId="30" r:id="rId16"/>
    <sheet name="Sheet3" sheetId="31" r:id="rId17"/>
    <sheet name="门头钢结构工程量计算" sheetId="13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1" hidden="1">'变更一（装饰）附件一'!$A$4:$O$51</definedName>
    <definedName name="_xlnm._FilterDatabase" localSheetId="2" hidden="1">'变更二（装饰）附件二'!$A$4:$P$28</definedName>
    <definedName name="_xlnm._FilterDatabase" localSheetId="3" hidden="1">'铝板铝方通厚度调整 附件三'!$A$4:$O$12</definedName>
    <definedName name="_xlnm._FilterDatabase" localSheetId="4" hidden="1">幕墙变更附件四!$A$4:$P$12</definedName>
    <definedName name="_xlnm._FilterDatabase" localSheetId="5" hidden="1">智能化变更附件五!$A$4:$P$14</definedName>
    <definedName name="_xlnm._FilterDatabase" localSheetId="6" hidden="1">'变更一(安装7.19) 附件六'!$A$4:$P$22</definedName>
    <definedName name="_xlnm._FilterDatabase" localSheetId="7" hidden="1">'安装变更8.1 附件七'!$A$4:$P$23</definedName>
    <definedName name="_xlnm._FilterDatabase" localSheetId="8" hidden="1">'9增加空调附件八'!$A$5:$Y$42</definedName>
    <definedName name="_xlnm._FilterDatabase" localSheetId="9" hidden="1">夹层增加幕墙窗户附件九!$A$4:$P$9</definedName>
    <definedName name="_xlnm._FilterDatabase" localSheetId="15" hidden="1">灯具变更附件十!$A$4:$P$17</definedName>
    <definedName name="_xlnm._FilterDatabase" localSheetId="17" hidden="1">门头钢结构工程量计算!$A$2:$G$22</definedName>
    <definedName name="_xlnm.Print_Titles" localSheetId="1">'变更一（装饰）附件一'!$1:$5</definedName>
    <definedName name="_xlnm.Print_Area" localSheetId="1">'变更一（装饰）附件一'!$A$1:$O$51</definedName>
    <definedName name="_">#REF!</definedName>
    <definedName name="________zz1">#REF!</definedName>
    <definedName name="_______zz1">#REF!</definedName>
    <definedName name="_____zz1">#REF!</definedName>
    <definedName name="____zz1">#REF!</definedName>
    <definedName name="___zz1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zz1">#REF!</definedName>
    <definedName name="_12">#REF!</definedName>
    <definedName name="_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qw12">#REF!</definedName>
    <definedName name="_zz1">#REF!</definedName>
    <definedName name="abc">#REF!</definedName>
    <definedName name="cap">#REF!</definedName>
    <definedName name="CBXS">#REF!</definedName>
    <definedName name="cola">#REF!</definedName>
    <definedName name="colb">#REF!</definedName>
    <definedName name="data">#REF!</definedName>
    <definedName name="dh">#REF!</definedName>
    <definedName name="DW">[1]单位库!$A:$A</definedName>
    <definedName name="F1_1">#REF!</definedName>
    <definedName name="GG2_2">#REF!</definedName>
    <definedName name="HWSheet">1</definedName>
    <definedName name="lap">[2]General!$B$2:$G$9</definedName>
    <definedName name="lixi">[3]敏感参数!$C$8</definedName>
    <definedName name="LLL">#REF!</definedName>
    <definedName name="mc">#REF!</definedName>
    <definedName name="mj_1">#REF!</definedName>
    <definedName name="mj_2">#REF!</definedName>
    <definedName name="sbdh">#REF!</definedName>
    <definedName name="SRXS">#REF!</definedName>
    <definedName name="ss">[4]面积指标!#REF!</definedName>
    <definedName name="ssss">[4]面积指标!#REF!</definedName>
    <definedName name="TEST0">#REF!</definedName>
    <definedName name="TESTHKEY">#REF!</definedName>
    <definedName name="TESTKEYS">#REF!</definedName>
    <definedName name="TESTVKEY">#REF!</definedName>
    <definedName name="WTP">#REF!</definedName>
    <definedName name="x">#REF!</definedName>
    <definedName name="xishu">[5]面积指标!#REF!</definedName>
    <definedName name="xm">#REF!</definedName>
    <definedName name="Y">#REF!</definedName>
    <definedName name="yhmc">#REF!</definedName>
    <definedName name="阿瑟">'[6]5201.2004'!$A$1:$I$24</definedName>
    <definedName name="啊啊">#REF!</definedName>
    <definedName name="板式住宅">'[7]基础资料（B）'!$C$8</definedName>
    <definedName name="北京中远广田装饰工程有限公司">#REF!</definedName>
    <definedName name="比例">#REF!</definedName>
    <definedName name="滨江路写字楼">'[7]基础资料（B）'!$C$16</definedName>
    <definedName name="产品成本分摊表">#REF!</definedName>
    <definedName name="超高层塔式住宅">'[7]基础资料（B）'!$C$9</definedName>
    <definedName name="超高层写字楼">'[7]基础资料（B）'!$C$15</definedName>
    <definedName name="大梯坎商业">'[7]基础资料（B）'!$C$13</definedName>
    <definedName name="待发生成本预测">#REF!</definedName>
    <definedName name="单价_Price">#REF!</definedName>
    <definedName name="道路面积">'[7]基础资料（B）'!$C$21</definedName>
    <definedName name="地上建筑面积">[8]面积指标!$D$25</definedName>
    <definedName name="地下车库">'[7]基础资料（B）'!$C$17</definedName>
    <definedName name="地下分摊系数1">[9]面积指标!#REF!</definedName>
    <definedName name="的">#REF!</definedName>
    <definedName name="电气">#REF!</definedName>
    <definedName name="高层塔式住宅">'[7]基础资料（B）'!$C$10</definedName>
    <definedName name="工程造价">#REF!</definedName>
    <definedName name="工作">#REF!</definedName>
    <definedName name="豪华装修">'[7]基础资料（B）'!$C$31</definedName>
    <definedName name="合计">#REF!</definedName>
    <definedName name="合同">#REF!</definedName>
    <definedName name="核算项目明细账_1133_06_00">#REF!</definedName>
    <definedName name="红线范围外西侧绿化工程">EVALUATE+#REF!</definedName>
    <definedName name="汇率">#REF!</definedName>
    <definedName name="会所">'[7]基础资料（B）'!$C$23</definedName>
    <definedName name="建安均价">#REF!</definedName>
    <definedName name="建面">#REF!</definedName>
    <definedName name="建筑面积">[10]写字楼B!#REF!</definedName>
    <definedName name="景观面积">'[7]基础资料（B）'!$C$32</definedName>
    <definedName name="景观照明工程量清单">#REF!</definedName>
    <definedName name="酒店式公寓">'[7]基础资料（B）'!$C$11</definedName>
    <definedName name="居住户数">'[7]基础资料（B）'!$C$35</definedName>
    <definedName name="开间费">#REF!</definedName>
    <definedName name="科目余额表">#REF!</definedName>
    <definedName name="利息总额">#REF!</definedName>
    <definedName name="临规划路商业">'[7]基础资料（B）'!$C$14</definedName>
    <definedName name="面积">#REF!</definedName>
    <definedName name="内部收益率">#REF!</definedName>
    <definedName name="汽车展示厅">'[7]基础资料（B）'!$C$12</definedName>
    <definedName name="全项目动态成本表">#REF!</definedName>
    <definedName name="人防">'[7]基础资料（B）'!$C$26</definedName>
    <definedName name="砂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208">#REF!</definedName>
    <definedName name="生产列3">#REF!</definedName>
    <definedName name="生产列4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6">#REF!</definedName>
    <definedName name="生产期7">#REF!</definedName>
    <definedName name="生产期8">#REF!</definedName>
    <definedName name="生产期9">#REF!</definedName>
    <definedName name="生产期请问">#REF!</definedName>
    <definedName name="石粉">#REF!</definedName>
    <definedName name="时">#REF!</definedName>
    <definedName name="数量_Qua">#REF!</definedName>
    <definedName name="水电安装工程量清单1">#REF!</definedName>
    <definedName name="水泥">#REF!</definedName>
    <definedName name="碎石">#REF!</definedName>
    <definedName name="土地">#REF!</definedName>
    <definedName name="土地面积">[10]写字楼B!#REF!</definedName>
    <definedName name="土地面积面积">[10]写字楼B!#REF!</definedName>
    <definedName name="物管用房">'[7]基础资料（B）'!$C$24</definedName>
    <definedName name="现金流量表">#REF!</definedName>
    <definedName name="项目总用地面积">'[7]基础资料（B）'!$C$4</definedName>
    <definedName name="小计_Sum">#REF!</definedName>
    <definedName name="学校">'[7]基础资料（B）'!$C$27</definedName>
    <definedName name="用电容量">'[7]基础资料（B）'!$C$40</definedName>
    <definedName name="幼儿园">'[7]基础资料（B）'!$C$25</definedName>
    <definedName name="原综合_单价">#REF!</definedName>
    <definedName name="周界长度">'[7]基础资料（B）'!$C$39</definedName>
    <definedName name="砖">#REF!</definedName>
    <definedName name="总分类账">#REF!</definedName>
    <definedName name="总建筑面积">'[7]基础资料（B）'!$C$7</definedName>
    <definedName name="_8_8">EVALUATE+#REF!</definedName>
    <definedName name="_xlnm._FilterDatabase" hidden="1">#REF!</definedName>
    <definedName name="AA">EVALUATE(#REF!)</definedName>
    <definedName name="BB">EVALUATE([11]给排水!B1)</definedName>
    <definedName name="BBB">EVALUATE(#REF!)</definedName>
    <definedName name="BF">EVALUATE([12]二层!$E1)</definedName>
    <definedName name="CC">EVALUATE([11]电气!B1)</definedName>
    <definedName name="d">EVALUATE(#REF!)</definedName>
    <definedName name="g">EVALUATE([13]给排水!XFD1)</definedName>
    <definedName name="GG1_1">EVALUATE+#REF!</definedName>
    <definedName name="jieguo">EVALUATE(SUBSTITUTE(SUBSTITUTE('[15]表3 园建工程'!XFC1,"[","*ISTEXT(""["),"]","]"")"))</definedName>
    <definedName name="kk">EVALUATE(#REF!)</definedName>
    <definedName name="kk_1">EVALUATE(#REF!)</definedName>
    <definedName name="kk_1_1">EVALUATE(#REF!)</definedName>
    <definedName name="kk_2">EVALUATE(#REF!)</definedName>
    <definedName name="LF">EVALUATE([14]地上首层!$E1)</definedName>
    <definedName name="QF">EVALUATE([12]地下!$E1)</definedName>
    <definedName name="TF">EVALUATE(#REF!)</definedName>
    <definedName name="zjj">EVALUATE(#REF!)</definedName>
    <definedName name="计算式">EVALUATE(#REF!)</definedName>
    <definedName name="栏杆价格明细">EVALUATE+#REF!</definedName>
    <definedName name="室内装修价格明细">EVALUATE+#REF!</definedName>
    <definedName name="_xlnm.Print_Titles" localSheetId="2">'变更二（装饰）附件二'!$1:$5</definedName>
    <definedName name="_xlnm.Print_Area" localSheetId="2">'变更二（装饰）附件二'!$A$1:$P$28</definedName>
    <definedName name="红线范围外西侧绿化工程" localSheetId="2">EVALUATE+#REF!</definedName>
    <definedName name="_8_8" localSheetId="2">EVALUATE+#REF!</definedName>
    <definedName name="GG1_1" localSheetId="2">EVALUATE+#REF!</definedName>
    <definedName name="栏杆价格明细" localSheetId="2">EVALUATE+#REF!</definedName>
    <definedName name="室内装修价格明细" localSheetId="2">EVALUATE+#REF!</definedName>
    <definedName name="_xlnm.Print_Titles" localSheetId="6">'变更一(安装7.19) 附件六'!$1:$5</definedName>
    <definedName name="_xlnm.Print_Area" localSheetId="6">'变更一(安装7.19) 附件六'!$A$1:$P$23</definedName>
    <definedName name="红线范围外西侧绿化工程" localSheetId="6">EVALUATE+#REF!</definedName>
    <definedName name="_8_8" localSheetId="6">EVALUATE+#REF!</definedName>
    <definedName name="GG1_1" localSheetId="6">EVALUATE+#REF!</definedName>
    <definedName name="栏杆价格明细" localSheetId="6">EVALUATE+#REF!</definedName>
    <definedName name="室内装修价格明细" localSheetId="6">EVALUATE+#REF!</definedName>
    <definedName name="_" localSheetId="10">#REF!</definedName>
    <definedName name="________zz1" localSheetId="10">#REF!</definedName>
    <definedName name="_______zz1" localSheetId="10">#REF!</definedName>
    <definedName name="_____zz1" localSheetId="10">#REF!</definedName>
    <definedName name="____zz1" localSheetId="10">#REF!</definedName>
    <definedName name="___zz1" localSheetId="10">#REF!</definedName>
    <definedName name="__DAT1" localSheetId="10">#REF!</definedName>
    <definedName name="__DAT10" localSheetId="10">#REF!</definedName>
    <definedName name="__DAT11" localSheetId="10">#REF!</definedName>
    <definedName name="__DAT12" localSheetId="10">#REF!</definedName>
    <definedName name="__DAT13" localSheetId="10">#REF!</definedName>
    <definedName name="__DAT14" localSheetId="10">#REF!</definedName>
    <definedName name="__DAT15" localSheetId="10">#REF!</definedName>
    <definedName name="__DAT16" localSheetId="10">#REF!</definedName>
    <definedName name="__DAT17" localSheetId="10">#REF!</definedName>
    <definedName name="__DAT18" localSheetId="10">#REF!</definedName>
    <definedName name="__DAT19" localSheetId="10">#REF!</definedName>
    <definedName name="__DAT2" localSheetId="10">#REF!</definedName>
    <definedName name="__DAT20" localSheetId="10">#REF!</definedName>
    <definedName name="__DAT21" localSheetId="10">#REF!</definedName>
    <definedName name="__DAT22" localSheetId="10">#REF!</definedName>
    <definedName name="__DAT23" localSheetId="10">#REF!</definedName>
    <definedName name="__DAT24" localSheetId="10">#REF!</definedName>
    <definedName name="__DAT25" localSheetId="10">#REF!</definedName>
    <definedName name="__DAT26" localSheetId="10">#REF!</definedName>
    <definedName name="__DAT27" localSheetId="10">#REF!</definedName>
    <definedName name="__DAT28" localSheetId="10">#REF!</definedName>
    <definedName name="__DAT29" localSheetId="10">#REF!</definedName>
    <definedName name="__DAT3" localSheetId="10">#REF!</definedName>
    <definedName name="__DAT4" localSheetId="10">#REF!</definedName>
    <definedName name="__DAT5" localSheetId="10">#REF!</definedName>
    <definedName name="__DAT6" localSheetId="10">#REF!</definedName>
    <definedName name="__DAT7" localSheetId="10">#REF!</definedName>
    <definedName name="__DAT8" localSheetId="10">#REF!</definedName>
    <definedName name="__DAT9" localSheetId="10">#REF!</definedName>
    <definedName name="__zz1" localSheetId="10">#REF!</definedName>
    <definedName name="_12" localSheetId="10">#REF!</definedName>
    <definedName name="_2" localSheetId="10">#REF!</definedName>
    <definedName name="_DAT1" localSheetId="10">#REF!</definedName>
    <definedName name="_DAT10" localSheetId="10">#REF!</definedName>
    <definedName name="_DAT11" localSheetId="10">#REF!</definedName>
    <definedName name="_DAT12" localSheetId="10">#REF!</definedName>
    <definedName name="_DAT13" localSheetId="10">#REF!</definedName>
    <definedName name="_DAT14" localSheetId="10">#REF!</definedName>
    <definedName name="_DAT15" localSheetId="10">#REF!</definedName>
    <definedName name="_DAT16" localSheetId="10">#REF!</definedName>
    <definedName name="_DAT17" localSheetId="10">#REF!</definedName>
    <definedName name="_DAT18" localSheetId="10">#REF!</definedName>
    <definedName name="_DAT19" localSheetId="10">#REF!</definedName>
    <definedName name="_DAT2" localSheetId="10">#REF!</definedName>
    <definedName name="_DAT20" localSheetId="10">#REF!</definedName>
    <definedName name="_DAT21" localSheetId="10">#REF!</definedName>
    <definedName name="_DAT22" localSheetId="10">#REF!</definedName>
    <definedName name="_DAT23" localSheetId="10">#REF!</definedName>
    <definedName name="_DAT24" localSheetId="10">#REF!</definedName>
    <definedName name="_DAT25" localSheetId="10">#REF!</definedName>
    <definedName name="_DAT26" localSheetId="10">#REF!</definedName>
    <definedName name="_DAT27" localSheetId="10">#REF!</definedName>
    <definedName name="_DAT28" localSheetId="10">#REF!</definedName>
    <definedName name="_DAT29" localSheetId="10">#REF!</definedName>
    <definedName name="_DAT3" localSheetId="10">#REF!</definedName>
    <definedName name="_DAT4" localSheetId="10">#REF!</definedName>
    <definedName name="_DAT5" localSheetId="10">#REF!</definedName>
    <definedName name="_DAT6" localSheetId="10">#REF!</definedName>
    <definedName name="_DAT7" localSheetId="10">#REF!</definedName>
    <definedName name="_DAT8" localSheetId="10">#REF!</definedName>
    <definedName name="_DAT9" localSheetId="10">#REF!</definedName>
    <definedName name="_qw12" localSheetId="10">#REF!</definedName>
    <definedName name="_zz1" localSheetId="10">#REF!</definedName>
    <definedName name="abc" localSheetId="10">#REF!</definedName>
    <definedName name="cap" localSheetId="10">#REF!</definedName>
    <definedName name="CBXS" localSheetId="10">#REF!</definedName>
    <definedName name="cola" localSheetId="10">#REF!</definedName>
    <definedName name="colb" localSheetId="10">#REF!</definedName>
    <definedName name="data" localSheetId="10">#REF!</definedName>
    <definedName name="dh" localSheetId="10">#REF!</definedName>
    <definedName name="F1_1" localSheetId="10">#REF!</definedName>
    <definedName name="GG2_2" localSheetId="10">#REF!</definedName>
    <definedName name="LLL" localSheetId="10">#REF!</definedName>
    <definedName name="mc" localSheetId="10">#REF!</definedName>
    <definedName name="mj_1" localSheetId="10">#REF!</definedName>
    <definedName name="mj_2" localSheetId="10">#REF!</definedName>
    <definedName name="sbdh" localSheetId="10">#REF!</definedName>
    <definedName name="SRXS" localSheetId="10">#REF!</definedName>
    <definedName name="TEST0" localSheetId="10">#REF!</definedName>
    <definedName name="TESTHKEY" localSheetId="10">#REF!</definedName>
    <definedName name="TESTKEYS" localSheetId="10">#REF!</definedName>
    <definedName name="TESTVKEY" localSheetId="10">#REF!</definedName>
    <definedName name="WTP" localSheetId="10">#REF!</definedName>
    <definedName name="x" localSheetId="10">#REF!</definedName>
    <definedName name="xm" localSheetId="10">#REF!</definedName>
    <definedName name="Y" localSheetId="10">#REF!</definedName>
    <definedName name="yhmc" localSheetId="10">#REF!</definedName>
    <definedName name="啊啊" localSheetId="10">#REF!</definedName>
    <definedName name="北京中远广田装饰工程有限公司" localSheetId="10">#REF!</definedName>
    <definedName name="比例" localSheetId="10">#REF!</definedName>
    <definedName name="产品成本分摊表" localSheetId="10">#REF!</definedName>
    <definedName name="待发生成本预测" localSheetId="10">#REF!</definedName>
    <definedName name="单价_Price" localSheetId="10">#REF!</definedName>
    <definedName name="的" localSheetId="10">#REF!</definedName>
    <definedName name="电气" localSheetId="10">#REF!</definedName>
    <definedName name="工程造价" localSheetId="10">#REF!</definedName>
    <definedName name="工作" localSheetId="10">#REF!</definedName>
    <definedName name="合计" localSheetId="10">#REF!</definedName>
    <definedName name="合同" localSheetId="10">#REF!</definedName>
    <definedName name="核算项目明细账_1133_06_00" localSheetId="10">#REF!</definedName>
    <definedName name="红线范围外西侧绿化工程" localSheetId="10">EVALUATE+#REF!</definedName>
    <definedName name="汇率" localSheetId="10">#REF!</definedName>
    <definedName name="建安均价" localSheetId="10">#REF!</definedName>
    <definedName name="建面" localSheetId="10">#REF!</definedName>
    <definedName name="景观照明工程量清单" localSheetId="10">#REF!</definedName>
    <definedName name="开间费" localSheetId="10">#REF!</definedName>
    <definedName name="科目余额表" localSheetId="10">#REF!</definedName>
    <definedName name="利息总额" localSheetId="10">#REF!</definedName>
    <definedName name="面积" localSheetId="10">#REF!</definedName>
    <definedName name="内部收益率" localSheetId="10">#REF!</definedName>
    <definedName name="全项目动态成本表" localSheetId="10">#REF!</definedName>
    <definedName name="砂" localSheetId="10">#REF!</definedName>
    <definedName name="生产列1" localSheetId="10">#REF!</definedName>
    <definedName name="生产列11" localSheetId="10">#REF!</definedName>
    <definedName name="生产列15" localSheetId="10">#REF!</definedName>
    <definedName name="生产列16" localSheetId="10">#REF!</definedName>
    <definedName name="生产列17" localSheetId="10">#REF!</definedName>
    <definedName name="生产列19" localSheetId="10">#REF!</definedName>
    <definedName name="生产列2" localSheetId="10">#REF!</definedName>
    <definedName name="生产列20" localSheetId="10">#REF!</definedName>
    <definedName name="生产列208" localSheetId="10">#REF!</definedName>
    <definedName name="生产列3" localSheetId="10">#REF!</definedName>
    <definedName name="生产列4" localSheetId="10">#REF!</definedName>
    <definedName name="生产列6" localSheetId="10">#REF!</definedName>
    <definedName name="生产列7" localSheetId="10">#REF!</definedName>
    <definedName name="生产列8" localSheetId="10">#REF!</definedName>
    <definedName name="生产列9" localSheetId="10">#REF!</definedName>
    <definedName name="生产期" localSheetId="10">#REF!</definedName>
    <definedName name="生产期1" localSheetId="10">#REF!</definedName>
    <definedName name="生产期11" localSheetId="10">#REF!</definedName>
    <definedName name="生产期12" localSheetId="10">#REF!</definedName>
    <definedName name="生产期15" localSheetId="10">#REF!</definedName>
    <definedName name="生产期16" localSheetId="10">#REF!</definedName>
    <definedName name="生产期17" localSheetId="10">#REF!</definedName>
    <definedName name="生产期19" localSheetId="10">#REF!</definedName>
    <definedName name="生产期2" localSheetId="10">#REF!</definedName>
    <definedName name="生产期20" localSheetId="10">#REF!</definedName>
    <definedName name="生产期3" localSheetId="10">#REF!</definedName>
    <definedName name="生产期4" localSheetId="10">#REF!</definedName>
    <definedName name="生产期6" localSheetId="10">#REF!</definedName>
    <definedName name="生产期7" localSheetId="10">#REF!</definedName>
    <definedName name="生产期8" localSheetId="10">#REF!</definedName>
    <definedName name="生产期9" localSheetId="10">#REF!</definedName>
    <definedName name="生产期请问" localSheetId="10">#REF!</definedName>
    <definedName name="石粉" localSheetId="10">#REF!</definedName>
    <definedName name="时" localSheetId="10">#REF!</definedName>
    <definedName name="数量_Qua" localSheetId="10">#REF!</definedName>
    <definedName name="水电安装工程量清单1" localSheetId="10">#REF!</definedName>
    <definedName name="水泥" localSheetId="10">#REF!</definedName>
    <definedName name="碎石" localSheetId="10">#REF!</definedName>
    <definedName name="土地" localSheetId="10">#REF!</definedName>
    <definedName name="现金流量表" localSheetId="10">#REF!</definedName>
    <definedName name="小计_Sum" localSheetId="10">#REF!</definedName>
    <definedName name="原综合_单价" localSheetId="10">#REF!</definedName>
    <definedName name="砖" localSheetId="10">#REF!</definedName>
    <definedName name="总分类账" localSheetId="10">#REF!</definedName>
    <definedName name="_8_8" localSheetId="10">EVALUATE+#REF!</definedName>
    <definedName name="_xlnm._FilterDatabase" localSheetId="10" hidden="1">#REF!</definedName>
    <definedName name="AA" localSheetId="10">EVALUATE(#REF!)</definedName>
    <definedName name="BBB" localSheetId="10">EVALUATE(#REF!)</definedName>
    <definedName name="d" localSheetId="10">EVALUATE(#REF!)</definedName>
    <definedName name="GG1_1" localSheetId="10">EVALUATE+#REF!</definedName>
    <definedName name="kk" localSheetId="10">EVALUATE(#REF!)</definedName>
    <definedName name="kk_1" localSheetId="10">EVALUATE(#REF!)</definedName>
    <definedName name="kk_1_1" localSheetId="10">EVALUATE(#REF!)</definedName>
    <definedName name="kk_2" localSheetId="10">EVALUATE(#REF!)</definedName>
    <definedName name="TF" localSheetId="10">EVALUATE(#REF!)</definedName>
    <definedName name="zjj" localSheetId="10">EVALUATE(#REF!)</definedName>
    <definedName name="计算式" localSheetId="10">EVALUATE(#REF!)</definedName>
    <definedName name="栏杆价格明细" localSheetId="10">EVALUATE+#REF!</definedName>
    <definedName name="室内装修价格明细" localSheetId="10">EVALUATE+#REF!</definedName>
    <definedName name="_" localSheetId="8">#REF!</definedName>
    <definedName name="________zz1" localSheetId="8">#REF!</definedName>
    <definedName name="_______zz1" localSheetId="8">#REF!</definedName>
    <definedName name="_____zz1" localSheetId="8">#REF!</definedName>
    <definedName name="____zz1" localSheetId="8">#REF!</definedName>
    <definedName name="___zz1" localSheetId="8">#REF!</definedName>
    <definedName name="__DAT1" localSheetId="8">#REF!</definedName>
    <definedName name="__DAT10" localSheetId="8">#REF!</definedName>
    <definedName name="__DAT11" localSheetId="8">#REF!</definedName>
    <definedName name="__DAT12" localSheetId="8">#REF!</definedName>
    <definedName name="__DAT13" localSheetId="8">#REF!</definedName>
    <definedName name="__DAT14" localSheetId="8">#REF!</definedName>
    <definedName name="__DAT15" localSheetId="8">#REF!</definedName>
    <definedName name="__DAT16" localSheetId="8">#REF!</definedName>
    <definedName name="__DAT17" localSheetId="8">#REF!</definedName>
    <definedName name="__DAT18" localSheetId="8">#REF!</definedName>
    <definedName name="__DAT19" localSheetId="8">#REF!</definedName>
    <definedName name="__DAT2" localSheetId="8">#REF!</definedName>
    <definedName name="__DAT20" localSheetId="8">#REF!</definedName>
    <definedName name="__DAT21" localSheetId="8">#REF!</definedName>
    <definedName name="__DAT22" localSheetId="8">#REF!</definedName>
    <definedName name="__DAT23" localSheetId="8">#REF!</definedName>
    <definedName name="__DAT24" localSheetId="8">#REF!</definedName>
    <definedName name="__DAT25" localSheetId="8">#REF!</definedName>
    <definedName name="__DAT26" localSheetId="8">#REF!</definedName>
    <definedName name="__DAT27" localSheetId="8">#REF!</definedName>
    <definedName name="__DAT28" localSheetId="8">#REF!</definedName>
    <definedName name="__DAT29" localSheetId="8">#REF!</definedName>
    <definedName name="__DAT3" localSheetId="8">#REF!</definedName>
    <definedName name="__DAT4" localSheetId="8">#REF!</definedName>
    <definedName name="__DAT5" localSheetId="8">#REF!</definedName>
    <definedName name="__DAT6" localSheetId="8">#REF!</definedName>
    <definedName name="__DAT7" localSheetId="8">#REF!</definedName>
    <definedName name="__DAT8" localSheetId="8">#REF!</definedName>
    <definedName name="__DAT9" localSheetId="8">#REF!</definedName>
    <definedName name="__zz1" localSheetId="8">#REF!</definedName>
    <definedName name="_12" localSheetId="8">#REF!</definedName>
    <definedName name="_2" localSheetId="8">#REF!</definedName>
    <definedName name="_DAT1" localSheetId="8">#REF!</definedName>
    <definedName name="_DAT10" localSheetId="8">#REF!</definedName>
    <definedName name="_DAT11" localSheetId="8">#REF!</definedName>
    <definedName name="_DAT12" localSheetId="8">#REF!</definedName>
    <definedName name="_DAT13" localSheetId="8">#REF!</definedName>
    <definedName name="_DAT14" localSheetId="8">#REF!</definedName>
    <definedName name="_DAT15" localSheetId="8">#REF!</definedName>
    <definedName name="_DAT16" localSheetId="8">#REF!</definedName>
    <definedName name="_DAT17" localSheetId="8">#REF!</definedName>
    <definedName name="_DAT18" localSheetId="8">#REF!</definedName>
    <definedName name="_DAT19" localSheetId="8">#REF!</definedName>
    <definedName name="_DAT2" localSheetId="8">#REF!</definedName>
    <definedName name="_DAT20" localSheetId="8">#REF!</definedName>
    <definedName name="_DAT21" localSheetId="8">#REF!</definedName>
    <definedName name="_DAT22" localSheetId="8">#REF!</definedName>
    <definedName name="_DAT23" localSheetId="8">#REF!</definedName>
    <definedName name="_DAT24" localSheetId="8">#REF!</definedName>
    <definedName name="_DAT25" localSheetId="8">#REF!</definedName>
    <definedName name="_DAT26" localSheetId="8">#REF!</definedName>
    <definedName name="_DAT27" localSheetId="8">#REF!</definedName>
    <definedName name="_DAT28" localSheetId="8">#REF!</definedName>
    <definedName name="_DAT29" localSheetId="8">#REF!</definedName>
    <definedName name="_DAT3" localSheetId="8">#REF!</definedName>
    <definedName name="_DAT4" localSheetId="8">#REF!</definedName>
    <definedName name="_DAT5" localSheetId="8">#REF!</definedName>
    <definedName name="_DAT6" localSheetId="8">#REF!</definedName>
    <definedName name="_DAT7" localSheetId="8">#REF!</definedName>
    <definedName name="_DAT8" localSheetId="8">#REF!</definedName>
    <definedName name="_DAT9" localSheetId="8">#REF!</definedName>
    <definedName name="_qw12" localSheetId="8">#REF!</definedName>
    <definedName name="_zz1" localSheetId="8">#REF!</definedName>
    <definedName name="abc" localSheetId="8">#REF!</definedName>
    <definedName name="cap" localSheetId="8">#REF!</definedName>
    <definedName name="CBXS" localSheetId="8">#REF!</definedName>
    <definedName name="cola" localSheetId="8">#REF!</definedName>
    <definedName name="colb" localSheetId="8">#REF!</definedName>
    <definedName name="data" localSheetId="8">#REF!</definedName>
    <definedName name="dh" localSheetId="8">#REF!</definedName>
    <definedName name="F1_1" localSheetId="8">#REF!</definedName>
    <definedName name="GG2_2" localSheetId="8">#REF!</definedName>
    <definedName name="LLL" localSheetId="8">#REF!</definedName>
    <definedName name="mc" localSheetId="8">#REF!</definedName>
    <definedName name="mj_1" localSheetId="8">#REF!</definedName>
    <definedName name="mj_2" localSheetId="8">#REF!</definedName>
    <definedName name="sbdh" localSheetId="8">#REF!</definedName>
    <definedName name="SRXS" localSheetId="8">#REF!</definedName>
    <definedName name="TEST0" localSheetId="8">#REF!</definedName>
    <definedName name="TESTHKEY" localSheetId="8">#REF!</definedName>
    <definedName name="TESTKEYS" localSheetId="8">#REF!</definedName>
    <definedName name="TESTVKEY" localSheetId="8">#REF!</definedName>
    <definedName name="WTP" localSheetId="8">#REF!</definedName>
    <definedName name="x" localSheetId="8">#REF!</definedName>
    <definedName name="xm" localSheetId="8">#REF!</definedName>
    <definedName name="Y" localSheetId="8">#REF!</definedName>
    <definedName name="yhmc" localSheetId="8">#REF!</definedName>
    <definedName name="啊啊" localSheetId="8">#REF!</definedName>
    <definedName name="北京中远广田装饰工程有限公司" localSheetId="8">#REF!</definedName>
    <definedName name="比例" localSheetId="8">#REF!</definedName>
    <definedName name="产品成本分摊表" localSheetId="8">#REF!</definedName>
    <definedName name="待发生成本预测" localSheetId="8">#REF!</definedName>
    <definedName name="单价_Price" localSheetId="8">#REF!</definedName>
    <definedName name="的" localSheetId="8">#REF!</definedName>
    <definedName name="电气" localSheetId="8">#REF!</definedName>
    <definedName name="工程造价" localSheetId="8">#REF!</definedName>
    <definedName name="工作" localSheetId="8">#REF!</definedName>
    <definedName name="合计" localSheetId="8">#REF!</definedName>
    <definedName name="合同" localSheetId="8">#REF!</definedName>
    <definedName name="核算项目明细账_1133_06_00" localSheetId="8">#REF!</definedName>
    <definedName name="红线范围外西侧绿化工程" localSheetId="8">EVALUATE+#REF!</definedName>
    <definedName name="汇率" localSheetId="8">#REF!</definedName>
    <definedName name="建安均价" localSheetId="8">#REF!</definedName>
    <definedName name="建面" localSheetId="8">#REF!</definedName>
    <definedName name="景观照明工程量清单" localSheetId="8">#REF!</definedName>
    <definedName name="开间费" localSheetId="8">#REF!</definedName>
    <definedName name="科目余额表" localSheetId="8">#REF!</definedName>
    <definedName name="利息总额" localSheetId="8">#REF!</definedName>
    <definedName name="面积" localSheetId="8">#REF!</definedName>
    <definedName name="内部收益率" localSheetId="8">#REF!</definedName>
    <definedName name="全项目动态成本表" localSheetId="8">#REF!</definedName>
    <definedName name="砂" localSheetId="8">#REF!</definedName>
    <definedName name="生产列1" localSheetId="8">#REF!</definedName>
    <definedName name="生产列11" localSheetId="8">#REF!</definedName>
    <definedName name="生产列15" localSheetId="8">#REF!</definedName>
    <definedName name="生产列16" localSheetId="8">#REF!</definedName>
    <definedName name="生产列17" localSheetId="8">#REF!</definedName>
    <definedName name="生产列19" localSheetId="8">#REF!</definedName>
    <definedName name="生产列2" localSheetId="8">#REF!</definedName>
    <definedName name="生产列20" localSheetId="8">#REF!</definedName>
    <definedName name="生产列208" localSheetId="8">#REF!</definedName>
    <definedName name="生产列3" localSheetId="8">#REF!</definedName>
    <definedName name="生产列4" localSheetId="8">#REF!</definedName>
    <definedName name="生产列6" localSheetId="8">#REF!</definedName>
    <definedName name="生产列7" localSheetId="8">#REF!</definedName>
    <definedName name="生产列8" localSheetId="8">#REF!</definedName>
    <definedName name="生产列9" localSheetId="8">#REF!</definedName>
    <definedName name="生产期" localSheetId="8">#REF!</definedName>
    <definedName name="生产期1" localSheetId="8">#REF!</definedName>
    <definedName name="生产期11" localSheetId="8">#REF!</definedName>
    <definedName name="生产期12" localSheetId="8">#REF!</definedName>
    <definedName name="生产期15" localSheetId="8">#REF!</definedName>
    <definedName name="生产期16" localSheetId="8">#REF!</definedName>
    <definedName name="生产期17" localSheetId="8">#REF!</definedName>
    <definedName name="生产期19" localSheetId="8">#REF!</definedName>
    <definedName name="生产期2" localSheetId="8">#REF!</definedName>
    <definedName name="生产期20" localSheetId="8">#REF!</definedName>
    <definedName name="生产期3" localSheetId="8">#REF!</definedName>
    <definedName name="生产期4" localSheetId="8">#REF!</definedName>
    <definedName name="生产期6" localSheetId="8">#REF!</definedName>
    <definedName name="生产期7" localSheetId="8">#REF!</definedName>
    <definedName name="生产期8" localSheetId="8">#REF!</definedName>
    <definedName name="生产期9" localSheetId="8">#REF!</definedName>
    <definedName name="生产期请问" localSheetId="8">#REF!</definedName>
    <definedName name="石粉" localSheetId="8">#REF!</definedName>
    <definedName name="时" localSheetId="8">#REF!</definedName>
    <definedName name="数量_Qua" localSheetId="8">#REF!</definedName>
    <definedName name="水电安装工程量清单1" localSheetId="8">#REF!</definedName>
    <definedName name="水泥" localSheetId="8">#REF!</definedName>
    <definedName name="碎石" localSheetId="8">#REF!</definedName>
    <definedName name="土地" localSheetId="8">#REF!</definedName>
    <definedName name="现金流量表" localSheetId="8">#REF!</definedName>
    <definedName name="小计_Sum" localSheetId="8">#REF!</definedName>
    <definedName name="原综合_单价" localSheetId="8">#REF!</definedName>
    <definedName name="砖" localSheetId="8">#REF!</definedName>
    <definedName name="总分类账" localSheetId="8">#REF!</definedName>
    <definedName name="_8_8" localSheetId="8">EVALUATE+#REF!</definedName>
    <definedName name="AA" localSheetId="8">EVALUATE(#REF!)</definedName>
    <definedName name="BBB" localSheetId="8">EVALUATE(#REF!)</definedName>
    <definedName name="d" localSheetId="8">EVALUATE(#REF!)</definedName>
    <definedName name="GG1_1" localSheetId="8">EVALUATE+#REF!</definedName>
    <definedName name="kk" localSheetId="8">EVALUATE(#REF!)</definedName>
    <definedName name="kk_1" localSheetId="8">EVALUATE(#REF!)</definedName>
    <definedName name="kk_1_1" localSheetId="8">EVALUATE(#REF!)</definedName>
    <definedName name="kk_2" localSheetId="8">EVALUATE(#REF!)</definedName>
    <definedName name="TF" localSheetId="8">EVALUATE(#REF!)</definedName>
    <definedName name="zjj" localSheetId="8">EVALUATE(#REF!)</definedName>
    <definedName name="计算式" localSheetId="8">EVALUATE(#REF!)</definedName>
    <definedName name="栏杆价格明细" localSheetId="8">EVALUATE+#REF!</definedName>
    <definedName name="室内装修价格明细" localSheetId="8">EVALUATE+#REF!</definedName>
    <definedName name="_xlnm.Print_Titles" localSheetId="8">'9增加空调附件八'!$1:$5</definedName>
    <definedName name="_xlnm.Print_Area" localSheetId="8">'9增加空调附件八'!$A$1:$O$20</definedName>
    <definedName name="_xlnm.Print_Titles" localSheetId="7">'安装变更8.1 附件七'!$1:$5</definedName>
    <definedName name="_xlnm.Print_Area" localSheetId="7">'安装变更8.1 附件七'!$A$1:$P$23</definedName>
    <definedName name="红线范围外西侧绿化工程" localSheetId="7">EVALUATE+#REF!</definedName>
    <definedName name="_8_8" localSheetId="7">EVALUATE+#REF!</definedName>
    <definedName name="GG1_1" localSheetId="7">EVALUATE+#REF!</definedName>
    <definedName name="栏杆价格明细" localSheetId="7">EVALUATE+#REF!</definedName>
    <definedName name="室内装修价格明细" localSheetId="7">EVALUATE+#REF!</definedName>
    <definedName name="_xlnm.Print_Titles" localSheetId="5">智能化变更附件五!$1:$5</definedName>
    <definedName name="_xlnm.Print_Area" localSheetId="5">智能化变更附件五!$A$1:$P$14</definedName>
    <definedName name="红线范围外西侧绿化工程" localSheetId="5">EVALUATE+#REF!</definedName>
    <definedName name="_8_8" localSheetId="5">EVALUATE+#REF!</definedName>
    <definedName name="GG1_1" localSheetId="5">EVALUATE+#REF!</definedName>
    <definedName name="栏杆价格明细" localSheetId="5">EVALUATE+#REF!</definedName>
    <definedName name="室内装修价格明细" localSheetId="5">EVALUATE+#REF!</definedName>
    <definedName name="_xlnm.Print_Titles" localSheetId="4">幕墙变更附件四!$1:$5</definedName>
    <definedName name="_xlnm.Print_Area" localSheetId="4">幕墙变更附件四!$A$1:$P$16</definedName>
    <definedName name="红线范围外西侧绿化工程" localSheetId="4">EVALUATE+#REF!</definedName>
    <definedName name="_8_8" localSheetId="4">EVALUATE+#REF!</definedName>
    <definedName name="GG1_1" localSheetId="4">EVALUATE+#REF!</definedName>
    <definedName name="栏杆价格明细" localSheetId="4">EVALUATE+#REF!</definedName>
    <definedName name="室内装修价格明细" localSheetId="4">EVALUATE+#REF!</definedName>
    <definedName name="_xlnm.Print_Titles" localSheetId="3">'铝板铝方通厚度调整 附件三'!$1:$5</definedName>
    <definedName name="_xlnm.Print_Area" localSheetId="3">'铝板铝方通厚度调整 附件三'!$A$1:$O$12</definedName>
    <definedName name="红线范围外西侧绿化工程" localSheetId="3">EVALUATE+#REF!</definedName>
    <definedName name="_8_8" localSheetId="3">EVALUATE+#REF!</definedName>
    <definedName name="GG1_1" localSheetId="3">EVALUATE+#REF!</definedName>
    <definedName name="栏杆价格明细" localSheetId="3">EVALUATE+#REF!</definedName>
    <definedName name="室内装修价格明细" localSheetId="3">EVALUATE+#REF!</definedName>
    <definedName name="_xlnm.Print_Titles" localSheetId="9">夹层增加幕墙窗户附件九!$1:$5</definedName>
    <definedName name="_xlnm.Print_Area" localSheetId="9">夹层增加幕墙窗户附件九!$A$1:$P$11</definedName>
    <definedName name="红线范围外西侧绿化工程" localSheetId="9">EVALUATE+#REF!</definedName>
    <definedName name="_8_8" localSheetId="9">EVALUATE+#REF!</definedName>
    <definedName name="GG1_1" localSheetId="9">EVALUATE+#REF!</definedName>
    <definedName name="栏杆价格明细" localSheetId="9">EVALUATE+#REF!</definedName>
    <definedName name="室内装修价格明细" localSheetId="9">EVALUATE+#REF!</definedName>
    <definedName name="_xlnm.Print_Area" localSheetId="0">目录!$A$1:$F$13</definedName>
    <definedName name="_" localSheetId="15">#REF!</definedName>
    <definedName name="________zz1" localSheetId="15">#REF!</definedName>
    <definedName name="_______zz1" localSheetId="15">#REF!</definedName>
    <definedName name="_____zz1" localSheetId="15">#REF!</definedName>
    <definedName name="____zz1" localSheetId="15">#REF!</definedName>
    <definedName name="___zz1" localSheetId="15">#REF!</definedName>
    <definedName name="__DAT1" localSheetId="15">#REF!</definedName>
    <definedName name="__DAT10" localSheetId="15">#REF!</definedName>
    <definedName name="__DAT11" localSheetId="15">#REF!</definedName>
    <definedName name="__DAT12" localSheetId="15">#REF!</definedName>
    <definedName name="__DAT13" localSheetId="15">#REF!</definedName>
    <definedName name="__DAT14" localSheetId="15">#REF!</definedName>
    <definedName name="__DAT15" localSheetId="15">#REF!</definedName>
    <definedName name="__DAT16" localSheetId="15">#REF!</definedName>
    <definedName name="__DAT17" localSheetId="15">#REF!</definedName>
    <definedName name="__DAT18" localSheetId="15">#REF!</definedName>
    <definedName name="__DAT19" localSheetId="15">#REF!</definedName>
    <definedName name="__DAT2" localSheetId="15">#REF!</definedName>
    <definedName name="__DAT20" localSheetId="15">#REF!</definedName>
    <definedName name="__DAT21" localSheetId="15">#REF!</definedName>
    <definedName name="__DAT22" localSheetId="15">#REF!</definedName>
    <definedName name="__DAT23" localSheetId="15">#REF!</definedName>
    <definedName name="__DAT24" localSheetId="15">#REF!</definedName>
    <definedName name="__DAT25" localSheetId="15">#REF!</definedName>
    <definedName name="__DAT26" localSheetId="15">#REF!</definedName>
    <definedName name="__DAT27" localSheetId="15">#REF!</definedName>
    <definedName name="__DAT28" localSheetId="15">#REF!</definedName>
    <definedName name="__DAT29" localSheetId="15">#REF!</definedName>
    <definedName name="__DAT3" localSheetId="15">#REF!</definedName>
    <definedName name="__DAT4" localSheetId="15">#REF!</definedName>
    <definedName name="__DAT5" localSheetId="15">#REF!</definedName>
    <definedName name="__DAT6" localSheetId="15">#REF!</definedName>
    <definedName name="__DAT7" localSheetId="15">#REF!</definedName>
    <definedName name="__DAT8" localSheetId="15">#REF!</definedName>
    <definedName name="__DAT9" localSheetId="15">#REF!</definedName>
    <definedName name="__zz1" localSheetId="15">#REF!</definedName>
    <definedName name="_12" localSheetId="15">#REF!</definedName>
    <definedName name="_2" localSheetId="15">#REF!</definedName>
    <definedName name="_DAT1" localSheetId="15">#REF!</definedName>
    <definedName name="_DAT10" localSheetId="15">#REF!</definedName>
    <definedName name="_DAT11" localSheetId="15">#REF!</definedName>
    <definedName name="_DAT12" localSheetId="15">#REF!</definedName>
    <definedName name="_DAT13" localSheetId="15">#REF!</definedName>
    <definedName name="_DAT14" localSheetId="15">#REF!</definedName>
    <definedName name="_DAT15" localSheetId="15">#REF!</definedName>
    <definedName name="_DAT16" localSheetId="15">#REF!</definedName>
    <definedName name="_DAT17" localSheetId="15">#REF!</definedName>
    <definedName name="_DAT18" localSheetId="15">#REF!</definedName>
    <definedName name="_DAT19" localSheetId="15">#REF!</definedName>
    <definedName name="_DAT2" localSheetId="15">#REF!</definedName>
    <definedName name="_DAT20" localSheetId="15">#REF!</definedName>
    <definedName name="_DAT21" localSheetId="15">#REF!</definedName>
    <definedName name="_DAT22" localSheetId="15">#REF!</definedName>
    <definedName name="_DAT23" localSheetId="15">#REF!</definedName>
    <definedName name="_DAT24" localSheetId="15">#REF!</definedName>
    <definedName name="_DAT25" localSheetId="15">#REF!</definedName>
    <definedName name="_DAT26" localSheetId="15">#REF!</definedName>
    <definedName name="_DAT27" localSheetId="15">#REF!</definedName>
    <definedName name="_DAT28" localSheetId="15">#REF!</definedName>
    <definedName name="_DAT29" localSheetId="15">#REF!</definedName>
    <definedName name="_DAT3" localSheetId="15">#REF!</definedName>
    <definedName name="_DAT4" localSheetId="15">#REF!</definedName>
    <definedName name="_DAT5" localSheetId="15">#REF!</definedName>
    <definedName name="_DAT6" localSheetId="15">#REF!</definedName>
    <definedName name="_DAT7" localSheetId="15">#REF!</definedName>
    <definedName name="_DAT8" localSheetId="15">#REF!</definedName>
    <definedName name="_DAT9" localSheetId="15">#REF!</definedName>
    <definedName name="_qw12" localSheetId="15">#REF!</definedName>
    <definedName name="_zz1" localSheetId="15">#REF!</definedName>
    <definedName name="abc" localSheetId="15">#REF!</definedName>
    <definedName name="cap" localSheetId="15">#REF!</definedName>
    <definedName name="CBXS" localSheetId="15">#REF!</definedName>
    <definedName name="cola" localSheetId="15">#REF!</definedName>
    <definedName name="colb" localSheetId="15">#REF!</definedName>
    <definedName name="data" localSheetId="15">#REF!</definedName>
    <definedName name="dh" localSheetId="15">#REF!</definedName>
    <definedName name="F1_1" localSheetId="15">#REF!</definedName>
    <definedName name="GG2_2" localSheetId="15">#REF!</definedName>
    <definedName name="LLL" localSheetId="15">#REF!</definedName>
    <definedName name="mc" localSheetId="15">#REF!</definedName>
    <definedName name="mj_1" localSheetId="15">#REF!</definedName>
    <definedName name="mj_2" localSheetId="15">#REF!</definedName>
    <definedName name="sbdh" localSheetId="15">#REF!</definedName>
    <definedName name="SRXS" localSheetId="15">#REF!</definedName>
    <definedName name="TEST0" localSheetId="15">#REF!</definedName>
    <definedName name="TESTHKEY" localSheetId="15">#REF!</definedName>
    <definedName name="TESTKEYS" localSheetId="15">#REF!</definedName>
    <definedName name="TESTVKEY" localSheetId="15">#REF!</definedName>
    <definedName name="WTP" localSheetId="15">#REF!</definedName>
    <definedName name="x" localSheetId="15">#REF!</definedName>
    <definedName name="xm" localSheetId="15">#REF!</definedName>
    <definedName name="Y" localSheetId="15">#REF!</definedName>
    <definedName name="yhmc" localSheetId="15">#REF!</definedName>
    <definedName name="啊啊" localSheetId="15">#REF!</definedName>
    <definedName name="北京中远广田装饰工程有限公司" localSheetId="15">#REF!</definedName>
    <definedName name="比例" localSheetId="15">#REF!</definedName>
    <definedName name="产品成本分摊表" localSheetId="15">#REF!</definedName>
    <definedName name="待发生成本预测" localSheetId="15">#REF!</definedName>
    <definedName name="单价_Price" localSheetId="15">#REF!</definedName>
    <definedName name="的" localSheetId="15">#REF!</definedName>
    <definedName name="电气" localSheetId="15">#REF!</definedName>
    <definedName name="工程造价" localSheetId="15">#REF!</definedName>
    <definedName name="工作" localSheetId="15">#REF!</definedName>
    <definedName name="合计" localSheetId="15">#REF!</definedName>
    <definedName name="合同" localSheetId="15">#REF!</definedName>
    <definedName name="核算项目明细账_1133_06_00" localSheetId="15">#REF!</definedName>
    <definedName name="红线范围外西侧绿化工程" localSheetId="15">EVALUATE+#REF!</definedName>
    <definedName name="汇率" localSheetId="15">#REF!</definedName>
    <definedName name="建安均价" localSheetId="15">#REF!</definedName>
    <definedName name="建面" localSheetId="15">#REF!</definedName>
    <definedName name="景观照明工程量清单" localSheetId="15">#REF!</definedName>
    <definedName name="开间费" localSheetId="15">#REF!</definedName>
    <definedName name="科目余额表" localSheetId="15">#REF!</definedName>
    <definedName name="利息总额" localSheetId="15">#REF!</definedName>
    <definedName name="面积" localSheetId="15">#REF!</definedName>
    <definedName name="内部收益率" localSheetId="15">#REF!</definedName>
    <definedName name="全项目动态成本表" localSheetId="15">#REF!</definedName>
    <definedName name="砂" localSheetId="15">#REF!</definedName>
    <definedName name="生产列1" localSheetId="15">#REF!</definedName>
    <definedName name="生产列11" localSheetId="15">#REF!</definedName>
    <definedName name="生产列15" localSheetId="15">#REF!</definedName>
    <definedName name="生产列16" localSheetId="15">#REF!</definedName>
    <definedName name="生产列17" localSheetId="15">#REF!</definedName>
    <definedName name="生产列19" localSheetId="15">#REF!</definedName>
    <definedName name="生产列2" localSheetId="15">#REF!</definedName>
    <definedName name="生产列20" localSheetId="15">#REF!</definedName>
    <definedName name="生产列208" localSheetId="15">#REF!</definedName>
    <definedName name="生产列3" localSheetId="15">#REF!</definedName>
    <definedName name="生产列4" localSheetId="15">#REF!</definedName>
    <definedName name="生产列6" localSheetId="15">#REF!</definedName>
    <definedName name="生产列7" localSheetId="15">#REF!</definedName>
    <definedName name="生产列8" localSheetId="15">#REF!</definedName>
    <definedName name="生产列9" localSheetId="15">#REF!</definedName>
    <definedName name="生产期" localSheetId="15">#REF!</definedName>
    <definedName name="生产期1" localSheetId="15">#REF!</definedName>
    <definedName name="生产期11" localSheetId="15">#REF!</definedName>
    <definedName name="生产期12" localSheetId="15">#REF!</definedName>
    <definedName name="生产期15" localSheetId="15">#REF!</definedName>
    <definedName name="生产期16" localSheetId="15">#REF!</definedName>
    <definedName name="生产期17" localSheetId="15">#REF!</definedName>
    <definedName name="生产期19" localSheetId="15">#REF!</definedName>
    <definedName name="生产期2" localSheetId="15">#REF!</definedName>
    <definedName name="生产期20" localSheetId="15">#REF!</definedName>
    <definedName name="生产期3" localSheetId="15">#REF!</definedName>
    <definedName name="生产期4" localSheetId="15">#REF!</definedName>
    <definedName name="生产期6" localSheetId="15">#REF!</definedName>
    <definedName name="生产期7" localSheetId="15">#REF!</definedName>
    <definedName name="生产期8" localSheetId="15">#REF!</definedName>
    <definedName name="生产期9" localSheetId="15">#REF!</definedName>
    <definedName name="生产期请问" localSheetId="15">#REF!</definedName>
    <definedName name="石粉" localSheetId="15">#REF!</definedName>
    <definedName name="时" localSheetId="15">#REF!</definedName>
    <definedName name="数量_Qua" localSheetId="15">#REF!</definedName>
    <definedName name="水电安装工程量清单1" localSheetId="15">#REF!</definedName>
    <definedName name="水泥" localSheetId="15">#REF!</definedName>
    <definedName name="碎石" localSheetId="15">#REF!</definedName>
    <definedName name="土地" localSheetId="15">#REF!</definedName>
    <definedName name="现金流量表" localSheetId="15">#REF!</definedName>
    <definedName name="小计_Sum" localSheetId="15">#REF!</definedName>
    <definedName name="原综合_单价" localSheetId="15">#REF!</definedName>
    <definedName name="砖" localSheetId="15">#REF!</definedName>
    <definedName name="总分类账" localSheetId="15">#REF!</definedName>
    <definedName name="_8_8" localSheetId="15">EVALUATE+#REF!</definedName>
    <definedName name="AA" localSheetId="15">EVALUATE(#REF!)</definedName>
    <definedName name="BBB" localSheetId="15">EVALUATE(#REF!)</definedName>
    <definedName name="d" localSheetId="15">EVALUATE(#REF!)</definedName>
    <definedName name="GG1_1" localSheetId="15">EVALUATE+#REF!</definedName>
    <definedName name="kk" localSheetId="15">EVALUATE(#REF!)</definedName>
    <definedName name="kk_1" localSheetId="15">EVALUATE(#REF!)</definedName>
    <definedName name="kk_1_1" localSheetId="15">EVALUATE(#REF!)</definedName>
    <definedName name="kk_2" localSheetId="15">EVALUATE(#REF!)</definedName>
    <definedName name="TF" localSheetId="15">EVALUATE(#REF!)</definedName>
    <definedName name="zjj" localSheetId="15">EVALUATE(#REF!)</definedName>
    <definedName name="计算式" localSheetId="15">EVALUATE(#REF!)</definedName>
    <definedName name="栏杆价格明细" localSheetId="15">EVALUATE+#REF!</definedName>
    <definedName name="室内装修价格明细" localSheetId="15">EVALUATE+#REF!</definedName>
    <definedName name="_xlnm.Print_Titles" localSheetId="15">灯具变更附件十!$1:$5</definedName>
    <definedName name="_xlnm.Print_Area" localSheetId="15">灯具变更附件十!$A$1:$P$17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B38AE882FF6A4606BFC434821E981686" descr="1691632333905"/>
        <xdr:cNvPicPr/>
      </xdr:nvPicPr>
      <xdr:blipFill>
        <a:blip r:embed="rId1"/>
        <a:stretch>
          <a:fillRect/>
        </a:stretch>
      </xdr:blipFill>
      <xdr:spPr>
        <a:xfrm>
          <a:off x="0" y="0"/>
          <a:ext cx="8696325" cy="5781675"/>
        </a:xfrm>
        <a:prstGeom prst="rect">
          <a:avLst/>
        </a:prstGeom>
      </xdr:spPr>
    </xdr:pic>
  </etc:cellImage>
  <etc:cellImage>
    <xdr:pic>
      <xdr:nvPicPr>
        <xdr:cNvPr id="3" name="ID_B71DC11E7856422BBA096EE6D01C03D3" descr="23edfd90a163f89607144a40379d5eb"/>
        <xdr:cNvPicPr/>
      </xdr:nvPicPr>
      <xdr:blipFill>
        <a:blip r:embed="rId2"/>
        <a:stretch>
          <a:fillRect/>
        </a:stretch>
      </xdr:blipFill>
      <xdr:spPr>
        <a:xfrm>
          <a:off x="0" y="0"/>
          <a:ext cx="9124950" cy="5229225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Administrator</author>
  </authors>
  <commentList>
    <comment ref="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会客厅南北立面</t>
        </r>
      </text>
    </comment>
    <comment ref="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售楼部东立面</t>
        </r>
      </text>
    </comment>
    <comment ref="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会客厅门横梁</t>
        </r>
      </text>
    </comment>
    <comment ref="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会客厅门横梁</t>
        </r>
      </text>
    </comment>
    <comment ref="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会客厅南北立面</t>
        </r>
      </text>
    </comment>
    <comment ref="V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售楼部东立面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原图纸SL1SL2合并增加竖向预留</t>
        </r>
      </text>
    </comment>
    <comment ref="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增加2个预留点位</t>
        </r>
      </text>
    </comment>
    <comment ref="B16" authorId="0">
      <text>
        <r>
          <rPr>
            <sz val="9"/>
            <rFont val="宋体"/>
            <charset val="134"/>
          </rPr>
          <t>17与18合并为1路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14厚系数109.9</t>
        </r>
      </text>
    </comment>
  </commentList>
</comments>
</file>

<file path=xl/sharedStrings.xml><?xml version="1.0" encoding="utf-8"?>
<sst xmlns="http://schemas.openxmlformats.org/spreadsheetml/2006/main" count="1127" uniqueCount="494">
  <si>
    <t>洛阳市洛龙区悠然居项目售楼部
室内精装、外幕墙、亮化、智能化及空调工程签证汇总表</t>
  </si>
  <si>
    <t>序号</t>
  </si>
  <si>
    <t>编号</t>
  </si>
  <si>
    <t>签证/变更内容</t>
  </si>
  <si>
    <t>专业</t>
  </si>
  <si>
    <t>金额</t>
  </si>
  <si>
    <t>备注</t>
  </si>
  <si>
    <t>BG01</t>
  </si>
  <si>
    <t>1：售楼处原影音室功能取消，调整为半开放茶室，故方案调整。
2：售楼处办公区域木饰面格栅暗门取消，调整为平板木饰面。
3: 售楼处 C 轴交 D 轴处过道立面石材造型做法取消，调整为木饰面2023.8.5日变更</t>
  </si>
  <si>
    <t>装饰</t>
  </si>
  <si>
    <t>详见附件一</t>
  </si>
  <si>
    <t>BG02</t>
  </si>
  <si>
    <t>更内容：
1：售楼处前厅两个金属构架隔断取消
2：售楼处前厅背景墙 ST-06 灰色大理石调整为岩板
3: 售楼处后厅红酒雪茄室电视背景墙移门取消，背景墙 PU 石材取消，阻燃版基层施工，整体由软装考虑。电视背景墙柜体优化隔断空间
4：售楼处公共卫生间墙面 ST-02 深色大理石调整为 CT-02 瓷砖
5：售楼处半开放茶室实木隔断取消
7: 售楼处半开放茶室屏风底座石材改为固定家具增加支撑
8：售楼处北侧办公室入口暗门，门表做法变更，变更立面图</t>
  </si>
  <si>
    <t>详见附件二</t>
  </si>
  <si>
    <t>1、售楼处原影音室功能取消，调整为半开放茶室，方案调整、增加水景区不锈钢骨架等累计增加金额：9.14万元；</t>
  </si>
  <si>
    <t>GYY-203230801</t>
  </si>
  <si>
    <t>室内铝板厚度调整1.0厚调整为2.0厚度</t>
  </si>
  <si>
    <t>详见附件三</t>
  </si>
  <si>
    <r>
      <rPr>
        <sz val="10.5"/>
        <rFont val="宋体"/>
        <charset val="1"/>
      </rPr>
      <t>2、为增加结构强度增加使用周期，原铝板天花及墙面铝方通1.0mm调整为2.0mm，骨架爱调整增加金额5.75万元：</t>
    </r>
  </si>
  <si>
    <t>002</t>
  </si>
  <si>
    <t>幕墙变更，玻璃天窗减少增加铝板屋顶，增加铝板挑檐，钢制套芯</t>
  </si>
  <si>
    <t>幕墙</t>
  </si>
  <si>
    <t>详见附件四</t>
  </si>
  <si>
    <r>
      <rPr>
        <sz val="10.5"/>
        <rFont val="宋体"/>
        <charset val="1"/>
      </rPr>
      <t>3、幕墙工程取消由景观施工，增加屋顶铝板及挑檐，累计增加金额：2.62万元；</t>
    </r>
  </si>
  <si>
    <t>001</t>
  </si>
  <si>
    <t>智能化变更，室外电气管线微调，增加室外音响一台</t>
  </si>
  <si>
    <t>电气</t>
  </si>
  <si>
    <t>详见附件五</t>
  </si>
  <si>
    <r>
      <rPr>
        <sz val="10.5"/>
        <rFont val="宋体"/>
        <charset val="1"/>
      </rPr>
      <t>4、其余智能化电气管线微调并增加室外音响一台增加金额：2.67万元；</t>
    </r>
  </si>
  <si>
    <t>01</t>
  </si>
  <si>
    <t>电气变更一07.19版本增加回路电气调整</t>
  </si>
  <si>
    <t>详见附件六</t>
  </si>
  <si>
    <r>
      <rPr>
        <sz val="10.5"/>
        <rFont val="宋体"/>
        <charset val="1"/>
      </rPr>
      <t>5、灯具调整原合同增减，累计增加金额：2.23万元；</t>
    </r>
  </si>
  <si>
    <t>02</t>
  </si>
  <si>
    <t>电气变更一08.01版本增加空调配电箱及电气回路调整</t>
  </si>
  <si>
    <t>详见附件七</t>
  </si>
  <si>
    <r>
      <rPr>
        <sz val="10.5"/>
        <rFont val="宋体"/>
        <charset val="1"/>
      </rPr>
      <t>6、其余电气回路调整、增加配电箱、增加天窗等增加金额2.67万元：</t>
    </r>
  </si>
  <si>
    <t>二层增加断桥铝合金窗户一樘</t>
  </si>
  <si>
    <t>详见附件八</t>
  </si>
  <si>
    <t>灯具变更</t>
  </si>
  <si>
    <t>详见附件九</t>
  </si>
  <si>
    <t>合计</t>
  </si>
  <si>
    <t>价格清单（中浩德洛阳悠然居项目售楼部精装修）（装饰部分附件一）</t>
  </si>
  <si>
    <t>工程名称：中浩德洛阳悠然居项目售楼部精装修--装饰工程</t>
  </si>
  <si>
    <t>工程项目名称</t>
  </si>
  <si>
    <t>工程内容</t>
  </si>
  <si>
    <t>单位</t>
  </si>
  <si>
    <t>工程量</t>
  </si>
  <si>
    <t>其中：各子项构成（元）</t>
  </si>
  <si>
    <t>含税综合单价(元)
f=(a+b+c+d+e)</t>
  </si>
  <si>
    <t>合价(元)=g*f</t>
  </si>
  <si>
    <t>备 注
（品牌/厂家）</t>
  </si>
  <si>
    <t>争议问题</t>
  </si>
  <si>
    <t>人工费
a</t>
  </si>
  <si>
    <t>含损耗主材费小计</t>
  </si>
  <si>
    <t>主材费</t>
  </si>
  <si>
    <t>主材损耗率</t>
  </si>
  <si>
    <t>机械、辅材及其他c</t>
  </si>
  <si>
    <t>管理费及利润
d=(a+b+c)*费率</t>
  </si>
  <si>
    <t>税金
e=(a+b+c+d)*费率</t>
  </si>
  <si>
    <t>b=x*（1+y）</t>
  </si>
  <si>
    <t>x</t>
  </si>
  <si>
    <t xml:space="preserve"> y</t>
  </si>
  <si>
    <t>半开放茶室天花</t>
  </si>
  <si>
    <t>吊顶天棚（原合同内扣减）</t>
  </si>
  <si>
    <t>1.PT-04蓝灰色无机涂料
2.部位：影音室
3.50系列轻钢龙骨，Φ10吊筋@900,覆面@300*600
4.双层9.5mm厚纸面石膏板
5.面层PT-04蓝灰色无机涂料（基层配套腻子满批）
6.含天棚孔洞的开孔等
7.作法详见02-RC.4.0
8.其它说明：满足规范和设计图纸要求</t>
  </si>
  <si>
    <t>m2</t>
  </si>
  <si>
    <t>合同价</t>
  </si>
  <si>
    <t>吊顶天棚（变更后增加）</t>
  </si>
  <si>
    <t>1.PT-02肌理无机涂料
2.部位：后厅半开放茶室
3.50系列轻钢龙骨，Φ10吊筋@900,覆面@300*600
4.双层9.5mm厚纸面石膏板
5.面层PT-02肌理无机涂料（基层配套腻子满批）
6.含天棚孔洞的开孔等
7.作法详见DT.01.06节点14
8.其它说明：满足规范和设计图纸要求</t>
  </si>
  <si>
    <t>1.PT-01白色无机涂料
2.部位：后厅半开放茶室
3.50系列轻钢龙骨，Φ10吊筋@900,覆面@300*600
4.阻燃板基层
5.双层9.5mm厚纸面石膏板
6.面层PT-01白色无机涂料（基层配套腻子满批）
7.含天棚孔洞的开孔等
8.作法详见DT.01.06节点14、13
9.其它说明：满足规范和设计图纸要求</t>
  </si>
  <si>
    <t>铝板吊顶（变更后增加）</t>
  </si>
  <si>
    <r>
      <rPr>
        <sz val="9"/>
        <rFont val="宋体"/>
        <charset val="134"/>
      </rPr>
      <t>1.WD-04木纹转印铝板/木纹转印铝板铝方通，2.0mm厚，</t>
    </r>
    <r>
      <rPr>
        <sz val="9"/>
        <color rgb="FFFF0000"/>
        <rFont val="宋体"/>
        <charset val="134"/>
      </rPr>
      <t>铝板按实际展开计算</t>
    </r>
    <r>
      <rPr>
        <sz val="9"/>
        <rFont val="宋体"/>
        <charset val="134"/>
      </rPr>
      <t xml:space="preserve">
2.部位：后厅半开放茶室
3.50系列轻钢龙骨，Φ10吊筋@900,覆面@300*600
4.作法详见DT.01.064节点13
5.其它说明：满足规范和设计图纸要求</t>
    </r>
  </si>
  <si>
    <t>自行组价</t>
  </si>
  <si>
    <t>隔断</t>
  </si>
  <si>
    <t>无争议</t>
  </si>
  <si>
    <t>玻璃屏风隔断（变更后增加）</t>
  </si>
  <si>
    <t xml:space="preserve">1.GL-03 长虹玻璃隔断
2.MT-01仿铜不锈钢收边
</t>
  </si>
  <si>
    <t>异形玻璃屏风隔断（变更后增加）</t>
  </si>
  <si>
    <t xml:space="preserve">1.GL-03 长虹玻璃（屏风隔断）
2.MT-01仿铜不锈钢收边
3.3000*1800
</t>
  </si>
  <si>
    <t>按照实际面积计算</t>
  </si>
  <si>
    <t>品牌标识（变更后增加）</t>
  </si>
  <si>
    <t>1.水景处品牌标识（玻璃屏风处）
2.部位：后厅
3.作法详见DT.04.21节点17
4.其它满足规范和设计图纸要求</t>
  </si>
  <si>
    <t>项</t>
  </si>
  <si>
    <t>实木隔断（变更后增加）</t>
  </si>
  <si>
    <t>1.WD-01 木饰面隔断
2.WD-01 木饰面实木穿心横撑
3.40*20*4mm镀锌方管
4.详作法详见DT.04.21节点15
5.其它说明：满足规范和设计图纸要求</t>
  </si>
  <si>
    <t>此项在02变更中已取消，本次不计取</t>
  </si>
  <si>
    <t>墙面</t>
  </si>
  <si>
    <t>C-D轴造型石材取消改为玻璃，木饰面改为平面木饰面</t>
  </si>
  <si>
    <t>木饰面（变更后增加）</t>
  </si>
  <si>
    <t>1.9mm厚阻燃板基层
2.WD-01木饰面面层（不含木饰面门）
3.作法详见02-EL.5.0
4.其它说明：满足规范和设计图纸要求</t>
  </si>
  <si>
    <t>合同价第66行</t>
  </si>
  <si>
    <t>8.5号版变更图</t>
  </si>
  <si>
    <t>不锈钢灯槽造型（变更后增加）</t>
  </si>
  <si>
    <t xml:space="preserve">
1.不锈钢饰面灯槽造型80+110+120+10+5
2.9mm阻燃板基层
3.作法详见DT.02.04节点14
4.其它说明：满足规范和设计图纸要求</t>
  </si>
  <si>
    <t>m</t>
  </si>
  <si>
    <t>石材墙面（原合同扣减）</t>
  </si>
  <si>
    <t>1.ST-01 米色砂岩
2.石材专用干挂件,（含局部阻燃板基层）
3.作法详见DT.02.05节点17
4.其它说明：满足规范和设计图纸要求</t>
  </si>
  <si>
    <t>造型部分已按展开扣除原合同此处工程量39.62m2工程量需复核</t>
  </si>
  <si>
    <t>墙面装饰板（变更后增加）</t>
  </si>
  <si>
    <t>1.9mm厚阻燃板基层
2.WD-01木饰面面层（含木饰面门）
3.作法详见DT-02.02节点06
4.其它说明：满足规范和设计图纸要求</t>
  </si>
  <si>
    <t>墙面装饰板（原合同扣减）</t>
  </si>
  <si>
    <t>半开放茶室墙面</t>
  </si>
  <si>
    <t>增加工程量</t>
  </si>
  <si>
    <t>1.9mm厚阻燃板基层
2.WD-01木饰面面层
3.作法详见02-EL.9.0节点19
4.其它说明：满足规范和设计图纸要求</t>
  </si>
  <si>
    <t>石材墙面（变更后增加）</t>
  </si>
  <si>
    <t>1.ST-01 米色砂岩
2.石材专用干挂件
3.作法详见02-EL.9.0节点19
4.其它说明：满足规范和设计图纸要求</t>
  </si>
  <si>
    <t>壁柜（半开放茶室）（变更后增加）</t>
  </si>
  <si>
    <t>1. 20*40*4镀锌方管骨架
2.9mm厚阻燃板基层，WD-01木饰面柜体（包含图纸中中设计的线型灯）
3.FA-03红色硬包，MT-01仿铜不锈钢饰面及收边，
4.作法详见02-EL.9.0节点19
5.其它说明：满足规范和设计图纸要求</t>
  </si>
  <si>
    <t>合同价第66行，8.5号版变更图变更为木饰面</t>
  </si>
  <si>
    <t>钢架隔墙（变更后增加）</t>
  </si>
  <si>
    <t>3.20*40*4mm镀锌方管
3.作法详见DT-02.09节点30
4.其它说明：满足规范和设计图纸要求</t>
  </si>
  <si>
    <t>参照合同价钢架隔墙主材折算</t>
  </si>
  <si>
    <t>龙骨按照原始变更计取</t>
  </si>
  <si>
    <t>不锈钢线条（变更后增加）</t>
  </si>
  <si>
    <t xml:space="preserve">
1.不锈钢线条20+20+10+100
2.40*20*4mm镀锌方管
3.9mm阻燃板基层
4.部位：天花与墙面收口</t>
  </si>
  <si>
    <t>合同价格主材折算</t>
  </si>
  <si>
    <t xml:space="preserve">
1.不锈钢线条35+20+65+10
2.9mm阻燃板基层
3.部位：玻璃与硬包收口</t>
  </si>
  <si>
    <t xml:space="preserve">
1.不锈钢线条55mm
2.40*20*4mm镀锌方管
3.9mm阻燃板基层
4.部位：玻璃与硬包灯槽收口</t>
  </si>
  <si>
    <t xml:space="preserve">
1.不锈钢线条175+25+20+30+10+5
2.40*20*4mm镀锌方管
3.9mm阻燃板基层
4.部位：玻璃与硬包收口</t>
  </si>
  <si>
    <t>硬包墙面（变更后增加）</t>
  </si>
  <si>
    <t>1.FA-02 米色硬包
2.9mm厚阻燃板基层
3.作法详见DT-02.09节点30
4.其它说明：满足规范和设计图纸要求</t>
  </si>
  <si>
    <t>不锈钢面层（变更后增加）</t>
  </si>
  <si>
    <t>1.9mm厚阻燃板基层
2.MT-01不锈钢饰面
3.作法详见02-EL.7.0.节点E11
4.其它说明：满足规范和设计图纸要求</t>
  </si>
  <si>
    <t>扣除原合同工程量--原影音室全部扣除
清单第94-98行</t>
  </si>
  <si>
    <t>MT-01不锈钢线条（原合同扣减）</t>
  </si>
  <si>
    <t>1.20mm宽MT-01仿铜不锈钢
2.部位：后厅
3.作法详见02-EL.9.0
4.其它满足规范和设计图纸要求</t>
  </si>
  <si>
    <t>1.WD-01 木饰面
2.9mm厚阻燃板基层
3.作法详见DT.02.09节点31
4.其它说明：满足规范和设计图纸要求</t>
  </si>
  <si>
    <t>硬包墙面（原合同扣减）</t>
  </si>
  <si>
    <t>1.FA-02 米色硬包
2.12mm厚阻燃板基层
3.作法详见DT.02.09节点30
4.其它说明：满足规范和设计图纸要求</t>
  </si>
  <si>
    <t>1.FA-06 艺术硬包
2.9mm厚阻燃板基层
3.作法详见DT.02.09节点32
4.其它说明：满足规范和设计图纸要求</t>
  </si>
  <si>
    <t>不锈钢面层（原合同扣减）</t>
  </si>
  <si>
    <t>1.9mm厚阻燃板基层
2.MT-01不锈钢饰面
3.作法详见DT.02.09节点30
4.其它说明：满足规范和设计图纸要求</t>
  </si>
  <si>
    <t>半开放茶室地面</t>
  </si>
  <si>
    <t>石材楼地面（变更后增加）</t>
  </si>
  <si>
    <t>1.ST-02 深色大理石地面
2.5厚石材专用粘结剂
3.15mm厚1:3干硬性水泥砂浆
4.部位：前厅/后厅
5.其它说明：满足规范和设计图纸要求</t>
  </si>
  <si>
    <t>后厅户模区地面</t>
  </si>
  <si>
    <t xml:space="preserve">1.9mm厚阻燃板基层
2.MT-01不锈钢饰面
</t>
  </si>
  <si>
    <t>售楼部水景区</t>
  </si>
  <si>
    <t>吊顶以内钢架（变更后增加）</t>
  </si>
  <si>
    <t>1.脚手架上施工高度6.5米
2.20*40*2热镀锌方管从顶部生根焊接固定</t>
  </si>
  <si>
    <t>1.脚手架上施工高度6.5米
2.50*50*4热镀锌方管从顶部生根焊接固定</t>
  </si>
  <si>
    <t>不锈钢饰面（变更后增加）</t>
  </si>
  <si>
    <t>吊顶以下方管包不锈钢饰面</t>
  </si>
  <si>
    <t>备注：此变更中需扣减内容已按390万暂定合同中工程量扣减，原主合同暂定390万基数保持不变，后期工程量据实结算。</t>
  </si>
  <si>
    <t>价格清单（中浩德洛阳悠然居项目售楼部精装修）（装饰部分附件二）</t>
  </si>
  <si>
    <t>前厅</t>
  </si>
  <si>
    <t>玻璃隔断（原合同扣减）</t>
  </si>
  <si>
    <t>1.GL-02 咖色玻璃隔断
2.MT-01仿铜不锈钢收边
3.9mm阻燃板、仿铜不锈钢基座造型
2.详作法详见DT.04.09
3.其它说明：满足规范和设计图纸要求</t>
  </si>
  <si>
    <t>参照合同价</t>
  </si>
  <si>
    <t>隔断取消，E2立面</t>
  </si>
  <si>
    <t>石材墙面（变更一中已扣除本次不扣减）</t>
  </si>
  <si>
    <t>1.MT-06 灰色大理石
2.石材专用干挂件
3.作法详见DT.04.08节点06
4.其它说明：满足规范和设计图纸要求</t>
  </si>
  <si>
    <t>材质更换，E3立面</t>
  </si>
  <si>
    <t>石材墙面（变更一中已扣除本次不增加）</t>
  </si>
  <si>
    <t>1.CT-03 岩板
2.石材专用干挂件
3.作法详见DT.04.08节点06
4.其它说明：满足规范和设计图纸要求</t>
  </si>
  <si>
    <t>已定价</t>
  </si>
  <si>
    <t>红酒雪茄主题/VIP洽谈</t>
  </si>
  <si>
    <t>1.FA-04 艺术硬包
2.9mm厚阻燃板基层
3.作法详见DT.02.08节点26
4.其它说明：满足规范和设计图纸要求</t>
  </si>
  <si>
    <t>材质更换</t>
  </si>
  <si>
    <t>1.ST-04 PU石材
2.9mm阻燃板基层
3.作法详见DT.02.10节点36
4.其它说明：满足规范和设计图纸要求</t>
  </si>
  <si>
    <t>PU取消，E13立面</t>
  </si>
  <si>
    <t>阻燃板基层（变更后增加）</t>
  </si>
  <si>
    <t>1.部位：原PU石材取消处
2.12mm阻燃板基层</t>
  </si>
  <si>
    <t>卫生间</t>
  </si>
  <si>
    <r>
      <rPr>
        <sz val="9"/>
        <rFont val="宋体"/>
        <charset val="134"/>
      </rPr>
      <t>1.ST-02 深色大理石
2.15mm厚水泥砂浆找平，5厚石材专用粘接剂
3.1.5厚防水层
4.水泥压力板挂镀锌铁丝网</t>
    </r>
    <r>
      <rPr>
        <sz val="9"/>
        <color rgb="FFFF0000"/>
        <rFont val="宋体"/>
        <charset val="134"/>
      </rPr>
      <t xml:space="preserve">
</t>
    </r>
    <r>
      <rPr>
        <sz val="9"/>
        <rFont val="宋体"/>
        <charset val="134"/>
      </rPr>
      <t>5.详作法详见DT.02.12节点41
6.其它说明：满足规范和设计图纸要求</t>
    </r>
  </si>
  <si>
    <t>瓷砖墙面（变更一中已扣除本次不增加）</t>
  </si>
  <si>
    <r>
      <rPr>
        <sz val="9"/>
        <rFont val="宋体"/>
        <charset val="134"/>
      </rPr>
      <t>1.CT-02 700*1500墙砖
2.15mm厚水泥砂浆找平，5厚石材专用粘接剂
3.1.5厚防水层
4.水泥压力板挂镀锌铁丝网</t>
    </r>
    <r>
      <rPr>
        <sz val="9"/>
        <color rgb="FFFF0000"/>
        <rFont val="宋体"/>
        <charset val="134"/>
      </rPr>
      <t xml:space="preserve">
</t>
    </r>
    <r>
      <rPr>
        <sz val="9"/>
        <rFont val="宋体"/>
        <charset val="134"/>
      </rPr>
      <t>5.详作法详见DT.02.12节点41
6.其它说明：满足规范和设计图纸要求</t>
    </r>
  </si>
  <si>
    <t>柱子</t>
  </si>
  <si>
    <t>单开门（原合同扣减）</t>
  </si>
  <si>
    <t>1.尺寸：850*2400
2.门锁及其他五金配件
3.详见DT.M1,M03
4.其它说明：满足规范和设计图纸要求</t>
  </si>
  <si>
    <t>单开门（变更后增加）</t>
  </si>
  <si>
    <t>1.尺寸：850*2400木饰面
2.门锁及其他五金配件
3.详见DT.M1,M03
4.其它说明：满足规范和设计图纸要求</t>
  </si>
  <si>
    <t>樘</t>
  </si>
  <si>
    <t>屏风底座</t>
  </si>
  <si>
    <t>1.开放茶室屏风底座
4.其它说明：满足规范和设计图纸要求</t>
  </si>
  <si>
    <t>原屏风及底座均不在报价范围内</t>
  </si>
  <si>
    <t>屏风石材底座（变更后增加）</t>
  </si>
  <si>
    <t xml:space="preserve">1.ST02深色大理石饰面，结晶处理，倒角，磨边粘贴
2.9mm阻燃板基层
</t>
  </si>
  <si>
    <t xml:space="preserve">1、主材参照石材价格，人工参照石材干挂+阻燃板人工
2、辅材参照合同清单35行
</t>
  </si>
  <si>
    <t>屏风不锈钢底座（变更后增加）</t>
  </si>
  <si>
    <t xml:space="preserve">1.仿铜不锈钢饰面
2.9mm阻燃板基层
</t>
  </si>
  <si>
    <t>价格清单（中浩德洛阳悠然居项目售楼部精装修）（装饰部分附件三）</t>
  </si>
  <si>
    <t>后厅铝板天花及墙面</t>
  </si>
  <si>
    <t>原1mm铝板调整为2.0，造型调整</t>
  </si>
  <si>
    <t>格栅吊顶（原合同扣减）</t>
  </si>
  <si>
    <t>1.WD-04木纹转印铝方通/WD-04木纹转印铝板
2.部位：后厅
3.50系列轻钢龙骨，Φ10吊筋@900,覆面@300*600
4.作法详见DT.01.01-DT.01.04节点11
5.其它说明：满足规范和设计图纸要求</t>
  </si>
  <si>
    <t>变更图纸中有此项变更内容，咨询工程不予计算</t>
  </si>
  <si>
    <t>格栅吊顶（变更后增加）</t>
  </si>
  <si>
    <r>
      <rPr>
        <sz val="9"/>
        <rFont val="宋体"/>
        <charset val="134"/>
      </rPr>
      <t>1.WD-04木纹转印铝方通/WD-04木纹转印铝板，2.0mm厚，</t>
    </r>
    <r>
      <rPr>
        <sz val="9"/>
        <color rgb="FFFF0000"/>
        <rFont val="宋体"/>
        <charset val="134"/>
      </rPr>
      <t>铝板按实际展开计算</t>
    </r>
    <r>
      <rPr>
        <sz val="9"/>
        <rFont val="宋体"/>
        <charset val="134"/>
      </rPr>
      <t xml:space="preserve">
2.部位：后厅
3.50系列轻钢龙骨，Φ10吊筋@900,覆面@300*600
4.作法详见DT.01.01-DT.01.04节点11
5.其它说明：满足规范和设计图纸要求</t>
    </r>
  </si>
  <si>
    <t>据实结算</t>
  </si>
  <si>
    <t>铝单板挑屋顶（原合同扣减）</t>
  </si>
  <si>
    <t>1.50*15*1.2仿木纹铝合金格栅
2.部位：屋顶处
3.作法详见DT-101
4.其它说明：满足规范和设计图纸要求</t>
  </si>
  <si>
    <t>铝单板挑屋顶（变更后增加）</t>
  </si>
  <si>
    <r>
      <rPr>
        <sz val="9"/>
        <rFont val="宋体"/>
        <charset val="134"/>
      </rPr>
      <t>1.20*20*2木纹转印铝方通/WD-04木纹转印铝板，2.0mm厚，</t>
    </r>
    <r>
      <rPr>
        <sz val="9"/>
        <color rgb="FFFF0000"/>
        <rFont val="宋体"/>
        <charset val="134"/>
      </rPr>
      <t>铝板按实际展开计算</t>
    </r>
    <r>
      <rPr>
        <sz val="9"/>
        <rFont val="宋体"/>
        <charset val="134"/>
      </rPr>
      <t xml:space="preserve">
2.部位：会客厅及售楼部</t>
    </r>
  </si>
  <si>
    <t>价格清单（中浩德洛阳悠然居项目售楼部精装修）（幕墙部分附件四）</t>
  </si>
  <si>
    <t>屋顶玻璃（原合同扣减）</t>
  </si>
  <si>
    <t>1.250*100*8热浸镀锌钢管，100*100*4热浸镀锌钢管，2mm厚铝单板（与铝合金立柱同色）TP8(low-e)+12A+6mm+1.14pvb+6mm钢化中空夹胶玻璃
2.作法详见JD-401、JD-402
3.含定制固定件辅材、五金配件
4.其它说明：满足规范和设计图纸要求</t>
  </si>
  <si>
    <t>屋顶玻璃（变更后增加）</t>
  </si>
  <si>
    <t>屋顶铝单板（原合同扣减）</t>
  </si>
  <si>
    <t>1.250*100*8热浸镀锌钢管，100*100*4热浸镀锌钢管，（28+50+28）*4mm厚热浸镀锌U型槽钢，3mm厚深灰色铝单板(氟碳喷涂）,50mm厚保温岩棉
2.作法详见JD-404、JD-403
3.含定制固定件辅材、五金配件
4.其它说明：满足规范和设计图纸要求</t>
  </si>
  <si>
    <t>屋顶铝单板（变更后增加）</t>
  </si>
  <si>
    <t>3mm厚仿木纹铝单板檐口（变更后增加）</t>
  </si>
  <si>
    <t>1.3mm厚仿木纹铝单板（氟碳喷涂）
2.作法详见BJD307,1.5厚镀锌钢板，300*50*14热镀锌钢板埋板，M12机械螺栓固定，200厚防火岩棉填充，12.6#热镀锌槽钢,150*150*8热镀锌钢管连接，8mm厚钢肋板，M12*120螺栓固定
3.含定制固定件辅材、五金配件
4.其它说明：满足规范和设计图纸要求</t>
  </si>
  <si>
    <t>详见组价明细</t>
  </si>
  <si>
    <t>镀锌方管型材钢芯（变更后增加）</t>
  </si>
  <si>
    <t>1.部位：铝合金立柱内增加120*60*4热镀锌方管
2.做法：节点BJD-202,BJD-107a</t>
  </si>
  <si>
    <t>T</t>
  </si>
  <si>
    <t>参考钢梯价格</t>
  </si>
  <si>
    <t>价格清单（中浩德洛阳悠然居项目售楼部精装修）（安装部分附件五）</t>
  </si>
  <si>
    <t>JDG20</t>
  </si>
  <si>
    <t>智能化变更</t>
  </si>
  <si>
    <t>‘</t>
  </si>
  <si>
    <t>室外草地音箱（变更后增加）</t>
  </si>
  <si>
    <t>1.名称:室外草地音箱
2.规格:额定功率15W,最大功率30W;额定输入70/100V
3.安装形式:室外草地结合景观设置</t>
  </si>
  <si>
    <t>个</t>
  </si>
  <si>
    <t>配管（变更后增加）</t>
  </si>
  <si>
    <t>1.名称:电气配管
2.材质、规格:PCV25
3.配置形式:埋地
4.其它说明：满足规范和设计图纸要求</t>
  </si>
  <si>
    <t>配线（变更后增加）</t>
  </si>
  <si>
    <t>1.名称:多芯软导线
2.规格、型号:RVVSP2*2.5
3.敷设方式:穿管敷设
4.其它说明：满足规范和设计图纸要求</t>
  </si>
  <si>
    <t>音箱安装混凝土基础浇筑</t>
  </si>
  <si>
    <t>户外音响底座基础280*280</t>
  </si>
  <si>
    <t>此部分仅为室外增加，连接室内及竖向管线均不包含</t>
  </si>
  <si>
    <t>价格清单（中浩德洛阳悠然居项目售楼部精装修）（安装部分）</t>
  </si>
  <si>
    <t>变更一电气变更</t>
  </si>
  <si>
    <t>20230719变更图纸</t>
  </si>
  <si>
    <t>1.名称:电气配管
2.规格:JDG20
3.配置形式:暗敷
4.其它说明：满足规范和设计图纸要求</t>
  </si>
  <si>
    <t>参考合同价</t>
  </si>
  <si>
    <t>1.名称:铜芯导线
2.规格、型号:WDZ-BYJ-2.5
3.敷设方式:桥架内敷设
4.其它说明：满足规范和设计图纸要求</t>
  </si>
  <si>
    <t>.</t>
  </si>
  <si>
    <t>装饰灯（变更后增加）</t>
  </si>
  <si>
    <t>1.名称:LED射灯（小口径）
2.规格:详见图纸
3.安装方式:吸顶
4.其它说明：满足规范和设计图纸要求</t>
  </si>
  <si>
    <t>套</t>
  </si>
  <si>
    <t>照明开关（原合同扣减）</t>
  </si>
  <si>
    <t>1.名称:二位单控开关
2.规格:250V/10A
3.安装方式:暗装</t>
  </si>
  <si>
    <t>照明开关（变更后增加）</t>
  </si>
  <si>
    <t>1.名称:三位单控开关
2.规格:250V/10A
3.安装方式:暗装</t>
  </si>
  <si>
    <t>装饰灯（原合同扣减）</t>
  </si>
  <si>
    <t>1.名称:LED暗藏灯带
2.规格:详见图纸
3.安装方式:天棚内
4.其它说明：满足规范和设计图纸要求</t>
  </si>
  <si>
    <t>插座（原合同扣减）</t>
  </si>
  <si>
    <t>1.名称：单相安全型二、三极插座
2.规格：250V 10A
3.安装方式：暗装</t>
  </si>
  <si>
    <t>插座（变更后增加）</t>
  </si>
  <si>
    <t>1.名称：单相安全型二、三极地面插座
2.规格：250V 10A
3.安装方式：地面暗装</t>
  </si>
  <si>
    <t>风口（变更后增加）</t>
  </si>
  <si>
    <t xml:space="preserve">1.名称:通长爪型风口
2.材质:ABS
3.形状:矩形通长宽度150mm
</t>
  </si>
  <si>
    <t>合同价折算</t>
  </si>
  <si>
    <t>墙面LED线性灯（变更后增加）</t>
  </si>
  <si>
    <t xml:space="preserve">1.名称:墙面LED线性灯
2.规格:详见图纸
</t>
  </si>
  <si>
    <t>驱动器（变更后增加）</t>
  </si>
  <si>
    <t>1.100W驱动器
2.灯带配套电源（8m)</t>
  </si>
  <si>
    <t>配电箱内增加断路器（变更后增加）</t>
  </si>
  <si>
    <t>DL16-DL17,WX18-WX19,TLB2L-63C16/1PN+30mA</t>
  </si>
  <si>
    <t>副</t>
  </si>
  <si>
    <t>WX28-WX29,TLB2L-63C16/1PN+30mA</t>
  </si>
  <si>
    <t>价格清单（中浩德洛阳悠然居项目售楼部精装修）（安装部分附件七）</t>
  </si>
  <si>
    <t>电气变更02，20230801变更图纸，空调变更</t>
  </si>
  <si>
    <t>配管（原合同扣减）</t>
  </si>
  <si>
    <t>1.名称:电气配管
2.规格:SC40
3.配置形式:吊顶内明敷
4.其它说明：满足规范和设计图纸要求</t>
  </si>
  <si>
    <t>原系统图WA4回路SC40YJY5*16回路调整为JDG25BYJ3*4</t>
  </si>
  <si>
    <t>电力电缆（变更后增加）</t>
  </si>
  <si>
    <t>1.名称:电力电缆
2.规格:WDZ-YJY-5X16
3.敷设方式、部位:综合考虑
4.其它说明：满足规范和设计图纸要求</t>
  </si>
  <si>
    <t>1.名称:电气配管
2.规格:JDG25
3.配置形式:吊顶内明敷
4.其它说明：满足规范和设计图纸要求</t>
  </si>
  <si>
    <t>1.名称:铜芯导线
2.规格、型号:WDZ-BYJ-4
3.敷设方式:穿管敷设
4.其它说明：满足规范和设计图纸要求</t>
  </si>
  <si>
    <t>配电箱（变更后增加）</t>
  </si>
  <si>
    <t>1.名称:配电箱1APZ，室外安装
2.规格:非标
3.含预埋、接地、端子接线等
4.含配电基础、基础详见设计图纸</t>
  </si>
  <si>
    <t>台</t>
  </si>
  <si>
    <t>人工辅材参照合同价，德力西</t>
  </si>
  <si>
    <t>配电箱接入电缆及电管不在施工范围内</t>
  </si>
  <si>
    <t>1.名称:电气配管
2.规格:SC25
3.配置形式:暗敷
4.其它说明：满足规范和设计图纸要求</t>
  </si>
  <si>
    <t>1.名称:电气配管
2.规格:SC32
3.配置形式:吊顶内明敷
4.其它说明：满足规范和设计图纸要求</t>
  </si>
  <si>
    <t>1.名称:电力电缆
2.规格:WDZ-YJY-5X4
3.敷设方式、部位:综合考虑
4.其它说明：满足规范和设计图纸要求</t>
  </si>
  <si>
    <t>1.名称:电力电缆
2.规格:WDZ-YJY-5X6
3.敷设方式、部位:综合考虑
4.其它说明：满足规范和设计图纸要求</t>
  </si>
  <si>
    <t>1.名称:电力电缆
2.规格:WDZ-YJY-5X2.5
3.敷设方式、部位:综合考虑
4.其它说明：满足规范和设计图纸要求</t>
  </si>
  <si>
    <t>人工辅材参照合同价，三厂</t>
  </si>
  <si>
    <t>电力电缆头（变更后增加）</t>
  </si>
  <si>
    <t>1.名称:电力电缆终端头
2.规格:五芯10mm2
3.材质、类型:铜芯
4.安装部位:室内
5.其它说明：满足规范和设计图纸要求</t>
  </si>
  <si>
    <t>室内机遥控器（变更后增加）</t>
  </si>
  <si>
    <t>1.名称:室内机遥控器
2.材质:详见图纸
3.安装形式:明装</t>
  </si>
  <si>
    <t>配电箱基座（变更后增加）</t>
  </si>
  <si>
    <t>室外配电箱基座1200*500*300</t>
  </si>
  <si>
    <t>注：所有接入配电箱电缆电管均不在施工及报价范围内</t>
  </si>
  <si>
    <t>价格清单（中浩德洛阳悠然居项目售楼部精装修）（安装部分附件八）</t>
  </si>
  <si>
    <t>工程量
g</t>
  </si>
  <si>
    <t>空调器（变更后增加）</t>
  </si>
  <si>
    <t>1.名称:室外机
2.型号、规格:KFR-120T2W</t>
  </si>
  <si>
    <t>人工辅材参照合同价</t>
  </si>
  <si>
    <t>铜管（变更后增加）</t>
  </si>
  <si>
    <t>1.安装部位:室内
2.介质:空调水
3.材质、规格:磷脱氧无缝拉制紫铜管φ19.05
4.连接形式:氧乙炔焊
5.含氮气置换
6.其它说明：满足规范和设计图纸要求</t>
  </si>
  <si>
    <t>空调基座（变更后增加）</t>
  </si>
  <si>
    <t>室外机空调基座1200*500*300</t>
  </si>
  <si>
    <t>管道绝热（变更后增加）</t>
  </si>
  <si>
    <t>1.绝热材料品种：耐燃B1级橡塑
2.绝热厚度：20mm
3.其它说明：满足规范和设计图纸要求</t>
  </si>
  <si>
    <t>m3</t>
  </si>
  <si>
    <t>三厂</t>
  </si>
  <si>
    <t>1.名称:电力电缆终端头
2.规格:四芯5mm2
3.材质、类型:铜芯
4.安装部位:室内
5.其它说明：满足规范和设计图纸要求</t>
  </si>
  <si>
    <t>1.名称:电力电缆
2.规格:WDZ-YJY-4X2.5
3.敷设方式、部位:综合考虑
4.其它说明：满足规范和设计图纸要求</t>
  </si>
  <si>
    <t>1.名称:电力电缆终端头
2.规格:四芯2.5mm2
3.材质、类型:铜芯
4.安装部位:室内
5.其它说明：满足规范和设计图纸要求</t>
  </si>
  <si>
    <t>1.名称:多芯软导线
2.规格、型号:RVV-3*0.75
3.敷设方式:管内敷设
4.其它说明：满足规范和设计图纸要求</t>
  </si>
  <si>
    <t>塑料管（变更后增加）</t>
  </si>
  <si>
    <t>1.安装部位:室内
2.介质:空调冷凝水
3.材质、规格:(PVC-U)光壁管 De40
4.连接形式:粘接连接
5.含成品管卡
6.其它说明：满足规范和设计图纸要求</t>
  </si>
  <si>
    <t>小计</t>
  </si>
  <si>
    <t>价格清单（中浩德洛阳悠然居项目售楼部精装修）（装饰部分附件九）</t>
  </si>
  <si>
    <t>复核工程量</t>
  </si>
  <si>
    <t>断桥铝合金窗户（变更新增）</t>
  </si>
  <si>
    <t xml:space="preserve">1.60系列断桥铝合金6mm+12A+6mm蓝灰色中空玻璃
2.含定制固定件辅材、五金配件
3.尺寸：1800mm*1800mm
</t>
  </si>
  <si>
    <t>影音室变更</t>
  </si>
  <si>
    <t>原招标</t>
  </si>
  <si>
    <t>变更后</t>
  </si>
  <si>
    <t>影音室工程量</t>
  </si>
  <si>
    <t>描述</t>
  </si>
  <si>
    <t>原合同工程量</t>
  </si>
  <si>
    <t>变革后工程量</t>
  </si>
  <si>
    <t>工程量计算式</t>
  </si>
  <si>
    <r>
      <rPr>
        <sz val="10"/>
        <rFont val="Arial"/>
        <charset val="1"/>
      </rPr>
      <t>19</t>
    </r>
    <r>
      <rPr>
        <sz val="10"/>
        <rFont val="宋体"/>
        <charset val="1"/>
      </rPr>
      <t>立面</t>
    </r>
  </si>
  <si>
    <t>MT-01不锈钢线条</t>
  </si>
  <si>
    <t>墙面装饰板</t>
  </si>
  <si>
    <t>(0.74+0.79+0.72+0.6)*4-0.85*2.34</t>
  </si>
  <si>
    <t>不包含柜体侧面</t>
  </si>
  <si>
    <t>硬包墙面</t>
  </si>
  <si>
    <t>(0.97+0.21+0.5+2.15)*1.18+0.6*4</t>
  </si>
  <si>
    <t>不锈钢面层</t>
  </si>
  <si>
    <t>1.49*2.15</t>
  </si>
  <si>
    <t>石材墙面</t>
  </si>
  <si>
    <r>
      <rPr>
        <sz val="10"/>
        <rFont val="Arial"/>
        <charset val="1"/>
      </rPr>
      <t xml:space="preserve">1.ST-01 </t>
    </r>
    <r>
      <rPr>
        <sz val="10"/>
        <rFont val="宋体"/>
        <charset val="1"/>
      </rPr>
      <t>米色砂岩</t>
    </r>
    <r>
      <rPr>
        <sz val="10"/>
        <rFont val="Arial"/>
        <charset val="1"/>
      </rPr>
      <t xml:space="preserve">
2.</t>
    </r>
    <r>
      <rPr>
        <sz val="10"/>
        <rFont val="宋体"/>
        <charset val="1"/>
      </rPr>
      <t>石材专用干挂件</t>
    </r>
    <r>
      <rPr>
        <sz val="10"/>
        <rFont val="Arial"/>
        <charset val="1"/>
      </rPr>
      <t xml:space="preserve">
3.</t>
    </r>
    <r>
      <rPr>
        <sz val="10"/>
        <rFont val="宋体"/>
        <charset val="1"/>
      </rPr>
      <t>作法详见</t>
    </r>
    <r>
      <rPr>
        <sz val="10"/>
        <rFont val="Arial"/>
        <charset val="1"/>
      </rPr>
      <t>02-EL.9.0</t>
    </r>
    <r>
      <rPr>
        <sz val="10"/>
        <rFont val="宋体"/>
        <charset val="1"/>
      </rPr>
      <t>节点</t>
    </r>
    <r>
      <rPr>
        <sz val="10"/>
        <rFont val="Arial"/>
        <charset val="1"/>
      </rPr>
      <t>19
4.</t>
    </r>
    <r>
      <rPr>
        <sz val="10"/>
        <rFont val="宋体"/>
        <charset val="1"/>
      </rPr>
      <t>其它说明：满足规范和设计图纸要求</t>
    </r>
  </si>
  <si>
    <t>（0.6+0.11*2）*4</t>
  </si>
  <si>
    <t>原合同内不含此项</t>
  </si>
  <si>
    <t>壁柜（半开放茶室）</t>
  </si>
  <si>
    <r>
      <rPr>
        <sz val="10"/>
        <rFont val="Arial"/>
        <charset val="1"/>
      </rPr>
      <t>1.20*40*4</t>
    </r>
    <r>
      <rPr>
        <sz val="10"/>
        <rFont val="宋体"/>
        <charset val="1"/>
      </rPr>
      <t>镀锌方管骨架</t>
    </r>
    <r>
      <rPr>
        <sz val="10"/>
        <rFont val="Arial"/>
        <charset val="1"/>
      </rPr>
      <t xml:space="preserve">
2. 9mm</t>
    </r>
    <r>
      <rPr>
        <sz val="10"/>
        <rFont val="宋体"/>
        <charset val="1"/>
      </rPr>
      <t>厚阻燃板基层，</t>
    </r>
    <r>
      <rPr>
        <sz val="10"/>
        <rFont val="Arial"/>
        <charset val="1"/>
      </rPr>
      <t>WD-01</t>
    </r>
    <r>
      <rPr>
        <sz val="10"/>
        <rFont val="宋体"/>
        <charset val="1"/>
      </rPr>
      <t>木饰面柜体（包含图纸中中设计的线型灯）</t>
    </r>
    <r>
      <rPr>
        <sz val="10"/>
        <rFont val="Arial"/>
        <charset val="1"/>
      </rPr>
      <t xml:space="preserve">
3.MT-01</t>
    </r>
    <r>
      <rPr>
        <sz val="10"/>
        <rFont val="宋体"/>
        <charset val="1"/>
      </rPr>
      <t>仿铜不锈钢饰面及收边</t>
    </r>
    <r>
      <rPr>
        <sz val="10"/>
        <rFont val="Arial"/>
        <charset val="1"/>
      </rPr>
      <t xml:space="preserve">
4.</t>
    </r>
    <r>
      <rPr>
        <sz val="10"/>
        <rFont val="宋体"/>
        <charset val="1"/>
      </rPr>
      <t>作法详见</t>
    </r>
    <r>
      <rPr>
        <sz val="10"/>
        <rFont val="Arial"/>
        <charset val="1"/>
      </rPr>
      <t>DT-02.09</t>
    </r>
    <r>
      <rPr>
        <sz val="10"/>
        <rFont val="宋体"/>
        <charset val="1"/>
      </rPr>
      <t>节点</t>
    </r>
    <r>
      <rPr>
        <sz val="10"/>
        <rFont val="Arial"/>
        <charset val="1"/>
      </rPr>
      <t>29
5.</t>
    </r>
    <r>
      <rPr>
        <sz val="10"/>
        <rFont val="宋体"/>
        <charset val="1"/>
      </rPr>
      <t>其它说明：满足规范和设计图纸要求</t>
    </r>
  </si>
  <si>
    <t>1.12*4*2</t>
  </si>
  <si>
    <t>层板为不锈钢饰面</t>
  </si>
  <si>
    <r>
      <rPr>
        <sz val="10"/>
        <rFont val="Arial"/>
        <charset val="1"/>
      </rPr>
      <t xml:space="preserve">GL-08 </t>
    </r>
    <r>
      <rPr>
        <sz val="10"/>
        <rFont val="宋体"/>
        <charset val="1"/>
      </rPr>
      <t>艺术玻璃</t>
    </r>
    <r>
      <rPr>
        <sz val="10"/>
        <rFont val="Arial"/>
        <charset val="1"/>
      </rPr>
      <t>/</t>
    </r>
    <r>
      <rPr>
        <sz val="10"/>
        <rFont val="宋体"/>
        <charset val="1"/>
      </rPr>
      <t>橙色艺术玻璃</t>
    </r>
  </si>
  <si>
    <r>
      <rPr>
        <sz val="10"/>
        <rFont val="Arial"/>
        <charset val="1"/>
      </rPr>
      <t xml:space="preserve">1.GL-08 </t>
    </r>
    <r>
      <rPr>
        <sz val="10"/>
        <rFont val="宋体"/>
        <charset val="1"/>
      </rPr>
      <t>艺术玻璃</t>
    </r>
    <r>
      <rPr>
        <sz val="10"/>
        <rFont val="Arial"/>
        <charset val="1"/>
      </rPr>
      <t>/</t>
    </r>
    <r>
      <rPr>
        <sz val="10"/>
        <rFont val="宋体"/>
        <charset val="1"/>
      </rPr>
      <t>橙色艺术玻璃</t>
    </r>
    <r>
      <rPr>
        <sz val="10"/>
        <rFont val="Arial"/>
        <charset val="1"/>
      </rPr>
      <t xml:space="preserve">
2.9mm</t>
    </r>
    <r>
      <rPr>
        <sz val="10"/>
        <rFont val="宋体"/>
        <charset val="1"/>
      </rPr>
      <t>阻燃板基层</t>
    </r>
    <r>
      <rPr>
        <sz val="10"/>
        <rFont val="Arial"/>
        <charset val="1"/>
      </rPr>
      <t xml:space="preserve">
3.20*40*4mm</t>
    </r>
    <r>
      <rPr>
        <sz val="10"/>
        <rFont val="宋体"/>
        <charset val="1"/>
      </rPr>
      <t>镀锌方管</t>
    </r>
    <r>
      <rPr>
        <sz val="10"/>
        <rFont val="Arial"/>
        <charset val="1"/>
      </rPr>
      <t xml:space="preserve">
3.</t>
    </r>
    <r>
      <rPr>
        <sz val="10"/>
        <rFont val="宋体"/>
        <charset val="1"/>
      </rPr>
      <t>作法详见</t>
    </r>
    <r>
      <rPr>
        <sz val="10"/>
        <rFont val="Arial"/>
        <charset val="1"/>
      </rPr>
      <t>DT-02.09</t>
    </r>
    <r>
      <rPr>
        <sz val="10"/>
        <rFont val="宋体"/>
        <charset val="1"/>
      </rPr>
      <t>节点</t>
    </r>
    <r>
      <rPr>
        <sz val="10"/>
        <rFont val="Arial"/>
        <charset val="1"/>
      </rPr>
      <t>30
4.</t>
    </r>
    <r>
      <rPr>
        <sz val="10"/>
        <rFont val="宋体"/>
        <charset val="1"/>
      </rPr>
      <t>其它说明：满足规范和设计图纸要求</t>
    </r>
  </si>
  <si>
    <t>(0.97+0.21+0.5)*2.8+2.15*2.8-2.15*1.2</t>
  </si>
  <si>
    <t>不锈钢灯槽造型</t>
  </si>
  <si>
    <t xml:space="preserve">m </t>
  </si>
  <si>
    <t>(0.97+0.21+0.5)+2.15</t>
  </si>
  <si>
    <t xml:space="preserve">
1.不锈钢线条100+5+100
2.9mm阻燃板基层
3.部位：玻璃与硬包灯槽收口</t>
  </si>
  <si>
    <t>4*2+1.18*3+0.6</t>
  </si>
  <si>
    <t>不锈钢线条</t>
  </si>
  <si>
    <t>1.19+0.28+0.6+1.01*2+0.74+0.3+1.17+0.3+0.72*2+0.3+1.12+0.5+0.2+0.96+2.15+0.5+0.65+0.6+0.41+1.19</t>
  </si>
  <si>
    <t>幕墙变更</t>
  </si>
  <si>
    <t>屋顶玻璃</t>
  </si>
  <si>
    <t>屋顶铝单板</t>
  </si>
  <si>
    <t>240.54-32.4+62.6*0.073</t>
  </si>
  <si>
    <t>阻燃板厚度变更</t>
  </si>
  <si>
    <t>前厅墙面</t>
  </si>
  <si>
    <t>独立柱墙面</t>
  </si>
  <si>
    <t>前厅水景区</t>
  </si>
  <si>
    <r>
      <rPr>
        <sz val="10"/>
        <rFont val="宋体"/>
        <charset val="1"/>
      </rPr>
      <t>后厅</t>
    </r>
    <r>
      <rPr>
        <sz val="10"/>
        <rFont val="Arial"/>
        <charset val="1"/>
      </rPr>
      <t>E1/E2</t>
    </r>
    <r>
      <rPr>
        <sz val="10"/>
        <rFont val="宋体"/>
        <charset val="1"/>
      </rPr>
      <t>剖面墙面</t>
    </r>
  </si>
  <si>
    <r>
      <rPr>
        <sz val="10"/>
        <rFont val="宋体"/>
        <charset val="1"/>
      </rPr>
      <t>后厅</t>
    </r>
    <r>
      <rPr>
        <sz val="10"/>
        <rFont val="Arial"/>
        <charset val="1"/>
      </rPr>
      <t>E3/E4</t>
    </r>
    <r>
      <rPr>
        <sz val="10"/>
        <rFont val="宋体"/>
        <charset val="1"/>
      </rPr>
      <t>剖面墙面</t>
    </r>
  </si>
  <si>
    <t>后厅E5/E6剖面墙面</t>
  </si>
  <si>
    <r>
      <rPr>
        <sz val="10"/>
        <rFont val="宋体"/>
        <charset val="1"/>
      </rPr>
      <t>红酒雪茄主题</t>
    </r>
    <r>
      <rPr>
        <sz val="10"/>
        <rFont val="Arial"/>
        <charset val="1"/>
      </rPr>
      <t>/VIP</t>
    </r>
    <r>
      <rPr>
        <sz val="10"/>
        <rFont val="宋体"/>
        <charset val="1"/>
      </rPr>
      <t>洽谈</t>
    </r>
  </si>
  <si>
    <r>
      <rPr>
        <sz val="10"/>
        <rFont val="宋体"/>
        <charset val="1"/>
      </rPr>
      <t>茶室主题</t>
    </r>
    <r>
      <rPr>
        <sz val="10"/>
        <rFont val="Arial"/>
        <charset val="1"/>
      </rPr>
      <t>/VIP</t>
    </r>
    <r>
      <rPr>
        <sz val="10"/>
        <rFont val="宋体"/>
        <charset val="1"/>
      </rPr>
      <t>洽谈</t>
    </r>
  </si>
  <si>
    <r>
      <rPr>
        <sz val="10"/>
        <rFont val="宋体"/>
        <charset val="1"/>
      </rPr>
      <t>影音室</t>
    </r>
    <r>
      <rPr>
        <sz val="10"/>
        <rFont val="Arial"/>
        <charset val="1"/>
      </rPr>
      <t>/</t>
    </r>
    <r>
      <rPr>
        <sz val="10"/>
        <rFont val="宋体"/>
        <charset val="1"/>
      </rPr>
      <t>半开放茶室</t>
    </r>
  </si>
  <si>
    <t>柜子</t>
  </si>
  <si>
    <t>7.19电气变更</t>
  </si>
  <si>
    <t>五孔插座</t>
  </si>
  <si>
    <t>五孔地插</t>
  </si>
  <si>
    <t>灯带</t>
  </si>
  <si>
    <t>单开双联</t>
  </si>
  <si>
    <t>单开三联</t>
  </si>
  <si>
    <t>DL5</t>
  </si>
  <si>
    <t>DL18</t>
  </si>
  <si>
    <t>影音室</t>
  </si>
  <si>
    <t>WL5</t>
  </si>
  <si>
    <t>SL1</t>
  </si>
  <si>
    <t>SL2</t>
  </si>
  <si>
    <t>SL3</t>
  </si>
  <si>
    <t>SL6</t>
  </si>
  <si>
    <t>SL8</t>
  </si>
  <si>
    <t>SL9</t>
  </si>
  <si>
    <t>SL10</t>
  </si>
  <si>
    <t>WL17</t>
  </si>
  <si>
    <t>WX18</t>
  </si>
  <si>
    <t>WL19</t>
  </si>
  <si>
    <t>WL20</t>
  </si>
  <si>
    <t>屏风</t>
  </si>
  <si>
    <t>过厅墙面石材改玻璃处</t>
  </si>
  <si>
    <r>
      <rPr>
        <sz val="10"/>
        <rFont val="Arial"/>
        <charset val="1"/>
      </rPr>
      <t>LED</t>
    </r>
    <r>
      <rPr>
        <sz val="10"/>
        <rFont val="宋体"/>
        <charset val="1"/>
      </rPr>
      <t>线性灯</t>
    </r>
  </si>
  <si>
    <t>灯带变压器</t>
  </si>
  <si>
    <t>空调变更</t>
  </si>
  <si>
    <r>
      <rPr>
        <sz val="10"/>
        <rFont val="Arial"/>
        <charset val="1"/>
      </rPr>
      <t>5*4</t>
    </r>
    <r>
      <rPr>
        <sz val="10"/>
        <rFont val="宋体"/>
        <charset val="1"/>
      </rPr>
      <t>电缆</t>
    </r>
  </si>
  <si>
    <r>
      <rPr>
        <sz val="10"/>
        <rFont val="Arial"/>
        <charset val="1"/>
      </rPr>
      <t>17.2+</t>
    </r>
    <r>
      <rPr>
        <sz val="10"/>
        <rFont val="宋体"/>
        <charset val="1"/>
      </rPr>
      <t>（</t>
    </r>
    <r>
      <rPr>
        <sz val="10"/>
        <rFont val="Arial"/>
        <charset val="1"/>
      </rPr>
      <t>4.5-1</t>
    </r>
    <r>
      <rPr>
        <sz val="10"/>
        <rFont val="宋体"/>
        <charset val="1"/>
      </rPr>
      <t>）</t>
    </r>
    <r>
      <rPr>
        <sz val="10"/>
        <rFont val="Arial"/>
        <charset val="1"/>
      </rPr>
      <t>+4.5</t>
    </r>
  </si>
  <si>
    <r>
      <rPr>
        <sz val="10"/>
        <rFont val="Arial"/>
        <charset val="1"/>
      </rPr>
      <t>4*2.5</t>
    </r>
    <r>
      <rPr>
        <sz val="10"/>
        <rFont val="宋体"/>
        <charset val="1"/>
      </rPr>
      <t>电缆</t>
    </r>
  </si>
  <si>
    <t>15.08+4.5+(4.2-1.3)+1.3</t>
  </si>
  <si>
    <t>RVV3*0.75</t>
  </si>
  <si>
    <r>
      <rPr>
        <sz val="10"/>
        <rFont val="Arial"/>
        <charset val="1"/>
      </rPr>
      <t>JDG32</t>
    </r>
    <r>
      <rPr>
        <sz val="10"/>
        <rFont val="宋体"/>
        <charset val="1"/>
      </rPr>
      <t>电管</t>
    </r>
  </si>
  <si>
    <t>冷凝管</t>
  </si>
  <si>
    <t>15.08+4.5</t>
  </si>
  <si>
    <t>原投标工程量</t>
  </si>
  <si>
    <t>背景音乐系统</t>
  </si>
  <si>
    <t>配管PCV25</t>
  </si>
  <si>
    <t>34.27+21.2+90.97</t>
  </si>
  <si>
    <t>24.27+126.6</t>
  </si>
  <si>
    <t>配线RVVSP2*2.5</t>
  </si>
  <si>
    <t>部位</t>
  </si>
  <si>
    <t>原合同内</t>
  </si>
  <si>
    <t>加工图</t>
  </si>
  <si>
    <t>说明</t>
  </si>
  <si>
    <t>售楼部天花</t>
  </si>
  <si>
    <t>原投标吊顶方通造型150高*40*1.0厚，调整为250*40高*2.0厚</t>
  </si>
  <si>
    <t>综合单价分析表</t>
  </si>
  <si>
    <t>分部分项工程名称：</t>
  </si>
  <si>
    <t xml:space="preserve">         单位：m2</t>
  </si>
  <si>
    <t>1*0.68</t>
  </si>
  <si>
    <t>费用名称</t>
  </si>
  <si>
    <t>材料品牌</t>
  </si>
  <si>
    <t>材料规格型号</t>
  </si>
  <si>
    <t>消耗量</t>
  </si>
  <si>
    <t>单价（元）</t>
  </si>
  <si>
    <t>合计（元）</t>
  </si>
  <si>
    <t>1</t>
  </si>
  <si>
    <t>人工费</t>
  </si>
  <si>
    <t>1.1</t>
  </si>
  <si>
    <t>1.5厚镀锌钢板</t>
  </si>
  <si>
    <t>1.2</t>
  </si>
  <si>
    <t>200厚岩棉</t>
  </si>
  <si>
    <t>1.3</t>
  </si>
  <si>
    <t>12.6#槽钢及150*150*8热镀锌方管</t>
  </si>
  <si>
    <t>1.4</t>
  </si>
  <si>
    <t>铝板安装</t>
  </si>
  <si>
    <t>2</t>
  </si>
  <si>
    <t>主要材料费</t>
  </si>
  <si>
    <t>3mm仿木纹铝板</t>
  </si>
  <si>
    <t>2.2</t>
  </si>
  <si>
    <t>…</t>
  </si>
  <si>
    <t>3</t>
  </si>
  <si>
    <t>其他材料费</t>
  </si>
  <si>
    <t>3.1</t>
  </si>
  <si>
    <t>300*250*14热镀锌埋板及机械螺栓</t>
  </si>
  <si>
    <t>3.2</t>
  </si>
  <si>
    <t>12.6#热镀锌槽钢</t>
  </si>
  <si>
    <t>米</t>
  </si>
  <si>
    <t>3.3</t>
  </si>
  <si>
    <t>150*150*8热镀锌方管</t>
  </si>
  <si>
    <t>200厚岩棉,100KG/m3</t>
  </si>
  <si>
    <t>8mm厚钢肋板</t>
  </si>
  <si>
    <t>60宽</t>
  </si>
  <si>
    <t>机械费</t>
  </si>
  <si>
    <t>人、材、机小计（元）</t>
  </si>
  <si>
    <t>（1+2+3+4）</t>
  </si>
  <si>
    <t>措施费（元）</t>
  </si>
  <si>
    <t>取费基数</t>
  </si>
  <si>
    <t>%</t>
  </si>
  <si>
    <t>管理费（元）</t>
  </si>
  <si>
    <t>利润（元）</t>
  </si>
  <si>
    <t>(5+6+7)</t>
  </si>
  <si>
    <t>税金（元）</t>
  </si>
  <si>
    <t>(5+6+7+8)</t>
  </si>
  <si>
    <t>综合单价小计（元/㎡）</t>
  </si>
  <si>
    <t>（5+6+7+8+9）</t>
  </si>
  <si>
    <t>价格清单（中浩德洛阳悠然居项目售楼部精装修）（安装部分附件十）</t>
  </si>
  <si>
    <t>装饰灯-变更后增加</t>
  </si>
  <si>
    <t xml:space="preserve">1.名称:300mm*1200mmLED平板灯雷士40W
2.规格:详见图纸
</t>
  </si>
  <si>
    <t>人工辅材参照合同价，雷士</t>
  </si>
  <si>
    <t xml:space="preserve">1.名称:LED地埋灯8W-西顿
2.规格:详见图纸
</t>
  </si>
  <si>
    <t>装饰灯-原合同扣减</t>
  </si>
  <si>
    <t>1.名称:单头LED格栅射灯24W
2.规格:详见图纸
3.安装方式:吸顶
4.其它说明：满足规范和设计图纸要求</t>
  </si>
  <si>
    <t>原品牌为雷士</t>
  </si>
  <si>
    <t>1.名称:单头LED格栅射灯24W西顿
2.规格:详见图纸
3.安装方式:吸顶
4.其它说明：满足规范和设计图纸要求</t>
  </si>
  <si>
    <t>现更换为西顿</t>
  </si>
  <si>
    <t>1.名称:LED射灯，15W
2.规格:详见图纸
3.安装方式:吸顶
4.其它说明：满足规范和设计图纸要求</t>
  </si>
  <si>
    <t>雷士，物料表D-03编号功率：15W显指：≥95色温：4000K角度：50°开孔：75mm</t>
  </si>
  <si>
    <t>1.名称:LED射灯，24W，西顿
2.规格:详见图纸
3.安装方式:吸顶
4.其它说明：满足规范和设计图纸要求</t>
  </si>
  <si>
    <t>西顿，24W</t>
  </si>
  <si>
    <t>1.名称:LED迷你格栅射灯(10孔)，2W*10，（雷士）
2.规格:详见图纸</t>
  </si>
  <si>
    <t>1.名称:LED地面线型灯，加厚型材2.5mm，加厚亚克力3mm，防水灯带组成，（雷士）
2.规格:详见图纸</t>
  </si>
  <si>
    <t>驱动器-变更后增加</t>
  </si>
  <si>
    <t>每断开处灯带一个驱动器；最长可带8m灯带
驱动器单列</t>
  </si>
  <si>
    <r>
      <rPr>
        <sz val="20"/>
        <rFont val="Arial"/>
        <charset val="134"/>
      </rPr>
      <t>5#</t>
    </r>
    <r>
      <rPr>
        <sz val="20"/>
        <rFont val="宋体"/>
        <charset val="134"/>
      </rPr>
      <t>楼门计算工程量</t>
    </r>
  </si>
  <si>
    <r>
      <rPr>
        <sz val="20"/>
        <rFont val="Arial"/>
        <charset val="134"/>
      </rPr>
      <t>2#</t>
    </r>
    <r>
      <rPr>
        <sz val="20"/>
        <rFont val="宋体"/>
        <charset val="134"/>
      </rPr>
      <t>楼门计算工程量</t>
    </r>
  </si>
  <si>
    <r>
      <rPr>
        <sz val="20"/>
        <rFont val="Arial"/>
        <charset val="134"/>
      </rPr>
      <t>7#</t>
    </r>
    <r>
      <rPr>
        <sz val="20"/>
        <rFont val="宋体"/>
        <charset val="134"/>
      </rPr>
      <t>楼门计算工程量</t>
    </r>
  </si>
  <si>
    <r>
      <rPr>
        <sz val="20"/>
        <rFont val="Arial"/>
        <charset val="134"/>
      </rPr>
      <t>8#</t>
    </r>
    <r>
      <rPr>
        <sz val="20"/>
        <rFont val="宋体"/>
        <charset val="134"/>
      </rPr>
      <t>楼门计算工程量</t>
    </r>
  </si>
  <si>
    <t>项目名称</t>
  </si>
  <si>
    <t>理论重量</t>
  </si>
  <si>
    <t>柱子及墙面</t>
  </si>
  <si>
    <r>
      <rPr>
        <sz val="10"/>
        <rFont val="Arial"/>
        <charset val="134"/>
      </rPr>
      <t>300x300x20mm</t>
    </r>
    <r>
      <rPr>
        <sz val="10"/>
        <rFont val="宋体"/>
        <charset val="134"/>
      </rPr>
      <t>热浸镀锌后置埋件</t>
    </r>
    <r>
      <rPr>
        <sz val="10"/>
        <rFont val="Arial"/>
        <charset val="134"/>
      </rPr>
      <t xml:space="preserve">  M20</t>
    </r>
    <r>
      <rPr>
        <sz val="10"/>
        <rFont val="宋体"/>
        <charset val="134"/>
      </rPr>
      <t>不锈钢化学螺栓</t>
    </r>
  </si>
  <si>
    <t>块</t>
  </si>
  <si>
    <r>
      <rPr>
        <sz val="10"/>
        <rFont val="Arial"/>
        <charset val="134"/>
      </rPr>
      <t>200*5</t>
    </r>
    <r>
      <rPr>
        <sz val="10"/>
        <rFont val="宋体"/>
        <charset val="134"/>
      </rPr>
      <t>热浸镀锌钢方管</t>
    </r>
  </si>
  <si>
    <r>
      <rPr>
        <sz val="10"/>
        <rFont val="Arial"/>
        <charset val="134"/>
      </rPr>
      <t>8#</t>
    </r>
    <r>
      <rPr>
        <sz val="10"/>
        <rFont val="宋体"/>
        <charset val="134"/>
      </rPr>
      <t>热浸镀锌槽钢</t>
    </r>
  </si>
  <si>
    <r>
      <rPr>
        <sz val="10"/>
        <rFont val="Arial"/>
        <charset val="134"/>
      </rPr>
      <t>L50x4</t>
    </r>
    <r>
      <rPr>
        <sz val="10"/>
        <rFont val="宋体"/>
        <charset val="134"/>
      </rPr>
      <t>热浸镀锌角钢</t>
    </r>
  </si>
  <si>
    <r>
      <rPr>
        <sz val="10"/>
        <rFont val="Arial"/>
        <charset val="134"/>
      </rPr>
      <t>10#</t>
    </r>
    <r>
      <rPr>
        <sz val="10"/>
        <rFont val="宋体"/>
        <charset val="134"/>
      </rPr>
      <t>热浸镀锌槽钢</t>
    </r>
  </si>
  <si>
    <r>
      <rPr>
        <sz val="10"/>
        <rFont val="Arial"/>
        <charset val="134"/>
      </rPr>
      <t xml:space="preserve">300x200x8mm
</t>
    </r>
    <r>
      <rPr>
        <sz val="10"/>
        <rFont val="宋体"/>
        <charset val="134"/>
      </rPr>
      <t>热浸镀锌后置埋件</t>
    </r>
    <r>
      <rPr>
        <sz val="10"/>
        <rFont val="Arial"/>
        <charset val="134"/>
      </rPr>
      <t xml:space="preserve">M12
</t>
    </r>
    <r>
      <rPr>
        <sz val="10"/>
        <rFont val="宋体"/>
        <charset val="134"/>
      </rPr>
      <t>特殊倒锥型化学锚栓</t>
    </r>
  </si>
  <si>
    <r>
      <rPr>
        <sz val="10"/>
        <rFont val="Arial"/>
        <charset val="134"/>
      </rPr>
      <t>L50x4</t>
    </r>
    <r>
      <rPr>
        <sz val="10"/>
        <rFont val="宋体"/>
        <charset val="134"/>
      </rPr>
      <t>热浸镀锌角钢（墙岩口）</t>
    </r>
  </si>
  <si>
    <r>
      <rPr>
        <sz val="10"/>
        <rFont val="宋体"/>
        <charset val="134"/>
      </rPr>
      <t>（</t>
    </r>
    <r>
      <rPr>
        <sz val="10"/>
        <rFont val="Arial"/>
        <charset val="134"/>
      </rPr>
      <t>1-1</t>
    </r>
    <r>
      <rPr>
        <sz val="10"/>
        <rFont val="宋体"/>
        <charset val="134"/>
      </rPr>
      <t>）</t>
    </r>
  </si>
  <si>
    <r>
      <rPr>
        <sz val="10"/>
        <rFont val="Arial"/>
        <charset val="134"/>
      </rPr>
      <t>300x200x8mm</t>
    </r>
    <r>
      <rPr>
        <sz val="10"/>
        <rFont val="宋体"/>
        <charset val="134"/>
      </rPr>
      <t>热浸镀锌后置埋件</t>
    </r>
    <r>
      <rPr>
        <sz val="10"/>
        <rFont val="Arial"/>
        <charset val="134"/>
      </rPr>
      <t xml:space="preserve">
M12</t>
    </r>
    <r>
      <rPr>
        <sz val="10"/>
        <rFont val="宋体"/>
        <charset val="134"/>
      </rPr>
      <t>不锈钢对穿螺栓</t>
    </r>
  </si>
  <si>
    <t>（2-2）</t>
  </si>
  <si>
    <r>
      <rPr>
        <sz val="10"/>
        <rFont val="Arial"/>
        <charset val="134"/>
      </rPr>
      <t xml:space="preserve">300x200x8mm
</t>
    </r>
    <r>
      <rPr>
        <sz val="10"/>
        <rFont val="宋体"/>
        <charset val="134"/>
      </rPr>
      <t>热浸镀锌后置埋件</t>
    </r>
    <r>
      <rPr>
        <sz val="10"/>
        <rFont val="Arial"/>
        <charset val="134"/>
      </rPr>
      <t xml:space="preserve">
M12
</t>
    </r>
    <r>
      <rPr>
        <sz val="10"/>
        <rFont val="宋体"/>
        <charset val="134"/>
      </rPr>
      <t>不锈钢对穿螺栓</t>
    </r>
  </si>
  <si>
    <t>顶钢架</t>
  </si>
  <si>
    <r>
      <rPr>
        <sz val="10"/>
        <rFont val="Arial"/>
        <charset val="134"/>
      </rPr>
      <t xml:space="preserve">80*60*5mm
</t>
    </r>
    <r>
      <rPr>
        <sz val="10"/>
        <rFont val="宋体"/>
        <charset val="134"/>
      </rPr>
      <t>镀锌钢管</t>
    </r>
  </si>
  <si>
    <r>
      <rPr>
        <sz val="10"/>
        <rFont val="Arial"/>
        <charset val="134"/>
      </rPr>
      <t xml:space="preserve">L50X4
</t>
    </r>
    <r>
      <rPr>
        <sz val="10"/>
        <rFont val="宋体"/>
        <charset val="134"/>
      </rPr>
      <t>镀锌角钢</t>
    </r>
  </si>
  <si>
    <r>
      <rPr>
        <sz val="10"/>
        <rFont val="Arial"/>
        <charset val="134"/>
      </rPr>
      <t xml:space="preserve">300x200x8mm
</t>
    </r>
    <r>
      <rPr>
        <sz val="10"/>
        <rFont val="宋体"/>
        <charset val="134"/>
      </rPr>
      <t>热浸镀锌后置埋件</t>
    </r>
    <r>
      <rPr>
        <sz val="10"/>
        <rFont val="Arial"/>
        <charset val="134"/>
      </rPr>
      <t xml:space="preserve">
M12
</t>
    </r>
    <r>
      <rPr>
        <sz val="10"/>
        <rFont val="宋体"/>
        <charset val="134"/>
      </rPr>
      <t>特殊倒锥型化学锚栓</t>
    </r>
  </si>
  <si>
    <r>
      <rPr>
        <sz val="10"/>
        <rFont val="Arial"/>
        <charset val="134"/>
      </rPr>
      <t>l20*3</t>
    </r>
    <r>
      <rPr>
        <sz val="10"/>
        <rFont val="宋体"/>
        <charset val="134"/>
      </rPr>
      <t>封边角钢</t>
    </r>
  </si>
  <si>
    <t>kg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</si>
</sst>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-804]General"/>
    <numFmt numFmtId="177" formatCode="0.00_ ;[Red]\-0.00\ "/>
    <numFmt numFmtId="178" formatCode="0.00_ "/>
    <numFmt numFmtId="179" formatCode="0.00_);[Red]\(0.00\)"/>
    <numFmt numFmtId="180" formatCode="0_);\(0\)"/>
    <numFmt numFmtId="181" formatCode="#,##0.00_ "/>
  </numFmts>
  <fonts count="56">
    <font>
      <sz val="10"/>
      <name val="Arial"/>
      <charset val="1"/>
    </font>
    <font>
      <sz val="20"/>
      <name val="Arial"/>
      <charset val="1"/>
    </font>
    <font>
      <sz val="10"/>
      <name val="宋体"/>
      <charset val="134"/>
    </font>
    <font>
      <sz val="20"/>
      <name val="Arial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9"/>
      <color theme="1"/>
      <name val="宋体"/>
      <charset val="134"/>
      <scheme val="minor"/>
    </font>
    <font>
      <sz val="6"/>
      <name val="宋体"/>
      <charset val="134"/>
    </font>
    <font>
      <sz val="9"/>
      <color rgb="FFFF0000"/>
      <name val="宋体"/>
      <charset val="134"/>
      <scheme val="minor"/>
    </font>
    <font>
      <b/>
      <sz val="8"/>
      <name val="宋体"/>
      <charset val="134"/>
    </font>
    <font>
      <sz val="8"/>
      <name val="宋体"/>
      <charset val="134"/>
    </font>
    <font>
      <sz val="8"/>
      <color indexed="8"/>
      <name val="宋体"/>
      <charset val="134"/>
    </font>
    <font>
      <sz val="20"/>
      <name val="宋体"/>
      <charset val="1"/>
    </font>
    <font>
      <sz val="22"/>
      <name val="Arial"/>
      <charset val="1"/>
    </font>
    <font>
      <sz val="10"/>
      <name val="宋体"/>
      <charset val="1"/>
    </font>
    <font>
      <sz val="9"/>
      <color rgb="FFFF0000"/>
      <name val="宋体"/>
      <charset val="134"/>
    </font>
    <font>
      <sz val="9"/>
      <color theme="1"/>
      <name val="微软雅黑"/>
      <charset val="134"/>
    </font>
    <font>
      <sz val="10.5"/>
      <color theme="1"/>
      <name val="Times New Roman"/>
      <charset val="134"/>
    </font>
    <font>
      <sz val="10"/>
      <color theme="1"/>
      <name val="宋体"/>
      <charset val="134"/>
    </font>
    <font>
      <b/>
      <sz val="9"/>
      <name val="宋体"/>
      <charset val="134"/>
      <scheme val="minor"/>
    </font>
    <font>
      <b/>
      <sz val="10"/>
      <name val="Arial"/>
      <charset val="1"/>
    </font>
    <font>
      <b/>
      <sz val="12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sz val="10.5"/>
      <name val="宋体"/>
      <charset val="1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楷体_GB2312"/>
      <charset val="134"/>
    </font>
    <font>
      <sz val="11"/>
      <color indexed="8"/>
      <name val="宋体"/>
      <charset val="134"/>
    </font>
    <font>
      <sz val="12"/>
      <color rgb="FF000000"/>
      <name val="宋体"/>
      <charset val="134"/>
    </font>
    <font>
      <sz val="10"/>
      <name val="Arial"/>
      <charset val="134"/>
    </font>
    <font>
      <sz val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42" fontId="29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17" applyNumberFormat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13" borderId="18" applyNumberFormat="0" applyFon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42" fillId="17" borderId="21" applyNumberFormat="0" applyAlignment="0" applyProtection="0">
      <alignment vertical="center"/>
    </xf>
    <xf numFmtId="0" fontId="25" fillId="0" borderId="0">
      <alignment vertical="center"/>
    </xf>
    <xf numFmtId="0" fontId="43" fillId="17" borderId="17" applyNumberFormat="0" applyAlignment="0" applyProtection="0">
      <alignment vertical="center"/>
    </xf>
    <xf numFmtId="0" fontId="44" fillId="18" borderId="22" applyNumberFormat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25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33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0" fillId="0" borderId="0">
      <alignment vertical="center"/>
    </xf>
    <xf numFmtId="178" fontId="51" fillId="0" borderId="1">
      <alignment horizontal="right" vertical="center" wrapText="1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/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0" fillId="0" borderId="0">
      <alignment vertical="center"/>
    </xf>
    <xf numFmtId="178" fontId="51" fillId="0" borderId="1">
      <alignment horizontal="right" vertical="center" wrapText="1"/>
    </xf>
    <xf numFmtId="0" fontId="29" fillId="0" borderId="0">
      <alignment vertical="center"/>
    </xf>
    <xf numFmtId="0" fontId="25" fillId="0" borderId="0"/>
    <xf numFmtId="0" fontId="51" fillId="0" borderId="0" applyProtection="0">
      <alignment vertical="center"/>
    </xf>
    <xf numFmtId="0" fontId="4" fillId="0" borderId="0"/>
    <xf numFmtId="176" fontId="25" fillId="0" borderId="0"/>
    <xf numFmtId="43" fontId="25" fillId="0" borderId="0" applyFont="0" applyFill="0" applyBorder="0" applyAlignment="0" applyProtection="0">
      <alignment vertical="center"/>
    </xf>
    <xf numFmtId="0" fontId="25" fillId="0" borderId="0">
      <alignment vertical="center"/>
    </xf>
  </cellStyleXfs>
  <cellXfs count="37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2" fillId="0" borderId="1" xfId="0" applyFont="1" applyBorder="1"/>
    <xf numFmtId="0" fontId="0" fillId="0" borderId="1" xfId="0" applyBorder="1"/>
    <xf numFmtId="0" fontId="0" fillId="0" borderId="1" xfId="0" applyFont="1" applyFill="1" applyBorder="1"/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3" fillId="0" borderId="0" xfId="0" applyFont="1" applyAlignment="1">
      <alignment horizontal="center" vertical="center"/>
    </xf>
    <xf numFmtId="0" fontId="4" fillId="0" borderId="0" xfId="82" applyAlignment="1">
      <alignment horizontal="left"/>
    </xf>
    <xf numFmtId="0" fontId="4" fillId="0" borderId="0" xfId="82" applyFont="1" applyFill="1" applyAlignment="1">
      <alignment horizontal="left"/>
    </xf>
    <xf numFmtId="0" fontId="4" fillId="0" borderId="0" xfId="82" applyFont="1" applyFill="1" applyAlignment="1">
      <alignment horizontal="center"/>
    </xf>
    <xf numFmtId="0" fontId="4" fillId="0" borderId="0" xfId="82" applyFont="1" applyFill="1" applyAlignment="1">
      <alignment horizontal="center" vertical="center"/>
    </xf>
    <xf numFmtId="179" fontId="4" fillId="0" borderId="0" xfId="82" applyNumberFormat="1" applyFont="1" applyFill="1" applyAlignment="1">
      <alignment horizontal="center" vertical="center"/>
    </xf>
    <xf numFmtId="179" fontId="4" fillId="0" borderId="0" xfId="82" applyNumberFormat="1" applyFont="1" applyFill="1" applyAlignment="1">
      <alignment horizontal="center"/>
    </xf>
    <xf numFmtId="9" fontId="4" fillId="0" borderId="0" xfId="13" applyFont="1" applyFill="1" applyBorder="1" applyAlignment="1" applyProtection="1">
      <alignment horizontal="center" vertical="center"/>
    </xf>
    <xf numFmtId="179" fontId="4" fillId="0" borderId="0" xfId="82" applyNumberFormat="1" applyFont="1" applyFill="1" applyAlignment="1">
      <alignment horizontal="left"/>
    </xf>
    <xf numFmtId="179" fontId="5" fillId="0" borderId="0" xfId="82" applyNumberFormat="1" applyFont="1" applyFill="1" applyAlignment="1">
      <alignment horizontal="center"/>
    </xf>
    <xf numFmtId="0" fontId="4" fillId="0" borderId="0" xfId="82" applyFont="1" applyFill="1" applyAlignment="1">
      <alignment horizontal="left" vertical="center"/>
    </xf>
    <xf numFmtId="0" fontId="6" fillId="0" borderId="0" xfId="82" applyFont="1" applyFill="1" applyAlignment="1">
      <alignment horizontal="center" vertical="center" wrapText="1"/>
    </xf>
    <xf numFmtId="179" fontId="6" fillId="0" borderId="0" xfId="82" applyNumberFormat="1" applyFont="1" applyFill="1" applyAlignment="1">
      <alignment horizontal="center" vertical="center" wrapText="1"/>
    </xf>
    <xf numFmtId="0" fontId="7" fillId="0" borderId="0" xfId="82" applyFont="1" applyFill="1" applyAlignment="1">
      <alignment vertical="center" wrapText="1"/>
    </xf>
    <xf numFmtId="0" fontId="7" fillId="0" borderId="0" xfId="82" applyFont="1" applyFill="1" applyAlignment="1">
      <alignment horizontal="center" vertical="center" wrapText="1"/>
    </xf>
    <xf numFmtId="179" fontId="7" fillId="0" borderId="0" xfId="82" applyNumberFormat="1" applyFont="1" applyFill="1" applyAlignment="1">
      <alignment vertical="center" wrapText="1"/>
    </xf>
    <xf numFmtId="179" fontId="7" fillId="0" borderId="0" xfId="82" applyNumberFormat="1" applyFont="1" applyFill="1" applyAlignment="1">
      <alignment horizontal="center" vertical="center" wrapText="1"/>
    </xf>
    <xf numFmtId="0" fontId="7" fillId="0" borderId="1" xfId="82" applyFont="1" applyFill="1" applyBorder="1" applyAlignment="1">
      <alignment horizontal="center" vertical="center" wrapText="1"/>
    </xf>
    <xf numFmtId="0" fontId="7" fillId="0" borderId="1" xfId="82" applyFont="1" applyFill="1" applyBorder="1" applyAlignment="1">
      <alignment horizontal="left" vertical="center" wrapText="1"/>
    </xf>
    <xf numFmtId="179" fontId="7" fillId="0" borderId="1" xfId="82" applyNumberFormat="1" applyFont="1" applyFill="1" applyBorder="1" applyAlignment="1">
      <alignment horizontal="center" vertical="center" wrapText="1"/>
    </xf>
    <xf numFmtId="0" fontId="8" fillId="0" borderId="2" xfId="82" applyFont="1" applyFill="1" applyBorder="1" applyAlignment="1">
      <alignment horizontal="center" vertical="center"/>
    </xf>
    <xf numFmtId="0" fontId="8" fillId="0" borderId="3" xfId="82" applyFont="1" applyFill="1" applyBorder="1" applyAlignment="1">
      <alignment horizontal="center" vertical="center"/>
    </xf>
    <xf numFmtId="179" fontId="7" fillId="0" borderId="4" xfId="82" applyNumberFormat="1" applyFont="1" applyFill="1" applyBorder="1" applyAlignment="1">
      <alignment horizontal="center" vertical="center" wrapText="1"/>
    </xf>
    <xf numFmtId="0" fontId="7" fillId="0" borderId="3" xfId="82" applyFont="1" applyFill="1" applyBorder="1" applyAlignment="1">
      <alignment horizontal="left" vertical="center" wrapText="1"/>
    </xf>
    <xf numFmtId="177" fontId="7" fillId="0" borderId="1" xfId="82" applyNumberFormat="1" applyFont="1" applyFill="1" applyBorder="1" applyAlignment="1">
      <alignment horizontal="center" vertical="center" wrapText="1"/>
    </xf>
    <xf numFmtId="177" fontId="7" fillId="0" borderId="4" xfId="82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177" fontId="8" fillId="0" borderId="4" xfId="82" applyNumberFormat="1" applyFont="1" applyFill="1" applyBorder="1" applyAlignment="1">
      <alignment horizontal="center" vertical="center" wrapText="1"/>
    </xf>
    <xf numFmtId="0" fontId="9" fillId="0" borderId="0" xfId="82" applyFont="1" applyFill="1" applyAlignment="1">
      <alignment horizontal="left"/>
    </xf>
    <xf numFmtId="0" fontId="9" fillId="0" borderId="0" xfId="82" applyFont="1" applyFill="1" applyAlignment="1">
      <alignment horizontal="center" vertical="center"/>
    </xf>
    <xf numFmtId="9" fontId="6" fillId="0" borderId="0" xfId="13" applyFont="1" applyFill="1" applyBorder="1" applyAlignment="1" applyProtection="1">
      <alignment horizontal="center" vertical="center" wrapText="1"/>
    </xf>
    <xf numFmtId="9" fontId="7" fillId="0" borderId="0" xfId="13" applyFont="1" applyFill="1" applyBorder="1" applyAlignment="1" applyProtection="1">
      <alignment horizontal="center" vertical="center" wrapText="1"/>
    </xf>
    <xf numFmtId="179" fontId="7" fillId="0" borderId="0" xfId="82" applyNumberFormat="1" applyFont="1" applyFill="1" applyAlignment="1">
      <alignment horizontal="left" vertical="center" wrapText="1"/>
    </xf>
    <xf numFmtId="0" fontId="7" fillId="0" borderId="0" xfId="82" applyFont="1" applyFill="1" applyAlignment="1">
      <alignment horizontal="left" vertical="center" wrapText="1"/>
    </xf>
    <xf numFmtId="9" fontId="7" fillId="0" borderId="1" xfId="13" applyFont="1" applyFill="1" applyBorder="1" applyAlignment="1" applyProtection="1">
      <alignment horizontal="center" vertical="center" wrapText="1"/>
    </xf>
    <xf numFmtId="179" fontId="7" fillId="0" borderId="1" xfId="82" applyNumberFormat="1" applyFont="1" applyFill="1" applyBorder="1" applyAlignment="1">
      <alignment horizontal="left" vertical="center" wrapText="1"/>
    </xf>
    <xf numFmtId="10" fontId="7" fillId="0" borderId="1" xfId="13" applyNumberFormat="1" applyFont="1" applyFill="1" applyBorder="1" applyAlignment="1" applyProtection="1">
      <alignment horizontal="center" vertical="center" wrapText="1"/>
    </xf>
    <xf numFmtId="9" fontId="7" fillId="0" borderId="4" xfId="13" applyFont="1" applyFill="1" applyBorder="1" applyAlignment="1" applyProtection="1">
      <alignment horizontal="center" vertical="center" wrapText="1"/>
    </xf>
    <xf numFmtId="179" fontId="7" fillId="0" borderId="2" xfId="82" applyNumberFormat="1" applyFont="1" applyFill="1" applyBorder="1" applyAlignment="1">
      <alignment horizontal="center" vertical="center" wrapText="1"/>
    </xf>
    <xf numFmtId="179" fontId="7" fillId="0" borderId="3" xfId="82" applyNumberFormat="1" applyFont="1" applyFill="1" applyBorder="1" applyAlignment="1">
      <alignment horizontal="center" vertical="center" wrapText="1"/>
    </xf>
    <xf numFmtId="178" fontId="7" fillId="0" borderId="4" xfId="82" applyNumberFormat="1" applyFont="1" applyFill="1" applyBorder="1" applyAlignment="1">
      <alignment horizontal="left" vertical="center" wrapText="1"/>
    </xf>
    <xf numFmtId="177" fontId="7" fillId="0" borderId="1" xfId="82" applyNumberFormat="1" applyFont="1" applyFill="1" applyBorder="1" applyAlignment="1">
      <alignment vertical="center" wrapText="1"/>
    </xf>
    <xf numFmtId="177" fontId="7" fillId="0" borderId="2" xfId="82" applyNumberFormat="1" applyFont="1" applyFill="1" applyBorder="1" applyAlignment="1">
      <alignment horizontal="center" vertical="center" wrapText="1"/>
    </xf>
    <xf numFmtId="177" fontId="7" fillId="0" borderId="3" xfId="82" applyNumberFormat="1" applyFont="1" applyFill="1" applyBorder="1" applyAlignment="1">
      <alignment horizontal="center" vertical="center" wrapText="1"/>
    </xf>
    <xf numFmtId="0" fontId="7" fillId="0" borderId="4" xfId="82" applyFont="1" applyFill="1" applyBorder="1" applyAlignment="1">
      <alignment vertical="center" wrapText="1"/>
    </xf>
    <xf numFmtId="9" fontId="7" fillId="0" borderId="4" xfId="13" applyNumberFormat="1" applyFont="1" applyFill="1" applyBorder="1" applyAlignment="1" applyProtection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177" fontId="8" fillId="0" borderId="1" xfId="82" applyNumberFormat="1" applyFont="1" applyFill="1" applyBorder="1" applyAlignment="1">
      <alignment vertical="center" wrapText="1"/>
    </xf>
    <xf numFmtId="0" fontId="7" fillId="0" borderId="1" xfId="82" applyFont="1" applyFill="1" applyBorder="1" applyAlignment="1">
      <alignment vertical="center" wrapText="1"/>
    </xf>
    <xf numFmtId="9" fontId="9" fillId="0" borderId="0" xfId="13" applyFont="1" applyFill="1" applyBorder="1" applyAlignment="1" applyProtection="1">
      <alignment horizontal="left"/>
    </xf>
    <xf numFmtId="0" fontId="4" fillId="0" borderId="0" xfId="82" applyAlignment="1">
      <alignment horizontal="left" vertical="center"/>
    </xf>
    <xf numFmtId="0" fontId="4" fillId="0" borderId="0" xfId="82" applyAlignment="1">
      <alignment horizontal="center" vertical="center"/>
    </xf>
    <xf numFmtId="0" fontId="11" fillId="0" borderId="0" xfId="82" applyFont="1" applyFill="1" applyAlignment="1">
      <alignment horizontal="center" vertical="center"/>
    </xf>
    <xf numFmtId="0" fontId="11" fillId="0" borderId="0" xfId="82" applyFont="1" applyFill="1" applyAlignment="1">
      <alignment horizontal="left"/>
    </xf>
    <xf numFmtId="0" fontId="12" fillId="0" borderId="0" xfId="63" applyFont="1" applyFill="1" applyBorder="1" applyAlignment="1">
      <alignment horizontal="center" vertical="center"/>
    </xf>
    <xf numFmtId="0" fontId="12" fillId="0" borderId="0" xfId="63" applyFont="1" applyFill="1" applyBorder="1" applyAlignment="1">
      <alignment horizontal="center" vertical="center" wrapText="1"/>
    </xf>
    <xf numFmtId="49" fontId="12" fillId="0" borderId="0" xfId="65" applyNumberFormat="1" applyFont="1" applyFill="1" applyBorder="1" applyAlignment="1">
      <alignment vertical="center"/>
    </xf>
    <xf numFmtId="0" fontId="12" fillId="0" borderId="0" xfId="65" applyNumberFormat="1" applyFont="1" applyFill="1" applyBorder="1" applyAlignment="1">
      <alignment horizontal="left" vertical="center"/>
    </xf>
    <xf numFmtId="0" fontId="12" fillId="0" borderId="0" xfId="51" applyFont="1" applyAlignment="1">
      <alignment horizontal="center" vertical="center"/>
    </xf>
    <xf numFmtId="49" fontId="12" fillId="2" borderId="6" xfId="51" applyNumberFormat="1" applyFont="1" applyFill="1" applyBorder="1" applyAlignment="1">
      <alignment horizontal="center" vertical="center"/>
    </xf>
    <xf numFmtId="0" fontId="12" fillId="2" borderId="1" xfId="51" applyFont="1" applyFill="1" applyBorder="1" applyAlignment="1">
      <alignment horizontal="center" vertical="center" wrapText="1"/>
    </xf>
    <xf numFmtId="43" fontId="12" fillId="2" borderId="1" xfId="84" applyNumberFormat="1" applyFont="1" applyFill="1" applyBorder="1" applyAlignment="1">
      <alignment horizontal="center" vertical="center"/>
    </xf>
    <xf numFmtId="43" fontId="12" fillId="2" borderId="1" xfId="84" applyNumberFormat="1" applyFont="1" applyFill="1" applyBorder="1" applyAlignment="1">
      <alignment horizontal="center" vertical="center" wrapText="1"/>
    </xf>
    <xf numFmtId="0" fontId="12" fillId="2" borderId="1" xfId="51" applyFont="1" applyFill="1" applyBorder="1" applyAlignment="1">
      <alignment horizontal="center" vertical="center"/>
    </xf>
    <xf numFmtId="178" fontId="12" fillId="2" borderId="1" xfId="84" applyNumberFormat="1" applyFont="1" applyFill="1" applyBorder="1" applyAlignment="1">
      <alignment horizontal="center" vertical="center"/>
    </xf>
    <xf numFmtId="49" fontId="12" fillId="0" borderId="6" xfId="51" applyNumberFormat="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3" fillId="0" borderId="1" xfId="51" applyFont="1" applyBorder="1" applyAlignment="1">
      <alignment horizontal="center" vertical="center"/>
    </xf>
    <xf numFmtId="178" fontId="14" fillId="0" borderId="1" xfId="63" applyNumberFormat="1" applyFont="1" applyFill="1" applyBorder="1" applyAlignment="1">
      <alignment horizontal="center" vertical="center"/>
    </xf>
    <xf numFmtId="43" fontId="13" fillId="0" borderId="1" xfId="84" applyNumberFormat="1" applyFont="1" applyBorder="1" applyAlignment="1">
      <alignment horizontal="center" vertical="center"/>
    </xf>
    <xf numFmtId="43" fontId="12" fillId="0" borderId="1" xfId="84" applyNumberFormat="1" applyFont="1" applyBorder="1" applyAlignment="1">
      <alignment horizontal="center" vertical="center"/>
    </xf>
    <xf numFmtId="49" fontId="13" fillId="0" borderId="6" xfId="51" applyNumberFormat="1" applyFont="1" applyBorder="1" applyAlignment="1">
      <alignment horizontal="center" vertical="center"/>
    </xf>
    <xf numFmtId="0" fontId="13" fillId="0" borderId="1" xfId="51" applyFont="1" applyBorder="1" applyAlignment="1">
      <alignment horizontal="center" vertical="center" wrapText="1"/>
    </xf>
    <xf numFmtId="178" fontId="13" fillId="0" borderId="1" xfId="84" applyNumberFormat="1" applyFont="1" applyBorder="1" applyAlignment="1">
      <alignment horizontal="center" vertical="center"/>
    </xf>
    <xf numFmtId="0" fontId="13" fillId="0" borderId="6" xfId="51" applyFont="1" applyBorder="1" applyAlignment="1">
      <alignment horizontal="center" vertical="center"/>
    </xf>
    <xf numFmtId="0" fontId="13" fillId="0" borderId="2" xfId="51" applyFont="1" applyBorder="1" applyAlignment="1">
      <alignment horizontal="center" vertical="center" wrapText="1"/>
    </xf>
    <xf numFmtId="0" fontId="13" fillId="0" borderId="3" xfId="51" applyFont="1" applyBorder="1" applyAlignment="1">
      <alignment horizontal="center" vertical="center" wrapText="1"/>
    </xf>
    <xf numFmtId="43" fontId="13" fillId="0" borderId="1" xfId="84" applyNumberFormat="1" applyFont="1" applyFill="1" applyBorder="1" applyAlignment="1">
      <alignment horizontal="center" vertical="center"/>
    </xf>
    <xf numFmtId="43" fontId="13" fillId="0" borderId="1" xfId="63" applyNumberFormat="1" applyFont="1" applyFill="1" applyBorder="1" applyAlignment="1">
      <alignment horizontal="center" vertical="center"/>
    </xf>
    <xf numFmtId="43" fontId="12" fillId="0" borderId="1" xfId="63" applyNumberFormat="1" applyFont="1" applyFill="1" applyBorder="1" applyAlignment="1">
      <alignment horizontal="center" vertical="center"/>
    </xf>
    <xf numFmtId="0" fontId="12" fillId="0" borderId="6" xfId="51" applyFont="1" applyBorder="1" applyAlignment="1">
      <alignment horizontal="center" vertical="center"/>
    </xf>
    <xf numFmtId="0" fontId="13" fillId="0" borderId="1" xfId="51" applyFont="1" applyBorder="1">
      <alignment vertical="center"/>
    </xf>
    <xf numFmtId="43" fontId="13" fillId="0" borderId="1" xfId="51" applyNumberFormat="1" applyFont="1" applyBorder="1">
      <alignment vertical="center"/>
    </xf>
    <xf numFmtId="43" fontId="12" fillId="0" borderId="1" xfId="51" applyNumberFormat="1" applyFont="1" applyBorder="1">
      <alignment vertical="center"/>
    </xf>
    <xf numFmtId="180" fontId="13" fillId="0" borderId="1" xfId="51" applyNumberFormat="1" applyFont="1" applyBorder="1" applyAlignment="1">
      <alignment horizontal="center" vertical="center" wrapText="1"/>
    </xf>
    <xf numFmtId="0" fontId="12" fillId="0" borderId="7" xfId="51" applyFont="1" applyBorder="1" applyAlignment="1">
      <alignment horizontal="center" vertical="center"/>
    </xf>
    <xf numFmtId="0" fontId="12" fillId="0" borderId="8" xfId="51" applyFont="1" applyBorder="1" applyAlignment="1">
      <alignment horizontal="center" vertical="center" wrapText="1"/>
    </xf>
    <xf numFmtId="0" fontId="13" fillId="0" borderId="8" xfId="51" applyFont="1" applyBorder="1" applyAlignment="1">
      <alignment horizontal="center" vertical="center"/>
    </xf>
    <xf numFmtId="43" fontId="13" fillId="0" borderId="8" xfId="51" applyNumberFormat="1" applyFont="1" applyBorder="1">
      <alignment vertical="center"/>
    </xf>
    <xf numFmtId="0" fontId="12" fillId="0" borderId="0" xfId="51" applyFont="1" applyAlignment="1">
      <alignment horizontal="center" vertical="center" wrapText="1"/>
    </xf>
    <xf numFmtId="0" fontId="12" fillId="2" borderId="9" xfId="63" applyFont="1" applyFill="1" applyBorder="1" applyAlignment="1">
      <alignment horizontal="center" vertical="center" wrapText="1"/>
    </xf>
    <xf numFmtId="0" fontId="13" fillId="0" borderId="9" xfId="85" applyFont="1" applyBorder="1" applyAlignment="1">
      <alignment horizontal="center" vertical="center" wrapText="1"/>
    </xf>
    <xf numFmtId="0" fontId="13" fillId="0" borderId="9" xfId="63" applyFont="1" applyFill="1" applyBorder="1" applyAlignment="1">
      <alignment horizontal="center" vertical="center" wrapText="1"/>
    </xf>
    <xf numFmtId="0" fontId="13" fillId="0" borderId="9" xfId="85" applyFont="1" applyBorder="1" applyAlignment="1">
      <alignment vertical="center" wrapText="1"/>
    </xf>
    <xf numFmtId="0" fontId="12" fillId="0" borderId="9" xfId="85" applyFont="1" applyBorder="1" applyAlignment="1">
      <alignment vertical="center" wrapText="1"/>
    </xf>
    <xf numFmtId="0" fontId="13" fillId="0" borderId="10" xfId="63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4" fillId="3" borderId="0" xfId="82" applyFill="1" applyAlignment="1">
      <alignment horizontal="center" vertical="center"/>
    </xf>
    <xf numFmtId="0" fontId="4" fillId="4" borderId="0" xfId="82" applyFill="1" applyAlignment="1">
      <alignment horizontal="center" vertical="center"/>
    </xf>
    <xf numFmtId="0" fontId="0" fillId="3" borderId="0" xfId="0" applyFill="1"/>
    <xf numFmtId="0" fontId="4" fillId="0" borderId="0" xfId="82" applyFill="1" applyAlignment="1">
      <alignment horizontal="center" vertical="center"/>
    </xf>
    <xf numFmtId="0" fontId="17" fillId="0" borderId="0" xfId="0" applyFont="1" applyAlignment="1">
      <alignment wrapText="1"/>
    </xf>
    <xf numFmtId="0" fontId="0" fillId="0" borderId="0" xfId="0" applyFont="1"/>
    <xf numFmtId="0" fontId="17" fillId="0" borderId="1" xfId="0" applyFont="1" applyBorder="1"/>
    <xf numFmtId="0" fontId="17" fillId="0" borderId="2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4" xfId="0" applyBorder="1"/>
    <xf numFmtId="0" fontId="0" fillId="0" borderId="4" xfId="0" applyFont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7" fillId="0" borderId="2" xfId="82" applyFont="1" applyFill="1" applyBorder="1" applyAlignment="1">
      <alignment horizontal="center" vertical="center" wrapText="1"/>
    </xf>
    <xf numFmtId="0" fontId="7" fillId="0" borderId="11" xfId="82" applyFont="1" applyFill="1" applyBorder="1" applyAlignment="1">
      <alignment horizontal="center" vertical="center" wrapText="1"/>
    </xf>
    <xf numFmtId="0" fontId="7" fillId="0" borderId="3" xfId="82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Fill="1" applyBorder="1"/>
    <xf numFmtId="0" fontId="17" fillId="0" borderId="2" xfId="0" applyFont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9" fillId="4" borderId="0" xfId="82" applyFont="1" applyFill="1" applyAlignment="1">
      <alignment horizontal="left"/>
    </xf>
    <xf numFmtId="177" fontId="4" fillId="0" borderId="0" xfId="82" applyNumberFormat="1" applyFont="1" applyFill="1" applyAlignment="1">
      <alignment horizontal="center" vertical="center"/>
    </xf>
    <xf numFmtId="177" fontId="4" fillId="0" borderId="0" xfId="82" applyNumberFormat="1" applyFont="1" applyFill="1" applyAlignment="1">
      <alignment horizontal="center"/>
    </xf>
    <xf numFmtId="177" fontId="4" fillId="0" borderId="0" xfId="13" applyNumberFormat="1" applyFont="1" applyFill="1" applyBorder="1" applyAlignment="1" applyProtection="1">
      <alignment horizontal="center" vertical="center"/>
    </xf>
    <xf numFmtId="177" fontId="4" fillId="0" borderId="0" xfId="82" applyNumberFormat="1" applyFont="1" applyFill="1" applyAlignment="1">
      <alignment horizontal="left"/>
    </xf>
    <xf numFmtId="177" fontId="5" fillId="0" borderId="0" xfId="82" applyNumberFormat="1" applyFont="1" applyFill="1" applyAlignment="1">
      <alignment horizontal="center"/>
    </xf>
    <xf numFmtId="177" fontId="6" fillId="0" borderId="0" xfId="82" applyNumberFormat="1" applyFont="1" applyFill="1" applyAlignment="1">
      <alignment horizontal="center" vertical="center" wrapText="1"/>
    </xf>
    <xf numFmtId="177" fontId="7" fillId="0" borderId="0" xfId="82" applyNumberFormat="1" applyFont="1" applyFill="1" applyAlignment="1">
      <alignment horizontal="center" vertical="center" wrapText="1"/>
    </xf>
    <xf numFmtId="0" fontId="8" fillId="0" borderId="1" xfId="82" applyFont="1" applyFill="1" applyBorder="1" applyAlignment="1">
      <alignment horizontal="left" vertical="center" wrapText="1"/>
    </xf>
    <xf numFmtId="177" fontId="7" fillId="0" borderId="1" xfId="82" applyNumberFormat="1" applyFont="1" applyFill="1" applyBorder="1" applyAlignment="1">
      <alignment horizontal="left" vertical="center" wrapText="1"/>
    </xf>
    <xf numFmtId="0" fontId="8" fillId="4" borderId="1" xfId="82" applyFont="1" applyFill="1" applyBorder="1" applyAlignment="1">
      <alignment horizontal="center" vertical="center" wrapText="1"/>
    </xf>
    <xf numFmtId="0" fontId="8" fillId="4" borderId="1" xfId="82" applyFont="1" applyFill="1" applyBorder="1" applyAlignment="1">
      <alignment horizontal="left" vertical="center" wrapText="1"/>
    </xf>
    <xf numFmtId="177" fontId="8" fillId="4" borderId="1" xfId="82" applyNumberFormat="1" applyFont="1" applyFill="1" applyBorder="1" applyAlignment="1">
      <alignment horizontal="left" vertical="center" wrapText="1"/>
    </xf>
    <xf numFmtId="177" fontId="8" fillId="4" borderId="1" xfId="82" applyNumberFormat="1" applyFont="1" applyFill="1" applyBorder="1" applyAlignment="1">
      <alignment horizontal="center" vertical="center" wrapText="1"/>
    </xf>
    <xf numFmtId="177" fontId="6" fillId="0" borderId="0" xfId="13" applyNumberFormat="1" applyFont="1" applyFill="1" applyBorder="1" applyAlignment="1" applyProtection="1">
      <alignment horizontal="center" vertical="center" wrapText="1"/>
    </xf>
    <xf numFmtId="177" fontId="7" fillId="0" borderId="0" xfId="13" applyNumberFormat="1" applyFont="1" applyFill="1" applyBorder="1" applyAlignment="1" applyProtection="1">
      <alignment horizontal="center" vertical="center" wrapText="1"/>
    </xf>
    <xf numFmtId="177" fontId="7" fillId="0" borderId="0" xfId="82" applyNumberFormat="1" applyFont="1" applyFill="1" applyAlignment="1">
      <alignment horizontal="left" vertical="center" wrapText="1"/>
    </xf>
    <xf numFmtId="177" fontId="7" fillId="0" borderId="1" xfId="13" applyNumberFormat="1" applyFont="1" applyFill="1" applyBorder="1" applyAlignment="1" applyProtection="1">
      <alignment horizontal="center" vertical="center" wrapText="1"/>
    </xf>
    <xf numFmtId="177" fontId="7" fillId="0" borderId="1" xfId="82" applyNumberFormat="1" applyFont="1" applyFill="1" applyBorder="1" applyAlignment="1">
      <alignment horizontal="right" vertical="center" wrapText="1"/>
    </xf>
    <xf numFmtId="9" fontId="7" fillId="0" borderId="1" xfId="13" applyNumberFormat="1" applyFont="1" applyFill="1" applyBorder="1" applyAlignment="1" applyProtection="1">
      <alignment horizontal="center" vertical="center" wrapText="1"/>
    </xf>
    <xf numFmtId="177" fontId="18" fillId="0" borderId="1" xfId="82" applyNumberFormat="1" applyFont="1" applyFill="1" applyBorder="1" applyAlignment="1">
      <alignment horizontal="left" vertical="center" wrapText="1"/>
    </xf>
    <xf numFmtId="177" fontId="8" fillId="4" borderId="1" xfId="13" applyNumberFormat="1" applyFont="1" applyFill="1" applyBorder="1" applyAlignment="1" applyProtection="1">
      <alignment horizontal="center" vertical="center" wrapText="1"/>
    </xf>
    <xf numFmtId="177" fontId="8" fillId="4" borderId="1" xfId="82" applyNumberFormat="1" applyFont="1" applyFill="1" applyBorder="1" applyAlignment="1">
      <alignment vertical="center" wrapText="1"/>
    </xf>
    <xf numFmtId="177" fontId="8" fillId="4" borderId="2" xfId="82" applyNumberFormat="1" applyFont="1" applyFill="1" applyBorder="1" applyAlignment="1">
      <alignment horizontal="center" vertical="center" wrapText="1"/>
    </xf>
    <xf numFmtId="177" fontId="8" fillId="4" borderId="3" xfId="82" applyNumberFormat="1" applyFont="1" applyFill="1" applyBorder="1" applyAlignment="1">
      <alignment horizontal="center" vertical="center" wrapText="1"/>
    </xf>
    <xf numFmtId="0" fontId="9" fillId="4" borderId="0" xfId="82" applyFont="1" applyFill="1" applyAlignment="1">
      <alignment horizontal="center" vertical="center"/>
    </xf>
    <xf numFmtId="10" fontId="4" fillId="0" borderId="0" xfId="13" applyNumberFormat="1" applyFont="1" applyFill="1" applyBorder="1" applyAlignment="1" applyProtection="1">
      <alignment horizontal="center"/>
    </xf>
    <xf numFmtId="179" fontId="4" fillId="0" borderId="0" xfId="82" applyNumberFormat="1" applyFont="1" applyFill="1" applyAlignment="1">
      <alignment vertical="center"/>
    </xf>
    <xf numFmtId="0" fontId="8" fillId="0" borderId="11" xfId="82" applyFont="1" applyFill="1" applyBorder="1" applyAlignment="1">
      <alignment horizontal="left" vertical="center" wrapText="1"/>
    </xf>
    <xf numFmtId="0" fontId="8" fillId="0" borderId="3" xfId="82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8" fillId="0" borderId="1" xfId="82" applyFont="1" applyFill="1" applyBorder="1" applyAlignment="1">
      <alignment horizontal="left" vertical="center" wrapText="1"/>
    </xf>
    <xf numFmtId="0" fontId="7" fillId="0" borderId="12" xfId="82" applyFont="1" applyFill="1" applyBorder="1" applyAlignment="1">
      <alignment vertical="center" wrapText="1"/>
    </xf>
    <xf numFmtId="0" fontId="7" fillId="0" borderId="4" xfId="82" applyFont="1" applyFill="1" applyBorder="1" applyAlignment="1">
      <alignment horizontal="center" vertical="center" wrapText="1"/>
    </xf>
    <xf numFmtId="179" fontId="8" fillId="4" borderId="1" xfId="82" applyNumberFormat="1" applyFont="1" applyFill="1" applyBorder="1" applyAlignment="1">
      <alignment horizontal="center" vertical="center" wrapText="1"/>
    </xf>
    <xf numFmtId="0" fontId="9" fillId="0" borderId="0" xfId="82" applyFont="1" applyFill="1" applyAlignment="1">
      <alignment horizontal="left" vertical="center"/>
    </xf>
    <xf numFmtId="10" fontId="6" fillId="0" borderId="0" xfId="13" applyNumberFormat="1" applyFont="1" applyFill="1" applyBorder="1" applyAlignment="1" applyProtection="1">
      <alignment horizontal="center" vertical="center" wrapText="1"/>
    </xf>
    <xf numFmtId="10" fontId="7" fillId="0" borderId="0" xfId="13" applyNumberFormat="1" applyFont="1" applyFill="1" applyBorder="1" applyAlignment="1" applyProtection="1">
      <alignment horizontal="center" vertical="center" wrapText="1"/>
    </xf>
    <xf numFmtId="179" fontId="4" fillId="0" borderId="0" xfId="82" applyNumberFormat="1" applyAlignment="1">
      <alignment vertical="center"/>
    </xf>
    <xf numFmtId="179" fontId="7" fillId="0" borderId="13" xfId="82" applyNumberFormat="1" applyFont="1" applyFill="1" applyBorder="1" applyAlignment="1">
      <alignment horizontal="center" vertical="center" wrapText="1"/>
    </xf>
    <xf numFmtId="179" fontId="7" fillId="0" borderId="14" xfId="82" applyNumberFormat="1" applyFont="1" applyFill="1" applyBorder="1" applyAlignment="1">
      <alignment horizontal="center" vertical="center" wrapText="1"/>
    </xf>
    <xf numFmtId="179" fontId="7" fillId="0" borderId="1" xfId="82" applyNumberFormat="1" applyFont="1" applyFill="1" applyBorder="1" applyAlignment="1">
      <alignment horizontal="right" vertical="center" wrapText="1"/>
    </xf>
    <xf numFmtId="178" fontId="7" fillId="0" borderId="1" xfId="82" applyNumberFormat="1" applyFont="1" applyFill="1" applyBorder="1" applyAlignment="1">
      <alignment horizontal="left" vertical="center" wrapText="1"/>
    </xf>
    <xf numFmtId="0" fontId="4" fillId="0" borderId="0" xfId="82" applyFont="1" applyFill="1" applyAlignment="1">
      <alignment vertical="center"/>
    </xf>
    <xf numFmtId="10" fontId="8" fillId="4" borderId="1" xfId="13" applyNumberFormat="1" applyFont="1" applyFill="1" applyBorder="1" applyAlignment="1" applyProtection="1">
      <alignment horizontal="center" vertical="center" wrapText="1"/>
    </xf>
    <xf numFmtId="179" fontId="8" fillId="4" borderId="1" xfId="82" applyNumberFormat="1" applyFont="1" applyFill="1" applyBorder="1" applyAlignment="1">
      <alignment horizontal="right" vertical="center" wrapText="1"/>
    </xf>
    <xf numFmtId="179" fontId="9" fillId="4" borderId="0" xfId="82" applyNumberFormat="1" applyFont="1" applyFill="1" applyAlignment="1">
      <alignment vertical="center"/>
    </xf>
    <xf numFmtId="0" fontId="4" fillId="0" borderId="0" xfId="82" applyFont="1" applyFill="1" applyAlignment="1">
      <alignment vertical="center" wrapText="1"/>
    </xf>
    <xf numFmtId="179" fontId="4" fillId="0" borderId="0" xfId="82" applyNumberFormat="1" applyAlignment="1">
      <alignment horizontal="center" vertical="center"/>
    </xf>
    <xf numFmtId="179" fontId="9" fillId="4" borderId="0" xfId="82" applyNumberFormat="1" applyFont="1" applyFill="1" applyAlignment="1">
      <alignment horizontal="center" vertical="center"/>
    </xf>
    <xf numFmtId="10" fontId="4" fillId="0" borderId="0" xfId="13" applyNumberFormat="1" applyFont="1" applyFill="1" applyBorder="1" applyAlignment="1" applyProtection="1">
      <alignment horizontal="center" vertical="center"/>
    </xf>
    <xf numFmtId="0" fontId="8" fillId="0" borderId="1" xfId="82" applyFont="1" applyFill="1" applyBorder="1" applyAlignment="1">
      <alignment horizontal="left" vertical="center"/>
    </xf>
    <xf numFmtId="0" fontId="7" fillId="0" borderId="15" xfId="82" applyFont="1" applyFill="1" applyBorder="1" applyAlignment="1">
      <alignment horizontal="left" vertical="center" wrapText="1"/>
    </xf>
    <xf numFmtId="0" fontId="7" fillId="0" borderId="16" xfId="82" applyFont="1" applyFill="1" applyBorder="1" applyAlignment="1">
      <alignment horizontal="left" vertical="center" wrapText="1"/>
    </xf>
    <xf numFmtId="0" fontId="7" fillId="0" borderId="16" xfId="82" applyFont="1" applyFill="1" applyBorder="1" applyAlignment="1">
      <alignment horizontal="center" vertical="center" wrapText="1"/>
    </xf>
    <xf numFmtId="177" fontId="7" fillId="0" borderId="5" xfId="82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/>
    </xf>
    <xf numFmtId="177" fontId="7" fillId="0" borderId="4" xfId="13" applyNumberFormat="1" applyFont="1" applyFill="1" applyBorder="1" applyAlignment="1" applyProtection="1">
      <alignment horizontal="center" vertical="center" wrapText="1"/>
    </xf>
    <xf numFmtId="177" fontId="4" fillId="0" borderId="0" xfId="82" applyNumberFormat="1" applyFont="1" applyFill="1" applyAlignment="1">
      <alignment horizontal="left" vertical="center"/>
    </xf>
    <xf numFmtId="0" fontId="7" fillId="0" borderId="4" xfId="82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7" fontId="7" fillId="3" borderId="1" xfId="82" applyNumberFormat="1" applyFont="1" applyFill="1" applyBorder="1" applyAlignment="1">
      <alignment horizontal="center" vertical="center" wrapText="1"/>
    </xf>
    <xf numFmtId="177" fontId="7" fillId="0" borderId="4" xfId="82" applyNumberFormat="1" applyFont="1" applyFill="1" applyBorder="1" applyAlignment="1">
      <alignment vertical="center" wrapText="1"/>
    </xf>
    <xf numFmtId="177" fontId="7" fillId="3" borderId="1" xfId="13" applyNumberFormat="1" applyFont="1" applyFill="1" applyBorder="1" applyAlignment="1" applyProtection="1">
      <alignment horizontal="center" vertical="center" wrapText="1"/>
    </xf>
    <xf numFmtId="177" fontId="4" fillId="0" borderId="0" xfId="82" applyNumberFormat="1" applyAlignment="1">
      <alignment horizontal="left" vertical="center"/>
    </xf>
    <xf numFmtId="177" fontId="4" fillId="0" borderId="0" xfId="82" applyNumberFormat="1" applyAlignment="1">
      <alignment horizontal="center" vertical="center"/>
    </xf>
    <xf numFmtId="177" fontId="9" fillId="4" borderId="0" xfId="82" applyNumberFormat="1" applyFont="1" applyFill="1" applyAlignment="1">
      <alignment horizontal="left" vertical="center"/>
    </xf>
    <xf numFmtId="177" fontId="9" fillId="4" borderId="0" xfId="82" applyNumberFormat="1" applyFont="1" applyFill="1" applyAlignment="1">
      <alignment horizontal="center" vertical="center"/>
    </xf>
    <xf numFmtId="0" fontId="8" fillId="0" borderId="2" xfId="82" applyFont="1" applyFill="1" applyBorder="1" applyAlignment="1">
      <alignment horizontal="left" vertical="center"/>
    </xf>
    <xf numFmtId="0" fontId="8" fillId="0" borderId="3" xfId="82" applyFont="1" applyFill="1" applyBorder="1" applyAlignment="1">
      <alignment horizontal="left" vertical="center"/>
    </xf>
    <xf numFmtId="176" fontId="2" fillId="0" borderId="1" xfId="83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0" fontId="7" fillId="0" borderId="4" xfId="13" applyNumberFormat="1" applyFont="1" applyFill="1" applyBorder="1" applyAlignment="1" applyProtection="1">
      <alignment horizontal="center" vertical="center" wrapText="1"/>
    </xf>
    <xf numFmtId="179" fontId="7" fillId="0" borderId="2" xfId="82" applyNumberFormat="1" applyFont="1" applyFill="1" applyBorder="1" applyAlignment="1">
      <alignment horizontal="right" vertical="center" wrapText="1"/>
    </xf>
    <xf numFmtId="0" fontId="8" fillId="4" borderId="1" xfId="82" applyFont="1" applyFill="1" applyBorder="1" applyAlignment="1">
      <alignment vertical="center" wrapText="1"/>
    </xf>
    <xf numFmtId="0" fontId="9" fillId="4" borderId="0" xfId="82" applyFont="1" applyFill="1" applyAlignment="1">
      <alignment horizontal="left" vertical="center"/>
    </xf>
    <xf numFmtId="0" fontId="4" fillId="4" borderId="0" xfId="82" applyFill="1" applyAlignment="1">
      <alignment horizontal="left"/>
    </xf>
    <xf numFmtId="0" fontId="5" fillId="0" borderId="0" xfId="82" applyFont="1" applyAlignment="1">
      <alignment horizontal="left"/>
    </xf>
    <xf numFmtId="0" fontId="7" fillId="4" borderId="1" xfId="82" applyFont="1" applyFill="1" applyBorder="1" applyAlignment="1">
      <alignment horizontal="center" vertical="center" wrapText="1"/>
    </xf>
    <xf numFmtId="0" fontId="8" fillId="4" borderId="2" xfId="82" applyFont="1" applyFill="1" applyBorder="1" applyAlignment="1">
      <alignment horizontal="center" vertical="center" wrapText="1"/>
    </xf>
    <xf numFmtId="0" fontId="8" fillId="4" borderId="3" xfId="82" applyFont="1" applyFill="1" applyBorder="1" applyAlignment="1">
      <alignment horizontal="left" vertical="center" wrapText="1"/>
    </xf>
    <xf numFmtId="177" fontId="7" fillId="4" borderId="1" xfId="82" applyNumberFormat="1" applyFont="1" applyFill="1" applyBorder="1" applyAlignment="1">
      <alignment horizontal="center" vertical="center" wrapText="1"/>
    </xf>
    <xf numFmtId="177" fontId="7" fillId="4" borderId="1" xfId="13" applyNumberFormat="1" applyFont="1" applyFill="1" applyBorder="1" applyAlignment="1" applyProtection="1">
      <alignment horizontal="center" vertical="center" wrapText="1"/>
    </xf>
    <xf numFmtId="177" fontId="7" fillId="4" borderId="1" xfId="82" applyNumberFormat="1" applyFont="1" applyFill="1" applyBorder="1" applyAlignment="1">
      <alignment horizontal="right" vertical="center" wrapText="1"/>
    </xf>
    <xf numFmtId="177" fontId="7" fillId="4" borderId="1" xfId="82" applyNumberFormat="1" applyFont="1" applyFill="1" applyBorder="1" applyAlignment="1">
      <alignment vertical="center" wrapText="1"/>
    </xf>
    <xf numFmtId="177" fontId="7" fillId="4" borderId="1" xfId="82" applyNumberFormat="1" applyFont="1" applyFill="1" applyBorder="1" applyAlignment="1">
      <alignment horizontal="left" vertical="center" wrapText="1"/>
    </xf>
    <xf numFmtId="0" fontId="4" fillId="4" borderId="0" xfId="82" applyFill="1" applyAlignment="1">
      <alignment horizontal="left" vertical="center"/>
    </xf>
    <xf numFmtId="0" fontId="4" fillId="4" borderId="0" xfId="82" applyFont="1" applyFill="1" applyAlignment="1">
      <alignment horizontal="left"/>
    </xf>
    <xf numFmtId="0" fontId="5" fillId="0" borderId="0" xfId="82" applyFont="1" applyFill="1" applyAlignment="1">
      <alignment horizontal="center" vertical="center"/>
    </xf>
    <xf numFmtId="0" fontId="5" fillId="0" borderId="0" xfId="82" applyFont="1" applyAlignment="1">
      <alignment horizontal="center" vertical="center"/>
    </xf>
    <xf numFmtId="0" fontId="5" fillId="0" borderId="0" xfId="82" applyFont="1" applyFill="1" applyAlignment="1">
      <alignment horizontal="left"/>
    </xf>
    <xf numFmtId="0" fontId="4" fillId="5" borderId="0" xfId="82" applyFill="1" applyAlignment="1">
      <alignment horizontal="left"/>
    </xf>
    <xf numFmtId="0" fontId="0" fillId="4" borderId="0" xfId="0" applyFill="1" applyAlignment="1">
      <alignment horizontal="center" vertical="center"/>
    </xf>
    <xf numFmtId="0" fontId="4" fillId="0" borderId="0" xfId="82" applyFont="1" applyFill="1" applyAlignment="1"/>
    <xf numFmtId="177" fontId="4" fillId="0" borderId="0" xfId="82" applyNumberFormat="1" applyFont="1" applyFill="1" applyAlignment="1">
      <alignment vertical="center"/>
    </xf>
    <xf numFmtId="177" fontId="4" fillId="0" borderId="0" xfId="82" applyNumberFormat="1" applyFont="1" applyFill="1" applyAlignment="1"/>
    <xf numFmtId="177" fontId="4" fillId="0" borderId="0" xfId="13" applyNumberFormat="1" applyFont="1" applyFill="1" applyBorder="1" applyAlignment="1" applyProtection="1">
      <alignment vertical="center"/>
    </xf>
    <xf numFmtId="177" fontId="5" fillId="0" borderId="0" xfId="82" applyNumberFormat="1" applyFont="1" applyFill="1" applyAlignment="1"/>
    <xf numFmtId="0" fontId="4" fillId="0" borderId="0" xfId="82" applyFont="1" applyFill="1" applyAlignment="1">
      <alignment horizontal="left" vertical="center" wrapText="1"/>
    </xf>
    <xf numFmtId="177" fontId="7" fillId="0" borderId="0" xfId="82" applyNumberFormat="1" applyFont="1" applyFill="1" applyAlignment="1">
      <alignment vertical="center" wrapText="1"/>
    </xf>
    <xf numFmtId="177" fontId="7" fillId="0" borderId="11" xfId="82" applyNumberFormat="1" applyFont="1" applyFill="1" applyBorder="1" applyAlignment="1">
      <alignment horizontal="center" vertical="center" wrapText="1"/>
    </xf>
    <xf numFmtId="0" fontId="7" fillId="0" borderId="14" xfId="82" applyFont="1" applyFill="1" applyBorder="1" applyAlignment="1">
      <alignment horizontal="center" vertical="center" wrapText="1"/>
    </xf>
    <xf numFmtId="177" fontId="7" fillId="0" borderId="14" xfId="82" applyNumberFormat="1" applyFont="1" applyFill="1" applyBorder="1" applyAlignment="1">
      <alignment horizontal="center" vertical="center" wrapText="1"/>
    </xf>
    <xf numFmtId="0" fontId="7" fillId="4" borderId="4" xfId="82" applyFont="1" applyFill="1" applyBorder="1" applyAlignment="1">
      <alignment horizontal="center" vertical="center" wrapText="1"/>
    </xf>
    <xf numFmtId="177" fontId="7" fillId="4" borderId="4" xfId="82" applyNumberFormat="1" applyFont="1" applyFill="1" applyBorder="1" applyAlignment="1">
      <alignment vertical="center" wrapText="1"/>
    </xf>
    <xf numFmtId="0" fontId="7" fillId="5" borderId="1" xfId="82" applyFont="1" applyFill="1" applyBorder="1" applyAlignment="1">
      <alignment horizontal="left" vertical="center" wrapText="1"/>
    </xf>
    <xf numFmtId="0" fontId="7" fillId="5" borderId="1" xfId="82" applyFont="1" applyFill="1" applyBorder="1" applyAlignment="1">
      <alignment horizontal="center" vertical="center" wrapText="1"/>
    </xf>
    <xf numFmtId="177" fontId="7" fillId="5" borderId="1" xfId="82" applyNumberFormat="1" applyFont="1" applyFill="1" applyBorder="1" applyAlignment="1">
      <alignment horizontal="center" vertical="center" wrapText="1"/>
    </xf>
    <xf numFmtId="177" fontId="7" fillId="5" borderId="1" xfId="82" applyNumberFormat="1" applyFont="1" applyFill="1" applyBorder="1" applyAlignment="1">
      <alignment vertical="center" wrapText="1"/>
    </xf>
    <xf numFmtId="177" fontId="7" fillId="5" borderId="4" xfId="82" applyNumberFormat="1" applyFont="1" applyFill="1" applyBorder="1" applyAlignment="1">
      <alignment vertical="center" wrapText="1"/>
    </xf>
    <xf numFmtId="177" fontId="8" fillId="0" borderId="2" xfId="82" applyNumberFormat="1" applyFont="1" applyFill="1" applyBorder="1" applyAlignment="1">
      <alignment vertical="center" wrapText="1"/>
    </xf>
    <xf numFmtId="0" fontId="7" fillId="5" borderId="14" xfId="82" applyFont="1" applyFill="1" applyBorder="1" applyAlignment="1">
      <alignment horizontal="left" vertical="center" wrapText="1"/>
    </xf>
    <xf numFmtId="179" fontId="7" fillId="5" borderId="1" xfId="82" applyNumberFormat="1" applyFont="1" applyFill="1" applyBorder="1" applyAlignment="1">
      <alignment horizontal="center" vertical="center" wrapText="1"/>
    </xf>
    <xf numFmtId="0" fontId="7" fillId="0" borderId="14" xfId="82" applyFont="1" applyFill="1" applyBorder="1" applyAlignment="1">
      <alignment horizontal="left" vertical="center" wrapText="1"/>
    </xf>
    <xf numFmtId="0" fontId="4" fillId="4" borderId="1" xfId="82" applyFont="1" applyFill="1" applyBorder="1" applyAlignment="1">
      <alignment horizontal="center" vertical="center"/>
    </xf>
    <xf numFmtId="0" fontId="9" fillId="4" borderId="1" xfId="82" applyFont="1" applyFill="1" applyBorder="1" applyAlignment="1">
      <alignment horizontal="center" vertical="center"/>
    </xf>
    <xf numFmtId="177" fontId="4" fillId="4" borderId="1" xfId="82" applyNumberFormat="1" applyFont="1" applyFill="1" applyBorder="1" applyAlignment="1">
      <alignment horizontal="center" vertical="center"/>
    </xf>
    <xf numFmtId="0" fontId="4" fillId="0" borderId="0" xfId="82" applyAlignment="1">
      <alignment horizontal="left" vertical="center" wrapText="1"/>
    </xf>
    <xf numFmtId="177" fontId="7" fillId="0" borderId="0" xfId="13" applyNumberFormat="1" applyFont="1" applyFill="1" applyBorder="1" applyAlignment="1" applyProtection="1">
      <alignment vertical="center" wrapText="1"/>
    </xf>
    <xf numFmtId="177" fontId="7" fillId="0" borderId="1" xfId="13" applyNumberFormat="1" applyFont="1" applyFill="1" applyBorder="1" applyAlignment="1" applyProtection="1">
      <alignment vertical="center" wrapText="1"/>
    </xf>
    <xf numFmtId="177" fontId="7" fillId="4" borderId="4" xfId="13" applyNumberFormat="1" applyFont="1" applyFill="1" applyBorder="1" applyAlignment="1" applyProtection="1">
      <alignment vertical="center" wrapText="1"/>
    </xf>
    <xf numFmtId="177" fontId="7" fillId="4" borderId="5" xfId="82" applyNumberFormat="1" applyFont="1" applyFill="1" applyBorder="1" applyAlignment="1">
      <alignment vertical="center" wrapText="1"/>
    </xf>
    <xf numFmtId="177" fontId="7" fillId="4" borderId="4" xfId="82" applyNumberFormat="1" applyFont="1" applyFill="1" applyBorder="1" applyAlignment="1">
      <alignment horizontal="center" vertical="center" wrapText="1"/>
    </xf>
    <xf numFmtId="0" fontId="4" fillId="4" borderId="0" xfId="82" applyFill="1" applyAlignment="1">
      <alignment horizontal="left" vertical="center" wrapText="1"/>
    </xf>
    <xf numFmtId="177" fontId="7" fillId="5" borderId="4" xfId="13" applyNumberFormat="1" applyFont="1" applyFill="1" applyBorder="1" applyAlignment="1" applyProtection="1">
      <alignment vertical="center" wrapText="1"/>
    </xf>
    <xf numFmtId="177" fontId="7" fillId="5" borderId="5" xfId="82" applyNumberFormat="1" applyFont="1" applyFill="1" applyBorder="1" applyAlignment="1">
      <alignment vertical="center" wrapText="1"/>
    </xf>
    <xf numFmtId="177" fontId="7" fillId="5" borderId="4" xfId="82" applyNumberFormat="1" applyFont="1" applyFill="1" applyBorder="1" applyAlignment="1">
      <alignment horizontal="center" vertical="center" wrapText="1"/>
    </xf>
    <xf numFmtId="0" fontId="4" fillId="5" borderId="0" xfId="82" applyFill="1" applyAlignment="1">
      <alignment horizontal="left" vertical="center" wrapText="1"/>
    </xf>
    <xf numFmtId="177" fontId="7" fillId="0" borderId="4" xfId="13" applyNumberFormat="1" applyFont="1" applyFill="1" applyBorder="1" applyAlignment="1" applyProtection="1">
      <alignment vertical="center" wrapText="1"/>
    </xf>
    <xf numFmtId="177" fontId="7" fillId="0" borderId="5" xfId="82" applyNumberFormat="1" applyFont="1" applyFill="1" applyBorder="1" applyAlignment="1">
      <alignment vertical="center" wrapText="1"/>
    </xf>
    <xf numFmtId="0" fontId="5" fillId="0" borderId="0" xfId="82" applyFont="1" applyFill="1" applyAlignment="1">
      <alignment horizontal="left" vertical="center" wrapText="1"/>
    </xf>
    <xf numFmtId="10" fontId="7" fillId="5" borderId="1" xfId="13" applyNumberFormat="1" applyFont="1" applyFill="1" applyBorder="1" applyAlignment="1" applyProtection="1">
      <alignment horizontal="center" vertical="center" wrapText="1"/>
    </xf>
    <xf numFmtId="177" fontId="4" fillId="4" borderId="1" xfId="13" applyNumberFormat="1" applyFont="1" applyFill="1" applyBorder="1" applyAlignment="1" applyProtection="1">
      <alignment horizontal="center" vertical="center"/>
    </xf>
    <xf numFmtId="177" fontId="22" fillId="4" borderId="1" xfId="82" applyNumberFormat="1" applyFont="1" applyFill="1" applyBorder="1" applyAlignment="1">
      <alignment horizontal="center" vertical="center"/>
    </xf>
    <xf numFmtId="0" fontId="4" fillId="4" borderId="0" xfId="82" applyFont="1" applyFill="1" applyAlignment="1">
      <alignment horizontal="center" vertical="center" wrapText="1"/>
    </xf>
    <xf numFmtId="0" fontId="4" fillId="5" borderId="0" xfId="82" applyFill="1" applyAlignment="1">
      <alignment horizontal="center" vertical="center"/>
    </xf>
    <xf numFmtId="0" fontId="4" fillId="5" borderId="0" xfId="82" applyFont="1" applyFill="1" applyAlignment="1">
      <alignment horizontal="left"/>
    </xf>
    <xf numFmtId="0" fontId="4" fillId="4" borderId="0" xfId="82" applyFont="1" applyFill="1" applyAlignment="1">
      <alignment horizontal="center" vertical="center"/>
    </xf>
    <xf numFmtId="0" fontId="4" fillId="0" borderId="0" xfId="82" applyFill="1" applyAlignment="1">
      <alignment horizontal="left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7" fontId="4" fillId="0" borderId="0" xfId="82" applyNumberFormat="1" applyAlignment="1">
      <alignment horizontal="left"/>
    </xf>
    <xf numFmtId="177" fontId="8" fillId="4" borderId="1" xfId="82" applyNumberFormat="1" applyFont="1" applyFill="1" applyBorder="1" applyAlignment="1">
      <alignment horizontal="right" vertical="center" wrapText="1"/>
    </xf>
    <xf numFmtId="0" fontId="4" fillId="0" borderId="0" xfId="82" applyFill="1" applyAlignment="1">
      <alignment horizontal="left" vertical="center"/>
    </xf>
    <xf numFmtId="0" fontId="5" fillId="0" borderId="0" xfId="82" applyFont="1" applyAlignment="1">
      <alignment horizontal="left" vertical="center"/>
    </xf>
    <xf numFmtId="0" fontId="4" fillId="6" borderId="0" xfId="82" applyFill="1" applyAlignment="1">
      <alignment horizontal="left"/>
    </xf>
    <xf numFmtId="0" fontId="0" fillId="4" borderId="0" xfId="0" applyFill="1"/>
    <xf numFmtId="0" fontId="0" fillId="0" borderId="0" xfId="0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4" fillId="0" borderId="0" xfId="82" applyFont="1" applyFill="1" applyAlignment="1">
      <alignment wrapText="1"/>
    </xf>
    <xf numFmtId="0" fontId="7" fillId="4" borderId="1" xfId="82" applyFont="1" applyFill="1" applyBorder="1" applyAlignment="1">
      <alignment vertical="center" wrapText="1"/>
    </xf>
    <xf numFmtId="177" fontId="0" fillId="0" borderId="4" xfId="0" applyNumberFormat="1" applyFill="1" applyBorder="1" applyAlignment="1">
      <alignment vertical="center"/>
    </xf>
    <xf numFmtId="177" fontId="7" fillId="4" borderId="2" xfId="82" applyNumberFormat="1" applyFont="1" applyFill="1" applyBorder="1" applyAlignment="1">
      <alignment vertical="center" wrapText="1"/>
    </xf>
    <xf numFmtId="177" fontId="7" fillId="0" borderId="2" xfId="82" applyNumberFormat="1" applyFont="1" applyFill="1" applyBorder="1" applyAlignment="1">
      <alignment vertical="center" wrapText="1"/>
    </xf>
    <xf numFmtId="0" fontId="4" fillId="4" borderId="0" xfId="82" applyFont="1" applyFill="1" applyAlignment="1">
      <alignment vertical="center" wrapText="1"/>
    </xf>
    <xf numFmtId="0" fontId="4" fillId="4" borderId="1" xfId="82" applyFont="1" applyFill="1" applyBorder="1" applyAlignment="1">
      <alignment horizontal="center"/>
    </xf>
    <xf numFmtId="177" fontId="4" fillId="4" borderId="1" xfId="82" applyNumberFormat="1" applyFont="1" applyFill="1" applyBorder="1" applyAlignment="1">
      <alignment vertical="center"/>
    </xf>
    <xf numFmtId="177" fontId="4" fillId="4" borderId="1" xfId="82" applyNumberFormat="1" applyFont="1" applyFill="1" applyBorder="1" applyAlignment="1"/>
    <xf numFmtId="177" fontId="5" fillId="0" borderId="1" xfId="82" applyNumberFormat="1" applyFont="1" applyFill="1" applyBorder="1" applyAlignment="1">
      <alignment vertical="center"/>
    </xf>
    <xf numFmtId="177" fontId="4" fillId="0" borderId="1" xfId="82" applyNumberFormat="1" applyFont="1" applyFill="1" applyBorder="1" applyAlignment="1">
      <alignment vertical="center"/>
    </xf>
    <xf numFmtId="177" fontId="4" fillId="0" borderId="4" xfId="82" applyNumberFormat="1" applyFont="1" applyFill="1" applyBorder="1" applyAlignment="1">
      <alignment vertical="center"/>
    </xf>
    <xf numFmtId="0" fontId="4" fillId="4" borderId="1" xfId="82" applyFont="1" applyFill="1" applyBorder="1" applyAlignment="1"/>
    <xf numFmtId="0" fontId="7" fillId="4" borderId="1" xfId="82" applyFont="1" applyFill="1" applyBorder="1" applyAlignment="1">
      <alignment horizontal="left" vertical="center" wrapText="1"/>
    </xf>
    <xf numFmtId="0" fontId="4" fillId="0" borderId="1" xfId="82" applyFont="1" applyFill="1" applyBorder="1" applyAlignment="1">
      <alignment horizontal="center" vertical="center" wrapText="1"/>
    </xf>
    <xf numFmtId="0" fontId="4" fillId="0" borderId="1" xfId="82" applyFont="1" applyFill="1" applyBorder="1" applyAlignment="1">
      <alignment horizontal="left" vertical="center" wrapText="1"/>
    </xf>
    <xf numFmtId="0" fontId="4" fillId="0" borderId="1" xfId="82" applyFont="1" applyFill="1" applyBorder="1" applyAlignment="1">
      <alignment horizontal="center" vertical="center"/>
    </xf>
    <xf numFmtId="177" fontId="4" fillId="0" borderId="1" xfId="82" applyNumberFormat="1" applyFont="1" applyFill="1" applyBorder="1" applyAlignment="1">
      <alignment horizontal="center" vertical="center"/>
    </xf>
    <xf numFmtId="0" fontId="5" fillId="0" borderId="1" xfId="82" applyFont="1" applyFill="1" applyBorder="1" applyAlignment="1">
      <alignment horizontal="left" vertical="center" wrapText="1"/>
    </xf>
    <xf numFmtId="0" fontId="9" fillId="4" borderId="1" xfId="82" applyFont="1" applyFill="1" applyBorder="1" applyAlignment="1">
      <alignment horizontal="center" vertical="center" wrapText="1"/>
    </xf>
    <xf numFmtId="177" fontId="9" fillId="4" borderId="1" xfId="82" applyNumberFormat="1" applyFont="1" applyFill="1" applyBorder="1" applyAlignment="1">
      <alignment horizontal="center" vertical="center"/>
    </xf>
    <xf numFmtId="0" fontId="4" fillId="0" borderId="0" xfId="82" applyAlignment="1">
      <alignment vertical="center" wrapText="1"/>
    </xf>
    <xf numFmtId="177" fontId="7" fillId="4" borderId="1" xfId="13" applyNumberFormat="1" applyFont="1" applyFill="1" applyBorder="1" applyAlignment="1" applyProtection="1">
      <alignment vertical="center" wrapText="1"/>
    </xf>
    <xf numFmtId="0" fontId="4" fillId="4" borderId="0" xfId="82" applyFill="1" applyAlignment="1">
      <alignment vertical="center" wrapText="1"/>
    </xf>
    <xf numFmtId="0" fontId="5" fillId="0" borderId="0" xfId="82" applyFont="1" applyFill="1" applyAlignment="1">
      <alignment vertical="center" wrapText="1"/>
    </xf>
    <xf numFmtId="0" fontId="5" fillId="0" borderId="0" xfId="82" applyFont="1" applyAlignment="1">
      <alignment vertical="center" wrapText="1"/>
    </xf>
    <xf numFmtId="0" fontId="5" fillId="7" borderId="0" xfId="82" applyFont="1" applyFill="1" applyAlignment="1">
      <alignment vertical="center" wrapText="1"/>
    </xf>
    <xf numFmtId="0" fontId="4" fillId="0" borderId="0" xfId="82" applyFill="1" applyAlignment="1">
      <alignment vertical="center" wrapText="1"/>
    </xf>
    <xf numFmtId="179" fontId="7" fillId="6" borderId="0" xfId="82" applyNumberFormat="1" applyFont="1" applyFill="1" applyAlignment="1">
      <alignment vertical="center" wrapText="1"/>
    </xf>
    <xf numFmtId="177" fontId="4" fillId="4" borderId="1" xfId="13" applyNumberFormat="1" applyFont="1" applyFill="1" applyBorder="1" applyAlignment="1" applyProtection="1">
      <alignment vertical="center"/>
    </xf>
    <xf numFmtId="177" fontId="4" fillId="4" borderId="0" xfId="82" applyNumberFormat="1" applyFont="1" applyFill="1" applyAlignment="1"/>
    <xf numFmtId="177" fontId="5" fillId="0" borderId="1" xfId="13" applyNumberFormat="1" applyFont="1" applyFill="1" applyBorder="1" applyAlignment="1" applyProtection="1">
      <alignment vertical="center"/>
    </xf>
    <xf numFmtId="177" fontId="4" fillId="0" borderId="1" xfId="13" applyNumberFormat="1" applyFont="1" applyFill="1" applyBorder="1" applyAlignment="1" applyProtection="1">
      <alignment vertical="center"/>
    </xf>
    <xf numFmtId="177" fontId="4" fillId="0" borderId="4" xfId="13" applyNumberFormat="1" applyFont="1" applyFill="1" applyBorder="1" applyAlignment="1" applyProtection="1">
      <alignment vertical="center"/>
    </xf>
    <xf numFmtId="177" fontId="5" fillId="4" borderId="1" xfId="82" applyNumberFormat="1" applyFont="1" applyFill="1" applyBorder="1" applyAlignment="1"/>
    <xf numFmtId="177" fontId="4" fillId="0" borderId="1" xfId="13" applyNumberFormat="1" applyFont="1" applyFill="1" applyBorder="1" applyAlignment="1" applyProtection="1">
      <alignment horizontal="center" vertical="center"/>
    </xf>
    <xf numFmtId="177" fontId="5" fillId="0" borderId="1" xfId="82" applyNumberFormat="1" applyFont="1" applyFill="1" applyBorder="1" applyAlignment="1">
      <alignment horizontal="center" vertical="center"/>
    </xf>
    <xf numFmtId="177" fontId="9" fillId="4" borderId="1" xfId="13" applyNumberFormat="1" applyFont="1" applyFill="1" applyBorder="1" applyAlignment="1" applyProtection="1">
      <alignment horizontal="center" vertical="center"/>
    </xf>
    <xf numFmtId="0" fontId="9" fillId="4" borderId="0" xfId="82" applyFont="1" applyFill="1" applyAlignment="1">
      <alignment vertical="center" wrapText="1"/>
    </xf>
    <xf numFmtId="0" fontId="5" fillId="0" borderId="0" xfId="82" applyFont="1" applyFill="1" applyAlignment="1">
      <alignment horizontal="left" vertical="center"/>
    </xf>
    <xf numFmtId="0" fontId="4" fillId="6" borderId="0" xfId="82" applyFont="1" applyFill="1" applyAlignment="1">
      <alignment horizontal="center" vertical="center"/>
    </xf>
    <xf numFmtId="0" fontId="4" fillId="6" borderId="0" xfId="82" applyFont="1" applyFill="1" applyAlignment="1">
      <alignment horizontal="left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 wrapText="1"/>
    </xf>
    <xf numFmtId="179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181" fontId="25" fillId="0" borderId="0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179" fontId="2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79" fontId="2" fillId="6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179" fontId="24" fillId="0" borderId="0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179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/>
    </xf>
    <xf numFmtId="181" fontId="25" fillId="0" borderId="1" xfId="0" applyNumberFormat="1" applyFont="1" applyFill="1" applyBorder="1" applyAlignment="1">
      <alignment vertical="center"/>
    </xf>
    <xf numFmtId="181" fontId="24" fillId="0" borderId="0" xfId="0" applyNumberFormat="1" applyFont="1" applyFill="1" applyBorder="1" applyAlignment="1">
      <alignment vertical="center"/>
    </xf>
  </cellXfs>
  <cellStyles count="8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3232 2 2" xfId="6"/>
    <cellStyle name="千位分隔" xfId="7" builtinId="3"/>
    <cellStyle name="常规 7 3" xfId="8"/>
    <cellStyle name="40% - 强调文字颜色 3" xfId="9" builtinId="39"/>
    <cellStyle name="差" xfId="10" builtinId="27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5 2" xfId="20"/>
    <cellStyle name="常规 3 2 2" xfId="21"/>
    <cellStyle name="解释性文本" xfId="22" builtinId="53"/>
    <cellStyle name="标题 1" xfId="23" builtinId="16"/>
    <cellStyle name="标题 2" xfId="24" builtinId="17"/>
    <cellStyle name="常规 5 2 2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3232 2" xfId="30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3232 3" xfId="37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常规_成本" xfId="51"/>
    <cellStyle name="常规 3 3" xfId="52"/>
    <cellStyle name="强调文字颜色 5" xfId="53" builtinId="45"/>
    <cellStyle name="40% - 强调文字颜色 5" xfId="54" builtinId="47"/>
    <cellStyle name="60% - 强调文字颜色 5" xfId="55" builtinId="48"/>
    <cellStyle name="常规 53 2" xfId="56"/>
    <cellStyle name="常规 3 4" xfId="57"/>
    <cellStyle name="强调文字颜色 6" xfId="58" builtinId="49"/>
    <cellStyle name="40% - 强调文字颜色 6" xfId="59" builtinId="51"/>
    <cellStyle name="60% - 强调文字颜色 6" xfId="60" builtinId="52"/>
    <cellStyle name="常规 53 3" xfId="61"/>
    <cellStyle name="3232" xfId="62"/>
    <cellStyle name="常规 2" xfId="63"/>
    <cellStyle name="表体数字 3 2 6 5 3 2" xfId="64"/>
    <cellStyle name="常规 3" xfId="65"/>
    <cellStyle name="常规 3 2 2 2" xfId="66"/>
    <cellStyle name="常规 3 2 3" xfId="67"/>
    <cellStyle name="常规 3 3 2" xfId="68"/>
    <cellStyle name="常规 4" xfId="69"/>
    <cellStyle name="常规 5" xfId="70"/>
    <cellStyle name="常规 5 3" xfId="71"/>
    <cellStyle name="常规 53" xfId="72"/>
    <cellStyle name="常规 53 2 2" xfId="73"/>
    <cellStyle name="常规 7" xfId="74"/>
    <cellStyle name="常规 7 2" xfId="75"/>
    <cellStyle name="常规 7 2 2" xfId="76"/>
    <cellStyle name="常规 10" xfId="77"/>
    <cellStyle name="表体数字 3 2 6 6" xfId="78"/>
    <cellStyle name="常规 144 4" xfId="79"/>
    <cellStyle name="常规 11" xfId="80"/>
    <cellStyle name="?餑_x005f_x005f_x005f_x000c_睨_x005f_x005f_x005f_x0017__x005f_x005f_x005f_x000d_帼U_x005f_x005f_x005f_x0001_0_x005f_x005f_x005f_x0005_j'_x005f_x005f_x005f_x0007__x005f_x005f_x005f_x0001__x005f_x005f_x005f_x0001_ 3" xfId="81"/>
    <cellStyle name="Normal" xfId="82"/>
    <cellStyle name="常规 7 10" xfId="83"/>
    <cellStyle name="千位分隔 2" xfId="84"/>
    <cellStyle name="常规 2 2" xfId="85"/>
  </cellStyles>
  <tableStyles count="0" defaultTableStyle="Table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9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7" Type="http://www.wps.cn/officeDocument/2020/cellImage" Target="cellimages.xml"/><Relationship Id="rId36" Type="http://schemas.openxmlformats.org/officeDocument/2006/relationships/sharedStrings" Target="sharedStrings.xml"/><Relationship Id="rId35" Type="http://schemas.openxmlformats.org/officeDocument/2006/relationships/styles" Target="styles.xml"/><Relationship Id="rId34" Type="http://schemas.openxmlformats.org/officeDocument/2006/relationships/theme" Target="theme/theme1.xml"/><Relationship Id="rId33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9.xml"/><Relationship Id="rId26" Type="http://schemas.openxmlformats.org/officeDocument/2006/relationships/externalLink" Target="externalLinks/externalLink8.xml"/><Relationship Id="rId25" Type="http://schemas.openxmlformats.org/officeDocument/2006/relationships/externalLink" Target="externalLinks/externalLink7.xml"/><Relationship Id="rId24" Type="http://schemas.openxmlformats.org/officeDocument/2006/relationships/externalLink" Target="externalLinks/externalLink6.xml"/><Relationship Id="rId23" Type="http://schemas.openxmlformats.org/officeDocument/2006/relationships/externalLink" Target="externalLinks/externalLink5.xml"/><Relationship Id="rId22" Type="http://schemas.openxmlformats.org/officeDocument/2006/relationships/externalLink" Target="externalLinks/externalLink4.xml"/><Relationship Id="rId21" Type="http://schemas.openxmlformats.org/officeDocument/2006/relationships/externalLink" Target="externalLinks/externalLink3.xml"/><Relationship Id="rId20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182880</xdr:colOff>
      <xdr:row>15</xdr:row>
      <xdr:rowOff>347980</xdr:rowOff>
    </xdr:from>
    <xdr:to>
      <xdr:col>21</xdr:col>
      <xdr:colOff>398145</xdr:colOff>
      <xdr:row>16</xdr:row>
      <xdr:rowOff>414655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13385" y="12225655"/>
          <a:ext cx="2615565" cy="511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326390</xdr:colOff>
      <xdr:row>2</xdr:row>
      <xdr:rowOff>323850</xdr:rowOff>
    </xdr:from>
    <xdr:to>
      <xdr:col>20</xdr:col>
      <xdr:colOff>541655</xdr:colOff>
      <xdr:row>3</xdr:row>
      <xdr:rowOff>225425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33045" y="1149350"/>
          <a:ext cx="2615565" cy="473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558165</xdr:colOff>
      <xdr:row>14</xdr:row>
      <xdr:rowOff>276860</xdr:rowOff>
    </xdr:from>
    <xdr:to>
      <xdr:col>20</xdr:col>
      <xdr:colOff>222885</xdr:colOff>
      <xdr:row>16</xdr:row>
      <xdr:rowOff>192405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00385" y="8039735"/>
          <a:ext cx="2065020" cy="1344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97155</xdr:colOff>
      <xdr:row>12</xdr:row>
      <xdr:rowOff>497840</xdr:rowOff>
    </xdr:from>
    <xdr:to>
      <xdr:col>19</xdr:col>
      <xdr:colOff>239395</xdr:colOff>
      <xdr:row>14</xdr:row>
      <xdr:rowOff>59690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808335" y="7060565"/>
          <a:ext cx="2056765" cy="1263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81280</xdr:colOff>
      <xdr:row>14</xdr:row>
      <xdr:rowOff>88265</xdr:rowOff>
    </xdr:from>
    <xdr:to>
      <xdr:col>20</xdr:col>
      <xdr:colOff>314325</xdr:colOff>
      <xdr:row>16</xdr:row>
      <xdr:rowOff>186690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92460" y="8352790"/>
          <a:ext cx="2766695" cy="1190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18</xdr:col>
      <xdr:colOff>209550</xdr:colOff>
      <xdr:row>3</xdr:row>
      <xdr:rowOff>417830</xdr:rowOff>
    </xdr:from>
    <xdr:to>
      <xdr:col>20</xdr:col>
      <xdr:colOff>342900</xdr:colOff>
      <xdr:row>6</xdr:row>
      <xdr:rowOff>398780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51920" y="1170305"/>
          <a:ext cx="14668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268605</xdr:colOff>
      <xdr:row>7</xdr:row>
      <xdr:rowOff>211455</xdr:rowOff>
    </xdr:from>
    <xdr:to>
      <xdr:col>19</xdr:col>
      <xdr:colOff>482600</xdr:colOff>
      <xdr:row>8</xdr:row>
      <xdr:rowOff>106680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10975" y="2430780"/>
          <a:ext cx="94742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123825</xdr:colOff>
      <xdr:row>10</xdr:row>
      <xdr:rowOff>601980</xdr:rowOff>
    </xdr:from>
    <xdr:to>
      <xdr:col>17</xdr:col>
      <xdr:colOff>293370</xdr:colOff>
      <xdr:row>11</xdr:row>
      <xdr:rowOff>662940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66045" y="4859655"/>
          <a:ext cx="769620" cy="7753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21487;&#29233;&#22899;&#22899;&#30340;&#31169;&#20154;&#31354;&#38388;\Desktop\&#26032;&#24314;&#25991;&#20214;&#22841;\&#31034;&#33539;&#21306;&#26223;&#35266;&#24037;&#31243;+2017.6.5+&#38472;&#33395;&#25935;+&#29579;&#24310;&#32431;\&#25104;&#26524;&#25991;&#20214;\RecoveredExternalLink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y-000\&#21672;&#35810;&#37096;%20(G)\Documents%20and%20Settings\chenjr\Local%20Settings\Temporary%20Internet%20Files\OLKF6\&#30408;&#37117;&#22823;&#21414;&#25353;&#32467;&#31639;&#35843;&#25972;&#27979;&#3163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X\Desktop\&#22799;&#21333;\&#29141;&#37066;\&#27700;&#30005;&#31639;&#3732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dan\123\3#&#270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X\Desktop\B&#22320;&#22359;&#24037;&#31243;&#37327;205.6.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y-000\&#21672;&#35810;&#37096;%20(G)\&#39033;&#30446;\1.&#28383;&#28572;&#23665;\6.&#32467;&#31639;\&#30887;&#28023;&#24609;&#26223;\&#30002;&#26041;&#23457;&#26680;\&#32467;&#31639;&#23457;&#26680;&#65288;11.11.15)\&#32467;&#31639;&#34920;&#26684;\&#20844;&#25991;&#21253;\&#20844;&#25991;&#21253;\&#23457;&#26680;&#12289;&#26631;&#24213;&#12289;&#35745;&#31639;&#24213;&#31295;&#12289;&#28165;&#26631;&#27169;&#26495;\&#35745;&#31639;&#24213;&#31295;&#27169;&#2649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49;&#20139;&#25991;&#20214;&#22841;\&#28009;&#24503;&#20234;&#27827;&#28286;&#39033;&#30446;\&#27169;&#26495;\2-1&#12304;&#24037;&#31243;&#28165;&#21333;&#12305;&#24037;&#31243;&#37327;&#28165;&#21333;-&#21442;&#32771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server\I\CHINA\616\BQ-MEA\MC\HOUSE\REIN_H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xzl\&#32463;&#27982;&#35780;&#20215;\&#35199;&#35199;&#32463;&#33829;&#35745;&#21010;(2100&#19975;&#32654;&#20803;&#25353;&#21407;&#21512;&#21516;&#20607;&#36824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UZHILAI\&#37096;&#38376;&#20869;&#37096;&#20849;&#20139;\&#39033;&#30446;&#27979;&#31639;\&#27979;&#31639;&#27169;&#29256;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UZHILAI\&#37096;&#38376;&#20869;&#37096;&#20849;&#20139;\&#37096;&#38376;&#20869;&#37096;&#20849;&#20139;\&#19968;&#32423;&#24320;&#21457;&#39033;&#30446;&#27979;&#31639;\2&#35199;&#32466;&#32447;\&#35199;&#32466;&#32447;&#32993;&#21516;&#21271;&#20391;&#39033;&#30446;&#32463;&#27982;&#27979;&#3163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gzdc\&#25104;&#26412;&#37096;&#25991;&#20214;\DOCUME~1\yaoj\LOCALS~1\Temp\107&#24037;&#20316;&#65293;home\&#22478;&#33457;\&#33829;&#38144;&#36153;&#29992;&#21512;&#21516;&#65293;&#20184;&#27454;&#65288;&#22478;&#33457;&#65289;01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01\develop$\&#21508;&#39033;&#30446;&#27979;&#31639;&#36807;&#31243;&#36164;&#26009;\&#35266;&#23665;&#27700;\&#26149;&#26862;&#24444;&#23736;&#27979;&#31639;&#65288;&#32451;&#20064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y-000\&#21672;&#35810;&#37096;%20(G)\&#21326;&#36828;.&#23578;&#37117;&#22269;&#38469;&#65288;&#20108;&#12289;&#19977;&#26399;&#65289;&#32463;&#27982;&#27979;&#31639;&#65288;04.02.28&#6528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y-000\&#21672;&#35810;&#37096;%20(G)\H&#30424;\&#40857;&#22478;\&#40857;&#22478;&#27979;&#31639;\&#40857;&#22478;&#27979;&#31639;&#26681;&#25454;&#26032;&#26041;&#26696;(2004111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计算稿"/>
      <sheetName val="单位库"/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常用项目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Sheet1"/>
      <sheetName val="暗渠以西人防地库（暂定）"/>
      <sheetName val="1 开办费汇总"/>
      <sheetName val="D1#地库汇总BQ3.1-SUM"/>
      <sheetName val="A6#小高层地上汇总BQ5.1-SUM"/>
      <sheetName val="A7#小高层地上汇总BQ6.1-SUM"/>
      <sheetName val="A11#高层地上汇总BQ7.1-SUM"/>
      <sheetName val="A12#小高层地上汇总BQ8.1-SUM"/>
      <sheetName val="A15#高层汇总BQ9.1-SUM"/>
      <sheetName val="A16#高层汇总BQ10.1-SUM "/>
      <sheetName val="S1#裙楼地上汇总BQ4.1-SUM"/>
      <sheetName val="预算200326"/>
      <sheetName val="#REF!"/>
      <sheetName val="資料庫"/>
      <sheetName val="BQ2.10"/>
      <sheetName val="Sheet4"/>
      <sheetName val="Open"/>
      <sheetName val="eqpmad2"/>
      <sheetName val="编制说明"/>
      <sheetName val="应供量清单"/>
      <sheetName val="合格证 (2)"/>
      <sheetName val="明細表"/>
      <sheetName val="21"/>
      <sheetName val="BQ2-住宅部分"/>
      <sheetName val="BQ2-商业街部分"/>
      <sheetName val="POWER ASSUMPTIONS"/>
      <sheetName val="3"/>
      <sheetName val="8"/>
      <sheetName val="Wl. Fin."/>
      <sheetName val="中海城三期（01A及01E小学）"/>
      <sheetName val="中海城四期（02C）"/>
      <sheetName val="Toolbox"/>
      <sheetName val="GS"/>
      <sheetName val="Main"/>
      <sheetName val="XLR_NoRangeSheet"/>
      <sheetName val="型材表"/>
      <sheetName val="材料单价表"/>
      <sheetName val="汇总表"/>
      <sheetName val="配置表"/>
      <sheetName val="地连墙"/>
      <sheetName val="主要项目单价分析表 "/>
      <sheetName val="电线"/>
      <sheetName val="电缆"/>
      <sheetName val="Financ. Overview"/>
      <sheetName val="磨具余料庫"/>
      <sheetName val="二号清单"/>
      <sheetName val="单位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设计面积指标"/>
      <sheetName val="前面积指标"/>
      <sheetName val="投资明细"/>
      <sheetName val="投资汇总"/>
      <sheetName val="损益表"/>
      <sheetName val="损益比较表 "/>
      <sheetName val="Sheet1"/>
      <sheetName val="销售收入"/>
      <sheetName val="预结算表"/>
      <sheetName val="不可预见费"/>
      <sheetName val="付款记录"/>
      <sheetName val="建安汇总"/>
      <sheetName val="出租收入"/>
      <sheetName val="资金平衡"/>
      <sheetName val="颂阳公寓"/>
      <sheetName val="写字楼B"/>
      <sheetName val="写字楼A"/>
      <sheetName val="华远公寓"/>
      <sheetName val="沃尔玛"/>
      <sheetName val="会所"/>
      <sheetName val="地下B3-B2"/>
      <sheetName val="封面"/>
      <sheetName val="分项车库分摊成本"/>
      <sheetName val="分项车库不分成本"/>
      <sheetName val="车库成本与收入对冲"/>
      <sheetName val="土地出让金"/>
      <sheetName val="按出让金权重计"/>
      <sheetName val="分项利润"/>
      <sheetName val="面积指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给排水"/>
      <sheetName val="电气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地下"/>
      <sheetName val="二层"/>
      <sheetName val="三层"/>
      <sheetName val="四层"/>
      <sheetName val="五层"/>
      <sheetName val="Sheet1"/>
      <sheetName val="门窗表"/>
      <sheetName val="地上首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土建"/>
      <sheetName val="绿化"/>
      <sheetName val="电气"/>
      <sheetName val="给排水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问题"/>
      <sheetName val="地上首层"/>
      <sheetName val="陶粒墙"/>
      <sheetName val="户型统计表"/>
      <sheetName val="门窗统计表"/>
      <sheetName val="承台砼"/>
      <sheetName val="桩基砼"/>
      <sheetName val="梁 (侧面积)"/>
      <sheetName val="梁"/>
      <sheetName val="板"/>
      <sheetName val="柱"/>
      <sheetName val="墙"/>
      <sheetName val="楼梯"/>
      <sheetName val="桩基砼 (2)"/>
      <sheetName val="承台砼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表1 汇总"/>
      <sheetName val="表2 园林绿化工程"/>
      <sheetName val="表3 园建工程"/>
      <sheetName val="表4 安装工程 "/>
      <sheetName val="界面划分"/>
      <sheetName val="备用清单"/>
      <sheetName val="清单调整情况说明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常用项目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Sheet1"/>
      <sheetName val="暗渠以西人防地库（暂定）"/>
      <sheetName val="1 开办费汇总"/>
      <sheetName val="编制说明"/>
      <sheetName val="資料庫"/>
      <sheetName val="BQ2.10"/>
      <sheetName val="应供量清单"/>
      <sheetName val="预算200326"/>
      <sheetName val="#REF!"/>
      <sheetName val="D1#地库汇总BQ3.1-SUM"/>
      <sheetName val="A6#小高层地上汇总BQ5.1-SUM"/>
      <sheetName val="A7#小高层地上汇总BQ6.1-SUM"/>
      <sheetName val="A11#高层地上汇总BQ7.1-SUM"/>
      <sheetName val="A12#小高层地上汇总BQ8.1-SUM"/>
      <sheetName val="A15#高层汇总BQ9.1-SUM"/>
      <sheetName val="A16#高层汇总BQ10.1-SUM "/>
      <sheetName val="S1#裙楼地上汇总BQ4.1-SUM"/>
      <sheetName val="Sheet4"/>
      <sheetName val="合格证 (2)"/>
      <sheetName val="明細表"/>
      <sheetName val="GS"/>
      <sheetName val="Main"/>
      <sheetName val="POWER ASSUMPTIONS"/>
      <sheetName val="21"/>
      <sheetName val="3"/>
      <sheetName val="8"/>
      <sheetName val="XLR_NoRangeSheet"/>
      <sheetName val="BQ2-住宅部分"/>
      <sheetName val="BQ2-商业街部分"/>
      <sheetName val="Open"/>
      <sheetName val="Wl. Fin."/>
      <sheetName val="Toolbox"/>
      <sheetName val="G1102地块一区（省一建） "/>
      <sheetName val="型材表"/>
      <sheetName val="材料单价表"/>
      <sheetName val="汇总表"/>
      <sheetName val="配置表"/>
      <sheetName val="中海城三期（01A及01E小学）"/>
      <sheetName val="中海城四期（02C）"/>
      <sheetName val="主要项目单价分析表 "/>
      <sheetName val="电线"/>
      <sheetName val="电缆"/>
      <sheetName val="磨具余料庫"/>
      <sheetName val="eqpmad2"/>
      <sheetName val="Financ. Overview"/>
      <sheetName val="地连墙"/>
      <sheetName val="面积表"/>
      <sheetName val="二号清单"/>
      <sheetName val="材料"/>
      <sheetName val="工料测量师报告"/>
      <sheetName val="7.1APP3"/>
      <sheetName val="1"/>
      <sheetName val="2012-9科目余额表 (6)"/>
      <sheetName val="科目余额表 (5)"/>
      <sheetName val="G2TempSheet"/>
      <sheetName val="2.1设计部"/>
      <sheetName val="银行账户"/>
      <sheetName val="月报表"/>
      <sheetName val="Hic_150EOffice"/>
      <sheetName val="工程量"/>
      <sheetName val="清单"/>
      <sheetName val="1."/>
      <sheetName val="内围地梁钢筋说明"/>
      <sheetName val="BQ4.1.1至4.1.4"/>
      <sheetName val="SW-TEO"/>
      <sheetName val="单位"/>
      <sheetName val="4、综合单价分析表"/>
      <sheetName val="材料价格"/>
      <sheetName val="工程量A"/>
      <sheetName val="单价报价明细表"/>
      <sheetName val="报价明细表"/>
      <sheetName val="投标价目总计"/>
      <sheetName val="7"/>
      <sheetName val="投标材料清单 "/>
      <sheetName val="S1单价表"/>
      <sheetName val="BQ3-1"/>
      <sheetName val="BQ5.3-1"/>
      <sheetName val="2"/>
      <sheetName val="6"/>
      <sheetName val="面积合计（藏）"/>
      <sheetName val="4"/>
      <sheetName val="5"/>
      <sheetName val="计算表"/>
      <sheetName val="03定额库"/>
      <sheetName val="94定额库"/>
      <sheetName val="封面"/>
      <sheetName val="清单库"/>
      <sheetName val="电视监控"/>
      <sheetName val="일반공사"/>
      <sheetName val="单价分析表格式"/>
      <sheetName val="1#"/>
      <sheetName val="开办费"/>
      <sheetName val="BQ2.1~基础工程及土方工程清单"/>
      <sheetName val="BQ2.2~GDG9#网点土方清单"/>
      <sheetName val="BQ3.1.1~地下室1土建清单"/>
      <sheetName val="BQ3.1.2~地下室1机电清单"/>
      <sheetName val="BQ4.1.1~GDG9#土建清单"/>
      <sheetName val="BQ4.1.2~GDG9#机电清单"/>
      <sheetName val="BQ5.1.1~GD6#土建清单"/>
      <sheetName val="BQ5.1.2~GD6#机电清单"/>
      <sheetName val="BQ5.2.1~GD7+GDG8#土建清单"/>
      <sheetName val="BQ5.2.2~GD7+GDG8#机电清单"/>
      <sheetName val="BQ5.3.1~GD8+GDG10#土建清单"/>
      <sheetName val="BQ5.3.2~GD8+GDG10#机电清单"/>
      <sheetName val="BQ5.4.1~GD9#土建清单 "/>
      <sheetName val="BQ5.4.2~GD9#机电清单"/>
      <sheetName val="00000ppy"/>
      <sheetName val="雨棚"/>
      <sheetName val="一层·C区"/>
      <sheetName val="单位库"/>
      <sheetName val="CD"/>
      <sheetName val="Data"/>
      <sheetName val="计算稿-3#楼"/>
      <sheetName val="改加胶玻璃、室外栏杆"/>
      <sheetName val="Mp-team 1"/>
      <sheetName val="XL4Poppy"/>
      <sheetName val="柱"/>
      <sheetName val="费率表"/>
      <sheetName val="A"/>
      <sheetName val="单价表"/>
      <sheetName val="貨品科目"/>
      <sheetName val="14.桥架"/>
      <sheetName val="T(B)Summary"/>
      <sheetName val="EXRATE"/>
      <sheetName val="BQ"/>
      <sheetName val="土建地上商业部分"/>
      <sheetName val="MOTOR"/>
      <sheetName val="S"/>
      <sheetName val="ID"/>
      <sheetName val="M&amp;E"/>
      <sheetName val="FS"/>
      <sheetName val="M-Par"/>
      <sheetName val="Col"/>
      <sheetName val="Wall(int)"/>
      <sheetName val="Wall(ext) "/>
      <sheetName val="Reinf"/>
      <sheetName val="Summary of Cost"/>
      <sheetName val="材料表"/>
      <sheetName val="G单价分析"/>
      <sheetName val="H单价分析"/>
      <sheetName val="N单价分析 "/>
      <sheetName val="C单价分析 "/>
      <sheetName val="一层电梯厅单价分析"/>
      <sheetName val="二层电梯厅单价分析"/>
      <sheetName val="参数"/>
      <sheetName val="Data Sheet"/>
      <sheetName val="A3地块围护结构"/>
      <sheetName val="sn"/>
      <sheetName val="Setting"/>
      <sheetName val="总量统计"/>
      <sheetName val="RA-markate"/>
      <sheetName val="10"/>
      <sheetName val="节点（12-2立面）"/>
      <sheetName val="附件二"/>
      <sheetName val="dw list"/>
      <sheetName val="A翼写字楼"/>
      <sheetName val="S-Hotel"/>
      <sheetName val="下拉菜单"/>
      <sheetName val="第一部分定价"/>
      <sheetName val="Combo"/>
      <sheetName val="基本资料"/>
      <sheetName val="清单汇总"/>
      <sheetName val="KDB"/>
      <sheetName val="取费系数"/>
      <sheetName val="SR6SUM"/>
      <sheetName val="92#"/>
      <sheetName val="基 础"/>
      <sheetName val="数据"/>
      <sheetName val="B1-1清单外装修"/>
      <sheetName val="三号清单之电气工程综合单价分析"/>
      <sheetName val="三号清单之给排水工程综合单价分析"/>
      <sheetName val="before"/>
      <sheetName val="目录"/>
      <sheetName val="Sheet1 (11)"/>
      <sheetName val="机房工程B"/>
      <sheetName val="P1012001"/>
      <sheetName val="设计部"/>
      <sheetName val="Aging Datasheet"/>
      <sheetName val="ECCS_1 DataSheet"/>
      <sheetName val="KPI Datasheet"/>
      <sheetName val="土建工程综合单价表"/>
      <sheetName val="土建工程综合单价组价明细表"/>
      <sheetName val="Bill-2.1（1）"/>
      <sheetName val="rebrand"/>
      <sheetName val="企业格式单价分析表"/>
      <sheetName val="JOA首頁"/>
      <sheetName val="第二章 - 可视对讲系统"/>
      <sheetName val="土方"/>
      <sheetName val="成本测算"/>
      <sheetName val="总价"/>
      <sheetName val="Fly Sheets"/>
      <sheetName val="建筑面积 "/>
      <sheetName val="Fee Rate Summary"/>
      <sheetName val="MC"/>
      <sheetName val="7#强电"/>
      <sheetName val="工程计算书"/>
      <sheetName val="G.1R-Shou COP Gf"/>
      <sheetName val="ben"/>
      <sheetName val="材料名称标准表"/>
      <sheetName val="KKKKKKKK"/>
      <sheetName val="推拉"/>
      <sheetName val="电气设置"/>
      <sheetName val="电气计算"/>
      <sheetName val="点表"/>
      <sheetName val="index"/>
      <sheetName val="附表02.管材管件"/>
      <sheetName val="五金（华建+坚朗）"/>
      <sheetName val="材料表-王瑜"/>
      <sheetName val="G2C2"/>
      <sheetName val="架空层绿化回填土计算表"/>
      <sheetName val="架空层消防路回填土计算表"/>
      <sheetName val="D0026B3"/>
      <sheetName val="一层板"/>
      <sheetName val="底板梁"/>
      <sheetName val=""/>
      <sheetName val="按新系统"/>
      <sheetName val="措施费测算"/>
      <sheetName val="承台(砖模) "/>
      <sheetName val="工程量计算"/>
      <sheetName val="报价细目表"/>
      <sheetName val="单价分析过程"/>
      <sheetName val="主要材料价格表 (2)"/>
      <sheetName val="开办费项目"/>
      <sheetName val="汇总"/>
      <sheetName val="工程量清单计价表-塔楼-03"/>
      <sheetName val="Sheet2"/>
      <sheetName val="基础工程量估算"/>
      <sheetName val="基础项目"/>
      <sheetName val="安装综合单价分析表"/>
      <sheetName val="slipsumpR"/>
      <sheetName val="名称"/>
      <sheetName val="做法表"/>
      <sheetName val="塔楼主体"/>
      <sheetName val="PUR资料库"/>
      <sheetName val="甲"/>
      <sheetName val="甲指乙供材料报价表"/>
      <sheetName val="表3"/>
      <sheetName val="8、主材品牌表 "/>
      <sheetName val="单价分析"/>
      <sheetName val="@cover"/>
      <sheetName val="定额"/>
      <sheetName val="配合比"/>
      <sheetName val="封"/>
      <sheetName val="模板参数"/>
      <sheetName val="送电装材统计"/>
      <sheetName val="_______"/>
      <sheetName val="核算项目余额表"/>
      <sheetName val="工程材料"/>
      <sheetName val="土建直接费"/>
      <sheetName val="室内汇总"/>
      <sheetName val="综合单价分析表-详细"/>
      <sheetName val="15-1-A户型"/>
      <sheetName val="单价分析表"/>
      <sheetName val="分部分项清单(模板)"/>
      <sheetName val="材料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十一工程用款统计"/>
      <sheetName val="封面"/>
      <sheetName val="4800万美元偿还计划"/>
      <sheetName val="拆迁9.18累计"/>
      <sheetName val="拆迁9.19后计划"/>
      <sheetName val="2000年用款计划"/>
      <sheetName val="投资计划"/>
      <sheetName val="现金流量"/>
      <sheetName val="还本付息"/>
      <sheetName val="损益表"/>
      <sheetName val="总成本"/>
      <sheetName val="收入"/>
      <sheetName val="面积"/>
      <sheetName val="单方成本"/>
      <sheetName val="敏感参数"/>
      <sheetName val="1#地"/>
      <sheetName val="2#地 "/>
      <sheetName val="2#8#增加费用"/>
      <sheetName val="4#"/>
      <sheetName val="3#"/>
      <sheetName val="5#办公"/>
      <sheetName val="6#"/>
      <sheetName val="7#地"/>
      <sheetName val="8#地"/>
      <sheetName val="9#地"/>
      <sheetName val="10#地"/>
      <sheetName val="大木仓"/>
      <sheetName val="前期市政"/>
      <sheetName val="一期市政"/>
      <sheetName val="二期市政"/>
      <sheetName val="其余市政"/>
      <sheetName val="地铁商城"/>
      <sheetName val="Sheet3"/>
      <sheetName val="基础资料（B）"/>
      <sheetName val="面积指标"/>
      <sheetName val="5201.2004"/>
      <sheetName val="写字楼B"/>
      <sheetName val="投资估算表"/>
      <sheetName val="索引表"/>
      <sheetName val="Aging Datasheet"/>
      <sheetName val="ECCS_1 DataSheet"/>
      <sheetName val="KPI Datasheet"/>
      <sheetName val="CFS"/>
      <sheetName val="Parameters"/>
      <sheetName val="分产品销售收入、成本分析表"/>
      <sheetName val="雷梦"/>
      <sheetName val="三分厂04年1-12月销售价 "/>
      <sheetName val="05年1月销售价"/>
      <sheetName val="04年12月销售价"/>
      <sheetName val="资产品名库"/>
      <sheetName val="华房01"/>
      <sheetName val="健翔01"/>
      <sheetName val="京通01"/>
      <sheetName val="字典(不需输入)"/>
      <sheetName val="目录"/>
      <sheetName val="成本测算"/>
      <sheetName val="选择报表"/>
      <sheetName val="资产负债表"/>
      <sheetName val="A翼写字楼"/>
      <sheetName val="银行借款询证"/>
      <sheetName val="敏感详细分析"/>
      <sheetName val="Note 1 - Recon Profit"/>
      <sheetName val="Cash Flow Statement"/>
      <sheetName val="资产负债表汇编"/>
      <sheetName val="重要参数汇总"/>
      <sheetName val="目标成本汇总表"/>
      <sheetName val="CJA 2006"/>
      <sheetName val=""/>
      <sheetName val="总表"/>
      <sheetName val="PL 2007"/>
      <sheetName val="PL 2005"/>
      <sheetName val="PL 2006"/>
      <sheetName val="W"/>
      <sheetName val="1-合同台帐"/>
      <sheetName val="合同台帐"/>
      <sheetName val="CS02表"/>
      <sheetName val="时间设置"/>
      <sheetName val="合同及付款台账"/>
      <sheetName val="旅游地产预算总表"/>
      <sheetName val="1参"/>
      <sheetName val="1收"/>
      <sheetName val="1支"/>
      <sheetName val="成本指标明细"/>
      <sheetName val="2011年立项"/>
      <sheetName val="链接"/>
      <sheetName val="5清波"/>
      <sheetName val="1-1基本信息"/>
      <sheetName val="“预算选填立项必填”成本差异表"/>
      <sheetName val="表Ⅰ-3 项目设计指标及资源汇总表"/>
      <sheetName val="滚动"/>
      <sheetName val="日报(有预售证的)"/>
      <sheetName val="34#楼"/>
      <sheetName val="6#楼"/>
      <sheetName val="9#楼"/>
      <sheetName val="5#幼儿园"/>
      <sheetName val="XL4Poppy"/>
      <sheetName val="土建工程综合单价表"/>
      <sheetName val="JY-4"/>
      <sheetName val="成本项目"/>
      <sheetName val="Adjustment"/>
      <sheetName val="营销费用预算"/>
      <sheetName val="营销合约"/>
      <sheetName val="楼宇价目表A10"/>
      <sheetName val="楼宇价目表A9"/>
      <sheetName val="楼宇价目表B1"/>
      <sheetName val="楼宇价目表B2"/>
      <sheetName val="分类说明"/>
      <sheetName val="原因说明"/>
      <sheetName val="填报说明"/>
      <sheetName val="list"/>
      <sheetName val="NAME"/>
      <sheetName val="General_Assum"/>
      <sheetName val="估算汇总表"/>
      <sheetName val="单方成本测算(帐面)"/>
      <sheetName val="成本结转表(IFRS)"/>
      <sheetName val="3.1 规划设计费(设计提供) 10.19"/>
      <sheetName val="040506利息分摊"/>
      <sheetName val="2006内部公司往来利息及调整（per entity）"/>
      <sheetName val="07利息分摊"/>
      <sheetName val="合同付款"/>
      <sheetName val="HKBUD"/>
      <sheetName val="Sheet1"/>
      <sheetName val="填表说明"/>
      <sheetName val="G2TempSheet"/>
      <sheetName val="主干系统"/>
      <sheetName val="MOHKG"/>
      <sheetName val="工程量计算表"/>
      <sheetName val="POWER ASSUMPTIONS"/>
      <sheetName val="主要规划指标"/>
      <sheetName val="银行"/>
      <sheetName val="投入计划（中间数据）"/>
      <sheetName val="销售收入表"/>
      <sheetName val="面积指标表"/>
      <sheetName val="现金流分析表"/>
      <sheetName val="单价"/>
      <sheetName val="企业表一"/>
      <sheetName val="M-5C"/>
      <sheetName val="M-5A"/>
      <sheetName val="资金计划 "/>
      <sheetName val="Control"/>
      <sheetName val="Bank Debt"/>
      <sheetName val="GFA"/>
      <sheetName val="封面&amp;目录"/>
      <sheetName val="QY"/>
      <sheetName val="Financial highligts"/>
      <sheetName val="Toolbox"/>
      <sheetName val="07水"/>
      <sheetName val="西西经营计划(2100万美元按原合同偿还)"/>
      <sheetName val="设计部"/>
      <sheetName val="牛栏山一级"/>
      <sheetName val="金泰(艳澜山)"/>
      <sheetName val="Overstatement"/>
      <sheetName val="报表项目基本情况表"/>
      <sheetName val="2004年"/>
      <sheetName val="2006年"/>
      <sheetName val="2005年"/>
      <sheetName val="资本化利息分配表"/>
      <sheetName val="拆迁9_18累计"/>
      <sheetName val="拆迁9_19后计划"/>
      <sheetName val="2#地_"/>
      <sheetName val="Aging_Datasheet"/>
      <sheetName val="ECCS_1_DataSheet"/>
      <sheetName val="KPI_Datasheet"/>
      <sheetName val="三分厂04年1-12月销售价_"/>
      <sheetName val="Note_1_-_Recon_Profit"/>
      <sheetName val="Cash_Flow_Statement"/>
      <sheetName val="CJA_2006"/>
      <sheetName val="PL_2007"/>
      <sheetName val="PL_2005"/>
      <sheetName val="PL_2006"/>
      <sheetName val="表Ⅰ-3_项目设计指标及资源汇总表"/>
      <sheetName val="5201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面积指标"/>
      <sheetName val="投资进度"/>
      <sheetName val="销售收入"/>
      <sheetName val="资金平衡"/>
      <sheetName val="损益表"/>
      <sheetName val="财务费用"/>
      <sheetName val="结果分析"/>
      <sheetName val="Sheet4"/>
      <sheetName val="Sheet5"/>
      <sheetName val="Sheet6"/>
      <sheetName val="Sheet7"/>
      <sheetName val="Sheet8"/>
      <sheetName val="Sheet9"/>
      <sheetName val="Sheet10"/>
      <sheetName val="5201.2004"/>
      <sheetName val="写字楼B"/>
      <sheetName val="基础资料（B）"/>
      <sheetName val="目录"/>
      <sheetName val="Note 1 - Recon Profit"/>
      <sheetName val="Cash Flow Statement"/>
      <sheetName val="银行借款询证"/>
      <sheetName val="华房01"/>
      <sheetName val="健翔01"/>
      <sheetName val="京通01"/>
      <sheetName val="资产品名库"/>
      <sheetName val="字典(不需输入)"/>
      <sheetName val="投资估算表"/>
      <sheetName val="雷梦"/>
      <sheetName val="三分厂04年1-12月销售价 "/>
      <sheetName val="05年1月销售价"/>
      <sheetName val="04年12月销售价"/>
      <sheetName val="PL 2007"/>
      <sheetName val="PL 2005"/>
      <sheetName val="PL 2006"/>
      <sheetName val="Aging Datasheet"/>
      <sheetName val="敏感参数"/>
      <sheetName val="索引表"/>
      <sheetName val="（区域维度）项目立项批复及总额指标梳理"/>
      <sheetName val="Sheet2"/>
      <sheetName val="A翼写字楼"/>
      <sheetName val="资产负债表汇编"/>
      <sheetName val="分产品销售收入、成本分析表"/>
      <sheetName val="物业服务收入"/>
      <sheetName val="敏感详细分析"/>
      <sheetName val="Parameters"/>
      <sheetName val="5清波"/>
      <sheetName val="资产负债表"/>
      <sheetName val="选择报表"/>
      <sheetName val="成本测算"/>
      <sheetName val="ECCS_1 DataSheet"/>
      <sheetName val="KPI Datasheet"/>
      <sheetName val="1参"/>
      <sheetName val="1收"/>
      <sheetName val="1支"/>
      <sheetName val="CFS"/>
      <sheetName val="CJA 2006"/>
      <sheetName val="时间设置"/>
      <sheetName val="报表项目基本情况表"/>
      <sheetName val="目标成本测算模板"/>
      <sheetName val="链接"/>
      <sheetName val="合同台帐"/>
      <sheetName val="滚动"/>
      <sheetName val="表Ⅲ-1 项目目标成本测算"/>
      <sheetName val="重要参数汇总"/>
      <sheetName val="QY"/>
      <sheetName val="list"/>
      <sheetName val="目标成本1"/>
      <sheetName val="成本台帐"/>
      <sheetName val="商业综合成本"/>
      <sheetName val="主要规划指标"/>
      <sheetName val="NAME"/>
      <sheetName val="合同台账"/>
      <sheetName val="General_Assum"/>
      <sheetName val="二号清单-联排别墅地下土建（14#）"/>
      <sheetName val="Open"/>
      <sheetName val="招标方式和定标方式自动统计"/>
      <sheetName val="2004年"/>
      <sheetName val="2006年"/>
      <sheetName val="2005年"/>
      <sheetName val="资本化利息分配表"/>
      <sheetName val="3.1 规划设计费(设计提供) 10.19"/>
      <sheetName val="Financial highligts"/>
      <sheetName val="新的工作表"/>
      <sheetName val="G2TempSheet"/>
      <sheetName val="资金计划 "/>
      <sheetName val="#REF!"/>
      <sheetName val="Control"/>
      <sheetName val="Bank Debt"/>
      <sheetName val="GFA"/>
      <sheetName val="按合同排序"/>
      <sheetName val="合同分类及部门名称、经办人"/>
      <sheetName val="Ten"/>
      <sheetName val="PY-pp"/>
      <sheetName val="Summar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估算备份"/>
      <sheetName val="封面"/>
      <sheetName val="面积指标"/>
      <sheetName val="投资进度 "/>
      <sheetName val="销售收入"/>
      <sheetName val="资金平衡"/>
      <sheetName val="损益表"/>
      <sheetName val="财务费用"/>
      <sheetName val="结果分析"/>
      <sheetName val="Sheet4"/>
      <sheetName val="Sheet5"/>
      <sheetName val="Sheet6"/>
      <sheetName val="Sheet7"/>
      <sheetName val="Sheet8"/>
      <sheetName val="Sheet9"/>
      <sheetName val="Sheet10"/>
      <sheetName val="汇总"/>
      <sheetName val="5201.2004"/>
      <sheetName val="甲供苗木起挖运输"/>
      <sheetName val="投资估算表"/>
      <sheetName val="Parameters"/>
      <sheetName val="资产负债表"/>
      <sheetName val="敏感参数"/>
      <sheetName val="资产品名库"/>
      <sheetName val="字典(不需输入)"/>
      <sheetName val="目录"/>
      <sheetName val="基础资料（B）"/>
      <sheetName val="分产品销售收入、成本分析表"/>
      <sheetName val="雷梦"/>
      <sheetName val="ECCS_1 DataSheet"/>
      <sheetName val="CJA 2006"/>
      <sheetName val="写字楼B"/>
      <sheetName val="Aging Datasheet"/>
      <sheetName val="KPI Datasheet"/>
      <sheetName val="工业"/>
      <sheetName val="敏感详细分析"/>
      <sheetName val="资产负债表汇编"/>
      <sheetName val="A翼写字楼"/>
      <sheetName val="PL 2007"/>
      <sheetName val="PL 2005"/>
      <sheetName val="PL 2006"/>
      <sheetName val="三分厂04年1-12月销售价 "/>
      <sheetName val="05年1月销售价"/>
      <sheetName val="04年12月销售价"/>
      <sheetName val="CFS"/>
      <sheetName val="索引表"/>
      <sheetName val="选择报表"/>
      <sheetName val="华房01"/>
      <sheetName val="健翔01"/>
      <sheetName val="京通01"/>
      <sheetName val="Note 1 - Recon Profit"/>
      <sheetName val="Cash Flow Statement"/>
      <sheetName val=""/>
      <sheetName val="1参"/>
      <sheetName val="1收"/>
      <sheetName val="1支"/>
      <sheetName val="动态成本信息"/>
      <sheetName val="1-合同台帐"/>
      <sheetName val="13年新增"/>
      <sheetName val="商业综合成本"/>
      <sheetName val="成本测算"/>
      <sheetName val="表Ⅲ-5 费用预算表"/>
      <sheetName val="合同及付款台帐"/>
      <sheetName val="2011年立项"/>
      <sheetName val="合同及付款台账"/>
      <sheetName val="QY"/>
      <sheetName val="list"/>
      <sheetName val="12#楼"/>
      <sheetName val="7#楼"/>
      <sheetName val="8#楼"/>
      <sheetName val="车库"/>
      <sheetName val="合同台帐"/>
      <sheetName val="报表项目基本情况表"/>
      <sheetName val="NAME"/>
      <sheetName val="成本台帐"/>
      <sheetName val="主要规划指标"/>
      <sheetName val="#REF!"/>
      <sheetName val="Sheet2"/>
      <sheetName val="单方成本测算(帐面)"/>
      <sheetName val="成本结转表(IFRS)"/>
      <sheetName val="物业服务收入"/>
      <sheetName val="时间设置"/>
      <sheetName val="Adjustment"/>
      <sheetName val="收入与成本"/>
      <sheetName val="销售比率"/>
      <sheetName val="G1-1 building"/>
      <sheetName val="重要参数汇总"/>
      <sheetName val="牛栏山一级"/>
      <sheetName val="金泰(艳澜山)"/>
      <sheetName val="Overstatement"/>
      <sheetName val="040506利息分摊"/>
      <sheetName val="2006内部公司往来利息及调整（per entity）"/>
      <sheetName val="07利息分摊"/>
      <sheetName val="2004年"/>
      <sheetName val="2006年"/>
      <sheetName val="2005年"/>
      <sheetName val="资本化利息分配表"/>
      <sheetName val="3.1 规划设计费(设计提供) 10.19"/>
      <sheetName val="HKBUD"/>
      <sheetName val="company operations"/>
      <sheetName val="hangzhou2"/>
      <sheetName val="O301"/>
      <sheetName val="tph-comrental"/>
      <sheetName val="qu"/>
      <sheetName val="已售按揭回款"/>
      <sheetName val="cashflow-commer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Parameters"/>
      <sheetName val="目录"/>
      <sheetName val="Note 1 - Recon Profit"/>
      <sheetName val="Cash Flow Statement"/>
      <sheetName val="组团面积"/>
      <sheetName val="套数"/>
      <sheetName val="总指标"/>
      <sheetName val="基础资料（B）"/>
      <sheetName val="2004年"/>
      <sheetName val="2006年"/>
      <sheetName val="2005年"/>
      <sheetName val="资本化利息分配表"/>
      <sheetName val="Aging Datasheet"/>
      <sheetName val="面积指标"/>
      <sheetName val="单方成本测算(帐面)"/>
      <sheetName val="成本结转表(IFRS)"/>
      <sheetName val="写字楼B"/>
      <sheetName val="参数表"/>
      <sheetName val="CFS"/>
      <sheetName val="敏感参数"/>
      <sheetName val="#REF!"/>
      <sheetName val="内围地梁钢筋说明"/>
      <sheetName val="21"/>
      <sheetName val="墙面工程"/>
      <sheetName val="建筑面积 "/>
      <sheetName val="工程量计算书"/>
      <sheetName val="汇总表"/>
      <sheetName val="名称"/>
      <sheetName val="规划指标"/>
      <sheetName val="计算表"/>
      <sheetName val="土建工程综合单价表"/>
      <sheetName val="综合单价汇总表"/>
      <sheetName val="枣园--建安-间接"/>
      <sheetName val="土建工程综合单价组价明细表"/>
      <sheetName val="全期规划指标 "/>
      <sheetName val="财务费用"/>
      <sheetName val="收入与成本"/>
      <sheetName val="销售比率"/>
      <sheetName val="BS"/>
      <sheetName val="材料费"/>
      <sheetName val="成本汇总 "/>
      <sheetName val="施工参考单价报价表"/>
      <sheetName val="甲指乙供材料报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日期编号（A）"/>
      <sheetName val="住宅面积明细（B-1)"/>
      <sheetName val="非住宅面积明细（B-2)"/>
      <sheetName val="分期开发安排（B-3）"/>
      <sheetName val="基础资料（B）"/>
      <sheetName val="成本测算（C)"/>
      <sheetName val="项目计划（D)"/>
      <sheetName val="付款计划（E)"/>
      <sheetName val="销售（F）"/>
      <sheetName val="回款（-1)"/>
      <sheetName val="租金（G)"/>
      <sheetName val="税金及留存资产"/>
      <sheetName val="现金流量（H)"/>
      <sheetName val="资金来源与运用(I)"/>
      <sheetName val="Sheet10"/>
      <sheetName val="5201.2004"/>
      <sheetName val="Parameters"/>
      <sheetName val="面积指标"/>
      <sheetName val="写字楼B"/>
      <sheetName val="Note 1 - Recon Profit"/>
      <sheetName val="Cash Flow Statement"/>
      <sheetName val="敏感参数"/>
      <sheetName val="C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面积指标"/>
      <sheetName val="项目成本分摊"/>
      <sheetName val="投资进度"/>
      <sheetName val="月度投资进度计划"/>
      <sheetName val="七通一平转让(8000）"/>
      <sheetName val="七通一平转让(9000）"/>
      <sheetName val="七通一平转让(8500）"/>
      <sheetName val="七通一平转让(底线）"/>
      <sheetName val="七通一平转让(理想）"/>
      <sheetName val="月度销售收入"/>
      <sheetName val="面积繁感性分析"/>
      <sheetName val="损益表"/>
      <sheetName val="商业销售损益"/>
      <sheetName val="月度资金平衡"/>
      <sheetName val="公寓损益表"/>
      <sheetName val="办公损益表"/>
      <sheetName val="损益表 (2)"/>
      <sheetName val="繁感性分析"/>
      <sheetName val="出租部分贴现"/>
      <sheetName val="商业损益表"/>
      <sheetName val="损益表汇总(蔡)"/>
      <sheetName val="财务费用"/>
      <sheetName val="敏感性分析"/>
      <sheetName val="建安成本分析"/>
      <sheetName val="销售费用分析"/>
      <sheetName val="写字楼B"/>
      <sheetName val="5201.2004"/>
      <sheetName val="敏感参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面积指标"/>
      <sheetName val="投资进度"/>
      <sheetName val="指标调整分析"/>
      <sheetName val="资金平衡表"/>
      <sheetName val="财务费用"/>
      <sheetName val="销售收入"/>
      <sheetName val="损益表"/>
      <sheetName val="售价静态分析"/>
      <sheetName val="合同执行情况表"/>
      <sheetName val="支付台账"/>
      <sheetName val="露台计算"/>
      <sheetName val="门窗计算"/>
      <sheetName val="基础数据（道路面积）"/>
      <sheetName val="基础数据（户型户数）"/>
      <sheetName val="基础资料（B）"/>
      <sheetName val="5201.2004"/>
      <sheetName val="写字楼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8497B"/>
      </a:dk2>
      <a:lt2>
        <a:srgbClr val="EFEFE7"/>
      </a:lt2>
      <a:accent1>
        <a:srgbClr val="4A82BD"/>
      </a:accent1>
      <a:accent2>
        <a:srgbClr val="C6514A"/>
      </a:accent2>
      <a:accent3>
        <a:srgbClr val="9CBA5A"/>
      </a:accent3>
      <a:accent4>
        <a:srgbClr val="8465A5"/>
      </a:accent4>
      <a:accent5>
        <a:srgbClr val="4AAEC6"/>
      </a:accent5>
      <a:accent6>
        <a:srgbClr val="F79642"/>
      </a:accent6>
      <a:hlink>
        <a:srgbClr val="180CBD"/>
      </a:hlink>
      <a:folHlink>
        <a:srgbClr val="63009C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微軟正黑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98000"/>
                <a:satMod val="300000"/>
              </a:schemeClr>
            </a:gs>
            <a:gs pos="25000">
              <a:schemeClr val="phClr">
                <a:tint val="37000"/>
                <a:shade val="98000"/>
                <a:satMod val="300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75000"/>
                <a:satMod val="160000"/>
              </a:schemeClr>
            </a:gs>
            <a:gs pos="62000">
              <a:schemeClr val="phClr">
                <a:satMod val="125000"/>
              </a:schemeClr>
            </a:gs>
            <a:gs pos="100000">
              <a:schemeClr val="phClr">
                <a:tint val="80000"/>
                <a:satMod val="140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>
              <a:srgbClr val="000000">
                <a:alpha val="45882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6500000"/>
            </a:lightRig>
          </a:scene3d>
          <a:sp3d contourW="12700" prstMaterial="powder">
            <a:bevelT h="50800"/>
            <a:contourClr>
              <a:schemeClr val="phClr"/>
            </a:contourClr>
          </a:sp3d>
        </a:effectStyle>
        <a:effectStyle>
          <a:effectLst>
            <a:reflection blurRad="12700" stA="25000" endPos="28000" dist="38100" dir="5400000" sy="-100000"/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>
            <a:bevelT w="139700" h="38100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75000"/>
                <a:satMod val="250000"/>
              </a:schemeClr>
            </a:gs>
            <a:gs pos="20000">
              <a:schemeClr val="phClr">
                <a:shade val="85000"/>
                <a:satMod val="175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0000"/>
                <a:satMod val="145000"/>
              </a:schemeClr>
            </a:gs>
            <a:gs pos="30000">
              <a:schemeClr val="phClr">
                <a:shade val="65000"/>
                <a:satMod val="155000"/>
              </a:schemeClr>
            </a:gs>
            <a:gs pos="100000">
              <a:schemeClr val="phClr">
                <a:tint val="60000"/>
                <a:satMod val="170000"/>
              </a:schemeClr>
            </a:gs>
          </a:gsLst>
          <a:lin ang="16200000" scaled="1"/>
        </a:gradFill>
      </a:bgFillStyleLst>
    </a:fmtScheme>
  </a:themeElements>
  <a:objectDefaults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tabSelected="1" view="pageBreakPreview" zoomScale="145" zoomScaleNormal="85" topLeftCell="A5" workbookViewId="0">
      <selection activeCell="H12" sqref="H12"/>
    </sheetView>
  </sheetViews>
  <sheetFormatPr defaultColWidth="10.2857142857143" defaultRowHeight="14.25"/>
  <cols>
    <col min="1" max="1" width="4.85714285714286" style="349" customWidth="1"/>
    <col min="2" max="2" width="14.1428571428571" style="349" hidden="1" customWidth="1"/>
    <col min="3" max="3" width="55.7142857142857" style="350" customWidth="1"/>
    <col min="4" max="4" width="7.46666666666667" style="349" customWidth="1"/>
    <col min="5" max="5" width="13.8571428571429" style="351" customWidth="1"/>
    <col min="6" max="6" width="11.4285714285714" style="352" customWidth="1"/>
    <col min="7" max="7" width="10.2857142857143" style="352"/>
    <col min="8" max="8" width="51.0380952380952" style="350" customWidth="1"/>
    <col min="9" max="9" width="16.2857142857143" style="353"/>
    <col min="10" max="16384" width="10.2857142857143" style="352"/>
  </cols>
  <sheetData>
    <row r="1" ht="47" customHeight="1" spans="1:6">
      <c r="A1" s="354" t="s">
        <v>0</v>
      </c>
      <c r="B1" s="355"/>
      <c r="C1" s="356"/>
      <c r="D1" s="355"/>
      <c r="E1" s="357"/>
      <c r="F1" s="355"/>
    </row>
    <row r="2" ht="30" customHeight="1" spans="1:6">
      <c r="A2" s="355" t="s">
        <v>1</v>
      </c>
      <c r="B2" s="355" t="s">
        <v>2</v>
      </c>
      <c r="C2" s="354" t="s">
        <v>3</v>
      </c>
      <c r="D2" s="355" t="s">
        <v>4</v>
      </c>
      <c r="E2" s="357" t="s">
        <v>5</v>
      </c>
      <c r="F2" s="355" t="s">
        <v>6</v>
      </c>
    </row>
    <row r="3" ht="48" spans="1:6">
      <c r="A3" s="8">
        <v>1</v>
      </c>
      <c r="B3" s="8" t="s">
        <v>7</v>
      </c>
      <c r="C3" s="358" t="s">
        <v>8</v>
      </c>
      <c r="D3" s="8" t="s">
        <v>9</v>
      </c>
      <c r="E3" s="359">
        <f ca="1">'变更一（装饰）附件一'!N50</f>
        <v>91446.21460651</v>
      </c>
      <c r="F3" s="8" t="s">
        <v>10</v>
      </c>
    </row>
    <row r="4" ht="120" spans="1:9">
      <c r="A4" s="8">
        <v>2</v>
      </c>
      <c r="B4" s="8" t="s">
        <v>11</v>
      </c>
      <c r="C4" s="358" t="s">
        <v>12</v>
      </c>
      <c r="D4" s="8" t="s">
        <v>9</v>
      </c>
      <c r="E4" s="360">
        <f>'变更二（装饰）附件二'!O27</f>
        <v>5843.14526352</v>
      </c>
      <c r="F4" s="8" t="s">
        <v>13</v>
      </c>
      <c r="H4" s="361" t="s">
        <v>14</v>
      </c>
      <c r="I4" s="370">
        <f ca="1">+E3</f>
        <v>91446.21460651</v>
      </c>
    </row>
    <row r="5" ht="33" customHeight="1" spans="1:9">
      <c r="A5" s="8">
        <v>3</v>
      </c>
      <c r="B5" s="362" t="s">
        <v>15</v>
      </c>
      <c r="C5" s="358" t="s">
        <v>16</v>
      </c>
      <c r="D5" s="8" t="s">
        <v>9</v>
      </c>
      <c r="E5" s="359">
        <f>'铝板铝方通厚度调整 附件三'!N11</f>
        <v>57455.858294</v>
      </c>
      <c r="F5" s="8" t="s">
        <v>17</v>
      </c>
      <c r="H5" s="361" t="s">
        <v>18</v>
      </c>
      <c r="I5" s="370">
        <f>+E5</f>
        <v>57455.858294</v>
      </c>
    </row>
    <row r="6" ht="39" customHeight="1" spans="1:9">
      <c r="A6" s="8">
        <v>4</v>
      </c>
      <c r="B6" s="363" t="s">
        <v>19</v>
      </c>
      <c r="C6" s="358" t="s">
        <v>20</v>
      </c>
      <c r="D6" s="8" t="s">
        <v>21</v>
      </c>
      <c r="E6" s="359">
        <f ca="1">幕墙变更附件四!O14</f>
        <v>26206.7306600609</v>
      </c>
      <c r="F6" s="8" t="s">
        <v>22</v>
      </c>
      <c r="H6" s="361" t="s">
        <v>23</v>
      </c>
      <c r="I6" s="370">
        <f ca="1">+E6</f>
        <v>26206.7306600609</v>
      </c>
    </row>
    <row r="7" ht="39" customHeight="1" spans="1:9">
      <c r="A7" s="8">
        <v>5</v>
      </c>
      <c r="B7" s="363" t="s">
        <v>24</v>
      </c>
      <c r="C7" s="358" t="s">
        <v>25</v>
      </c>
      <c r="D7" s="8" t="s">
        <v>26</v>
      </c>
      <c r="E7" s="359">
        <f>智能化变更附件五!O13</f>
        <v>1509.4682861</v>
      </c>
      <c r="F7" s="8" t="s">
        <v>27</v>
      </c>
      <c r="H7" s="361" t="s">
        <v>28</v>
      </c>
      <c r="I7" s="370">
        <f ca="1">+E7+E10</f>
        <v>26723.7591261968</v>
      </c>
    </row>
    <row r="8" ht="39" customHeight="1" spans="1:9">
      <c r="A8" s="8">
        <v>6</v>
      </c>
      <c r="B8" s="363" t="s">
        <v>29</v>
      </c>
      <c r="C8" s="358" t="s">
        <v>30</v>
      </c>
      <c r="D8" s="8" t="s">
        <v>26</v>
      </c>
      <c r="E8" s="360">
        <f>'变更一(安装7.19) 附件六'!O21</f>
        <v>16100.5867207888</v>
      </c>
      <c r="F8" s="8" t="s">
        <v>31</v>
      </c>
      <c r="H8" s="361" t="s">
        <v>32</v>
      </c>
      <c r="I8" s="370">
        <f>+E12</f>
        <v>22286.811004</v>
      </c>
    </row>
    <row r="9" ht="39" customHeight="1" spans="1:9">
      <c r="A9" s="8">
        <v>7</v>
      </c>
      <c r="B9" s="363" t="s">
        <v>33</v>
      </c>
      <c r="C9" s="358" t="s">
        <v>34</v>
      </c>
      <c r="D9" s="8" t="s">
        <v>26</v>
      </c>
      <c r="E9" s="360">
        <f>'安装变更8.1 附件七'!O21</f>
        <v>2482.0270009748</v>
      </c>
      <c r="F9" s="8" t="s">
        <v>35</v>
      </c>
      <c r="H9" s="361" t="s">
        <v>36</v>
      </c>
      <c r="I9" s="370">
        <f>+E11+E9+E8+E4</f>
        <v>26693.7589852836</v>
      </c>
    </row>
    <row r="10" ht="39" customHeight="1" spans="1:9">
      <c r="A10" s="8">
        <v>8</v>
      </c>
      <c r="B10" s="363"/>
      <c r="C10" s="358" t="s">
        <v>25</v>
      </c>
      <c r="D10" s="8" t="s">
        <v>26</v>
      </c>
      <c r="E10" s="359">
        <f ca="1">'9增加空调附件八'!N19</f>
        <v>25214.2908400968</v>
      </c>
      <c r="F10" s="8" t="s">
        <v>35</v>
      </c>
      <c r="H10" s="364"/>
      <c r="I10" s="370">
        <f ca="1">SUM(I4:I9)</f>
        <v>250813.132676051</v>
      </c>
    </row>
    <row r="11" ht="39" customHeight="1" spans="1:6">
      <c r="A11" s="8">
        <v>9</v>
      </c>
      <c r="B11" s="363"/>
      <c r="C11" s="358" t="s">
        <v>37</v>
      </c>
      <c r="D11" s="8" t="s">
        <v>9</v>
      </c>
      <c r="E11" s="360">
        <f>夹层增加幕墙窗户附件九!O9</f>
        <v>2268</v>
      </c>
      <c r="F11" s="8" t="s">
        <v>38</v>
      </c>
    </row>
    <row r="12" ht="29" customHeight="1" spans="1:8">
      <c r="A12" s="8">
        <v>10</v>
      </c>
      <c r="B12" s="8"/>
      <c r="C12" s="358" t="s">
        <v>39</v>
      </c>
      <c r="D12" s="8" t="s">
        <v>26</v>
      </c>
      <c r="E12" s="359">
        <f>灯具变更附件十!O16</f>
        <v>22286.811004</v>
      </c>
      <c r="F12" s="8" t="s">
        <v>40</v>
      </c>
      <c r="H12" s="365"/>
    </row>
    <row r="13" s="348" customFormat="1" ht="37" customHeight="1" spans="1:9">
      <c r="A13" s="366"/>
      <c r="B13" s="366"/>
      <c r="C13" s="367" t="s">
        <v>41</v>
      </c>
      <c r="D13" s="366"/>
      <c r="E13" s="368">
        <f ca="1">SUM(E3:E12)</f>
        <v>250813.132676051</v>
      </c>
      <c r="F13" s="369"/>
      <c r="I13" s="371"/>
    </row>
  </sheetData>
  <mergeCells count="1">
    <mergeCell ref="A1:F1"/>
  </mergeCells>
  <pageMargins left="0.75" right="0.75" top="1" bottom="1" header="0.511805555555556" footer="0.511805555555556"/>
  <pageSetup paperSize="9" scale="93" orientation="portrait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T9"/>
  <sheetViews>
    <sheetView view="pageBreakPreview" zoomScale="85" zoomScaleNormal="85" workbookViewId="0">
      <pane ySplit="5" topLeftCell="A6" activePane="bottomLeft" state="frozen"/>
      <selection/>
      <selection pane="bottomLeft" activeCell="S7" sqref="S7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0" customWidth="1"/>
    <col min="5" max="5" width="8.57142857142857" style="155" customWidth="1"/>
    <col min="6" max="6" width="9.91428571428571" style="155" customWidth="1"/>
    <col min="7" max="7" width="11.0857142857143" style="155" customWidth="1"/>
    <col min="8" max="8" width="8.57142857142857" style="156" customWidth="1"/>
    <col min="9" max="9" width="5.85714285714286" style="157" customWidth="1"/>
    <col min="10" max="10" width="8.69523809523809" style="156" customWidth="1"/>
    <col min="11" max="11" width="8.57142857142857" style="156" customWidth="1"/>
    <col min="12" max="12" width="7.78095238095238" style="156" customWidth="1"/>
    <col min="13" max="13" width="0.885714285714286" style="158" customWidth="1"/>
    <col min="14" max="14" width="11.6857142857143" style="156" customWidth="1"/>
    <col min="15" max="15" width="11.1714285714286" style="159" customWidth="1"/>
    <col min="16" max="16" width="9.75238095238095" style="158" customWidth="1"/>
    <col min="17" max="17" width="9" style="28"/>
    <col min="18" max="18" width="12" style="22"/>
    <col min="19" max="19" width="9" style="22"/>
    <col min="20" max="20" width="11" style="22"/>
    <col min="21" max="16381" width="9" style="20"/>
  </cols>
  <sheetData>
    <row r="1" s="19" customFormat="1" ht="41" customHeight="1" spans="1:20">
      <c r="A1" s="29" t="s">
        <v>301</v>
      </c>
      <c r="B1" s="29"/>
      <c r="C1" s="29"/>
      <c r="D1" s="29"/>
      <c r="E1" s="160"/>
      <c r="F1" s="160"/>
      <c r="G1" s="160"/>
      <c r="H1" s="160"/>
      <c r="I1" s="168"/>
      <c r="J1" s="160"/>
      <c r="K1" s="160"/>
      <c r="L1" s="160"/>
      <c r="M1" s="160"/>
      <c r="N1" s="160"/>
      <c r="O1" s="160"/>
      <c r="P1" s="160"/>
      <c r="Q1" s="68"/>
      <c r="R1" s="69"/>
      <c r="S1" s="69"/>
      <c r="T1" s="69"/>
    </row>
    <row r="2" s="19" customFormat="1" ht="24" customHeight="1" spans="1:20">
      <c r="A2" s="32" t="s">
        <v>43</v>
      </c>
      <c r="B2" s="51"/>
      <c r="C2" s="51"/>
      <c r="D2" s="51"/>
      <c r="E2" s="161"/>
      <c r="F2" s="161"/>
      <c r="G2" s="161"/>
      <c r="H2" s="161"/>
      <c r="I2" s="169"/>
      <c r="J2" s="161"/>
      <c r="K2" s="161"/>
      <c r="L2" s="161"/>
      <c r="M2" s="170"/>
      <c r="N2" s="161"/>
      <c r="O2" s="161"/>
      <c r="P2" s="170"/>
      <c r="Q2" s="68"/>
      <c r="R2" s="69"/>
      <c r="S2" s="69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6" t="s">
        <v>46</v>
      </c>
      <c r="E3" s="42" t="s">
        <v>302</v>
      </c>
      <c r="F3" s="42" t="s">
        <v>48</v>
      </c>
      <c r="G3" s="42"/>
      <c r="H3" s="42"/>
      <c r="I3" s="171"/>
      <c r="J3" s="42"/>
      <c r="K3" s="42"/>
      <c r="L3" s="42"/>
      <c r="M3" s="163" t="s">
        <v>49</v>
      </c>
      <c r="N3" s="42"/>
      <c r="O3" s="42" t="s">
        <v>50</v>
      </c>
      <c r="P3" s="163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6"/>
      <c r="E4" s="42"/>
      <c r="F4" s="42" t="s">
        <v>53</v>
      </c>
      <c r="G4" s="42" t="s">
        <v>54</v>
      </c>
      <c r="H4" s="42" t="s">
        <v>55</v>
      </c>
      <c r="I4" s="171" t="s">
        <v>56</v>
      </c>
      <c r="J4" s="42" t="s">
        <v>57</v>
      </c>
      <c r="K4" s="42" t="s">
        <v>58</v>
      </c>
      <c r="L4" s="42" t="s">
        <v>59</v>
      </c>
      <c r="M4" s="163"/>
      <c r="N4" s="42"/>
      <c r="O4" s="42"/>
      <c r="P4" s="163"/>
      <c r="Q4" s="68"/>
      <c r="R4" s="69"/>
      <c r="S4" s="69"/>
      <c r="T4" s="69"/>
    </row>
    <row r="5" s="19" customFormat="1" ht="11.25" spans="1:20">
      <c r="A5" s="35"/>
      <c r="B5" s="36"/>
      <c r="C5" s="36"/>
      <c r="D5" s="36"/>
      <c r="E5" s="42"/>
      <c r="F5" s="42"/>
      <c r="G5" s="42" t="s">
        <v>60</v>
      </c>
      <c r="H5" s="42" t="s">
        <v>61</v>
      </c>
      <c r="I5" s="171" t="s">
        <v>62</v>
      </c>
      <c r="J5" s="42"/>
      <c r="K5" s="171">
        <v>0.06</v>
      </c>
      <c r="L5" s="171">
        <v>0.09</v>
      </c>
      <c r="M5" s="163"/>
      <c r="N5" s="42"/>
      <c r="O5" s="42"/>
      <c r="P5" s="163"/>
      <c r="Q5" s="68"/>
      <c r="R5" s="69"/>
      <c r="S5" s="69"/>
      <c r="T5" s="69"/>
    </row>
    <row r="6" s="19" customFormat="1" ht="39" customHeight="1" spans="1:20">
      <c r="A6" s="35"/>
      <c r="B6" s="162"/>
      <c r="C6" s="162" t="s">
        <v>37</v>
      </c>
      <c r="D6" s="36"/>
      <c r="E6" s="42"/>
      <c r="F6" s="42"/>
      <c r="G6" s="42"/>
      <c r="H6" s="42"/>
      <c r="I6" s="171"/>
      <c r="J6" s="42"/>
      <c r="K6" s="42"/>
      <c r="L6" s="42"/>
      <c r="M6" s="172"/>
      <c r="N6" s="42"/>
      <c r="O6" s="59"/>
      <c r="P6" s="163"/>
      <c r="Q6" s="68"/>
      <c r="R6" s="69"/>
      <c r="S6" s="69"/>
      <c r="T6" s="69"/>
    </row>
    <row r="7" s="19" customFormat="1" ht="81" customHeight="1" outlineLevel="1" spans="1:20">
      <c r="A7" s="35">
        <f>+IF(D7="","",COUNTA($D$7:D7))</f>
        <v>1</v>
      </c>
      <c r="B7" s="36" t="s">
        <v>303</v>
      </c>
      <c r="C7" s="36" t="s">
        <v>304</v>
      </c>
      <c r="D7" s="35" t="s">
        <v>66</v>
      </c>
      <c r="E7" s="163">
        <f>1.8*1.8</f>
        <v>3.24</v>
      </c>
      <c r="F7" s="42">
        <f>150*0</f>
        <v>0</v>
      </c>
      <c r="G7" s="42">
        <f>(H7+H7*I7)*0</f>
        <v>0</v>
      </c>
      <c r="H7" s="42">
        <v>0</v>
      </c>
      <c r="I7" s="173">
        <v>0.03</v>
      </c>
      <c r="J7" s="42">
        <f>0*125</f>
        <v>0</v>
      </c>
      <c r="K7" s="59">
        <f>(F7+G7+J7)*$K$5</f>
        <v>0</v>
      </c>
      <c r="L7" s="59">
        <f>(F7+G7+J7+K7)*$L$5</f>
        <v>0</v>
      </c>
      <c r="M7" s="60">
        <v>700</v>
      </c>
      <c r="N7" s="61"/>
      <c r="O7" s="59">
        <f>E7*M7</f>
        <v>2268</v>
      </c>
      <c r="P7" s="174"/>
      <c r="R7" s="19">
        <f>2100.98/(1.1*2.1)</f>
        <v>909.515151515151</v>
      </c>
      <c r="S7" s="19">
        <f>1.8*1.8</f>
        <v>3.24</v>
      </c>
      <c r="T7" s="19">
        <f>R7*S7</f>
        <v>2946.82909090909</v>
      </c>
    </row>
    <row r="8" s="19" customFormat="1" ht="53" customHeight="1" outlineLevel="1" spans="1:17">
      <c r="A8" s="35"/>
      <c r="B8" s="36"/>
      <c r="C8" s="36"/>
      <c r="D8" s="36"/>
      <c r="E8" s="163"/>
      <c r="F8" s="42"/>
      <c r="G8" s="42"/>
      <c r="H8" s="42"/>
      <c r="I8" s="171"/>
      <c r="J8" s="42"/>
      <c r="K8" s="59"/>
      <c r="L8" s="59"/>
      <c r="M8" s="60"/>
      <c r="N8" s="61"/>
      <c r="O8" s="59"/>
      <c r="P8" s="163"/>
      <c r="Q8" s="20"/>
    </row>
    <row r="9" s="154" customFormat="1" ht="81" customHeight="1" outlineLevel="1" spans="1:20">
      <c r="A9" s="164"/>
      <c r="B9" s="165"/>
      <c r="C9" s="165" t="s">
        <v>41</v>
      </c>
      <c r="D9" s="165"/>
      <c r="E9" s="166"/>
      <c r="F9" s="167"/>
      <c r="G9" s="167"/>
      <c r="H9" s="167"/>
      <c r="I9" s="175"/>
      <c r="J9" s="167"/>
      <c r="K9" s="176"/>
      <c r="L9" s="176"/>
      <c r="M9" s="177"/>
      <c r="N9" s="178"/>
      <c r="O9" s="176">
        <f>SUM(O6:O8)</f>
        <v>2268</v>
      </c>
      <c r="P9" s="166"/>
      <c r="R9" s="179"/>
      <c r="S9" s="179"/>
      <c r="T9" s="179"/>
    </row>
  </sheetData>
  <autoFilter ref="A4:P9">
    <extLst/>
  </autoFilter>
  <mergeCells count="19">
    <mergeCell ref="A1:P1"/>
    <mergeCell ref="A2:F2"/>
    <mergeCell ref="G2:M2"/>
    <mergeCell ref="N2:P2"/>
    <mergeCell ref="F3:L3"/>
    <mergeCell ref="M6:N6"/>
    <mergeCell ref="M7:N7"/>
    <mergeCell ref="M8:N8"/>
    <mergeCell ref="M9:N9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5" orientation="landscape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H50"/>
  <sheetViews>
    <sheetView zoomScale="130" zoomScaleNormal="130" workbookViewId="0">
      <selection activeCell="A40" sqref="A40"/>
    </sheetView>
  </sheetViews>
  <sheetFormatPr defaultColWidth="9.14285714285714" defaultRowHeight="12.75" outlineLevelCol="7"/>
  <cols>
    <col min="1" max="1" width="13.2857142857143" style="140" customWidth="1"/>
    <col min="2" max="2" width="8.57142857142857" customWidth="1"/>
    <col min="3" max="3" width="27.8761904761905" customWidth="1"/>
    <col min="4" max="4" width="7.87619047619048" customWidth="1"/>
    <col min="6" max="6" width="51.2095238095238" style="1" customWidth="1"/>
  </cols>
  <sheetData>
    <row r="1" collapsed="1" spans="1:6">
      <c r="A1" s="141" t="s">
        <v>305</v>
      </c>
      <c r="B1" s="142"/>
      <c r="C1" s="142"/>
      <c r="D1" s="142"/>
      <c r="E1" s="142"/>
      <c r="F1" s="114"/>
    </row>
    <row r="2" hidden="1" outlineLevel="1" spans="3:5">
      <c r="C2" s="119" t="s">
        <v>306</v>
      </c>
      <c r="D2" s="3"/>
      <c r="E2" s="119" t="s">
        <v>307</v>
      </c>
    </row>
    <row r="3" ht="24" hidden="1" outlineLevel="1" spans="1:6">
      <c r="A3" s="143" t="s">
        <v>308</v>
      </c>
      <c r="B3" s="127"/>
      <c r="C3" s="127" t="s">
        <v>309</v>
      </c>
      <c r="D3" s="127" t="s">
        <v>310</v>
      </c>
      <c r="E3" s="143" t="s">
        <v>311</v>
      </c>
      <c r="F3" s="144" t="s">
        <v>312</v>
      </c>
    </row>
    <row r="4" hidden="1" outlineLevel="1" spans="1:6">
      <c r="A4" s="145" t="s">
        <v>313</v>
      </c>
      <c r="B4" s="131"/>
      <c r="C4" s="14"/>
      <c r="D4" s="14"/>
      <c r="E4" s="14"/>
      <c r="F4" s="146"/>
    </row>
    <row r="5" ht="45" hidden="1" outlineLevel="1" spans="1:6">
      <c r="A5" s="36" t="s">
        <v>314</v>
      </c>
      <c r="B5" s="36" t="s">
        <v>95</v>
      </c>
      <c r="C5" s="36" t="s">
        <v>126</v>
      </c>
      <c r="D5" s="37">
        <v>10.55</v>
      </c>
      <c r="E5" s="37" t="e">
        <f ca="1">+EVALUATE(F5)</f>
        <v>#VALUE!</v>
      </c>
      <c r="F5" s="146"/>
    </row>
    <row r="6" ht="56.25" hidden="1" outlineLevel="1" spans="1:7">
      <c r="A6" s="36" t="s">
        <v>315</v>
      </c>
      <c r="B6" s="36" t="s">
        <v>66</v>
      </c>
      <c r="C6" s="36" t="s">
        <v>127</v>
      </c>
      <c r="D6" s="37">
        <v>32.37</v>
      </c>
      <c r="E6" s="37">
        <f ca="1" t="shared" ref="E6:E20" si="0">+EVALUATE(F6)</f>
        <v>9.411</v>
      </c>
      <c r="F6" s="147" t="s">
        <v>316</v>
      </c>
      <c r="G6" s="120" t="s">
        <v>317</v>
      </c>
    </row>
    <row r="7" ht="56.25" hidden="1" outlineLevel="1" spans="1:6">
      <c r="A7" s="36" t="s">
        <v>318</v>
      </c>
      <c r="B7" s="36" t="s">
        <v>66</v>
      </c>
      <c r="C7" s="36" t="s">
        <v>129</v>
      </c>
      <c r="D7" s="37">
        <v>8.55</v>
      </c>
      <c r="E7" s="37">
        <f ca="1" t="shared" si="0"/>
        <v>6.9194</v>
      </c>
      <c r="F7" s="37" t="s">
        <v>319</v>
      </c>
    </row>
    <row r="8" ht="56.25" hidden="1" outlineLevel="1" spans="1:8">
      <c r="A8" s="36" t="s">
        <v>318</v>
      </c>
      <c r="B8" s="36" t="s">
        <v>66</v>
      </c>
      <c r="C8" s="36" t="s">
        <v>130</v>
      </c>
      <c r="D8" s="37">
        <v>7.37</v>
      </c>
      <c r="E8" s="37" t="e">
        <f ca="1" t="shared" si="0"/>
        <v>#VALUE!</v>
      </c>
      <c r="F8" s="148"/>
      <c r="H8">
        <f>4.27*1.18+0.6*2.75</f>
        <v>6.6886</v>
      </c>
    </row>
    <row r="9" ht="56.25" hidden="1" outlineLevel="1" spans="1:6">
      <c r="A9" s="36" t="s">
        <v>320</v>
      </c>
      <c r="B9" s="36" t="s">
        <v>66</v>
      </c>
      <c r="C9" s="36" t="s">
        <v>132</v>
      </c>
      <c r="D9" s="37">
        <v>7.26</v>
      </c>
      <c r="E9" s="37">
        <f ca="1" t="shared" si="0"/>
        <v>3.2035</v>
      </c>
      <c r="F9" s="148" t="s">
        <v>321</v>
      </c>
    </row>
    <row r="10" ht="63" hidden="1" outlineLevel="1" spans="1:7">
      <c r="A10" s="143" t="s">
        <v>322</v>
      </c>
      <c r="B10" s="36" t="s">
        <v>66</v>
      </c>
      <c r="C10" s="145" t="s">
        <v>323</v>
      </c>
      <c r="D10" s="14">
        <v>0</v>
      </c>
      <c r="E10" s="37">
        <f ca="1" t="shared" si="0"/>
        <v>3.28</v>
      </c>
      <c r="F10" s="37" t="s">
        <v>324</v>
      </c>
      <c r="G10" s="120" t="s">
        <v>325</v>
      </c>
    </row>
    <row r="11" ht="100.5" hidden="1" outlineLevel="1" spans="1:7">
      <c r="A11" s="143" t="s">
        <v>326</v>
      </c>
      <c r="B11" s="36" t="s">
        <v>66</v>
      </c>
      <c r="C11" s="145" t="s">
        <v>327</v>
      </c>
      <c r="D11" s="14">
        <v>0</v>
      </c>
      <c r="E11" s="37">
        <f ca="1" t="shared" si="0"/>
        <v>8.96</v>
      </c>
      <c r="F11" s="146" t="s">
        <v>328</v>
      </c>
      <c r="G11" s="120" t="s">
        <v>329</v>
      </c>
    </row>
    <row r="12" ht="75.75" hidden="1" outlineLevel="1" spans="1:6">
      <c r="A12" s="145" t="s">
        <v>330</v>
      </c>
      <c r="B12" s="36" t="s">
        <v>66</v>
      </c>
      <c r="C12" s="145" t="s">
        <v>331</v>
      </c>
      <c r="D12" s="14">
        <v>0</v>
      </c>
      <c r="E12" s="37">
        <f ca="1" t="shared" si="0"/>
        <v>8.144</v>
      </c>
      <c r="F12" s="146" t="s">
        <v>332</v>
      </c>
    </row>
    <row r="13" ht="56.25" hidden="1" outlineLevel="1" spans="1:6">
      <c r="A13" s="143" t="s">
        <v>333</v>
      </c>
      <c r="B13" s="14" t="s">
        <v>334</v>
      </c>
      <c r="C13" s="36" t="s">
        <v>118</v>
      </c>
      <c r="D13" s="14"/>
      <c r="E13" s="37">
        <f ca="1" t="shared" si="0"/>
        <v>3.83</v>
      </c>
      <c r="F13" s="146" t="s">
        <v>335</v>
      </c>
    </row>
    <row r="14" ht="45" hidden="1" outlineLevel="1" spans="1:6">
      <c r="A14" s="149" t="s">
        <v>314</v>
      </c>
      <c r="B14" s="14"/>
      <c r="C14" s="36" t="s">
        <v>336</v>
      </c>
      <c r="D14" s="14"/>
      <c r="E14" s="37">
        <f ca="1" t="shared" si="0"/>
        <v>12.14</v>
      </c>
      <c r="F14" s="146" t="s">
        <v>337</v>
      </c>
    </row>
    <row r="15" s="4" customFormat="1" ht="56.25" hidden="1" outlineLevel="1" spans="1:6">
      <c r="A15" s="36" t="s">
        <v>338</v>
      </c>
      <c r="C15" s="36" t="s">
        <v>115</v>
      </c>
      <c r="D15" s="150"/>
      <c r="E15" s="37">
        <f ca="1" t="shared" si="0"/>
        <v>16.62</v>
      </c>
      <c r="F15" s="148" t="s">
        <v>339</v>
      </c>
    </row>
    <row r="16" hidden="1" outlineLevel="1" spans="1:6">
      <c r="A16" s="149"/>
      <c r="B16" s="14"/>
      <c r="C16" s="14"/>
      <c r="D16" s="14"/>
      <c r="E16" s="37" t="e">
        <f ca="1" t="shared" si="0"/>
        <v>#VALUE!</v>
      </c>
      <c r="F16" s="146"/>
    </row>
    <row r="17" hidden="1" outlineLevel="1" spans="1:6">
      <c r="A17" s="149"/>
      <c r="B17" s="14"/>
      <c r="C17" s="14"/>
      <c r="D17" s="14"/>
      <c r="E17" s="37" t="e">
        <f ca="1" t="shared" si="0"/>
        <v>#VALUE!</v>
      </c>
      <c r="F17" s="146"/>
    </row>
    <row r="18" hidden="1" outlineLevel="1" spans="1:6">
      <c r="A18" s="149"/>
      <c r="B18" s="14"/>
      <c r="C18" s="14"/>
      <c r="D18" s="14"/>
      <c r="E18" s="37" t="e">
        <f ca="1" t="shared" si="0"/>
        <v>#VALUE!</v>
      </c>
      <c r="F18" s="146"/>
    </row>
    <row r="19" hidden="1" outlineLevel="1" spans="1:6">
      <c r="A19" s="149"/>
      <c r="B19" s="14"/>
      <c r="C19" s="14"/>
      <c r="D19" s="14"/>
      <c r="E19" s="37" t="e">
        <f ca="1" t="shared" si="0"/>
        <v>#VALUE!</v>
      </c>
      <c r="F19" s="146"/>
    </row>
    <row r="20" hidden="1" outlineLevel="1" spans="1:6">
      <c r="A20" s="149"/>
      <c r="B20" s="14"/>
      <c r="C20" s="14"/>
      <c r="D20" s="14"/>
      <c r="E20" s="37" t="e">
        <f ca="1" t="shared" si="0"/>
        <v>#VALUE!</v>
      </c>
      <c r="F20" s="146"/>
    </row>
    <row r="21" hidden="1" outlineLevel="1" spans="1:6">
      <c r="A21" s="149"/>
      <c r="B21" s="14"/>
      <c r="C21" s="14"/>
      <c r="D21" s="14"/>
      <c r="E21" s="14"/>
      <c r="F21" s="146">
        <f>1.19+0.28+0.6+1.01*2+0.74+0.3+0.3+0.72*2+0.3+0.5+0.2+0.96+2.15+0.5+0.65+0.6+0.41+1.19</f>
        <v>14.33</v>
      </c>
    </row>
    <row r="22" hidden="1" outlineLevel="1" spans="1:6">
      <c r="A22" s="149"/>
      <c r="B22" s="14"/>
      <c r="C22" s="14"/>
      <c r="D22" s="14"/>
      <c r="E22" s="14"/>
      <c r="F22" s="146"/>
    </row>
    <row r="23" hidden="1" outlineLevel="1" spans="1:6">
      <c r="A23" s="149"/>
      <c r="B23" s="14"/>
      <c r="C23" s="14"/>
      <c r="D23" s="14"/>
      <c r="E23" s="14"/>
      <c r="F23" s="146"/>
    </row>
    <row r="24" hidden="1" outlineLevel="1" spans="1:6">
      <c r="A24" s="149"/>
      <c r="B24" s="14"/>
      <c r="C24" s="14"/>
      <c r="D24" s="14"/>
      <c r="E24" s="14"/>
      <c r="F24" s="146"/>
    </row>
    <row r="25" hidden="1" outlineLevel="1" spans="1:6">
      <c r="A25" s="149"/>
      <c r="B25" s="14"/>
      <c r="C25" s="14"/>
      <c r="D25" s="14"/>
      <c r="E25" s="14"/>
      <c r="F25" s="146"/>
    </row>
    <row r="26" hidden="1" outlineLevel="1" spans="1:6">
      <c r="A26" s="149"/>
      <c r="B26" s="14"/>
      <c r="C26" s="14"/>
      <c r="D26" s="14"/>
      <c r="E26" s="14"/>
      <c r="F26" s="146"/>
    </row>
    <row r="27" hidden="1" outlineLevel="1" spans="1:6">
      <c r="A27" s="149"/>
      <c r="B27" s="14"/>
      <c r="C27" s="14"/>
      <c r="D27" s="14"/>
      <c r="E27" s="14"/>
      <c r="F27" s="146"/>
    </row>
    <row r="28" spans="1:6">
      <c r="A28" s="149"/>
      <c r="B28" s="14"/>
      <c r="C28" s="14"/>
      <c r="D28" s="14"/>
      <c r="E28" s="14"/>
      <c r="F28" s="146"/>
    </row>
    <row r="29" collapsed="1" spans="1:6">
      <c r="A29" s="151" t="s">
        <v>340</v>
      </c>
      <c r="B29" s="152"/>
      <c r="C29" s="152"/>
      <c r="D29" s="152"/>
      <c r="E29" s="152"/>
      <c r="F29" s="153"/>
    </row>
    <row r="30" ht="24" hidden="1" outlineLevel="1" spans="1:6">
      <c r="A30" s="149"/>
      <c r="B30" s="14"/>
      <c r="C30" s="127" t="s">
        <v>309</v>
      </c>
      <c r="D30" s="127" t="s">
        <v>310</v>
      </c>
      <c r="E30" s="143" t="s">
        <v>311</v>
      </c>
      <c r="F30" s="144" t="s">
        <v>312</v>
      </c>
    </row>
    <row r="31" ht="101.25" hidden="1" outlineLevel="1" spans="1:6">
      <c r="A31" s="36" t="s">
        <v>341</v>
      </c>
      <c r="B31" s="14"/>
      <c r="C31" s="36" t="s">
        <v>197</v>
      </c>
      <c r="D31" s="36">
        <v>43.2</v>
      </c>
      <c r="E31" s="37">
        <f ca="1">+EVALUATE(F31)</f>
        <v>32.4</v>
      </c>
      <c r="F31" s="146">
        <v>32.4</v>
      </c>
    </row>
    <row r="32" ht="101.25" hidden="1" outlineLevel="1" spans="1:6">
      <c r="A32" s="36" t="s">
        <v>342</v>
      </c>
      <c r="B32" s="14"/>
      <c r="C32" s="36" t="s">
        <v>200</v>
      </c>
      <c r="D32" s="36">
        <v>197.34</v>
      </c>
      <c r="E32" s="37">
        <f ca="1">+EVALUATE(F32)</f>
        <v>212.7098</v>
      </c>
      <c r="F32" s="146" t="s">
        <v>343</v>
      </c>
    </row>
    <row r="33" hidden="1" outlineLevel="1" spans="1:6">
      <c r="A33" s="149"/>
      <c r="B33" s="14"/>
      <c r="C33" s="14"/>
      <c r="D33" s="14"/>
      <c r="E33" s="14"/>
      <c r="F33" s="146"/>
    </row>
    <row r="34" hidden="1" outlineLevel="1" spans="1:6">
      <c r="A34" s="149"/>
      <c r="B34" s="14"/>
      <c r="C34" s="14"/>
      <c r="D34" s="14"/>
      <c r="E34" s="14"/>
      <c r="F34" s="146"/>
    </row>
    <row r="35" hidden="1" outlineLevel="1" spans="1:6">
      <c r="A35" s="149"/>
      <c r="B35" s="14"/>
      <c r="C35" s="14"/>
      <c r="D35" s="14"/>
      <c r="E35" s="14"/>
      <c r="F35" s="146"/>
    </row>
    <row r="36" hidden="1" outlineLevel="1"/>
    <row r="38" spans="1:6">
      <c r="A38" s="151" t="s">
        <v>344</v>
      </c>
      <c r="B38" s="152"/>
      <c r="C38" s="152"/>
      <c r="D38" s="152"/>
      <c r="E38" s="152"/>
      <c r="F38" s="153"/>
    </row>
    <row r="40" spans="1:1">
      <c r="A40" s="125" t="s">
        <v>345</v>
      </c>
    </row>
    <row r="41" spans="1:1">
      <c r="A41" s="125" t="s">
        <v>346</v>
      </c>
    </row>
    <row r="42" spans="1:1">
      <c r="A42" s="125" t="s">
        <v>347</v>
      </c>
    </row>
    <row r="43" ht="24.75" spans="1:1">
      <c r="A43" s="125" t="s">
        <v>348</v>
      </c>
    </row>
    <row r="44" ht="24.75" spans="1:1">
      <c r="A44" s="125" t="s">
        <v>349</v>
      </c>
    </row>
    <row r="45" ht="24" spans="1:1">
      <c r="A45" s="125" t="s">
        <v>350</v>
      </c>
    </row>
    <row r="46" ht="24.75" spans="1:1">
      <c r="A46" s="125" t="s">
        <v>351</v>
      </c>
    </row>
    <row r="47" ht="24.75" spans="1:1">
      <c r="A47" s="125" t="s">
        <v>352</v>
      </c>
    </row>
    <row r="48" ht="24.75" spans="1:1">
      <c r="A48" s="125" t="s">
        <v>353</v>
      </c>
    </row>
    <row r="49" spans="1:1">
      <c r="A49" s="125" t="s">
        <v>164</v>
      </c>
    </row>
    <row r="50" spans="1:1">
      <c r="A50" s="125" t="s">
        <v>354</v>
      </c>
    </row>
  </sheetData>
  <mergeCells count="5">
    <mergeCell ref="A1:F1"/>
    <mergeCell ref="C2:D2"/>
    <mergeCell ref="E2:F2"/>
    <mergeCell ref="A29:F29"/>
    <mergeCell ref="A38:F38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3:L67"/>
  <sheetViews>
    <sheetView zoomScale="160" zoomScaleNormal="160" topLeftCell="A6" workbookViewId="0">
      <selection activeCell="C18" sqref="C18"/>
    </sheetView>
  </sheetViews>
  <sheetFormatPr defaultColWidth="9.14285714285714" defaultRowHeight="12.75"/>
  <cols>
    <col min="1" max="1" width="11.8" customWidth="1"/>
    <col min="5" max="5" width="22.7333333333333" customWidth="1"/>
    <col min="7" max="7" width="20.1238095238095" customWidth="1"/>
    <col min="10" max="10" width="10.5714285714286" customWidth="1"/>
  </cols>
  <sheetData>
    <row r="3" spans="1:12">
      <c r="A3" s="119" t="s">
        <v>355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outlineLevel="1" spans="10:10">
      <c r="J4" s="120"/>
    </row>
    <row r="5" outlineLevel="1" spans="2:9">
      <c r="B5" s="69"/>
      <c r="C5" s="69" t="s">
        <v>210</v>
      </c>
      <c r="D5" s="69">
        <v>3.25</v>
      </c>
      <c r="E5" s="120" t="s">
        <v>356</v>
      </c>
      <c r="F5" s="120" t="s">
        <v>357</v>
      </c>
      <c r="G5" s="120" t="s">
        <v>358</v>
      </c>
      <c r="H5" s="120" t="s">
        <v>359</v>
      </c>
      <c r="I5" s="120" t="s">
        <v>360</v>
      </c>
    </row>
    <row r="6" outlineLevel="1" spans="2:4">
      <c r="B6" s="69" t="s">
        <v>361</v>
      </c>
      <c r="C6" s="37">
        <v>8.55</v>
      </c>
      <c r="D6" s="69">
        <v>72.4</v>
      </c>
    </row>
    <row r="7" outlineLevel="1" spans="2:4">
      <c r="B7" s="69" t="s">
        <v>362</v>
      </c>
      <c r="C7" s="69">
        <v>1.95</v>
      </c>
      <c r="D7" s="69">
        <v>15.34</v>
      </c>
    </row>
    <row r="8" outlineLevel="1" spans="1:9">
      <c r="A8" s="120" t="s">
        <v>363</v>
      </c>
      <c r="B8" s="69" t="s">
        <v>364</v>
      </c>
      <c r="C8" s="121">
        <v>36.53</v>
      </c>
      <c r="D8" s="122">
        <f>C8*3+1.09*27.83+7.58</f>
        <v>147.5047</v>
      </c>
      <c r="G8">
        <v>-17.13</v>
      </c>
      <c r="H8">
        <v>-1</v>
      </c>
      <c r="I8">
        <v>1</v>
      </c>
    </row>
    <row r="9" outlineLevel="1" spans="2:4">
      <c r="B9" s="69" t="s">
        <v>365</v>
      </c>
      <c r="C9" s="69">
        <v>8.45</v>
      </c>
      <c r="D9" s="69">
        <f>C9*3+7.96*3+2.05*3</f>
        <v>55.38</v>
      </c>
    </row>
    <row r="10" outlineLevel="1" spans="2:4">
      <c r="B10" s="69" t="s">
        <v>366</v>
      </c>
      <c r="C10" s="69">
        <v>-0.3</v>
      </c>
      <c r="D10" s="69">
        <f>C10*3-14.79*3</f>
        <v>-45.27</v>
      </c>
    </row>
    <row r="11" outlineLevel="1" spans="2:4">
      <c r="B11" s="69" t="s">
        <v>367</v>
      </c>
      <c r="C11" s="22">
        <f>(4.5-0.35)+1</f>
        <v>5.15</v>
      </c>
      <c r="D11" s="69">
        <f>C11*3</f>
        <v>15.45</v>
      </c>
    </row>
    <row r="12" outlineLevel="1" spans="2:4">
      <c r="B12" s="69" t="s">
        <v>368</v>
      </c>
      <c r="C12" s="123">
        <f>6.89+0.54+4.5-1+4.5</f>
        <v>15.43</v>
      </c>
      <c r="D12" s="69">
        <f>C12*3</f>
        <v>46.29</v>
      </c>
    </row>
    <row r="13" outlineLevel="1" spans="2:4">
      <c r="B13" s="69" t="s">
        <v>369</v>
      </c>
      <c r="C13">
        <v>9</v>
      </c>
      <c r="D13" s="69">
        <v>91.37</v>
      </c>
    </row>
    <row r="14" outlineLevel="1" spans="2:4">
      <c r="B14" s="69" t="s">
        <v>370</v>
      </c>
      <c r="C14" s="4">
        <v>6.79</v>
      </c>
      <c r="D14" s="124">
        <v>71.1</v>
      </c>
    </row>
    <row r="15" outlineLevel="1" spans="2:4">
      <c r="B15" s="69" t="s">
        <v>371</v>
      </c>
      <c r="C15">
        <v>6.54</v>
      </c>
      <c r="D15" s="69">
        <f>15.54*3+(4-1.2)*3</f>
        <v>55.02</v>
      </c>
    </row>
    <row r="16" outlineLevel="1" spans="2:4">
      <c r="B16" t="s">
        <v>372</v>
      </c>
      <c r="C16">
        <v>-2.23</v>
      </c>
      <c r="D16" s="69">
        <f>C16*3</f>
        <v>-6.69</v>
      </c>
    </row>
    <row r="17" outlineLevel="1" spans="1:6">
      <c r="A17" s="120" t="s">
        <v>363</v>
      </c>
      <c r="B17" t="s">
        <v>373</v>
      </c>
      <c r="C17">
        <v>9.98</v>
      </c>
      <c r="D17" s="69">
        <f>(27.67+4-1.2)*3</f>
        <v>91.41</v>
      </c>
      <c r="E17">
        <f>-1</f>
        <v>-1</v>
      </c>
      <c r="F17">
        <v>2</v>
      </c>
    </row>
    <row r="18" outlineLevel="1" spans="2:4">
      <c r="B18" t="s">
        <v>374</v>
      </c>
      <c r="C18">
        <f>C17</f>
        <v>9.98</v>
      </c>
      <c r="D18" s="69">
        <f>(20.33+(4.5-1.2))*3</f>
        <v>70.89</v>
      </c>
    </row>
    <row r="19" outlineLevel="1" spans="2:4">
      <c r="B19" t="s">
        <v>375</v>
      </c>
      <c r="C19">
        <f>C18</f>
        <v>9.98</v>
      </c>
      <c r="D19" s="69">
        <f>D18</f>
        <v>70.89</v>
      </c>
    </row>
    <row r="20" outlineLevel="1" spans="4:4">
      <c r="D20" s="69">
        <f>C20*3</f>
        <v>0</v>
      </c>
    </row>
    <row r="21" outlineLevel="1" spans="3:9">
      <c r="C21">
        <f t="shared" ref="C21:I21" si="0">SUM(C6:C20)</f>
        <v>125.8</v>
      </c>
      <c r="D21">
        <f t="shared" si="0"/>
        <v>751.0847</v>
      </c>
      <c r="E21">
        <f t="shared" si="0"/>
        <v>-1</v>
      </c>
      <c r="F21">
        <f t="shared" si="0"/>
        <v>2</v>
      </c>
      <c r="G21">
        <f t="shared" si="0"/>
        <v>-17.13</v>
      </c>
      <c r="H21">
        <f t="shared" si="0"/>
        <v>-1</v>
      </c>
      <c r="I21">
        <f t="shared" si="0"/>
        <v>1</v>
      </c>
    </row>
    <row r="22" outlineLevel="1"/>
    <row r="23" outlineLevel="1"/>
    <row r="24" outlineLevel="1"/>
    <row r="25" ht="36" outlineLevel="1" spans="2:4">
      <c r="B25" s="120" t="s">
        <v>363</v>
      </c>
      <c r="C25" s="120" t="s">
        <v>376</v>
      </c>
      <c r="D25" s="125" t="s">
        <v>377</v>
      </c>
    </row>
    <row r="26" outlineLevel="1" spans="1:6">
      <c r="A26" s="126" t="s">
        <v>378</v>
      </c>
      <c r="B26" s="120">
        <f>+(0.97+0.21+0.5+2.15)</f>
        <v>3.83</v>
      </c>
      <c r="C26">
        <f>1*4*2+0.2*2*4</f>
        <v>9.6</v>
      </c>
      <c r="D26">
        <f>4*2</f>
        <v>8</v>
      </c>
      <c r="F26">
        <f>SUM(B26:E26)</f>
        <v>21.43</v>
      </c>
    </row>
    <row r="27" outlineLevel="1" spans="1:6">
      <c r="A27" s="120" t="s">
        <v>379</v>
      </c>
      <c r="B27" s="120">
        <v>1</v>
      </c>
      <c r="C27">
        <v>4</v>
      </c>
      <c r="D27">
        <v>2</v>
      </c>
      <c r="F27">
        <f>SUM(B27:E27)</f>
        <v>7</v>
      </c>
    </row>
    <row r="28" outlineLevel="1"/>
    <row r="29" outlineLevel="1"/>
    <row r="30" outlineLevel="1"/>
    <row r="31" outlineLevel="1"/>
    <row r="33" spans="1:12">
      <c r="A33" s="119" t="s">
        <v>380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outlineLevel="1" spans="1:7">
      <c r="A34" s="14"/>
      <c r="B34" s="127" t="s">
        <v>47</v>
      </c>
      <c r="C34" s="128" t="s">
        <v>312</v>
      </c>
      <c r="D34" s="129"/>
      <c r="E34" s="129"/>
      <c r="F34" s="130"/>
      <c r="G34" s="14"/>
    </row>
    <row r="35" outlineLevel="1" spans="1:7">
      <c r="A35" s="131" t="s">
        <v>381</v>
      </c>
      <c r="B35" s="14">
        <f ca="1" t="shared" ref="B35:B43" si="1">+EVALUATE(C35)</f>
        <v>25.2</v>
      </c>
      <c r="C35" s="132" t="s">
        <v>382</v>
      </c>
      <c r="D35" s="132"/>
      <c r="E35" s="132"/>
      <c r="F35" s="132"/>
      <c r="G35" s="14"/>
    </row>
    <row r="36" outlineLevel="1" spans="1:7">
      <c r="A36" s="131" t="s">
        <v>383</v>
      </c>
      <c r="B36" s="14">
        <f ca="1" t="shared" si="1"/>
        <v>23.78</v>
      </c>
      <c r="C36" s="132" t="s">
        <v>384</v>
      </c>
      <c r="D36" s="132"/>
      <c r="E36" s="132"/>
      <c r="F36" s="132"/>
      <c r="G36" s="14"/>
    </row>
    <row r="37" outlineLevel="1" spans="1:7">
      <c r="A37" s="14" t="s">
        <v>385</v>
      </c>
      <c r="B37" s="14">
        <f ca="1" t="shared" si="1"/>
        <v>23.78</v>
      </c>
      <c r="C37" s="132" t="s">
        <v>384</v>
      </c>
      <c r="D37" s="132"/>
      <c r="E37" s="132"/>
      <c r="F37" s="132"/>
      <c r="G37" s="14"/>
    </row>
    <row r="38" outlineLevel="1" spans="1:7">
      <c r="A38" s="131" t="s">
        <v>386</v>
      </c>
      <c r="B38" s="14">
        <f ca="1">B35+B36+B37</f>
        <v>72.76</v>
      </c>
      <c r="C38" s="132"/>
      <c r="D38" s="132"/>
      <c r="E38" s="132"/>
      <c r="F38" s="132"/>
      <c r="G38" s="14"/>
    </row>
    <row r="39" outlineLevel="1" spans="1:7">
      <c r="A39" s="127" t="s">
        <v>387</v>
      </c>
      <c r="B39" s="14">
        <f ca="1" t="shared" si="1"/>
        <v>19.58</v>
      </c>
      <c r="C39" s="132" t="s">
        <v>388</v>
      </c>
      <c r="D39" s="132"/>
      <c r="E39" s="132"/>
      <c r="F39" s="132"/>
      <c r="G39" s="14"/>
    </row>
    <row r="40" outlineLevel="1" spans="1:7">
      <c r="A40" s="14"/>
      <c r="B40" s="14" t="e">
        <f ca="1" t="shared" si="1"/>
        <v>#VALUE!</v>
      </c>
      <c r="C40" s="132"/>
      <c r="D40" s="132"/>
      <c r="E40" s="132"/>
      <c r="F40" s="132"/>
      <c r="G40" s="14"/>
    </row>
    <row r="41" outlineLevel="1" spans="1:7">
      <c r="A41" s="14"/>
      <c r="B41" s="14" t="e">
        <f ca="1" t="shared" si="1"/>
        <v>#VALUE!</v>
      </c>
      <c r="C41" s="132"/>
      <c r="D41" s="132"/>
      <c r="E41" s="132"/>
      <c r="F41" s="132"/>
      <c r="G41" s="14"/>
    </row>
    <row r="42" outlineLevel="1" spans="1:7">
      <c r="A42" s="14"/>
      <c r="B42" s="14" t="e">
        <f ca="1" t="shared" si="1"/>
        <v>#VALUE!</v>
      </c>
      <c r="C42" s="132"/>
      <c r="D42" s="132"/>
      <c r="E42" s="132"/>
      <c r="F42" s="132"/>
      <c r="G42" s="14"/>
    </row>
    <row r="43" outlineLevel="1" spans="1:7">
      <c r="A43" s="14"/>
      <c r="B43" s="14" t="e">
        <f ca="1" t="shared" si="1"/>
        <v>#VALUE!</v>
      </c>
      <c r="C43" s="132"/>
      <c r="D43" s="132"/>
      <c r="E43" s="132"/>
      <c r="F43" s="132"/>
      <c r="G43" s="14"/>
    </row>
    <row r="44" outlineLevel="1" spans="1:7">
      <c r="A44" s="14"/>
      <c r="B44" s="14"/>
      <c r="C44" s="132"/>
      <c r="D44" s="132"/>
      <c r="E44" s="132"/>
      <c r="F44" s="132"/>
      <c r="G44" s="14"/>
    </row>
    <row r="45" outlineLevel="1" spans="1:7">
      <c r="A45" s="14"/>
      <c r="B45" s="14"/>
      <c r="C45" s="132"/>
      <c r="D45" s="132"/>
      <c r="E45" s="132"/>
      <c r="F45" s="132"/>
      <c r="G45" s="14"/>
    </row>
    <row r="46" outlineLevel="1" spans="1:7">
      <c r="A46" s="133"/>
      <c r="B46" s="133"/>
      <c r="C46" s="134"/>
      <c r="D46" s="134"/>
      <c r="E46" s="134"/>
      <c r="F46" s="134"/>
      <c r="G46" s="133"/>
    </row>
    <row r="47" spans="1:8">
      <c r="A47" s="135"/>
      <c r="B47" s="135"/>
      <c r="C47" s="136"/>
      <c r="D47" s="136"/>
      <c r="E47" s="136"/>
      <c r="F47" s="136"/>
      <c r="G47" s="135"/>
      <c r="H47" s="135"/>
    </row>
    <row r="48" spans="1:12">
      <c r="A48" s="119" t="s">
        <v>211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4:7">
      <c r="D49" s="119" t="s">
        <v>389</v>
      </c>
      <c r="E49" s="119"/>
      <c r="F49" s="119" t="s">
        <v>311</v>
      </c>
      <c r="G49" s="3"/>
    </row>
    <row r="50" spans="1:10">
      <c r="A50" s="14"/>
      <c r="B50" s="14"/>
      <c r="C50" s="137" t="s">
        <v>390</v>
      </c>
      <c r="D50" s="138"/>
      <c r="E50" s="138"/>
      <c r="F50" s="138"/>
      <c r="G50" s="139"/>
      <c r="H50" s="14"/>
      <c r="I50" s="14"/>
      <c r="J50" s="14"/>
    </row>
    <row r="51" spans="1:10">
      <c r="A51" s="14"/>
      <c r="B51" s="14"/>
      <c r="C51" s="36" t="s">
        <v>391</v>
      </c>
      <c r="D51" s="14">
        <f ca="1">EVALUATE(E51)</f>
        <v>146.44</v>
      </c>
      <c r="E51" s="14" t="s">
        <v>392</v>
      </c>
      <c r="F51" s="14">
        <f ca="1">EVALUATE(G51)</f>
        <v>150.87</v>
      </c>
      <c r="G51" s="14" t="s">
        <v>393</v>
      </c>
      <c r="H51" s="14">
        <f ca="1">F51-D51</f>
        <v>4.43000000000001</v>
      </c>
      <c r="I51" s="14"/>
      <c r="J51" s="14"/>
    </row>
    <row r="52" ht="33.75" spans="1:10">
      <c r="A52" s="14"/>
      <c r="B52" s="14"/>
      <c r="C52" s="36" t="s">
        <v>394</v>
      </c>
      <c r="D52" s="14">
        <f ca="1">EVALUATE(E52)</f>
        <v>146.44</v>
      </c>
      <c r="E52" s="14" t="str">
        <f>E51</f>
        <v>34.27+21.2+90.97</v>
      </c>
      <c r="F52" s="14">
        <f ca="1">EVALUATE(G52)</f>
        <v>150.87</v>
      </c>
      <c r="G52" s="14" t="str">
        <f>G51</f>
        <v>24.27+126.6</v>
      </c>
      <c r="H52" s="14"/>
      <c r="I52" s="14"/>
      <c r="J52" s="14"/>
    </row>
    <row r="53" spans="1:10">
      <c r="A53" s="14"/>
      <c r="B53" s="14"/>
      <c r="C53" s="14"/>
      <c r="D53" s="14"/>
      <c r="E53" s="14"/>
      <c r="F53" s="14"/>
      <c r="G53" s="14"/>
      <c r="H53" s="14"/>
      <c r="I53" s="14"/>
      <c r="J53" s="14"/>
    </row>
    <row r="54" spans="1:10">
      <c r="A54" s="14"/>
      <c r="B54" s="14"/>
      <c r="C54" s="14"/>
      <c r="D54" s="14"/>
      <c r="E54" s="14"/>
      <c r="F54" s="14"/>
      <c r="G54" s="14"/>
      <c r="H54" s="14"/>
      <c r="I54" s="14"/>
      <c r="J54" s="14"/>
    </row>
    <row r="55" spans="1:10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">
      <c r="A56" s="14"/>
      <c r="B56" s="14"/>
      <c r="C56" s="14"/>
      <c r="D56" s="14"/>
      <c r="E56" s="14"/>
      <c r="F56" s="14"/>
      <c r="G56" s="14"/>
      <c r="H56" s="14"/>
      <c r="I56" s="14"/>
      <c r="J56" s="14"/>
    </row>
    <row r="57" spans="1:10">
      <c r="A57" s="14"/>
      <c r="B57" s="14"/>
      <c r="C57" s="14"/>
      <c r="D57" s="14"/>
      <c r="E57" s="14"/>
      <c r="F57" s="14"/>
      <c r="G57" s="14"/>
      <c r="H57" s="14"/>
      <c r="I57" s="14"/>
      <c r="J57" s="14"/>
    </row>
    <row r="58" spans="1:10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">
      <c r="A59" s="14"/>
      <c r="B59" s="14"/>
      <c r="C59" s="14"/>
      <c r="D59" s="14"/>
      <c r="E59" s="14"/>
      <c r="F59" s="14"/>
      <c r="G59" s="14"/>
      <c r="H59" s="14"/>
      <c r="I59" s="14"/>
      <c r="J59" s="14"/>
    </row>
    <row r="60" spans="1:10">
      <c r="A60" s="14"/>
      <c r="B60" s="14"/>
      <c r="C60" s="14"/>
      <c r="D60" s="14"/>
      <c r="E60" s="14"/>
      <c r="F60" s="14"/>
      <c r="G60" s="14"/>
      <c r="H60" s="14"/>
      <c r="I60" s="14"/>
      <c r="J60" s="14"/>
    </row>
    <row r="61" spans="1:10">
      <c r="A61" s="14"/>
      <c r="B61" s="14"/>
      <c r="C61" s="14"/>
      <c r="D61" s="14"/>
      <c r="E61" s="14"/>
      <c r="F61" s="14"/>
      <c r="G61" s="14"/>
      <c r="H61" s="14"/>
      <c r="I61" s="14"/>
      <c r="J61" s="14"/>
    </row>
    <row r="62" spans="1:10">
      <c r="A62" s="14"/>
      <c r="B62" s="14"/>
      <c r="C62" s="14"/>
      <c r="D62" s="14"/>
      <c r="E62" s="14"/>
      <c r="F62" s="14"/>
      <c r="G62" s="14"/>
      <c r="H62" s="14"/>
      <c r="I62" s="14"/>
      <c r="J62" s="14"/>
    </row>
    <row r="63" spans="1:10">
      <c r="A63" s="14"/>
      <c r="B63" s="14"/>
      <c r="C63" s="14"/>
      <c r="D63" s="14"/>
      <c r="E63" s="14"/>
      <c r="F63" s="14"/>
      <c r="G63" s="14"/>
      <c r="H63" s="14"/>
      <c r="I63" s="14"/>
      <c r="J63" s="14"/>
    </row>
    <row r="64" spans="1:10">
      <c r="A64" s="14"/>
      <c r="B64" s="14"/>
      <c r="C64" s="14"/>
      <c r="D64" s="14"/>
      <c r="E64" s="14"/>
      <c r="F64" s="14"/>
      <c r="G64" s="14"/>
      <c r="H64" s="14"/>
      <c r="I64" s="14"/>
      <c r="J64" s="14"/>
    </row>
    <row r="65" spans="1:10">
      <c r="A65" s="14"/>
      <c r="B65" s="14"/>
      <c r="C65" s="14"/>
      <c r="D65" s="14"/>
      <c r="E65" s="14"/>
      <c r="F65" s="14"/>
      <c r="G65" s="14"/>
      <c r="H65" s="14"/>
      <c r="I65" s="14"/>
      <c r="J65" s="14"/>
    </row>
    <row r="66" spans="1:10">
      <c r="A66" s="14"/>
      <c r="B66" s="14"/>
      <c r="C66" s="14"/>
      <c r="D66" s="14"/>
      <c r="E66" s="14"/>
      <c r="F66" s="14"/>
      <c r="G66" s="14"/>
      <c r="H66" s="14"/>
      <c r="I66" s="14"/>
      <c r="J66" s="14"/>
    </row>
    <row r="67" spans="1:10">
      <c r="A67" s="14"/>
      <c r="B67" s="14"/>
      <c r="C67" s="14"/>
      <c r="D67" s="14"/>
      <c r="E67" s="14"/>
      <c r="F67" s="14"/>
      <c r="G67" s="14"/>
      <c r="H67" s="14"/>
      <c r="I67" s="14"/>
      <c r="J67" s="14"/>
    </row>
  </sheetData>
  <mergeCells count="20">
    <mergeCell ref="A3:L3"/>
    <mergeCell ref="A33:L33"/>
    <mergeCell ref="C34:F34"/>
    <mergeCell ref="C35:F35"/>
    <mergeCell ref="C36:F36"/>
    <mergeCell ref="C37:F37"/>
    <mergeCell ref="C38:F38"/>
    <mergeCell ref="C39:F39"/>
    <mergeCell ref="C40:F40"/>
    <mergeCell ref="C41:F41"/>
    <mergeCell ref="C42:F42"/>
    <mergeCell ref="C43:F43"/>
    <mergeCell ref="C44:F44"/>
    <mergeCell ref="C45:F45"/>
    <mergeCell ref="C46:F46"/>
    <mergeCell ref="C47:F47"/>
    <mergeCell ref="A48:L48"/>
    <mergeCell ref="D49:E49"/>
    <mergeCell ref="F49:G49"/>
    <mergeCell ref="C50:G50"/>
  </mergeCells>
  <pageMargins left="0.75" right="0.75" top="1" bottom="1" header="0.5" footer="0.5"/>
  <pageSetup paperSize="9" orientation="portrait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3:G12"/>
  <sheetViews>
    <sheetView zoomScale="55" zoomScaleNormal="55" workbookViewId="0">
      <selection activeCell="F4" sqref="F4"/>
    </sheetView>
  </sheetViews>
  <sheetFormatPr defaultColWidth="9.14285714285714" defaultRowHeight="12.75" outlineLevelCol="6"/>
  <cols>
    <col min="4" max="4" width="9.14285714285714" style="114"/>
    <col min="5" max="5" width="107.009523809524" customWidth="1"/>
    <col min="6" max="6" width="82.3333333333333" customWidth="1"/>
    <col min="7" max="7" width="53.5047619047619" customWidth="1"/>
  </cols>
  <sheetData>
    <row r="3" s="1" customFormat="1" ht="131" customHeight="1" spans="4:7">
      <c r="D3" s="115" t="s">
        <v>395</v>
      </c>
      <c r="E3" s="115" t="s">
        <v>396</v>
      </c>
      <c r="F3" s="115" t="s">
        <v>397</v>
      </c>
      <c r="G3" s="115" t="s">
        <v>398</v>
      </c>
    </row>
    <row r="4" ht="384" customHeight="1" spans="3:7">
      <c r="C4" s="116"/>
      <c r="D4" s="117" t="s">
        <v>399</v>
      </c>
      <c r="E4" s="14"/>
      <c r="F4" s="14"/>
      <c r="G4" s="117" t="s">
        <v>400</v>
      </c>
    </row>
    <row r="5" ht="162" customHeight="1" spans="4:6">
      <c r="D5" s="118"/>
      <c r="E5" s="14"/>
      <c r="F5" s="14"/>
    </row>
    <row r="6" ht="162" customHeight="1"/>
    <row r="7" ht="162" customHeight="1"/>
    <row r="8" ht="162" customHeight="1"/>
    <row r="9" ht="162" customHeight="1"/>
    <row r="10" ht="162" customHeight="1"/>
    <row r="11" ht="162" customHeight="1"/>
    <row r="12" ht="162" customHeight="1"/>
  </sheetData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44" sqref="O44"/>
    </sheetView>
  </sheetViews>
  <sheetFormatPr defaultColWidth="9.14285714285714" defaultRowHeight="12.75"/>
  <sheetData/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zoomScale="120" zoomScaleNormal="120" topLeftCell="A12" workbookViewId="0">
      <selection activeCell="H4" sqref="H4"/>
    </sheetView>
  </sheetViews>
  <sheetFormatPr defaultColWidth="9.14285714285714" defaultRowHeight="12.75"/>
  <cols>
    <col min="1" max="1" width="5.68571428571429" customWidth="1"/>
    <col min="2" max="2" width="16.0666666666667" customWidth="1"/>
    <col min="7" max="7" width="11.0952380952381" customWidth="1"/>
    <col min="8" max="8" width="11.7142857142857"/>
    <col min="11" max="11" width="12.8571428571429"/>
    <col min="12" max="12" width="10.5428571428571"/>
  </cols>
  <sheetData>
    <row r="1" ht="25" customHeight="1" spans="1:9">
      <c r="A1" s="72" t="s">
        <v>401</v>
      </c>
      <c r="B1" s="72"/>
      <c r="C1" s="72"/>
      <c r="D1" s="73"/>
      <c r="E1" s="72"/>
      <c r="F1" s="72"/>
      <c r="G1" s="72"/>
      <c r="H1" s="72"/>
      <c r="I1" s="73"/>
    </row>
    <row r="2" ht="24" customHeight="1" spans="1:12">
      <c r="A2" s="74" t="s">
        <v>402</v>
      </c>
      <c r="B2" s="74"/>
      <c r="C2" s="75" t="str">
        <f>幕墙变更附件四!B11</f>
        <v>3mm厚仿木纹铝单板檐口（变更后增加）</v>
      </c>
      <c r="D2" s="74"/>
      <c r="E2" s="74"/>
      <c r="F2" s="74"/>
      <c r="G2" s="74"/>
      <c r="H2" s="76" t="s">
        <v>403</v>
      </c>
      <c r="I2" s="107"/>
      <c r="J2" t="s">
        <v>404</v>
      </c>
      <c r="K2">
        <f>1/0.68</f>
        <v>1.47058823529412</v>
      </c>
      <c r="L2">
        <f>1*0.2</f>
        <v>0.2</v>
      </c>
    </row>
    <row r="3" ht="21" spans="1:9">
      <c r="A3" s="77" t="s">
        <v>1</v>
      </c>
      <c r="B3" s="78" t="s">
        <v>405</v>
      </c>
      <c r="C3" s="79" t="s">
        <v>406</v>
      </c>
      <c r="D3" s="80" t="s">
        <v>407</v>
      </c>
      <c r="E3" s="81" t="s">
        <v>46</v>
      </c>
      <c r="F3" s="82" t="s">
        <v>408</v>
      </c>
      <c r="G3" s="79" t="s">
        <v>409</v>
      </c>
      <c r="H3" s="79" t="s">
        <v>410</v>
      </c>
      <c r="I3" s="108" t="s">
        <v>6</v>
      </c>
    </row>
    <row r="4" ht="24" customHeight="1" spans="1:9">
      <c r="A4" s="83" t="s">
        <v>411</v>
      </c>
      <c r="B4" s="84" t="s">
        <v>412</v>
      </c>
      <c r="C4" s="84"/>
      <c r="D4" s="84"/>
      <c r="E4" s="85"/>
      <c r="F4" s="86"/>
      <c r="G4" s="87"/>
      <c r="H4" s="88">
        <f>SUM(H5:H8)</f>
        <v>273.8</v>
      </c>
      <c r="I4" s="109"/>
    </row>
    <row r="5" ht="24" customHeight="1" spans="1:9">
      <c r="A5" s="89" t="s">
        <v>413</v>
      </c>
      <c r="B5" s="90" t="s">
        <v>414</v>
      </c>
      <c r="C5" s="90"/>
      <c r="D5" s="90"/>
      <c r="E5" s="85" t="s">
        <v>66</v>
      </c>
      <c r="F5" s="86">
        <v>1.47</v>
      </c>
      <c r="G5" s="87">
        <v>40</v>
      </c>
      <c r="H5" s="87">
        <f t="shared" ref="H5:H8" si="0">F5*G5</f>
        <v>58.8</v>
      </c>
      <c r="I5" s="109"/>
    </row>
    <row r="6" ht="24" customHeight="1" spans="1:9">
      <c r="A6" s="89" t="s">
        <v>415</v>
      </c>
      <c r="B6" s="90" t="s">
        <v>416</v>
      </c>
      <c r="C6" s="90"/>
      <c r="D6" s="90"/>
      <c r="E6" s="85" t="s">
        <v>292</v>
      </c>
      <c r="F6" s="86">
        <v>0.2</v>
      </c>
      <c r="G6" s="87">
        <f>50/0.2</f>
        <v>250</v>
      </c>
      <c r="H6" s="87">
        <f t="shared" si="0"/>
        <v>50</v>
      </c>
      <c r="I6" s="109"/>
    </row>
    <row r="7" ht="31.5" spans="1:12">
      <c r="A7" s="89" t="s">
        <v>417</v>
      </c>
      <c r="B7" s="90" t="s">
        <v>418</v>
      </c>
      <c r="C7" s="90"/>
      <c r="D7" s="90"/>
      <c r="E7" s="85" t="s">
        <v>66</v>
      </c>
      <c r="F7" s="86">
        <v>1</v>
      </c>
      <c r="G7" s="87">
        <v>85</v>
      </c>
      <c r="H7" s="87">
        <f t="shared" si="0"/>
        <v>85</v>
      </c>
      <c r="I7" s="109"/>
      <c r="K7">
        <f>4609</f>
        <v>4609</v>
      </c>
      <c r="L7">
        <f>K7/1000</f>
        <v>4.609</v>
      </c>
    </row>
    <row r="8" ht="24" customHeight="1" spans="1:12">
      <c r="A8" s="89" t="s">
        <v>419</v>
      </c>
      <c r="B8" s="90" t="s">
        <v>420</v>
      </c>
      <c r="C8" s="90"/>
      <c r="D8" s="90"/>
      <c r="E8" s="85" t="s">
        <v>66</v>
      </c>
      <c r="F8" s="86">
        <v>1</v>
      </c>
      <c r="G8" s="87">
        <v>80</v>
      </c>
      <c r="H8" s="87">
        <f t="shared" si="0"/>
        <v>80</v>
      </c>
      <c r="I8" s="109"/>
      <c r="L8">
        <f>L7*11.775</f>
        <v>54.270975</v>
      </c>
    </row>
    <row r="9" ht="24" customHeight="1" spans="1:9">
      <c r="A9" s="83" t="s">
        <v>421</v>
      </c>
      <c r="B9" s="84" t="s">
        <v>422</v>
      </c>
      <c r="C9" s="84"/>
      <c r="D9" s="84"/>
      <c r="E9" s="85"/>
      <c r="F9" s="91"/>
      <c r="G9" s="87"/>
      <c r="H9" s="88">
        <f>SUM(H10:H12)</f>
        <v>402.48452375</v>
      </c>
      <c r="I9" s="110"/>
    </row>
    <row r="10" ht="24" customHeight="1" spans="1:9">
      <c r="A10" s="92">
        <v>2.1</v>
      </c>
      <c r="B10" s="90" t="s">
        <v>423</v>
      </c>
      <c r="C10" s="93"/>
      <c r="D10" s="94"/>
      <c r="E10" s="85" t="s">
        <v>66</v>
      </c>
      <c r="F10" s="91">
        <v>1.1</v>
      </c>
      <c r="G10" s="95">
        <v>295</v>
      </c>
      <c r="H10" s="96">
        <f>F10*G10</f>
        <v>324.5</v>
      </c>
      <c r="I10" s="110" t="s">
        <v>67</v>
      </c>
    </row>
    <row r="11" ht="24" customHeight="1" spans="1:9">
      <c r="A11" s="89" t="s">
        <v>424</v>
      </c>
      <c r="B11" s="90" t="s">
        <v>414</v>
      </c>
      <c r="C11" s="90"/>
      <c r="D11" s="90"/>
      <c r="E11" s="85" t="s">
        <v>66</v>
      </c>
      <c r="F11" s="91">
        <v>1.05</v>
      </c>
      <c r="G11" s="87">
        <f>L8+20</f>
        <v>74.270975</v>
      </c>
      <c r="H11" s="96">
        <f>F11*G11</f>
        <v>77.98452375</v>
      </c>
      <c r="I11" s="110"/>
    </row>
    <row r="12" ht="24" customHeight="1" spans="1:9">
      <c r="A12" s="89" t="s">
        <v>425</v>
      </c>
      <c r="B12" s="90"/>
      <c r="C12" s="90"/>
      <c r="D12" s="90"/>
      <c r="E12" s="85"/>
      <c r="F12" s="91"/>
      <c r="G12" s="87"/>
      <c r="H12" s="96">
        <f>F12*G12</f>
        <v>0</v>
      </c>
      <c r="I12" s="110"/>
    </row>
    <row r="13" ht="24" customHeight="1" spans="1:9">
      <c r="A13" s="83" t="s">
        <v>426</v>
      </c>
      <c r="B13" s="84" t="s">
        <v>427</v>
      </c>
      <c r="C13" s="84"/>
      <c r="D13" s="84"/>
      <c r="E13" s="85"/>
      <c r="F13" s="91"/>
      <c r="G13" s="87"/>
      <c r="H13" s="97">
        <f>SUM(H14:H18)</f>
        <v>592.45116</v>
      </c>
      <c r="I13" s="109"/>
    </row>
    <row r="14" ht="24" customHeight="1" spans="1:11">
      <c r="A14" s="89" t="s">
        <v>428</v>
      </c>
      <c r="B14" s="90" t="s">
        <v>429</v>
      </c>
      <c r="C14" s="90"/>
      <c r="D14" s="90"/>
      <c r="E14" s="85" t="s">
        <v>215</v>
      </c>
      <c r="F14" s="86">
        <v>3</v>
      </c>
      <c r="G14" s="95">
        <v>70</v>
      </c>
      <c r="H14" s="96">
        <f t="shared" ref="H14:H18" si="1">F14*G14</f>
        <v>210</v>
      </c>
      <c r="I14" s="109"/>
      <c r="J14">
        <f>1.47/0.5</f>
        <v>2.94</v>
      </c>
      <c r="K14">
        <f>0.3*0.25*109.9*7</f>
        <v>57.6975</v>
      </c>
    </row>
    <row r="15" ht="24" customHeight="1" spans="1:10">
      <c r="A15" s="89" t="s">
        <v>430</v>
      </c>
      <c r="B15" s="90" t="s">
        <v>431</v>
      </c>
      <c r="C15" s="90"/>
      <c r="D15" s="90"/>
      <c r="E15" s="85" t="s">
        <v>432</v>
      </c>
      <c r="F15" s="91">
        <f>0.65*3</f>
        <v>1.95</v>
      </c>
      <c r="G15" s="87">
        <f>12.318*7</f>
        <v>86.226</v>
      </c>
      <c r="H15" s="96">
        <f t="shared" si="1"/>
        <v>168.1407</v>
      </c>
      <c r="I15" s="109"/>
      <c r="J15">
        <v>12.318</v>
      </c>
    </row>
    <row r="16" ht="24" customHeight="1" spans="1:10">
      <c r="A16" s="89" t="s">
        <v>433</v>
      </c>
      <c r="B16" s="90" t="s">
        <v>434</v>
      </c>
      <c r="C16" s="90"/>
      <c r="D16" s="90"/>
      <c r="E16" s="85" t="s">
        <v>432</v>
      </c>
      <c r="F16" s="91">
        <f>3*0.178</f>
        <v>0.534</v>
      </c>
      <c r="G16" s="87">
        <f>35.67*7</f>
        <v>249.69</v>
      </c>
      <c r="H16" s="96">
        <f t="shared" si="1"/>
        <v>133.33446</v>
      </c>
      <c r="I16" s="109"/>
      <c r="J16">
        <v>35.67</v>
      </c>
    </row>
    <row r="17" ht="24" customHeight="1" spans="1:9">
      <c r="A17" s="89" t="s">
        <v>425</v>
      </c>
      <c r="B17" s="90" t="s">
        <v>435</v>
      </c>
      <c r="C17" s="90"/>
      <c r="D17" s="90"/>
      <c r="E17" s="85" t="s">
        <v>292</v>
      </c>
      <c r="F17" s="86">
        <v>0.2</v>
      </c>
      <c r="G17" s="87">
        <f>336</f>
        <v>336</v>
      </c>
      <c r="H17" s="96">
        <f t="shared" si="1"/>
        <v>67.2</v>
      </c>
      <c r="I17" s="109"/>
    </row>
    <row r="18" ht="24" customHeight="1" spans="1:10">
      <c r="A18" s="89"/>
      <c r="B18" s="90" t="s">
        <v>436</v>
      </c>
      <c r="C18" s="90" t="s">
        <v>437</v>
      </c>
      <c r="D18" s="90"/>
      <c r="E18" s="85" t="s">
        <v>432</v>
      </c>
      <c r="F18" s="86">
        <v>1</v>
      </c>
      <c r="G18" s="87">
        <f>32.8*7*0.06</f>
        <v>13.776</v>
      </c>
      <c r="H18" s="96">
        <f t="shared" si="1"/>
        <v>13.776</v>
      </c>
      <c r="I18" s="109"/>
      <c r="J18">
        <v>62.8</v>
      </c>
    </row>
    <row r="19" ht="24" customHeight="1" spans="1:9">
      <c r="A19" s="98">
        <v>4</v>
      </c>
      <c r="B19" s="84" t="s">
        <v>438</v>
      </c>
      <c r="C19" s="84"/>
      <c r="D19" s="84"/>
      <c r="E19" s="85" t="s">
        <v>215</v>
      </c>
      <c r="F19" s="86"/>
      <c r="G19" s="87"/>
      <c r="H19" s="87"/>
      <c r="I19" s="109"/>
    </row>
    <row r="20" ht="24" customHeight="1" spans="1:9">
      <c r="A20" s="98">
        <v>5</v>
      </c>
      <c r="B20" s="84" t="s">
        <v>439</v>
      </c>
      <c r="C20" s="84"/>
      <c r="D20" s="84"/>
      <c r="E20" s="99" t="s">
        <v>440</v>
      </c>
      <c r="F20" s="99"/>
      <c r="G20" s="100"/>
      <c r="H20" s="101">
        <f>H4+H9+H13+H19</f>
        <v>1268.73568375</v>
      </c>
      <c r="I20" s="111"/>
    </row>
    <row r="21" ht="24" customHeight="1" spans="1:9">
      <c r="A21" s="98">
        <v>6</v>
      </c>
      <c r="B21" s="84" t="s">
        <v>441</v>
      </c>
      <c r="C21" s="90" t="s">
        <v>442</v>
      </c>
      <c r="D21" s="102">
        <v>-5</v>
      </c>
      <c r="E21" s="102"/>
      <c r="F21" s="85" t="s">
        <v>443</v>
      </c>
      <c r="G21" s="90">
        <v>0</v>
      </c>
      <c r="H21" s="100">
        <f>H20*G21%</f>
        <v>0</v>
      </c>
      <c r="I21" s="112"/>
    </row>
    <row r="22" ht="24" customHeight="1" spans="1:9">
      <c r="A22" s="98">
        <v>7</v>
      </c>
      <c r="B22" s="84" t="s">
        <v>444</v>
      </c>
      <c r="C22" s="90" t="s">
        <v>442</v>
      </c>
      <c r="D22" s="102">
        <v>-5</v>
      </c>
      <c r="E22" s="102"/>
      <c r="F22" s="85" t="s">
        <v>443</v>
      </c>
      <c r="G22" s="90">
        <v>0</v>
      </c>
      <c r="H22" s="100">
        <f>H20*G22%</f>
        <v>0</v>
      </c>
      <c r="I22" s="111"/>
    </row>
    <row r="23" ht="24" customHeight="1" spans="1:9">
      <c r="A23" s="98">
        <v>8</v>
      </c>
      <c r="B23" s="84" t="s">
        <v>445</v>
      </c>
      <c r="C23" s="90" t="s">
        <v>442</v>
      </c>
      <c r="D23" s="90" t="s">
        <v>446</v>
      </c>
      <c r="E23" s="90"/>
      <c r="F23" s="85" t="s">
        <v>443</v>
      </c>
      <c r="G23" s="90">
        <v>6</v>
      </c>
      <c r="H23" s="100">
        <f>(H20+H21+H22)*G23%</f>
        <v>76.124141025</v>
      </c>
      <c r="I23" s="111"/>
    </row>
    <row r="24" ht="24" customHeight="1" spans="1:9">
      <c r="A24" s="98">
        <v>9</v>
      </c>
      <c r="B24" s="84" t="s">
        <v>447</v>
      </c>
      <c r="C24" s="90" t="s">
        <v>442</v>
      </c>
      <c r="D24" s="90" t="s">
        <v>448</v>
      </c>
      <c r="E24" s="90"/>
      <c r="F24" s="85" t="s">
        <v>443</v>
      </c>
      <c r="G24" s="90">
        <v>9</v>
      </c>
      <c r="H24" s="100">
        <f>(H20+H21+H22+H23)*G24%</f>
        <v>121.03738422975</v>
      </c>
      <c r="I24" s="111"/>
    </row>
    <row r="25" ht="24" customHeight="1" spans="1:9">
      <c r="A25" s="103">
        <v>10</v>
      </c>
      <c r="B25" s="104" t="s">
        <v>449</v>
      </c>
      <c r="C25" s="104"/>
      <c r="D25" s="104"/>
      <c r="E25" s="105" t="s">
        <v>450</v>
      </c>
      <c r="F25" s="105"/>
      <c r="G25" s="106"/>
      <c r="H25" s="106">
        <f>H20+H21+H22+H23+H24</f>
        <v>1465.89720900475</v>
      </c>
      <c r="I25" s="113"/>
    </row>
  </sheetData>
  <mergeCells count="10">
    <mergeCell ref="A1:I1"/>
    <mergeCell ref="H2:I2"/>
    <mergeCell ref="C10:D10"/>
    <mergeCell ref="B20:D20"/>
    <mergeCell ref="D21:E21"/>
    <mergeCell ref="D22:E22"/>
    <mergeCell ref="D23:E23"/>
    <mergeCell ref="D24:E24"/>
    <mergeCell ref="B25:D25"/>
    <mergeCell ref="E25:F25"/>
  </mergeCells>
  <pageMargins left="0.75" right="0.75" top="1" bottom="1" header="0.5" footer="0.5"/>
  <pageSetup paperSize="9" orientation="portrait"/>
  <headerFooter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U18"/>
  <sheetViews>
    <sheetView view="pageBreakPreview" zoomScale="130" zoomScaleNormal="85" workbookViewId="0">
      <pane ySplit="5" topLeftCell="A10" activePane="bottomLeft" state="frozen"/>
      <selection/>
      <selection pane="bottomLeft" activeCell="E11" sqref="E11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2" customWidth="1"/>
    <col min="5" max="5" width="8.57142857142857" style="23" customWidth="1"/>
    <col min="6" max="6" width="9.91428571428571" style="23" customWidth="1"/>
    <col min="7" max="7" width="11.0857142857143" style="23" customWidth="1"/>
    <col min="8" max="8" width="8.57142857142857" style="24" customWidth="1"/>
    <col min="9" max="9" width="5.85714285714286" style="25" customWidth="1"/>
    <col min="10" max="10" width="8.69523809523809" style="24" customWidth="1"/>
    <col min="11" max="11" width="8.57142857142857" style="24" customWidth="1"/>
    <col min="12" max="12" width="7.78095238095238" style="24" customWidth="1"/>
    <col min="13" max="13" width="0.885714285714286" style="26" customWidth="1"/>
    <col min="14" max="14" width="11.6857142857143" style="24" customWidth="1"/>
    <col min="15" max="15" width="11.1714285714286" style="27" customWidth="1"/>
    <col min="16" max="16" width="9.75238095238095" style="20" customWidth="1"/>
    <col min="17" max="17" width="9" style="28" customWidth="1"/>
    <col min="18" max="18" width="9" style="22"/>
    <col min="19" max="19" width="11" style="22"/>
    <col min="20" max="20" width="9" style="22"/>
    <col min="21" max="16381" width="9" style="20"/>
  </cols>
  <sheetData>
    <row r="1" s="19" customFormat="1" ht="32" customHeight="1" spans="1:20">
      <c r="A1" s="29" t="s">
        <v>451</v>
      </c>
      <c r="B1" s="29"/>
      <c r="C1" s="29"/>
      <c r="D1" s="29"/>
      <c r="E1" s="30"/>
      <c r="F1" s="30"/>
      <c r="G1" s="30"/>
      <c r="H1" s="30"/>
      <c r="I1" s="48"/>
      <c r="J1" s="30"/>
      <c r="K1" s="30"/>
      <c r="L1" s="30"/>
      <c r="M1" s="30"/>
      <c r="N1" s="30"/>
      <c r="O1" s="30"/>
      <c r="P1" s="29"/>
      <c r="Q1" s="68"/>
      <c r="R1" s="69"/>
      <c r="S1" s="69" t="s">
        <v>210</v>
      </c>
      <c r="T1" s="69"/>
    </row>
    <row r="2" s="19" customFormat="1" ht="16" customHeight="1" spans="1:20">
      <c r="A2" s="31" t="s">
        <v>43</v>
      </c>
      <c r="B2" s="31"/>
      <c r="C2" s="31"/>
      <c r="D2" s="32"/>
      <c r="E2" s="33"/>
      <c r="F2" s="33"/>
      <c r="G2" s="34"/>
      <c r="H2" s="34"/>
      <c r="I2" s="49"/>
      <c r="J2" s="34"/>
      <c r="K2" s="34"/>
      <c r="L2" s="34"/>
      <c r="M2" s="50"/>
      <c r="N2" s="34"/>
      <c r="O2" s="34"/>
      <c r="P2" s="51"/>
      <c r="Q2" s="68"/>
      <c r="R2" s="69"/>
      <c r="S2" s="37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5" t="s">
        <v>46</v>
      </c>
      <c r="E3" s="37" t="s">
        <v>47</v>
      </c>
      <c r="F3" s="37" t="s">
        <v>48</v>
      </c>
      <c r="G3" s="37"/>
      <c r="H3" s="37"/>
      <c r="I3" s="52"/>
      <c r="J3" s="37"/>
      <c r="K3" s="37"/>
      <c r="L3" s="37"/>
      <c r="M3" s="53" t="s">
        <v>49</v>
      </c>
      <c r="N3" s="37"/>
      <c r="O3" s="37" t="s">
        <v>50</v>
      </c>
      <c r="P3" s="36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5"/>
      <c r="E4" s="37"/>
      <c r="F4" s="37" t="s">
        <v>53</v>
      </c>
      <c r="G4" s="37" t="s">
        <v>54</v>
      </c>
      <c r="H4" s="37" t="s">
        <v>55</v>
      </c>
      <c r="I4" s="52" t="s">
        <v>56</v>
      </c>
      <c r="J4" s="37" t="s">
        <v>57</v>
      </c>
      <c r="K4" s="37" t="s">
        <v>58</v>
      </c>
      <c r="L4" s="37" t="s">
        <v>59</v>
      </c>
      <c r="M4" s="53"/>
      <c r="N4" s="37"/>
      <c r="O4" s="37"/>
      <c r="P4" s="36"/>
      <c r="Q4" s="68"/>
      <c r="R4" s="69"/>
      <c r="S4" s="69"/>
      <c r="T4" s="69"/>
    </row>
    <row r="5" s="19" customFormat="1" ht="11.25" spans="1:20">
      <c r="A5" s="35"/>
      <c r="B5" s="36"/>
      <c r="C5" s="36"/>
      <c r="D5" s="35"/>
      <c r="E5" s="37"/>
      <c r="F5" s="37"/>
      <c r="G5" s="37" t="s">
        <v>60</v>
      </c>
      <c r="H5" s="37" t="s">
        <v>61</v>
      </c>
      <c r="I5" s="52" t="s">
        <v>62</v>
      </c>
      <c r="J5" s="37"/>
      <c r="K5" s="54">
        <v>0.06</v>
      </c>
      <c r="L5" s="54">
        <v>0.09</v>
      </c>
      <c r="M5" s="53"/>
      <c r="N5" s="37"/>
      <c r="O5" s="37"/>
      <c r="P5" s="36"/>
      <c r="Q5" s="68"/>
      <c r="R5" s="69"/>
      <c r="S5" s="69"/>
      <c r="T5" s="69"/>
    </row>
    <row r="6" s="19" customFormat="1" ht="11.25" spans="1:20">
      <c r="A6" s="35"/>
      <c r="B6" s="38" t="s">
        <v>39</v>
      </c>
      <c r="C6" s="39"/>
      <c r="D6" s="35"/>
      <c r="E6" s="37"/>
      <c r="F6" s="37"/>
      <c r="G6" s="37"/>
      <c r="H6" s="40"/>
      <c r="I6" s="55"/>
      <c r="J6" s="37"/>
      <c r="K6" s="37"/>
      <c r="L6" s="37"/>
      <c r="M6" s="56"/>
      <c r="N6" s="57"/>
      <c r="O6" s="37"/>
      <c r="P6" s="58"/>
      <c r="Q6" s="68"/>
      <c r="R6" s="69"/>
      <c r="S6" s="69"/>
      <c r="T6" s="69"/>
    </row>
    <row r="7" s="20" customFormat="1" ht="48" customHeight="1" outlineLevel="1" spans="1:20">
      <c r="A7" s="35">
        <f>+IF(D7="","",COUNTA($D$7:D7))</f>
        <v>1</v>
      </c>
      <c r="B7" s="41" t="s">
        <v>452</v>
      </c>
      <c r="C7" s="36" t="s">
        <v>453</v>
      </c>
      <c r="D7" s="35" t="s">
        <v>232</v>
      </c>
      <c r="E7" s="42">
        <v>6</v>
      </c>
      <c r="F7" s="42">
        <v>30</v>
      </c>
      <c r="G7" s="42">
        <f>H7+H7*I7</f>
        <v>212.1</v>
      </c>
      <c r="H7" s="43">
        <f>230*0+210</f>
        <v>210</v>
      </c>
      <c r="I7" s="55">
        <v>0.01</v>
      </c>
      <c r="J7" s="42">
        <v>5</v>
      </c>
      <c r="K7" s="59">
        <f>(F7+G7+J7)*$K$5</f>
        <v>14.826</v>
      </c>
      <c r="L7" s="59">
        <f>(F7+G7+J7+K7)*$L$5</f>
        <v>23.57334</v>
      </c>
      <c r="M7" s="60">
        <f t="shared" ref="M7:M15" si="0">F7+G7+J7+K7+L7</f>
        <v>285.49934</v>
      </c>
      <c r="N7" s="61"/>
      <c r="O7" s="59">
        <f t="shared" ref="O7:O15" si="1">E7*M7</f>
        <v>1712.99604</v>
      </c>
      <c r="P7" s="62"/>
      <c r="Q7" s="62" t="s">
        <v>454</v>
      </c>
      <c r="R7" s="69"/>
      <c r="S7" s="22"/>
      <c r="T7" s="69"/>
    </row>
    <row r="8" s="20" customFormat="1" ht="48" customHeight="1" outlineLevel="1" spans="1:20">
      <c r="A8" s="35">
        <f>+IF(D8="","",COUNTA($D$7:D8))</f>
        <v>2</v>
      </c>
      <c r="B8" s="41" t="s">
        <v>452</v>
      </c>
      <c r="C8" s="36" t="s">
        <v>455</v>
      </c>
      <c r="D8" s="35" t="s">
        <v>232</v>
      </c>
      <c r="E8" s="42">
        <v>6</v>
      </c>
      <c r="F8" s="42">
        <v>30</v>
      </c>
      <c r="G8" s="42">
        <f>H8+H8*I8</f>
        <v>257.55</v>
      </c>
      <c r="H8" s="43">
        <f>295*0+255</f>
        <v>255</v>
      </c>
      <c r="I8" s="63">
        <v>0.01</v>
      </c>
      <c r="J8" s="42">
        <v>5</v>
      </c>
      <c r="K8" s="59">
        <f>(F8+G8+J8)*$K$5</f>
        <v>17.553</v>
      </c>
      <c r="L8" s="59">
        <f>(F8+G8+J8+K8)*$L$5</f>
        <v>27.90927</v>
      </c>
      <c r="M8" s="60">
        <f t="shared" si="0"/>
        <v>338.01227</v>
      </c>
      <c r="N8" s="61"/>
      <c r="O8" s="59">
        <f t="shared" si="1"/>
        <v>2028.07362</v>
      </c>
      <c r="P8" s="62"/>
      <c r="Q8" s="62" t="s">
        <v>454</v>
      </c>
      <c r="R8" s="22"/>
      <c r="S8" s="22"/>
      <c r="T8" s="22"/>
    </row>
    <row r="9" s="20" customFormat="1" ht="56.25" outlineLevel="1" spans="1:20">
      <c r="A9" s="35">
        <f>+IF(D9="","",COUNTA($D$7:D9))</f>
        <v>3</v>
      </c>
      <c r="B9" s="41" t="s">
        <v>456</v>
      </c>
      <c r="C9" s="36" t="s">
        <v>457</v>
      </c>
      <c r="D9" s="35" t="s">
        <v>232</v>
      </c>
      <c r="E9" s="44">
        <v>-32</v>
      </c>
      <c r="F9" s="37">
        <v>20</v>
      </c>
      <c r="G9" s="37">
        <f t="shared" ref="G9:G12" si="2">H9*(1+I9)</f>
        <v>156.55</v>
      </c>
      <c r="H9" s="37">
        <v>155</v>
      </c>
      <c r="I9" s="52">
        <v>0.01</v>
      </c>
      <c r="J9" s="37">
        <v>5</v>
      </c>
      <c r="K9" s="59">
        <f>(F9+G9+J9)*$K$5</f>
        <v>10.893</v>
      </c>
      <c r="L9" s="59">
        <f>(F9+G9+J9+K9)*$L$5</f>
        <v>17.31987</v>
      </c>
      <c r="M9" s="60">
        <f t="shared" si="0"/>
        <v>209.76287</v>
      </c>
      <c r="N9" s="61"/>
      <c r="O9" s="59">
        <f t="shared" si="1"/>
        <v>-6712.41184</v>
      </c>
      <c r="P9" s="62" t="s">
        <v>458</v>
      </c>
      <c r="Q9" s="62"/>
      <c r="R9" s="22"/>
      <c r="S9" s="22"/>
      <c r="T9" s="22"/>
    </row>
    <row r="10" s="20" customFormat="1" ht="56.25" outlineLevel="1" spans="1:20">
      <c r="A10" s="35">
        <f>+IF(D10="","",COUNTA($D$7:D10))</f>
        <v>4</v>
      </c>
      <c r="B10" s="41" t="s">
        <v>452</v>
      </c>
      <c r="C10" s="36" t="s">
        <v>459</v>
      </c>
      <c r="D10" s="35" t="s">
        <v>232</v>
      </c>
      <c r="E10" s="44">
        <v>32</v>
      </c>
      <c r="F10" s="37">
        <v>20</v>
      </c>
      <c r="G10" s="37">
        <f t="shared" si="2"/>
        <v>222.2</v>
      </c>
      <c r="H10" s="37">
        <f>265*0+220</f>
        <v>220</v>
      </c>
      <c r="I10" s="52">
        <v>0.01</v>
      </c>
      <c r="J10" s="37">
        <v>5</v>
      </c>
      <c r="K10" s="59">
        <f>(F10+G10+J10)*$K$5</f>
        <v>14.832</v>
      </c>
      <c r="L10" s="59">
        <f>(F10+G10+J10+K10)*$L$5</f>
        <v>23.58288</v>
      </c>
      <c r="M10" s="60">
        <f t="shared" si="0"/>
        <v>285.61488</v>
      </c>
      <c r="N10" s="61"/>
      <c r="O10" s="59">
        <f t="shared" si="1"/>
        <v>9139.67616</v>
      </c>
      <c r="P10" s="62" t="s">
        <v>460</v>
      </c>
      <c r="Q10" s="28"/>
      <c r="R10" s="22"/>
      <c r="S10" s="22"/>
      <c r="T10" s="22"/>
    </row>
    <row r="11" s="20" customFormat="1" ht="56.25" outlineLevel="1" spans="1:20">
      <c r="A11" s="35">
        <f>+IF(D11="","",COUNTA($D$7:D11))</f>
        <v>5</v>
      </c>
      <c r="B11" s="41" t="s">
        <v>456</v>
      </c>
      <c r="C11" s="36" t="s">
        <v>461</v>
      </c>
      <c r="D11" s="35" t="s">
        <v>232</v>
      </c>
      <c r="E11" s="42">
        <v>-53</v>
      </c>
      <c r="F11" s="42">
        <v>20</v>
      </c>
      <c r="G11" s="37">
        <f t="shared" si="2"/>
        <v>181.8</v>
      </c>
      <c r="H11" s="43">
        <v>180</v>
      </c>
      <c r="I11" s="55">
        <v>0.01</v>
      </c>
      <c r="J11" s="42">
        <v>5</v>
      </c>
      <c r="K11" s="59">
        <f>(F11+G11+J11)*$K$5</f>
        <v>12.408</v>
      </c>
      <c r="L11" s="59">
        <f>(F11+G11+J11+K11)*$L$5</f>
        <v>19.72872</v>
      </c>
      <c r="M11" s="60">
        <f t="shared" si="0"/>
        <v>238.93672</v>
      </c>
      <c r="N11" s="61"/>
      <c r="O11" s="59">
        <f t="shared" si="1"/>
        <v>-12663.64616</v>
      </c>
      <c r="P11" s="64" t="s">
        <v>462</v>
      </c>
      <c r="Q11" s="28"/>
      <c r="R11" s="22"/>
      <c r="S11" s="22"/>
      <c r="T11" s="22">
        <f>E10+E12</f>
        <v>85</v>
      </c>
    </row>
    <row r="12" s="20" customFormat="1" ht="56.25" outlineLevel="1" spans="1:20">
      <c r="A12" s="35">
        <f>+IF(D12="","",COUNTA($D$7:D12))</f>
        <v>6</v>
      </c>
      <c r="B12" s="41" t="s">
        <v>452</v>
      </c>
      <c r="C12" s="36" t="s">
        <v>463</v>
      </c>
      <c r="D12" s="35" t="s">
        <v>232</v>
      </c>
      <c r="E12" s="42">
        <v>53</v>
      </c>
      <c r="F12" s="42">
        <v>20</v>
      </c>
      <c r="G12" s="37">
        <f t="shared" si="2"/>
        <v>242.4</v>
      </c>
      <c r="H12" s="43">
        <f>265*0+240</f>
        <v>240</v>
      </c>
      <c r="I12" s="55">
        <v>0.01</v>
      </c>
      <c r="J12" s="42">
        <v>5</v>
      </c>
      <c r="K12" s="59">
        <f>(F12+G12+J12)*$K$5</f>
        <v>16.044</v>
      </c>
      <c r="L12" s="59">
        <f>(F12+G12+J12+K12)*$L$5</f>
        <v>25.50996</v>
      </c>
      <c r="M12" s="60">
        <f t="shared" si="0"/>
        <v>308.95396</v>
      </c>
      <c r="N12" s="61"/>
      <c r="O12" s="59">
        <f t="shared" si="1"/>
        <v>16374.55988</v>
      </c>
      <c r="P12" s="62" t="s">
        <v>464</v>
      </c>
      <c r="Q12" s="28"/>
      <c r="R12" s="22"/>
      <c r="S12" s="22"/>
      <c r="T12" s="22">
        <f>T11*10</f>
        <v>850</v>
      </c>
    </row>
    <row r="13" s="20" customFormat="1" ht="48" customHeight="1" outlineLevel="1" spans="1:21">
      <c r="A13" s="35">
        <f>+IF(D13="","",COUNTA($D$7:D13))</f>
        <v>7</v>
      </c>
      <c r="B13" s="41" t="s">
        <v>452</v>
      </c>
      <c r="C13" s="36" t="s">
        <v>465</v>
      </c>
      <c r="D13" s="35" t="s">
        <v>232</v>
      </c>
      <c r="E13" s="42">
        <v>9</v>
      </c>
      <c r="F13" s="42">
        <v>30</v>
      </c>
      <c r="G13" s="37">
        <f t="shared" ref="G13:G15" si="3">H13+H13*I13</f>
        <v>186.85</v>
      </c>
      <c r="H13" s="45">
        <v>185</v>
      </c>
      <c r="I13" s="63">
        <v>0.01</v>
      </c>
      <c r="J13" s="42">
        <v>5</v>
      </c>
      <c r="K13" s="59">
        <f>(F13+G13+J13)*$K$5</f>
        <v>13.311</v>
      </c>
      <c r="L13" s="59">
        <f>(F13+G13+J13+K13)*$L$5</f>
        <v>21.16449</v>
      </c>
      <c r="M13" s="60">
        <f t="shared" si="0"/>
        <v>256.32549</v>
      </c>
      <c r="N13" s="61"/>
      <c r="O13" s="59">
        <f t="shared" si="1"/>
        <v>2306.92941</v>
      </c>
      <c r="P13" s="62"/>
      <c r="Q13" s="62" t="s">
        <v>454</v>
      </c>
      <c r="R13" s="70"/>
      <c r="S13" s="22"/>
      <c r="T13" s="22"/>
      <c r="U13" s="71"/>
    </row>
    <row r="14" s="20" customFormat="1" ht="48" customHeight="1" outlineLevel="1" spans="1:21">
      <c r="A14" s="35">
        <f>+IF(D14="","",COUNTA($D$7:D14))</f>
        <v>8</v>
      </c>
      <c r="B14" s="41" t="s">
        <v>452</v>
      </c>
      <c r="C14" s="36" t="s">
        <v>466</v>
      </c>
      <c r="D14" s="35" t="s">
        <v>432</v>
      </c>
      <c r="E14" s="42">
        <f>4.4+4.84+4.9+1.29+0.66*2+(11.44+3.75+0.77+0.57+0.57+1.05+0.57+1.05+0.67+4.28+0.51+0.75+1.03+3.42+3.12+7.92+1.61+0.41+2.4+0.41+2.81+4.74)</f>
        <v>70.6</v>
      </c>
      <c r="F14" s="42">
        <v>20</v>
      </c>
      <c r="G14" s="37">
        <f t="shared" si="3"/>
        <v>84</v>
      </c>
      <c r="H14" s="45">
        <f>65+15</f>
        <v>80</v>
      </c>
      <c r="I14" s="63">
        <v>0.05</v>
      </c>
      <c r="J14" s="42">
        <v>5</v>
      </c>
      <c r="K14" s="59">
        <f>(F14+G14+J14)*$K$5</f>
        <v>6.54</v>
      </c>
      <c r="L14" s="59">
        <f>(F14+G14+J14+K14)*$L$5</f>
        <v>10.3986</v>
      </c>
      <c r="M14" s="60">
        <f t="shared" si="0"/>
        <v>125.9386</v>
      </c>
      <c r="N14" s="61"/>
      <c r="O14" s="59">
        <f t="shared" si="1"/>
        <v>8891.26516</v>
      </c>
      <c r="P14" s="62"/>
      <c r="Q14" s="62" t="s">
        <v>454</v>
      </c>
      <c r="R14" s="70"/>
      <c r="S14" s="22"/>
      <c r="T14" s="22"/>
      <c r="U14" s="71"/>
    </row>
    <row r="15" s="20" customFormat="1" ht="58" customHeight="1" outlineLevel="1" spans="1:20">
      <c r="A15" s="35">
        <f>+IF(D15="","",COUNTA($D$7:D15))</f>
        <v>9</v>
      </c>
      <c r="B15" s="41" t="s">
        <v>467</v>
      </c>
      <c r="C15" s="36" t="s">
        <v>249</v>
      </c>
      <c r="D15" s="35" t="s">
        <v>232</v>
      </c>
      <c r="E15" s="42">
        <f>6+13</f>
        <v>19</v>
      </c>
      <c r="F15" s="42">
        <v>5</v>
      </c>
      <c r="G15" s="37">
        <f t="shared" si="3"/>
        <v>48.09</v>
      </c>
      <c r="H15" s="43">
        <v>45.8</v>
      </c>
      <c r="I15" s="63">
        <v>0.05</v>
      </c>
      <c r="J15" s="42">
        <v>2</v>
      </c>
      <c r="K15" s="59">
        <f>(F15+G15+J15)*$K$5</f>
        <v>3.3054</v>
      </c>
      <c r="L15" s="59">
        <f>(F15+G15+J15+K15)*$L$5</f>
        <v>5.255586</v>
      </c>
      <c r="M15" s="60">
        <f t="shared" si="0"/>
        <v>63.650986</v>
      </c>
      <c r="N15" s="61"/>
      <c r="O15" s="59">
        <f t="shared" si="1"/>
        <v>1209.368734</v>
      </c>
      <c r="P15" s="62" t="s">
        <v>468</v>
      </c>
      <c r="Q15" s="28"/>
      <c r="R15" s="22"/>
      <c r="S15" s="22"/>
      <c r="T15" s="22"/>
    </row>
    <row r="16" s="20" customFormat="1" ht="15" customHeight="1" spans="1:20">
      <c r="A16" s="35" t="str">
        <f>+IF(D16="","",COUNTA($D$7:D16))</f>
        <v/>
      </c>
      <c r="B16" s="36"/>
      <c r="C16" s="36"/>
      <c r="D16" s="35"/>
      <c r="E16" s="42"/>
      <c r="F16" s="42"/>
      <c r="G16" s="42"/>
      <c r="H16" s="42"/>
      <c r="I16" s="52"/>
      <c r="J16" s="42"/>
      <c r="K16" s="59"/>
      <c r="L16" s="59"/>
      <c r="M16" s="42"/>
      <c r="N16" s="42"/>
      <c r="O16" s="65">
        <f>SUM(O7:O15)</f>
        <v>22286.811004</v>
      </c>
      <c r="P16" s="66"/>
      <c r="Q16" s="28"/>
      <c r="R16" s="22"/>
      <c r="S16" s="22"/>
      <c r="T16" s="22"/>
    </row>
    <row r="17" ht="20" customHeight="1" spans="1:16">
      <c r="A17" s="46" t="s">
        <v>144</v>
      </c>
      <c r="B17" s="46"/>
      <c r="C17" s="46"/>
      <c r="D17" s="47"/>
      <c r="E17" s="46"/>
      <c r="F17" s="46"/>
      <c r="G17" s="46"/>
      <c r="H17" s="46"/>
      <c r="I17" s="67"/>
      <c r="J17" s="46"/>
      <c r="K17" s="46"/>
      <c r="L17" s="46"/>
      <c r="M17" s="46"/>
      <c r="N17" s="46"/>
      <c r="O17" s="46"/>
      <c r="P17" s="46"/>
    </row>
    <row r="18" customFormat="1" spans="4:4">
      <c r="D18" s="1"/>
    </row>
  </sheetData>
  <autoFilter ref="A4:P17">
    <extLst/>
  </autoFilter>
  <mergeCells count="28">
    <mergeCell ref="A1:P1"/>
    <mergeCell ref="A2:F2"/>
    <mergeCell ref="G2:M2"/>
    <mergeCell ref="N2:P2"/>
    <mergeCell ref="F3:L3"/>
    <mergeCell ref="B6:C6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A17:P17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0" orientation="landscape" horizontalDpi="600"/>
  <headerFooter>
    <oddFooter>&amp;C第 &amp;P 页，共 &amp;N 页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4285714285714" defaultRowHeight="12.75"/>
  <sheetData/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topLeftCell="N1" workbookViewId="0">
      <selection activeCell="O44" sqref="O44"/>
    </sheetView>
  </sheetViews>
  <sheetFormatPr defaultColWidth="9.14285714285714" defaultRowHeight="12.75"/>
  <cols>
    <col min="1" max="1" width="8" style="3" customWidth="1"/>
    <col min="2" max="2" width="27.1428571428571" style="4" customWidth="1"/>
    <col min="4" max="4" width="12.4285714285714" customWidth="1"/>
    <col min="5" max="6" width="13.2857142857143" customWidth="1"/>
    <col min="7" max="7" width="12.5714285714286" customWidth="1"/>
    <col min="10" max="10" width="22" customWidth="1"/>
    <col min="18" max="18" width="14.5714285714286" customWidth="1"/>
  </cols>
  <sheetData>
    <row r="1" ht="41.1" customHeight="1" spans="1:31">
      <c r="A1" s="5" t="s">
        <v>469</v>
      </c>
      <c r="B1" s="6"/>
      <c r="C1" s="5"/>
      <c r="D1" s="5"/>
      <c r="E1" s="5"/>
      <c r="F1" s="5"/>
      <c r="G1" s="5"/>
      <c r="I1" s="18" t="s">
        <v>470</v>
      </c>
      <c r="J1" s="6"/>
      <c r="K1" s="5"/>
      <c r="L1" s="5"/>
      <c r="M1" s="5"/>
      <c r="N1" s="5"/>
      <c r="O1" s="5"/>
      <c r="Q1" s="18" t="s">
        <v>471</v>
      </c>
      <c r="R1" s="6"/>
      <c r="S1" s="5"/>
      <c r="T1" s="5"/>
      <c r="U1" s="5"/>
      <c r="V1" s="5"/>
      <c r="W1" s="5"/>
      <c r="Y1" s="18" t="s">
        <v>472</v>
      </c>
      <c r="Z1" s="6"/>
      <c r="AA1" s="5"/>
      <c r="AB1" s="5"/>
      <c r="AC1" s="5"/>
      <c r="AD1" s="5"/>
      <c r="AE1" s="5"/>
    </row>
    <row r="2" s="1" customFormat="1" ht="38.1" customHeight="1" spans="1:31">
      <c r="A2" s="7" t="s">
        <v>1</v>
      </c>
      <c r="B2" s="8" t="s">
        <v>473</v>
      </c>
      <c r="C2" s="7" t="s">
        <v>46</v>
      </c>
      <c r="D2" s="7" t="s">
        <v>47</v>
      </c>
      <c r="E2" s="7" t="s">
        <v>474</v>
      </c>
      <c r="F2" s="7" t="s">
        <v>41</v>
      </c>
      <c r="G2" s="7" t="s">
        <v>6</v>
      </c>
      <c r="I2" s="7" t="s">
        <v>1</v>
      </c>
      <c r="J2" s="8" t="s">
        <v>473</v>
      </c>
      <c r="K2" s="7" t="s">
        <v>46</v>
      </c>
      <c r="L2" s="7" t="s">
        <v>47</v>
      </c>
      <c r="M2" s="7" t="s">
        <v>474</v>
      </c>
      <c r="N2" s="7" t="s">
        <v>41</v>
      </c>
      <c r="O2" s="7" t="s">
        <v>6</v>
      </c>
      <c r="Q2" s="7" t="s">
        <v>1</v>
      </c>
      <c r="R2" s="8" t="s">
        <v>473</v>
      </c>
      <c r="S2" s="7" t="s">
        <v>46</v>
      </c>
      <c r="T2" s="7" t="s">
        <v>47</v>
      </c>
      <c r="U2" s="7" t="s">
        <v>474</v>
      </c>
      <c r="V2" s="7" t="s">
        <v>41</v>
      </c>
      <c r="W2" s="7" t="s">
        <v>6</v>
      </c>
      <c r="Y2" s="7" t="s">
        <v>1</v>
      </c>
      <c r="Z2" s="8" t="s">
        <v>473</v>
      </c>
      <c r="AA2" s="7" t="s">
        <v>46</v>
      </c>
      <c r="AB2" s="7" t="s">
        <v>47</v>
      </c>
      <c r="AC2" s="7" t="s">
        <v>474</v>
      </c>
      <c r="AD2" s="7" t="s">
        <v>41</v>
      </c>
      <c r="AE2" s="7" t="s">
        <v>6</v>
      </c>
    </row>
    <row r="3" s="2" customFormat="1" ht="38.1" customHeight="1" spans="1:31">
      <c r="A3" s="7"/>
      <c r="B3" s="9" t="s">
        <v>475</v>
      </c>
      <c r="C3" s="10"/>
      <c r="D3" s="10"/>
      <c r="E3" s="10"/>
      <c r="F3" s="10"/>
      <c r="G3" s="10"/>
      <c r="I3" s="7"/>
      <c r="J3" s="9" t="s">
        <v>475</v>
      </c>
      <c r="K3" s="10"/>
      <c r="L3" s="10"/>
      <c r="M3" s="10"/>
      <c r="N3" s="10"/>
      <c r="O3" s="10"/>
      <c r="Q3" s="7"/>
      <c r="R3" s="9" t="s">
        <v>475</v>
      </c>
      <c r="S3" s="10"/>
      <c r="T3" s="10"/>
      <c r="U3" s="10"/>
      <c r="V3" s="10"/>
      <c r="W3" s="10"/>
      <c r="Y3" s="7"/>
      <c r="Z3" s="9" t="s">
        <v>475</v>
      </c>
      <c r="AA3" s="10"/>
      <c r="AB3" s="10"/>
      <c r="AC3" s="10"/>
      <c r="AD3" s="10"/>
      <c r="AE3" s="10"/>
    </row>
    <row r="4" ht="48.95" customHeight="1" spans="1:31">
      <c r="A4" s="11">
        <v>1</v>
      </c>
      <c r="B4" s="12" t="s">
        <v>476</v>
      </c>
      <c r="C4" s="13" t="s">
        <v>477</v>
      </c>
      <c r="D4" s="14">
        <v>2</v>
      </c>
      <c r="E4" s="14"/>
      <c r="F4" s="14"/>
      <c r="G4" s="14"/>
      <c r="I4" s="11">
        <v>1</v>
      </c>
      <c r="J4" s="12" t="s">
        <v>476</v>
      </c>
      <c r="K4" s="13" t="s">
        <v>477</v>
      </c>
      <c r="L4" s="14">
        <v>2</v>
      </c>
      <c r="M4" s="14"/>
      <c r="N4" s="14"/>
      <c r="O4" s="14"/>
      <c r="Q4" s="11">
        <v>1</v>
      </c>
      <c r="R4" s="12" t="s">
        <v>476</v>
      </c>
      <c r="S4" s="13" t="s">
        <v>477</v>
      </c>
      <c r="T4" s="14">
        <v>2</v>
      </c>
      <c r="U4" s="14"/>
      <c r="V4" s="14"/>
      <c r="W4" s="14"/>
      <c r="Y4" s="11">
        <v>1</v>
      </c>
      <c r="Z4" s="12" t="s">
        <v>476</v>
      </c>
      <c r="AA4" s="13" t="s">
        <v>477</v>
      </c>
      <c r="AB4" s="14">
        <v>2</v>
      </c>
      <c r="AC4" s="14"/>
      <c r="AD4" s="14"/>
      <c r="AE4" s="14"/>
    </row>
    <row r="5" ht="48.95" customHeight="1" spans="1:31">
      <c r="A5" s="11">
        <v>3</v>
      </c>
      <c r="B5" s="15" t="s">
        <v>478</v>
      </c>
      <c r="C5" s="14" t="s">
        <v>95</v>
      </c>
      <c r="D5" s="14">
        <f>5.17*2</f>
        <v>10.34</v>
      </c>
      <c r="E5" s="14">
        <v>30.62</v>
      </c>
      <c r="F5" s="14">
        <f>E5*D5</f>
        <v>316.6108</v>
      </c>
      <c r="G5" s="14"/>
      <c r="I5" s="11">
        <v>3</v>
      </c>
      <c r="J5" s="15" t="s">
        <v>478</v>
      </c>
      <c r="K5" s="14" t="s">
        <v>95</v>
      </c>
      <c r="L5" s="14">
        <f>5.17*2</f>
        <v>10.34</v>
      </c>
      <c r="M5" s="14">
        <v>30.62</v>
      </c>
      <c r="N5" s="14">
        <f>M5*L5</f>
        <v>316.6108</v>
      </c>
      <c r="O5" s="14"/>
      <c r="Q5" s="11">
        <v>3</v>
      </c>
      <c r="R5" s="15" t="s">
        <v>478</v>
      </c>
      <c r="S5" s="14" t="s">
        <v>95</v>
      </c>
      <c r="T5" s="14">
        <f>5.17*2</f>
        <v>10.34</v>
      </c>
      <c r="U5" s="14">
        <v>30.62</v>
      </c>
      <c r="V5" s="14">
        <f>U5*T5</f>
        <v>316.6108</v>
      </c>
      <c r="W5" s="14"/>
      <c r="Y5" s="11">
        <v>3</v>
      </c>
      <c r="Z5" s="15" t="s">
        <v>478</v>
      </c>
      <c r="AA5" s="14" t="s">
        <v>95</v>
      </c>
      <c r="AB5" s="14">
        <f>5.17*2</f>
        <v>10.34</v>
      </c>
      <c r="AC5" s="14">
        <v>30.62</v>
      </c>
      <c r="AD5" s="14">
        <f>AC5*AB5</f>
        <v>316.6108</v>
      </c>
      <c r="AE5" s="14"/>
    </row>
    <row r="6" ht="48.95" customHeight="1" spans="1:31">
      <c r="A6" s="11">
        <v>4</v>
      </c>
      <c r="B6" s="15" t="s">
        <v>479</v>
      </c>
      <c r="C6" s="14" t="s">
        <v>95</v>
      </c>
      <c r="D6" s="14">
        <f>5.17*8</f>
        <v>41.36</v>
      </c>
      <c r="E6" s="14">
        <v>8</v>
      </c>
      <c r="F6" s="14">
        <f>E6*D6</f>
        <v>330.88</v>
      </c>
      <c r="G6" s="14"/>
      <c r="I6" s="11">
        <v>4</v>
      </c>
      <c r="J6" s="15" t="s">
        <v>479</v>
      </c>
      <c r="K6" s="14" t="s">
        <v>95</v>
      </c>
      <c r="L6" s="14">
        <f>5.17*8</f>
        <v>41.36</v>
      </c>
      <c r="M6" s="14">
        <v>8</v>
      </c>
      <c r="N6" s="14">
        <f>M6*L6</f>
        <v>330.88</v>
      </c>
      <c r="O6" s="14"/>
      <c r="Q6" s="11">
        <v>4</v>
      </c>
      <c r="R6" s="15" t="s">
        <v>479</v>
      </c>
      <c r="S6" s="14" t="s">
        <v>95</v>
      </c>
      <c r="T6" s="14">
        <f>5.17*8</f>
        <v>41.36</v>
      </c>
      <c r="U6" s="14">
        <v>8</v>
      </c>
      <c r="V6" s="14">
        <f>U6*T6</f>
        <v>330.88</v>
      </c>
      <c r="W6" s="14"/>
      <c r="Y6" s="11">
        <v>4</v>
      </c>
      <c r="Z6" s="15" t="s">
        <v>479</v>
      </c>
      <c r="AA6" s="14" t="s">
        <v>95</v>
      </c>
      <c r="AB6" s="14">
        <f>5.17*8</f>
        <v>41.36</v>
      </c>
      <c r="AC6" s="14">
        <v>8</v>
      </c>
      <c r="AD6" s="14">
        <f>AC6*AB6</f>
        <v>330.88</v>
      </c>
      <c r="AE6" s="14"/>
    </row>
    <row r="7" ht="48.95" customHeight="1" spans="1:31">
      <c r="A7" s="11">
        <v>5</v>
      </c>
      <c r="B7" s="15" t="s">
        <v>480</v>
      </c>
      <c r="C7" s="14" t="s">
        <v>95</v>
      </c>
      <c r="D7" s="14">
        <f>(0.575+0.495+0.858+0.11+0.19+0.787+0.148+0.148+0.475+0.675+0.495+0.855)*6</f>
        <v>34.866</v>
      </c>
      <c r="E7" s="14">
        <v>3.06</v>
      </c>
      <c r="F7" s="14">
        <f t="shared" ref="F7:F21" si="0">E7*D7</f>
        <v>106.68996</v>
      </c>
      <c r="G7" s="14"/>
      <c r="I7" s="11">
        <v>5</v>
      </c>
      <c r="J7" s="15" t="s">
        <v>480</v>
      </c>
      <c r="K7" s="14" t="s">
        <v>95</v>
      </c>
      <c r="L7" s="14">
        <f>(0.575+0.495+0.858+0.11+0.19+0.787+0.148+0.148+0.475+0.675+0.495+0.855)*6</f>
        <v>34.866</v>
      </c>
      <c r="M7" s="14">
        <v>3.06</v>
      </c>
      <c r="N7" s="14">
        <f t="shared" ref="N7:N16" si="1">M7*L7</f>
        <v>106.68996</v>
      </c>
      <c r="O7" s="14"/>
      <c r="Q7" s="11">
        <v>5</v>
      </c>
      <c r="R7" s="15" t="s">
        <v>480</v>
      </c>
      <c r="S7" s="14" t="s">
        <v>95</v>
      </c>
      <c r="T7" s="14">
        <f>(0.575+0.495+0.858+0.11+0.19+0.787+0.148+0.148+0.475+0.675+0.495+0.855)*6</f>
        <v>34.866</v>
      </c>
      <c r="U7" s="14">
        <v>3.06</v>
      </c>
      <c r="V7" s="14">
        <f t="shared" ref="V7:V16" si="2">U7*T7</f>
        <v>106.68996</v>
      </c>
      <c r="W7" s="14"/>
      <c r="Y7" s="11">
        <v>5</v>
      </c>
      <c r="Z7" s="15" t="s">
        <v>480</v>
      </c>
      <c r="AA7" s="14" t="s">
        <v>95</v>
      </c>
      <c r="AB7" s="14">
        <f>(0.575+0.495+0.858+0.11+0.19+0.787+0.148+0.148+0.475+0.675+0.495+0.855)*6</f>
        <v>34.866</v>
      </c>
      <c r="AC7" s="14">
        <v>3.06</v>
      </c>
      <c r="AD7" s="14">
        <f t="shared" ref="AD7:AD16" si="3">AC7*AB7</f>
        <v>106.68996</v>
      </c>
      <c r="AE7" s="14"/>
    </row>
    <row r="8" ht="48.95" customHeight="1" spans="1:31">
      <c r="A8" s="11">
        <v>6</v>
      </c>
      <c r="B8" s="15" t="s">
        <v>481</v>
      </c>
      <c r="C8" s="14" t="s">
        <v>95</v>
      </c>
      <c r="D8" s="14">
        <f>(0.185*2+0.085*2+0.11*2+0.135+0.11*2+0.185*2+0.085*2+0.135)*6</f>
        <v>10.74</v>
      </c>
      <c r="E8" s="14">
        <v>10</v>
      </c>
      <c r="F8" s="14">
        <f t="shared" si="0"/>
        <v>107.4</v>
      </c>
      <c r="G8" s="14"/>
      <c r="I8" s="11">
        <v>6</v>
      </c>
      <c r="J8" s="15" t="s">
        <v>481</v>
      </c>
      <c r="K8" s="14" t="s">
        <v>95</v>
      </c>
      <c r="L8" s="14">
        <f>(0.185*2+0.085*2+0.11*2+0.135+0.11*2+0.185*2+0.085*2+0.135)*6</f>
        <v>10.74</v>
      </c>
      <c r="M8" s="14">
        <v>10</v>
      </c>
      <c r="N8" s="14">
        <f t="shared" si="1"/>
        <v>107.4</v>
      </c>
      <c r="O8" s="14"/>
      <c r="Q8" s="11">
        <v>6</v>
      </c>
      <c r="R8" s="15" t="s">
        <v>481</v>
      </c>
      <c r="S8" s="14" t="s">
        <v>95</v>
      </c>
      <c r="T8" s="14">
        <f>(0.185*2+0.085*2+0.11*2+0.135+0.11*2+0.185*2+0.085*2+0.135)*6</f>
        <v>10.74</v>
      </c>
      <c r="U8" s="14">
        <v>10</v>
      </c>
      <c r="V8" s="14">
        <f t="shared" si="2"/>
        <v>107.4</v>
      </c>
      <c r="W8" s="14"/>
      <c r="Y8" s="11">
        <v>6</v>
      </c>
      <c r="Z8" s="15" t="s">
        <v>481</v>
      </c>
      <c r="AA8" s="14" t="s">
        <v>95</v>
      </c>
      <c r="AB8" s="14">
        <f>(0.185*2+0.085*2+0.11*2+0.135+0.11*2+0.185*2+0.085*2+0.135)*6</f>
        <v>10.74</v>
      </c>
      <c r="AC8" s="14">
        <v>10</v>
      </c>
      <c r="AD8" s="14">
        <f t="shared" si="3"/>
        <v>107.4</v>
      </c>
      <c r="AE8" s="14"/>
    </row>
    <row r="9" ht="78" customHeight="1" spans="1:31">
      <c r="A9" s="11">
        <v>7</v>
      </c>
      <c r="B9" s="12" t="s">
        <v>482</v>
      </c>
      <c r="C9" s="13" t="s">
        <v>477</v>
      </c>
      <c r="D9" s="14">
        <f>6*6</f>
        <v>36</v>
      </c>
      <c r="E9" s="14"/>
      <c r="F9" s="14">
        <f t="shared" si="0"/>
        <v>0</v>
      </c>
      <c r="G9" s="14"/>
      <c r="I9" s="11">
        <v>7</v>
      </c>
      <c r="J9" s="12" t="s">
        <v>482</v>
      </c>
      <c r="K9" s="13" t="s">
        <v>477</v>
      </c>
      <c r="L9" s="14">
        <f>6*6</f>
        <v>36</v>
      </c>
      <c r="M9" s="14"/>
      <c r="N9" s="14">
        <f t="shared" si="1"/>
        <v>0</v>
      </c>
      <c r="O9" s="14"/>
      <c r="Q9" s="11">
        <v>7</v>
      </c>
      <c r="R9" s="12" t="s">
        <v>482</v>
      </c>
      <c r="S9" s="13" t="s">
        <v>477</v>
      </c>
      <c r="T9" s="14">
        <f>6*6</f>
        <v>36</v>
      </c>
      <c r="U9" s="14"/>
      <c r="V9" s="14">
        <f t="shared" si="2"/>
        <v>0</v>
      </c>
      <c r="W9" s="14"/>
      <c r="Y9" s="11">
        <v>7</v>
      </c>
      <c r="Z9" s="12" t="s">
        <v>482</v>
      </c>
      <c r="AA9" s="13" t="s">
        <v>477</v>
      </c>
      <c r="AB9" s="14">
        <f>6*6</f>
        <v>36</v>
      </c>
      <c r="AC9" s="14"/>
      <c r="AD9" s="14">
        <f t="shared" si="3"/>
        <v>0</v>
      </c>
      <c r="AE9" s="14"/>
    </row>
    <row r="10" ht="78" customHeight="1" spans="1:31">
      <c r="A10" s="11"/>
      <c r="B10" s="12" t="s">
        <v>483</v>
      </c>
      <c r="C10" s="13"/>
      <c r="D10" s="14">
        <f>0.21*7</f>
        <v>1.47</v>
      </c>
      <c r="E10" s="14">
        <v>3.06</v>
      </c>
      <c r="F10" s="14">
        <f t="shared" si="0"/>
        <v>4.4982</v>
      </c>
      <c r="G10" s="14"/>
      <c r="I10" s="11"/>
      <c r="J10" s="12" t="s">
        <v>483</v>
      </c>
      <c r="K10" s="13"/>
      <c r="L10" s="14">
        <f>0.21*7</f>
        <v>1.47</v>
      </c>
      <c r="M10" s="14">
        <v>3.06</v>
      </c>
      <c r="N10" s="14">
        <f t="shared" si="1"/>
        <v>4.4982</v>
      </c>
      <c r="O10" s="14"/>
      <c r="Q10" s="11"/>
      <c r="R10" s="12" t="s">
        <v>483</v>
      </c>
      <c r="S10" s="13"/>
      <c r="T10" s="14">
        <f>0.21*7</f>
        <v>1.47</v>
      </c>
      <c r="U10" s="14">
        <v>3.06</v>
      </c>
      <c r="V10" s="14">
        <f t="shared" si="2"/>
        <v>4.4982</v>
      </c>
      <c r="W10" s="14"/>
      <c r="Y10" s="11"/>
      <c r="Z10" s="12" t="s">
        <v>483</v>
      </c>
      <c r="AA10" s="13"/>
      <c r="AB10" s="14">
        <f>0.21*7</f>
        <v>1.47</v>
      </c>
      <c r="AC10" s="14">
        <v>3.06</v>
      </c>
      <c r="AD10" s="14">
        <f t="shared" si="3"/>
        <v>4.4982</v>
      </c>
      <c r="AE10" s="14"/>
    </row>
    <row r="11" ht="42" customHeight="1" spans="1:31">
      <c r="A11" s="11"/>
      <c r="B11" s="16" t="s">
        <v>484</v>
      </c>
      <c r="C11" s="13"/>
      <c r="D11" s="14"/>
      <c r="E11" s="14"/>
      <c r="F11" s="14">
        <f t="shared" si="0"/>
        <v>0</v>
      </c>
      <c r="G11" s="14"/>
      <c r="I11" s="11"/>
      <c r="J11" s="16" t="s">
        <v>484</v>
      </c>
      <c r="K11" s="13"/>
      <c r="L11" s="14"/>
      <c r="M11" s="14"/>
      <c r="N11" s="14">
        <f t="shared" si="1"/>
        <v>0</v>
      </c>
      <c r="O11" s="14"/>
      <c r="Q11" s="11"/>
      <c r="R11" s="16" t="s">
        <v>484</v>
      </c>
      <c r="S11" s="13"/>
      <c r="T11" s="14"/>
      <c r="U11" s="14"/>
      <c r="V11" s="14">
        <f t="shared" si="2"/>
        <v>0</v>
      </c>
      <c r="W11" s="14"/>
      <c r="Y11" s="11"/>
      <c r="Z11" s="16" t="s">
        <v>484</v>
      </c>
      <c r="AA11" s="13"/>
      <c r="AB11" s="14"/>
      <c r="AC11" s="14"/>
      <c r="AD11" s="14">
        <f t="shared" si="3"/>
        <v>0</v>
      </c>
      <c r="AE11" s="14"/>
    </row>
    <row r="12" ht="48.95" customHeight="1" spans="1:31">
      <c r="A12" s="11">
        <v>1</v>
      </c>
      <c r="B12" s="15" t="s">
        <v>480</v>
      </c>
      <c r="C12" s="14" t="s">
        <v>95</v>
      </c>
      <c r="D12" s="14">
        <f>(0.547+0.156+0.686+1.112+1.137)*2+1.13*4+(0.547+0.156+0.686)*3*2+(1.55+1.7+1.055)*3</f>
        <v>33.045</v>
      </c>
      <c r="E12" s="14"/>
      <c r="F12" s="14">
        <f t="shared" si="0"/>
        <v>0</v>
      </c>
      <c r="G12" s="14"/>
      <c r="I12" s="11">
        <v>1</v>
      </c>
      <c r="J12" s="15" t="s">
        <v>480</v>
      </c>
      <c r="K12" s="14" t="s">
        <v>95</v>
      </c>
      <c r="L12" s="14">
        <f>(0.547+0.156+0.686+1.112+1.137)*2+1.13*4+(0.547+0.156+0.686)*3*2+(1.55+1.7+1.055)*3</f>
        <v>33.045</v>
      </c>
      <c r="M12" s="14">
        <f>M10</f>
        <v>3.06</v>
      </c>
      <c r="N12" s="14">
        <f t="shared" si="1"/>
        <v>101.1177</v>
      </c>
      <c r="O12" s="14"/>
      <c r="Q12" s="11">
        <v>1</v>
      </c>
      <c r="R12" s="15" t="s">
        <v>480</v>
      </c>
      <c r="S12" s="14" t="s">
        <v>95</v>
      </c>
      <c r="T12" s="14">
        <f>(0.547+0.156+0.686+1.112+1.137)*2+1.13*4+(0.547+0.156+0.686)*3*2+(1.55+1.7+1.055)*3</f>
        <v>33.045</v>
      </c>
      <c r="U12" s="14">
        <f>U10</f>
        <v>3.06</v>
      </c>
      <c r="V12" s="14">
        <f t="shared" si="2"/>
        <v>101.1177</v>
      </c>
      <c r="W12" s="14"/>
      <c r="Y12" s="11">
        <v>1</v>
      </c>
      <c r="Z12" s="15" t="s">
        <v>480</v>
      </c>
      <c r="AA12" s="14" t="s">
        <v>95</v>
      </c>
      <c r="AB12" s="14">
        <f>(0.547+0.156+0.686+1.112)*2+(0.547+0.156+0.686)*3*2+(1.55+1.055)*3</f>
        <v>21.151</v>
      </c>
      <c r="AC12" s="14">
        <f>AC10</f>
        <v>3.06</v>
      </c>
      <c r="AD12" s="14">
        <f t="shared" si="3"/>
        <v>64.72206</v>
      </c>
      <c r="AE12" s="14"/>
    </row>
    <row r="13" ht="48.95" customHeight="1" spans="1:31">
      <c r="A13" s="11"/>
      <c r="B13" s="12" t="s">
        <v>485</v>
      </c>
      <c r="C13" s="13" t="s">
        <v>477</v>
      </c>
      <c r="D13" s="14">
        <f>3*2</f>
        <v>6</v>
      </c>
      <c r="E13" s="14"/>
      <c r="F13" s="14">
        <f t="shared" si="0"/>
        <v>0</v>
      </c>
      <c r="G13" s="14"/>
      <c r="I13" s="11"/>
      <c r="J13" s="12" t="s">
        <v>485</v>
      </c>
      <c r="K13" s="13" t="s">
        <v>477</v>
      </c>
      <c r="L13" s="14">
        <f>3*2</f>
        <v>6</v>
      </c>
      <c r="M13" s="14"/>
      <c r="N13" s="14">
        <f t="shared" si="1"/>
        <v>0</v>
      </c>
      <c r="O13" s="14"/>
      <c r="Q13" s="11"/>
      <c r="R13" s="12" t="s">
        <v>485</v>
      </c>
      <c r="S13" s="13" t="s">
        <v>477</v>
      </c>
      <c r="T13" s="14">
        <f>3*2</f>
        <v>6</v>
      </c>
      <c r="U13" s="14"/>
      <c r="V13" s="14">
        <f t="shared" si="2"/>
        <v>0</v>
      </c>
      <c r="W13" s="14"/>
      <c r="Y13" s="11"/>
      <c r="Z13" s="12" t="s">
        <v>485</v>
      </c>
      <c r="AA13" s="13" t="s">
        <v>477</v>
      </c>
      <c r="AB13" s="14">
        <f>3*2</f>
        <v>6</v>
      </c>
      <c r="AC13" s="14"/>
      <c r="AD13" s="14">
        <f t="shared" si="3"/>
        <v>0</v>
      </c>
      <c r="AE13" s="14"/>
    </row>
    <row r="14" ht="48.95" customHeight="1" spans="1:31">
      <c r="A14" s="11"/>
      <c r="B14" s="16" t="s">
        <v>486</v>
      </c>
      <c r="C14" s="14"/>
      <c r="D14" s="14"/>
      <c r="E14" s="14"/>
      <c r="F14" s="14">
        <f t="shared" si="0"/>
        <v>0</v>
      </c>
      <c r="G14" s="14"/>
      <c r="I14" s="11"/>
      <c r="J14" s="16" t="s">
        <v>486</v>
      </c>
      <c r="K14" s="14"/>
      <c r="L14" s="14"/>
      <c r="M14" s="14"/>
      <c r="N14" s="14">
        <f t="shared" si="1"/>
        <v>0</v>
      </c>
      <c r="O14" s="14"/>
      <c r="Q14" s="11"/>
      <c r="R14" s="16" t="s">
        <v>486</v>
      </c>
      <c r="S14" s="14"/>
      <c r="T14" s="14"/>
      <c r="U14" s="14"/>
      <c r="V14" s="14">
        <f t="shared" si="2"/>
        <v>0</v>
      </c>
      <c r="W14" s="14"/>
      <c r="Y14" s="11"/>
      <c r="Z14" s="16" t="s">
        <v>486</v>
      </c>
      <c r="AA14" s="14"/>
      <c r="AB14" s="14"/>
      <c r="AC14" s="14"/>
      <c r="AD14" s="14">
        <f t="shared" si="3"/>
        <v>0</v>
      </c>
      <c r="AE14" s="14"/>
    </row>
    <row r="15" ht="48.95" customHeight="1" spans="1:31">
      <c r="A15" s="11"/>
      <c r="B15" s="15" t="s">
        <v>480</v>
      </c>
      <c r="C15" s="14" t="s">
        <v>95</v>
      </c>
      <c r="D15" s="14">
        <f>(0.543+0.156+0.686+1.112+1.133*2+0.296*3)*3+3.98*3+(1.55+1.7+1.055)*3</f>
        <v>41.808</v>
      </c>
      <c r="E15" s="14">
        <v>3.06</v>
      </c>
      <c r="F15" s="14">
        <f t="shared" si="0"/>
        <v>127.93248</v>
      </c>
      <c r="G15" s="14"/>
      <c r="I15" s="11"/>
      <c r="J15" s="15" t="s">
        <v>480</v>
      </c>
      <c r="K15" s="14" t="s">
        <v>95</v>
      </c>
      <c r="L15" s="14">
        <f>(0.543+0.156+0.686+1.112+1.133*2+0.296*3)*3+3.98*3+(1.55+1.7+1.055)*3</f>
        <v>41.808</v>
      </c>
      <c r="M15" s="14">
        <v>3.06</v>
      </c>
      <c r="N15" s="14">
        <f t="shared" si="1"/>
        <v>127.93248</v>
      </c>
      <c r="O15" s="14"/>
      <c r="Q15" s="11"/>
      <c r="R15" s="15" t="s">
        <v>480</v>
      </c>
      <c r="S15" s="14" t="s">
        <v>95</v>
      </c>
      <c r="T15" s="14">
        <f>(0.543+0.156+0.686+1.112+1.133*2+0.296*3)*3+3.98*3+(1.55+1.7+1.055)*3</f>
        <v>41.808</v>
      </c>
      <c r="U15" s="14">
        <v>3.06</v>
      </c>
      <c r="V15" s="14">
        <f t="shared" si="2"/>
        <v>127.93248</v>
      </c>
      <c r="W15" s="14"/>
      <c r="Y15" s="11"/>
      <c r="Z15" s="15" t="s">
        <v>480</v>
      </c>
      <c r="AA15" s="14" t="s">
        <v>95</v>
      </c>
      <c r="AB15" s="14">
        <f>(0.543+0.156+0.686+1.112+1.133*2+0.296*3)*3+3.98*3+(1.55+1.7+1.055)*3</f>
        <v>41.808</v>
      </c>
      <c r="AC15" s="14">
        <v>3.06</v>
      </c>
      <c r="AD15" s="14">
        <f t="shared" si="3"/>
        <v>127.93248</v>
      </c>
      <c r="AE15" s="14"/>
    </row>
    <row r="16" ht="48.95" customHeight="1" spans="1:31">
      <c r="A16" s="11"/>
      <c r="B16" s="12" t="s">
        <v>487</v>
      </c>
      <c r="C16" s="13" t="s">
        <v>477</v>
      </c>
      <c r="D16" s="14">
        <f>5*3</f>
        <v>15</v>
      </c>
      <c r="E16" s="14"/>
      <c r="F16" s="14">
        <f t="shared" si="0"/>
        <v>0</v>
      </c>
      <c r="G16" s="14"/>
      <c r="I16" s="11"/>
      <c r="J16" s="12" t="s">
        <v>487</v>
      </c>
      <c r="K16" s="13" t="s">
        <v>477</v>
      </c>
      <c r="L16" s="14">
        <f>5*3</f>
        <v>15</v>
      </c>
      <c r="M16" s="14"/>
      <c r="N16" s="14">
        <f t="shared" si="1"/>
        <v>0</v>
      </c>
      <c r="O16" s="14"/>
      <c r="Q16" s="11"/>
      <c r="R16" s="12" t="s">
        <v>487</v>
      </c>
      <c r="S16" s="13" t="s">
        <v>477</v>
      </c>
      <c r="T16" s="14">
        <f>5*3</f>
        <v>15</v>
      </c>
      <c r="U16" s="14"/>
      <c r="V16" s="14">
        <f t="shared" si="2"/>
        <v>0</v>
      </c>
      <c r="W16" s="14"/>
      <c r="Y16" s="11"/>
      <c r="Z16" s="12" t="s">
        <v>487</v>
      </c>
      <c r="AA16" s="13" t="s">
        <v>477</v>
      </c>
      <c r="AB16" s="14">
        <f>5*3</f>
        <v>15</v>
      </c>
      <c r="AC16" s="14"/>
      <c r="AD16" s="14">
        <f t="shared" si="3"/>
        <v>0</v>
      </c>
      <c r="AE16" s="14"/>
    </row>
    <row r="17" ht="48.95" customHeight="1" spans="1:31">
      <c r="A17" s="11"/>
      <c r="B17" s="17" t="s">
        <v>488</v>
      </c>
      <c r="C17" s="14"/>
      <c r="D17" s="14"/>
      <c r="E17" s="14"/>
      <c r="F17" s="14">
        <f t="shared" si="0"/>
        <v>0</v>
      </c>
      <c r="G17" s="14"/>
      <c r="I17" s="11"/>
      <c r="J17" s="17"/>
      <c r="K17" s="14"/>
      <c r="L17" s="14"/>
      <c r="M17" s="14"/>
      <c r="N17" s="14"/>
      <c r="O17" s="14"/>
      <c r="Q17" s="11"/>
      <c r="R17" s="17"/>
      <c r="S17" s="14"/>
      <c r="T17" s="14"/>
      <c r="U17" s="14"/>
      <c r="V17" s="14"/>
      <c r="W17" s="14"/>
      <c r="Y17" s="11"/>
      <c r="Z17" s="17"/>
      <c r="AA17" s="14"/>
      <c r="AB17" s="14"/>
      <c r="AC17" s="14"/>
      <c r="AD17" s="14"/>
      <c r="AE17" s="14"/>
    </row>
    <row r="18" ht="48.95" customHeight="1" spans="1:31">
      <c r="A18" s="11">
        <v>1</v>
      </c>
      <c r="B18" s="12" t="s">
        <v>489</v>
      </c>
      <c r="C18" s="14" t="s">
        <v>95</v>
      </c>
      <c r="D18" s="14">
        <f>2.55*4*2</f>
        <v>20.4</v>
      </c>
      <c r="E18" s="14">
        <v>10.21</v>
      </c>
      <c r="F18" s="14">
        <f t="shared" si="0"/>
        <v>208.284</v>
      </c>
      <c r="G18" s="14"/>
      <c r="I18" s="11"/>
      <c r="J18" s="12"/>
      <c r="K18" s="14"/>
      <c r="L18" s="14"/>
      <c r="M18" s="14"/>
      <c r="N18" s="14"/>
      <c r="O18" s="14"/>
      <c r="Q18" s="11"/>
      <c r="R18" s="12"/>
      <c r="S18" s="14"/>
      <c r="T18" s="14"/>
      <c r="U18" s="14"/>
      <c r="V18" s="14"/>
      <c r="W18" s="14"/>
      <c r="Y18" s="11"/>
      <c r="Z18" s="12"/>
      <c r="AA18" s="14"/>
      <c r="AB18" s="14"/>
      <c r="AC18" s="14"/>
      <c r="AD18" s="14"/>
      <c r="AE18" s="14"/>
    </row>
    <row r="19" ht="48.95" customHeight="1" spans="1:31">
      <c r="A19" s="11">
        <v>2</v>
      </c>
      <c r="B19" s="12" t="s">
        <v>490</v>
      </c>
      <c r="C19" s="14"/>
      <c r="D19" s="14">
        <f>3.568*3*2+2.55*4+0.17*6*4</f>
        <v>35.688</v>
      </c>
      <c r="E19" s="14">
        <v>3.06</v>
      </c>
      <c r="F19" s="14">
        <f t="shared" si="0"/>
        <v>109.20528</v>
      </c>
      <c r="G19" s="14"/>
      <c r="I19" s="11"/>
      <c r="J19" s="12"/>
      <c r="K19" s="14"/>
      <c r="L19" s="14"/>
      <c r="M19" s="14"/>
      <c r="N19" s="14"/>
      <c r="O19" s="14"/>
      <c r="Q19" s="11"/>
      <c r="R19" s="12"/>
      <c r="S19" s="14"/>
      <c r="T19" s="14"/>
      <c r="U19" s="14"/>
      <c r="V19" s="14"/>
      <c r="W19" s="14"/>
      <c r="Y19" s="11"/>
      <c r="Z19" s="12"/>
      <c r="AA19" s="14"/>
      <c r="AB19" s="14"/>
      <c r="AC19" s="14"/>
      <c r="AD19" s="14"/>
      <c r="AE19" s="14"/>
    </row>
    <row r="20" ht="93" customHeight="1" spans="1:31">
      <c r="A20" s="11">
        <v>3</v>
      </c>
      <c r="B20" s="12" t="s">
        <v>491</v>
      </c>
      <c r="C20" s="13" t="s">
        <v>477</v>
      </c>
      <c r="D20" s="14">
        <f>4*2+2</f>
        <v>10</v>
      </c>
      <c r="E20" s="14"/>
      <c r="F20" s="14">
        <f t="shared" si="0"/>
        <v>0</v>
      </c>
      <c r="G20" s="14"/>
      <c r="I20" s="11"/>
      <c r="J20" s="12"/>
      <c r="K20" s="13"/>
      <c r="L20" s="14"/>
      <c r="M20" s="14"/>
      <c r="N20" s="14"/>
      <c r="O20" s="14"/>
      <c r="Q20" s="11"/>
      <c r="R20" s="12"/>
      <c r="S20" s="13"/>
      <c r="T20" s="14"/>
      <c r="U20" s="14"/>
      <c r="V20" s="14"/>
      <c r="W20" s="14"/>
      <c r="Y20" s="11"/>
      <c r="Z20" s="12"/>
      <c r="AA20" s="13"/>
      <c r="AB20" s="14"/>
      <c r="AC20" s="14"/>
      <c r="AD20" s="14"/>
      <c r="AE20" s="14"/>
    </row>
    <row r="21" ht="44.1" customHeight="1" spans="1:31">
      <c r="A21" s="11"/>
      <c r="B21" s="15" t="s">
        <v>492</v>
      </c>
      <c r="C21" s="14" t="s">
        <v>95</v>
      </c>
      <c r="D21" s="14">
        <f>(23.77-6)*2</f>
        <v>35.54</v>
      </c>
      <c r="E21" s="14">
        <v>0.89</v>
      </c>
      <c r="F21" s="14">
        <f t="shared" si="0"/>
        <v>31.6306</v>
      </c>
      <c r="G21" s="14"/>
      <c r="I21" s="11"/>
      <c r="J21" s="15"/>
      <c r="K21" s="14"/>
      <c r="L21" s="14"/>
      <c r="M21" s="14"/>
      <c r="N21" s="14"/>
      <c r="O21" s="14"/>
      <c r="Q21" s="11"/>
      <c r="R21" s="15"/>
      <c r="S21" s="14"/>
      <c r="T21" s="14"/>
      <c r="U21" s="14"/>
      <c r="V21" s="14"/>
      <c r="W21" s="14"/>
      <c r="Y21" s="11"/>
      <c r="Z21" s="15"/>
      <c r="AA21" s="14"/>
      <c r="AB21" s="14"/>
      <c r="AC21" s="14"/>
      <c r="AD21" s="14"/>
      <c r="AE21" s="14"/>
    </row>
    <row r="22" ht="26.1" customHeight="1" spans="1:31">
      <c r="A22" s="11"/>
      <c r="B22" s="17" t="s">
        <v>41</v>
      </c>
      <c r="C22" s="14" t="s">
        <v>493</v>
      </c>
      <c r="D22" s="14"/>
      <c r="E22" s="14"/>
      <c r="F22" s="14">
        <f>SUM(F3:F21)</f>
        <v>1343.13132</v>
      </c>
      <c r="G22" s="14"/>
      <c r="I22" s="11"/>
      <c r="J22" s="17" t="s">
        <v>41</v>
      </c>
      <c r="K22" s="14" t="s">
        <v>493</v>
      </c>
      <c r="L22" s="14"/>
      <c r="M22" s="14"/>
      <c r="N22" s="14">
        <f>SUM(N3:N21)</f>
        <v>1095.12914</v>
      </c>
      <c r="O22" s="14"/>
      <c r="Q22" s="11"/>
      <c r="R22" s="17" t="s">
        <v>41</v>
      </c>
      <c r="S22" s="14" t="s">
        <v>493</v>
      </c>
      <c r="T22" s="14"/>
      <c r="U22" s="14"/>
      <c r="V22" s="14">
        <f>SUM(V3:V21)</f>
        <v>1095.12914</v>
      </c>
      <c r="W22" s="14"/>
      <c r="Y22" s="11"/>
      <c r="Z22" s="17" t="s">
        <v>41</v>
      </c>
      <c r="AA22" s="14" t="s">
        <v>493</v>
      </c>
      <c r="AB22" s="14"/>
      <c r="AC22" s="14"/>
      <c r="AD22" s="14">
        <f>SUM(AD3:AD21)</f>
        <v>1058.7335</v>
      </c>
      <c r="AE22" s="14"/>
    </row>
    <row r="26" ht="11.1" customHeight="1"/>
    <row r="27" hidden="1"/>
  </sheetData>
  <autoFilter ref="A2:G22">
    <extLst/>
  </autoFilter>
  <mergeCells count="4">
    <mergeCell ref="A1:G1"/>
    <mergeCell ref="I1:O1"/>
    <mergeCell ref="Q1:W1"/>
    <mergeCell ref="Y1:AE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 summaryRight="0"/>
  </sheetPr>
  <dimension ref="A1:XEZ64"/>
  <sheetViews>
    <sheetView view="pageBreakPreview" zoomScale="130" zoomScaleNormal="85" workbookViewId="0">
      <pane ySplit="5" topLeftCell="A43" activePane="bottomLeft" state="frozen"/>
      <selection/>
      <selection pane="bottomLeft" activeCell="B47" sqref="B47"/>
    </sheetView>
  </sheetViews>
  <sheetFormatPr defaultColWidth="9" defaultRowHeight="12.75"/>
  <cols>
    <col min="1" max="1" width="5.28571428571429" style="250" customWidth="1"/>
    <col min="2" max="2" width="15.8190476190476" style="306" customWidth="1"/>
    <col min="3" max="3" width="31.4285714285714" style="250" customWidth="1"/>
    <col min="4" max="4" width="6.42857142857143" style="21" customWidth="1"/>
    <col min="5" max="5" width="8.57142857142857" style="251" customWidth="1"/>
    <col min="6" max="6" width="9.91428571428571" style="251" customWidth="1" outlineLevel="1"/>
    <col min="7" max="7" width="11.0857142857143" style="251" customWidth="1" outlineLevel="1"/>
    <col min="8" max="8" width="8.57142857142857" style="252" customWidth="1" outlineLevel="1"/>
    <col min="9" max="9" width="7.71428571428571" style="253" customWidth="1" outlineLevel="1"/>
    <col min="10" max="10" width="8.69523809523809" style="252" customWidth="1" outlineLevel="1"/>
    <col min="11" max="11" width="8.57142857142857" style="252" customWidth="1" outlineLevel="1"/>
    <col min="12" max="12" width="7.78095238095238" style="252" customWidth="1" outlineLevel="1"/>
    <col min="13" max="13" width="8.42857142857143" style="252" customWidth="1" outlineLevel="1"/>
    <col min="14" max="14" width="11.1714285714286" style="254" customWidth="1"/>
    <col min="15" max="15" width="14.2857142857143" style="252" customWidth="1"/>
    <col min="16" max="16" width="19.1809523809524" style="203" customWidth="1"/>
    <col min="17" max="17" width="11" style="22"/>
    <col min="18" max="19" width="9" style="22"/>
    <col min="20" max="16380" width="9" style="20"/>
  </cols>
  <sheetData>
    <row r="1" s="19" customFormat="1" ht="36" customHeight="1" spans="1:19">
      <c r="A1" s="29" t="s">
        <v>42</v>
      </c>
      <c r="B1" s="29"/>
      <c r="C1" s="29"/>
      <c r="D1" s="29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327"/>
      <c r="Q1" s="69"/>
      <c r="R1" s="69"/>
      <c r="S1" s="69"/>
    </row>
    <row r="2" s="19" customFormat="1" ht="24" customHeight="1" spans="1:19">
      <c r="A2" s="51" t="s">
        <v>43</v>
      </c>
      <c r="B2" s="51"/>
      <c r="C2" s="51"/>
      <c r="D2" s="51"/>
      <c r="E2" s="170"/>
      <c r="F2" s="170"/>
      <c r="G2" s="256"/>
      <c r="H2" s="256"/>
      <c r="I2" s="275"/>
      <c r="J2" s="256"/>
      <c r="K2" s="256"/>
      <c r="L2" s="256"/>
      <c r="M2" s="256"/>
      <c r="N2" s="256"/>
      <c r="O2" s="256"/>
      <c r="P2" s="327"/>
      <c r="Q2" s="69"/>
      <c r="R2" s="69"/>
      <c r="S2" s="69"/>
    </row>
    <row r="3" s="19" customFormat="1" ht="45" spans="1:19">
      <c r="A3" s="189" t="s">
        <v>1</v>
      </c>
      <c r="B3" s="189" t="s">
        <v>44</v>
      </c>
      <c r="C3" s="189" t="s">
        <v>45</v>
      </c>
      <c r="D3" s="189" t="s">
        <v>46</v>
      </c>
      <c r="E3" s="43" t="s">
        <v>47</v>
      </c>
      <c r="F3" s="60" t="s">
        <v>48</v>
      </c>
      <c r="G3" s="257"/>
      <c r="H3" s="257"/>
      <c r="I3" s="257"/>
      <c r="J3" s="61"/>
      <c r="K3" s="59"/>
      <c r="L3" s="59"/>
      <c r="M3" s="59" t="s">
        <v>49</v>
      </c>
      <c r="N3" s="59" t="s">
        <v>50</v>
      </c>
      <c r="O3" s="59" t="s">
        <v>51</v>
      </c>
      <c r="P3" s="327" t="s">
        <v>52</v>
      </c>
      <c r="Q3" s="69"/>
      <c r="R3" s="69"/>
      <c r="S3" s="69"/>
    </row>
    <row r="4" s="19" customFormat="1" ht="12" customHeight="1" spans="1:19">
      <c r="A4" s="258"/>
      <c r="B4" s="258"/>
      <c r="C4" s="258"/>
      <c r="D4" s="258"/>
      <c r="E4" s="259"/>
      <c r="F4" s="59" t="s">
        <v>53</v>
      </c>
      <c r="G4" s="59" t="s">
        <v>54</v>
      </c>
      <c r="H4" s="59" t="s">
        <v>55</v>
      </c>
      <c r="I4" s="276" t="s">
        <v>56</v>
      </c>
      <c r="J4" s="59" t="s">
        <v>57</v>
      </c>
      <c r="K4" s="59" t="s">
        <v>58</v>
      </c>
      <c r="L4" s="59" t="s">
        <v>59</v>
      </c>
      <c r="M4" s="59"/>
      <c r="N4" s="59"/>
      <c r="O4" s="59"/>
      <c r="P4" s="327"/>
      <c r="Q4" s="69"/>
      <c r="R4" s="69"/>
      <c r="S4" s="69"/>
    </row>
    <row r="5" s="19" customFormat="1" ht="11.25" spans="1:19">
      <c r="A5" s="66"/>
      <c r="B5" s="66"/>
      <c r="C5" s="66"/>
      <c r="D5" s="35"/>
      <c r="E5" s="59"/>
      <c r="F5" s="59"/>
      <c r="G5" s="59" t="s">
        <v>60</v>
      </c>
      <c r="H5" s="59" t="s">
        <v>61</v>
      </c>
      <c r="I5" s="276" t="s">
        <v>62</v>
      </c>
      <c r="J5" s="59"/>
      <c r="K5" s="276">
        <v>0.06</v>
      </c>
      <c r="L5" s="276">
        <v>0.09</v>
      </c>
      <c r="M5" s="59"/>
      <c r="N5" s="59"/>
      <c r="O5" s="59"/>
      <c r="P5" s="327"/>
      <c r="Q5" s="69"/>
      <c r="R5" s="69"/>
      <c r="S5" s="69"/>
    </row>
    <row r="6" s="233" customFormat="1" ht="28" customHeight="1" spans="1:16380">
      <c r="A6" s="307"/>
      <c r="B6" s="231" t="s">
        <v>63</v>
      </c>
      <c r="C6" s="307"/>
      <c r="D6" s="235"/>
      <c r="E6" s="241"/>
      <c r="F6" s="241"/>
      <c r="G6" s="241"/>
      <c r="H6" s="241"/>
      <c r="I6" s="328"/>
      <c r="J6" s="241"/>
      <c r="K6" s="241"/>
      <c r="L6" s="241"/>
      <c r="M6" s="241"/>
      <c r="N6" s="241"/>
      <c r="O6" s="241"/>
      <c r="P6" s="329"/>
      <c r="Q6" s="122"/>
      <c r="R6" s="122"/>
      <c r="S6" s="122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244"/>
      <c r="EH6" s="244"/>
      <c r="EI6" s="244"/>
      <c r="EJ6" s="244"/>
      <c r="EK6" s="244"/>
      <c r="EL6" s="244"/>
      <c r="EM6" s="244"/>
      <c r="EN6" s="244"/>
      <c r="EO6" s="244"/>
      <c r="EP6" s="244"/>
      <c r="EQ6" s="244"/>
      <c r="ER6" s="244"/>
      <c r="ES6" s="244"/>
      <c r="ET6" s="244"/>
      <c r="EU6" s="244"/>
      <c r="EV6" s="244"/>
      <c r="EW6" s="244"/>
      <c r="EX6" s="244"/>
      <c r="EY6" s="244"/>
      <c r="EZ6" s="244"/>
      <c r="FA6" s="244"/>
      <c r="FB6" s="244"/>
      <c r="FC6" s="244"/>
      <c r="FD6" s="244"/>
      <c r="FE6" s="244"/>
      <c r="FF6" s="244"/>
      <c r="FG6" s="244"/>
      <c r="FH6" s="244"/>
      <c r="FI6" s="244"/>
      <c r="FJ6" s="244"/>
      <c r="FK6" s="244"/>
      <c r="FL6" s="244"/>
      <c r="FM6" s="244"/>
      <c r="FN6" s="244"/>
      <c r="FO6" s="244"/>
      <c r="FP6" s="244"/>
      <c r="FQ6" s="244"/>
      <c r="FR6" s="244"/>
      <c r="FS6" s="244"/>
      <c r="FT6" s="244"/>
      <c r="FU6" s="244"/>
      <c r="FV6" s="244"/>
      <c r="FW6" s="244"/>
      <c r="FX6" s="244"/>
      <c r="FY6" s="244"/>
      <c r="FZ6" s="244"/>
      <c r="GA6" s="244"/>
      <c r="GB6" s="244"/>
      <c r="GC6" s="244"/>
      <c r="GD6" s="244"/>
      <c r="GE6" s="244"/>
      <c r="GF6" s="244"/>
      <c r="GG6" s="244"/>
      <c r="GH6" s="244"/>
      <c r="GI6" s="244"/>
      <c r="GJ6" s="244"/>
      <c r="GK6" s="244"/>
      <c r="GL6" s="244"/>
      <c r="GM6" s="244"/>
      <c r="GN6" s="244"/>
      <c r="GO6" s="244"/>
      <c r="GP6" s="244"/>
      <c r="GQ6" s="244"/>
      <c r="GR6" s="244"/>
      <c r="GS6" s="244"/>
      <c r="GT6" s="244"/>
      <c r="GU6" s="244"/>
      <c r="GV6" s="244"/>
      <c r="GW6" s="244"/>
      <c r="GX6" s="244"/>
      <c r="GY6" s="244"/>
      <c r="GZ6" s="244"/>
      <c r="HA6" s="244"/>
      <c r="HB6" s="244"/>
      <c r="HC6" s="244"/>
      <c r="HD6" s="244"/>
      <c r="HE6" s="244"/>
      <c r="HF6" s="244"/>
      <c r="HG6" s="244"/>
      <c r="HH6" s="244"/>
      <c r="HI6" s="244"/>
      <c r="HJ6" s="244"/>
      <c r="HK6" s="244"/>
      <c r="HL6" s="244"/>
      <c r="HM6" s="244"/>
      <c r="HN6" s="244"/>
      <c r="HO6" s="244"/>
      <c r="HP6" s="244"/>
      <c r="HQ6" s="244"/>
      <c r="HR6" s="244"/>
      <c r="HS6" s="244"/>
      <c r="HT6" s="244"/>
      <c r="HU6" s="244"/>
      <c r="HV6" s="244"/>
      <c r="HW6" s="244"/>
      <c r="HX6" s="244"/>
      <c r="HY6" s="244"/>
      <c r="HZ6" s="244"/>
      <c r="IA6" s="244"/>
      <c r="IB6" s="244"/>
      <c r="IC6" s="244"/>
      <c r="ID6" s="244"/>
      <c r="IE6" s="244"/>
      <c r="IF6" s="244"/>
      <c r="IG6" s="244"/>
      <c r="IH6" s="244"/>
      <c r="II6" s="244"/>
      <c r="IJ6" s="244"/>
      <c r="IK6" s="244"/>
      <c r="IL6" s="244"/>
      <c r="IM6" s="244"/>
      <c r="IN6" s="244"/>
      <c r="IO6" s="244"/>
      <c r="IP6" s="244"/>
      <c r="IQ6" s="244"/>
      <c r="IR6" s="244"/>
      <c r="IS6" s="244"/>
      <c r="IT6" s="244"/>
      <c r="IU6" s="244"/>
      <c r="IV6" s="244"/>
      <c r="IW6" s="244"/>
      <c r="IX6" s="244"/>
      <c r="IY6" s="244"/>
      <c r="IZ6" s="244"/>
      <c r="JA6" s="244"/>
      <c r="JB6" s="244"/>
      <c r="JC6" s="244"/>
      <c r="JD6" s="244"/>
      <c r="JE6" s="244"/>
      <c r="JF6" s="244"/>
      <c r="JG6" s="244"/>
      <c r="JH6" s="244"/>
      <c r="JI6" s="244"/>
      <c r="JJ6" s="244"/>
      <c r="JK6" s="244"/>
      <c r="JL6" s="244"/>
      <c r="JM6" s="244"/>
      <c r="JN6" s="244"/>
      <c r="JO6" s="244"/>
      <c r="JP6" s="244"/>
      <c r="JQ6" s="244"/>
      <c r="JR6" s="244"/>
      <c r="JS6" s="244"/>
      <c r="JT6" s="244"/>
      <c r="JU6" s="244"/>
      <c r="JV6" s="244"/>
      <c r="JW6" s="244"/>
      <c r="JX6" s="244"/>
      <c r="JY6" s="244"/>
      <c r="JZ6" s="244"/>
      <c r="KA6" s="244"/>
      <c r="KB6" s="244"/>
      <c r="KC6" s="244"/>
      <c r="KD6" s="244"/>
      <c r="KE6" s="244"/>
      <c r="KF6" s="244"/>
      <c r="KG6" s="244"/>
      <c r="KH6" s="244"/>
      <c r="KI6" s="244"/>
      <c r="KJ6" s="244"/>
      <c r="KK6" s="244"/>
      <c r="KL6" s="244"/>
      <c r="KM6" s="244"/>
      <c r="KN6" s="244"/>
      <c r="KO6" s="244"/>
      <c r="KP6" s="244"/>
      <c r="KQ6" s="244"/>
      <c r="KR6" s="244"/>
      <c r="KS6" s="244"/>
      <c r="KT6" s="244"/>
      <c r="KU6" s="244"/>
      <c r="KV6" s="244"/>
      <c r="KW6" s="244"/>
      <c r="KX6" s="244"/>
      <c r="KY6" s="244"/>
      <c r="KZ6" s="244"/>
      <c r="LA6" s="244"/>
      <c r="LB6" s="244"/>
      <c r="LC6" s="244"/>
      <c r="LD6" s="244"/>
      <c r="LE6" s="244"/>
      <c r="LF6" s="244"/>
      <c r="LG6" s="244"/>
      <c r="LH6" s="244"/>
      <c r="LI6" s="244"/>
      <c r="LJ6" s="244"/>
      <c r="LK6" s="244"/>
      <c r="LL6" s="244"/>
      <c r="LM6" s="244"/>
      <c r="LN6" s="244"/>
      <c r="LO6" s="244"/>
      <c r="LP6" s="244"/>
      <c r="LQ6" s="244"/>
      <c r="LR6" s="244"/>
      <c r="LS6" s="244"/>
      <c r="LT6" s="244"/>
      <c r="LU6" s="244"/>
      <c r="LV6" s="244"/>
      <c r="LW6" s="244"/>
      <c r="LX6" s="244"/>
      <c r="LY6" s="244"/>
      <c r="LZ6" s="244"/>
      <c r="MA6" s="244"/>
      <c r="MB6" s="244"/>
      <c r="MC6" s="244"/>
      <c r="MD6" s="244"/>
      <c r="ME6" s="244"/>
      <c r="MF6" s="244"/>
      <c r="MG6" s="244"/>
      <c r="MH6" s="244"/>
      <c r="MI6" s="244"/>
      <c r="MJ6" s="244"/>
      <c r="MK6" s="244"/>
      <c r="ML6" s="244"/>
      <c r="MM6" s="244"/>
      <c r="MN6" s="244"/>
      <c r="MO6" s="244"/>
      <c r="MP6" s="244"/>
      <c r="MQ6" s="244"/>
      <c r="MR6" s="244"/>
      <c r="MS6" s="244"/>
      <c r="MT6" s="244"/>
      <c r="MU6" s="244"/>
      <c r="MV6" s="244"/>
      <c r="MW6" s="244"/>
      <c r="MX6" s="244"/>
      <c r="MY6" s="244"/>
      <c r="MZ6" s="244"/>
      <c r="NA6" s="244"/>
      <c r="NB6" s="244"/>
      <c r="NC6" s="244"/>
      <c r="ND6" s="244"/>
      <c r="NE6" s="244"/>
      <c r="NF6" s="244"/>
      <c r="NG6" s="244"/>
      <c r="NH6" s="244"/>
      <c r="NI6" s="244"/>
      <c r="NJ6" s="244"/>
      <c r="NK6" s="244"/>
      <c r="NL6" s="244"/>
      <c r="NM6" s="244"/>
      <c r="NN6" s="244"/>
      <c r="NO6" s="244"/>
      <c r="NP6" s="244"/>
      <c r="NQ6" s="244"/>
      <c r="NR6" s="244"/>
      <c r="NS6" s="244"/>
      <c r="NT6" s="244"/>
      <c r="NU6" s="244"/>
      <c r="NV6" s="244"/>
      <c r="NW6" s="244"/>
      <c r="NX6" s="244"/>
      <c r="NY6" s="244"/>
      <c r="NZ6" s="244"/>
      <c r="OA6" s="244"/>
      <c r="OB6" s="244"/>
      <c r="OC6" s="244"/>
      <c r="OD6" s="244"/>
      <c r="OE6" s="244"/>
      <c r="OF6" s="244"/>
      <c r="OG6" s="244"/>
      <c r="OH6" s="244"/>
      <c r="OI6" s="244"/>
      <c r="OJ6" s="244"/>
      <c r="OK6" s="244"/>
      <c r="OL6" s="244"/>
      <c r="OM6" s="244"/>
      <c r="ON6" s="244"/>
      <c r="OO6" s="244"/>
      <c r="OP6" s="244"/>
      <c r="OQ6" s="244"/>
      <c r="OR6" s="244"/>
      <c r="OS6" s="244"/>
      <c r="OT6" s="244"/>
      <c r="OU6" s="244"/>
      <c r="OV6" s="244"/>
      <c r="OW6" s="244"/>
      <c r="OX6" s="244"/>
      <c r="OY6" s="244"/>
      <c r="OZ6" s="244"/>
      <c r="PA6" s="244"/>
      <c r="PB6" s="244"/>
      <c r="PC6" s="244"/>
      <c r="PD6" s="244"/>
      <c r="PE6" s="244"/>
      <c r="PF6" s="244"/>
      <c r="PG6" s="244"/>
      <c r="PH6" s="244"/>
      <c r="PI6" s="244"/>
      <c r="PJ6" s="244"/>
      <c r="PK6" s="244"/>
      <c r="PL6" s="244"/>
      <c r="PM6" s="244"/>
      <c r="PN6" s="244"/>
      <c r="PO6" s="244"/>
      <c r="PP6" s="244"/>
      <c r="PQ6" s="244"/>
      <c r="PR6" s="244"/>
      <c r="PS6" s="244"/>
      <c r="PT6" s="244"/>
      <c r="PU6" s="244"/>
      <c r="PV6" s="244"/>
      <c r="PW6" s="244"/>
      <c r="PX6" s="244"/>
      <c r="PY6" s="244"/>
      <c r="PZ6" s="244"/>
      <c r="QA6" s="244"/>
      <c r="QB6" s="244"/>
      <c r="QC6" s="244"/>
      <c r="QD6" s="244"/>
      <c r="QE6" s="244"/>
      <c r="QF6" s="244"/>
      <c r="QG6" s="244"/>
      <c r="QH6" s="244"/>
      <c r="QI6" s="244"/>
      <c r="QJ6" s="244"/>
      <c r="QK6" s="244"/>
      <c r="QL6" s="244"/>
      <c r="QM6" s="244"/>
      <c r="QN6" s="244"/>
      <c r="QO6" s="244"/>
      <c r="QP6" s="244"/>
      <c r="QQ6" s="244"/>
      <c r="QR6" s="244"/>
      <c r="QS6" s="244"/>
      <c r="QT6" s="244"/>
      <c r="QU6" s="244"/>
      <c r="QV6" s="244"/>
      <c r="QW6" s="244"/>
      <c r="QX6" s="244"/>
      <c r="QY6" s="244"/>
      <c r="QZ6" s="244"/>
      <c r="RA6" s="244"/>
      <c r="RB6" s="244"/>
      <c r="RC6" s="244"/>
      <c r="RD6" s="244"/>
      <c r="RE6" s="244"/>
      <c r="RF6" s="244"/>
      <c r="RG6" s="244"/>
      <c r="RH6" s="244"/>
      <c r="RI6" s="244"/>
      <c r="RJ6" s="244"/>
      <c r="RK6" s="244"/>
      <c r="RL6" s="244"/>
      <c r="RM6" s="244"/>
      <c r="RN6" s="244"/>
      <c r="RO6" s="244"/>
      <c r="RP6" s="244"/>
      <c r="RQ6" s="244"/>
      <c r="RR6" s="244"/>
      <c r="RS6" s="244"/>
      <c r="RT6" s="244"/>
      <c r="RU6" s="244"/>
      <c r="RV6" s="244"/>
      <c r="RW6" s="244"/>
      <c r="RX6" s="244"/>
      <c r="RY6" s="244"/>
      <c r="RZ6" s="244"/>
      <c r="SA6" s="244"/>
      <c r="SB6" s="244"/>
      <c r="SC6" s="244"/>
      <c r="SD6" s="244"/>
      <c r="SE6" s="244"/>
      <c r="SF6" s="244"/>
      <c r="SG6" s="244"/>
      <c r="SH6" s="244"/>
      <c r="SI6" s="244"/>
      <c r="SJ6" s="244"/>
      <c r="SK6" s="244"/>
      <c r="SL6" s="244"/>
      <c r="SM6" s="244"/>
      <c r="SN6" s="244"/>
      <c r="SO6" s="244"/>
      <c r="SP6" s="244"/>
      <c r="SQ6" s="244"/>
      <c r="SR6" s="244"/>
      <c r="SS6" s="244"/>
      <c r="ST6" s="244"/>
      <c r="SU6" s="244"/>
      <c r="SV6" s="244"/>
      <c r="SW6" s="244"/>
      <c r="SX6" s="244"/>
      <c r="SY6" s="244"/>
      <c r="SZ6" s="244"/>
      <c r="TA6" s="244"/>
      <c r="TB6" s="244"/>
      <c r="TC6" s="244"/>
      <c r="TD6" s="244"/>
      <c r="TE6" s="244"/>
      <c r="TF6" s="244"/>
      <c r="TG6" s="244"/>
      <c r="TH6" s="244"/>
      <c r="TI6" s="244"/>
      <c r="TJ6" s="244"/>
      <c r="TK6" s="244"/>
      <c r="TL6" s="244"/>
      <c r="TM6" s="244"/>
      <c r="TN6" s="244"/>
      <c r="TO6" s="244"/>
      <c r="TP6" s="244"/>
      <c r="TQ6" s="244"/>
      <c r="TR6" s="244"/>
      <c r="TS6" s="244"/>
      <c r="TT6" s="244"/>
      <c r="TU6" s="244"/>
      <c r="TV6" s="244"/>
      <c r="TW6" s="244"/>
      <c r="TX6" s="244"/>
      <c r="TY6" s="244"/>
      <c r="TZ6" s="244"/>
      <c r="UA6" s="244"/>
      <c r="UB6" s="244"/>
      <c r="UC6" s="244"/>
      <c r="UD6" s="244"/>
      <c r="UE6" s="244"/>
      <c r="UF6" s="244"/>
      <c r="UG6" s="244"/>
      <c r="UH6" s="244"/>
      <c r="UI6" s="244"/>
      <c r="UJ6" s="244"/>
      <c r="UK6" s="244"/>
      <c r="UL6" s="244"/>
      <c r="UM6" s="244"/>
      <c r="UN6" s="244"/>
      <c r="UO6" s="244"/>
      <c r="UP6" s="244"/>
      <c r="UQ6" s="244"/>
      <c r="UR6" s="244"/>
      <c r="US6" s="244"/>
      <c r="UT6" s="244"/>
      <c r="UU6" s="244"/>
      <c r="UV6" s="244"/>
      <c r="UW6" s="244"/>
      <c r="UX6" s="244"/>
      <c r="UY6" s="244"/>
      <c r="UZ6" s="244"/>
      <c r="VA6" s="244"/>
      <c r="VB6" s="244"/>
      <c r="VC6" s="244"/>
      <c r="VD6" s="244"/>
      <c r="VE6" s="244"/>
      <c r="VF6" s="244"/>
      <c r="VG6" s="244"/>
      <c r="VH6" s="244"/>
      <c r="VI6" s="244"/>
      <c r="VJ6" s="244"/>
      <c r="VK6" s="244"/>
      <c r="VL6" s="244"/>
      <c r="VM6" s="244"/>
      <c r="VN6" s="244"/>
      <c r="VO6" s="244"/>
      <c r="VP6" s="244"/>
      <c r="VQ6" s="244"/>
      <c r="VR6" s="244"/>
      <c r="VS6" s="244"/>
      <c r="VT6" s="244"/>
      <c r="VU6" s="244"/>
      <c r="VV6" s="244"/>
      <c r="VW6" s="244"/>
      <c r="VX6" s="244"/>
      <c r="VY6" s="244"/>
      <c r="VZ6" s="244"/>
      <c r="WA6" s="244"/>
      <c r="WB6" s="244"/>
      <c r="WC6" s="244"/>
      <c r="WD6" s="244"/>
      <c r="WE6" s="244"/>
      <c r="WF6" s="244"/>
      <c r="WG6" s="244"/>
      <c r="WH6" s="244"/>
      <c r="WI6" s="244"/>
      <c r="WJ6" s="244"/>
      <c r="WK6" s="244"/>
      <c r="WL6" s="244"/>
      <c r="WM6" s="244"/>
      <c r="WN6" s="244"/>
      <c r="WO6" s="244"/>
      <c r="WP6" s="244"/>
      <c r="WQ6" s="244"/>
      <c r="WR6" s="244"/>
      <c r="WS6" s="244"/>
      <c r="WT6" s="244"/>
      <c r="WU6" s="244"/>
      <c r="WV6" s="244"/>
      <c r="WW6" s="244"/>
      <c r="WX6" s="244"/>
      <c r="WY6" s="244"/>
      <c r="WZ6" s="244"/>
      <c r="XA6" s="244"/>
      <c r="XB6" s="244"/>
      <c r="XC6" s="244"/>
      <c r="XD6" s="244"/>
      <c r="XE6" s="244"/>
      <c r="XF6" s="244"/>
      <c r="XG6" s="244"/>
      <c r="XH6" s="244"/>
      <c r="XI6" s="244"/>
      <c r="XJ6" s="244"/>
      <c r="XK6" s="244"/>
      <c r="XL6" s="244"/>
      <c r="XM6" s="244"/>
      <c r="XN6" s="244"/>
      <c r="XO6" s="244"/>
      <c r="XP6" s="244"/>
      <c r="XQ6" s="244"/>
      <c r="XR6" s="244"/>
      <c r="XS6" s="244"/>
      <c r="XT6" s="244"/>
      <c r="XU6" s="244"/>
      <c r="XV6" s="244"/>
      <c r="XW6" s="244"/>
      <c r="XX6" s="244"/>
      <c r="XY6" s="244"/>
      <c r="XZ6" s="244"/>
      <c r="YA6" s="244"/>
      <c r="YB6" s="244"/>
      <c r="YC6" s="244"/>
      <c r="YD6" s="244"/>
      <c r="YE6" s="244"/>
      <c r="YF6" s="244"/>
      <c r="YG6" s="244"/>
      <c r="YH6" s="244"/>
      <c r="YI6" s="244"/>
      <c r="YJ6" s="244"/>
      <c r="YK6" s="244"/>
      <c r="YL6" s="244"/>
      <c r="YM6" s="244"/>
      <c r="YN6" s="244"/>
      <c r="YO6" s="244"/>
      <c r="YP6" s="244"/>
      <c r="YQ6" s="244"/>
      <c r="YR6" s="244"/>
      <c r="YS6" s="244"/>
      <c r="YT6" s="244"/>
      <c r="YU6" s="244"/>
      <c r="YV6" s="244"/>
      <c r="YW6" s="244"/>
      <c r="YX6" s="244"/>
      <c r="YY6" s="244"/>
      <c r="YZ6" s="244"/>
      <c r="ZA6" s="244"/>
      <c r="ZB6" s="244"/>
      <c r="ZC6" s="244"/>
      <c r="ZD6" s="244"/>
      <c r="ZE6" s="244"/>
      <c r="ZF6" s="244"/>
      <c r="ZG6" s="244"/>
      <c r="ZH6" s="244"/>
      <c r="ZI6" s="244"/>
      <c r="ZJ6" s="244"/>
      <c r="ZK6" s="244"/>
      <c r="ZL6" s="244"/>
      <c r="ZM6" s="244"/>
      <c r="ZN6" s="244"/>
      <c r="ZO6" s="244"/>
      <c r="ZP6" s="244"/>
      <c r="ZQ6" s="244"/>
      <c r="ZR6" s="244"/>
      <c r="ZS6" s="244"/>
      <c r="ZT6" s="244"/>
      <c r="ZU6" s="244"/>
      <c r="ZV6" s="244"/>
      <c r="ZW6" s="244"/>
      <c r="ZX6" s="244"/>
      <c r="ZY6" s="244"/>
      <c r="ZZ6" s="244"/>
      <c r="AAA6" s="244"/>
      <c r="AAB6" s="244"/>
      <c r="AAC6" s="244"/>
      <c r="AAD6" s="244"/>
      <c r="AAE6" s="244"/>
      <c r="AAF6" s="244"/>
      <c r="AAG6" s="244"/>
      <c r="AAH6" s="244"/>
      <c r="AAI6" s="244"/>
      <c r="AAJ6" s="244"/>
      <c r="AAK6" s="244"/>
      <c r="AAL6" s="244"/>
      <c r="AAM6" s="244"/>
      <c r="AAN6" s="244"/>
      <c r="AAO6" s="244"/>
      <c r="AAP6" s="244"/>
      <c r="AAQ6" s="244"/>
      <c r="AAR6" s="244"/>
      <c r="AAS6" s="244"/>
      <c r="AAT6" s="244"/>
      <c r="AAU6" s="244"/>
      <c r="AAV6" s="244"/>
      <c r="AAW6" s="244"/>
      <c r="AAX6" s="244"/>
      <c r="AAY6" s="244"/>
      <c r="AAZ6" s="244"/>
      <c r="ABA6" s="244"/>
      <c r="ABB6" s="244"/>
      <c r="ABC6" s="244"/>
      <c r="ABD6" s="244"/>
      <c r="ABE6" s="244"/>
      <c r="ABF6" s="244"/>
      <c r="ABG6" s="244"/>
      <c r="ABH6" s="244"/>
      <c r="ABI6" s="244"/>
      <c r="ABJ6" s="244"/>
      <c r="ABK6" s="244"/>
      <c r="ABL6" s="244"/>
      <c r="ABM6" s="244"/>
      <c r="ABN6" s="244"/>
      <c r="ABO6" s="244"/>
      <c r="ABP6" s="244"/>
      <c r="ABQ6" s="244"/>
      <c r="ABR6" s="244"/>
      <c r="ABS6" s="244"/>
      <c r="ABT6" s="244"/>
      <c r="ABU6" s="244"/>
      <c r="ABV6" s="244"/>
      <c r="ABW6" s="244"/>
      <c r="ABX6" s="244"/>
      <c r="ABY6" s="244"/>
      <c r="ABZ6" s="244"/>
      <c r="ACA6" s="244"/>
      <c r="ACB6" s="244"/>
      <c r="ACC6" s="244"/>
      <c r="ACD6" s="244"/>
      <c r="ACE6" s="244"/>
      <c r="ACF6" s="244"/>
      <c r="ACG6" s="244"/>
      <c r="ACH6" s="244"/>
      <c r="ACI6" s="244"/>
      <c r="ACJ6" s="244"/>
      <c r="ACK6" s="244"/>
      <c r="ACL6" s="244"/>
      <c r="ACM6" s="244"/>
      <c r="ACN6" s="244"/>
      <c r="ACO6" s="244"/>
      <c r="ACP6" s="244"/>
      <c r="ACQ6" s="244"/>
      <c r="ACR6" s="244"/>
      <c r="ACS6" s="244"/>
      <c r="ACT6" s="244"/>
      <c r="ACU6" s="244"/>
      <c r="ACV6" s="244"/>
      <c r="ACW6" s="244"/>
      <c r="ACX6" s="244"/>
      <c r="ACY6" s="244"/>
      <c r="ACZ6" s="244"/>
      <c r="ADA6" s="244"/>
      <c r="ADB6" s="244"/>
      <c r="ADC6" s="244"/>
      <c r="ADD6" s="244"/>
      <c r="ADE6" s="244"/>
      <c r="ADF6" s="244"/>
      <c r="ADG6" s="244"/>
      <c r="ADH6" s="244"/>
      <c r="ADI6" s="244"/>
      <c r="ADJ6" s="244"/>
      <c r="ADK6" s="244"/>
      <c r="ADL6" s="244"/>
      <c r="ADM6" s="244"/>
      <c r="ADN6" s="244"/>
      <c r="ADO6" s="244"/>
      <c r="ADP6" s="244"/>
      <c r="ADQ6" s="244"/>
      <c r="ADR6" s="244"/>
      <c r="ADS6" s="244"/>
      <c r="ADT6" s="244"/>
      <c r="ADU6" s="244"/>
      <c r="ADV6" s="244"/>
      <c r="ADW6" s="244"/>
      <c r="ADX6" s="244"/>
      <c r="ADY6" s="244"/>
      <c r="ADZ6" s="244"/>
      <c r="AEA6" s="244"/>
      <c r="AEB6" s="244"/>
      <c r="AEC6" s="244"/>
      <c r="AED6" s="244"/>
      <c r="AEE6" s="244"/>
      <c r="AEF6" s="244"/>
      <c r="AEG6" s="244"/>
      <c r="AEH6" s="244"/>
      <c r="AEI6" s="244"/>
      <c r="AEJ6" s="244"/>
      <c r="AEK6" s="244"/>
      <c r="AEL6" s="244"/>
      <c r="AEM6" s="244"/>
      <c r="AEN6" s="244"/>
      <c r="AEO6" s="244"/>
      <c r="AEP6" s="244"/>
      <c r="AEQ6" s="244"/>
      <c r="AER6" s="244"/>
      <c r="AES6" s="244"/>
      <c r="AET6" s="244"/>
      <c r="AEU6" s="244"/>
      <c r="AEV6" s="244"/>
      <c r="AEW6" s="244"/>
      <c r="AEX6" s="244"/>
      <c r="AEY6" s="244"/>
      <c r="AEZ6" s="244"/>
      <c r="AFA6" s="244"/>
      <c r="AFB6" s="244"/>
      <c r="AFC6" s="244"/>
      <c r="AFD6" s="244"/>
      <c r="AFE6" s="244"/>
      <c r="AFF6" s="244"/>
      <c r="AFG6" s="244"/>
      <c r="AFH6" s="244"/>
      <c r="AFI6" s="244"/>
      <c r="AFJ6" s="244"/>
      <c r="AFK6" s="244"/>
      <c r="AFL6" s="244"/>
      <c r="AFM6" s="244"/>
      <c r="AFN6" s="244"/>
      <c r="AFO6" s="244"/>
      <c r="AFP6" s="244"/>
      <c r="AFQ6" s="244"/>
      <c r="AFR6" s="244"/>
      <c r="AFS6" s="244"/>
      <c r="AFT6" s="244"/>
      <c r="AFU6" s="244"/>
      <c r="AFV6" s="244"/>
      <c r="AFW6" s="244"/>
      <c r="AFX6" s="244"/>
      <c r="AFY6" s="244"/>
      <c r="AFZ6" s="244"/>
      <c r="AGA6" s="244"/>
      <c r="AGB6" s="244"/>
      <c r="AGC6" s="244"/>
      <c r="AGD6" s="244"/>
      <c r="AGE6" s="244"/>
      <c r="AGF6" s="244"/>
      <c r="AGG6" s="244"/>
      <c r="AGH6" s="244"/>
      <c r="AGI6" s="244"/>
      <c r="AGJ6" s="244"/>
      <c r="AGK6" s="244"/>
      <c r="AGL6" s="244"/>
      <c r="AGM6" s="244"/>
      <c r="AGN6" s="244"/>
      <c r="AGO6" s="244"/>
      <c r="AGP6" s="244"/>
      <c r="AGQ6" s="244"/>
      <c r="AGR6" s="244"/>
      <c r="AGS6" s="244"/>
      <c r="AGT6" s="244"/>
      <c r="AGU6" s="244"/>
      <c r="AGV6" s="244"/>
      <c r="AGW6" s="244"/>
      <c r="AGX6" s="244"/>
      <c r="AGY6" s="244"/>
      <c r="AGZ6" s="244"/>
      <c r="AHA6" s="244"/>
      <c r="AHB6" s="244"/>
      <c r="AHC6" s="244"/>
      <c r="AHD6" s="244"/>
      <c r="AHE6" s="244"/>
      <c r="AHF6" s="244"/>
      <c r="AHG6" s="244"/>
      <c r="AHH6" s="244"/>
      <c r="AHI6" s="244"/>
      <c r="AHJ6" s="244"/>
      <c r="AHK6" s="244"/>
      <c r="AHL6" s="244"/>
      <c r="AHM6" s="244"/>
      <c r="AHN6" s="244"/>
      <c r="AHO6" s="244"/>
      <c r="AHP6" s="244"/>
      <c r="AHQ6" s="244"/>
      <c r="AHR6" s="244"/>
      <c r="AHS6" s="244"/>
      <c r="AHT6" s="244"/>
      <c r="AHU6" s="244"/>
      <c r="AHV6" s="244"/>
      <c r="AHW6" s="244"/>
      <c r="AHX6" s="244"/>
      <c r="AHY6" s="244"/>
      <c r="AHZ6" s="244"/>
      <c r="AIA6" s="244"/>
      <c r="AIB6" s="244"/>
      <c r="AIC6" s="244"/>
      <c r="AID6" s="244"/>
      <c r="AIE6" s="244"/>
      <c r="AIF6" s="244"/>
      <c r="AIG6" s="244"/>
      <c r="AIH6" s="244"/>
      <c r="AII6" s="244"/>
      <c r="AIJ6" s="244"/>
      <c r="AIK6" s="244"/>
      <c r="AIL6" s="244"/>
      <c r="AIM6" s="244"/>
      <c r="AIN6" s="244"/>
      <c r="AIO6" s="244"/>
      <c r="AIP6" s="244"/>
      <c r="AIQ6" s="244"/>
      <c r="AIR6" s="244"/>
      <c r="AIS6" s="244"/>
      <c r="AIT6" s="244"/>
      <c r="AIU6" s="244"/>
      <c r="AIV6" s="244"/>
      <c r="AIW6" s="244"/>
      <c r="AIX6" s="244"/>
      <c r="AIY6" s="244"/>
      <c r="AIZ6" s="244"/>
      <c r="AJA6" s="244"/>
      <c r="AJB6" s="244"/>
      <c r="AJC6" s="244"/>
      <c r="AJD6" s="244"/>
      <c r="AJE6" s="244"/>
      <c r="AJF6" s="244"/>
      <c r="AJG6" s="244"/>
      <c r="AJH6" s="244"/>
      <c r="AJI6" s="244"/>
      <c r="AJJ6" s="244"/>
      <c r="AJK6" s="244"/>
      <c r="AJL6" s="244"/>
      <c r="AJM6" s="244"/>
      <c r="AJN6" s="244"/>
      <c r="AJO6" s="244"/>
      <c r="AJP6" s="244"/>
      <c r="AJQ6" s="244"/>
      <c r="AJR6" s="244"/>
      <c r="AJS6" s="244"/>
      <c r="AJT6" s="244"/>
      <c r="AJU6" s="244"/>
      <c r="AJV6" s="244"/>
      <c r="AJW6" s="244"/>
      <c r="AJX6" s="244"/>
      <c r="AJY6" s="244"/>
      <c r="AJZ6" s="244"/>
      <c r="AKA6" s="244"/>
      <c r="AKB6" s="244"/>
      <c r="AKC6" s="244"/>
      <c r="AKD6" s="244"/>
      <c r="AKE6" s="244"/>
      <c r="AKF6" s="244"/>
      <c r="AKG6" s="244"/>
      <c r="AKH6" s="244"/>
      <c r="AKI6" s="244"/>
      <c r="AKJ6" s="244"/>
      <c r="AKK6" s="244"/>
      <c r="AKL6" s="244"/>
      <c r="AKM6" s="244"/>
      <c r="AKN6" s="244"/>
      <c r="AKO6" s="244"/>
      <c r="AKP6" s="244"/>
      <c r="AKQ6" s="244"/>
      <c r="AKR6" s="244"/>
      <c r="AKS6" s="244"/>
      <c r="AKT6" s="244"/>
      <c r="AKU6" s="244"/>
      <c r="AKV6" s="244"/>
      <c r="AKW6" s="244"/>
      <c r="AKX6" s="244"/>
      <c r="AKY6" s="244"/>
      <c r="AKZ6" s="244"/>
      <c r="ALA6" s="244"/>
      <c r="ALB6" s="244"/>
      <c r="ALC6" s="244"/>
      <c r="ALD6" s="244"/>
      <c r="ALE6" s="244"/>
      <c r="ALF6" s="244"/>
      <c r="ALG6" s="244"/>
      <c r="ALH6" s="244"/>
      <c r="ALI6" s="244"/>
      <c r="ALJ6" s="244"/>
      <c r="ALK6" s="244"/>
      <c r="ALL6" s="244"/>
      <c r="ALM6" s="244"/>
      <c r="ALN6" s="244"/>
      <c r="ALO6" s="244"/>
      <c r="ALP6" s="244"/>
      <c r="ALQ6" s="244"/>
      <c r="ALR6" s="244"/>
      <c r="ALS6" s="244"/>
      <c r="ALT6" s="244"/>
      <c r="ALU6" s="244"/>
      <c r="ALV6" s="244"/>
      <c r="ALW6" s="244"/>
      <c r="ALX6" s="244"/>
      <c r="ALY6" s="244"/>
      <c r="ALZ6" s="244"/>
      <c r="AMA6" s="244"/>
      <c r="AMB6" s="244"/>
      <c r="AMC6" s="244"/>
      <c r="AMD6" s="244"/>
      <c r="AME6" s="244"/>
      <c r="AMF6" s="244"/>
      <c r="AMG6" s="244"/>
      <c r="AMH6" s="244"/>
      <c r="AMI6" s="244"/>
      <c r="AMJ6" s="244"/>
      <c r="AMK6" s="244"/>
      <c r="AML6" s="244"/>
      <c r="AMM6" s="244"/>
      <c r="AMN6" s="244"/>
      <c r="AMO6" s="244"/>
      <c r="AMP6" s="244"/>
      <c r="AMQ6" s="244"/>
      <c r="AMR6" s="244"/>
      <c r="AMS6" s="244"/>
      <c r="AMT6" s="244"/>
      <c r="AMU6" s="244"/>
      <c r="AMV6" s="244"/>
      <c r="AMW6" s="244"/>
      <c r="AMX6" s="244"/>
      <c r="AMY6" s="244"/>
      <c r="AMZ6" s="244"/>
      <c r="ANA6" s="244"/>
      <c r="ANB6" s="244"/>
      <c r="ANC6" s="244"/>
      <c r="AND6" s="244"/>
      <c r="ANE6" s="244"/>
      <c r="ANF6" s="244"/>
      <c r="ANG6" s="244"/>
      <c r="ANH6" s="244"/>
      <c r="ANI6" s="244"/>
      <c r="ANJ6" s="244"/>
      <c r="ANK6" s="244"/>
      <c r="ANL6" s="244"/>
      <c r="ANM6" s="244"/>
      <c r="ANN6" s="244"/>
      <c r="ANO6" s="244"/>
      <c r="ANP6" s="244"/>
      <c r="ANQ6" s="244"/>
      <c r="ANR6" s="244"/>
      <c r="ANS6" s="244"/>
      <c r="ANT6" s="244"/>
      <c r="ANU6" s="244"/>
      <c r="ANV6" s="244"/>
      <c r="ANW6" s="244"/>
      <c r="ANX6" s="244"/>
      <c r="ANY6" s="244"/>
      <c r="ANZ6" s="244"/>
      <c r="AOA6" s="244"/>
      <c r="AOB6" s="244"/>
      <c r="AOC6" s="244"/>
      <c r="AOD6" s="244"/>
      <c r="AOE6" s="244"/>
      <c r="AOF6" s="244"/>
      <c r="AOG6" s="244"/>
      <c r="AOH6" s="244"/>
      <c r="AOI6" s="244"/>
      <c r="AOJ6" s="244"/>
      <c r="AOK6" s="244"/>
      <c r="AOL6" s="244"/>
      <c r="AOM6" s="244"/>
      <c r="AON6" s="244"/>
      <c r="AOO6" s="244"/>
      <c r="AOP6" s="244"/>
      <c r="AOQ6" s="244"/>
      <c r="AOR6" s="244"/>
      <c r="AOS6" s="244"/>
      <c r="AOT6" s="244"/>
      <c r="AOU6" s="244"/>
      <c r="AOV6" s="244"/>
      <c r="AOW6" s="244"/>
      <c r="AOX6" s="244"/>
      <c r="AOY6" s="244"/>
      <c r="AOZ6" s="244"/>
      <c r="APA6" s="244"/>
      <c r="APB6" s="244"/>
      <c r="APC6" s="244"/>
      <c r="APD6" s="244"/>
      <c r="APE6" s="244"/>
      <c r="APF6" s="244"/>
      <c r="APG6" s="244"/>
      <c r="APH6" s="244"/>
      <c r="API6" s="244"/>
      <c r="APJ6" s="244"/>
      <c r="APK6" s="244"/>
      <c r="APL6" s="244"/>
      <c r="APM6" s="244"/>
      <c r="APN6" s="244"/>
      <c r="APO6" s="244"/>
      <c r="APP6" s="244"/>
      <c r="APQ6" s="244"/>
      <c r="APR6" s="244"/>
      <c r="APS6" s="244"/>
      <c r="APT6" s="244"/>
      <c r="APU6" s="244"/>
      <c r="APV6" s="244"/>
      <c r="APW6" s="244"/>
      <c r="APX6" s="244"/>
      <c r="APY6" s="244"/>
      <c r="APZ6" s="244"/>
      <c r="AQA6" s="244"/>
      <c r="AQB6" s="244"/>
      <c r="AQC6" s="244"/>
      <c r="AQD6" s="244"/>
      <c r="AQE6" s="244"/>
      <c r="AQF6" s="244"/>
      <c r="AQG6" s="244"/>
      <c r="AQH6" s="244"/>
      <c r="AQI6" s="244"/>
      <c r="AQJ6" s="244"/>
      <c r="AQK6" s="244"/>
      <c r="AQL6" s="244"/>
      <c r="AQM6" s="244"/>
      <c r="AQN6" s="244"/>
      <c r="AQO6" s="244"/>
      <c r="AQP6" s="244"/>
      <c r="AQQ6" s="244"/>
      <c r="AQR6" s="244"/>
      <c r="AQS6" s="244"/>
      <c r="AQT6" s="244"/>
      <c r="AQU6" s="244"/>
      <c r="AQV6" s="244"/>
      <c r="AQW6" s="244"/>
      <c r="AQX6" s="244"/>
      <c r="AQY6" s="244"/>
      <c r="AQZ6" s="244"/>
      <c r="ARA6" s="244"/>
      <c r="ARB6" s="244"/>
      <c r="ARC6" s="244"/>
      <c r="ARD6" s="244"/>
      <c r="ARE6" s="244"/>
      <c r="ARF6" s="244"/>
      <c r="ARG6" s="244"/>
      <c r="ARH6" s="244"/>
      <c r="ARI6" s="244"/>
      <c r="ARJ6" s="244"/>
      <c r="ARK6" s="244"/>
      <c r="ARL6" s="244"/>
      <c r="ARM6" s="244"/>
      <c r="ARN6" s="244"/>
      <c r="ARO6" s="244"/>
      <c r="ARP6" s="244"/>
      <c r="ARQ6" s="244"/>
      <c r="ARR6" s="244"/>
      <c r="ARS6" s="244"/>
      <c r="ART6" s="244"/>
      <c r="ARU6" s="244"/>
      <c r="ARV6" s="244"/>
      <c r="ARW6" s="244"/>
      <c r="ARX6" s="244"/>
      <c r="ARY6" s="244"/>
      <c r="ARZ6" s="244"/>
      <c r="ASA6" s="244"/>
      <c r="ASB6" s="244"/>
      <c r="ASC6" s="244"/>
      <c r="ASD6" s="244"/>
      <c r="ASE6" s="244"/>
      <c r="ASF6" s="244"/>
      <c r="ASG6" s="244"/>
      <c r="ASH6" s="244"/>
      <c r="ASI6" s="244"/>
      <c r="ASJ6" s="244"/>
      <c r="ASK6" s="244"/>
      <c r="ASL6" s="244"/>
      <c r="ASM6" s="244"/>
      <c r="ASN6" s="244"/>
      <c r="ASO6" s="244"/>
      <c r="ASP6" s="244"/>
      <c r="ASQ6" s="244"/>
      <c r="ASR6" s="244"/>
      <c r="ASS6" s="244"/>
      <c r="AST6" s="244"/>
      <c r="ASU6" s="244"/>
      <c r="ASV6" s="244"/>
      <c r="ASW6" s="244"/>
      <c r="ASX6" s="244"/>
      <c r="ASY6" s="244"/>
      <c r="ASZ6" s="244"/>
      <c r="ATA6" s="244"/>
      <c r="ATB6" s="244"/>
      <c r="ATC6" s="244"/>
      <c r="ATD6" s="244"/>
      <c r="ATE6" s="244"/>
      <c r="ATF6" s="244"/>
      <c r="ATG6" s="244"/>
      <c r="ATH6" s="244"/>
      <c r="ATI6" s="244"/>
      <c r="ATJ6" s="244"/>
      <c r="ATK6" s="244"/>
      <c r="ATL6" s="244"/>
      <c r="ATM6" s="244"/>
      <c r="ATN6" s="244"/>
      <c r="ATO6" s="244"/>
      <c r="ATP6" s="244"/>
      <c r="ATQ6" s="244"/>
      <c r="ATR6" s="244"/>
      <c r="ATS6" s="244"/>
      <c r="ATT6" s="244"/>
      <c r="ATU6" s="244"/>
      <c r="ATV6" s="244"/>
      <c r="ATW6" s="244"/>
      <c r="ATX6" s="244"/>
      <c r="ATY6" s="244"/>
      <c r="ATZ6" s="244"/>
      <c r="AUA6" s="244"/>
      <c r="AUB6" s="244"/>
      <c r="AUC6" s="244"/>
      <c r="AUD6" s="244"/>
      <c r="AUE6" s="244"/>
      <c r="AUF6" s="244"/>
      <c r="AUG6" s="244"/>
      <c r="AUH6" s="244"/>
      <c r="AUI6" s="244"/>
      <c r="AUJ6" s="244"/>
      <c r="AUK6" s="244"/>
      <c r="AUL6" s="244"/>
      <c r="AUM6" s="244"/>
      <c r="AUN6" s="244"/>
      <c r="AUO6" s="244"/>
      <c r="AUP6" s="244"/>
      <c r="AUQ6" s="244"/>
      <c r="AUR6" s="244"/>
      <c r="AUS6" s="244"/>
      <c r="AUT6" s="244"/>
      <c r="AUU6" s="244"/>
      <c r="AUV6" s="244"/>
      <c r="AUW6" s="244"/>
      <c r="AUX6" s="244"/>
      <c r="AUY6" s="244"/>
      <c r="AUZ6" s="244"/>
      <c r="AVA6" s="244"/>
      <c r="AVB6" s="244"/>
      <c r="AVC6" s="244"/>
      <c r="AVD6" s="244"/>
      <c r="AVE6" s="244"/>
      <c r="AVF6" s="244"/>
      <c r="AVG6" s="244"/>
      <c r="AVH6" s="244"/>
      <c r="AVI6" s="244"/>
      <c r="AVJ6" s="244"/>
      <c r="AVK6" s="244"/>
      <c r="AVL6" s="244"/>
      <c r="AVM6" s="244"/>
      <c r="AVN6" s="244"/>
      <c r="AVO6" s="244"/>
      <c r="AVP6" s="244"/>
      <c r="AVQ6" s="244"/>
      <c r="AVR6" s="244"/>
      <c r="AVS6" s="244"/>
      <c r="AVT6" s="244"/>
      <c r="AVU6" s="244"/>
      <c r="AVV6" s="244"/>
      <c r="AVW6" s="244"/>
      <c r="AVX6" s="244"/>
      <c r="AVY6" s="244"/>
      <c r="AVZ6" s="244"/>
      <c r="AWA6" s="244"/>
      <c r="AWB6" s="244"/>
      <c r="AWC6" s="244"/>
      <c r="AWD6" s="244"/>
      <c r="AWE6" s="244"/>
      <c r="AWF6" s="244"/>
      <c r="AWG6" s="244"/>
      <c r="AWH6" s="244"/>
      <c r="AWI6" s="244"/>
      <c r="AWJ6" s="244"/>
      <c r="AWK6" s="244"/>
      <c r="AWL6" s="244"/>
      <c r="AWM6" s="244"/>
      <c r="AWN6" s="244"/>
      <c r="AWO6" s="244"/>
      <c r="AWP6" s="244"/>
      <c r="AWQ6" s="244"/>
      <c r="AWR6" s="244"/>
      <c r="AWS6" s="244"/>
      <c r="AWT6" s="244"/>
      <c r="AWU6" s="244"/>
      <c r="AWV6" s="244"/>
      <c r="AWW6" s="244"/>
      <c r="AWX6" s="244"/>
      <c r="AWY6" s="244"/>
      <c r="AWZ6" s="244"/>
      <c r="AXA6" s="244"/>
      <c r="AXB6" s="244"/>
      <c r="AXC6" s="244"/>
      <c r="AXD6" s="244"/>
      <c r="AXE6" s="244"/>
      <c r="AXF6" s="244"/>
      <c r="AXG6" s="244"/>
      <c r="AXH6" s="244"/>
      <c r="AXI6" s="244"/>
      <c r="AXJ6" s="244"/>
      <c r="AXK6" s="244"/>
      <c r="AXL6" s="244"/>
      <c r="AXM6" s="244"/>
      <c r="AXN6" s="244"/>
      <c r="AXO6" s="244"/>
      <c r="AXP6" s="244"/>
      <c r="AXQ6" s="244"/>
      <c r="AXR6" s="244"/>
      <c r="AXS6" s="244"/>
      <c r="AXT6" s="244"/>
      <c r="AXU6" s="244"/>
      <c r="AXV6" s="244"/>
      <c r="AXW6" s="244"/>
      <c r="AXX6" s="244"/>
      <c r="AXY6" s="244"/>
      <c r="AXZ6" s="244"/>
      <c r="AYA6" s="244"/>
      <c r="AYB6" s="244"/>
      <c r="AYC6" s="244"/>
      <c r="AYD6" s="244"/>
      <c r="AYE6" s="244"/>
      <c r="AYF6" s="244"/>
      <c r="AYG6" s="244"/>
      <c r="AYH6" s="244"/>
      <c r="AYI6" s="244"/>
      <c r="AYJ6" s="244"/>
      <c r="AYK6" s="244"/>
      <c r="AYL6" s="244"/>
      <c r="AYM6" s="244"/>
      <c r="AYN6" s="244"/>
      <c r="AYO6" s="244"/>
      <c r="AYP6" s="244"/>
      <c r="AYQ6" s="244"/>
      <c r="AYR6" s="244"/>
      <c r="AYS6" s="244"/>
      <c r="AYT6" s="244"/>
      <c r="AYU6" s="244"/>
      <c r="AYV6" s="244"/>
      <c r="AYW6" s="244"/>
      <c r="AYX6" s="244"/>
      <c r="AYY6" s="244"/>
      <c r="AYZ6" s="244"/>
      <c r="AZA6" s="244"/>
      <c r="AZB6" s="244"/>
      <c r="AZC6" s="244"/>
      <c r="AZD6" s="244"/>
      <c r="AZE6" s="244"/>
      <c r="AZF6" s="244"/>
      <c r="AZG6" s="244"/>
      <c r="AZH6" s="244"/>
      <c r="AZI6" s="244"/>
      <c r="AZJ6" s="244"/>
      <c r="AZK6" s="244"/>
      <c r="AZL6" s="244"/>
      <c r="AZM6" s="244"/>
      <c r="AZN6" s="244"/>
      <c r="AZO6" s="244"/>
      <c r="AZP6" s="244"/>
      <c r="AZQ6" s="244"/>
      <c r="AZR6" s="244"/>
      <c r="AZS6" s="244"/>
      <c r="AZT6" s="244"/>
      <c r="AZU6" s="244"/>
      <c r="AZV6" s="244"/>
      <c r="AZW6" s="244"/>
      <c r="AZX6" s="244"/>
      <c r="AZY6" s="244"/>
      <c r="AZZ6" s="244"/>
      <c r="BAA6" s="244"/>
      <c r="BAB6" s="244"/>
      <c r="BAC6" s="244"/>
      <c r="BAD6" s="244"/>
      <c r="BAE6" s="244"/>
      <c r="BAF6" s="244"/>
      <c r="BAG6" s="244"/>
      <c r="BAH6" s="244"/>
      <c r="BAI6" s="244"/>
      <c r="BAJ6" s="244"/>
      <c r="BAK6" s="244"/>
      <c r="BAL6" s="244"/>
      <c r="BAM6" s="244"/>
      <c r="BAN6" s="244"/>
      <c r="BAO6" s="244"/>
      <c r="BAP6" s="244"/>
      <c r="BAQ6" s="244"/>
      <c r="BAR6" s="244"/>
      <c r="BAS6" s="244"/>
      <c r="BAT6" s="244"/>
      <c r="BAU6" s="244"/>
      <c r="BAV6" s="244"/>
      <c r="BAW6" s="244"/>
      <c r="BAX6" s="244"/>
      <c r="BAY6" s="244"/>
      <c r="BAZ6" s="244"/>
      <c r="BBA6" s="244"/>
      <c r="BBB6" s="244"/>
      <c r="BBC6" s="244"/>
      <c r="BBD6" s="244"/>
      <c r="BBE6" s="244"/>
      <c r="BBF6" s="244"/>
      <c r="BBG6" s="244"/>
      <c r="BBH6" s="244"/>
      <c r="BBI6" s="244"/>
      <c r="BBJ6" s="244"/>
      <c r="BBK6" s="244"/>
      <c r="BBL6" s="244"/>
      <c r="BBM6" s="244"/>
      <c r="BBN6" s="244"/>
      <c r="BBO6" s="244"/>
      <c r="BBP6" s="244"/>
      <c r="BBQ6" s="244"/>
      <c r="BBR6" s="244"/>
      <c r="BBS6" s="244"/>
      <c r="BBT6" s="244"/>
      <c r="BBU6" s="244"/>
      <c r="BBV6" s="244"/>
      <c r="BBW6" s="244"/>
      <c r="BBX6" s="244"/>
      <c r="BBY6" s="244"/>
      <c r="BBZ6" s="244"/>
      <c r="BCA6" s="244"/>
      <c r="BCB6" s="244"/>
      <c r="BCC6" s="244"/>
      <c r="BCD6" s="244"/>
      <c r="BCE6" s="244"/>
      <c r="BCF6" s="244"/>
      <c r="BCG6" s="244"/>
      <c r="BCH6" s="244"/>
      <c r="BCI6" s="244"/>
      <c r="BCJ6" s="244"/>
      <c r="BCK6" s="244"/>
      <c r="BCL6" s="244"/>
      <c r="BCM6" s="244"/>
      <c r="BCN6" s="244"/>
      <c r="BCO6" s="244"/>
      <c r="BCP6" s="244"/>
      <c r="BCQ6" s="244"/>
      <c r="BCR6" s="244"/>
      <c r="BCS6" s="244"/>
      <c r="BCT6" s="244"/>
      <c r="BCU6" s="244"/>
      <c r="BCV6" s="244"/>
      <c r="BCW6" s="244"/>
      <c r="BCX6" s="244"/>
      <c r="BCY6" s="244"/>
      <c r="BCZ6" s="244"/>
      <c r="BDA6" s="244"/>
      <c r="BDB6" s="244"/>
      <c r="BDC6" s="244"/>
      <c r="BDD6" s="244"/>
      <c r="BDE6" s="244"/>
      <c r="BDF6" s="244"/>
      <c r="BDG6" s="244"/>
      <c r="BDH6" s="244"/>
      <c r="BDI6" s="244"/>
      <c r="BDJ6" s="244"/>
      <c r="BDK6" s="244"/>
      <c r="BDL6" s="244"/>
      <c r="BDM6" s="244"/>
      <c r="BDN6" s="244"/>
      <c r="BDO6" s="244"/>
      <c r="BDP6" s="244"/>
      <c r="BDQ6" s="244"/>
      <c r="BDR6" s="244"/>
      <c r="BDS6" s="244"/>
      <c r="BDT6" s="244"/>
      <c r="BDU6" s="244"/>
      <c r="BDV6" s="244"/>
      <c r="BDW6" s="244"/>
      <c r="BDX6" s="244"/>
      <c r="BDY6" s="244"/>
      <c r="BDZ6" s="244"/>
      <c r="BEA6" s="244"/>
      <c r="BEB6" s="244"/>
      <c r="BEC6" s="244"/>
      <c r="BED6" s="244"/>
      <c r="BEE6" s="244"/>
      <c r="BEF6" s="244"/>
      <c r="BEG6" s="244"/>
      <c r="BEH6" s="244"/>
      <c r="BEI6" s="244"/>
      <c r="BEJ6" s="244"/>
      <c r="BEK6" s="244"/>
      <c r="BEL6" s="244"/>
      <c r="BEM6" s="244"/>
      <c r="BEN6" s="244"/>
      <c r="BEO6" s="244"/>
      <c r="BEP6" s="244"/>
      <c r="BEQ6" s="244"/>
      <c r="BER6" s="244"/>
      <c r="BES6" s="244"/>
      <c r="BET6" s="244"/>
      <c r="BEU6" s="244"/>
      <c r="BEV6" s="244"/>
      <c r="BEW6" s="244"/>
      <c r="BEX6" s="244"/>
      <c r="BEY6" s="244"/>
      <c r="BEZ6" s="244"/>
      <c r="BFA6" s="244"/>
      <c r="BFB6" s="244"/>
      <c r="BFC6" s="244"/>
      <c r="BFD6" s="244"/>
      <c r="BFE6" s="244"/>
      <c r="BFF6" s="244"/>
      <c r="BFG6" s="244"/>
      <c r="BFH6" s="244"/>
      <c r="BFI6" s="244"/>
      <c r="BFJ6" s="244"/>
      <c r="BFK6" s="244"/>
      <c r="BFL6" s="244"/>
      <c r="BFM6" s="244"/>
      <c r="BFN6" s="244"/>
      <c r="BFO6" s="244"/>
      <c r="BFP6" s="244"/>
      <c r="BFQ6" s="244"/>
      <c r="BFR6" s="244"/>
      <c r="BFS6" s="244"/>
      <c r="BFT6" s="244"/>
      <c r="BFU6" s="244"/>
      <c r="BFV6" s="244"/>
      <c r="BFW6" s="244"/>
      <c r="BFX6" s="244"/>
      <c r="BFY6" s="244"/>
      <c r="BFZ6" s="244"/>
      <c r="BGA6" s="244"/>
      <c r="BGB6" s="244"/>
      <c r="BGC6" s="244"/>
      <c r="BGD6" s="244"/>
      <c r="BGE6" s="244"/>
      <c r="BGF6" s="244"/>
      <c r="BGG6" s="244"/>
      <c r="BGH6" s="244"/>
      <c r="BGI6" s="244"/>
      <c r="BGJ6" s="244"/>
      <c r="BGK6" s="244"/>
      <c r="BGL6" s="244"/>
      <c r="BGM6" s="244"/>
      <c r="BGN6" s="244"/>
      <c r="BGO6" s="244"/>
      <c r="BGP6" s="244"/>
      <c r="BGQ6" s="244"/>
      <c r="BGR6" s="244"/>
      <c r="BGS6" s="244"/>
      <c r="BGT6" s="244"/>
      <c r="BGU6" s="244"/>
      <c r="BGV6" s="244"/>
      <c r="BGW6" s="244"/>
      <c r="BGX6" s="244"/>
      <c r="BGY6" s="244"/>
      <c r="BGZ6" s="244"/>
      <c r="BHA6" s="244"/>
      <c r="BHB6" s="244"/>
      <c r="BHC6" s="244"/>
      <c r="BHD6" s="244"/>
      <c r="BHE6" s="244"/>
      <c r="BHF6" s="244"/>
      <c r="BHG6" s="244"/>
      <c r="BHH6" s="244"/>
      <c r="BHI6" s="244"/>
      <c r="BHJ6" s="244"/>
      <c r="BHK6" s="244"/>
      <c r="BHL6" s="244"/>
      <c r="BHM6" s="244"/>
      <c r="BHN6" s="244"/>
      <c r="BHO6" s="244"/>
      <c r="BHP6" s="244"/>
      <c r="BHQ6" s="244"/>
      <c r="BHR6" s="244"/>
      <c r="BHS6" s="244"/>
      <c r="BHT6" s="244"/>
      <c r="BHU6" s="244"/>
      <c r="BHV6" s="244"/>
      <c r="BHW6" s="244"/>
      <c r="BHX6" s="244"/>
      <c r="BHY6" s="244"/>
      <c r="BHZ6" s="244"/>
      <c r="BIA6" s="244"/>
      <c r="BIB6" s="244"/>
      <c r="BIC6" s="244"/>
      <c r="BID6" s="244"/>
      <c r="BIE6" s="244"/>
      <c r="BIF6" s="244"/>
      <c r="BIG6" s="244"/>
      <c r="BIH6" s="244"/>
      <c r="BII6" s="244"/>
      <c r="BIJ6" s="244"/>
      <c r="BIK6" s="244"/>
      <c r="BIL6" s="244"/>
      <c r="BIM6" s="244"/>
      <c r="BIN6" s="244"/>
      <c r="BIO6" s="244"/>
      <c r="BIP6" s="244"/>
      <c r="BIQ6" s="244"/>
      <c r="BIR6" s="244"/>
      <c r="BIS6" s="244"/>
      <c r="BIT6" s="244"/>
      <c r="BIU6" s="244"/>
      <c r="BIV6" s="244"/>
      <c r="BIW6" s="244"/>
      <c r="BIX6" s="244"/>
      <c r="BIY6" s="244"/>
      <c r="BIZ6" s="244"/>
      <c r="BJA6" s="244"/>
      <c r="BJB6" s="244"/>
      <c r="BJC6" s="244"/>
      <c r="BJD6" s="244"/>
      <c r="BJE6" s="244"/>
      <c r="BJF6" s="244"/>
      <c r="BJG6" s="244"/>
      <c r="BJH6" s="244"/>
      <c r="BJI6" s="244"/>
      <c r="BJJ6" s="244"/>
      <c r="BJK6" s="244"/>
      <c r="BJL6" s="244"/>
      <c r="BJM6" s="244"/>
      <c r="BJN6" s="244"/>
      <c r="BJO6" s="244"/>
      <c r="BJP6" s="244"/>
      <c r="BJQ6" s="244"/>
      <c r="BJR6" s="244"/>
      <c r="BJS6" s="244"/>
      <c r="BJT6" s="244"/>
      <c r="BJU6" s="244"/>
      <c r="BJV6" s="244"/>
      <c r="BJW6" s="244"/>
      <c r="BJX6" s="244"/>
      <c r="BJY6" s="244"/>
      <c r="BJZ6" s="244"/>
      <c r="BKA6" s="244"/>
      <c r="BKB6" s="244"/>
      <c r="BKC6" s="244"/>
      <c r="BKD6" s="244"/>
      <c r="BKE6" s="244"/>
      <c r="BKF6" s="244"/>
      <c r="BKG6" s="244"/>
      <c r="BKH6" s="244"/>
      <c r="BKI6" s="244"/>
      <c r="BKJ6" s="244"/>
      <c r="BKK6" s="244"/>
      <c r="BKL6" s="244"/>
      <c r="BKM6" s="244"/>
      <c r="BKN6" s="244"/>
      <c r="BKO6" s="244"/>
      <c r="BKP6" s="244"/>
      <c r="BKQ6" s="244"/>
      <c r="BKR6" s="244"/>
      <c r="BKS6" s="244"/>
      <c r="BKT6" s="244"/>
      <c r="BKU6" s="244"/>
      <c r="BKV6" s="244"/>
      <c r="BKW6" s="244"/>
      <c r="BKX6" s="244"/>
      <c r="BKY6" s="244"/>
      <c r="BKZ6" s="244"/>
      <c r="BLA6" s="244"/>
      <c r="BLB6" s="244"/>
      <c r="BLC6" s="244"/>
      <c r="BLD6" s="244"/>
      <c r="BLE6" s="244"/>
      <c r="BLF6" s="244"/>
      <c r="BLG6" s="244"/>
      <c r="BLH6" s="244"/>
      <c r="BLI6" s="244"/>
      <c r="BLJ6" s="244"/>
      <c r="BLK6" s="244"/>
      <c r="BLL6" s="244"/>
      <c r="BLM6" s="244"/>
      <c r="BLN6" s="244"/>
      <c r="BLO6" s="244"/>
      <c r="BLP6" s="244"/>
      <c r="BLQ6" s="244"/>
      <c r="BLR6" s="244"/>
      <c r="BLS6" s="244"/>
      <c r="BLT6" s="244"/>
      <c r="BLU6" s="244"/>
      <c r="BLV6" s="244"/>
      <c r="BLW6" s="244"/>
      <c r="BLX6" s="244"/>
      <c r="BLY6" s="244"/>
      <c r="BLZ6" s="244"/>
      <c r="BMA6" s="244"/>
      <c r="BMB6" s="244"/>
      <c r="BMC6" s="244"/>
      <c r="BMD6" s="244"/>
      <c r="BME6" s="244"/>
      <c r="BMF6" s="244"/>
      <c r="BMG6" s="244"/>
      <c r="BMH6" s="244"/>
      <c r="BMI6" s="244"/>
      <c r="BMJ6" s="244"/>
      <c r="BMK6" s="244"/>
      <c r="BML6" s="244"/>
      <c r="BMM6" s="244"/>
      <c r="BMN6" s="244"/>
      <c r="BMO6" s="244"/>
      <c r="BMP6" s="244"/>
      <c r="BMQ6" s="244"/>
      <c r="BMR6" s="244"/>
      <c r="BMS6" s="244"/>
      <c r="BMT6" s="244"/>
      <c r="BMU6" s="244"/>
      <c r="BMV6" s="244"/>
      <c r="BMW6" s="244"/>
      <c r="BMX6" s="244"/>
      <c r="BMY6" s="244"/>
      <c r="BMZ6" s="244"/>
      <c r="BNA6" s="244"/>
      <c r="BNB6" s="244"/>
      <c r="BNC6" s="244"/>
      <c r="BND6" s="244"/>
      <c r="BNE6" s="244"/>
      <c r="BNF6" s="244"/>
      <c r="BNG6" s="244"/>
      <c r="BNH6" s="244"/>
      <c r="BNI6" s="244"/>
      <c r="BNJ6" s="244"/>
      <c r="BNK6" s="244"/>
      <c r="BNL6" s="244"/>
      <c r="BNM6" s="244"/>
      <c r="BNN6" s="244"/>
      <c r="BNO6" s="244"/>
      <c r="BNP6" s="244"/>
      <c r="BNQ6" s="244"/>
      <c r="BNR6" s="244"/>
      <c r="BNS6" s="244"/>
      <c r="BNT6" s="244"/>
      <c r="BNU6" s="244"/>
      <c r="BNV6" s="244"/>
      <c r="BNW6" s="244"/>
      <c r="BNX6" s="244"/>
      <c r="BNY6" s="244"/>
      <c r="BNZ6" s="244"/>
      <c r="BOA6" s="244"/>
      <c r="BOB6" s="244"/>
      <c r="BOC6" s="244"/>
      <c r="BOD6" s="244"/>
      <c r="BOE6" s="244"/>
      <c r="BOF6" s="244"/>
      <c r="BOG6" s="244"/>
      <c r="BOH6" s="244"/>
      <c r="BOI6" s="244"/>
      <c r="BOJ6" s="244"/>
      <c r="BOK6" s="244"/>
      <c r="BOL6" s="244"/>
      <c r="BOM6" s="244"/>
      <c r="BON6" s="244"/>
      <c r="BOO6" s="244"/>
      <c r="BOP6" s="244"/>
      <c r="BOQ6" s="244"/>
      <c r="BOR6" s="244"/>
      <c r="BOS6" s="244"/>
      <c r="BOT6" s="244"/>
      <c r="BOU6" s="244"/>
      <c r="BOV6" s="244"/>
      <c r="BOW6" s="244"/>
      <c r="BOX6" s="244"/>
      <c r="BOY6" s="244"/>
      <c r="BOZ6" s="244"/>
      <c r="BPA6" s="244"/>
      <c r="BPB6" s="244"/>
      <c r="BPC6" s="244"/>
      <c r="BPD6" s="244"/>
      <c r="BPE6" s="244"/>
      <c r="BPF6" s="244"/>
      <c r="BPG6" s="244"/>
      <c r="BPH6" s="244"/>
      <c r="BPI6" s="244"/>
      <c r="BPJ6" s="244"/>
      <c r="BPK6" s="244"/>
      <c r="BPL6" s="244"/>
      <c r="BPM6" s="244"/>
      <c r="BPN6" s="244"/>
      <c r="BPO6" s="244"/>
      <c r="BPP6" s="244"/>
      <c r="BPQ6" s="244"/>
      <c r="BPR6" s="244"/>
      <c r="BPS6" s="244"/>
      <c r="BPT6" s="244"/>
      <c r="BPU6" s="244"/>
      <c r="BPV6" s="244"/>
      <c r="BPW6" s="244"/>
      <c r="BPX6" s="244"/>
      <c r="BPY6" s="244"/>
      <c r="BPZ6" s="244"/>
      <c r="BQA6" s="244"/>
      <c r="BQB6" s="244"/>
      <c r="BQC6" s="244"/>
      <c r="BQD6" s="244"/>
      <c r="BQE6" s="244"/>
      <c r="BQF6" s="244"/>
      <c r="BQG6" s="244"/>
      <c r="BQH6" s="244"/>
      <c r="BQI6" s="244"/>
      <c r="BQJ6" s="244"/>
      <c r="BQK6" s="244"/>
      <c r="BQL6" s="244"/>
      <c r="BQM6" s="244"/>
      <c r="BQN6" s="244"/>
      <c r="BQO6" s="244"/>
      <c r="BQP6" s="244"/>
      <c r="BQQ6" s="244"/>
      <c r="BQR6" s="244"/>
      <c r="BQS6" s="244"/>
      <c r="BQT6" s="244"/>
      <c r="BQU6" s="244"/>
      <c r="BQV6" s="244"/>
      <c r="BQW6" s="244"/>
      <c r="BQX6" s="244"/>
      <c r="BQY6" s="244"/>
      <c r="BQZ6" s="244"/>
      <c r="BRA6" s="244"/>
      <c r="BRB6" s="244"/>
      <c r="BRC6" s="244"/>
      <c r="BRD6" s="244"/>
      <c r="BRE6" s="244"/>
      <c r="BRF6" s="244"/>
      <c r="BRG6" s="244"/>
      <c r="BRH6" s="244"/>
      <c r="BRI6" s="244"/>
      <c r="BRJ6" s="244"/>
      <c r="BRK6" s="244"/>
      <c r="BRL6" s="244"/>
      <c r="BRM6" s="244"/>
      <c r="BRN6" s="244"/>
      <c r="BRO6" s="244"/>
      <c r="BRP6" s="244"/>
      <c r="BRQ6" s="244"/>
      <c r="BRR6" s="244"/>
      <c r="BRS6" s="244"/>
      <c r="BRT6" s="244"/>
      <c r="BRU6" s="244"/>
      <c r="BRV6" s="244"/>
      <c r="BRW6" s="244"/>
      <c r="BRX6" s="244"/>
      <c r="BRY6" s="244"/>
      <c r="BRZ6" s="244"/>
      <c r="BSA6" s="244"/>
      <c r="BSB6" s="244"/>
      <c r="BSC6" s="244"/>
      <c r="BSD6" s="244"/>
      <c r="BSE6" s="244"/>
      <c r="BSF6" s="244"/>
      <c r="BSG6" s="244"/>
      <c r="BSH6" s="244"/>
      <c r="BSI6" s="244"/>
      <c r="BSJ6" s="244"/>
      <c r="BSK6" s="244"/>
      <c r="BSL6" s="244"/>
      <c r="BSM6" s="244"/>
      <c r="BSN6" s="244"/>
      <c r="BSO6" s="244"/>
      <c r="BSP6" s="244"/>
      <c r="BSQ6" s="244"/>
      <c r="BSR6" s="244"/>
      <c r="BSS6" s="244"/>
      <c r="BST6" s="244"/>
      <c r="BSU6" s="244"/>
      <c r="BSV6" s="244"/>
      <c r="BSW6" s="244"/>
      <c r="BSX6" s="244"/>
      <c r="BSY6" s="244"/>
      <c r="BSZ6" s="244"/>
      <c r="BTA6" s="244"/>
      <c r="BTB6" s="244"/>
      <c r="BTC6" s="244"/>
      <c r="BTD6" s="244"/>
      <c r="BTE6" s="244"/>
      <c r="BTF6" s="244"/>
      <c r="BTG6" s="244"/>
      <c r="BTH6" s="244"/>
      <c r="BTI6" s="244"/>
      <c r="BTJ6" s="244"/>
      <c r="BTK6" s="244"/>
      <c r="BTL6" s="244"/>
      <c r="BTM6" s="244"/>
      <c r="BTN6" s="244"/>
      <c r="BTO6" s="244"/>
      <c r="BTP6" s="244"/>
      <c r="BTQ6" s="244"/>
      <c r="BTR6" s="244"/>
      <c r="BTS6" s="244"/>
      <c r="BTT6" s="244"/>
      <c r="BTU6" s="244"/>
      <c r="BTV6" s="244"/>
      <c r="BTW6" s="244"/>
      <c r="BTX6" s="244"/>
      <c r="BTY6" s="244"/>
      <c r="BTZ6" s="244"/>
      <c r="BUA6" s="244"/>
      <c r="BUB6" s="244"/>
      <c r="BUC6" s="244"/>
      <c r="BUD6" s="244"/>
      <c r="BUE6" s="244"/>
      <c r="BUF6" s="244"/>
      <c r="BUG6" s="244"/>
      <c r="BUH6" s="244"/>
      <c r="BUI6" s="244"/>
      <c r="BUJ6" s="244"/>
      <c r="BUK6" s="244"/>
      <c r="BUL6" s="244"/>
      <c r="BUM6" s="244"/>
      <c r="BUN6" s="244"/>
      <c r="BUO6" s="244"/>
      <c r="BUP6" s="244"/>
      <c r="BUQ6" s="244"/>
      <c r="BUR6" s="244"/>
      <c r="BUS6" s="244"/>
      <c r="BUT6" s="244"/>
      <c r="BUU6" s="244"/>
      <c r="BUV6" s="244"/>
      <c r="BUW6" s="244"/>
      <c r="BUX6" s="244"/>
      <c r="BUY6" s="244"/>
      <c r="BUZ6" s="244"/>
      <c r="BVA6" s="244"/>
      <c r="BVB6" s="244"/>
      <c r="BVC6" s="244"/>
      <c r="BVD6" s="244"/>
      <c r="BVE6" s="244"/>
      <c r="BVF6" s="244"/>
      <c r="BVG6" s="244"/>
      <c r="BVH6" s="244"/>
      <c r="BVI6" s="244"/>
      <c r="BVJ6" s="244"/>
      <c r="BVK6" s="244"/>
      <c r="BVL6" s="244"/>
      <c r="BVM6" s="244"/>
      <c r="BVN6" s="244"/>
      <c r="BVO6" s="244"/>
      <c r="BVP6" s="244"/>
      <c r="BVQ6" s="244"/>
      <c r="BVR6" s="244"/>
      <c r="BVS6" s="244"/>
      <c r="BVT6" s="244"/>
      <c r="BVU6" s="244"/>
      <c r="BVV6" s="244"/>
      <c r="BVW6" s="244"/>
      <c r="BVX6" s="244"/>
      <c r="BVY6" s="244"/>
      <c r="BVZ6" s="244"/>
      <c r="BWA6" s="244"/>
      <c r="BWB6" s="244"/>
      <c r="BWC6" s="244"/>
      <c r="BWD6" s="244"/>
      <c r="BWE6" s="244"/>
      <c r="BWF6" s="244"/>
      <c r="BWG6" s="244"/>
      <c r="BWH6" s="244"/>
      <c r="BWI6" s="244"/>
      <c r="BWJ6" s="244"/>
      <c r="BWK6" s="244"/>
      <c r="BWL6" s="244"/>
      <c r="BWM6" s="244"/>
      <c r="BWN6" s="244"/>
      <c r="BWO6" s="244"/>
      <c r="BWP6" s="244"/>
      <c r="BWQ6" s="244"/>
      <c r="BWR6" s="244"/>
      <c r="BWS6" s="244"/>
      <c r="BWT6" s="244"/>
      <c r="BWU6" s="244"/>
      <c r="BWV6" s="244"/>
      <c r="BWW6" s="244"/>
      <c r="BWX6" s="244"/>
      <c r="BWY6" s="244"/>
      <c r="BWZ6" s="244"/>
      <c r="BXA6" s="244"/>
      <c r="BXB6" s="244"/>
      <c r="BXC6" s="244"/>
      <c r="BXD6" s="244"/>
      <c r="BXE6" s="244"/>
      <c r="BXF6" s="244"/>
      <c r="BXG6" s="244"/>
      <c r="BXH6" s="244"/>
      <c r="BXI6" s="244"/>
      <c r="BXJ6" s="244"/>
      <c r="BXK6" s="244"/>
      <c r="BXL6" s="244"/>
      <c r="BXM6" s="244"/>
      <c r="BXN6" s="244"/>
      <c r="BXO6" s="244"/>
      <c r="BXP6" s="244"/>
      <c r="BXQ6" s="244"/>
      <c r="BXR6" s="244"/>
      <c r="BXS6" s="244"/>
      <c r="BXT6" s="244"/>
      <c r="BXU6" s="244"/>
      <c r="BXV6" s="244"/>
      <c r="BXW6" s="244"/>
      <c r="BXX6" s="244"/>
      <c r="BXY6" s="244"/>
      <c r="BXZ6" s="244"/>
      <c r="BYA6" s="244"/>
      <c r="BYB6" s="244"/>
      <c r="BYC6" s="244"/>
      <c r="BYD6" s="244"/>
      <c r="BYE6" s="244"/>
      <c r="BYF6" s="244"/>
      <c r="BYG6" s="244"/>
      <c r="BYH6" s="244"/>
      <c r="BYI6" s="244"/>
      <c r="BYJ6" s="244"/>
      <c r="BYK6" s="244"/>
      <c r="BYL6" s="244"/>
      <c r="BYM6" s="244"/>
      <c r="BYN6" s="244"/>
      <c r="BYO6" s="244"/>
      <c r="BYP6" s="244"/>
      <c r="BYQ6" s="244"/>
      <c r="BYR6" s="244"/>
      <c r="BYS6" s="244"/>
      <c r="BYT6" s="244"/>
      <c r="BYU6" s="244"/>
      <c r="BYV6" s="244"/>
      <c r="BYW6" s="244"/>
      <c r="BYX6" s="244"/>
      <c r="BYY6" s="244"/>
      <c r="BYZ6" s="244"/>
      <c r="BZA6" s="244"/>
      <c r="BZB6" s="244"/>
      <c r="BZC6" s="244"/>
      <c r="BZD6" s="244"/>
      <c r="BZE6" s="244"/>
      <c r="BZF6" s="244"/>
      <c r="BZG6" s="244"/>
      <c r="BZH6" s="244"/>
      <c r="BZI6" s="244"/>
      <c r="BZJ6" s="244"/>
      <c r="BZK6" s="244"/>
      <c r="BZL6" s="244"/>
      <c r="BZM6" s="244"/>
      <c r="BZN6" s="244"/>
      <c r="BZO6" s="244"/>
      <c r="BZP6" s="244"/>
      <c r="BZQ6" s="244"/>
      <c r="BZR6" s="244"/>
      <c r="BZS6" s="244"/>
      <c r="BZT6" s="244"/>
      <c r="BZU6" s="244"/>
      <c r="BZV6" s="244"/>
      <c r="BZW6" s="244"/>
      <c r="BZX6" s="244"/>
      <c r="BZY6" s="244"/>
      <c r="BZZ6" s="244"/>
      <c r="CAA6" s="244"/>
      <c r="CAB6" s="244"/>
      <c r="CAC6" s="244"/>
      <c r="CAD6" s="244"/>
      <c r="CAE6" s="244"/>
      <c r="CAF6" s="244"/>
      <c r="CAG6" s="244"/>
      <c r="CAH6" s="244"/>
      <c r="CAI6" s="244"/>
      <c r="CAJ6" s="244"/>
      <c r="CAK6" s="244"/>
      <c r="CAL6" s="244"/>
      <c r="CAM6" s="244"/>
      <c r="CAN6" s="244"/>
      <c r="CAO6" s="244"/>
      <c r="CAP6" s="244"/>
      <c r="CAQ6" s="244"/>
      <c r="CAR6" s="244"/>
      <c r="CAS6" s="244"/>
      <c r="CAT6" s="244"/>
      <c r="CAU6" s="244"/>
      <c r="CAV6" s="244"/>
      <c r="CAW6" s="244"/>
      <c r="CAX6" s="244"/>
      <c r="CAY6" s="244"/>
      <c r="CAZ6" s="244"/>
      <c r="CBA6" s="244"/>
      <c r="CBB6" s="244"/>
      <c r="CBC6" s="244"/>
      <c r="CBD6" s="244"/>
      <c r="CBE6" s="244"/>
      <c r="CBF6" s="244"/>
      <c r="CBG6" s="244"/>
      <c r="CBH6" s="244"/>
      <c r="CBI6" s="244"/>
      <c r="CBJ6" s="244"/>
      <c r="CBK6" s="244"/>
      <c r="CBL6" s="244"/>
      <c r="CBM6" s="244"/>
      <c r="CBN6" s="244"/>
      <c r="CBO6" s="244"/>
      <c r="CBP6" s="244"/>
      <c r="CBQ6" s="244"/>
      <c r="CBR6" s="244"/>
      <c r="CBS6" s="244"/>
      <c r="CBT6" s="244"/>
      <c r="CBU6" s="244"/>
      <c r="CBV6" s="244"/>
      <c r="CBW6" s="244"/>
      <c r="CBX6" s="244"/>
      <c r="CBY6" s="244"/>
      <c r="CBZ6" s="244"/>
      <c r="CCA6" s="244"/>
      <c r="CCB6" s="244"/>
      <c r="CCC6" s="244"/>
      <c r="CCD6" s="244"/>
      <c r="CCE6" s="244"/>
      <c r="CCF6" s="244"/>
      <c r="CCG6" s="244"/>
      <c r="CCH6" s="244"/>
      <c r="CCI6" s="244"/>
      <c r="CCJ6" s="244"/>
      <c r="CCK6" s="244"/>
      <c r="CCL6" s="244"/>
      <c r="CCM6" s="244"/>
      <c r="CCN6" s="244"/>
      <c r="CCO6" s="244"/>
      <c r="CCP6" s="244"/>
      <c r="CCQ6" s="244"/>
      <c r="CCR6" s="244"/>
      <c r="CCS6" s="244"/>
      <c r="CCT6" s="244"/>
      <c r="CCU6" s="244"/>
      <c r="CCV6" s="244"/>
      <c r="CCW6" s="244"/>
      <c r="CCX6" s="244"/>
      <c r="CCY6" s="244"/>
      <c r="CCZ6" s="244"/>
      <c r="CDA6" s="244"/>
      <c r="CDB6" s="244"/>
      <c r="CDC6" s="244"/>
      <c r="CDD6" s="244"/>
      <c r="CDE6" s="244"/>
      <c r="CDF6" s="244"/>
      <c r="CDG6" s="244"/>
      <c r="CDH6" s="244"/>
      <c r="CDI6" s="244"/>
      <c r="CDJ6" s="244"/>
      <c r="CDK6" s="244"/>
      <c r="CDL6" s="244"/>
      <c r="CDM6" s="244"/>
      <c r="CDN6" s="244"/>
      <c r="CDO6" s="244"/>
      <c r="CDP6" s="244"/>
      <c r="CDQ6" s="244"/>
      <c r="CDR6" s="244"/>
      <c r="CDS6" s="244"/>
      <c r="CDT6" s="244"/>
      <c r="CDU6" s="244"/>
      <c r="CDV6" s="244"/>
      <c r="CDW6" s="244"/>
      <c r="CDX6" s="244"/>
      <c r="CDY6" s="244"/>
      <c r="CDZ6" s="244"/>
      <c r="CEA6" s="244"/>
      <c r="CEB6" s="244"/>
      <c r="CEC6" s="244"/>
      <c r="CED6" s="244"/>
      <c r="CEE6" s="244"/>
      <c r="CEF6" s="244"/>
      <c r="CEG6" s="244"/>
      <c r="CEH6" s="244"/>
      <c r="CEI6" s="244"/>
      <c r="CEJ6" s="244"/>
      <c r="CEK6" s="244"/>
      <c r="CEL6" s="244"/>
      <c r="CEM6" s="244"/>
      <c r="CEN6" s="244"/>
      <c r="CEO6" s="244"/>
      <c r="CEP6" s="244"/>
      <c r="CEQ6" s="244"/>
      <c r="CER6" s="244"/>
      <c r="CES6" s="244"/>
      <c r="CET6" s="244"/>
      <c r="CEU6" s="244"/>
      <c r="CEV6" s="244"/>
      <c r="CEW6" s="244"/>
      <c r="CEX6" s="244"/>
      <c r="CEY6" s="244"/>
      <c r="CEZ6" s="244"/>
      <c r="CFA6" s="244"/>
      <c r="CFB6" s="244"/>
      <c r="CFC6" s="244"/>
      <c r="CFD6" s="244"/>
      <c r="CFE6" s="244"/>
      <c r="CFF6" s="244"/>
      <c r="CFG6" s="244"/>
      <c r="CFH6" s="244"/>
      <c r="CFI6" s="244"/>
      <c r="CFJ6" s="244"/>
      <c r="CFK6" s="244"/>
      <c r="CFL6" s="244"/>
      <c r="CFM6" s="244"/>
      <c r="CFN6" s="244"/>
      <c r="CFO6" s="244"/>
      <c r="CFP6" s="244"/>
      <c r="CFQ6" s="244"/>
      <c r="CFR6" s="244"/>
      <c r="CFS6" s="244"/>
      <c r="CFT6" s="244"/>
      <c r="CFU6" s="244"/>
      <c r="CFV6" s="244"/>
      <c r="CFW6" s="244"/>
      <c r="CFX6" s="244"/>
      <c r="CFY6" s="244"/>
      <c r="CFZ6" s="244"/>
      <c r="CGA6" s="244"/>
      <c r="CGB6" s="244"/>
      <c r="CGC6" s="244"/>
      <c r="CGD6" s="244"/>
      <c r="CGE6" s="244"/>
      <c r="CGF6" s="244"/>
      <c r="CGG6" s="244"/>
      <c r="CGH6" s="244"/>
      <c r="CGI6" s="244"/>
      <c r="CGJ6" s="244"/>
      <c r="CGK6" s="244"/>
      <c r="CGL6" s="244"/>
      <c r="CGM6" s="244"/>
      <c r="CGN6" s="244"/>
      <c r="CGO6" s="244"/>
      <c r="CGP6" s="244"/>
      <c r="CGQ6" s="244"/>
      <c r="CGR6" s="244"/>
      <c r="CGS6" s="244"/>
      <c r="CGT6" s="244"/>
      <c r="CGU6" s="244"/>
      <c r="CGV6" s="244"/>
      <c r="CGW6" s="244"/>
      <c r="CGX6" s="244"/>
      <c r="CGY6" s="244"/>
      <c r="CGZ6" s="244"/>
      <c r="CHA6" s="244"/>
      <c r="CHB6" s="244"/>
      <c r="CHC6" s="244"/>
      <c r="CHD6" s="244"/>
      <c r="CHE6" s="244"/>
      <c r="CHF6" s="244"/>
      <c r="CHG6" s="244"/>
      <c r="CHH6" s="244"/>
      <c r="CHI6" s="244"/>
      <c r="CHJ6" s="244"/>
      <c r="CHK6" s="244"/>
      <c r="CHL6" s="244"/>
      <c r="CHM6" s="244"/>
      <c r="CHN6" s="244"/>
      <c r="CHO6" s="244"/>
      <c r="CHP6" s="244"/>
      <c r="CHQ6" s="244"/>
      <c r="CHR6" s="244"/>
      <c r="CHS6" s="244"/>
      <c r="CHT6" s="244"/>
      <c r="CHU6" s="244"/>
      <c r="CHV6" s="244"/>
      <c r="CHW6" s="244"/>
      <c r="CHX6" s="244"/>
      <c r="CHY6" s="244"/>
      <c r="CHZ6" s="244"/>
      <c r="CIA6" s="244"/>
      <c r="CIB6" s="244"/>
      <c r="CIC6" s="244"/>
      <c r="CID6" s="244"/>
      <c r="CIE6" s="244"/>
      <c r="CIF6" s="244"/>
      <c r="CIG6" s="244"/>
      <c r="CIH6" s="244"/>
      <c r="CII6" s="244"/>
      <c r="CIJ6" s="244"/>
      <c r="CIK6" s="244"/>
      <c r="CIL6" s="244"/>
      <c r="CIM6" s="244"/>
      <c r="CIN6" s="244"/>
      <c r="CIO6" s="244"/>
      <c r="CIP6" s="244"/>
      <c r="CIQ6" s="244"/>
      <c r="CIR6" s="244"/>
      <c r="CIS6" s="244"/>
      <c r="CIT6" s="244"/>
      <c r="CIU6" s="244"/>
      <c r="CIV6" s="244"/>
      <c r="CIW6" s="244"/>
      <c r="CIX6" s="244"/>
      <c r="CIY6" s="244"/>
      <c r="CIZ6" s="244"/>
      <c r="CJA6" s="244"/>
      <c r="CJB6" s="244"/>
      <c r="CJC6" s="244"/>
      <c r="CJD6" s="244"/>
      <c r="CJE6" s="244"/>
      <c r="CJF6" s="244"/>
      <c r="CJG6" s="244"/>
      <c r="CJH6" s="244"/>
      <c r="CJI6" s="244"/>
      <c r="CJJ6" s="244"/>
      <c r="CJK6" s="244"/>
      <c r="CJL6" s="244"/>
      <c r="CJM6" s="244"/>
      <c r="CJN6" s="244"/>
      <c r="CJO6" s="244"/>
      <c r="CJP6" s="244"/>
      <c r="CJQ6" s="244"/>
      <c r="CJR6" s="244"/>
      <c r="CJS6" s="244"/>
      <c r="CJT6" s="244"/>
      <c r="CJU6" s="244"/>
      <c r="CJV6" s="244"/>
      <c r="CJW6" s="244"/>
      <c r="CJX6" s="244"/>
      <c r="CJY6" s="244"/>
      <c r="CJZ6" s="244"/>
      <c r="CKA6" s="244"/>
      <c r="CKB6" s="244"/>
      <c r="CKC6" s="244"/>
      <c r="CKD6" s="244"/>
      <c r="CKE6" s="244"/>
      <c r="CKF6" s="244"/>
      <c r="CKG6" s="244"/>
      <c r="CKH6" s="244"/>
      <c r="CKI6" s="244"/>
      <c r="CKJ6" s="244"/>
      <c r="CKK6" s="244"/>
      <c r="CKL6" s="244"/>
      <c r="CKM6" s="244"/>
      <c r="CKN6" s="244"/>
      <c r="CKO6" s="244"/>
      <c r="CKP6" s="244"/>
      <c r="CKQ6" s="244"/>
      <c r="CKR6" s="244"/>
      <c r="CKS6" s="244"/>
      <c r="CKT6" s="244"/>
      <c r="CKU6" s="244"/>
      <c r="CKV6" s="244"/>
      <c r="CKW6" s="244"/>
      <c r="CKX6" s="244"/>
      <c r="CKY6" s="244"/>
      <c r="CKZ6" s="244"/>
      <c r="CLA6" s="244"/>
      <c r="CLB6" s="244"/>
      <c r="CLC6" s="244"/>
      <c r="CLD6" s="244"/>
      <c r="CLE6" s="244"/>
      <c r="CLF6" s="244"/>
      <c r="CLG6" s="244"/>
      <c r="CLH6" s="244"/>
      <c r="CLI6" s="244"/>
      <c r="CLJ6" s="244"/>
      <c r="CLK6" s="244"/>
      <c r="CLL6" s="244"/>
      <c r="CLM6" s="244"/>
      <c r="CLN6" s="244"/>
      <c r="CLO6" s="244"/>
      <c r="CLP6" s="244"/>
      <c r="CLQ6" s="244"/>
      <c r="CLR6" s="244"/>
      <c r="CLS6" s="244"/>
      <c r="CLT6" s="244"/>
      <c r="CLU6" s="244"/>
      <c r="CLV6" s="244"/>
      <c r="CLW6" s="244"/>
      <c r="CLX6" s="244"/>
      <c r="CLY6" s="244"/>
      <c r="CLZ6" s="244"/>
      <c r="CMA6" s="244"/>
      <c r="CMB6" s="244"/>
      <c r="CMC6" s="244"/>
      <c r="CMD6" s="244"/>
      <c r="CME6" s="244"/>
      <c r="CMF6" s="244"/>
      <c r="CMG6" s="244"/>
      <c r="CMH6" s="244"/>
      <c r="CMI6" s="244"/>
      <c r="CMJ6" s="244"/>
      <c r="CMK6" s="244"/>
      <c r="CML6" s="244"/>
      <c r="CMM6" s="244"/>
      <c r="CMN6" s="244"/>
      <c r="CMO6" s="244"/>
      <c r="CMP6" s="244"/>
      <c r="CMQ6" s="244"/>
      <c r="CMR6" s="244"/>
      <c r="CMS6" s="244"/>
      <c r="CMT6" s="244"/>
      <c r="CMU6" s="244"/>
      <c r="CMV6" s="244"/>
      <c r="CMW6" s="244"/>
      <c r="CMX6" s="244"/>
      <c r="CMY6" s="244"/>
      <c r="CMZ6" s="244"/>
      <c r="CNA6" s="244"/>
      <c r="CNB6" s="244"/>
      <c r="CNC6" s="244"/>
      <c r="CND6" s="244"/>
      <c r="CNE6" s="244"/>
      <c r="CNF6" s="244"/>
      <c r="CNG6" s="244"/>
      <c r="CNH6" s="244"/>
      <c r="CNI6" s="244"/>
      <c r="CNJ6" s="244"/>
      <c r="CNK6" s="244"/>
      <c r="CNL6" s="244"/>
      <c r="CNM6" s="244"/>
      <c r="CNN6" s="244"/>
      <c r="CNO6" s="244"/>
      <c r="CNP6" s="244"/>
      <c r="CNQ6" s="244"/>
      <c r="CNR6" s="244"/>
      <c r="CNS6" s="244"/>
      <c r="CNT6" s="244"/>
      <c r="CNU6" s="244"/>
      <c r="CNV6" s="244"/>
      <c r="CNW6" s="244"/>
      <c r="CNX6" s="244"/>
      <c r="CNY6" s="244"/>
      <c r="CNZ6" s="244"/>
      <c r="COA6" s="244"/>
      <c r="COB6" s="244"/>
      <c r="COC6" s="244"/>
      <c r="COD6" s="244"/>
      <c r="COE6" s="244"/>
      <c r="COF6" s="244"/>
      <c r="COG6" s="244"/>
      <c r="COH6" s="244"/>
      <c r="COI6" s="244"/>
      <c r="COJ6" s="244"/>
      <c r="COK6" s="244"/>
      <c r="COL6" s="244"/>
      <c r="COM6" s="244"/>
      <c r="CON6" s="244"/>
      <c r="COO6" s="244"/>
      <c r="COP6" s="244"/>
      <c r="COQ6" s="244"/>
      <c r="COR6" s="244"/>
      <c r="COS6" s="244"/>
      <c r="COT6" s="244"/>
      <c r="COU6" s="244"/>
      <c r="COV6" s="244"/>
      <c r="COW6" s="244"/>
      <c r="COX6" s="244"/>
      <c r="COY6" s="244"/>
      <c r="COZ6" s="244"/>
      <c r="CPA6" s="244"/>
      <c r="CPB6" s="244"/>
      <c r="CPC6" s="244"/>
      <c r="CPD6" s="244"/>
      <c r="CPE6" s="244"/>
      <c r="CPF6" s="244"/>
      <c r="CPG6" s="244"/>
      <c r="CPH6" s="244"/>
      <c r="CPI6" s="244"/>
      <c r="CPJ6" s="244"/>
      <c r="CPK6" s="244"/>
      <c r="CPL6" s="244"/>
      <c r="CPM6" s="244"/>
      <c r="CPN6" s="244"/>
      <c r="CPO6" s="244"/>
      <c r="CPP6" s="244"/>
      <c r="CPQ6" s="244"/>
      <c r="CPR6" s="244"/>
      <c r="CPS6" s="244"/>
      <c r="CPT6" s="244"/>
      <c r="CPU6" s="244"/>
      <c r="CPV6" s="244"/>
      <c r="CPW6" s="244"/>
      <c r="CPX6" s="244"/>
      <c r="CPY6" s="244"/>
      <c r="CPZ6" s="244"/>
      <c r="CQA6" s="244"/>
      <c r="CQB6" s="244"/>
      <c r="CQC6" s="244"/>
      <c r="CQD6" s="244"/>
      <c r="CQE6" s="244"/>
      <c r="CQF6" s="244"/>
      <c r="CQG6" s="244"/>
      <c r="CQH6" s="244"/>
      <c r="CQI6" s="244"/>
      <c r="CQJ6" s="244"/>
      <c r="CQK6" s="244"/>
      <c r="CQL6" s="244"/>
      <c r="CQM6" s="244"/>
      <c r="CQN6" s="244"/>
      <c r="CQO6" s="244"/>
      <c r="CQP6" s="244"/>
      <c r="CQQ6" s="244"/>
      <c r="CQR6" s="244"/>
      <c r="CQS6" s="244"/>
      <c r="CQT6" s="244"/>
      <c r="CQU6" s="244"/>
      <c r="CQV6" s="244"/>
      <c r="CQW6" s="244"/>
      <c r="CQX6" s="244"/>
      <c r="CQY6" s="244"/>
      <c r="CQZ6" s="244"/>
      <c r="CRA6" s="244"/>
      <c r="CRB6" s="244"/>
      <c r="CRC6" s="244"/>
      <c r="CRD6" s="244"/>
      <c r="CRE6" s="244"/>
      <c r="CRF6" s="244"/>
      <c r="CRG6" s="244"/>
      <c r="CRH6" s="244"/>
      <c r="CRI6" s="244"/>
      <c r="CRJ6" s="244"/>
      <c r="CRK6" s="244"/>
      <c r="CRL6" s="244"/>
      <c r="CRM6" s="244"/>
      <c r="CRN6" s="244"/>
      <c r="CRO6" s="244"/>
      <c r="CRP6" s="244"/>
      <c r="CRQ6" s="244"/>
      <c r="CRR6" s="244"/>
      <c r="CRS6" s="244"/>
      <c r="CRT6" s="244"/>
      <c r="CRU6" s="244"/>
      <c r="CRV6" s="244"/>
      <c r="CRW6" s="244"/>
      <c r="CRX6" s="244"/>
      <c r="CRY6" s="244"/>
      <c r="CRZ6" s="244"/>
      <c r="CSA6" s="244"/>
      <c r="CSB6" s="244"/>
      <c r="CSC6" s="244"/>
      <c r="CSD6" s="244"/>
      <c r="CSE6" s="244"/>
      <c r="CSF6" s="244"/>
      <c r="CSG6" s="244"/>
      <c r="CSH6" s="244"/>
      <c r="CSI6" s="244"/>
      <c r="CSJ6" s="244"/>
      <c r="CSK6" s="244"/>
      <c r="CSL6" s="244"/>
      <c r="CSM6" s="244"/>
      <c r="CSN6" s="244"/>
      <c r="CSO6" s="244"/>
      <c r="CSP6" s="244"/>
      <c r="CSQ6" s="244"/>
      <c r="CSR6" s="244"/>
      <c r="CSS6" s="244"/>
      <c r="CST6" s="244"/>
      <c r="CSU6" s="244"/>
      <c r="CSV6" s="244"/>
      <c r="CSW6" s="244"/>
      <c r="CSX6" s="244"/>
      <c r="CSY6" s="244"/>
      <c r="CSZ6" s="244"/>
      <c r="CTA6" s="244"/>
      <c r="CTB6" s="244"/>
      <c r="CTC6" s="244"/>
      <c r="CTD6" s="244"/>
      <c r="CTE6" s="244"/>
      <c r="CTF6" s="244"/>
      <c r="CTG6" s="244"/>
      <c r="CTH6" s="244"/>
      <c r="CTI6" s="244"/>
      <c r="CTJ6" s="244"/>
      <c r="CTK6" s="244"/>
      <c r="CTL6" s="244"/>
      <c r="CTM6" s="244"/>
      <c r="CTN6" s="244"/>
      <c r="CTO6" s="244"/>
      <c r="CTP6" s="244"/>
      <c r="CTQ6" s="244"/>
      <c r="CTR6" s="244"/>
      <c r="CTS6" s="244"/>
      <c r="CTT6" s="244"/>
      <c r="CTU6" s="244"/>
      <c r="CTV6" s="244"/>
      <c r="CTW6" s="244"/>
      <c r="CTX6" s="244"/>
      <c r="CTY6" s="244"/>
      <c r="CTZ6" s="244"/>
      <c r="CUA6" s="244"/>
      <c r="CUB6" s="244"/>
      <c r="CUC6" s="244"/>
      <c r="CUD6" s="244"/>
      <c r="CUE6" s="244"/>
      <c r="CUF6" s="244"/>
      <c r="CUG6" s="244"/>
      <c r="CUH6" s="244"/>
      <c r="CUI6" s="244"/>
      <c r="CUJ6" s="244"/>
      <c r="CUK6" s="244"/>
      <c r="CUL6" s="244"/>
      <c r="CUM6" s="244"/>
      <c r="CUN6" s="244"/>
      <c r="CUO6" s="244"/>
      <c r="CUP6" s="244"/>
      <c r="CUQ6" s="244"/>
      <c r="CUR6" s="244"/>
      <c r="CUS6" s="244"/>
      <c r="CUT6" s="244"/>
      <c r="CUU6" s="244"/>
      <c r="CUV6" s="244"/>
      <c r="CUW6" s="244"/>
      <c r="CUX6" s="244"/>
      <c r="CUY6" s="244"/>
      <c r="CUZ6" s="244"/>
      <c r="CVA6" s="244"/>
      <c r="CVB6" s="244"/>
      <c r="CVC6" s="244"/>
      <c r="CVD6" s="244"/>
      <c r="CVE6" s="244"/>
      <c r="CVF6" s="244"/>
      <c r="CVG6" s="244"/>
      <c r="CVH6" s="244"/>
      <c r="CVI6" s="244"/>
      <c r="CVJ6" s="244"/>
      <c r="CVK6" s="244"/>
      <c r="CVL6" s="244"/>
      <c r="CVM6" s="244"/>
      <c r="CVN6" s="244"/>
      <c r="CVO6" s="244"/>
      <c r="CVP6" s="244"/>
      <c r="CVQ6" s="244"/>
      <c r="CVR6" s="244"/>
      <c r="CVS6" s="244"/>
      <c r="CVT6" s="244"/>
      <c r="CVU6" s="244"/>
      <c r="CVV6" s="244"/>
      <c r="CVW6" s="244"/>
      <c r="CVX6" s="244"/>
      <c r="CVY6" s="244"/>
      <c r="CVZ6" s="244"/>
      <c r="CWA6" s="244"/>
      <c r="CWB6" s="244"/>
      <c r="CWC6" s="244"/>
      <c r="CWD6" s="244"/>
      <c r="CWE6" s="244"/>
      <c r="CWF6" s="244"/>
      <c r="CWG6" s="244"/>
      <c r="CWH6" s="244"/>
      <c r="CWI6" s="244"/>
      <c r="CWJ6" s="244"/>
      <c r="CWK6" s="244"/>
      <c r="CWL6" s="244"/>
      <c r="CWM6" s="244"/>
      <c r="CWN6" s="244"/>
      <c r="CWO6" s="244"/>
      <c r="CWP6" s="244"/>
      <c r="CWQ6" s="244"/>
      <c r="CWR6" s="244"/>
      <c r="CWS6" s="244"/>
      <c r="CWT6" s="244"/>
      <c r="CWU6" s="244"/>
      <c r="CWV6" s="244"/>
      <c r="CWW6" s="244"/>
      <c r="CWX6" s="244"/>
      <c r="CWY6" s="244"/>
      <c r="CWZ6" s="244"/>
      <c r="CXA6" s="244"/>
      <c r="CXB6" s="244"/>
      <c r="CXC6" s="244"/>
      <c r="CXD6" s="244"/>
      <c r="CXE6" s="244"/>
      <c r="CXF6" s="244"/>
      <c r="CXG6" s="244"/>
      <c r="CXH6" s="244"/>
      <c r="CXI6" s="244"/>
      <c r="CXJ6" s="244"/>
      <c r="CXK6" s="244"/>
      <c r="CXL6" s="244"/>
      <c r="CXM6" s="244"/>
      <c r="CXN6" s="244"/>
      <c r="CXO6" s="244"/>
      <c r="CXP6" s="244"/>
      <c r="CXQ6" s="244"/>
      <c r="CXR6" s="244"/>
      <c r="CXS6" s="244"/>
      <c r="CXT6" s="244"/>
      <c r="CXU6" s="244"/>
      <c r="CXV6" s="244"/>
      <c r="CXW6" s="244"/>
      <c r="CXX6" s="244"/>
      <c r="CXY6" s="244"/>
      <c r="CXZ6" s="244"/>
      <c r="CYA6" s="244"/>
      <c r="CYB6" s="244"/>
      <c r="CYC6" s="244"/>
      <c r="CYD6" s="244"/>
      <c r="CYE6" s="244"/>
      <c r="CYF6" s="244"/>
      <c r="CYG6" s="244"/>
      <c r="CYH6" s="244"/>
      <c r="CYI6" s="244"/>
      <c r="CYJ6" s="244"/>
      <c r="CYK6" s="244"/>
      <c r="CYL6" s="244"/>
      <c r="CYM6" s="244"/>
      <c r="CYN6" s="244"/>
      <c r="CYO6" s="244"/>
      <c r="CYP6" s="244"/>
      <c r="CYQ6" s="244"/>
      <c r="CYR6" s="244"/>
      <c r="CYS6" s="244"/>
      <c r="CYT6" s="244"/>
      <c r="CYU6" s="244"/>
      <c r="CYV6" s="244"/>
      <c r="CYW6" s="244"/>
      <c r="CYX6" s="244"/>
      <c r="CYY6" s="244"/>
      <c r="CYZ6" s="244"/>
      <c r="CZA6" s="244"/>
      <c r="CZB6" s="244"/>
      <c r="CZC6" s="244"/>
      <c r="CZD6" s="244"/>
      <c r="CZE6" s="244"/>
      <c r="CZF6" s="244"/>
      <c r="CZG6" s="244"/>
      <c r="CZH6" s="244"/>
      <c r="CZI6" s="244"/>
      <c r="CZJ6" s="244"/>
      <c r="CZK6" s="244"/>
      <c r="CZL6" s="244"/>
      <c r="CZM6" s="244"/>
      <c r="CZN6" s="244"/>
      <c r="CZO6" s="244"/>
      <c r="CZP6" s="244"/>
      <c r="CZQ6" s="244"/>
      <c r="CZR6" s="244"/>
      <c r="CZS6" s="244"/>
      <c r="CZT6" s="244"/>
      <c r="CZU6" s="244"/>
      <c r="CZV6" s="244"/>
      <c r="CZW6" s="244"/>
      <c r="CZX6" s="244"/>
      <c r="CZY6" s="244"/>
      <c r="CZZ6" s="244"/>
      <c r="DAA6" s="244"/>
      <c r="DAB6" s="244"/>
      <c r="DAC6" s="244"/>
      <c r="DAD6" s="244"/>
      <c r="DAE6" s="244"/>
      <c r="DAF6" s="244"/>
      <c r="DAG6" s="244"/>
      <c r="DAH6" s="244"/>
      <c r="DAI6" s="244"/>
      <c r="DAJ6" s="244"/>
      <c r="DAK6" s="244"/>
      <c r="DAL6" s="244"/>
      <c r="DAM6" s="244"/>
      <c r="DAN6" s="244"/>
      <c r="DAO6" s="244"/>
      <c r="DAP6" s="244"/>
      <c r="DAQ6" s="244"/>
      <c r="DAR6" s="244"/>
      <c r="DAS6" s="244"/>
      <c r="DAT6" s="244"/>
      <c r="DAU6" s="244"/>
      <c r="DAV6" s="244"/>
      <c r="DAW6" s="244"/>
      <c r="DAX6" s="244"/>
      <c r="DAY6" s="244"/>
      <c r="DAZ6" s="244"/>
      <c r="DBA6" s="244"/>
      <c r="DBB6" s="244"/>
      <c r="DBC6" s="244"/>
      <c r="DBD6" s="244"/>
      <c r="DBE6" s="244"/>
      <c r="DBF6" s="244"/>
      <c r="DBG6" s="244"/>
      <c r="DBH6" s="244"/>
      <c r="DBI6" s="244"/>
      <c r="DBJ6" s="244"/>
      <c r="DBK6" s="244"/>
      <c r="DBL6" s="244"/>
      <c r="DBM6" s="244"/>
      <c r="DBN6" s="244"/>
      <c r="DBO6" s="244"/>
      <c r="DBP6" s="244"/>
      <c r="DBQ6" s="244"/>
      <c r="DBR6" s="244"/>
      <c r="DBS6" s="244"/>
      <c r="DBT6" s="244"/>
      <c r="DBU6" s="244"/>
      <c r="DBV6" s="244"/>
      <c r="DBW6" s="244"/>
      <c r="DBX6" s="244"/>
      <c r="DBY6" s="244"/>
      <c r="DBZ6" s="244"/>
      <c r="DCA6" s="244"/>
      <c r="DCB6" s="244"/>
      <c r="DCC6" s="244"/>
      <c r="DCD6" s="244"/>
      <c r="DCE6" s="244"/>
      <c r="DCF6" s="244"/>
      <c r="DCG6" s="244"/>
      <c r="DCH6" s="244"/>
      <c r="DCI6" s="244"/>
      <c r="DCJ6" s="244"/>
      <c r="DCK6" s="244"/>
      <c r="DCL6" s="244"/>
      <c r="DCM6" s="244"/>
      <c r="DCN6" s="244"/>
      <c r="DCO6" s="244"/>
      <c r="DCP6" s="244"/>
      <c r="DCQ6" s="244"/>
      <c r="DCR6" s="244"/>
      <c r="DCS6" s="244"/>
      <c r="DCT6" s="244"/>
      <c r="DCU6" s="244"/>
      <c r="DCV6" s="244"/>
      <c r="DCW6" s="244"/>
      <c r="DCX6" s="244"/>
      <c r="DCY6" s="244"/>
      <c r="DCZ6" s="244"/>
      <c r="DDA6" s="244"/>
      <c r="DDB6" s="244"/>
      <c r="DDC6" s="244"/>
      <c r="DDD6" s="244"/>
      <c r="DDE6" s="244"/>
      <c r="DDF6" s="244"/>
      <c r="DDG6" s="244"/>
      <c r="DDH6" s="244"/>
      <c r="DDI6" s="244"/>
      <c r="DDJ6" s="244"/>
      <c r="DDK6" s="244"/>
      <c r="DDL6" s="244"/>
      <c r="DDM6" s="244"/>
      <c r="DDN6" s="244"/>
      <c r="DDO6" s="244"/>
      <c r="DDP6" s="244"/>
      <c r="DDQ6" s="244"/>
      <c r="DDR6" s="244"/>
      <c r="DDS6" s="244"/>
      <c r="DDT6" s="244"/>
      <c r="DDU6" s="244"/>
      <c r="DDV6" s="244"/>
      <c r="DDW6" s="244"/>
      <c r="DDX6" s="244"/>
      <c r="DDY6" s="244"/>
      <c r="DDZ6" s="244"/>
      <c r="DEA6" s="244"/>
      <c r="DEB6" s="244"/>
      <c r="DEC6" s="244"/>
      <c r="DED6" s="244"/>
      <c r="DEE6" s="244"/>
      <c r="DEF6" s="244"/>
      <c r="DEG6" s="244"/>
      <c r="DEH6" s="244"/>
      <c r="DEI6" s="244"/>
      <c r="DEJ6" s="244"/>
      <c r="DEK6" s="244"/>
      <c r="DEL6" s="244"/>
      <c r="DEM6" s="244"/>
      <c r="DEN6" s="244"/>
      <c r="DEO6" s="244"/>
      <c r="DEP6" s="244"/>
      <c r="DEQ6" s="244"/>
      <c r="DER6" s="244"/>
      <c r="DES6" s="244"/>
      <c r="DET6" s="244"/>
      <c r="DEU6" s="244"/>
      <c r="DEV6" s="244"/>
      <c r="DEW6" s="244"/>
      <c r="DEX6" s="244"/>
      <c r="DEY6" s="244"/>
      <c r="DEZ6" s="244"/>
      <c r="DFA6" s="244"/>
      <c r="DFB6" s="244"/>
      <c r="DFC6" s="244"/>
      <c r="DFD6" s="244"/>
      <c r="DFE6" s="244"/>
      <c r="DFF6" s="244"/>
      <c r="DFG6" s="244"/>
      <c r="DFH6" s="244"/>
      <c r="DFI6" s="244"/>
      <c r="DFJ6" s="244"/>
      <c r="DFK6" s="244"/>
      <c r="DFL6" s="244"/>
      <c r="DFM6" s="244"/>
      <c r="DFN6" s="244"/>
      <c r="DFO6" s="244"/>
      <c r="DFP6" s="244"/>
      <c r="DFQ6" s="244"/>
      <c r="DFR6" s="244"/>
      <c r="DFS6" s="244"/>
      <c r="DFT6" s="244"/>
      <c r="DFU6" s="244"/>
      <c r="DFV6" s="244"/>
      <c r="DFW6" s="244"/>
      <c r="DFX6" s="244"/>
      <c r="DFY6" s="244"/>
      <c r="DFZ6" s="244"/>
      <c r="DGA6" s="244"/>
      <c r="DGB6" s="244"/>
      <c r="DGC6" s="244"/>
      <c r="DGD6" s="244"/>
      <c r="DGE6" s="244"/>
      <c r="DGF6" s="244"/>
      <c r="DGG6" s="244"/>
      <c r="DGH6" s="244"/>
      <c r="DGI6" s="244"/>
      <c r="DGJ6" s="244"/>
      <c r="DGK6" s="244"/>
      <c r="DGL6" s="244"/>
      <c r="DGM6" s="244"/>
      <c r="DGN6" s="244"/>
      <c r="DGO6" s="244"/>
      <c r="DGP6" s="244"/>
      <c r="DGQ6" s="244"/>
      <c r="DGR6" s="244"/>
      <c r="DGS6" s="244"/>
      <c r="DGT6" s="244"/>
      <c r="DGU6" s="244"/>
      <c r="DGV6" s="244"/>
      <c r="DGW6" s="244"/>
      <c r="DGX6" s="244"/>
      <c r="DGY6" s="244"/>
      <c r="DGZ6" s="244"/>
      <c r="DHA6" s="244"/>
      <c r="DHB6" s="244"/>
      <c r="DHC6" s="244"/>
      <c r="DHD6" s="244"/>
      <c r="DHE6" s="244"/>
      <c r="DHF6" s="244"/>
      <c r="DHG6" s="244"/>
      <c r="DHH6" s="244"/>
      <c r="DHI6" s="244"/>
      <c r="DHJ6" s="244"/>
      <c r="DHK6" s="244"/>
      <c r="DHL6" s="244"/>
      <c r="DHM6" s="244"/>
      <c r="DHN6" s="244"/>
      <c r="DHO6" s="244"/>
      <c r="DHP6" s="244"/>
      <c r="DHQ6" s="244"/>
      <c r="DHR6" s="244"/>
      <c r="DHS6" s="244"/>
      <c r="DHT6" s="244"/>
      <c r="DHU6" s="244"/>
      <c r="DHV6" s="244"/>
      <c r="DHW6" s="244"/>
      <c r="DHX6" s="244"/>
      <c r="DHY6" s="244"/>
      <c r="DHZ6" s="244"/>
      <c r="DIA6" s="244"/>
      <c r="DIB6" s="244"/>
      <c r="DIC6" s="244"/>
      <c r="DID6" s="244"/>
      <c r="DIE6" s="244"/>
      <c r="DIF6" s="244"/>
      <c r="DIG6" s="244"/>
      <c r="DIH6" s="244"/>
      <c r="DII6" s="244"/>
      <c r="DIJ6" s="244"/>
      <c r="DIK6" s="244"/>
      <c r="DIL6" s="244"/>
      <c r="DIM6" s="244"/>
      <c r="DIN6" s="244"/>
      <c r="DIO6" s="244"/>
      <c r="DIP6" s="244"/>
      <c r="DIQ6" s="244"/>
      <c r="DIR6" s="244"/>
      <c r="DIS6" s="244"/>
      <c r="DIT6" s="244"/>
      <c r="DIU6" s="244"/>
      <c r="DIV6" s="244"/>
      <c r="DIW6" s="244"/>
      <c r="DIX6" s="244"/>
      <c r="DIY6" s="244"/>
      <c r="DIZ6" s="244"/>
      <c r="DJA6" s="244"/>
      <c r="DJB6" s="244"/>
      <c r="DJC6" s="244"/>
      <c r="DJD6" s="244"/>
      <c r="DJE6" s="244"/>
      <c r="DJF6" s="244"/>
      <c r="DJG6" s="244"/>
      <c r="DJH6" s="244"/>
      <c r="DJI6" s="244"/>
      <c r="DJJ6" s="244"/>
      <c r="DJK6" s="244"/>
      <c r="DJL6" s="244"/>
      <c r="DJM6" s="244"/>
      <c r="DJN6" s="244"/>
      <c r="DJO6" s="244"/>
      <c r="DJP6" s="244"/>
      <c r="DJQ6" s="244"/>
      <c r="DJR6" s="244"/>
      <c r="DJS6" s="244"/>
      <c r="DJT6" s="244"/>
      <c r="DJU6" s="244"/>
      <c r="DJV6" s="244"/>
      <c r="DJW6" s="244"/>
      <c r="DJX6" s="244"/>
      <c r="DJY6" s="244"/>
      <c r="DJZ6" s="244"/>
      <c r="DKA6" s="244"/>
      <c r="DKB6" s="244"/>
      <c r="DKC6" s="244"/>
      <c r="DKD6" s="244"/>
      <c r="DKE6" s="244"/>
      <c r="DKF6" s="244"/>
      <c r="DKG6" s="244"/>
      <c r="DKH6" s="244"/>
      <c r="DKI6" s="244"/>
      <c r="DKJ6" s="244"/>
      <c r="DKK6" s="244"/>
      <c r="DKL6" s="244"/>
      <c r="DKM6" s="244"/>
      <c r="DKN6" s="244"/>
      <c r="DKO6" s="244"/>
      <c r="DKP6" s="244"/>
      <c r="DKQ6" s="244"/>
      <c r="DKR6" s="244"/>
      <c r="DKS6" s="244"/>
      <c r="DKT6" s="244"/>
      <c r="DKU6" s="244"/>
      <c r="DKV6" s="244"/>
      <c r="DKW6" s="244"/>
      <c r="DKX6" s="244"/>
      <c r="DKY6" s="244"/>
      <c r="DKZ6" s="244"/>
      <c r="DLA6" s="244"/>
      <c r="DLB6" s="244"/>
      <c r="DLC6" s="244"/>
      <c r="DLD6" s="244"/>
      <c r="DLE6" s="244"/>
      <c r="DLF6" s="244"/>
      <c r="DLG6" s="244"/>
      <c r="DLH6" s="244"/>
      <c r="DLI6" s="244"/>
      <c r="DLJ6" s="244"/>
      <c r="DLK6" s="244"/>
      <c r="DLL6" s="244"/>
      <c r="DLM6" s="244"/>
      <c r="DLN6" s="244"/>
      <c r="DLO6" s="244"/>
      <c r="DLP6" s="244"/>
      <c r="DLQ6" s="244"/>
      <c r="DLR6" s="244"/>
      <c r="DLS6" s="244"/>
      <c r="DLT6" s="244"/>
      <c r="DLU6" s="244"/>
      <c r="DLV6" s="244"/>
      <c r="DLW6" s="244"/>
      <c r="DLX6" s="244"/>
      <c r="DLY6" s="244"/>
      <c r="DLZ6" s="244"/>
      <c r="DMA6" s="244"/>
      <c r="DMB6" s="244"/>
      <c r="DMC6" s="244"/>
      <c r="DMD6" s="244"/>
      <c r="DME6" s="244"/>
      <c r="DMF6" s="244"/>
      <c r="DMG6" s="244"/>
      <c r="DMH6" s="244"/>
      <c r="DMI6" s="244"/>
      <c r="DMJ6" s="244"/>
      <c r="DMK6" s="244"/>
      <c r="DML6" s="244"/>
      <c r="DMM6" s="244"/>
      <c r="DMN6" s="244"/>
      <c r="DMO6" s="244"/>
      <c r="DMP6" s="244"/>
      <c r="DMQ6" s="244"/>
      <c r="DMR6" s="244"/>
      <c r="DMS6" s="244"/>
      <c r="DMT6" s="244"/>
      <c r="DMU6" s="244"/>
      <c r="DMV6" s="244"/>
      <c r="DMW6" s="244"/>
      <c r="DMX6" s="244"/>
      <c r="DMY6" s="244"/>
      <c r="DMZ6" s="244"/>
      <c r="DNA6" s="244"/>
      <c r="DNB6" s="244"/>
      <c r="DNC6" s="244"/>
      <c r="DND6" s="244"/>
      <c r="DNE6" s="244"/>
      <c r="DNF6" s="244"/>
      <c r="DNG6" s="244"/>
      <c r="DNH6" s="244"/>
      <c r="DNI6" s="244"/>
      <c r="DNJ6" s="244"/>
      <c r="DNK6" s="244"/>
      <c r="DNL6" s="244"/>
      <c r="DNM6" s="244"/>
      <c r="DNN6" s="244"/>
      <c r="DNO6" s="244"/>
      <c r="DNP6" s="244"/>
      <c r="DNQ6" s="244"/>
      <c r="DNR6" s="244"/>
      <c r="DNS6" s="244"/>
      <c r="DNT6" s="244"/>
      <c r="DNU6" s="244"/>
      <c r="DNV6" s="244"/>
      <c r="DNW6" s="244"/>
      <c r="DNX6" s="244"/>
      <c r="DNY6" s="244"/>
      <c r="DNZ6" s="244"/>
      <c r="DOA6" s="244"/>
      <c r="DOB6" s="244"/>
      <c r="DOC6" s="244"/>
      <c r="DOD6" s="244"/>
      <c r="DOE6" s="244"/>
      <c r="DOF6" s="244"/>
      <c r="DOG6" s="244"/>
      <c r="DOH6" s="244"/>
      <c r="DOI6" s="244"/>
      <c r="DOJ6" s="244"/>
      <c r="DOK6" s="244"/>
      <c r="DOL6" s="244"/>
      <c r="DOM6" s="244"/>
      <c r="DON6" s="244"/>
      <c r="DOO6" s="244"/>
      <c r="DOP6" s="244"/>
      <c r="DOQ6" s="244"/>
      <c r="DOR6" s="244"/>
      <c r="DOS6" s="244"/>
      <c r="DOT6" s="244"/>
      <c r="DOU6" s="244"/>
      <c r="DOV6" s="244"/>
      <c r="DOW6" s="244"/>
      <c r="DOX6" s="244"/>
      <c r="DOY6" s="244"/>
      <c r="DOZ6" s="244"/>
      <c r="DPA6" s="244"/>
      <c r="DPB6" s="244"/>
      <c r="DPC6" s="244"/>
      <c r="DPD6" s="244"/>
      <c r="DPE6" s="244"/>
      <c r="DPF6" s="244"/>
      <c r="DPG6" s="244"/>
      <c r="DPH6" s="244"/>
      <c r="DPI6" s="244"/>
      <c r="DPJ6" s="244"/>
      <c r="DPK6" s="244"/>
      <c r="DPL6" s="244"/>
      <c r="DPM6" s="244"/>
      <c r="DPN6" s="244"/>
      <c r="DPO6" s="244"/>
      <c r="DPP6" s="244"/>
      <c r="DPQ6" s="244"/>
      <c r="DPR6" s="244"/>
      <c r="DPS6" s="244"/>
      <c r="DPT6" s="244"/>
      <c r="DPU6" s="244"/>
      <c r="DPV6" s="244"/>
      <c r="DPW6" s="244"/>
      <c r="DPX6" s="244"/>
      <c r="DPY6" s="244"/>
      <c r="DPZ6" s="244"/>
      <c r="DQA6" s="244"/>
      <c r="DQB6" s="244"/>
      <c r="DQC6" s="244"/>
      <c r="DQD6" s="244"/>
      <c r="DQE6" s="244"/>
      <c r="DQF6" s="244"/>
      <c r="DQG6" s="244"/>
      <c r="DQH6" s="244"/>
      <c r="DQI6" s="244"/>
      <c r="DQJ6" s="244"/>
      <c r="DQK6" s="244"/>
      <c r="DQL6" s="244"/>
      <c r="DQM6" s="244"/>
      <c r="DQN6" s="244"/>
      <c r="DQO6" s="244"/>
      <c r="DQP6" s="244"/>
      <c r="DQQ6" s="244"/>
      <c r="DQR6" s="244"/>
      <c r="DQS6" s="244"/>
      <c r="DQT6" s="244"/>
      <c r="DQU6" s="244"/>
      <c r="DQV6" s="244"/>
      <c r="DQW6" s="244"/>
      <c r="DQX6" s="244"/>
      <c r="DQY6" s="244"/>
      <c r="DQZ6" s="244"/>
      <c r="DRA6" s="244"/>
      <c r="DRB6" s="244"/>
      <c r="DRC6" s="244"/>
      <c r="DRD6" s="244"/>
      <c r="DRE6" s="244"/>
      <c r="DRF6" s="244"/>
      <c r="DRG6" s="244"/>
      <c r="DRH6" s="244"/>
      <c r="DRI6" s="244"/>
      <c r="DRJ6" s="244"/>
      <c r="DRK6" s="244"/>
      <c r="DRL6" s="244"/>
      <c r="DRM6" s="244"/>
      <c r="DRN6" s="244"/>
      <c r="DRO6" s="244"/>
      <c r="DRP6" s="244"/>
      <c r="DRQ6" s="244"/>
      <c r="DRR6" s="244"/>
      <c r="DRS6" s="244"/>
      <c r="DRT6" s="244"/>
      <c r="DRU6" s="244"/>
      <c r="DRV6" s="244"/>
      <c r="DRW6" s="244"/>
      <c r="DRX6" s="244"/>
      <c r="DRY6" s="244"/>
      <c r="DRZ6" s="244"/>
      <c r="DSA6" s="244"/>
      <c r="DSB6" s="244"/>
      <c r="DSC6" s="244"/>
      <c r="DSD6" s="244"/>
      <c r="DSE6" s="244"/>
      <c r="DSF6" s="244"/>
      <c r="DSG6" s="244"/>
      <c r="DSH6" s="244"/>
      <c r="DSI6" s="244"/>
      <c r="DSJ6" s="244"/>
      <c r="DSK6" s="244"/>
      <c r="DSL6" s="244"/>
      <c r="DSM6" s="244"/>
      <c r="DSN6" s="244"/>
      <c r="DSO6" s="244"/>
      <c r="DSP6" s="244"/>
      <c r="DSQ6" s="244"/>
      <c r="DSR6" s="244"/>
      <c r="DSS6" s="244"/>
      <c r="DST6" s="244"/>
      <c r="DSU6" s="244"/>
      <c r="DSV6" s="244"/>
      <c r="DSW6" s="244"/>
      <c r="DSX6" s="244"/>
      <c r="DSY6" s="244"/>
      <c r="DSZ6" s="244"/>
      <c r="DTA6" s="244"/>
      <c r="DTB6" s="244"/>
      <c r="DTC6" s="244"/>
      <c r="DTD6" s="244"/>
      <c r="DTE6" s="244"/>
      <c r="DTF6" s="244"/>
      <c r="DTG6" s="244"/>
      <c r="DTH6" s="244"/>
      <c r="DTI6" s="244"/>
      <c r="DTJ6" s="244"/>
      <c r="DTK6" s="244"/>
      <c r="DTL6" s="244"/>
      <c r="DTM6" s="244"/>
      <c r="DTN6" s="244"/>
      <c r="DTO6" s="244"/>
      <c r="DTP6" s="244"/>
      <c r="DTQ6" s="244"/>
      <c r="DTR6" s="244"/>
      <c r="DTS6" s="244"/>
      <c r="DTT6" s="244"/>
      <c r="DTU6" s="244"/>
      <c r="DTV6" s="244"/>
      <c r="DTW6" s="244"/>
      <c r="DTX6" s="244"/>
      <c r="DTY6" s="244"/>
      <c r="DTZ6" s="244"/>
      <c r="DUA6" s="244"/>
      <c r="DUB6" s="244"/>
      <c r="DUC6" s="244"/>
      <c r="DUD6" s="244"/>
      <c r="DUE6" s="244"/>
      <c r="DUF6" s="244"/>
      <c r="DUG6" s="244"/>
      <c r="DUH6" s="244"/>
      <c r="DUI6" s="244"/>
      <c r="DUJ6" s="244"/>
      <c r="DUK6" s="244"/>
      <c r="DUL6" s="244"/>
      <c r="DUM6" s="244"/>
      <c r="DUN6" s="244"/>
      <c r="DUO6" s="244"/>
      <c r="DUP6" s="244"/>
      <c r="DUQ6" s="244"/>
      <c r="DUR6" s="244"/>
      <c r="DUS6" s="244"/>
      <c r="DUT6" s="244"/>
      <c r="DUU6" s="244"/>
      <c r="DUV6" s="244"/>
      <c r="DUW6" s="244"/>
      <c r="DUX6" s="244"/>
      <c r="DUY6" s="244"/>
      <c r="DUZ6" s="244"/>
      <c r="DVA6" s="244"/>
      <c r="DVB6" s="244"/>
      <c r="DVC6" s="244"/>
      <c r="DVD6" s="244"/>
      <c r="DVE6" s="244"/>
      <c r="DVF6" s="244"/>
      <c r="DVG6" s="244"/>
      <c r="DVH6" s="244"/>
      <c r="DVI6" s="244"/>
      <c r="DVJ6" s="244"/>
      <c r="DVK6" s="244"/>
      <c r="DVL6" s="244"/>
      <c r="DVM6" s="244"/>
      <c r="DVN6" s="244"/>
      <c r="DVO6" s="244"/>
      <c r="DVP6" s="244"/>
      <c r="DVQ6" s="244"/>
      <c r="DVR6" s="244"/>
      <c r="DVS6" s="244"/>
      <c r="DVT6" s="244"/>
      <c r="DVU6" s="244"/>
      <c r="DVV6" s="244"/>
      <c r="DVW6" s="244"/>
      <c r="DVX6" s="244"/>
      <c r="DVY6" s="244"/>
      <c r="DVZ6" s="244"/>
      <c r="DWA6" s="244"/>
      <c r="DWB6" s="244"/>
      <c r="DWC6" s="244"/>
      <c r="DWD6" s="244"/>
      <c r="DWE6" s="244"/>
      <c r="DWF6" s="244"/>
      <c r="DWG6" s="244"/>
      <c r="DWH6" s="244"/>
      <c r="DWI6" s="244"/>
      <c r="DWJ6" s="244"/>
      <c r="DWK6" s="244"/>
      <c r="DWL6" s="244"/>
      <c r="DWM6" s="244"/>
      <c r="DWN6" s="244"/>
      <c r="DWO6" s="244"/>
      <c r="DWP6" s="244"/>
      <c r="DWQ6" s="244"/>
      <c r="DWR6" s="244"/>
      <c r="DWS6" s="244"/>
      <c r="DWT6" s="244"/>
      <c r="DWU6" s="244"/>
      <c r="DWV6" s="244"/>
      <c r="DWW6" s="244"/>
      <c r="DWX6" s="244"/>
      <c r="DWY6" s="244"/>
      <c r="DWZ6" s="244"/>
      <c r="DXA6" s="244"/>
      <c r="DXB6" s="244"/>
      <c r="DXC6" s="244"/>
      <c r="DXD6" s="244"/>
      <c r="DXE6" s="244"/>
      <c r="DXF6" s="244"/>
      <c r="DXG6" s="244"/>
      <c r="DXH6" s="244"/>
      <c r="DXI6" s="244"/>
      <c r="DXJ6" s="244"/>
      <c r="DXK6" s="244"/>
      <c r="DXL6" s="244"/>
      <c r="DXM6" s="244"/>
      <c r="DXN6" s="244"/>
      <c r="DXO6" s="244"/>
      <c r="DXP6" s="244"/>
      <c r="DXQ6" s="244"/>
      <c r="DXR6" s="244"/>
      <c r="DXS6" s="244"/>
      <c r="DXT6" s="244"/>
      <c r="DXU6" s="244"/>
      <c r="DXV6" s="244"/>
      <c r="DXW6" s="244"/>
      <c r="DXX6" s="244"/>
      <c r="DXY6" s="244"/>
      <c r="DXZ6" s="244"/>
      <c r="DYA6" s="244"/>
      <c r="DYB6" s="244"/>
      <c r="DYC6" s="244"/>
      <c r="DYD6" s="244"/>
      <c r="DYE6" s="244"/>
      <c r="DYF6" s="244"/>
      <c r="DYG6" s="244"/>
      <c r="DYH6" s="244"/>
      <c r="DYI6" s="244"/>
      <c r="DYJ6" s="244"/>
      <c r="DYK6" s="244"/>
      <c r="DYL6" s="244"/>
      <c r="DYM6" s="244"/>
      <c r="DYN6" s="244"/>
      <c r="DYO6" s="244"/>
      <c r="DYP6" s="244"/>
      <c r="DYQ6" s="244"/>
      <c r="DYR6" s="244"/>
      <c r="DYS6" s="244"/>
      <c r="DYT6" s="244"/>
      <c r="DYU6" s="244"/>
      <c r="DYV6" s="244"/>
      <c r="DYW6" s="244"/>
      <c r="DYX6" s="244"/>
      <c r="DYY6" s="244"/>
      <c r="DYZ6" s="244"/>
      <c r="DZA6" s="244"/>
      <c r="DZB6" s="244"/>
      <c r="DZC6" s="244"/>
      <c r="DZD6" s="244"/>
      <c r="DZE6" s="244"/>
      <c r="DZF6" s="244"/>
      <c r="DZG6" s="244"/>
      <c r="DZH6" s="244"/>
      <c r="DZI6" s="244"/>
      <c r="DZJ6" s="244"/>
      <c r="DZK6" s="244"/>
      <c r="DZL6" s="244"/>
      <c r="DZM6" s="244"/>
      <c r="DZN6" s="244"/>
      <c r="DZO6" s="244"/>
      <c r="DZP6" s="244"/>
      <c r="DZQ6" s="244"/>
      <c r="DZR6" s="244"/>
      <c r="DZS6" s="244"/>
      <c r="DZT6" s="244"/>
      <c r="DZU6" s="244"/>
      <c r="DZV6" s="244"/>
      <c r="DZW6" s="244"/>
      <c r="DZX6" s="244"/>
      <c r="DZY6" s="244"/>
      <c r="DZZ6" s="244"/>
      <c r="EAA6" s="244"/>
      <c r="EAB6" s="244"/>
      <c r="EAC6" s="244"/>
      <c r="EAD6" s="244"/>
      <c r="EAE6" s="244"/>
      <c r="EAF6" s="244"/>
      <c r="EAG6" s="244"/>
      <c r="EAH6" s="244"/>
      <c r="EAI6" s="244"/>
      <c r="EAJ6" s="244"/>
      <c r="EAK6" s="244"/>
      <c r="EAL6" s="244"/>
      <c r="EAM6" s="244"/>
      <c r="EAN6" s="244"/>
      <c r="EAO6" s="244"/>
      <c r="EAP6" s="244"/>
      <c r="EAQ6" s="244"/>
      <c r="EAR6" s="244"/>
      <c r="EAS6" s="244"/>
      <c r="EAT6" s="244"/>
      <c r="EAU6" s="244"/>
      <c r="EAV6" s="244"/>
      <c r="EAW6" s="244"/>
      <c r="EAX6" s="244"/>
      <c r="EAY6" s="244"/>
      <c r="EAZ6" s="244"/>
      <c r="EBA6" s="244"/>
      <c r="EBB6" s="244"/>
      <c r="EBC6" s="244"/>
      <c r="EBD6" s="244"/>
      <c r="EBE6" s="244"/>
      <c r="EBF6" s="244"/>
      <c r="EBG6" s="244"/>
      <c r="EBH6" s="244"/>
      <c r="EBI6" s="244"/>
      <c r="EBJ6" s="244"/>
      <c r="EBK6" s="244"/>
      <c r="EBL6" s="244"/>
      <c r="EBM6" s="244"/>
      <c r="EBN6" s="244"/>
      <c r="EBO6" s="244"/>
      <c r="EBP6" s="244"/>
      <c r="EBQ6" s="244"/>
      <c r="EBR6" s="244"/>
      <c r="EBS6" s="244"/>
      <c r="EBT6" s="244"/>
      <c r="EBU6" s="244"/>
      <c r="EBV6" s="244"/>
      <c r="EBW6" s="244"/>
      <c r="EBX6" s="244"/>
      <c r="EBY6" s="244"/>
      <c r="EBZ6" s="244"/>
      <c r="ECA6" s="244"/>
      <c r="ECB6" s="244"/>
      <c r="ECC6" s="244"/>
      <c r="ECD6" s="244"/>
      <c r="ECE6" s="244"/>
      <c r="ECF6" s="244"/>
      <c r="ECG6" s="244"/>
      <c r="ECH6" s="244"/>
      <c r="ECI6" s="244"/>
      <c r="ECJ6" s="244"/>
      <c r="ECK6" s="244"/>
      <c r="ECL6" s="244"/>
      <c r="ECM6" s="244"/>
      <c r="ECN6" s="244"/>
      <c r="ECO6" s="244"/>
      <c r="ECP6" s="244"/>
      <c r="ECQ6" s="244"/>
      <c r="ECR6" s="244"/>
      <c r="ECS6" s="244"/>
      <c r="ECT6" s="244"/>
      <c r="ECU6" s="244"/>
      <c r="ECV6" s="244"/>
      <c r="ECW6" s="244"/>
      <c r="ECX6" s="244"/>
      <c r="ECY6" s="244"/>
      <c r="ECZ6" s="244"/>
      <c r="EDA6" s="244"/>
      <c r="EDB6" s="244"/>
      <c r="EDC6" s="244"/>
      <c r="EDD6" s="244"/>
      <c r="EDE6" s="244"/>
      <c r="EDF6" s="244"/>
      <c r="EDG6" s="244"/>
      <c r="EDH6" s="244"/>
      <c r="EDI6" s="244"/>
      <c r="EDJ6" s="244"/>
      <c r="EDK6" s="244"/>
      <c r="EDL6" s="244"/>
      <c r="EDM6" s="244"/>
      <c r="EDN6" s="244"/>
      <c r="EDO6" s="244"/>
      <c r="EDP6" s="244"/>
      <c r="EDQ6" s="244"/>
      <c r="EDR6" s="244"/>
      <c r="EDS6" s="244"/>
      <c r="EDT6" s="244"/>
      <c r="EDU6" s="244"/>
      <c r="EDV6" s="244"/>
      <c r="EDW6" s="244"/>
      <c r="EDX6" s="244"/>
      <c r="EDY6" s="244"/>
      <c r="EDZ6" s="244"/>
      <c r="EEA6" s="244"/>
      <c r="EEB6" s="244"/>
      <c r="EEC6" s="244"/>
      <c r="EED6" s="244"/>
      <c r="EEE6" s="244"/>
      <c r="EEF6" s="244"/>
      <c r="EEG6" s="244"/>
      <c r="EEH6" s="244"/>
      <c r="EEI6" s="244"/>
      <c r="EEJ6" s="244"/>
      <c r="EEK6" s="244"/>
      <c r="EEL6" s="244"/>
      <c r="EEM6" s="244"/>
      <c r="EEN6" s="244"/>
      <c r="EEO6" s="244"/>
      <c r="EEP6" s="244"/>
      <c r="EEQ6" s="244"/>
      <c r="EER6" s="244"/>
      <c r="EES6" s="244"/>
      <c r="EET6" s="244"/>
      <c r="EEU6" s="244"/>
      <c r="EEV6" s="244"/>
      <c r="EEW6" s="244"/>
      <c r="EEX6" s="244"/>
      <c r="EEY6" s="244"/>
      <c r="EEZ6" s="244"/>
      <c r="EFA6" s="244"/>
      <c r="EFB6" s="244"/>
      <c r="EFC6" s="244"/>
      <c r="EFD6" s="244"/>
      <c r="EFE6" s="244"/>
      <c r="EFF6" s="244"/>
      <c r="EFG6" s="244"/>
      <c r="EFH6" s="244"/>
      <c r="EFI6" s="244"/>
      <c r="EFJ6" s="244"/>
      <c r="EFK6" s="244"/>
      <c r="EFL6" s="244"/>
      <c r="EFM6" s="244"/>
      <c r="EFN6" s="244"/>
      <c r="EFO6" s="244"/>
      <c r="EFP6" s="244"/>
      <c r="EFQ6" s="244"/>
      <c r="EFR6" s="244"/>
      <c r="EFS6" s="244"/>
      <c r="EFT6" s="244"/>
      <c r="EFU6" s="244"/>
      <c r="EFV6" s="244"/>
      <c r="EFW6" s="244"/>
      <c r="EFX6" s="244"/>
      <c r="EFY6" s="244"/>
      <c r="EFZ6" s="244"/>
      <c r="EGA6" s="244"/>
      <c r="EGB6" s="244"/>
      <c r="EGC6" s="244"/>
      <c r="EGD6" s="244"/>
      <c r="EGE6" s="244"/>
      <c r="EGF6" s="244"/>
      <c r="EGG6" s="244"/>
      <c r="EGH6" s="244"/>
      <c r="EGI6" s="244"/>
      <c r="EGJ6" s="244"/>
      <c r="EGK6" s="244"/>
      <c r="EGL6" s="244"/>
      <c r="EGM6" s="244"/>
      <c r="EGN6" s="244"/>
      <c r="EGO6" s="244"/>
      <c r="EGP6" s="244"/>
      <c r="EGQ6" s="244"/>
      <c r="EGR6" s="244"/>
      <c r="EGS6" s="244"/>
      <c r="EGT6" s="244"/>
      <c r="EGU6" s="244"/>
      <c r="EGV6" s="244"/>
      <c r="EGW6" s="244"/>
      <c r="EGX6" s="244"/>
      <c r="EGY6" s="244"/>
      <c r="EGZ6" s="244"/>
      <c r="EHA6" s="244"/>
      <c r="EHB6" s="244"/>
      <c r="EHC6" s="244"/>
      <c r="EHD6" s="244"/>
      <c r="EHE6" s="244"/>
      <c r="EHF6" s="244"/>
      <c r="EHG6" s="244"/>
      <c r="EHH6" s="244"/>
      <c r="EHI6" s="244"/>
      <c r="EHJ6" s="244"/>
      <c r="EHK6" s="244"/>
      <c r="EHL6" s="244"/>
      <c r="EHM6" s="244"/>
      <c r="EHN6" s="244"/>
      <c r="EHO6" s="244"/>
      <c r="EHP6" s="244"/>
      <c r="EHQ6" s="244"/>
      <c r="EHR6" s="244"/>
      <c r="EHS6" s="244"/>
      <c r="EHT6" s="244"/>
      <c r="EHU6" s="244"/>
      <c r="EHV6" s="244"/>
      <c r="EHW6" s="244"/>
      <c r="EHX6" s="244"/>
      <c r="EHY6" s="244"/>
      <c r="EHZ6" s="244"/>
      <c r="EIA6" s="244"/>
      <c r="EIB6" s="244"/>
      <c r="EIC6" s="244"/>
      <c r="EID6" s="244"/>
      <c r="EIE6" s="244"/>
      <c r="EIF6" s="244"/>
      <c r="EIG6" s="244"/>
      <c r="EIH6" s="244"/>
      <c r="EII6" s="244"/>
      <c r="EIJ6" s="244"/>
      <c r="EIK6" s="244"/>
      <c r="EIL6" s="244"/>
      <c r="EIM6" s="244"/>
      <c r="EIN6" s="244"/>
      <c r="EIO6" s="244"/>
      <c r="EIP6" s="244"/>
      <c r="EIQ6" s="244"/>
      <c r="EIR6" s="244"/>
      <c r="EIS6" s="244"/>
      <c r="EIT6" s="244"/>
      <c r="EIU6" s="244"/>
      <c r="EIV6" s="244"/>
      <c r="EIW6" s="244"/>
      <c r="EIX6" s="244"/>
      <c r="EIY6" s="244"/>
      <c r="EIZ6" s="244"/>
      <c r="EJA6" s="244"/>
      <c r="EJB6" s="244"/>
      <c r="EJC6" s="244"/>
      <c r="EJD6" s="244"/>
      <c r="EJE6" s="244"/>
      <c r="EJF6" s="244"/>
      <c r="EJG6" s="244"/>
      <c r="EJH6" s="244"/>
      <c r="EJI6" s="244"/>
      <c r="EJJ6" s="244"/>
      <c r="EJK6" s="244"/>
      <c r="EJL6" s="244"/>
      <c r="EJM6" s="244"/>
      <c r="EJN6" s="244"/>
      <c r="EJO6" s="244"/>
      <c r="EJP6" s="244"/>
      <c r="EJQ6" s="244"/>
      <c r="EJR6" s="244"/>
      <c r="EJS6" s="244"/>
      <c r="EJT6" s="244"/>
      <c r="EJU6" s="244"/>
      <c r="EJV6" s="244"/>
      <c r="EJW6" s="244"/>
      <c r="EJX6" s="244"/>
      <c r="EJY6" s="244"/>
      <c r="EJZ6" s="244"/>
      <c r="EKA6" s="244"/>
      <c r="EKB6" s="244"/>
      <c r="EKC6" s="244"/>
      <c r="EKD6" s="244"/>
      <c r="EKE6" s="244"/>
      <c r="EKF6" s="244"/>
      <c r="EKG6" s="244"/>
      <c r="EKH6" s="244"/>
      <c r="EKI6" s="244"/>
      <c r="EKJ6" s="244"/>
      <c r="EKK6" s="244"/>
      <c r="EKL6" s="244"/>
      <c r="EKM6" s="244"/>
      <c r="EKN6" s="244"/>
      <c r="EKO6" s="244"/>
      <c r="EKP6" s="244"/>
      <c r="EKQ6" s="244"/>
      <c r="EKR6" s="244"/>
      <c r="EKS6" s="244"/>
      <c r="EKT6" s="244"/>
      <c r="EKU6" s="244"/>
      <c r="EKV6" s="244"/>
      <c r="EKW6" s="244"/>
      <c r="EKX6" s="244"/>
      <c r="EKY6" s="244"/>
      <c r="EKZ6" s="244"/>
      <c r="ELA6" s="244"/>
      <c r="ELB6" s="244"/>
      <c r="ELC6" s="244"/>
      <c r="ELD6" s="244"/>
      <c r="ELE6" s="244"/>
      <c r="ELF6" s="244"/>
      <c r="ELG6" s="244"/>
      <c r="ELH6" s="244"/>
      <c r="ELI6" s="244"/>
      <c r="ELJ6" s="244"/>
      <c r="ELK6" s="244"/>
      <c r="ELL6" s="244"/>
      <c r="ELM6" s="244"/>
      <c r="ELN6" s="244"/>
      <c r="ELO6" s="244"/>
      <c r="ELP6" s="244"/>
      <c r="ELQ6" s="244"/>
      <c r="ELR6" s="244"/>
      <c r="ELS6" s="244"/>
      <c r="ELT6" s="244"/>
      <c r="ELU6" s="244"/>
      <c r="ELV6" s="244"/>
      <c r="ELW6" s="244"/>
      <c r="ELX6" s="244"/>
      <c r="ELY6" s="244"/>
      <c r="ELZ6" s="244"/>
      <c r="EMA6" s="244"/>
      <c r="EMB6" s="244"/>
      <c r="EMC6" s="244"/>
      <c r="EMD6" s="244"/>
      <c r="EME6" s="244"/>
      <c r="EMF6" s="244"/>
      <c r="EMG6" s="244"/>
      <c r="EMH6" s="244"/>
      <c r="EMI6" s="244"/>
      <c r="EMJ6" s="244"/>
      <c r="EMK6" s="244"/>
      <c r="EML6" s="244"/>
      <c r="EMM6" s="244"/>
      <c r="EMN6" s="244"/>
      <c r="EMO6" s="244"/>
      <c r="EMP6" s="244"/>
      <c r="EMQ6" s="244"/>
      <c r="EMR6" s="244"/>
      <c r="EMS6" s="244"/>
      <c r="EMT6" s="244"/>
      <c r="EMU6" s="244"/>
      <c r="EMV6" s="244"/>
      <c r="EMW6" s="244"/>
      <c r="EMX6" s="244"/>
      <c r="EMY6" s="244"/>
      <c r="EMZ6" s="244"/>
      <c r="ENA6" s="244"/>
      <c r="ENB6" s="244"/>
      <c r="ENC6" s="244"/>
      <c r="END6" s="244"/>
      <c r="ENE6" s="244"/>
      <c r="ENF6" s="244"/>
      <c r="ENG6" s="244"/>
      <c r="ENH6" s="244"/>
      <c r="ENI6" s="244"/>
      <c r="ENJ6" s="244"/>
      <c r="ENK6" s="244"/>
      <c r="ENL6" s="244"/>
      <c r="ENM6" s="244"/>
      <c r="ENN6" s="244"/>
      <c r="ENO6" s="244"/>
      <c r="ENP6" s="244"/>
      <c r="ENQ6" s="244"/>
      <c r="ENR6" s="244"/>
      <c r="ENS6" s="244"/>
      <c r="ENT6" s="244"/>
      <c r="ENU6" s="244"/>
      <c r="ENV6" s="244"/>
      <c r="ENW6" s="244"/>
      <c r="ENX6" s="244"/>
      <c r="ENY6" s="244"/>
      <c r="ENZ6" s="244"/>
      <c r="EOA6" s="244"/>
      <c r="EOB6" s="244"/>
      <c r="EOC6" s="244"/>
      <c r="EOD6" s="244"/>
      <c r="EOE6" s="244"/>
      <c r="EOF6" s="244"/>
      <c r="EOG6" s="244"/>
      <c r="EOH6" s="244"/>
      <c r="EOI6" s="244"/>
      <c r="EOJ6" s="244"/>
      <c r="EOK6" s="244"/>
      <c r="EOL6" s="244"/>
      <c r="EOM6" s="244"/>
      <c r="EON6" s="244"/>
      <c r="EOO6" s="244"/>
      <c r="EOP6" s="244"/>
      <c r="EOQ6" s="244"/>
      <c r="EOR6" s="244"/>
      <c r="EOS6" s="244"/>
      <c r="EOT6" s="244"/>
      <c r="EOU6" s="244"/>
      <c r="EOV6" s="244"/>
      <c r="EOW6" s="244"/>
      <c r="EOX6" s="244"/>
      <c r="EOY6" s="244"/>
      <c r="EOZ6" s="244"/>
      <c r="EPA6" s="244"/>
      <c r="EPB6" s="244"/>
      <c r="EPC6" s="244"/>
      <c r="EPD6" s="244"/>
      <c r="EPE6" s="244"/>
      <c r="EPF6" s="244"/>
      <c r="EPG6" s="244"/>
      <c r="EPH6" s="244"/>
      <c r="EPI6" s="244"/>
      <c r="EPJ6" s="244"/>
      <c r="EPK6" s="244"/>
      <c r="EPL6" s="244"/>
      <c r="EPM6" s="244"/>
      <c r="EPN6" s="244"/>
      <c r="EPO6" s="244"/>
      <c r="EPP6" s="244"/>
      <c r="EPQ6" s="244"/>
      <c r="EPR6" s="244"/>
      <c r="EPS6" s="244"/>
      <c r="EPT6" s="244"/>
      <c r="EPU6" s="244"/>
      <c r="EPV6" s="244"/>
      <c r="EPW6" s="244"/>
      <c r="EPX6" s="244"/>
      <c r="EPY6" s="244"/>
      <c r="EPZ6" s="244"/>
      <c r="EQA6" s="244"/>
      <c r="EQB6" s="244"/>
      <c r="EQC6" s="244"/>
      <c r="EQD6" s="244"/>
      <c r="EQE6" s="244"/>
      <c r="EQF6" s="244"/>
      <c r="EQG6" s="244"/>
      <c r="EQH6" s="244"/>
      <c r="EQI6" s="244"/>
      <c r="EQJ6" s="244"/>
      <c r="EQK6" s="244"/>
      <c r="EQL6" s="244"/>
      <c r="EQM6" s="244"/>
      <c r="EQN6" s="244"/>
      <c r="EQO6" s="244"/>
      <c r="EQP6" s="244"/>
      <c r="EQQ6" s="244"/>
      <c r="EQR6" s="244"/>
      <c r="EQS6" s="244"/>
      <c r="EQT6" s="244"/>
      <c r="EQU6" s="244"/>
      <c r="EQV6" s="244"/>
      <c r="EQW6" s="244"/>
      <c r="EQX6" s="244"/>
      <c r="EQY6" s="244"/>
      <c r="EQZ6" s="244"/>
      <c r="ERA6" s="244"/>
      <c r="ERB6" s="244"/>
      <c r="ERC6" s="244"/>
      <c r="ERD6" s="244"/>
      <c r="ERE6" s="244"/>
      <c r="ERF6" s="244"/>
      <c r="ERG6" s="244"/>
      <c r="ERH6" s="244"/>
      <c r="ERI6" s="244"/>
      <c r="ERJ6" s="244"/>
      <c r="ERK6" s="244"/>
      <c r="ERL6" s="244"/>
      <c r="ERM6" s="244"/>
      <c r="ERN6" s="244"/>
      <c r="ERO6" s="244"/>
      <c r="ERP6" s="244"/>
      <c r="ERQ6" s="244"/>
      <c r="ERR6" s="244"/>
      <c r="ERS6" s="244"/>
      <c r="ERT6" s="244"/>
      <c r="ERU6" s="244"/>
      <c r="ERV6" s="244"/>
      <c r="ERW6" s="244"/>
      <c r="ERX6" s="244"/>
      <c r="ERY6" s="244"/>
      <c r="ERZ6" s="244"/>
      <c r="ESA6" s="244"/>
      <c r="ESB6" s="244"/>
      <c r="ESC6" s="244"/>
      <c r="ESD6" s="244"/>
      <c r="ESE6" s="244"/>
      <c r="ESF6" s="244"/>
      <c r="ESG6" s="244"/>
      <c r="ESH6" s="244"/>
      <c r="ESI6" s="244"/>
      <c r="ESJ6" s="244"/>
      <c r="ESK6" s="244"/>
      <c r="ESL6" s="244"/>
      <c r="ESM6" s="244"/>
      <c r="ESN6" s="244"/>
      <c r="ESO6" s="244"/>
      <c r="ESP6" s="244"/>
      <c r="ESQ6" s="244"/>
      <c r="ESR6" s="244"/>
      <c r="ESS6" s="244"/>
      <c r="EST6" s="244"/>
      <c r="ESU6" s="244"/>
      <c r="ESV6" s="244"/>
      <c r="ESW6" s="244"/>
      <c r="ESX6" s="244"/>
      <c r="ESY6" s="244"/>
      <c r="ESZ6" s="244"/>
      <c r="ETA6" s="244"/>
      <c r="ETB6" s="244"/>
      <c r="ETC6" s="244"/>
      <c r="ETD6" s="244"/>
      <c r="ETE6" s="244"/>
      <c r="ETF6" s="244"/>
      <c r="ETG6" s="244"/>
      <c r="ETH6" s="244"/>
      <c r="ETI6" s="244"/>
      <c r="ETJ6" s="244"/>
      <c r="ETK6" s="244"/>
      <c r="ETL6" s="244"/>
      <c r="ETM6" s="244"/>
      <c r="ETN6" s="244"/>
      <c r="ETO6" s="244"/>
      <c r="ETP6" s="244"/>
      <c r="ETQ6" s="244"/>
      <c r="ETR6" s="244"/>
      <c r="ETS6" s="244"/>
      <c r="ETT6" s="244"/>
      <c r="ETU6" s="244"/>
      <c r="ETV6" s="244"/>
      <c r="ETW6" s="244"/>
      <c r="ETX6" s="244"/>
      <c r="ETY6" s="244"/>
      <c r="ETZ6" s="244"/>
      <c r="EUA6" s="244"/>
      <c r="EUB6" s="244"/>
      <c r="EUC6" s="244"/>
      <c r="EUD6" s="244"/>
      <c r="EUE6" s="244"/>
      <c r="EUF6" s="244"/>
      <c r="EUG6" s="244"/>
      <c r="EUH6" s="244"/>
      <c r="EUI6" s="244"/>
      <c r="EUJ6" s="244"/>
      <c r="EUK6" s="244"/>
      <c r="EUL6" s="244"/>
      <c r="EUM6" s="244"/>
      <c r="EUN6" s="244"/>
      <c r="EUO6" s="244"/>
      <c r="EUP6" s="244"/>
      <c r="EUQ6" s="244"/>
      <c r="EUR6" s="244"/>
      <c r="EUS6" s="244"/>
      <c r="EUT6" s="244"/>
      <c r="EUU6" s="244"/>
      <c r="EUV6" s="244"/>
      <c r="EUW6" s="244"/>
      <c r="EUX6" s="244"/>
      <c r="EUY6" s="244"/>
      <c r="EUZ6" s="244"/>
      <c r="EVA6" s="244"/>
      <c r="EVB6" s="244"/>
      <c r="EVC6" s="244"/>
      <c r="EVD6" s="244"/>
      <c r="EVE6" s="244"/>
      <c r="EVF6" s="244"/>
      <c r="EVG6" s="244"/>
      <c r="EVH6" s="244"/>
      <c r="EVI6" s="244"/>
      <c r="EVJ6" s="244"/>
      <c r="EVK6" s="244"/>
      <c r="EVL6" s="244"/>
      <c r="EVM6" s="244"/>
      <c r="EVN6" s="244"/>
      <c r="EVO6" s="244"/>
      <c r="EVP6" s="244"/>
      <c r="EVQ6" s="244"/>
      <c r="EVR6" s="244"/>
      <c r="EVS6" s="244"/>
      <c r="EVT6" s="244"/>
      <c r="EVU6" s="244"/>
      <c r="EVV6" s="244"/>
      <c r="EVW6" s="244"/>
      <c r="EVX6" s="244"/>
      <c r="EVY6" s="244"/>
      <c r="EVZ6" s="244"/>
      <c r="EWA6" s="244"/>
      <c r="EWB6" s="244"/>
      <c r="EWC6" s="244"/>
      <c r="EWD6" s="244"/>
      <c r="EWE6" s="244"/>
      <c r="EWF6" s="244"/>
      <c r="EWG6" s="244"/>
      <c r="EWH6" s="244"/>
      <c r="EWI6" s="244"/>
      <c r="EWJ6" s="244"/>
      <c r="EWK6" s="244"/>
      <c r="EWL6" s="244"/>
      <c r="EWM6" s="244"/>
      <c r="EWN6" s="244"/>
      <c r="EWO6" s="244"/>
      <c r="EWP6" s="244"/>
      <c r="EWQ6" s="244"/>
      <c r="EWR6" s="244"/>
      <c r="EWS6" s="244"/>
      <c r="EWT6" s="244"/>
      <c r="EWU6" s="244"/>
      <c r="EWV6" s="244"/>
      <c r="EWW6" s="244"/>
      <c r="EWX6" s="244"/>
      <c r="EWY6" s="244"/>
      <c r="EWZ6" s="244"/>
      <c r="EXA6" s="244"/>
      <c r="EXB6" s="244"/>
      <c r="EXC6" s="244"/>
      <c r="EXD6" s="244"/>
      <c r="EXE6" s="244"/>
      <c r="EXF6" s="244"/>
      <c r="EXG6" s="244"/>
      <c r="EXH6" s="244"/>
      <c r="EXI6" s="244"/>
      <c r="EXJ6" s="244"/>
      <c r="EXK6" s="244"/>
      <c r="EXL6" s="244"/>
      <c r="EXM6" s="244"/>
      <c r="EXN6" s="244"/>
      <c r="EXO6" s="244"/>
      <c r="EXP6" s="244"/>
      <c r="EXQ6" s="244"/>
      <c r="EXR6" s="244"/>
      <c r="EXS6" s="244"/>
      <c r="EXT6" s="244"/>
      <c r="EXU6" s="244"/>
      <c r="EXV6" s="244"/>
      <c r="EXW6" s="244"/>
      <c r="EXX6" s="244"/>
      <c r="EXY6" s="244"/>
      <c r="EXZ6" s="244"/>
      <c r="EYA6" s="244"/>
      <c r="EYB6" s="244"/>
      <c r="EYC6" s="244"/>
      <c r="EYD6" s="244"/>
      <c r="EYE6" s="244"/>
      <c r="EYF6" s="244"/>
      <c r="EYG6" s="244"/>
      <c r="EYH6" s="244"/>
      <c r="EYI6" s="244"/>
      <c r="EYJ6" s="244"/>
      <c r="EYK6" s="244"/>
      <c r="EYL6" s="244"/>
      <c r="EYM6" s="244"/>
      <c r="EYN6" s="244"/>
      <c r="EYO6" s="244"/>
      <c r="EYP6" s="244"/>
      <c r="EYQ6" s="244"/>
      <c r="EYR6" s="244"/>
      <c r="EYS6" s="244"/>
      <c r="EYT6" s="244"/>
      <c r="EYU6" s="244"/>
      <c r="EYV6" s="244"/>
      <c r="EYW6" s="244"/>
      <c r="EYX6" s="244"/>
      <c r="EYY6" s="244"/>
      <c r="EYZ6" s="244"/>
      <c r="EZA6" s="244"/>
      <c r="EZB6" s="244"/>
      <c r="EZC6" s="244"/>
      <c r="EZD6" s="244"/>
      <c r="EZE6" s="244"/>
      <c r="EZF6" s="244"/>
      <c r="EZG6" s="244"/>
      <c r="EZH6" s="244"/>
      <c r="EZI6" s="244"/>
      <c r="EZJ6" s="244"/>
      <c r="EZK6" s="244"/>
      <c r="EZL6" s="244"/>
      <c r="EZM6" s="244"/>
      <c r="EZN6" s="244"/>
      <c r="EZO6" s="244"/>
      <c r="EZP6" s="244"/>
      <c r="EZQ6" s="244"/>
      <c r="EZR6" s="244"/>
      <c r="EZS6" s="244"/>
      <c r="EZT6" s="244"/>
      <c r="EZU6" s="244"/>
      <c r="EZV6" s="244"/>
      <c r="EZW6" s="244"/>
      <c r="EZX6" s="244"/>
      <c r="EZY6" s="244"/>
      <c r="EZZ6" s="244"/>
      <c r="FAA6" s="244"/>
      <c r="FAB6" s="244"/>
      <c r="FAC6" s="244"/>
      <c r="FAD6" s="244"/>
      <c r="FAE6" s="244"/>
      <c r="FAF6" s="244"/>
      <c r="FAG6" s="244"/>
      <c r="FAH6" s="244"/>
      <c r="FAI6" s="244"/>
      <c r="FAJ6" s="244"/>
      <c r="FAK6" s="244"/>
      <c r="FAL6" s="244"/>
      <c r="FAM6" s="244"/>
      <c r="FAN6" s="244"/>
      <c r="FAO6" s="244"/>
      <c r="FAP6" s="244"/>
      <c r="FAQ6" s="244"/>
      <c r="FAR6" s="244"/>
      <c r="FAS6" s="244"/>
      <c r="FAT6" s="244"/>
      <c r="FAU6" s="244"/>
      <c r="FAV6" s="244"/>
      <c r="FAW6" s="244"/>
      <c r="FAX6" s="244"/>
      <c r="FAY6" s="244"/>
      <c r="FAZ6" s="244"/>
      <c r="FBA6" s="244"/>
      <c r="FBB6" s="244"/>
      <c r="FBC6" s="244"/>
      <c r="FBD6" s="244"/>
      <c r="FBE6" s="244"/>
      <c r="FBF6" s="244"/>
      <c r="FBG6" s="244"/>
      <c r="FBH6" s="244"/>
      <c r="FBI6" s="244"/>
      <c r="FBJ6" s="244"/>
      <c r="FBK6" s="244"/>
      <c r="FBL6" s="244"/>
      <c r="FBM6" s="244"/>
      <c r="FBN6" s="244"/>
      <c r="FBO6" s="244"/>
      <c r="FBP6" s="244"/>
      <c r="FBQ6" s="244"/>
      <c r="FBR6" s="244"/>
      <c r="FBS6" s="244"/>
      <c r="FBT6" s="244"/>
      <c r="FBU6" s="244"/>
      <c r="FBV6" s="244"/>
      <c r="FBW6" s="244"/>
      <c r="FBX6" s="244"/>
      <c r="FBY6" s="244"/>
      <c r="FBZ6" s="244"/>
      <c r="FCA6" s="244"/>
      <c r="FCB6" s="244"/>
      <c r="FCC6" s="244"/>
      <c r="FCD6" s="244"/>
      <c r="FCE6" s="244"/>
      <c r="FCF6" s="244"/>
      <c r="FCG6" s="244"/>
      <c r="FCH6" s="244"/>
      <c r="FCI6" s="244"/>
      <c r="FCJ6" s="244"/>
      <c r="FCK6" s="244"/>
      <c r="FCL6" s="244"/>
      <c r="FCM6" s="244"/>
      <c r="FCN6" s="244"/>
      <c r="FCO6" s="244"/>
      <c r="FCP6" s="244"/>
      <c r="FCQ6" s="244"/>
      <c r="FCR6" s="244"/>
      <c r="FCS6" s="244"/>
      <c r="FCT6" s="244"/>
      <c r="FCU6" s="244"/>
      <c r="FCV6" s="244"/>
      <c r="FCW6" s="244"/>
      <c r="FCX6" s="244"/>
      <c r="FCY6" s="244"/>
      <c r="FCZ6" s="244"/>
      <c r="FDA6" s="244"/>
      <c r="FDB6" s="244"/>
      <c r="FDC6" s="244"/>
      <c r="FDD6" s="244"/>
      <c r="FDE6" s="244"/>
      <c r="FDF6" s="244"/>
      <c r="FDG6" s="244"/>
      <c r="FDH6" s="244"/>
      <c r="FDI6" s="244"/>
      <c r="FDJ6" s="244"/>
      <c r="FDK6" s="244"/>
      <c r="FDL6" s="244"/>
      <c r="FDM6" s="244"/>
      <c r="FDN6" s="244"/>
      <c r="FDO6" s="244"/>
      <c r="FDP6" s="244"/>
      <c r="FDQ6" s="244"/>
      <c r="FDR6" s="244"/>
      <c r="FDS6" s="244"/>
      <c r="FDT6" s="244"/>
      <c r="FDU6" s="244"/>
      <c r="FDV6" s="244"/>
      <c r="FDW6" s="244"/>
      <c r="FDX6" s="244"/>
      <c r="FDY6" s="244"/>
      <c r="FDZ6" s="244"/>
      <c r="FEA6" s="244"/>
      <c r="FEB6" s="244"/>
      <c r="FEC6" s="244"/>
      <c r="FED6" s="244"/>
      <c r="FEE6" s="244"/>
      <c r="FEF6" s="244"/>
      <c r="FEG6" s="244"/>
      <c r="FEH6" s="244"/>
      <c r="FEI6" s="244"/>
      <c r="FEJ6" s="244"/>
      <c r="FEK6" s="244"/>
      <c r="FEL6" s="244"/>
      <c r="FEM6" s="244"/>
      <c r="FEN6" s="244"/>
      <c r="FEO6" s="244"/>
      <c r="FEP6" s="244"/>
      <c r="FEQ6" s="244"/>
      <c r="FER6" s="244"/>
      <c r="FES6" s="244"/>
      <c r="FET6" s="244"/>
      <c r="FEU6" s="244"/>
      <c r="FEV6" s="244"/>
      <c r="FEW6" s="244"/>
      <c r="FEX6" s="244"/>
      <c r="FEY6" s="244"/>
      <c r="FEZ6" s="244"/>
      <c r="FFA6" s="244"/>
      <c r="FFB6" s="244"/>
      <c r="FFC6" s="244"/>
      <c r="FFD6" s="244"/>
      <c r="FFE6" s="244"/>
      <c r="FFF6" s="244"/>
      <c r="FFG6" s="244"/>
      <c r="FFH6" s="244"/>
      <c r="FFI6" s="244"/>
      <c r="FFJ6" s="244"/>
      <c r="FFK6" s="244"/>
      <c r="FFL6" s="244"/>
      <c r="FFM6" s="244"/>
      <c r="FFN6" s="244"/>
      <c r="FFO6" s="244"/>
      <c r="FFP6" s="244"/>
      <c r="FFQ6" s="244"/>
      <c r="FFR6" s="244"/>
      <c r="FFS6" s="244"/>
      <c r="FFT6" s="244"/>
      <c r="FFU6" s="244"/>
      <c r="FFV6" s="244"/>
      <c r="FFW6" s="244"/>
      <c r="FFX6" s="244"/>
      <c r="FFY6" s="244"/>
      <c r="FFZ6" s="244"/>
      <c r="FGA6" s="244"/>
      <c r="FGB6" s="244"/>
      <c r="FGC6" s="244"/>
      <c r="FGD6" s="244"/>
      <c r="FGE6" s="244"/>
      <c r="FGF6" s="244"/>
      <c r="FGG6" s="244"/>
      <c r="FGH6" s="244"/>
      <c r="FGI6" s="244"/>
      <c r="FGJ6" s="244"/>
      <c r="FGK6" s="244"/>
      <c r="FGL6" s="244"/>
      <c r="FGM6" s="244"/>
      <c r="FGN6" s="244"/>
      <c r="FGO6" s="244"/>
      <c r="FGP6" s="244"/>
      <c r="FGQ6" s="244"/>
      <c r="FGR6" s="244"/>
      <c r="FGS6" s="244"/>
      <c r="FGT6" s="244"/>
      <c r="FGU6" s="244"/>
      <c r="FGV6" s="244"/>
      <c r="FGW6" s="244"/>
      <c r="FGX6" s="244"/>
      <c r="FGY6" s="244"/>
      <c r="FGZ6" s="244"/>
      <c r="FHA6" s="244"/>
      <c r="FHB6" s="244"/>
      <c r="FHC6" s="244"/>
      <c r="FHD6" s="244"/>
      <c r="FHE6" s="244"/>
      <c r="FHF6" s="244"/>
      <c r="FHG6" s="244"/>
      <c r="FHH6" s="244"/>
      <c r="FHI6" s="244"/>
      <c r="FHJ6" s="244"/>
      <c r="FHK6" s="244"/>
      <c r="FHL6" s="244"/>
      <c r="FHM6" s="244"/>
      <c r="FHN6" s="244"/>
      <c r="FHO6" s="244"/>
      <c r="FHP6" s="244"/>
      <c r="FHQ6" s="244"/>
      <c r="FHR6" s="244"/>
      <c r="FHS6" s="244"/>
      <c r="FHT6" s="244"/>
      <c r="FHU6" s="244"/>
      <c r="FHV6" s="244"/>
      <c r="FHW6" s="244"/>
      <c r="FHX6" s="244"/>
      <c r="FHY6" s="244"/>
      <c r="FHZ6" s="244"/>
      <c r="FIA6" s="244"/>
      <c r="FIB6" s="244"/>
      <c r="FIC6" s="244"/>
      <c r="FID6" s="244"/>
      <c r="FIE6" s="244"/>
      <c r="FIF6" s="244"/>
      <c r="FIG6" s="244"/>
      <c r="FIH6" s="244"/>
      <c r="FII6" s="244"/>
      <c r="FIJ6" s="244"/>
      <c r="FIK6" s="244"/>
      <c r="FIL6" s="244"/>
      <c r="FIM6" s="244"/>
      <c r="FIN6" s="244"/>
      <c r="FIO6" s="244"/>
      <c r="FIP6" s="244"/>
      <c r="FIQ6" s="244"/>
      <c r="FIR6" s="244"/>
      <c r="FIS6" s="244"/>
      <c r="FIT6" s="244"/>
      <c r="FIU6" s="244"/>
      <c r="FIV6" s="244"/>
      <c r="FIW6" s="244"/>
      <c r="FIX6" s="244"/>
      <c r="FIY6" s="244"/>
      <c r="FIZ6" s="244"/>
      <c r="FJA6" s="244"/>
      <c r="FJB6" s="244"/>
      <c r="FJC6" s="244"/>
      <c r="FJD6" s="244"/>
      <c r="FJE6" s="244"/>
      <c r="FJF6" s="244"/>
      <c r="FJG6" s="244"/>
      <c r="FJH6" s="244"/>
      <c r="FJI6" s="244"/>
      <c r="FJJ6" s="244"/>
      <c r="FJK6" s="244"/>
      <c r="FJL6" s="244"/>
      <c r="FJM6" s="244"/>
      <c r="FJN6" s="244"/>
      <c r="FJO6" s="244"/>
      <c r="FJP6" s="244"/>
      <c r="FJQ6" s="244"/>
      <c r="FJR6" s="244"/>
      <c r="FJS6" s="244"/>
      <c r="FJT6" s="244"/>
      <c r="FJU6" s="244"/>
      <c r="FJV6" s="244"/>
      <c r="FJW6" s="244"/>
      <c r="FJX6" s="244"/>
      <c r="FJY6" s="244"/>
      <c r="FJZ6" s="244"/>
      <c r="FKA6" s="244"/>
      <c r="FKB6" s="244"/>
      <c r="FKC6" s="244"/>
      <c r="FKD6" s="244"/>
      <c r="FKE6" s="244"/>
      <c r="FKF6" s="244"/>
      <c r="FKG6" s="244"/>
      <c r="FKH6" s="244"/>
      <c r="FKI6" s="244"/>
      <c r="FKJ6" s="244"/>
      <c r="FKK6" s="244"/>
      <c r="FKL6" s="244"/>
      <c r="FKM6" s="244"/>
      <c r="FKN6" s="244"/>
      <c r="FKO6" s="244"/>
      <c r="FKP6" s="244"/>
      <c r="FKQ6" s="244"/>
      <c r="FKR6" s="244"/>
      <c r="FKS6" s="244"/>
      <c r="FKT6" s="244"/>
      <c r="FKU6" s="244"/>
      <c r="FKV6" s="244"/>
      <c r="FKW6" s="244"/>
      <c r="FKX6" s="244"/>
      <c r="FKY6" s="244"/>
      <c r="FKZ6" s="244"/>
      <c r="FLA6" s="244"/>
      <c r="FLB6" s="244"/>
      <c r="FLC6" s="244"/>
      <c r="FLD6" s="244"/>
      <c r="FLE6" s="244"/>
      <c r="FLF6" s="244"/>
      <c r="FLG6" s="244"/>
      <c r="FLH6" s="244"/>
      <c r="FLI6" s="244"/>
      <c r="FLJ6" s="244"/>
      <c r="FLK6" s="244"/>
      <c r="FLL6" s="244"/>
      <c r="FLM6" s="244"/>
      <c r="FLN6" s="244"/>
      <c r="FLO6" s="244"/>
      <c r="FLP6" s="244"/>
      <c r="FLQ6" s="244"/>
      <c r="FLR6" s="244"/>
      <c r="FLS6" s="244"/>
      <c r="FLT6" s="244"/>
      <c r="FLU6" s="244"/>
      <c r="FLV6" s="244"/>
      <c r="FLW6" s="244"/>
      <c r="FLX6" s="244"/>
      <c r="FLY6" s="244"/>
      <c r="FLZ6" s="244"/>
      <c r="FMA6" s="244"/>
      <c r="FMB6" s="244"/>
      <c r="FMC6" s="244"/>
      <c r="FMD6" s="244"/>
      <c r="FME6" s="244"/>
      <c r="FMF6" s="244"/>
      <c r="FMG6" s="244"/>
      <c r="FMH6" s="244"/>
      <c r="FMI6" s="244"/>
      <c r="FMJ6" s="244"/>
      <c r="FMK6" s="244"/>
      <c r="FML6" s="244"/>
      <c r="FMM6" s="244"/>
      <c r="FMN6" s="244"/>
      <c r="FMO6" s="244"/>
      <c r="FMP6" s="244"/>
      <c r="FMQ6" s="244"/>
      <c r="FMR6" s="244"/>
      <c r="FMS6" s="244"/>
      <c r="FMT6" s="244"/>
      <c r="FMU6" s="244"/>
      <c r="FMV6" s="244"/>
      <c r="FMW6" s="244"/>
      <c r="FMX6" s="244"/>
      <c r="FMY6" s="244"/>
      <c r="FMZ6" s="244"/>
      <c r="FNA6" s="244"/>
      <c r="FNB6" s="244"/>
      <c r="FNC6" s="244"/>
      <c r="FND6" s="244"/>
      <c r="FNE6" s="244"/>
      <c r="FNF6" s="244"/>
      <c r="FNG6" s="244"/>
      <c r="FNH6" s="244"/>
      <c r="FNI6" s="244"/>
      <c r="FNJ6" s="244"/>
      <c r="FNK6" s="244"/>
      <c r="FNL6" s="244"/>
      <c r="FNM6" s="244"/>
      <c r="FNN6" s="244"/>
      <c r="FNO6" s="244"/>
      <c r="FNP6" s="244"/>
      <c r="FNQ6" s="244"/>
      <c r="FNR6" s="244"/>
      <c r="FNS6" s="244"/>
      <c r="FNT6" s="244"/>
      <c r="FNU6" s="244"/>
      <c r="FNV6" s="244"/>
      <c r="FNW6" s="244"/>
      <c r="FNX6" s="244"/>
      <c r="FNY6" s="244"/>
      <c r="FNZ6" s="244"/>
      <c r="FOA6" s="244"/>
      <c r="FOB6" s="244"/>
      <c r="FOC6" s="244"/>
      <c r="FOD6" s="244"/>
      <c r="FOE6" s="244"/>
      <c r="FOF6" s="244"/>
      <c r="FOG6" s="244"/>
      <c r="FOH6" s="244"/>
      <c r="FOI6" s="244"/>
      <c r="FOJ6" s="244"/>
      <c r="FOK6" s="244"/>
      <c r="FOL6" s="244"/>
      <c r="FOM6" s="244"/>
      <c r="FON6" s="244"/>
      <c r="FOO6" s="244"/>
      <c r="FOP6" s="244"/>
      <c r="FOQ6" s="244"/>
      <c r="FOR6" s="244"/>
      <c r="FOS6" s="244"/>
      <c r="FOT6" s="244"/>
      <c r="FOU6" s="244"/>
      <c r="FOV6" s="244"/>
      <c r="FOW6" s="244"/>
      <c r="FOX6" s="244"/>
      <c r="FOY6" s="244"/>
      <c r="FOZ6" s="244"/>
      <c r="FPA6" s="244"/>
      <c r="FPB6" s="244"/>
      <c r="FPC6" s="244"/>
      <c r="FPD6" s="244"/>
      <c r="FPE6" s="244"/>
      <c r="FPF6" s="244"/>
      <c r="FPG6" s="244"/>
      <c r="FPH6" s="244"/>
      <c r="FPI6" s="244"/>
      <c r="FPJ6" s="244"/>
      <c r="FPK6" s="244"/>
      <c r="FPL6" s="244"/>
      <c r="FPM6" s="244"/>
      <c r="FPN6" s="244"/>
      <c r="FPO6" s="244"/>
      <c r="FPP6" s="244"/>
      <c r="FPQ6" s="244"/>
      <c r="FPR6" s="244"/>
      <c r="FPS6" s="244"/>
      <c r="FPT6" s="244"/>
      <c r="FPU6" s="244"/>
      <c r="FPV6" s="244"/>
      <c r="FPW6" s="244"/>
      <c r="FPX6" s="244"/>
      <c r="FPY6" s="244"/>
      <c r="FPZ6" s="244"/>
      <c r="FQA6" s="244"/>
      <c r="FQB6" s="244"/>
      <c r="FQC6" s="244"/>
      <c r="FQD6" s="244"/>
      <c r="FQE6" s="244"/>
      <c r="FQF6" s="244"/>
      <c r="FQG6" s="244"/>
      <c r="FQH6" s="244"/>
      <c r="FQI6" s="244"/>
      <c r="FQJ6" s="244"/>
      <c r="FQK6" s="244"/>
      <c r="FQL6" s="244"/>
      <c r="FQM6" s="244"/>
      <c r="FQN6" s="244"/>
      <c r="FQO6" s="244"/>
      <c r="FQP6" s="244"/>
      <c r="FQQ6" s="244"/>
      <c r="FQR6" s="244"/>
      <c r="FQS6" s="244"/>
      <c r="FQT6" s="244"/>
      <c r="FQU6" s="244"/>
      <c r="FQV6" s="244"/>
      <c r="FQW6" s="244"/>
      <c r="FQX6" s="244"/>
      <c r="FQY6" s="244"/>
      <c r="FQZ6" s="244"/>
      <c r="FRA6" s="244"/>
      <c r="FRB6" s="244"/>
      <c r="FRC6" s="244"/>
      <c r="FRD6" s="244"/>
      <c r="FRE6" s="244"/>
      <c r="FRF6" s="244"/>
      <c r="FRG6" s="244"/>
      <c r="FRH6" s="244"/>
      <c r="FRI6" s="244"/>
      <c r="FRJ6" s="244"/>
      <c r="FRK6" s="244"/>
      <c r="FRL6" s="244"/>
      <c r="FRM6" s="244"/>
      <c r="FRN6" s="244"/>
      <c r="FRO6" s="244"/>
      <c r="FRP6" s="244"/>
      <c r="FRQ6" s="244"/>
      <c r="FRR6" s="244"/>
      <c r="FRS6" s="244"/>
      <c r="FRT6" s="244"/>
      <c r="FRU6" s="244"/>
      <c r="FRV6" s="244"/>
      <c r="FRW6" s="244"/>
      <c r="FRX6" s="244"/>
      <c r="FRY6" s="244"/>
      <c r="FRZ6" s="244"/>
      <c r="FSA6" s="244"/>
      <c r="FSB6" s="244"/>
      <c r="FSC6" s="244"/>
      <c r="FSD6" s="244"/>
      <c r="FSE6" s="244"/>
      <c r="FSF6" s="244"/>
      <c r="FSG6" s="244"/>
      <c r="FSH6" s="244"/>
      <c r="FSI6" s="244"/>
      <c r="FSJ6" s="244"/>
      <c r="FSK6" s="244"/>
      <c r="FSL6" s="244"/>
      <c r="FSM6" s="244"/>
      <c r="FSN6" s="244"/>
      <c r="FSO6" s="244"/>
      <c r="FSP6" s="244"/>
      <c r="FSQ6" s="244"/>
      <c r="FSR6" s="244"/>
      <c r="FSS6" s="244"/>
      <c r="FST6" s="244"/>
      <c r="FSU6" s="244"/>
      <c r="FSV6" s="244"/>
      <c r="FSW6" s="244"/>
      <c r="FSX6" s="244"/>
      <c r="FSY6" s="244"/>
      <c r="FSZ6" s="244"/>
      <c r="FTA6" s="244"/>
      <c r="FTB6" s="244"/>
      <c r="FTC6" s="244"/>
      <c r="FTD6" s="244"/>
      <c r="FTE6" s="244"/>
      <c r="FTF6" s="244"/>
      <c r="FTG6" s="244"/>
      <c r="FTH6" s="244"/>
      <c r="FTI6" s="244"/>
      <c r="FTJ6" s="244"/>
      <c r="FTK6" s="244"/>
      <c r="FTL6" s="244"/>
      <c r="FTM6" s="244"/>
      <c r="FTN6" s="244"/>
      <c r="FTO6" s="244"/>
      <c r="FTP6" s="244"/>
      <c r="FTQ6" s="244"/>
      <c r="FTR6" s="244"/>
      <c r="FTS6" s="244"/>
      <c r="FTT6" s="244"/>
      <c r="FTU6" s="244"/>
      <c r="FTV6" s="244"/>
      <c r="FTW6" s="244"/>
      <c r="FTX6" s="244"/>
      <c r="FTY6" s="244"/>
      <c r="FTZ6" s="244"/>
      <c r="FUA6" s="244"/>
      <c r="FUB6" s="244"/>
      <c r="FUC6" s="244"/>
      <c r="FUD6" s="244"/>
      <c r="FUE6" s="244"/>
      <c r="FUF6" s="244"/>
      <c r="FUG6" s="244"/>
      <c r="FUH6" s="244"/>
      <c r="FUI6" s="244"/>
      <c r="FUJ6" s="244"/>
      <c r="FUK6" s="244"/>
      <c r="FUL6" s="244"/>
      <c r="FUM6" s="244"/>
      <c r="FUN6" s="244"/>
      <c r="FUO6" s="244"/>
      <c r="FUP6" s="244"/>
      <c r="FUQ6" s="244"/>
      <c r="FUR6" s="244"/>
      <c r="FUS6" s="244"/>
      <c r="FUT6" s="244"/>
      <c r="FUU6" s="244"/>
      <c r="FUV6" s="244"/>
      <c r="FUW6" s="244"/>
      <c r="FUX6" s="244"/>
      <c r="FUY6" s="244"/>
      <c r="FUZ6" s="244"/>
      <c r="FVA6" s="244"/>
      <c r="FVB6" s="244"/>
      <c r="FVC6" s="244"/>
      <c r="FVD6" s="244"/>
      <c r="FVE6" s="244"/>
      <c r="FVF6" s="244"/>
      <c r="FVG6" s="244"/>
      <c r="FVH6" s="244"/>
      <c r="FVI6" s="244"/>
      <c r="FVJ6" s="244"/>
      <c r="FVK6" s="244"/>
      <c r="FVL6" s="244"/>
      <c r="FVM6" s="244"/>
      <c r="FVN6" s="244"/>
      <c r="FVO6" s="244"/>
      <c r="FVP6" s="244"/>
      <c r="FVQ6" s="244"/>
      <c r="FVR6" s="244"/>
      <c r="FVS6" s="244"/>
      <c r="FVT6" s="244"/>
      <c r="FVU6" s="244"/>
      <c r="FVV6" s="244"/>
      <c r="FVW6" s="244"/>
      <c r="FVX6" s="244"/>
      <c r="FVY6" s="244"/>
      <c r="FVZ6" s="244"/>
      <c r="FWA6" s="244"/>
      <c r="FWB6" s="244"/>
      <c r="FWC6" s="244"/>
      <c r="FWD6" s="244"/>
      <c r="FWE6" s="244"/>
      <c r="FWF6" s="244"/>
      <c r="FWG6" s="244"/>
      <c r="FWH6" s="244"/>
      <c r="FWI6" s="244"/>
      <c r="FWJ6" s="244"/>
      <c r="FWK6" s="244"/>
      <c r="FWL6" s="244"/>
      <c r="FWM6" s="244"/>
      <c r="FWN6" s="244"/>
      <c r="FWO6" s="244"/>
      <c r="FWP6" s="244"/>
      <c r="FWQ6" s="244"/>
      <c r="FWR6" s="244"/>
      <c r="FWS6" s="244"/>
      <c r="FWT6" s="244"/>
      <c r="FWU6" s="244"/>
      <c r="FWV6" s="244"/>
      <c r="FWW6" s="244"/>
      <c r="FWX6" s="244"/>
      <c r="FWY6" s="244"/>
      <c r="FWZ6" s="244"/>
      <c r="FXA6" s="244"/>
      <c r="FXB6" s="244"/>
      <c r="FXC6" s="244"/>
      <c r="FXD6" s="244"/>
      <c r="FXE6" s="244"/>
      <c r="FXF6" s="244"/>
      <c r="FXG6" s="244"/>
      <c r="FXH6" s="244"/>
      <c r="FXI6" s="244"/>
      <c r="FXJ6" s="244"/>
      <c r="FXK6" s="244"/>
      <c r="FXL6" s="244"/>
      <c r="FXM6" s="244"/>
      <c r="FXN6" s="244"/>
      <c r="FXO6" s="244"/>
      <c r="FXP6" s="244"/>
      <c r="FXQ6" s="244"/>
      <c r="FXR6" s="244"/>
      <c r="FXS6" s="244"/>
      <c r="FXT6" s="244"/>
      <c r="FXU6" s="244"/>
      <c r="FXV6" s="244"/>
      <c r="FXW6" s="244"/>
      <c r="FXX6" s="244"/>
      <c r="FXY6" s="244"/>
      <c r="FXZ6" s="244"/>
      <c r="FYA6" s="244"/>
      <c r="FYB6" s="244"/>
      <c r="FYC6" s="244"/>
      <c r="FYD6" s="244"/>
      <c r="FYE6" s="244"/>
      <c r="FYF6" s="244"/>
      <c r="FYG6" s="244"/>
      <c r="FYH6" s="244"/>
      <c r="FYI6" s="244"/>
      <c r="FYJ6" s="244"/>
      <c r="FYK6" s="244"/>
      <c r="FYL6" s="244"/>
      <c r="FYM6" s="244"/>
      <c r="FYN6" s="244"/>
      <c r="FYO6" s="244"/>
      <c r="FYP6" s="244"/>
      <c r="FYQ6" s="244"/>
      <c r="FYR6" s="244"/>
      <c r="FYS6" s="244"/>
      <c r="FYT6" s="244"/>
      <c r="FYU6" s="244"/>
      <c r="FYV6" s="244"/>
      <c r="FYW6" s="244"/>
      <c r="FYX6" s="244"/>
      <c r="FYY6" s="244"/>
      <c r="FYZ6" s="244"/>
      <c r="FZA6" s="244"/>
      <c r="FZB6" s="244"/>
      <c r="FZC6" s="244"/>
      <c r="FZD6" s="244"/>
      <c r="FZE6" s="244"/>
      <c r="FZF6" s="244"/>
      <c r="FZG6" s="244"/>
      <c r="FZH6" s="244"/>
      <c r="FZI6" s="244"/>
      <c r="FZJ6" s="244"/>
      <c r="FZK6" s="244"/>
      <c r="FZL6" s="244"/>
      <c r="FZM6" s="244"/>
      <c r="FZN6" s="244"/>
      <c r="FZO6" s="244"/>
      <c r="FZP6" s="244"/>
      <c r="FZQ6" s="244"/>
      <c r="FZR6" s="244"/>
      <c r="FZS6" s="244"/>
      <c r="FZT6" s="244"/>
      <c r="FZU6" s="244"/>
      <c r="FZV6" s="244"/>
      <c r="FZW6" s="244"/>
      <c r="FZX6" s="244"/>
      <c r="FZY6" s="244"/>
      <c r="FZZ6" s="244"/>
      <c r="GAA6" s="244"/>
      <c r="GAB6" s="244"/>
      <c r="GAC6" s="244"/>
      <c r="GAD6" s="244"/>
      <c r="GAE6" s="244"/>
      <c r="GAF6" s="244"/>
      <c r="GAG6" s="244"/>
      <c r="GAH6" s="244"/>
      <c r="GAI6" s="244"/>
      <c r="GAJ6" s="244"/>
      <c r="GAK6" s="244"/>
      <c r="GAL6" s="244"/>
      <c r="GAM6" s="244"/>
      <c r="GAN6" s="244"/>
      <c r="GAO6" s="244"/>
      <c r="GAP6" s="244"/>
      <c r="GAQ6" s="244"/>
      <c r="GAR6" s="244"/>
      <c r="GAS6" s="244"/>
      <c r="GAT6" s="244"/>
      <c r="GAU6" s="244"/>
      <c r="GAV6" s="244"/>
      <c r="GAW6" s="244"/>
      <c r="GAX6" s="244"/>
      <c r="GAY6" s="244"/>
      <c r="GAZ6" s="244"/>
      <c r="GBA6" s="244"/>
      <c r="GBB6" s="244"/>
      <c r="GBC6" s="244"/>
      <c r="GBD6" s="244"/>
      <c r="GBE6" s="244"/>
      <c r="GBF6" s="244"/>
      <c r="GBG6" s="244"/>
      <c r="GBH6" s="244"/>
      <c r="GBI6" s="244"/>
      <c r="GBJ6" s="244"/>
      <c r="GBK6" s="244"/>
      <c r="GBL6" s="244"/>
      <c r="GBM6" s="244"/>
      <c r="GBN6" s="244"/>
      <c r="GBO6" s="244"/>
      <c r="GBP6" s="244"/>
      <c r="GBQ6" s="244"/>
      <c r="GBR6" s="244"/>
      <c r="GBS6" s="244"/>
      <c r="GBT6" s="244"/>
      <c r="GBU6" s="244"/>
      <c r="GBV6" s="244"/>
      <c r="GBW6" s="244"/>
      <c r="GBX6" s="244"/>
      <c r="GBY6" s="244"/>
      <c r="GBZ6" s="244"/>
      <c r="GCA6" s="244"/>
      <c r="GCB6" s="244"/>
      <c r="GCC6" s="244"/>
      <c r="GCD6" s="244"/>
      <c r="GCE6" s="244"/>
      <c r="GCF6" s="244"/>
      <c r="GCG6" s="244"/>
      <c r="GCH6" s="244"/>
      <c r="GCI6" s="244"/>
      <c r="GCJ6" s="244"/>
      <c r="GCK6" s="244"/>
      <c r="GCL6" s="244"/>
      <c r="GCM6" s="244"/>
      <c r="GCN6" s="244"/>
      <c r="GCO6" s="244"/>
      <c r="GCP6" s="244"/>
      <c r="GCQ6" s="244"/>
      <c r="GCR6" s="244"/>
      <c r="GCS6" s="244"/>
      <c r="GCT6" s="244"/>
      <c r="GCU6" s="244"/>
      <c r="GCV6" s="244"/>
      <c r="GCW6" s="244"/>
      <c r="GCX6" s="244"/>
      <c r="GCY6" s="244"/>
      <c r="GCZ6" s="244"/>
      <c r="GDA6" s="244"/>
      <c r="GDB6" s="244"/>
      <c r="GDC6" s="244"/>
      <c r="GDD6" s="244"/>
      <c r="GDE6" s="244"/>
      <c r="GDF6" s="244"/>
      <c r="GDG6" s="244"/>
      <c r="GDH6" s="244"/>
      <c r="GDI6" s="244"/>
      <c r="GDJ6" s="244"/>
      <c r="GDK6" s="244"/>
      <c r="GDL6" s="244"/>
      <c r="GDM6" s="244"/>
      <c r="GDN6" s="244"/>
      <c r="GDO6" s="244"/>
      <c r="GDP6" s="244"/>
      <c r="GDQ6" s="244"/>
      <c r="GDR6" s="244"/>
      <c r="GDS6" s="244"/>
      <c r="GDT6" s="244"/>
      <c r="GDU6" s="244"/>
      <c r="GDV6" s="244"/>
      <c r="GDW6" s="244"/>
      <c r="GDX6" s="244"/>
      <c r="GDY6" s="244"/>
      <c r="GDZ6" s="244"/>
      <c r="GEA6" s="244"/>
      <c r="GEB6" s="244"/>
      <c r="GEC6" s="244"/>
      <c r="GED6" s="244"/>
      <c r="GEE6" s="244"/>
      <c r="GEF6" s="244"/>
      <c r="GEG6" s="244"/>
      <c r="GEH6" s="244"/>
      <c r="GEI6" s="244"/>
      <c r="GEJ6" s="244"/>
      <c r="GEK6" s="244"/>
      <c r="GEL6" s="244"/>
      <c r="GEM6" s="244"/>
      <c r="GEN6" s="244"/>
      <c r="GEO6" s="244"/>
      <c r="GEP6" s="244"/>
      <c r="GEQ6" s="244"/>
      <c r="GER6" s="244"/>
      <c r="GES6" s="244"/>
      <c r="GET6" s="244"/>
      <c r="GEU6" s="244"/>
      <c r="GEV6" s="244"/>
      <c r="GEW6" s="244"/>
      <c r="GEX6" s="244"/>
      <c r="GEY6" s="244"/>
      <c r="GEZ6" s="244"/>
      <c r="GFA6" s="244"/>
      <c r="GFB6" s="244"/>
      <c r="GFC6" s="244"/>
      <c r="GFD6" s="244"/>
      <c r="GFE6" s="244"/>
      <c r="GFF6" s="244"/>
      <c r="GFG6" s="244"/>
      <c r="GFH6" s="244"/>
      <c r="GFI6" s="244"/>
      <c r="GFJ6" s="244"/>
      <c r="GFK6" s="244"/>
      <c r="GFL6" s="244"/>
      <c r="GFM6" s="244"/>
      <c r="GFN6" s="244"/>
      <c r="GFO6" s="244"/>
      <c r="GFP6" s="244"/>
      <c r="GFQ6" s="244"/>
      <c r="GFR6" s="244"/>
      <c r="GFS6" s="244"/>
      <c r="GFT6" s="244"/>
      <c r="GFU6" s="244"/>
      <c r="GFV6" s="244"/>
      <c r="GFW6" s="244"/>
      <c r="GFX6" s="244"/>
      <c r="GFY6" s="244"/>
      <c r="GFZ6" s="244"/>
      <c r="GGA6" s="244"/>
      <c r="GGB6" s="244"/>
      <c r="GGC6" s="244"/>
      <c r="GGD6" s="244"/>
      <c r="GGE6" s="244"/>
      <c r="GGF6" s="244"/>
      <c r="GGG6" s="244"/>
      <c r="GGH6" s="244"/>
      <c r="GGI6" s="244"/>
      <c r="GGJ6" s="244"/>
      <c r="GGK6" s="244"/>
      <c r="GGL6" s="244"/>
      <c r="GGM6" s="244"/>
      <c r="GGN6" s="244"/>
      <c r="GGO6" s="244"/>
      <c r="GGP6" s="244"/>
      <c r="GGQ6" s="244"/>
      <c r="GGR6" s="244"/>
      <c r="GGS6" s="244"/>
      <c r="GGT6" s="244"/>
      <c r="GGU6" s="244"/>
      <c r="GGV6" s="244"/>
      <c r="GGW6" s="244"/>
      <c r="GGX6" s="244"/>
      <c r="GGY6" s="244"/>
      <c r="GGZ6" s="244"/>
      <c r="GHA6" s="244"/>
      <c r="GHB6" s="244"/>
      <c r="GHC6" s="244"/>
      <c r="GHD6" s="244"/>
      <c r="GHE6" s="244"/>
      <c r="GHF6" s="244"/>
      <c r="GHG6" s="244"/>
      <c r="GHH6" s="244"/>
      <c r="GHI6" s="244"/>
      <c r="GHJ6" s="244"/>
      <c r="GHK6" s="244"/>
      <c r="GHL6" s="244"/>
      <c r="GHM6" s="244"/>
      <c r="GHN6" s="244"/>
      <c r="GHO6" s="244"/>
      <c r="GHP6" s="244"/>
      <c r="GHQ6" s="244"/>
      <c r="GHR6" s="244"/>
      <c r="GHS6" s="244"/>
      <c r="GHT6" s="244"/>
      <c r="GHU6" s="244"/>
      <c r="GHV6" s="244"/>
      <c r="GHW6" s="244"/>
      <c r="GHX6" s="244"/>
      <c r="GHY6" s="244"/>
      <c r="GHZ6" s="244"/>
      <c r="GIA6" s="244"/>
      <c r="GIB6" s="244"/>
      <c r="GIC6" s="244"/>
      <c r="GID6" s="244"/>
      <c r="GIE6" s="244"/>
      <c r="GIF6" s="244"/>
      <c r="GIG6" s="244"/>
      <c r="GIH6" s="244"/>
      <c r="GII6" s="244"/>
      <c r="GIJ6" s="244"/>
      <c r="GIK6" s="244"/>
      <c r="GIL6" s="244"/>
      <c r="GIM6" s="244"/>
      <c r="GIN6" s="244"/>
      <c r="GIO6" s="244"/>
      <c r="GIP6" s="244"/>
      <c r="GIQ6" s="244"/>
      <c r="GIR6" s="244"/>
      <c r="GIS6" s="244"/>
      <c r="GIT6" s="244"/>
      <c r="GIU6" s="244"/>
      <c r="GIV6" s="244"/>
      <c r="GIW6" s="244"/>
      <c r="GIX6" s="244"/>
      <c r="GIY6" s="244"/>
      <c r="GIZ6" s="244"/>
      <c r="GJA6" s="244"/>
      <c r="GJB6" s="244"/>
      <c r="GJC6" s="244"/>
      <c r="GJD6" s="244"/>
      <c r="GJE6" s="244"/>
      <c r="GJF6" s="244"/>
      <c r="GJG6" s="244"/>
      <c r="GJH6" s="244"/>
      <c r="GJI6" s="244"/>
      <c r="GJJ6" s="244"/>
      <c r="GJK6" s="244"/>
      <c r="GJL6" s="244"/>
      <c r="GJM6" s="244"/>
      <c r="GJN6" s="244"/>
      <c r="GJO6" s="244"/>
      <c r="GJP6" s="244"/>
      <c r="GJQ6" s="244"/>
      <c r="GJR6" s="244"/>
      <c r="GJS6" s="244"/>
      <c r="GJT6" s="244"/>
      <c r="GJU6" s="244"/>
      <c r="GJV6" s="244"/>
      <c r="GJW6" s="244"/>
      <c r="GJX6" s="244"/>
      <c r="GJY6" s="244"/>
      <c r="GJZ6" s="244"/>
      <c r="GKA6" s="244"/>
      <c r="GKB6" s="244"/>
      <c r="GKC6" s="244"/>
      <c r="GKD6" s="244"/>
      <c r="GKE6" s="244"/>
      <c r="GKF6" s="244"/>
      <c r="GKG6" s="244"/>
      <c r="GKH6" s="244"/>
      <c r="GKI6" s="244"/>
      <c r="GKJ6" s="244"/>
      <c r="GKK6" s="244"/>
      <c r="GKL6" s="244"/>
      <c r="GKM6" s="244"/>
      <c r="GKN6" s="244"/>
      <c r="GKO6" s="244"/>
      <c r="GKP6" s="244"/>
      <c r="GKQ6" s="244"/>
      <c r="GKR6" s="244"/>
      <c r="GKS6" s="244"/>
      <c r="GKT6" s="244"/>
      <c r="GKU6" s="244"/>
      <c r="GKV6" s="244"/>
      <c r="GKW6" s="244"/>
      <c r="GKX6" s="244"/>
      <c r="GKY6" s="244"/>
      <c r="GKZ6" s="244"/>
      <c r="GLA6" s="244"/>
      <c r="GLB6" s="244"/>
      <c r="GLC6" s="244"/>
      <c r="GLD6" s="244"/>
      <c r="GLE6" s="244"/>
      <c r="GLF6" s="244"/>
      <c r="GLG6" s="244"/>
      <c r="GLH6" s="244"/>
      <c r="GLI6" s="244"/>
      <c r="GLJ6" s="244"/>
      <c r="GLK6" s="244"/>
      <c r="GLL6" s="244"/>
      <c r="GLM6" s="244"/>
      <c r="GLN6" s="244"/>
      <c r="GLO6" s="244"/>
      <c r="GLP6" s="244"/>
      <c r="GLQ6" s="244"/>
      <c r="GLR6" s="244"/>
      <c r="GLS6" s="244"/>
      <c r="GLT6" s="244"/>
      <c r="GLU6" s="244"/>
      <c r="GLV6" s="244"/>
      <c r="GLW6" s="244"/>
      <c r="GLX6" s="244"/>
      <c r="GLY6" s="244"/>
      <c r="GLZ6" s="244"/>
      <c r="GMA6" s="244"/>
      <c r="GMB6" s="244"/>
      <c r="GMC6" s="244"/>
      <c r="GMD6" s="244"/>
      <c r="GME6" s="244"/>
      <c r="GMF6" s="244"/>
      <c r="GMG6" s="244"/>
      <c r="GMH6" s="244"/>
      <c r="GMI6" s="244"/>
      <c r="GMJ6" s="244"/>
      <c r="GMK6" s="244"/>
      <c r="GML6" s="244"/>
      <c r="GMM6" s="244"/>
      <c r="GMN6" s="244"/>
      <c r="GMO6" s="244"/>
      <c r="GMP6" s="244"/>
      <c r="GMQ6" s="244"/>
      <c r="GMR6" s="244"/>
      <c r="GMS6" s="244"/>
      <c r="GMT6" s="244"/>
      <c r="GMU6" s="244"/>
      <c r="GMV6" s="244"/>
      <c r="GMW6" s="244"/>
      <c r="GMX6" s="244"/>
      <c r="GMY6" s="244"/>
      <c r="GMZ6" s="244"/>
      <c r="GNA6" s="244"/>
      <c r="GNB6" s="244"/>
      <c r="GNC6" s="244"/>
      <c r="GND6" s="244"/>
      <c r="GNE6" s="244"/>
      <c r="GNF6" s="244"/>
      <c r="GNG6" s="244"/>
      <c r="GNH6" s="244"/>
      <c r="GNI6" s="244"/>
      <c r="GNJ6" s="244"/>
      <c r="GNK6" s="244"/>
      <c r="GNL6" s="244"/>
      <c r="GNM6" s="244"/>
      <c r="GNN6" s="244"/>
      <c r="GNO6" s="244"/>
      <c r="GNP6" s="244"/>
      <c r="GNQ6" s="244"/>
      <c r="GNR6" s="244"/>
      <c r="GNS6" s="244"/>
      <c r="GNT6" s="244"/>
      <c r="GNU6" s="244"/>
      <c r="GNV6" s="244"/>
      <c r="GNW6" s="244"/>
      <c r="GNX6" s="244"/>
      <c r="GNY6" s="244"/>
      <c r="GNZ6" s="244"/>
      <c r="GOA6" s="244"/>
      <c r="GOB6" s="244"/>
      <c r="GOC6" s="244"/>
      <c r="GOD6" s="244"/>
      <c r="GOE6" s="244"/>
      <c r="GOF6" s="244"/>
      <c r="GOG6" s="244"/>
      <c r="GOH6" s="244"/>
      <c r="GOI6" s="244"/>
      <c r="GOJ6" s="244"/>
      <c r="GOK6" s="244"/>
      <c r="GOL6" s="244"/>
      <c r="GOM6" s="244"/>
      <c r="GON6" s="244"/>
      <c r="GOO6" s="244"/>
      <c r="GOP6" s="244"/>
      <c r="GOQ6" s="244"/>
      <c r="GOR6" s="244"/>
      <c r="GOS6" s="244"/>
      <c r="GOT6" s="244"/>
      <c r="GOU6" s="244"/>
      <c r="GOV6" s="244"/>
      <c r="GOW6" s="244"/>
      <c r="GOX6" s="244"/>
      <c r="GOY6" s="244"/>
      <c r="GOZ6" s="244"/>
      <c r="GPA6" s="244"/>
      <c r="GPB6" s="244"/>
      <c r="GPC6" s="244"/>
      <c r="GPD6" s="244"/>
      <c r="GPE6" s="244"/>
      <c r="GPF6" s="244"/>
      <c r="GPG6" s="244"/>
      <c r="GPH6" s="244"/>
      <c r="GPI6" s="244"/>
      <c r="GPJ6" s="244"/>
      <c r="GPK6" s="244"/>
      <c r="GPL6" s="244"/>
      <c r="GPM6" s="244"/>
      <c r="GPN6" s="244"/>
      <c r="GPO6" s="244"/>
      <c r="GPP6" s="244"/>
      <c r="GPQ6" s="244"/>
      <c r="GPR6" s="244"/>
      <c r="GPS6" s="244"/>
      <c r="GPT6" s="244"/>
      <c r="GPU6" s="244"/>
      <c r="GPV6" s="244"/>
      <c r="GPW6" s="244"/>
      <c r="GPX6" s="244"/>
      <c r="GPY6" s="244"/>
      <c r="GPZ6" s="244"/>
      <c r="GQA6" s="244"/>
      <c r="GQB6" s="244"/>
      <c r="GQC6" s="244"/>
      <c r="GQD6" s="244"/>
      <c r="GQE6" s="244"/>
      <c r="GQF6" s="244"/>
      <c r="GQG6" s="244"/>
      <c r="GQH6" s="244"/>
      <c r="GQI6" s="244"/>
      <c r="GQJ6" s="244"/>
      <c r="GQK6" s="244"/>
      <c r="GQL6" s="244"/>
      <c r="GQM6" s="244"/>
      <c r="GQN6" s="244"/>
      <c r="GQO6" s="244"/>
      <c r="GQP6" s="244"/>
      <c r="GQQ6" s="244"/>
      <c r="GQR6" s="244"/>
      <c r="GQS6" s="244"/>
      <c r="GQT6" s="244"/>
      <c r="GQU6" s="244"/>
      <c r="GQV6" s="244"/>
      <c r="GQW6" s="244"/>
      <c r="GQX6" s="244"/>
      <c r="GQY6" s="244"/>
      <c r="GQZ6" s="244"/>
      <c r="GRA6" s="244"/>
      <c r="GRB6" s="244"/>
      <c r="GRC6" s="244"/>
      <c r="GRD6" s="244"/>
      <c r="GRE6" s="244"/>
      <c r="GRF6" s="244"/>
      <c r="GRG6" s="244"/>
      <c r="GRH6" s="244"/>
      <c r="GRI6" s="244"/>
      <c r="GRJ6" s="244"/>
      <c r="GRK6" s="244"/>
      <c r="GRL6" s="244"/>
      <c r="GRM6" s="244"/>
      <c r="GRN6" s="244"/>
      <c r="GRO6" s="244"/>
      <c r="GRP6" s="244"/>
      <c r="GRQ6" s="244"/>
      <c r="GRR6" s="244"/>
      <c r="GRS6" s="244"/>
      <c r="GRT6" s="244"/>
      <c r="GRU6" s="244"/>
      <c r="GRV6" s="244"/>
      <c r="GRW6" s="244"/>
      <c r="GRX6" s="244"/>
      <c r="GRY6" s="244"/>
      <c r="GRZ6" s="244"/>
      <c r="GSA6" s="244"/>
      <c r="GSB6" s="244"/>
      <c r="GSC6" s="244"/>
      <c r="GSD6" s="244"/>
      <c r="GSE6" s="244"/>
      <c r="GSF6" s="244"/>
      <c r="GSG6" s="244"/>
      <c r="GSH6" s="244"/>
      <c r="GSI6" s="244"/>
      <c r="GSJ6" s="244"/>
      <c r="GSK6" s="244"/>
      <c r="GSL6" s="244"/>
      <c r="GSM6" s="244"/>
      <c r="GSN6" s="244"/>
      <c r="GSO6" s="244"/>
      <c r="GSP6" s="244"/>
      <c r="GSQ6" s="244"/>
      <c r="GSR6" s="244"/>
      <c r="GSS6" s="244"/>
      <c r="GST6" s="244"/>
      <c r="GSU6" s="244"/>
      <c r="GSV6" s="244"/>
      <c r="GSW6" s="244"/>
      <c r="GSX6" s="244"/>
      <c r="GSY6" s="244"/>
      <c r="GSZ6" s="244"/>
      <c r="GTA6" s="244"/>
      <c r="GTB6" s="244"/>
      <c r="GTC6" s="244"/>
      <c r="GTD6" s="244"/>
      <c r="GTE6" s="244"/>
      <c r="GTF6" s="244"/>
      <c r="GTG6" s="244"/>
      <c r="GTH6" s="244"/>
      <c r="GTI6" s="244"/>
      <c r="GTJ6" s="244"/>
      <c r="GTK6" s="244"/>
      <c r="GTL6" s="244"/>
      <c r="GTM6" s="244"/>
      <c r="GTN6" s="244"/>
      <c r="GTO6" s="244"/>
      <c r="GTP6" s="244"/>
      <c r="GTQ6" s="244"/>
      <c r="GTR6" s="244"/>
      <c r="GTS6" s="244"/>
      <c r="GTT6" s="244"/>
      <c r="GTU6" s="244"/>
      <c r="GTV6" s="244"/>
      <c r="GTW6" s="244"/>
      <c r="GTX6" s="244"/>
      <c r="GTY6" s="244"/>
      <c r="GTZ6" s="244"/>
      <c r="GUA6" s="244"/>
      <c r="GUB6" s="244"/>
      <c r="GUC6" s="244"/>
      <c r="GUD6" s="244"/>
      <c r="GUE6" s="244"/>
      <c r="GUF6" s="244"/>
      <c r="GUG6" s="244"/>
      <c r="GUH6" s="244"/>
      <c r="GUI6" s="244"/>
      <c r="GUJ6" s="244"/>
      <c r="GUK6" s="244"/>
      <c r="GUL6" s="244"/>
      <c r="GUM6" s="244"/>
      <c r="GUN6" s="244"/>
      <c r="GUO6" s="244"/>
      <c r="GUP6" s="244"/>
      <c r="GUQ6" s="244"/>
      <c r="GUR6" s="244"/>
      <c r="GUS6" s="244"/>
      <c r="GUT6" s="244"/>
      <c r="GUU6" s="244"/>
      <c r="GUV6" s="244"/>
      <c r="GUW6" s="244"/>
      <c r="GUX6" s="244"/>
      <c r="GUY6" s="244"/>
      <c r="GUZ6" s="244"/>
      <c r="GVA6" s="244"/>
      <c r="GVB6" s="244"/>
      <c r="GVC6" s="244"/>
      <c r="GVD6" s="244"/>
      <c r="GVE6" s="244"/>
      <c r="GVF6" s="244"/>
      <c r="GVG6" s="244"/>
      <c r="GVH6" s="244"/>
      <c r="GVI6" s="244"/>
      <c r="GVJ6" s="244"/>
      <c r="GVK6" s="244"/>
      <c r="GVL6" s="244"/>
      <c r="GVM6" s="244"/>
      <c r="GVN6" s="244"/>
      <c r="GVO6" s="244"/>
      <c r="GVP6" s="244"/>
      <c r="GVQ6" s="244"/>
      <c r="GVR6" s="244"/>
      <c r="GVS6" s="244"/>
      <c r="GVT6" s="244"/>
      <c r="GVU6" s="244"/>
      <c r="GVV6" s="244"/>
      <c r="GVW6" s="244"/>
      <c r="GVX6" s="244"/>
      <c r="GVY6" s="244"/>
      <c r="GVZ6" s="244"/>
      <c r="GWA6" s="244"/>
      <c r="GWB6" s="244"/>
      <c r="GWC6" s="244"/>
      <c r="GWD6" s="244"/>
      <c r="GWE6" s="244"/>
      <c r="GWF6" s="244"/>
      <c r="GWG6" s="244"/>
      <c r="GWH6" s="244"/>
      <c r="GWI6" s="244"/>
      <c r="GWJ6" s="244"/>
      <c r="GWK6" s="244"/>
      <c r="GWL6" s="244"/>
      <c r="GWM6" s="244"/>
      <c r="GWN6" s="244"/>
      <c r="GWO6" s="244"/>
      <c r="GWP6" s="244"/>
      <c r="GWQ6" s="244"/>
      <c r="GWR6" s="244"/>
      <c r="GWS6" s="244"/>
      <c r="GWT6" s="244"/>
      <c r="GWU6" s="244"/>
      <c r="GWV6" s="244"/>
      <c r="GWW6" s="244"/>
      <c r="GWX6" s="244"/>
      <c r="GWY6" s="244"/>
      <c r="GWZ6" s="244"/>
      <c r="GXA6" s="244"/>
      <c r="GXB6" s="244"/>
      <c r="GXC6" s="244"/>
      <c r="GXD6" s="244"/>
      <c r="GXE6" s="244"/>
      <c r="GXF6" s="244"/>
      <c r="GXG6" s="244"/>
      <c r="GXH6" s="244"/>
      <c r="GXI6" s="244"/>
      <c r="GXJ6" s="244"/>
      <c r="GXK6" s="244"/>
      <c r="GXL6" s="244"/>
      <c r="GXM6" s="244"/>
      <c r="GXN6" s="244"/>
      <c r="GXO6" s="244"/>
      <c r="GXP6" s="244"/>
      <c r="GXQ6" s="244"/>
      <c r="GXR6" s="244"/>
      <c r="GXS6" s="244"/>
      <c r="GXT6" s="244"/>
      <c r="GXU6" s="244"/>
      <c r="GXV6" s="244"/>
      <c r="GXW6" s="244"/>
      <c r="GXX6" s="244"/>
      <c r="GXY6" s="244"/>
      <c r="GXZ6" s="244"/>
      <c r="GYA6" s="244"/>
      <c r="GYB6" s="244"/>
      <c r="GYC6" s="244"/>
      <c r="GYD6" s="244"/>
      <c r="GYE6" s="244"/>
      <c r="GYF6" s="244"/>
      <c r="GYG6" s="244"/>
      <c r="GYH6" s="244"/>
      <c r="GYI6" s="244"/>
      <c r="GYJ6" s="244"/>
      <c r="GYK6" s="244"/>
      <c r="GYL6" s="244"/>
      <c r="GYM6" s="244"/>
      <c r="GYN6" s="244"/>
      <c r="GYO6" s="244"/>
      <c r="GYP6" s="244"/>
      <c r="GYQ6" s="244"/>
      <c r="GYR6" s="244"/>
      <c r="GYS6" s="244"/>
      <c r="GYT6" s="244"/>
      <c r="GYU6" s="244"/>
      <c r="GYV6" s="244"/>
      <c r="GYW6" s="244"/>
      <c r="GYX6" s="244"/>
      <c r="GYY6" s="244"/>
      <c r="GYZ6" s="244"/>
      <c r="GZA6" s="244"/>
      <c r="GZB6" s="244"/>
      <c r="GZC6" s="244"/>
      <c r="GZD6" s="244"/>
      <c r="GZE6" s="244"/>
      <c r="GZF6" s="244"/>
      <c r="GZG6" s="244"/>
      <c r="GZH6" s="244"/>
      <c r="GZI6" s="244"/>
      <c r="GZJ6" s="244"/>
      <c r="GZK6" s="244"/>
      <c r="GZL6" s="244"/>
      <c r="GZM6" s="244"/>
      <c r="GZN6" s="244"/>
      <c r="GZO6" s="244"/>
      <c r="GZP6" s="244"/>
      <c r="GZQ6" s="244"/>
      <c r="GZR6" s="244"/>
      <c r="GZS6" s="244"/>
      <c r="GZT6" s="244"/>
      <c r="GZU6" s="244"/>
      <c r="GZV6" s="244"/>
      <c r="GZW6" s="244"/>
      <c r="GZX6" s="244"/>
      <c r="GZY6" s="244"/>
      <c r="GZZ6" s="244"/>
      <c r="HAA6" s="244"/>
      <c r="HAB6" s="244"/>
      <c r="HAC6" s="244"/>
      <c r="HAD6" s="244"/>
      <c r="HAE6" s="244"/>
      <c r="HAF6" s="244"/>
      <c r="HAG6" s="244"/>
      <c r="HAH6" s="244"/>
      <c r="HAI6" s="244"/>
      <c r="HAJ6" s="244"/>
      <c r="HAK6" s="244"/>
      <c r="HAL6" s="244"/>
      <c r="HAM6" s="244"/>
      <c r="HAN6" s="244"/>
      <c r="HAO6" s="244"/>
      <c r="HAP6" s="244"/>
      <c r="HAQ6" s="244"/>
      <c r="HAR6" s="244"/>
      <c r="HAS6" s="244"/>
      <c r="HAT6" s="244"/>
      <c r="HAU6" s="244"/>
      <c r="HAV6" s="244"/>
      <c r="HAW6" s="244"/>
      <c r="HAX6" s="244"/>
      <c r="HAY6" s="244"/>
      <c r="HAZ6" s="244"/>
      <c r="HBA6" s="244"/>
      <c r="HBB6" s="244"/>
      <c r="HBC6" s="244"/>
      <c r="HBD6" s="244"/>
      <c r="HBE6" s="244"/>
      <c r="HBF6" s="244"/>
      <c r="HBG6" s="244"/>
      <c r="HBH6" s="244"/>
      <c r="HBI6" s="244"/>
      <c r="HBJ6" s="244"/>
      <c r="HBK6" s="244"/>
      <c r="HBL6" s="244"/>
      <c r="HBM6" s="244"/>
      <c r="HBN6" s="244"/>
      <c r="HBO6" s="244"/>
      <c r="HBP6" s="244"/>
      <c r="HBQ6" s="244"/>
      <c r="HBR6" s="244"/>
      <c r="HBS6" s="244"/>
      <c r="HBT6" s="244"/>
      <c r="HBU6" s="244"/>
      <c r="HBV6" s="244"/>
      <c r="HBW6" s="244"/>
      <c r="HBX6" s="244"/>
      <c r="HBY6" s="244"/>
      <c r="HBZ6" s="244"/>
      <c r="HCA6" s="244"/>
      <c r="HCB6" s="244"/>
      <c r="HCC6" s="244"/>
      <c r="HCD6" s="244"/>
      <c r="HCE6" s="244"/>
      <c r="HCF6" s="244"/>
      <c r="HCG6" s="244"/>
      <c r="HCH6" s="244"/>
      <c r="HCI6" s="244"/>
      <c r="HCJ6" s="244"/>
      <c r="HCK6" s="244"/>
      <c r="HCL6" s="244"/>
      <c r="HCM6" s="244"/>
      <c r="HCN6" s="244"/>
      <c r="HCO6" s="244"/>
      <c r="HCP6" s="244"/>
      <c r="HCQ6" s="244"/>
      <c r="HCR6" s="244"/>
      <c r="HCS6" s="244"/>
      <c r="HCT6" s="244"/>
      <c r="HCU6" s="244"/>
      <c r="HCV6" s="244"/>
      <c r="HCW6" s="244"/>
      <c r="HCX6" s="244"/>
      <c r="HCY6" s="244"/>
      <c r="HCZ6" s="244"/>
      <c r="HDA6" s="244"/>
      <c r="HDB6" s="244"/>
      <c r="HDC6" s="244"/>
      <c r="HDD6" s="244"/>
      <c r="HDE6" s="244"/>
      <c r="HDF6" s="244"/>
      <c r="HDG6" s="244"/>
      <c r="HDH6" s="244"/>
      <c r="HDI6" s="244"/>
      <c r="HDJ6" s="244"/>
      <c r="HDK6" s="244"/>
      <c r="HDL6" s="244"/>
      <c r="HDM6" s="244"/>
      <c r="HDN6" s="244"/>
      <c r="HDO6" s="244"/>
      <c r="HDP6" s="244"/>
      <c r="HDQ6" s="244"/>
      <c r="HDR6" s="244"/>
      <c r="HDS6" s="244"/>
      <c r="HDT6" s="244"/>
      <c r="HDU6" s="244"/>
      <c r="HDV6" s="244"/>
      <c r="HDW6" s="244"/>
      <c r="HDX6" s="244"/>
      <c r="HDY6" s="244"/>
      <c r="HDZ6" s="244"/>
      <c r="HEA6" s="244"/>
      <c r="HEB6" s="244"/>
      <c r="HEC6" s="244"/>
      <c r="HED6" s="244"/>
      <c r="HEE6" s="244"/>
      <c r="HEF6" s="244"/>
      <c r="HEG6" s="244"/>
      <c r="HEH6" s="244"/>
      <c r="HEI6" s="244"/>
      <c r="HEJ6" s="244"/>
      <c r="HEK6" s="244"/>
      <c r="HEL6" s="244"/>
      <c r="HEM6" s="244"/>
      <c r="HEN6" s="244"/>
      <c r="HEO6" s="244"/>
      <c r="HEP6" s="244"/>
      <c r="HEQ6" s="244"/>
      <c r="HER6" s="244"/>
      <c r="HES6" s="244"/>
      <c r="HET6" s="244"/>
      <c r="HEU6" s="244"/>
      <c r="HEV6" s="244"/>
      <c r="HEW6" s="244"/>
      <c r="HEX6" s="244"/>
      <c r="HEY6" s="244"/>
      <c r="HEZ6" s="244"/>
      <c r="HFA6" s="244"/>
      <c r="HFB6" s="244"/>
      <c r="HFC6" s="244"/>
      <c r="HFD6" s="244"/>
      <c r="HFE6" s="244"/>
      <c r="HFF6" s="244"/>
      <c r="HFG6" s="244"/>
      <c r="HFH6" s="244"/>
      <c r="HFI6" s="244"/>
      <c r="HFJ6" s="244"/>
      <c r="HFK6" s="244"/>
      <c r="HFL6" s="244"/>
      <c r="HFM6" s="244"/>
      <c r="HFN6" s="244"/>
      <c r="HFO6" s="244"/>
      <c r="HFP6" s="244"/>
      <c r="HFQ6" s="244"/>
      <c r="HFR6" s="244"/>
      <c r="HFS6" s="244"/>
      <c r="HFT6" s="244"/>
      <c r="HFU6" s="244"/>
      <c r="HFV6" s="244"/>
      <c r="HFW6" s="244"/>
      <c r="HFX6" s="244"/>
      <c r="HFY6" s="244"/>
      <c r="HFZ6" s="244"/>
      <c r="HGA6" s="244"/>
      <c r="HGB6" s="244"/>
      <c r="HGC6" s="244"/>
      <c r="HGD6" s="244"/>
      <c r="HGE6" s="244"/>
      <c r="HGF6" s="244"/>
      <c r="HGG6" s="244"/>
      <c r="HGH6" s="244"/>
      <c r="HGI6" s="244"/>
      <c r="HGJ6" s="244"/>
      <c r="HGK6" s="244"/>
      <c r="HGL6" s="244"/>
      <c r="HGM6" s="244"/>
      <c r="HGN6" s="244"/>
      <c r="HGO6" s="244"/>
      <c r="HGP6" s="244"/>
      <c r="HGQ6" s="244"/>
      <c r="HGR6" s="244"/>
      <c r="HGS6" s="244"/>
      <c r="HGT6" s="244"/>
      <c r="HGU6" s="244"/>
      <c r="HGV6" s="244"/>
      <c r="HGW6" s="244"/>
      <c r="HGX6" s="244"/>
      <c r="HGY6" s="244"/>
      <c r="HGZ6" s="244"/>
      <c r="HHA6" s="244"/>
      <c r="HHB6" s="244"/>
      <c r="HHC6" s="244"/>
      <c r="HHD6" s="244"/>
      <c r="HHE6" s="244"/>
      <c r="HHF6" s="244"/>
      <c r="HHG6" s="244"/>
      <c r="HHH6" s="244"/>
      <c r="HHI6" s="244"/>
      <c r="HHJ6" s="244"/>
      <c r="HHK6" s="244"/>
      <c r="HHL6" s="244"/>
      <c r="HHM6" s="244"/>
      <c r="HHN6" s="244"/>
      <c r="HHO6" s="244"/>
      <c r="HHP6" s="244"/>
      <c r="HHQ6" s="244"/>
      <c r="HHR6" s="244"/>
      <c r="HHS6" s="244"/>
      <c r="HHT6" s="244"/>
      <c r="HHU6" s="244"/>
      <c r="HHV6" s="244"/>
      <c r="HHW6" s="244"/>
      <c r="HHX6" s="244"/>
      <c r="HHY6" s="244"/>
      <c r="HHZ6" s="244"/>
      <c r="HIA6" s="244"/>
      <c r="HIB6" s="244"/>
      <c r="HIC6" s="244"/>
      <c r="HID6" s="244"/>
      <c r="HIE6" s="244"/>
      <c r="HIF6" s="244"/>
      <c r="HIG6" s="244"/>
      <c r="HIH6" s="244"/>
      <c r="HII6" s="244"/>
      <c r="HIJ6" s="244"/>
      <c r="HIK6" s="244"/>
      <c r="HIL6" s="244"/>
      <c r="HIM6" s="244"/>
      <c r="HIN6" s="244"/>
      <c r="HIO6" s="244"/>
      <c r="HIP6" s="244"/>
      <c r="HIQ6" s="244"/>
      <c r="HIR6" s="244"/>
      <c r="HIS6" s="244"/>
      <c r="HIT6" s="244"/>
      <c r="HIU6" s="244"/>
      <c r="HIV6" s="244"/>
      <c r="HIW6" s="244"/>
      <c r="HIX6" s="244"/>
      <c r="HIY6" s="244"/>
      <c r="HIZ6" s="244"/>
      <c r="HJA6" s="244"/>
      <c r="HJB6" s="244"/>
      <c r="HJC6" s="244"/>
      <c r="HJD6" s="244"/>
      <c r="HJE6" s="244"/>
      <c r="HJF6" s="244"/>
      <c r="HJG6" s="244"/>
      <c r="HJH6" s="244"/>
      <c r="HJI6" s="244"/>
      <c r="HJJ6" s="244"/>
      <c r="HJK6" s="244"/>
      <c r="HJL6" s="244"/>
      <c r="HJM6" s="244"/>
      <c r="HJN6" s="244"/>
      <c r="HJO6" s="244"/>
      <c r="HJP6" s="244"/>
      <c r="HJQ6" s="244"/>
      <c r="HJR6" s="244"/>
      <c r="HJS6" s="244"/>
      <c r="HJT6" s="244"/>
      <c r="HJU6" s="244"/>
      <c r="HJV6" s="244"/>
      <c r="HJW6" s="244"/>
      <c r="HJX6" s="244"/>
      <c r="HJY6" s="244"/>
      <c r="HJZ6" s="244"/>
      <c r="HKA6" s="244"/>
      <c r="HKB6" s="244"/>
      <c r="HKC6" s="244"/>
      <c r="HKD6" s="244"/>
      <c r="HKE6" s="244"/>
      <c r="HKF6" s="244"/>
      <c r="HKG6" s="244"/>
      <c r="HKH6" s="244"/>
      <c r="HKI6" s="244"/>
      <c r="HKJ6" s="244"/>
      <c r="HKK6" s="244"/>
      <c r="HKL6" s="244"/>
      <c r="HKM6" s="244"/>
      <c r="HKN6" s="244"/>
      <c r="HKO6" s="244"/>
      <c r="HKP6" s="244"/>
      <c r="HKQ6" s="244"/>
      <c r="HKR6" s="244"/>
      <c r="HKS6" s="244"/>
      <c r="HKT6" s="244"/>
      <c r="HKU6" s="244"/>
      <c r="HKV6" s="244"/>
      <c r="HKW6" s="244"/>
      <c r="HKX6" s="244"/>
      <c r="HKY6" s="244"/>
      <c r="HKZ6" s="244"/>
      <c r="HLA6" s="244"/>
      <c r="HLB6" s="244"/>
      <c r="HLC6" s="244"/>
      <c r="HLD6" s="244"/>
      <c r="HLE6" s="244"/>
      <c r="HLF6" s="244"/>
      <c r="HLG6" s="244"/>
      <c r="HLH6" s="244"/>
      <c r="HLI6" s="244"/>
      <c r="HLJ6" s="244"/>
      <c r="HLK6" s="244"/>
      <c r="HLL6" s="244"/>
      <c r="HLM6" s="244"/>
      <c r="HLN6" s="244"/>
      <c r="HLO6" s="244"/>
      <c r="HLP6" s="244"/>
      <c r="HLQ6" s="244"/>
      <c r="HLR6" s="244"/>
      <c r="HLS6" s="244"/>
      <c r="HLT6" s="244"/>
      <c r="HLU6" s="244"/>
      <c r="HLV6" s="244"/>
      <c r="HLW6" s="244"/>
      <c r="HLX6" s="244"/>
      <c r="HLY6" s="244"/>
      <c r="HLZ6" s="244"/>
      <c r="HMA6" s="244"/>
      <c r="HMB6" s="244"/>
      <c r="HMC6" s="244"/>
      <c r="HMD6" s="244"/>
      <c r="HME6" s="244"/>
      <c r="HMF6" s="244"/>
      <c r="HMG6" s="244"/>
      <c r="HMH6" s="244"/>
      <c r="HMI6" s="244"/>
      <c r="HMJ6" s="244"/>
      <c r="HMK6" s="244"/>
      <c r="HML6" s="244"/>
      <c r="HMM6" s="244"/>
      <c r="HMN6" s="244"/>
      <c r="HMO6" s="244"/>
      <c r="HMP6" s="244"/>
      <c r="HMQ6" s="244"/>
      <c r="HMR6" s="244"/>
      <c r="HMS6" s="244"/>
      <c r="HMT6" s="244"/>
      <c r="HMU6" s="244"/>
      <c r="HMV6" s="244"/>
      <c r="HMW6" s="244"/>
      <c r="HMX6" s="244"/>
      <c r="HMY6" s="244"/>
      <c r="HMZ6" s="244"/>
      <c r="HNA6" s="244"/>
      <c r="HNB6" s="244"/>
      <c r="HNC6" s="244"/>
      <c r="HND6" s="244"/>
      <c r="HNE6" s="244"/>
      <c r="HNF6" s="244"/>
      <c r="HNG6" s="244"/>
      <c r="HNH6" s="244"/>
      <c r="HNI6" s="244"/>
      <c r="HNJ6" s="244"/>
      <c r="HNK6" s="244"/>
      <c r="HNL6" s="244"/>
      <c r="HNM6" s="244"/>
      <c r="HNN6" s="244"/>
      <c r="HNO6" s="244"/>
      <c r="HNP6" s="244"/>
      <c r="HNQ6" s="244"/>
      <c r="HNR6" s="244"/>
      <c r="HNS6" s="244"/>
      <c r="HNT6" s="244"/>
      <c r="HNU6" s="244"/>
      <c r="HNV6" s="244"/>
      <c r="HNW6" s="244"/>
      <c r="HNX6" s="244"/>
      <c r="HNY6" s="244"/>
      <c r="HNZ6" s="244"/>
      <c r="HOA6" s="244"/>
      <c r="HOB6" s="244"/>
      <c r="HOC6" s="244"/>
      <c r="HOD6" s="244"/>
      <c r="HOE6" s="244"/>
      <c r="HOF6" s="244"/>
      <c r="HOG6" s="244"/>
      <c r="HOH6" s="244"/>
      <c r="HOI6" s="244"/>
      <c r="HOJ6" s="244"/>
      <c r="HOK6" s="244"/>
      <c r="HOL6" s="244"/>
      <c r="HOM6" s="244"/>
      <c r="HON6" s="244"/>
      <c r="HOO6" s="244"/>
      <c r="HOP6" s="244"/>
      <c r="HOQ6" s="244"/>
      <c r="HOR6" s="244"/>
      <c r="HOS6" s="244"/>
      <c r="HOT6" s="244"/>
      <c r="HOU6" s="244"/>
      <c r="HOV6" s="244"/>
      <c r="HOW6" s="244"/>
      <c r="HOX6" s="244"/>
      <c r="HOY6" s="244"/>
      <c r="HOZ6" s="244"/>
      <c r="HPA6" s="244"/>
      <c r="HPB6" s="244"/>
      <c r="HPC6" s="244"/>
      <c r="HPD6" s="244"/>
      <c r="HPE6" s="244"/>
      <c r="HPF6" s="244"/>
      <c r="HPG6" s="244"/>
      <c r="HPH6" s="244"/>
      <c r="HPI6" s="244"/>
      <c r="HPJ6" s="244"/>
      <c r="HPK6" s="244"/>
      <c r="HPL6" s="244"/>
      <c r="HPM6" s="244"/>
      <c r="HPN6" s="244"/>
      <c r="HPO6" s="244"/>
      <c r="HPP6" s="244"/>
      <c r="HPQ6" s="244"/>
      <c r="HPR6" s="244"/>
      <c r="HPS6" s="244"/>
      <c r="HPT6" s="244"/>
      <c r="HPU6" s="244"/>
      <c r="HPV6" s="244"/>
      <c r="HPW6" s="244"/>
      <c r="HPX6" s="244"/>
      <c r="HPY6" s="244"/>
      <c r="HPZ6" s="244"/>
      <c r="HQA6" s="244"/>
      <c r="HQB6" s="244"/>
      <c r="HQC6" s="244"/>
      <c r="HQD6" s="244"/>
      <c r="HQE6" s="244"/>
      <c r="HQF6" s="244"/>
      <c r="HQG6" s="244"/>
      <c r="HQH6" s="244"/>
      <c r="HQI6" s="244"/>
      <c r="HQJ6" s="244"/>
      <c r="HQK6" s="244"/>
      <c r="HQL6" s="244"/>
      <c r="HQM6" s="244"/>
      <c r="HQN6" s="244"/>
      <c r="HQO6" s="244"/>
      <c r="HQP6" s="244"/>
      <c r="HQQ6" s="244"/>
      <c r="HQR6" s="244"/>
      <c r="HQS6" s="244"/>
      <c r="HQT6" s="244"/>
      <c r="HQU6" s="244"/>
      <c r="HQV6" s="244"/>
      <c r="HQW6" s="244"/>
      <c r="HQX6" s="244"/>
      <c r="HQY6" s="244"/>
      <c r="HQZ6" s="244"/>
      <c r="HRA6" s="244"/>
      <c r="HRB6" s="244"/>
      <c r="HRC6" s="244"/>
      <c r="HRD6" s="244"/>
      <c r="HRE6" s="244"/>
      <c r="HRF6" s="244"/>
      <c r="HRG6" s="244"/>
      <c r="HRH6" s="244"/>
      <c r="HRI6" s="244"/>
      <c r="HRJ6" s="244"/>
      <c r="HRK6" s="244"/>
      <c r="HRL6" s="244"/>
      <c r="HRM6" s="244"/>
      <c r="HRN6" s="244"/>
      <c r="HRO6" s="244"/>
      <c r="HRP6" s="244"/>
      <c r="HRQ6" s="244"/>
      <c r="HRR6" s="244"/>
      <c r="HRS6" s="244"/>
      <c r="HRT6" s="244"/>
      <c r="HRU6" s="244"/>
      <c r="HRV6" s="244"/>
      <c r="HRW6" s="244"/>
      <c r="HRX6" s="244"/>
      <c r="HRY6" s="244"/>
      <c r="HRZ6" s="244"/>
      <c r="HSA6" s="244"/>
      <c r="HSB6" s="244"/>
      <c r="HSC6" s="244"/>
      <c r="HSD6" s="244"/>
      <c r="HSE6" s="244"/>
      <c r="HSF6" s="244"/>
      <c r="HSG6" s="244"/>
      <c r="HSH6" s="244"/>
      <c r="HSI6" s="244"/>
      <c r="HSJ6" s="244"/>
      <c r="HSK6" s="244"/>
      <c r="HSL6" s="244"/>
      <c r="HSM6" s="244"/>
      <c r="HSN6" s="244"/>
      <c r="HSO6" s="244"/>
      <c r="HSP6" s="244"/>
      <c r="HSQ6" s="244"/>
      <c r="HSR6" s="244"/>
      <c r="HSS6" s="244"/>
      <c r="HST6" s="244"/>
      <c r="HSU6" s="244"/>
      <c r="HSV6" s="244"/>
      <c r="HSW6" s="244"/>
      <c r="HSX6" s="244"/>
      <c r="HSY6" s="244"/>
      <c r="HSZ6" s="244"/>
      <c r="HTA6" s="244"/>
      <c r="HTB6" s="244"/>
      <c r="HTC6" s="244"/>
      <c r="HTD6" s="244"/>
      <c r="HTE6" s="244"/>
      <c r="HTF6" s="244"/>
      <c r="HTG6" s="244"/>
      <c r="HTH6" s="244"/>
      <c r="HTI6" s="244"/>
      <c r="HTJ6" s="244"/>
      <c r="HTK6" s="244"/>
      <c r="HTL6" s="244"/>
      <c r="HTM6" s="244"/>
      <c r="HTN6" s="244"/>
      <c r="HTO6" s="244"/>
      <c r="HTP6" s="244"/>
      <c r="HTQ6" s="244"/>
      <c r="HTR6" s="244"/>
      <c r="HTS6" s="244"/>
      <c r="HTT6" s="244"/>
      <c r="HTU6" s="244"/>
      <c r="HTV6" s="244"/>
      <c r="HTW6" s="244"/>
      <c r="HTX6" s="244"/>
      <c r="HTY6" s="244"/>
      <c r="HTZ6" s="244"/>
      <c r="HUA6" s="244"/>
      <c r="HUB6" s="244"/>
      <c r="HUC6" s="244"/>
      <c r="HUD6" s="244"/>
      <c r="HUE6" s="244"/>
      <c r="HUF6" s="244"/>
      <c r="HUG6" s="244"/>
      <c r="HUH6" s="244"/>
      <c r="HUI6" s="244"/>
      <c r="HUJ6" s="244"/>
      <c r="HUK6" s="244"/>
      <c r="HUL6" s="244"/>
      <c r="HUM6" s="244"/>
      <c r="HUN6" s="244"/>
      <c r="HUO6" s="244"/>
      <c r="HUP6" s="244"/>
      <c r="HUQ6" s="244"/>
      <c r="HUR6" s="244"/>
      <c r="HUS6" s="244"/>
      <c r="HUT6" s="244"/>
      <c r="HUU6" s="244"/>
      <c r="HUV6" s="244"/>
      <c r="HUW6" s="244"/>
      <c r="HUX6" s="244"/>
      <c r="HUY6" s="244"/>
      <c r="HUZ6" s="244"/>
      <c r="HVA6" s="244"/>
      <c r="HVB6" s="244"/>
      <c r="HVC6" s="244"/>
      <c r="HVD6" s="244"/>
      <c r="HVE6" s="244"/>
      <c r="HVF6" s="244"/>
      <c r="HVG6" s="244"/>
      <c r="HVH6" s="244"/>
      <c r="HVI6" s="244"/>
      <c r="HVJ6" s="244"/>
      <c r="HVK6" s="244"/>
      <c r="HVL6" s="244"/>
      <c r="HVM6" s="244"/>
      <c r="HVN6" s="244"/>
      <c r="HVO6" s="244"/>
      <c r="HVP6" s="244"/>
      <c r="HVQ6" s="244"/>
      <c r="HVR6" s="244"/>
      <c r="HVS6" s="244"/>
      <c r="HVT6" s="244"/>
      <c r="HVU6" s="244"/>
      <c r="HVV6" s="244"/>
      <c r="HVW6" s="244"/>
      <c r="HVX6" s="244"/>
      <c r="HVY6" s="244"/>
      <c r="HVZ6" s="244"/>
      <c r="HWA6" s="244"/>
      <c r="HWB6" s="244"/>
      <c r="HWC6" s="244"/>
      <c r="HWD6" s="244"/>
      <c r="HWE6" s="244"/>
      <c r="HWF6" s="244"/>
      <c r="HWG6" s="244"/>
      <c r="HWH6" s="244"/>
      <c r="HWI6" s="244"/>
      <c r="HWJ6" s="244"/>
      <c r="HWK6" s="244"/>
      <c r="HWL6" s="244"/>
      <c r="HWM6" s="244"/>
      <c r="HWN6" s="244"/>
      <c r="HWO6" s="244"/>
      <c r="HWP6" s="244"/>
      <c r="HWQ6" s="244"/>
      <c r="HWR6" s="244"/>
      <c r="HWS6" s="244"/>
      <c r="HWT6" s="244"/>
      <c r="HWU6" s="244"/>
      <c r="HWV6" s="244"/>
      <c r="HWW6" s="244"/>
      <c r="HWX6" s="244"/>
      <c r="HWY6" s="244"/>
      <c r="HWZ6" s="244"/>
      <c r="HXA6" s="244"/>
      <c r="HXB6" s="244"/>
      <c r="HXC6" s="244"/>
      <c r="HXD6" s="244"/>
      <c r="HXE6" s="244"/>
      <c r="HXF6" s="244"/>
      <c r="HXG6" s="244"/>
      <c r="HXH6" s="244"/>
      <c r="HXI6" s="244"/>
      <c r="HXJ6" s="244"/>
      <c r="HXK6" s="244"/>
      <c r="HXL6" s="244"/>
      <c r="HXM6" s="244"/>
      <c r="HXN6" s="244"/>
      <c r="HXO6" s="244"/>
      <c r="HXP6" s="244"/>
      <c r="HXQ6" s="244"/>
      <c r="HXR6" s="244"/>
      <c r="HXS6" s="244"/>
      <c r="HXT6" s="244"/>
      <c r="HXU6" s="244"/>
      <c r="HXV6" s="244"/>
      <c r="HXW6" s="244"/>
      <c r="HXX6" s="244"/>
      <c r="HXY6" s="244"/>
      <c r="HXZ6" s="244"/>
      <c r="HYA6" s="244"/>
      <c r="HYB6" s="244"/>
      <c r="HYC6" s="244"/>
      <c r="HYD6" s="244"/>
      <c r="HYE6" s="244"/>
      <c r="HYF6" s="244"/>
      <c r="HYG6" s="244"/>
      <c r="HYH6" s="244"/>
      <c r="HYI6" s="244"/>
      <c r="HYJ6" s="244"/>
      <c r="HYK6" s="244"/>
      <c r="HYL6" s="244"/>
      <c r="HYM6" s="244"/>
      <c r="HYN6" s="244"/>
      <c r="HYO6" s="244"/>
      <c r="HYP6" s="244"/>
      <c r="HYQ6" s="244"/>
      <c r="HYR6" s="244"/>
      <c r="HYS6" s="244"/>
      <c r="HYT6" s="244"/>
      <c r="HYU6" s="244"/>
      <c r="HYV6" s="244"/>
      <c r="HYW6" s="244"/>
      <c r="HYX6" s="244"/>
      <c r="HYY6" s="244"/>
      <c r="HYZ6" s="244"/>
      <c r="HZA6" s="244"/>
      <c r="HZB6" s="244"/>
      <c r="HZC6" s="244"/>
      <c r="HZD6" s="244"/>
      <c r="HZE6" s="244"/>
      <c r="HZF6" s="244"/>
      <c r="HZG6" s="244"/>
      <c r="HZH6" s="244"/>
      <c r="HZI6" s="244"/>
      <c r="HZJ6" s="244"/>
      <c r="HZK6" s="244"/>
      <c r="HZL6" s="244"/>
      <c r="HZM6" s="244"/>
      <c r="HZN6" s="244"/>
      <c r="HZO6" s="244"/>
      <c r="HZP6" s="244"/>
      <c r="HZQ6" s="244"/>
      <c r="HZR6" s="244"/>
      <c r="HZS6" s="244"/>
      <c r="HZT6" s="244"/>
      <c r="HZU6" s="244"/>
      <c r="HZV6" s="244"/>
      <c r="HZW6" s="244"/>
      <c r="HZX6" s="244"/>
      <c r="HZY6" s="244"/>
      <c r="HZZ6" s="244"/>
      <c r="IAA6" s="244"/>
      <c r="IAB6" s="244"/>
      <c r="IAC6" s="244"/>
      <c r="IAD6" s="244"/>
      <c r="IAE6" s="244"/>
      <c r="IAF6" s="244"/>
      <c r="IAG6" s="244"/>
      <c r="IAH6" s="244"/>
      <c r="IAI6" s="244"/>
      <c r="IAJ6" s="244"/>
      <c r="IAK6" s="244"/>
      <c r="IAL6" s="244"/>
      <c r="IAM6" s="244"/>
      <c r="IAN6" s="244"/>
      <c r="IAO6" s="244"/>
      <c r="IAP6" s="244"/>
      <c r="IAQ6" s="244"/>
      <c r="IAR6" s="244"/>
      <c r="IAS6" s="244"/>
      <c r="IAT6" s="244"/>
      <c r="IAU6" s="244"/>
      <c r="IAV6" s="244"/>
      <c r="IAW6" s="244"/>
      <c r="IAX6" s="244"/>
      <c r="IAY6" s="244"/>
      <c r="IAZ6" s="244"/>
      <c r="IBA6" s="244"/>
      <c r="IBB6" s="244"/>
      <c r="IBC6" s="244"/>
      <c r="IBD6" s="244"/>
      <c r="IBE6" s="244"/>
      <c r="IBF6" s="244"/>
      <c r="IBG6" s="244"/>
      <c r="IBH6" s="244"/>
      <c r="IBI6" s="244"/>
      <c r="IBJ6" s="244"/>
      <c r="IBK6" s="244"/>
      <c r="IBL6" s="244"/>
      <c r="IBM6" s="244"/>
      <c r="IBN6" s="244"/>
      <c r="IBO6" s="244"/>
      <c r="IBP6" s="244"/>
      <c r="IBQ6" s="244"/>
      <c r="IBR6" s="244"/>
      <c r="IBS6" s="244"/>
      <c r="IBT6" s="244"/>
      <c r="IBU6" s="244"/>
      <c r="IBV6" s="244"/>
      <c r="IBW6" s="244"/>
      <c r="IBX6" s="244"/>
      <c r="IBY6" s="244"/>
      <c r="IBZ6" s="244"/>
      <c r="ICA6" s="244"/>
      <c r="ICB6" s="244"/>
      <c r="ICC6" s="244"/>
      <c r="ICD6" s="244"/>
      <c r="ICE6" s="244"/>
      <c r="ICF6" s="244"/>
      <c r="ICG6" s="244"/>
      <c r="ICH6" s="244"/>
      <c r="ICI6" s="244"/>
      <c r="ICJ6" s="244"/>
      <c r="ICK6" s="244"/>
      <c r="ICL6" s="244"/>
      <c r="ICM6" s="244"/>
      <c r="ICN6" s="244"/>
      <c r="ICO6" s="244"/>
      <c r="ICP6" s="244"/>
      <c r="ICQ6" s="244"/>
      <c r="ICR6" s="244"/>
      <c r="ICS6" s="244"/>
      <c r="ICT6" s="244"/>
      <c r="ICU6" s="244"/>
      <c r="ICV6" s="244"/>
      <c r="ICW6" s="244"/>
      <c r="ICX6" s="244"/>
      <c r="ICY6" s="244"/>
      <c r="ICZ6" s="244"/>
      <c r="IDA6" s="244"/>
      <c r="IDB6" s="244"/>
      <c r="IDC6" s="244"/>
      <c r="IDD6" s="244"/>
      <c r="IDE6" s="244"/>
      <c r="IDF6" s="244"/>
      <c r="IDG6" s="244"/>
      <c r="IDH6" s="244"/>
      <c r="IDI6" s="244"/>
      <c r="IDJ6" s="244"/>
      <c r="IDK6" s="244"/>
      <c r="IDL6" s="244"/>
      <c r="IDM6" s="244"/>
      <c r="IDN6" s="244"/>
      <c r="IDO6" s="244"/>
      <c r="IDP6" s="244"/>
      <c r="IDQ6" s="244"/>
      <c r="IDR6" s="244"/>
      <c r="IDS6" s="244"/>
      <c r="IDT6" s="244"/>
      <c r="IDU6" s="244"/>
      <c r="IDV6" s="244"/>
      <c r="IDW6" s="244"/>
      <c r="IDX6" s="244"/>
      <c r="IDY6" s="244"/>
      <c r="IDZ6" s="244"/>
      <c r="IEA6" s="244"/>
      <c r="IEB6" s="244"/>
      <c r="IEC6" s="244"/>
      <c r="IED6" s="244"/>
      <c r="IEE6" s="244"/>
      <c r="IEF6" s="244"/>
      <c r="IEG6" s="244"/>
      <c r="IEH6" s="244"/>
      <c r="IEI6" s="244"/>
      <c r="IEJ6" s="244"/>
      <c r="IEK6" s="244"/>
      <c r="IEL6" s="244"/>
      <c r="IEM6" s="244"/>
      <c r="IEN6" s="244"/>
      <c r="IEO6" s="244"/>
      <c r="IEP6" s="244"/>
      <c r="IEQ6" s="244"/>
      <c r="IER6" s="244"/>
      <c r="IES6" s="244"/>
      <c r="IET6" s="244"/>
      <c r="IEU6" s="244"/>
      <c r="IEV6" s="244"/>
      <c r="IEW6" s="244"/>
      <c r="IEX6" s="244"/>
      <c r="IEY6" s="244"/>
      <c r="IEZ6" s="244"/>
      <c r="IFA6" s="244"/>
      <c r="IFB6" s="244"/>
      <c r="IFC6" s="244"/>
      <c r="IFD6" s="244"/>
      <c r="IFE6" s="244"/>
      <c r="IFF6" s="244"/>
      <c r="IFG6" s="244"/>
      <c r="IFH6" s="244"/>
      <c r="IFI6" s="244"/>
      <c r="IFJ6" s="244"/>
      <c r="IFK6" s="244"/>
      <c r="IFL6" s="244"/>
      <c r="IFM6" s="244"/>
      <c r="IFN6" s="244"/>
      <c r="IFO6" s="244"/>
      <c r="IFP6" s="244"/>
      <c r="IFQ6" s="244"/>
      <c r="IFR6" s="244"/>
      <c r="IFS6" s="244"/>
      <c r="IFT6" s="244"/>
      <c r="IFU6" s="244"/>
      <c r="IFV6" s="244"/>
      <c r="IFW6" s="244"/>
      <c r="IFX6" s="244"/>
      <c r="IFY6" s="244"/>
      <c r="IFZ6" s="244"/>
      <c r="IGA6" s="244"/>
      <c r="IGB6" s="244"/>
      <c r="IGC6" s="244"/>
      <c r="IGD6" s="244"/>
      <c r="IGE6" s="244"/>
      <c r="IGF6" s="244"/>
      <c r="IGG6" s="244"/>
      <c r="IGH6" s="244"/>
      <c r="IGI6" s="244"/>
      <c r="IGJ6" s="244"/>
      <c r="IGK6" s="244"/>
      <c r="IGL6" s="244"/>
      <c r="IGM6" s="244"/>
      <c r="IGN6" s="244"/>
      <c r="IGO6" s="244"/>
      <c r="IGP6" s="244"/>
      <c r="IGQ6" s="244"/>
      <c r="IGR6" s="244"/>
      <c r="IGS6" s="244"/>
      <c r="IGT6" s="244"/>
      <c r="IGU6" s="244"/>
      <c r="IGV6" s="244"/>
      <c r="IGW6" s="244"/>
      <c r="IGX6" s="244"/>
      <c r="IGY6" s="244"/>
      <c r="IGZ6" s="244"/>
      <c r="IHA6" s="244"/>
      <c r="IHB6" s="244"/>
      <c r="IHC6" s="244"/>
      <c r="IHD6" s="244"/>
      <c r="IHE6" s="244"/>
      <c r="IHF6" s="244"/>
      <c r="IHG6" s="244"/>
      <c r="IHH6" s="244"/>
      <c r="IHI6" s="244"/>
      <c r="IHJ6" s="244"/>
      <c r="IHK6" s="244"/>
      <c r="IHL6" s="244"/>
      <c r="IHM6" s="244"/>
      <c r="IHN6" s="244"/>
      <c r="IHO6" s="244"/>
      <c r="IHP6" s="244"/>
      <c r="IHQ6" s="244"/>
      <c r="IHR6" s="244"/>
      <c r="IHS6" s="244"/>
      <c r="IHT6" s="244"/>
      <c r="IHU6" s="244"/>
      <c r="IHV6" s="244"/>
      <c r="IHW6" s="244"/>
      <c r="IHX6" s="244"/>
      <c r="IHY6" s="244"/>
      <c r="IHZ6" s="244"/>
      <c r="IIA6" s="244"/>
      <c r="IIB6" s="244"/>
      <c r="IIC6" s="244"/>
      <c r="IID6" s="244"/>
      <c r="IIE6" s="244"/>
      <c r="IIF6" s="244"/>
      <c r="IIG6" s="244"/>
      <c r="IIH6" s="244"/>
      <c r="III6" s="244"/>
      <c r="IIJ6" s="244"/>
      <c r="IIK6" s="244"/>
      <c r="IIL6" s="244"/>
      <c r="IIM6" s="244"/>
      <c r="IIN6" s="244"/>
      <c r="IIO6" s="244"/>
      <c r="IIP6" s="244"/>
      <c r="IIQ6" s="244"/>
      <c r="IIR6" s="244"/>
      <c r="IIS6" s="244"/>
      <c r="IIT6" s="244"/>
      <c r="IIU6" s="244"/>
      <c r="IIV6" s="244"/>
      <c r="IIW6" s="244"/>
      <c r="IIX6" s="244"/>
      <c r="IIY6" s="244"/>
      <c r="IIZ6" s="244"/>
      <c r="IJA6" s="244"/>
      <c r="IJB6" s="244"/>
      <c r="IJC6" s="244"/>
      <c r="IJD6" s="244"/>
      <c r="IJE6" s="244"/>
      <c r="IJF6" s="244"/>
      <c r="IJG6" s="244"/>
      <c r="IJH6" s="244"/>
      <c r="IJI6" s="244"/>
      <c r="IJJ6" s="244"/>
      <c r="IJK6" s="244"/>
      <c r="IJL6" s="244"/>
      <c r="IJM6" s="244"/>
      <c r="IJN6" s="244"/>
      <c r="IJO6" s="244"/>
      <c r="IJP6" s="244"/>
      <c r="IJQ6" s="244"/>
      <c r="IJR6" s="244"/>
      <c r="IJS6" s="244"/>
      <c r="IJT6" s="244"/>
      <c r="IJU6" s="244"/>
      <c r="IJV6" s="244"/>
      <c r="IJW6" s="244"/>
      <c r="IJX6" s="244"/>
      <c r="IJY6" s="244"/>
      <c r="IJZ6" s="244"/>
      <c r="IKA6" s="244"/>
      <c r="IKB6" s="244"/>
      <c r="IKC6" s="244"/>
      <c r="IKD6" s="244"/>
      <c r="IKE6" s="244"/>
      <c r="IKF6" s="244"/>
      <c r="IKG6" s="244"/>
      <c r="IKH6" s="244"/>
      <c r="IKI6" s="244"/>
      <c r="IKJ6" s="244"/>
      <c r="IKK6" s="244"/>
      <c r="IKL6" s="244"/>
      <c r="IKM6" s="244"/>
      <c r="IKN6" s="244"/>
      <c r="IKO6" s="244"/>
      <c r="IKP6" s="244"/>
      <c r="IKQ6" s="244"/>
      <c r="IKR6" s="244"/>
      <c r="IKS6" s="244"/>
      <c r="IKT6" s="244"/>
      <c r="IKU6" s="244"/>
      <c r="IKV6" s="244"/>
      <c r="IKW6" s="244"/>
      <c r="IKX6" s="244"/>
      <c r="IKY6" s="244"/>
      <c r="IKZ6" s="244"/>
      <c r="ILA6" s="244"/>
      <c r="ILB6" s="244"/>
      <c r="ILC6" s="244"/>
      <c r="ILD6" s="244"/>
      <c r="ILE6" s="244"/>
      <c r="ILF6" s="244"/>
      <c r="ILG6" s="244"/>
      <c r="ILH6" s="244"/>
      <c r="ILI6" s="244"/>
      <c r="ILJ6" s="244"/>
      <c r="ILK6" s="244"/>
      <c r="ILL6" s="244"/>
      <c r="ILM6" s="244"/>
      <c r="ILN6" s="244"/>
      <c r="ILO6" s="244"/>
      <c r="ILP6" s="244"/>
      <c r="ILQ6" s="244"/>
      <c r="ILR6" s="244"/>
      <c r="ILS6" s="244"/>
      <c r="ILT6" s="244"/>
      <c r="ILU6" s="244"/>
      <c r="ILV6" s="244"/>
      <c r="ILW6" s="244"/>
      <c r="ILX6" s="244"/>
      <c r="ILY6" s="244"/>
      <c r="ILZ6" s="244"/>
      <c r="IMA6" s="244"/>
      <c r="IMB6" s="244"/>
      <c r="IMC6" s="244"/>
      <c r="IMD6" s="244"/>
      <c r="IME6" s="244"/>
      <c r="IMF6" s="244"/>
      <c r="IMG6" s="244"/>
      <c r="IMH6" s="244"/>
      <c r="IMI6" s="244"/>
      <c r="IMJ6" s="244"/>
      <c r="IMK6" s="244"/>
      <c r="IML6" s="244"/>
      <c r="IMM6" s="244"/>
      <c r="IMN6" s="244"/>
      <c r="IMO6" s="244"/>
      <c r="IMP6" s="244"/>
      <c r="IMQ6" s="244"/>
      <c r="IMR6" s="244"/>
      <c r="IMS6" s="244"/>
      <c r="IMT6" s="244"/>
      <c r="IMU6" s="244"/>
      <c r="IMV6" s="244"/>
      <c r="IMW6" s="244"/>
      <c r="IMX6" s="244"/>
      <c r="IMY6" s="244"/>
      <c r="IMZ6" s="244"/>
      <c r="INA6" s="244"/>
      <c r="INB6" s="244"/>
      <c r="INC6" s="244"/>
      <c r="IND6" s="244"/>
      <c r="INE6" s="244"/>
      <c r="INF6" s="244"/>
      <c r="ING6" s="244"/>
      <c r="INH6" s="244"/>
      <c r="INI6" s="244"/>
      <c r="INJ6" s="244"/>
      <c r="INK6" s="244"/>
      <c r="INL6" s="244"/>
      <c r="INM6" s="244"/>
      <c r="INN6" s="244"/>
      <c r="INO6" s="244"/>
      <c r="INP6" s="244"/>
      <c r="INQ6" s="244"/>
      <c r="INR6" s="244"/>
      <c r="INS6" s="244"/>
      <c r="INT6" s="244"/>
      <c r="INU6" s="244"/>
      <c r="INV6" s="244"/>
      <c r="INW6" s="244"/>
      <c r="INX6" s="244"/>
      <c r="INY6" s="244"/>
      <c r="INZ6" s="244"/>
      <c r="IOA6" s="244"/>
      <c r="IOB6" s="244"/>
      <c r="IOC6" s="244"/>
      <c r="IOD6" s="244"/>
      <c r="IOE6" s="244"/>
      <c r="IOF6" s="244"/>
      <c r="IOG6" s="244"/>
      <c r="IOH6" s="244"/>
      <c r="IOI6" s="244"/>
      <c r="IOJ6" s="244"/>
      <c r="IOK6" s="244"/>
      <c r="IOL6" s="244"/>
      <c r="IOM6" s="244"/>
      <c r="ION6" s="244"/>
      <c r="IOO6" s="244"/>
      <c r="IOP6" s="244"/>
      <c r="IOQ6" s="244"/>
      <c r="IOR6" s="244"/>
      <c r="IOS6" s="244"/>
      <c r="IOT6" s="244"/>
      <c r="IOU6" s="244"/>
      <c r="IOV6" s="244"/>
      <c r="IOW6" s="244"/>
      <c r="IOX6" s="244"/>
      <c r="IOY6" s="244"/>
      <c r="IOZ6" s="244"/>
      <c r="IPA6" s="244"/>
      <c r="IPB6" s="244"/>
      <c r="IPC6" s="244"/>
      <c r="IPD6" s="244"/>
      <c r="IPE6" s="244"/>
      <c r="IPF6" s="244"/>
      <c r="IPG6" s="244"/>
      <c r="IPH6" s="244"/>
      <c r="IPI6" s="244"/>
      <c r="IPJ6" s="244"/>
      <c r="IPK6" s="244"/>
      <c r="IPL6" s="244"/>
      <c r="IPM6" s="244"/>
      <c r="IPN6" s="244"/>
      <c r="IPO6" s="244"/>
      <c r="IPP6" s="244"/>
      <c r="IPQ6" s="244"/>
      <c r="IPR6" s="244"/>
      <c r="IPS6" s="244"/>
      <c r="IPT6" s="244"/>
      <c r="IPU6" s="244"/>
      <c r="IPV6" s="244"/>
      <c r="IPW6" s="244"/>
      <c r="IPX6" s="244"/>
      <c r="IPY6" s="244"/>
      <c r="IPZ6" s="244"/>
      <c r="IQA6" s="244"/>
      <c r="IQB6" s="244"/>
      <c r="IQC6" s="244"/>
      <c r="IQD6" s="244"/>
      <c r="IQE6" s="244"/>
      <c r="IQF6" s="244"/>
      <c r="IQG6" s="244"/>
      <c r="IQH6" s="244"/>
      <c r="IQI6" s="244"/>
      <c r="IQJ6" s="244"/>
      <c r="IQK6" s="244"/>
      <c r="IQL6" s="244"/>
      <c r="IQM6" s="244"/>
      <c r="IQN6" s="244"/>
      <c r="IQO6" s="244"/>
      <c r="IQP6" s="244"/>
      <c r="IQQ6" s="244"/>
      <c r="IQR6" s="244"/>
      <c r="IQS6" s="244"/>
      <c r="IQT6" s="244"/>
      <c r="IQU6" s="244"/>
      <c r="IQV6" s="244"/>
      <c r="IQW6" s="244"/>
      <c r="IQX6" s="244"/>
      <c r="IQY6" s="244"/>
      <c r="IQZ6" s="244"/>
      <c r="IRA6" s="244"/>
      <c r="IRB6" s="244"/>
      <c r="IRC6" s="244"/>
      <c r="IRD6" s="244"/>
      <c r="IRE6" s="244"/>
      <c r="IRF6" s="244"/>
      <c r="IRG6" s="244"/>
      <c r="IRH6" s="244"/>
      <c r="IRI6" s="244"/>
      <c r="IRJ6" s="244"/>
      <c r="IRK6" s="244"/>
      <c r="IRL6" s="244"/>
      <c r="IRM6" s="244"/>
      <c r="IRN6" s="244"/>
      <c r="IRO6" s="244"/>
      <c r="IRP6" s="244"/>
      <c r="IRQ6" s="244"/>
      <c r="IRR6" s="244"/>
      <c r="IRS6" s="244"/>
      <c r="IRT6" s="244"/>
      <c r="IRU6" s="244"/>
      <c r="IRV6" s="244"/>
      <c r="IRW6" s="244"/>
      <c r="IRX6" s="244"/>
      <c r="IRY6" s="244"/>
      <c r="IRZ6" s="244"/>
      <c r="ISA6" s="244"/>
      <c r="ISB6" s="244"/>
      <c r="ISC6" s="244"/>
      <c r="ISD6" s="244"/>
      <c r="ISE6" s="244"/>
      <c r="ISF6" s="244"/>
      <c r="ISG6" s="244"/>
      <c r="ISH6" s="244"/>
      <c r="ISI6" s="244"/>
      <c r="ISJ6" s="244"/>
      <c r="ISK6" s="244"/>
      <c r="ISL6" s="244"/>
      <c r="ISM6" s="244"/>
      <c r="ISN6" s="244"/>
      <c r="ISO6" s="244"/>
      <c r="ISP6" s="244"/>
      <c r="ISQ6" s="244"/>
      <c r="ISR6" s="244"/>
      <c r="ISS6" s="244"/>
      <c r="IST6" s="244"/>
      <c r="ISU6" s="244"/>
      <c r="ISV6" s="244"/>
      <c r="ISW6" s="244"/>
      <c r="ISX6" s="244"/>
      <c r="ISY6" s="244"/>
      <c r="ISZ6" s="244"/>
      <c r="ITA6" s="244"/>
      <c r="ITB6" s="244"/>
      <c r="ITC6" s="244"/>
      <c r="ITD6" s="244"/>
      <c r="ITE6" s="244"/>
      <c r="ITF6" s="244"/>
      <c r="ITG6" s="244"/>
      <c r="ITH6" s="244"/>
      <c r="ITI6" s="244"/>
      <c r="ITJ6" s="244"/>
      <c r="ITK6" s="244"/>
      <c r="ITL6" s="244"/>
      <c r="ITM6" s="244"/>
      <c r="ITN6" s="244"/>
      <c r="ITO6" s="244"/>
      <c r="ITP6" s="244"/>
      <c r="ITQ6" s="244"/>
      <c r="ITR6" s="244"/>
      <c r="ITS6" s="244"/>
      <c r="ITT6" s="244"/>
      <c r="ITU6" s="244"/>
      <c r="ITV6" s="244"/>
      <c r="ITW6" s="244"/>
      <c r="ITX6" s="244"/>
      <c r="ITY6" s="244"/>
      <c r="ITZ6" s="244"/>
      <c r="IUA6" s="244"/>
      <c r="IUB6" s="244"/>
      <c r="IUC6" s="244"/>
      <c r="IUD6" s="244"/>
      <c r="IUE6" s="244"/>
      <c r="IUF6" s="244"/>
      <c r="IUG6" s="244"/>
      <c r="IUH6" s="244"/>
      <c r="IUI6" s="244"/>
      <c r="IUJ6" s="244"/>
      <c r="IUK6" s="244"/>
      <c r="IUL6" s="244"/>
      <c r="IUM6" s="244"/>
      <c r="IUN6" s="244"/>
      <c r="IUO6" s="244"/>
      <c r="IUP6" s="244"/>
      <c r="IUQ6" s="244"/>
      <c r="IUR6" s="244"/>
      <c r="IUS6" s="244"/>
      <c r="IUT6" s="244"/>
      <c r="IUU6" s="244"/>
      <c r="IUV6" s="244"/>
      <c r="IUW6" s="244"/>
      <c r="IUX6" s="244"/>
      <c r="IUY6" s="244"/>
      <c r="IUZ6" s="244"/>
      <c r="IVA6" s="244"/>
      <c r="IVB6" s="244"/>
      <c r="IVC6" s="244"/>
      <c r="IVD6" s="244"/>
      <c r="IVE6" s="244"/>
      <c r="IVF6" s="244"/>
      <c r="IVG6" s="244"/>
      <c r="IVH6" s="244"/>
      <c r="IVI6" s="244"/>
      <c r="IVJ6" s="244"/>
      <c r="IVK6" s="244"/>
      <c r="IVL6" s="244"/>
      <c r="IVM6" s="244"/>
      <c r="IVN6" s="244"/>
      <c r="IVO6" s="244"/>
      <c r="IVP6" s="244"/>
      <c r="IVQ6" s="244"/>
      <c r="IVR6" s="244"/>
      <c r="IVS6" s="244"/>
      <c r="IVT6" s="244"/>
      <c r="IVU6" s="244"/>
      <c r="IVV6" s="244"/>
      <c r="IVW6" s="244"/>
      <c r="IVX6" s="244"/>
      <c r="IVY6" s="244"/>
      <c r="IVZ6" s="244"/>
      <c r="IWA6" s="244"/>
      <c r="IWB6" s="244"/>
      <c r="IWC6" s="244"/>
      <c r="IWD6" s="244"/>
      <c r="IWE6" s="244"/>
      <c r="IWF6" s="244"/>
      <c r="IWG6" s="244"/>
      <c r="IWH6" s="244"/>
      <c r="IWI6" s="244"/>
      <c r="IWJ6" s="244"/>
      <c r="IWK6" s="244"/>
      <c r="IWL6" s="244"/>
      <c r="IWM6" s="244"/>
      <c r="IWN6" s="244"/>
      <c r="IWO6" s="244"/>
      <c r="IWP6" s="244"/>
      <c r="IWQ6" s="244"/>
      <c r="IWR6" s="244"/>
      <c r="IWS6" s="244"/>
      <c r="IWT6" s="244"/>
      <c r="IWU6" s="244"/>
      <c r="IWV6" s="244"/>
      <c r="IWW6" s="244"/>
      <c r="IWX6" s="244"/>
      <c r="IWY6" s="244"/>
      <c r="IWZ6" s="244"/>
      <c r="IXA6" s="244"/>
      <c r="IXB6" s="244"/>
      <c r="IXC6" s="244"/>
      <c r="IXD6" s="244"/>
      <c r="IXE6" s="244"/>
      <c r="IXF6" s="244"/>
      <c r="IXG6" s="244"/>
      <c r="IXH6" s="244"/>
      <c r="IXI6" s="244"/>
      <c r="IXJ6" s="244"/>
      <c r="IXK6" s="244"/>
      <c r="IXL6" s="244"/>
      <c r="IXM6" s="244"/>
      <c r="IXN6" s="244"/>
      <c r="IXO6" s="244"/>
      <c r="IXP6" s="244"/>
      <c r="IXQ6" s="244"/>
      <c r="IXR6" s="244"/>
      <c r="IXS6" s="244"/>
      <c r="IXT6" s="244"/>
      <c r="IXU6" s="244"/>
      <c r="IXV6" s="244"/>
      <c r="IXW6" s="244"/>
      <c r="IXX6" s="244"/>
      <c r="IXY6" s="244"/>
      <c r="IXZ6" s="244"/>
      <c r="IYA6" s="244"/>
      <c r="IYB6" s="244"/>
      <c r="IYC6" s="244"/>
      <c r="IYD6" s="244"/>
      <c r="IYE6" s="244"/>
      <c r="IYF6" s="244"/>
      <c r="IYG6" s="244"/>
      <c r="IYH6" s="244"/>
      <c r="IYI6" s="244"/>
      <c r="IYJ6" s="244"/>
      <c r="IYK6" s="244"/>
      <c r="IYL6" s="244"/>
      <c r="IYM6" s="244"/>
      <c r="IYN6" s="244"/>
      <c r="IYO6" s="244"/>
      <c r="IYP6" s="244"/>
      <c r="IYQ6" s="244"/>
      <c r="IYR6" s="244"/>
      <c r="IYS6" s="244"/>
      <c r="IYT6" s="244"/>
      <c r="IYU6" s="244"/>
      <c r="IYV6" s="244"/>
      <c r="IYW6" s="244"/>
      <c r="IYX6" s="244"/>
      <c r="IYY6" s="244"/>
      <c r="IYZ6" s="244"/>
      <c r="IZA6" s="244"/>
      <c r="IZB6" s="244"/>
      <c r="IZC6" s="244"/>
      <c r="IZD6" s="244"/>
      <c r="IZE6" s="244"/>
      <c r="IZF6" s="244"/>
      <c r="IZG6" s="244"/>
      <c r="IZH6" s="244"/>
      <c r="IZI6" s="244"/>
      <c r="IZJ6" s="244"/>
      <c r="IZK6" s="244"/>
      <c r="IZL6" s="244"/>
      <c r="IZM6" s="244"/>
      <c r="IZN6" s="244"/>
      <c r="IZO6" s="244"/>
      <c r="IZP6" s="244"/>
      <c r="IZQ6" s="244"/>
      <c r="IZR6" s="244"/>
      <c r="IZS6" s="244"/>
      <c r="IZT6" s="244"/>
      <c r="IZU6" s="244"/>
      <c r="IZV6" s="244"/>
      <c r="IZW6" s="244"/>
      <c r="IZX6" s="244"/>
      <c r="IZY6" s="244"/>
      <c r="IZZ6" s="244"/>
      <c r="JAA6" s="244"/>
      <c r="JAB6" s="244"/>
      <c r="JAC6" s="244"/>
      <c r="JAD6" s="244"/>
      <c r="JAE6" s="244"/>
      <c r="JAF6" s="244"/>
      <c r="JAG6" s="244"/>
      <c r="JAH6" s="244"/>
      <c r="JAI6" s="244"/>
      <c r="JAJ6" s="244"/>
      <c r="JAK6" s="244"/>
      <c r="JAL6" s="244"/>
      <c r="JAM6" s="244"/>
      <c r="JAN6" s="244"/>
      <c r="JAO6" s="244"/>
      <c r="JAP6" s="244"/>
      <c r="JAQ6" s="244"/>
      <c r="JAR6" s="244"/>
      <c r="JAS6" s="244"/>
      <c r="JAT6" s="244"/>
      <c r="JAU6" s="244"/>
      <c r="JAV6" s="244"/>
      <c r="JAW6" s="244"/>
      <c r="JAX6" s="244"/>
      <c r="JAY6" s="244"/>
      <c r="JAZ6" s="244"/>
      <c r="JBA6" s="244"/>
      <c r="JBB6" s="244"/>
      <c r="JBC6" s="244"/>
      <c r="JBD6" s="244"/>
      <c r="JBE6" s="244"/>
      <c r="JBF6" s="244"/>
      <c r="JBG6" s="244"/>
      <c r="JBH6" s="244"/>
      <c r="JBI6" s="244"/>
      <c r="JBJ6" s="244"/>
      <c r="JBK6" s="244"/>
      <c r="JBL6" s="244"/>
      <c r="JBM6" s="244"/>
      <c r="JBN6" s="244"/>
      <c r="JBO6" s="244"/>
      <c r="JBP6" s="244"/>
      <c r="JBQ6" s="244"/>
      <c r="JBR6" s="244"/>
      <c r="JBS6" s="244"/>
      <c r="JBT6" s="244"/>
      <c r="JBU6" s="244"/>
      <c r="JBV6" s="244"/>
      <c r="JBW6" s="244"/>
      <c r="JBX6" s="244"/>
      <c r="JBY6" s="244"/>
      <c r="JBZ6" s="244"/>
      <c r="JCA6" s="244"/>
      <c r="JCB6" s="244"/>
      <c r="JCC6" s="244"/>
      <c r="JCD6" s="244"/>
      <c r="JCE6" s="244"/>
      <c r="JCF6" s="244"/>
      <c r="JCG6" s="244"/>
      <c r="JCH6" s="244"/>
      <c r="JCI6" s="244"/>
      <c r="JCJ6" s="244"/>
      <c r="JCK6" s="244"/>
      <c r="JCL6" s="244"/>
      <c r="JCM6" s="244"/>
      <c r="JCN6" s="244"/>
      <c r="JCO6" s="244"/>
      <c r="JCP6" s="244"/>
      <c r="JCQ6" s="244"/>
      <c r="JCR6" s="244"/>
      <c r="JCS6" s="244"/>
      <c r="JCT6" s="244"/>
      <c r="JCU6" s="244"/>
      <c r="JCV6" s="244"/>
      <c r="JCW6" s="244"/>
      <c r="JCX6" s="244"/>
      <c r="JCY6" s="244"/>
      <c r="JCZ6" s="244"/>
      <c r="JDA6" s="244"/>
      <c r="JDB6" s="244"/>
      <c r="JDC6" s="244"/>
      <c r="JDD6" s="244"/>
      <c r="JDE6" s="244"/>
      <c r="JDF6" s="244"/>
      <c r="JDG6" s="244"/>
      <c r="JDH6" s="244"/>
      <c r="JDI6" s="244"/>
      <c r="JDJ6" s="244"/>
      <c r="JDK6" s="244"/>
      <c r="JDL6" s="244"/>
      <c r="JDM6" s="244"/>
      <c r="JDN6" s="244"/>
      <c r="JDO6" s="244"/>
      <c r="JDP6" s="244"/>
      <c r="JDQ6" s="244"/>
      <c r="JDR6" s="244"/>
      <c r="JDS6" s="244"/>
      <c r="JDT6" s="244"/>
      <c r="JDU6" s="244"/>
      <c r="JDV6" s="244"/>
      <c r="JDW6" s="244"/>
      <c r="JDX6" s="244"/>
      <c r="JDY6" s="244"/>
      <c r="JDZ6" s="244"/>
      <c r="JEA6" s="244"/>
      <c r="JEB6" s="244"/>
      <c r="JEC6" s="244"/>
      <c r="JED6" s="244"/>
      <c r="JEE6" s="244"/>
      <c r="JEF6" s="244"/>
      <c r="JEG6" s="244"/>
      <c r="JEH6" s="244"/>
      <c r="JEI6" s="244"/>
      <c r="JEJ6" s="244"/>
      <c r="JEK6" s="244"/>
      <c r="JEL6" s="244"/>
      <c r="JEM6" s="244"/>
      <c r="JEN6" s="244"/>
      <c r="JEO6" s="244"/>
      <c r="JEP6" s="244"/>
      <c r="JEQ6" s="244"/>
      <c r="JER6" s="244"/>
      <c r="JES6" s="244"/>
      <c r="JET6" s="244"/>
      <c r="JEU6" s="244"/>
      <c r="JEV6" s="244"/>
      <c r="JEW6" s="244"/>
      <c r="JEX6" s="244"/>
      <c r="JEY6" s="244"/>
      <c r="JEZ6" s="244"/>
      <c r="JFA6" s="244"/>
      <c r="JFB6" s="244"/>
      <c r="JFC6" s="244"/>
      <c r="JFD6" s="244"/>
      <c r="JFE6" s="244"/>
      <c r="JFF6" s="244"/>
      <c r="JFG6" s="244"/>
      <c r="JFH6" s="244"/>
      <c r="JFI6" s="244"/>
      <c r="JFJ6" s="244"/>
      <c r="JFK6" s="244"/>
      <c r="JFL6" s="244"/>
      <c r="JFM6" s="244"/>
      <c r="JFN6" s="244"/>
      <c r="JFO6" s="244"/>
      <c r="JFP6" s="244"/>
      <c r="JFQ6" s="244"/>
      <c r="JFR6" s="244"/>
      <c r="JFS6" s="244"/>
      <c r="JFT6" s="244"/>
      <c r="JFU6" s="244"/>
      <c r="JFV6" s="244"/>
      <c r="JFW6" s="244"/>
      <c r="JFX6" s="244"/>
      <c r="JFY6" s="244"/>
      <c r="JFZ6" s="244"/>
      <c r="JGA6" s="244"/>
      <c r="JGB6" s="244"/>
      <c r="JGC6" s="244"/>
      <c r="JGD6" s="244"/>
      <c r="JGE6" s="244"/>
      <c r="JGF6" s="244"/>
      <c r="JGG6" s="244"/>
      <c r="JGH6" s="244"/>
      <c r="JGI6" s="244"/>
      <c r="JGJ6" s="244"/>
      <c r="JGK6" s="244"/>
      <c r="JGL6" s="244"/>
      <c r="JGM6" s="244"/>
      <c r="JGN6" s="244"/>
      <c r="JGO6" s="244"/>
      <c r="JGP6" s="244"/>
      <c r="JGQ6" s="244"/>
      <c r="JGR6" s="244"/>
      <c r="JGS6" s="244"/>
      <c r="JGT6" s="244"/>
      <c r="JGU6" s="244"/>
      <c r="JGV6" s="244"/>
      <c r="JGW6" s="244"/>
      <c r="JGX6" s="244"/>
      <c r="JGY6" s="244"/>
      <c r="JGZ6" s="244"/>
      <c r="JHA6" s="244"/>
      <c r="JHB6" s="244"/>
      <c r="JHC6" s="244"/>
      <c r="JHD6" s="244"/>
      <c r="JHE6" s="244"/>
      <c r="JHF6" s="244"/>
      <c r="JHG6" s="244"/>
      <c r="JHH6" s="244"/>
      <c r="JHI6" s="244"/>
      <c r="JHJ6" s="244"/>
      <c r="JHK6" s="244"/>
      <c r="JHL6" s="244"/>
      <c r="JHM6" s="244"/>
      <c r="JHN6" s="244"/>
      <c r="JHO6" s="244"/>
      <c r="JHP6" s="244"/>
      <c r="JHQ6" s="244"/>
      <c r="JHR6" s="244"/>
      <c r="JHS6" s="244"/>
      <c r="JHT6" s="244"/>
      <c r="JHU6" s="244"/>
      <c r="JHV6" s="244"/>
      <c r="JHW6" s="244"/>
      <c r="JHX6" s="244"/>
      <c r="JHY6" s="244"/>
      <c r="JHZ6" s="244"/>
      <c r="JIA6" s="244"/>
      <c r="JIB6" s="244"/>
      <c r="JIC6" s="244"/>
      <c r="JID6" s="244"/>
      <c r="JIE6" s="244"/>
      <c r="JIF6" s="244"/>
      <c r="JIG6" s="244"/>
      <c r="JIH6" s="244"/>
      <c r="JII6" s="244"/>
      <c r="JIJ6" s="244"/>
      <c r="JIK6" s="244"/>
      <c r="JIL6" s="244"/>
      <c r="JIM6" s="244"/>
      <c r="JIN6" s="244"/>
      <c r="JIO6" s="244"/>
      <c r="JIP6" s="244"/>
      <c r="JIQ6" s="244"/>
      <c r="JIR6" s="244"/>
      <c r="JIS6" s="244"/>
      <c r="JIT6" s="244"/>
      <c r="JIU6" s="244"/>
      <c r="JIV6" s="244"/>
      <c r="JIW6" s="244"/>
      <c r="JIX6" s="244"/>
      <c r="JIY6" s="244"/>
      <c r="JIZ6" s="244"/>
      <c r="JJA6" s="244"/>
      <c r="JJB6" s="244"/>
      <c r="JJC6" s="244"/>
      <c r="JJD6" s="244"/>
      <c r="JJE6" s="244"/>
      <c r="JJF6" s="244"/>
      <c r="JJG6" s="244"/>
      <c r="JJH6" s="244"/>
      <c r="JJI6" s="244"/>
      <c r="JJJ6" s="244"/>
      <c r="JJK6" s="244"/>
      <c r="JJL6" s="244"/>
      <c r="JJM6" s="244"/>
      <c r="JJN6" s="244"/>
      <c r="JJO6" s="244"/>
      <c r="JJP6" s="244"/>
      <c r="JJQ6" s="244"/>
      <c r="JJR6" s="244"/>
      <c r="JJS6" s="244"/>
      <c r="JJT6" s="244"/>
      <c r="JJU6" s="244"/>
      <c r="JJV6" s="244"/>
      <c r="JJW6" s="244"/>
      <c r="JJX6" s="244"/>
      <c r="JJY6" s="244"/>
      <c r="JJZ6" s="244"/>
      <c r="JKA6" s="244"/>
      <c r="JKB6" s="244"/>
      <c r="JKC6" s="244"/>
      <c r="JKD6" s="244"/>
      <c r="JKE6" s="244"/>
      <c r="JKF6" s="244"/>
      <c r="JKG6" s="244"/>
      <c r="JKH6" s="244"/>
      <c r="JKI6" s="244"/>
      <c r="JKJ6" s="244"/>
      <c r="JKK6" s="244"/>
      <c r="JKL6" s="244"/>
      <c r="JKM6" s="244"/>
      <c r="JKN6" s="244"/>
      <c r="JKO6" s="244"/>
      <c r="JKP6" s="244"/>
      <c r="JKQ6" s="244"/>
      <c r="JKR6" s="244"/>
      <c r="JKS6" s="244"/>
      <c r="JKT6" s="244"/>
      <c r="JKU6" s="244"/>
      <c r="JKV6" s="244"/>
      <c r="JKW6" s="244"/>
      <c r="JKX6" s="244"/>
      <c r="JKY6" s="244"/>
      <c r="JKZ6" s="244"/>
      <c r="JLA6" s="244"/>
      <c r="JLB6" s="244"/>
      <c r="JLC6" s="244"/>
      <c r="JLD6" s="244"/>
      <c r="JLE6" s="244"/>
      <c r="JLF6" s="244"/>
      <c r="JLG6" s="244"/>
      <c r="JLH6" s="244"/>
      <c r="JLI6" s="244"/>
      <c r="JLJ6" s="244"/>
      <c r="JLK6" s="244"/>
      <c r="JLL6" s="244"/>
      <c r="JLM6" s="244"/>
      <c r="JLN6" s="244"/>
      <c r="JLO6" s="244"/>
      <c r="JLP6" s="244"/>
      <c r="JLQ6" s="244"/>
      <c r="JLR6" s="244"/>
      <c r="JLS6" s="244"/>
      <c r="JLT6" s="244"/>
      <c r="JLU6" s="244"/>
      <c r="JLV6" s="244"/>
      <c r="JLW6" s="244"/>
      <c r="JLX6" s="244"/>
      <c r="JLY6" s="244"/>
      <c r="JLZ6" s="244"/>
      <c r="JMA6" s="244"/>
      <c r="JMB6" s="244"/>
      <c r="JMC6" s="244"/>
      <c r="JMD6" s="244"/>
      <c r="JME6" s="244"/>
      <c r="JMF6" s="244"/>
      <c r="JMG6" s="244"/>
      <c r="JMH6" s="244"/>
      <c r="JMI6" s="244"/>
      <c r="JMJ6" s="244"/>
      <c r="JMK6" s="244"/>
      <c r="JML6" s="244"/>
      <c r="JMM6" s="244"/>
      <c r="JMN6" s="244"/>
      <c r="JMO6" s="244"/>
      <c r="JMP6" s="244"/>
      <c r="JMQ6" s="244"/>
      <c r="JMR6" s="244"/>
      <c r="JMS6" s="244"/>
      <c r="JMT6" s="244"/>
      <c r="JMU6" s="244"/>
      <c r="JMV6" s="244"/>
      <c r="JMW6" s="244"/>
      <c r="JMX6" s="244"/>
      <c r="JMY6" s="244"/>
      <c r="JMZ6" s="244"/>
      <c r="JNA6" s="244"/>
      <c r="JNB6" s="244"/>
      <c r="JNC6" s="244"/>
      <c r="JND6" s="244"/>
      <c r="JNE6" s="244"/>
      <c r="JNF6" s="244"/>
      <c r="JNG6" s="244"/>
      <c r="JNH6" s="244"/>
      <c r="JNI6" s="244"/>
      <c r="JNJ6" s="244"/>
      <c r="JNK6" s="244"/>
      <c r="JNL6" s="244"/>
      <c r="JNM6" s="244"/>
      <c r="JNN6" s="244"/>
      <c r="JNO6" s="244"/>
      <c r="JNP6" s="244"/>
      <c r="JNQ6" s="244"/>
      <c r="JNR6" s="244"/>
      <c r="JNS6" s="244"/>
      <c r="JNT6" s="244"/>
      <c r="JNU6" s="244"/>
      <c r="JNV6" s="244"/>
      <c r="JNW6" s="244"/>
      <c r="JNX6" s="244"/>
      <c r="JNY6" s="244"/>
      <c r="JNZ6" s="244"/>
      <c r="JOA6" s="244"/>
      <c r="JOB6" s="244"/>
      <c r="JOC6" s="244"/>
      <c r="JOD6" s="244"/>
      <c r="JOE6" s="244"/>
      <c r="JOF6" s="244"/>
      <c r="JOG6" s="244"/>
      <c r="JOH6" s="244"/>
      <c r="JOI6" s="244"/>
      <c r="JOJ6" s="244"/>
      <c r="JOK6" s="244"/>
      <c r="JOL6" s="244"/>
      <c r="JOM6" s="244"/>
      <c r="JON6" s="244"/>
      <c r="JOO6" s="244"/>
      <c r="JOP6" s="244"/>
      <c r="JOQ6" s="244"/>
      <c r="JOR6" s="244"/>
      <c r="JOS6" s="244"/>
      <c r="JOT6" s="244"/>
      <c r="JOU6" s="244"/>
      <c r="JOV6" s="244"/>
      <c r="JOW6" s="244"/>
      <c r="JOX6" s="244"/>
      <c r="JOY6" s="244"/>
      <c r="JOZ6" s="244"/>
      <c r="JPA6" s="244"/>
      <c r="JPB6" s="244"/>
      <c r="JPC6" s="244"/>
      <c r="JPD6" s="244"/>
      <c r="JPE6" s="244"/>
      <c r="JPF6" s="244"/>
      <c r="JPG6" s="244"/>
      <c r="JPH6" s="244"/>
      <c r="JPI6" s="244"/>
      <c r="JPJ6" s="244"/>
      <c r="JPK6" s="244"/>
      <c r="JPL6" s="244"/>
      <c r="JPM6" s="244"/>
      <c r="JPN6" s="244"/>
      <c r="JPO6" s="244"/>
      <c r="JPP6" s="244"/>
      <c r="JPQ6" s="244"/>
      <c r="JPR6" s="244"/>
      <c r="JPS6" s="244"/>
      <c r="JPT6" s="244"/>
      <c r="JPU6" s="244"/>
      <c r="JPV6" s="244"/>
      <c r="JPW6" s="244"/>
      <c r="JPX6" s="244"/>
      <c r="JPY6" s="244"/>
      <c r="JPZ6" s="244"/>
      <c r="JQA6" s="244"/>
      <c r="JQB6" s="244"/>
      <c r="JQC6" s="244"/>
      <c r="JQD6" s="244"/>
      <c r="JQE6" s="244"/>
      <c r="JQF6" s="244"/>
      <c r="JQG6" s="244"/>
      <c r="JQH6" s="244"/>
      <c r="JQI6" s="244"/>
      <c r="JQJ6" s="244"/>
      <c r="JQK6" s="244"/>
      <c r="JQL6" s="244"/>
      <c r="JQM6" s="244"/>
      <c r="JQN6" s="244"/>
      <c r="JQO6" s="244"/>
      <c r="JQP6" s="244"/>
      <c r="JQQ6" s="244"/>
      <c r="JQR6" s="244"/>
      <c r="JQS6" s="244"/>
      <c r="JQT6" s="244"/>
      <c r="JQU6" s="244"/>
      <c r="JQV6" s="244"/>
      <c r="JQW6" s="244"/>
      <c r="JQX6" s="244"/>
      <c r="JQY6" s="244"/>
      <c r="JQZ6" s="244"/>
      <c r="JRA6" s="244"/>
      <c r="JRB6" s="244"/>
      <c r="JRC6" s="244"/>
      <c r="JRD6" s="244"/>
      <c r="JRE6" s="244"/>
      <c r="JRF6" s="244"/>
      <c r="JRG6" s="244"/>
      <c r="JRH6" s="244"/>
      <c r="JRI6" s="244"/>
      <c r="JRJ6" s="244"/>
      <c r="JRK6" s="244"/>
      <c r="JRL6" s="244"/>
      <c r="JRM6" s="244"/>
      <c r="JRN6" s="244"/>
      <c r="JRO6" s="244"/>
      <c r="JRP6" s="244"/>
      <c r="JRQ6" s="244"/>
      <c r="JRR6" s="244"/>
      <c r="JRS6" s="244"/>
      <c r="JRT6" s="244"/>
      <c r="JRU6" s="244"/>
      <c r="JRV6" s="244"/>
      <c r="JRW6" s="244"/>
      <c r="JRX6" s="244"/>
      <c r="JRY6" s="244"/>
      <c r="JRZ6" s="244"/>
      <c r="JSA6" s="244"/>
      <c r="JSB6" s="244"/>
      <c r="JSC6" s="244"/>
      <c r="JSD6" s="244"/>
      <c r="JSE6" s="244"/>
      <c r="JSF6" s="244"/>
      <c r="JSG6" s="244"/>
      <c r="JSH6" s="244"/>
      <c r="JSI6" s="244"/>
      <c r="JSJ6" s="244"/>
      <c r="JSK6" s="244"/>
      <c r="JSL6" s="244"/>
      <c r="JSM6" s="244"/>
      <c r="JSN6" s="244"/>
      <c r="JSO6" s="244"/>
      <c r="JSP6" s="244"/>
      <c r="JSQ6" s="244"/>
      <c r="JSR6" s="244"/>
      <c r="JSS6" s="244"/>
      <c r="JST6" s="244"/>
      <c r="JSU6" s="244"/>
      <c r="JSV6" s="244"/>
      <c r="JSW6" s="244"/>
      <c r="JSX6" s="244"/>
      <c r="JSY6" s="244"/>
      <c r="JSZ6" s="244"/>
      <c r="JTA6" s="244"/>
      <c r="JTB6" s="244"/>
      <c r="JTC6" s="244"/>
      <c r="JTD6" s="244"/>
      <c r="JTE6" s="244"/>
      <c r="JTF6" s="244"/>
      <c r="JTG6" s="244"/>
      <c r="JTH6" s="244"/>
      <c r="JTI6" s="244"/>
      <c r="JTJ6" s="244"/>
      <c r="JTK6" s="244"/>
      <c r="JTL6" s="244"/>
      <c r="JTM6" s="244"/>
      <c r="JTN6" s="244"/>
      <c r="JTO6" s="244"/>
      <c r="JTP6" s="244"/>
      <c r="JTQ6" s="244"/>
      <c r="JTR6" s="244"/>
      <c r="JTS6" s="244"/>
      <c r="JTT6" s="244"/>
      <c r="JTU6" s="244"/>
      <c r="JTV6" s="244"/>
      <c r="JTW6" s="244"/>
      <c r="JTX6" s="244"/>
      <c r="JTY6" s="244"/>
      <c r="JTZ6" s="244"/>
      <c r="JUA6" s="244"/>
      <c r="JUB6" s="244"/>
      <c r="JUC6" s="244"/>
      <c r="JUD6" s="244"/>
      <c r="JUE6" s="244"/>
      <c r="JUF6" s="244"/>
      <c r="JUG6" s="244"/>
      <c r="JUH6" s="244"/>
      <c r="JUI6" s="244"/>
      <c r="JUJ6" s="244"/>
      <c r="JUK6" s="244"/>
      <c r="JUL6" s="244"/>
      <c r="JUM6" s="244"/>
      <c r="JUN6" s="244"/>
      <c r="JUO6" s="244"/>
      <c r="JUP6" s="244"/>
      <c r="JUQ6" s="244"/>
      <c r="JUR6" s="244"/>
      <c r="JUS6" s="244"/>
      <c r="JUT6" s="244"/>
      <c r="JUU6" s="244"/>
      <c r="JUV6" s="244"/>
      <c r="JUW6" s="244"/>
      <c r="JUX6" s="244"/>
      <c r="JUY6" s="244"/>
      <c r="JUZ6" s="244"/>
      <c r="JVA6" s="244"/>
      <c r="JVB6" s="244"/>
      <c r="JVC6" s="244"/>
      <c r="JVD6" s="244"/>
      <c r="JVE6" s="244"/>
      <c r="JVF6" s="244"/>
      <c r="JVG6" s="244"/>
      <c r="JVH6" s="244"/>
      <c r="JVI6" s="244"/>
      <c r="JVJ6" s="244"/>
      <c r="JVK6" s="244"/>
      <c r="JVL6" s="244"/>
      <c r="JVM6" s="244"/>
      <c r="JVN6" s="244"/>
      <c r="JVO6" s="244"/>
      <c r="JVP6" s="244"/>
      <c r="JVQ6" s="244"/>
      <c r="JVR6" s="244"/>
      <c r="JVS6" s="244"/>
      <c r="JVT6" s="244"/>
      <c r="JVU6" s="244"/>
      <c r="JVV6" s="244"/>
      <c r="JVW6" s="244"/>
      <c r="JVX6" s="244"/>
      <c r="JVY6" s="244"/>
      <c r="JVZ6" s="244"/>
      <c r="JWA6" s="244"/>
      <c r="JWB6" s="244"/>
      <c r="JWC6" s="244"/>
      <c r="JWD6" s="244"/>
      <c r="JWE6" s="244"/>
      <c r="JWF6" s="244"/>
      <c r="JWG6" s="244"/>
      <c r="JWH6" s="244"/>
      <c r="JWI6" s="244"/>
      <c r="JWJ6" s="244"/>
      <c r="JWK6" s="244"/>
      <c r="JWL6" s="244"/>
      <c r="JWM6" s="244"/>
      <c r="JWN6" s="244"/>
      <c r="JWO6" s="244"/>
      <c r="JWP6" s="244"/>
      <c r="JWQ6" s="244"/>
      <c r="JWR6" s="244"/>
      <c r="JWS6" s="244"/>
      <c r="JWT6" s="244"/>
      <c r="JWU6" s="244"/>
      <c r="JWV6" s="244"/>
      <c r="JWW6" s="244"/>
      <c r="JWX6" s="244"/>
      <c r="JWY6" s="244"/>
      <c r="JWZ6" s="244"/>
      <c r="JXA6" s="244"/>
      <c r="JXB6" s="244"/>
      <c r="JXC6" s="244"/>
      <c r="JXD6" s="244"/>
      <c r="JXE6" s="244"/>
      <c r="JXF6" s="244"/>
      <c r="JXG6" s="244"/>
      <c r="JXH6" s="244"/>
      <c r="JXI6" s="244"/>
      <c r="JXJ6" s="244"/>
      <c r="JXK6" s="244"/>
      <c r="JXL6" s="244"/>
      <c r="JXM6" s="244"/>
      <c r="JXN6" s="244"/>
      <c r="JXO6" s="244"/>
      <c r="JXP6" s="244"/>
      <c r="JXQ6" s="244"/>
      <c r="JXR6" s="244"/>
      <c r="JXS6" s="244"/>
      <c r="JXT6" s="244"/>
      <c r="JXU6" s="244"/>
      <c r="JXV6" s="244"/>
      <c r="JXW6" s="244"/>
      <c r="JXX6" s="244"/>
      <c r="JXY6" s="244"/>
      <c r="JXZ6" s="244"/>
      <c r="JYA6" s="244"/>
      <c r="JYB6" s="244"/>
      <c r="JYC6" s="244"/>
      <c r="JYD6" s="244"/>
      <c r="JYE6" s="244"/>
      <c r="JYF6" s="244"/>
      <c r="JYG6" s="244"/>
      <c r="JYH6" s="244"/>
      <c r="JYI6" s="244"/>
      <c r="JYJ6" s="244"/>
      <c r="JYK6" s="244"/>
      <c r="JYL6" s="244"/>
      <c r="JYM6" s="244"/>
      <c r="JYN6" s="244"/>
      <c r="JYO6" s="244"/>
      <c r="JYP6" s="244"/>
      <c r="JYQ6" s="244"/>
      <c r="JYR6" s="244"/>
      <c r="JYS6" s="244"/>
      <c r="JYT6" s="244"/>
      <c r="JYU6" s="244"/>
      <c r="JYV6" s="244"/>
      <c r="JYW6" s="244"/>
      <c r="JYX6" s="244"/>
      <c r="JYY6" s="244"/>
      <c r="JYZ6" s="244"/>
      <c r="JZA6" s="244"/>
      <c r="JZB6" s="244"/>
      <c r="JZC6" s="244"/>
      <c r="JZD6" s="244"/>
      <c r="JZE6" s="244"/>
      <c r="JZF6" s="244"/>
      <c r="JZG6" s="244"/>
      <c r="JZH6" s="244"/>
      <c r="JZI6" s="244"/>
      <c r="JZJ6" s="244"/>
      <c r="JZK6" s="244"/>
      <c r="JZL6" s="244"/>
      <c r="JZM6" s="244"/>
      <c r="JZN6" s="244"/>
      <c r="JZO6" s="244"/>
      <c r="JZP6" s="244"/>
      <c r="JZQ6" s="244"/>
      <c r="JZR6" s="244"/>
      <c r="JZS6" s="244"/>
      <c r="JZT6" s="244"/>
      <c r="JZU6" s="244"/>
      <c r="JZV6" s="244"/>
      <c r="JZW6" s="244"/>
      <c r="JZX6" s="244"/>
      <c r="JZY6" s="244"/>
      <c r="JZZ6" s="244"/>
      <c r="KAA6" s="244"/>
      <c r="KAB6" s="244"/>
      <c r="KAC6" s="244"/>
      <c r="KAD6" s="244"/>
      <c r="KAE6" s="244"/>
      <c r="KAF6" s="244"/>
      <c r="KAG6" s="244"/>
      <c r="KAH6" s="244"/>
      <c r="KAI6" s="244"/>
      <c r="KAJ6" s="244"/>
      <c r="KAK6" s="244"/>
      <c r="KAL6" s="244"/>
      <c r="KAM6" s="244"/>
      <c r="KAN6" s="244"/>
      <c r="KAO6" s="244"/>
      <c r="KAP6" s="244"/>
      <c r="KAQ6" s="244"/>
      <c r="KAR6" s="244"/>
      <c r="KAS6" s="244"/>
      <c r="KAT6" s="244"/>
      <c r="KAU6" s="244"/>
      <c r="KAV6" s="244"/>
      <c r="KAW6" s="244"/>
      <c r="KAX6" s="244"/>
      <c r="KAY6" s="244"/>
      <c r="KAZ6" s="244"/>
      <c r="KBA6" s="244"/>
      <c r="KBB6" s="244"/>
      <c r="KBC6" s="244"/>
      <c r="KBD6" s="244"/>
      <c r="KBE6" s="244"/>
      <c r="KBF6" s="244"/>
      <c r="KBG6" s="244"/>
      <c r="KBH6" s="244"/>
      <c r="KBI6" s="244"/>
      <c r="KBJ6" s="244"/>
      <c r="KBK6" s="244"/>
      <c r="KBL6" s="244"/>
      <c r="KBM6" s="244"/>
      <c r="KBN6" s="244"/>
      <c r="KBO6" s="244"/>
      <c r="KBP6" s="244"/>
      <c r="KBQ6" s="244"/>
      <c r="KBR6" s="244"/>
      <c r="KBS6" s="244"/>
      <c r="KBT6" s="244"/>
      <c r="KBU6" s="244"/>
      <c r="KBV6" s="244"/>
      <c r="KBW6" s="244"/>
      <c r="KBX6" s="244"/>
      <c r="KBY6" s="244"/>
      <c r="KBZ6" s="244"/>
      <c r="KCA6" s="244"/>
      <c r="KCB6" s="244"/>
      <c r="KCC6" s="244"/>
      <c r="KCD6" s="244"/>
      <c r="KCE6" s="244"/>
      <c r="KCF6" s="244"/>
      <c r="KCG6" s="244"/>
      <c r="KCH6" s="244"/>
      <c r="KCI6" s="244"/>
      <c r="KCJ6" s="244"/>
      <c r="KCK6" s="244"/>
      <c r="KCL6" s="244"/>
      <c r="KCM6" s="244"/>
      <c r="KCN6" s="244"/>
      <c r="KCO6" s="244"/>
      <c r="KCP6" s="244"/>
      <c r="KCQ6" s="244"/>
      <c r="KCR6" s="244"/>
      <c r="KCS6" s="244"/>
      <c r="KCT6" s="244"/>
      <c r="KCU6" s="244"/>
      <c r="KCV6" s="244"/>
      <c r="KCW6" s="244"/>
      <c r="KCX6" s="244"/>
      <c r="KCY6" s="244"/>
      <c r="KCZ6" s="244"/>
      <c r="KDA6" s="244"/>
      <c r="KDB6" s="244"/>
      <c r="KDC6" s="244"/>
      <c r="KDD6" s="244"/>
      <c r="KDE6" s="244"/>
      <c r="KDF6" s="244"/>
      <c r="KDG6" s="244"/>
      <c r="KDH6" s="244"/>
      <c r="KDI6" s="244"/>
      <c r="KDJ6" s="244"/>
      <c r="KDK6" s="244"/>
      <c r="KDL6" s="244"/>
      <c r="KDM6" s="244"/>
      <c r="KDN6" s="244"/>
      <c r="KDO6" s="244"/>
      <c r="KDP6" s="244"/>
      <c r="KDQ6" s="244"/>
      <c r="KDR6" s="244"/>
      <c r="KDS6" s="244"/>
      <c r="KDT6" s="244"/>
      <c r="KDU6" s="244"/>
      <c r="KDV6" s="244"/>
      <c r="KDW6" s="244"/>
      <c r="KDX6" s="244"/>
      <c r="KDY6" s="244"/>
      <c r="KDZ6" s="244"/>
      <c r="KEA6" s="244"/>
      <c r="KEB6" s="244"/>
      <c r="KEC6" s="244"/>
      <c r="KED6" s="244"/>
      <c r="KEE6" s="244"/>
      <c r="KEF6" s="244"/>
      <c r="KEG6" s="244"/>
      <c r="KEH6" s="244"/>
      <c r="KEI6" s="244"/>
      <c r="KEJ6" s="244"/>
      <c r="KEK6" s="244"/>
      <c r="KEL6" s="244"/>
      <c r="KEM6" s="244"/>
      <c r="KEN6" s="244"/>
      <c r="KEO6" s="244"/>
      <c r="KEP6" s="244"/>
      <c r="KEQ6" s="244"/>
      <c r="KER6" s="244"/>
      <c r="KES6" s="244"/>
      <c r="KET6" s="244"/>
      <c r="KEU6" s="244"/>
      <c r="KEV6" s="244"/>
      <c r="KEW6" s="244"/>
      <c r="KEX6" s="244"/>
      <c r="KEY6" s="244"/>
      <c r="KEZ6" s="244"/>
      <c r="KFA6" s="244"/>
      <c r="KFB6" s="244"/>
      <c r="KFC6" s="244"/>
      <c r="KFD6" s="244"/>
      <c r="KFE6" s="244"/>
      <c r="KFF6" s="244"/>
      <c r="KFG6" s="244"/>
      <c r="KFH6" s="244"/>
      <c r="KFI6" s="244"/>
      <c r="KFJ6" s="244"/>
      <c r="KFK6" s="244"/>
      <c r="KFL6" s="244"/>
      <c r="KFM6" s="244"/>
      <c r="KFN6" s="244"/>
      <c r="KFO6" s="244"/>
      <c r="KFP6" s="244"/>
      <c r="KFQ6" s="244"/>
      <c r="KFR6" s="244"/>
      <c r="KFS6" s="244"/>
      <c r="KFT6" s="244"/>
      <c r="KFU6" s="244"/>
      <c r="KFV6" s="244"/>
      <c r="KFW6" s="244"/>
      <c r="KFX6" s="244"/>
      <c r="KFY6" s="244"/>
      <c r="KFZ6" s="244"/>
      <c r="KGA6" s="244"/>
      <c r="KGB6" s="244"/>
      <c r="KGC6" s="244"/>
      <c r="KGD6" s="244"/>
      <c r="KGE6" s="244"/>
      <c r="KGF6" s="244"/>
      <c r="KGG6" s="244"/>
      <c r="KGH6" s="244"/>
      <c r="KGI6" s="244"/>
      <c r="KGJ6" s="244"/>
      <c r="KGK6" s="244"/>
      <c r="KGL6" s="244"/>
      <c r="KGM6" s="244"/>
      <c r="KGN6" s="244"/>
      <c r="KGO6" s="244"/>
      <c r="KGP6" s="244"/>
      <c r="KGQ6" s="244"/>
      <c r="KGR6" s="244"/>
      <c r="KGS6" s="244"/>
      <c r="KGT6" s="244"/>
      <c r="KGU6" s="244"/>
      <c r="KGV6" s="244"/>
      <c r="KGW6" s="244"/>
      <c r="KGX6" s="244"/>
      <c r="KGY6" s="244"/>
      <c r="KGZ6" s="244"/>
      <c r="KHA6" s="244"/>
      <c r="KHB6" s="244"/>
      <c r="KHC6" s="244"/>
      <c r="KHD6" s="244"/>
      <c r="KHE6" s="244"/>
      <c r="KHF6" s="244"/>
      <c r="KHG6" s="244"/>
      <c r="KHH6" s="244"/>
      <c r="KHI6" s="244"/>
      <c r="KHJ6" s="244"/>
      <c r="KHK6" s="244"/>
      <c r="KHL6" s="244"/>
      <c r="KHM6" s="244"/>
      <c r="KHN6" s="244"/>
      <c r="KHO6" s="244"/>
      <c r="KHP6" s="244"/>
      <c r="KHQ6" s="244"/>
      <c r="KHR6" s="244"/>
      <c r="KHS6" s="244"/>
      <c r="KHT6" s="244"/>
      <c r="KHU6" s="244"/>
      <c r="KHV6" s="244"/>
      <c r="KHW6" s="244"/>
      <c r="KHX6" s="244"/>
      <c r="KHY6" s="244"/>
      <c r="KHZ6" s="244"/>
      <c r="KIA6" s="244"/>
      <c r="KIB6" s="244"/>
      <c r="KIC6" s="244"/>
      <c r="KID6" s="244"/>
      <c r="KIE6" s="244"/>
      <c r="KIF6" s="244"/>
      <c r="KIG6" s="244"/>
      <c r="KIH6" s="244"/>
      <c r="KII6" s="244"/>
      <c r="KIJ6" s="244"/>
      <c r="KIK6" s="244"/>
      <c r="KIL6" s="244"/>
      <c r="KIM6" s="244"/>
      <c r="KIN6" s="244"/>
      <c r="KIO6" s="244"/>
      <c r="KIP6" s="244"/>
      <c r="KIQ6" s="244"/>
      <c r="KIR6" s="244"/>
      <c r="KIS6" s="244"/>
      <c r="KIT6" s="244"/>
      <c r="KIU6" s="244"/>
      <c r="KIV6" s="244"/>
      <c r="KIW6" s="244"/>
      <c r="KIX6" s="244"/>
      <c r="KIY6" s="244"/>
      <c r="KIZ6" s="244"/>
      <c r="KJA6" s="244"/>
      <c r="KJB6" s="244"/>
      <c r="KJC6" s="244"/>
      <c r="KJD6" s="244"/>
      <c r="KJE6" s="244"/>
      <c r="KJF6" s="244"/>
      <c r="KJG6" s="244"/>
      <c r="KJH6" s="244"/>
      <c r="KJI6" s="244"/>
      <c r="KJJ6" s="244"/>
      <c r="KJK6" s="244"/>
      <c r="KJL6" s="244"/>
      <c r="KJM6" s="244"/>
      <c r="KJN6" s="244"/>
      <c r="KJO6" s="244"/>
      <c r="KJP6" s="244"/>
      <c r="KJQ6" s="244"/>
      <c r="KJR6" s="244"/>
      <c r="KJS6" s="244"/>
      <c r="KJT6" s="244"/>
      <c r="KJU6" s="244"/>
      <c r="KJV6" s="244"/>
      <c r="KJW6" s="244"/>
      <c r="KJX6" s="244"/>
      <c r="KJY6" s="244"/>
      <c r="KJZ6" s="244"/>
      <c r="KKA6" s="244"/>
      <c r="KKB6" s="244"/>
      <c r="KKC6" s="244"/>
      <c r="KKD6" s="244"/>
      <c r="KKE6" s="244"/>
      <c r="KKF6" s="244"/>
      <c r="KKG6" s="244"/>
      <c r="KKH6" s="244"/>
      <c r="KKI6" s="244"/>
      <c r="KKJ6" s="244"/>
      <c r="KKK6" s="244"/>
      <c r="KKL6" s="244"/>
      <c r="KKM6" s="244"/>
      <c r="KKN6" s="244"/>
      <c r="KKO6" s="244"/>
      <c r="KKP6" s="244"/>
      <c r="KKQ6" s="244"/>
      <c r="KKR6" s="244"/>
      <c r="KKS6" s="244"/>
      <c r="KKT6" s="244"/>
      <c r="KKU6" s="244"/>
      <c r="KKV6" s="244"/>
      <c r="KKW6" s="244"/>
      <c r="KKX6" s="244"/>
      <c r="KKY6" s="244"/>
      <c r="KKZ6" s="244"/>
      <c r="KLA6" s="244"/>
      <c r="KLB6" s="244"/>
      <c r="KLC6" s="244"/>
      <c r="KLD6" s="244"/>
      <c r="KLE6" s="244"/>
      <c r="KLF6" s="244"/>
      <c r="KLG6" s="244"/>
      <c r="KLH6" s="244"/>
      <c r="KLI6" s="244"/>
      <c r="KLJ6" s="244"/>
      <c r="KLK6" s="244"/>
      <c r="KLL6" s="244"/>
      <c r="KLM6" s="244"/>
      <c r="KLN6" s="244"/>
      <c r="KLO6" s="244"/>
      <c r="KLP6" s="244"/>
      <c r="KLQ6" s="244"/>
      <c r="KLR6" s="244"/>
      <c r="KLS6" s="244"/>
      <c r="KLT6" s="244"/>
      <c r="KLU6" s="244"/>
      <c r="KLV6" s="244"/>
      <c r="KLW6" s="244"/>
      <c r="KLX6" s="244"/>
      <c r="KLY6" s="244"/>
      <c r="KLZ6" s="244"/>
      <c r="KMA6" s="244"/>
      <c r="KMB6" s="244"/>
      <c r="KMC6" s="244"/>
      <c r="KMD6" s="244"/>
      <c r="KME6" s="244"/>
      <c r="KMF6" s="244"/>
      <c r="KMG6" s="244"/>
      <c r="KMH6" s="244"/>
      <c r="KMI6" s="244"/>
      <c r="KMJ6" s="244"/>
      <c r="KMK6" s="244"/>
      <c r="KML6" s="244"/>
      <c r="KMM6" s="244"/>
      <c r="KMN6" s="244"/>
      <c r="KMO6" s="244"/>
      <c r="KMP6" s="244"/>
      <c r="KMQ6" s="244"/>
      <c r="KMR6" s="244"/>
      <c r="KMS6" s="244"/>
      <c r="KMT6" s="244"/>
      <c r="KMU6" s="244"/>
      <c r="KMV6" s="244"/>
      <c r="KMW6" s="244"/>
      <c r="KMX6" s="244"/>
      <c r="KMY6" s="244"/>
      <c r="KMZ6" s="244"/>
      <c r="KNA6" s="244"/>
      <c r="KNB6" s="244"/>
      <c r="KNC6" s="244"/>
      <c r="KND6" s="244"/>
      <c r="KNE6" s="244"/>
      <c r="KNF6" s="244"/>
      <c r="KNG6" s="244"/>
      <c r="KNH6" s="244"/>
      <c r="KNI6" s="244"/>
      <c r="KNJ6" s="244"/>
      <c r="KNK6" s="244"/>
      <c r="KNL6" s="244"/>
      <c r="KNM6" s="244"/>
      <c r="KNN6" s="244"/>
      <c r="KNO6" s="244"/>
      <c r="KNP6" s="244"/>
      <c r="KNQ6" s="244"/>
      <c r="KNR6" s="244"/>
      <c r="KNS6" s="244"/>
      <c r="KNT6" s="244"/>
      <c r="KNU6" s="244"/>
      <c r="KNV6" s="244"/>
      <c r="KNW6" s="244"/>
      <c r="KNX6" s="244"/>
      <c r="KNY6" s="244"/>
      <c r="KNZ6" s="244"/>
      <c r="KOA6" s="244"/>
      <c r="KOB6" s="244"/>
      <c r="KOC6" s="244"/>
      <c r="KOD6" s="244"/>
      <c r="KOE6" s="244"/>
      <c r="KOF6" s="244"/>
      <c r="KOG6" s="244"/>
      <c r="KOH6" s="244"/>
      <c r="KOI6" s="244"/>
      <c r="KOJ6" s="244"/>
      <c r="KOK6" s="244"/>
      <c r="KOL6" s="244"/>
      <c r="KOM6" s="244"/>
      <c r="KON6" s="244"/>
      <c r="KOO6" s="244"/>
      <c r="KOP6" s="244"/>
      <c r="KOQ6" s="244"/>
      <c r="KOR6" s="244"/>
      <c r="KOS6" s="244"/>
      <c r="KOT6" s="244"/>
      <c r="KOU6" s="244"/>
      <c r="KOV6" s="244"/>
      <c r="KOW6" s="244"/>
      <c r="KOX6" s="244"/>
      <c r="KOY6" s="244"/>
      <c r="KOZ6" s="244"/>
      <c r="KPA6" s="244"/>
      <c r="KPB6" s="244"/>
      <c r="KPC6" s="244"/>
      <c r="KPD6" s="244"/>
      <c r="KPE6" s="244"/>
      <c r="KPF6" s="244"/>
      <c r="KPG6" s="244"/>
      <c r="KPH6" s="244"/>
      <c r="KPI6" s="244"/>
      <c r="KPJ6" s="244"/>
      <c r="KPK6" s="244"/>
      <c r="KPL6" s="244"/>
      <c r="KPM6" s="244"/>
      <c r="KPN6" s="244"/>
      <c r="KPO6" s="244"/>
      <c r="KPP6" s="244"/>
      <c r="KPQ6" s="244"/>
      <c r="KPR6" s="244"/>
      <c r="KPS6" s="244"/>
      <c r="KPT6" s="244"/>
      <c r="KPU6" s="244"/>
      <c r="KPV6" s="244"/>
      <c r="KPW6" s="244"/>
      <c r="KPX6" s="244"/>
      <c r="KPY6" s="244"/>
      <c r="KPZ6" s="244"/>
      <c r="KQA6" s="244"/>
      <c r="KQB6" s="244"/>
      <c r="KQC6" s="244"/>
      <c r="KQD6" s="244"/>
      <c r="KQE6" s="244"/>
      <c r="KQF6" s="244"/>
      <c r="KQG6" s="244"/>
      <c r="KQH6" s="244"/>
      <c r="KQI6" s="244"/>
      <c r="KQJ6" s="244"/>
      <c r="KQK6" s="244"/>
      <c r="KQL6" s="244"/>
      <c r="KQM6" s="244"/>
      <c r="KQN6" s="244"/>
      <c r="KQO6" s="244"/>
      <c r="KQP6" s="244"/>
      <c r="KQQ6" s="244"/>
      <c r="KQR6" s="244"/>
      <c r="KQS6" s="244"/>
      <c r="KQT6" s="244"/>
      <c r="KQU6" s="244"/>
      <c r="KQV6" s="244"/>
      <c r="KQW6" s="244"/>
      <c r="KQX6" s="244"/>
      <c r="KQY6" s="244"/>
      <c r="KQZ6" s="244"/>
      <c r="KRA6" s="244"/>
      <c r="KRB6" s="244"/>
      <c r="KRC6" s="244"/>
      <c r="KRD6" s="244"/>
      <c r="KRE6" s="244"/>
      <c r="KRF6" s="244"/>
      <c r="KRG6" s="244"/>
      <c r="KRH6" s="244"/>
      <c r="KRI6" s="244"/>
      <c r="KRJ6" s="244"/>
      <c r="KRK6" s="244"/>
      <c r="KRL6" s="244"/>
      <c r="KRM6" s="244"/>
      <c r="KRN6" s="244"/>
      <c r="KRO6" s="244"/>
      <c r="KRP6" s="244"/>
      <c r="KRQ6" s="244"/>
      <c r="KRR6" s="244"/>
      <c r="KRS6" s="244"/>
      <c r="KRT6" s="244"/>
      <c r="KRU6" s="244"/>
      <c r="KRV6" s="244"/>
      <c r="KRW6" s="244"/>
      <c r="KRX6" s="244"/>
      <c r="KRY6" s="244"/>
      <c r="KRZ6" s="244"/>
      <c r="KSA6" s="244"/>
      <c r="KSB6" s="244"/>
      <c r="KSC6" s="244"/>
      <c r="KSD6" s="244"/>
      <c r="KSE6" s="244"/>
      <c r="KSF6" s="244"/>
      <c r="KSG6" s="244"/>
      <c r="KSH6" s="244"/>
      <c r="KSI6" s="244"/>
      <c r="KSJ6" s="244"/>
      <c r="KSK6" s="244"/>
      <c r="KSL6" s="244"/>
      <c r="KSM6" s="244"/>
      <c r="KSN6" s="244"/>
      <c r="KSO6" s="244"/>
      <c r="KSP6" s="244"/>
      <c r="KSQ6" s="244"/>
      <c r="KSR6" s="244"/>
      <c r="KSS6" s="244"/>
      <c r="KST6" s="244"/>
      <c r="KSU6" s="244"/>
      <c r="KSV6" s="244"/>
      <c r="KSW6" s="244"/>
      <c r="KSX6" s="244"/>
      <c r="KSY6" s="244"/>
      <c r="KSZ6" s="244"/>
      <c r="KTA6" s="244"/>
      <c r="KTB6" s="244"/>
      <c r="KTC6" s="244"/>
      <c r="KTD6" s="244"/>
      <c r="KTE6" s="244"/>
      <c r="KTF6" s="244"/>
      <c r="KTG6" s="244"/>
      <c r="KTH6" s="244"/>
      <c r="KTI6" s="244"/>
      <c r="KTJ6" s="244"/>
      <c r="KTK6" s="244"/>
      <c r="KTL6" s="244"/>
      <c r="KTM6" s="244"/>
      <c r="KTN6" s="244"/>
      <c r="KTO6" s="244"/>
      <c r="KTP6" s="244"/>
      <c r="KTQ6" s="244"/>
      <c r="KTR6" s="244"/>
      <c r="KTS6" s="244"/>
      <c r="KTT6" s="244"/>
      <c r="KTU6" s="244"/>
      <c r="KTV6" s="244"/>
      <c r="KTW6" s="244"/>
      <c r="KTX6" s="244"/>
      <c r="KTY6" s="244"/>
      <c r="KTZ6" s="244"/>
      <c r="KUA6" s="244"/>
      <c r="KUB6" s="244"/>
      <c r="KUC6" s="244"/>
      <c r="KUD6" s="244"/>
      <c r="KUE6" s="244"/>
      <c r="KUF6" s="244"/>
      <c r="KUG6" s="244"/>
      <c r="KUH6" s="244"/>
      <c r="KUI6" s="244"/>
      <c r="KUJ6" s="244"/>
      <c r="KUK6" s="244"/>
      <c r="KUL6" s="244"/>
      <c r="KUM6" s="244"/>
      <c r="KUN6" s="244"/>
      <c r="KUO6" s="244"/>
      <c r="KUP6" s="244"/>
      <c r="KUQ6" s="244"/>
      <c r="KUR6" s="244"/>
      <c r="KUS6" s="244"/>
      <c r="KUT6" s="244"/>
      <c r="KUU6" s="244"/>
      <c r="KUV6" s="244"/>
      <c r="KUW6" s="244"/>
      <c r="KUX6" s="244"/>
      <c r="KUY6" s="244"/>
      <c r="KUZ6" s="244"/>
      <c r="KVA6" s="244"/>
      <c r="KVB6" s="244"/>
      <c r="KVC6" s="244"/>
      <c r="KVD6" s="244"/>
      <c r="KVE6" s="244"/>
      <c r="KVF6" s="244"/>
      <c r="KVG6" s="244"/>
      <c r="KVH6" s="244"/>
      <c r="KVI6" s="244"/>
      <c r="KVJ6" s="244"/>
      <c r="KVK6" s="244"/>
      <c r="KVL6" s="244"/>
      <c r="KVM6" s="244"/>
      <c r="KVN6" s="244"/>
      <c r="KVO6" s="244"/>
      <c r="KVP6" s="244"/>
      <c r="KVQ6" s="244"/>
      <c r="KVR6" s="244"/>
      <c r="KVS6" s="244"/>
      <c r="KVT6" s="244"/>
      <c r="KVU6" s="244"/>
      <c r="KVV6" s="244"/>
      <c r="KVW6" s="244"/>
      <c r="KVX6" s="244"/>
      <c r="KVY6" s="244"/>
      <c r="KVZ6" s="244"/>
      <c r="KWA6" s="244"/>
      <c r="KWB6" s="244"/>
      <c r="KWC6" s="244"/>
      <c r="KWD6" s="244"/>
      <c r="KWE6" s="244"/>
      <c r="KWF6" s="244"/>
      <c r="KWG6" s="244"/>
      <c r="KWH6" s="244"/>
      <c r="KWI6" s="244"/>
      <c r="KWJ6" s="244"/>
      <c r="KWK6" s="244"/>
      <c r="KWL6" s="244"/>
      <c r="KWM6" s="244"/>
      <c r="KWN6" s="244"/>
      <c r="KWO6" s="244"/>
      <c r="KWP6" s="244"/>
      <c r="KWQ6" s="244"/>
      <c r="KWR6" s="244"/>
      <c r="KWS6" s="244"/>
      <c r="KWT6" s="244"/>
      <c r="KWU6" s="244"/>
      <c r="KWV6" s="244"/>
      <c r="KWW6" s="244"/>
      <c r="KWX6" s="244"/>
      <c r="KWY6" s="244"/>
      <c r="KWZ6" s="244"/>
      <c r="KXA6" s="244"/>
      <c r="KXB6" s="244"/>
      <c r="KXC6" s="244"/>
      <c r="KXD6" s="244"/>
      <c r="KXE6" s="244"/>
      <c r="KXF6" s="244"/>
      <c r="KXG6" s="244"/>
      <c r="KXH6" s="244"/>
      <c r="KXI6" s="244"/>
      <c r="KXJ6" s="244"/>
      <c r="KXK6" s="244"/>
      <c r="KXL6" s="244"/>
      <c r="KXM6" s="244"/>
      <c r="KXN6" s="244"/>
      <c r="KXO6" s="244"/>
      <c r="KXP6" s="244"/>
      <c r="KXQ6" s="244"/>
      <c r="KXR6" s="244"/>
      <c r="KXS6" s="244"/>
      <c r="KXT6" s="244"/>
      <c r="KXU6" s="244"/>
      <c r="KXV6" s="244"/>
      <c r="KXW6" s="244"/>
      <c r="KXX6" s="244"/>
      <c r="KXY6" s="244"/>
      <c r="KXZ6" s="244"/>
      <c r="KYA6" s="244"/>
      <c r="KYB6" s="244"/>
      <c r="KYC6" s="244"/>
      <c r="KYD6" s="244"/>
      <c r="KYE6" s="244"/>
      <c r="KYF6" s="244"/>
      <c r="KYG6" s="244"/>
      <c r="KYH6" s="244"/>
      <c r="KYI6" s="244"/>
      <c r="KYJ6" s="244"/>
      <c r="KYK6" s="244"/>
      <c r="KYL6" s="244"/>
      <c r="KYM6" s="244"/>
      <c r="KYN6" s="244"/>
      <c r="KYO6" s="244"/>
      <c r="KYP6" s="244"/>
      <c r="KYQ6" s="244"/>
      <c r="KYR6" s="244"/>
      <c r="KYS6" s="244"/>
      <c r="KYT6" s="244"/>
      <c r="KYU6" s="244"/>
      <c r="KYV6" s="244"/>
      <c r="KYW6" s="244"/>
      <c r="KYX6" s="244"/>
      <c r="KYY6" s="244"/>
      <c r="KYZ6" s="244"/>
      <c r="KZA6" s="244"/>
      <c r="KZB6" s="244"/>
      <c r="KZC6" s="244"/>
      <c r="KZD6" s="244"/>
      <c r="KZE6" s="244"/>
      <c r="KZF6" s="244"/>
      <c r="KZG6" s="244"/>
      <c r="KZH6" s="244"/>
      <c r="KZI6" s="244"/>
      <c r="KZJ6" s="244"/>
      <c r="KZK6" s="244"/>
      <c r="KZL6" s="244"/>
      <c r="KZM6" s="244"/>
      <c r="KZN6" s="244"/>
      <c r="KZO6" s="244"/>
      <c r="KZP6" s="244"/>
      <c r="KZQ6" s="244"/>
      <c r="KZR6" s="244"/>
      <c r="KZS6" s="244"/>
      <c r="KZT6" s="244"/>
      <c r="KZU6" s="244"/>
      <c r="KZV6" s="244"/>
      <c r="KZW6" s="244"/>
      <c r="KZX6" s="244"/>
      <c r="KZY6" s="244"/>
      <c r="KZZ6" s="244"/>
      <c r="LAA6" s="244"/>
      <c r="LAB6" s="244"/>
      <c r="LAC6" s="244"/>
      <c r="LAD6" s="244"/>
      <c r="LAE6" s="244"/>
      <c r="LAF6" s="244"/>
      <c r="LAG6" s="244"/>
      <c r="LAH6" s="244"/>
      <c r="LAI6" s="244"/>
      <c r="LAJ6" s="244"/>
      <c r="LAK6" s="244"/>
      <c r="LAL6" s="244"/>
      <c r="LAM6" s="244"/>
      <c r="LAN6" s="244"/>
      <c r="LAO6" s="244"/>
      <c r="LAP6" s="244"/>
      <c r="LAQ6" s="244"/>
      <c r="LAR6" s="244"/>
      <c r="LAS6" s="244"/>
      <c r="LAT6" s="244"/>
      <c r="LAU6" s="244"/>
      <c r="LAV6" s="244"/>
      <c r="LAW6" s="244"/>
      <c r="LAX6" s="244"/>
      <c r="LAY6" s="244"/>
      <c r="LAZ6" s="244"/>
      <c r="LBA6" s="244"/>
      <c r="LBB6" s="244"/>
      <c r="LBC6" s="244"/>
      <c r="LBD6" s="244"/>
      <c r="LBE6" s="244"/>
      <c r="LBF6" s="244"/>
      <c r="LBG6" s="244"/>
      <c r="LBH6" s="244"/>
      <c r="LBI6" s="244"/>
      <c r="LBJ6" s="244"/>
      <c r="LBK6" s="244"/>
      <c r="LBL6" s="244"/>
      <c r="LBM6" s="244"/>
      <c r="LBN6" s="244"/>
      <c r="LBO6" s="244"/>
      <c r="LBP6" s="244"/>
      <c r="LBQ6" s="244"/>
      <c r="LBR6" s="244"/>
      <c r="LBS6" s="244"/>
      <c r="LBT6" s="244"/>
      <c r="LBU6" s="244"/>
      <c r="LBV6" s="244"/>
      <c r="LBW6" s="244"/>
      <c r="LBX6" s="244"/>
      <c r="LBY6" s="244"/>
      <c r="LBZ6" s="244"/>
      <c r="LCA6" s="244"/>
      <c r="LCB6" s="244"/>
      <c r="LCC6" s="244"/>
      <c r="LCD6" s="244"/>
      <c r="LCE6" s="244"/>
      <c r="LCF6" s="244"/>
      <c r="LCG6" s="244"/>
      <c r="LCH6" s="244"/>
      <c r="LCI6" s="244"/>
      <c r="LCJ6" s="244"/>
      <c r="LCK6" s="244"/>
      <c r="LCL6" s="244"/>
      <c r="LCM6" s="244"/>
      <c r="LCN6" s="244"/>
      <c r="LCO6" s="244"/>
      <c r="LCP6" s="244"/>
      <c r="LCQ6" s="244"/>
      <c r="LCR6" s="244"/>
      <c r="LCS6" s="244"/>
      <c r="LCT6" s="244"/>
      <c r="LCU6" s="244"/>
      <c r="LCV6" s="244"/>
      <c r="LCW6" s="244"/>
      <c r="LCX6" s="244"/>
      <c r="LCY6" s="244"/>
      <c r="LCZ6" s="244"/>
      <c r="LDA6" s="244"/>
      <c r="LDB6" s="244"/>
      <c r="LDC6" s="244"/>
      <c r="LDD6" s="244"/>
      <c r="LDE6" s="244"/>
      <c r="LDF6" s="244"/>
      <c r="LDG6" s="244"/>
      <c r="LDH6" s="244"/>
      <c r="LDI6" s="244"/>
      <c r="LDJ6" s="244"/>
      <c r="LDK6" s="244"/>
      <c r="LDL6" s="244"/>
      <c r="LDM6" s="244"/>
      <c r="LDN6" s="244"/>
      <c r="LDO6" s="244"/>
      <c r="LDP6" s="244"/>
      <c r="LDQ6" s="244"/>
      <c r="LDR6" s="244"/>
      <c r="LDS6" s="244"/>
      <c r="LDT6" s="244"/>
      <c r="LDU6" s="244"/>
      <c r="LDV6" s="244"/>
      <c r="LDW6" s="244"/>
      <c r="LDX6" s="244"/>
      <c r="LDY6" s="244"/>
      <c r="LDZ6" s="244"/>
      <c r="LEA6" s="244"/>
      <c r="LEB6" s="244"/>
      <c r="LEC6" s="244"/>
      <c r="LED6" s="244"/>
      <c r="LEE6" s="244"/>
      <c r="LEF6" s="244"/>
      <c r="LEG6" s="244"/>
      <c r="LEH6" s="244"/>
      <c r="LEI6" s="244"/>
      <c r="LEJ6" s="244"/>
      <c r="LEK6" s="244"/>
      <c r="LEL6" s="244"/>
      <c r="LEM6" s="244"/>
      <c r="LEN6" s="244"/>
      <c r="LEO6" s="244"/>
      <c r="LEP6" s="244"/>
      <c r="LEQ6" s="244"/>
      <c r="LER6" s="244"/>
      <c r="LES6" s="244"/>
      <c r="LET6" s="244"/>
      <c r="LEU6" s="244"/>
      <c r="LEV6" s="244"/>
      <c r="LEW6" s="244"/>
      <c r="LEX6" s="244"/>
      <c r="LEY6" s="244"/>
      <c r="LEZ6" s="244"/>
      <c r="LFA6" s="244"/>
      <c r="LFB6" s="244"/>
      <c r="LFC6" s="244"/>
      <c r="LFD6" s="244"/>
      <c r="LFE6" s="244"/>
      <c r="LFF6" s="244"/>
      <c r="LFG6" s="244"/>
      <c r="LFH6" s="244"/>
      <c r="LFI6" s="244"/>
      <c r="LFJ6" s="244"/>
      <c r="LFK6" s="244"/>
      <c r="LFL6" s="244"/>
      <c r="LFM6" s="244"/>
      <c r="LFN6" s="244"/>
      <c r="LFO6" s="244"/>
      <c r="LFP6" s="244"/>
      <c r="LFQ6" s="244"/>
      <c r="LFR6" s="244"/>
      <c r="LFS6" s="244"/>
      <c r="LFT6" s="244"/>
      <c r="LFU6" s="244"/>
      <c r="LFV6" s="244"/>
      <c r="LFW6" s="244"/>
      <c r="LFX6" s="244"/>
      <c r="LFY6" s="244"/>
      <c r="LFZ6" s="244"/>
      <c r="LGA6" s="244"/>
      <c r="LGB6" s="244"/>
      <c r="LGC6" s="244"/>
      <c r="LGD6" s="244"/>
      <c r="LGE6" s="244"/>
      <c r="LGF6" s="244"/>
      <c r="LGG6" s="244"/>
      <c r="LGH6" s="244"/>
      <c r="LGI6" s="244"/>
      <c r="LGJ6" s="244"/>
      <c r="LGK6" s="244"/>
      <c r="LGL6" s="244"/>
      <c r="LGM6" s="244"/>
      <c r="LGN6" s="244"/>
      <c r="LGO6" s="244"/>
      <c r="LGP6" s="244"/>
      <c r="LGQ6" s="244"/>
      <c r="LGR6" s="244"/>
      <c r="LGS6" s="244"/>
      <c r="LGT6" s="244"/>
      <c r="LGU6" s="244"/>
      <c r="LGV6" s="244"/>
      <c r="LGW6" s="244"/>
      <c r="LGX6" s="244"/>
      <c r="LGY6" s="244"/>
      <c r="LGZ6" s="244"/>
      <c r="LHA6" s="244"/>
      <c r="LHB6" s="244"/>
      <c r="LHC6" s="244"/>
      <c r="LHD6" s="244"/>
      <c r="LHE6" s="244"/>
      <c r="LHF6" s="244"/>
      <c r="LHG6" s="244"/>
      <c r="LHH6" s="244"/>
      <c r="LHI6" s="244"/>
      <c r="LHJ6" s="244"/>
      <c r="LHK6" s="244"/>
      <c r="LHL6" s="244"/>
      <c r="LHM6" s="244"/>
      <c r="LHN6" s="244"/>
      <c r="LHO6" s="244"/>
      <c r="LHP6" s="244"/>
      <c r="LHQ6" s="244"/>
      <c r="LHR6" s="244"/>
      <c r="LHS6" s="244"/>
      <c r="LHT6" s="244"/>
      <c r="LHU6" s="244"/>
      <c r="LHV6" s="244"/>
      <c r="LHW6" s="244"/>
      <c r="LHX6" s="244"/>
      <c r="LHY6" s="244"/>
      <c r="LHZ6" s="244"/>
      <c r="LIA6" s="244"/>
      <c r="LIB6" s="244"/>
      <c r="LIC6" s="244"/>
      <c r="LID6" s="244"/>
      <c r="LIE6" s="244"/>
      <c r="LIF6" s="244"/>
      <c r="LIG6" s="244"/>
      <c r="LIH6" s="244"/>
      <c r="LII6" s="244"/>
      <c r="LIJ6" s="244"/>
      <c r="LIK6" s="244"/>
      <c r="LIL6" s="244"/>
      <c r="LIM6" s="244"/>
      <c r="LIN6" s="244"/>
      <c r="LIO6" s="244"/>
      <c r="LIP6" s="244"/>
      <c r="LIQ6" s="244"/>
      <c r="LIR6" s="244"/>
      <c r="LIS6" s="244"/>
      <c r="LIT6" s="244"/>
      <c r="LIU6" s="244"/>
      <c r="LIV6" s="244"/>
      <c r="LIW6" s="244"/>
      <c r="LIX6" s="244"/>
      <c r="LIY6" s="244"/>
      <c r="LIZ6" s="244"/>
      <c r="LJA6" s="244"/>
      <c r="LJB6" s="244"/>
      <c r="LJC6" s="244"/>
      <c r="LJD6" s="244"/>
      <c r="LJE6" s="244"/>
      <c r="LJF6" s="244"/>
      <c r="LJG6" s="244"/>
      <c r="LJH6" s="244"/>
      <c r="LJI6" s="244"/>
      <c r="LJJ6" s="244"/>
      <c r="LJK6" s="244"/>
      <c r="LJL6" s="244"/>
      <c r="LJM6" s="244"/>
      <c r="LJN6" s="244"/>
      <c r="LJO6" s="244"/>
      <c r="LJP6" s="244"/>
      <c r="LJQ6" s="244"/>
      <c r="LJR6" s="244"/>
      <c r="LJS6" s="244"/>
      <c r="LJT6" s="244"/>
      <c r="LJU6" s="244"/>
      <c r="LJV6" s="244"/>
      <c r="LJW6" s="244"/>
      <c r="LJX6" s="244"/>
      <c r="LJY6" s="244"/>
      <c r="LJZ6" s="244"/>
      <c r="LKA6" s="244"/>
      <c r="LKB6" s="244"/>
      <c r="LKC6" s="244"/>
      <c r="LKD6" s="244"/>
      <c r="LKE6" s="244"/>
      <c r="LKF6" s="244"/>
      <c r="LKG6" s="244"/>
      <c r="LKH6" s="244"/>
      <c r="LKI6" s="244"/>
      <c r="LKJ6" s="244"/>
      <c r="LKK6" s="244"/>
      <c r="LKL6" s="244"/>
      <c r="LKM6" s="244"/>
      <c r="LKN6" s="244"/>
      <c r="LKO6" s="244"/>
      <c r="LKP6" s="244"/>
      <c r="LKQ6" s="244"/>
      <c r="LKR6" s="244"/>
      <c r="LKS6" s="244"/>
      <c r="LKT6" s="244"/>
      <c r="LKU6" s="244"/>
      <c r="LKV6" s="244"/>
      <c r="LKW6" s="244"/>
      <c r="LKX6" s="244"/>
      <c r="LKY6" s="244"/>
      <c r="LKZ6" s="244"/>
      <c r="LLA6" s="244"/>
      <c r="LLB6" s="244"/>
      <c r="LLC6" s="244"/>
      <c r="LLD6" s="244"/>
      <c r="LLE6" s="244"/>
      <c r="LLF6" s="244"/>
      <c r="LLG6" s="244"/>
      <c r="LLH6" s="244"/>
      <c r="LLI6" s="244"/>
      <c r="LLJ6" s="244"/>
      <c r="LLK6" s="244"/>
      <c r="LLL6" s="244"/>
      <c r="LLM6" s="244"/>
      <c r="LLN6" s="244"/>
      <c r="LLO6" s="244"/>
      <c r="LLP6" s="244"/>
      <c r="LLQ6" s="244"/>
      <c r="LLR6" s="244"/>
      <c r="LLS6" s="244"/>
      <c r="LLT6" s="244"/>
      <c r="LLU6" s="244"/>
      <c r="LLV6" s="244"/>
      <c r="LLW6" s="244"/>
      <c r="LLX6" s="244"/>
      <c r="LLY6" s="244"/>
      <c r="LLZ6" s="244"/>
      <c r="LMA6" s="244"/>
      <c r="LMB6" s="244"/>
      <c r="LMC6" s="244"/>
      <c r="LMD6" s="244"/>
      <c r="LME6" s="244"/>
      <c r="LMF6" s="244"/>
      <c r="LMG6" s="244"/>
      <c r="LMH6" s="244"/>
      <c r="LMI6" s="244"/>
      <c r="LMJ6" s="244"/>
      <c r="LMK6" s="244"/>
      <c r="LML6" s="244"/>
      <c r="LMM6" s="244"/>
      <c r="LMN6" s="244"/>
      <c r="LMO6" s="244"/>
      <c r="LMP6" s="244"/>
      <c r="LMQ6" s="244"/>
      <c r="LMR6" s="244"/>
      <c r="LMS6" s="244"/>
      <c r="LMT6" s="244"/>
      <c r="LMU6" s="244"/>
      <c r="LMV6" s="244"/>
      <c r="LMW6" s="244"/>
      <c r="LMX6" s="244"/>
      <c r="LMY6" s="244"/>
      <c r="LMZ6" s="244"/>
      <c r="LNA6" s="244"/>
      <c r="LNB6" s="244"/>
      <c r="LNC6" s="244"/>
      <c r="LND6" s="244"/>
      <c r="LNE6" s="244"/>
      <c r="LNF6" s="244"/>
      <c r="LNG6" s="244"/>
      <c r="LNH6" s="244"/>
      <c r="LNI6" s="244"/>
      <c r="LNJ6" s="244"/>
      <c r="LNK6" s="244"/>
      <c r="LNL6" s="244"/>
      <c r="LNM6" s="244"/>
      <c r="LNN6" s="244"/>
      <c r="LNO6" s="244"/>
      <c r="LNP6" s="244"/>
      <c r="LNQ6" s="244"/>
      <c r="LNR6" s="244"/>
      <c r="LNS6" s="244"/>
      <c r="LNT6" s="244"/>
      <c r="LNU6" s="244"/>
      <c r="LNV6" s="244"/>
      <c r="LNW6" s="244"/>
      <c r="LNX6" s="244"/>
      <c r="LNY6" s="244"/>
      <c r="LNZ6" s="244"/>
      <c r="LOA6" s="244"/>
      <c r="LOB6" s="244"/>
      <c r="LOC6" s="244"/>
      <c r="LOD6" s="244"/>
      <c r="LOE6" s="244"/>
      <c r="LOF6" s="244"/>
      <c r="LOG6" s="244"/>
      <c r="LOH6" s="244"/>
      <c r="LOI6" s="244"/>
      <c r="LOJ6" s="244"/>
      <c r="LOK6" s="244"/>
      <c r="LOL6" s="244"/>
      <c r="LOM6" s="244"/>
      <c r="LON6" s="244"/>
      <c r="LOO6" s="244"/>
      <c r="LOP6" s="244"/>
      <c r="LOQ6" s="244"/>
      <c r="LOR6" s="244"/>
      <c r="LOS6" s="244"/>
      <c r="LOT6" s="244"/>
      <c r="LOU6" s="244"/>
      <c r="LOV6" s="244"/>
      <c r="LOW6" s="244"/>
      <c r="LOX6" s="244"/>
      <c r="LOY6" s="244"/>
      <c r="LOZ6" s="244"/>
      <c r="LPA6" s="244"/>
      <c r="LPB6" s="244"/>
      <c r="LPC6" s="244"/>
      <c r="LPD6" s="244"/>
      <c r="LPE6" s="244"/>
      <c r="LPF6" s="244"/>
      <c r="LPG6" s="244"/>
      <c r="LPH6" s="244"/>
      <c r="LPI6" s="244"/>
      <c r="LPJ6" s="244"/>
      <c r="LPK6" s="244"/>
      <c r="LPL6" s="244"/>
      <c r="LPM6" s="244"/>
      <c r="LPN6" s="244"/>
      <c r="LPO6" s="244"/>
      <c r="LPP6" s="244"/>
      <c r="LPQ6" s="244"/>
      <c r="LPR6" s="244"/>
      <c r="LPS6" s="244"/>
      <c r="LPT6" s="244"/>
      <c r="LPU6" s="244"/>
      <c r="LPV6" s="244"/>
      <c r="LPW6" s="244"/>
      <c r="LPX6" s="244"/>
      <c r="LPY6" s="244"/>
      <c r="LPZ6" s="244"/>
      <c r="LQA6" s="244"/>
      <c r="LQB6" s="244"/>
      <c r="LQC6" s="244"/>
      <c r="LQD6" s="244"/>
      <c r="LQE6" s="244"/>
      <c r="LQF6" s="244"/>
      <c r="LQG6" s="244"/>
      <c r="LQH6" s="244"/>
      <c r="LQI6" s="244"/>
      <c r="LQJ6" s="244"/>
      <c r="LQK6" s="244"/>
      <c r="LQL6" s="244"/>
      <c r="LQM6" s="244"/>
      <c r="LQN6" s="244"/>
      <c r="LQO6" s="244"/>
      <c r="LQP6" s="244"/>
      <c r="LQQ6" s="244"/>
      <c r="LQR6" s="244"/>
      <c r="LQS6" s="244"/>
      <c r="LQT6" s="244"/>
      <c r="LQU6" s="244"/>
      <c r="LQV6" s="244"/>
      <c r="LQW6" s="244"/>
      <c r="LQX6" s="244"/>
      <c r="LQY6" s="244"/>
      <c r="LQZ6" s="244"/>
      <c r="LRA6" s="244"/>
      <c r="LRB6" s="244"/>
      <c r="LRC6" s="244"/>
      <c r="LRD6" s="244"/>
      <c r="LRE6" s="244"/>
      <c r="LRF6" s="244"/>
      <c r="LRG6" s="244"/>
      <c r="LRH6" s="244"/>
      <c r="LRI6" s="244"/>
      <c r="LRJ6" s="244"/>
      <c r="LRK6" s="244"/>
      <c r="LRL6" s="244"/>
      <c r="LRM6" s="244"/>
      <c r="LRN6" s="244"/>
      <c r="LRO6" s="244"/>
      <c r="LRP6" s="244"/>
      <c r="LRQ6" s="244"/>
      <c r="LRR6" s="244"/>
      <c r="LRS6" s="244"/>
      <c r="LRT6" s="244"/>
      <c r="LRU6" s="244"/>
      <c r="LRV6" s="244"/>
      <c r="LRW6" s="244"/>
      <c r="LRX6" s="244"/>
      <c r="LRY6" s="244"/>
      <c r="LRZ6" s="244"/>
      <c r="LSA6" s="244"/>
      <c r="LSB6" s="244"/>
      <c r="LSC6" s="244"/>
      <c r="LSD6" s="244"/>
      <c r="LSE6" s="244"/>
      <c r="LSF6" s="244"/>
      <c r="LSG6" s="244"/>
      <c r="LSH6" s="244"/>
      <c r="LSI6" s="244"/>
      <c r="LSJ6" s="244"/>
      <c r="LSK6" s="244"/>
      <c r="LSL6" s="244"/>
      <c r="LSM6" s="244"/>
      <c r="LSN6" s="244"/>
      <c r="LSO6" s="244"/>
      <c r="LSP6" s="244"/>
      <c r="LSQ6" s="244"/>
      <c r="LSR6" s="244"/>
      <c r="LSS6" s="244"/>
      <c r="LST6" s="244"/>
      <c r="LSU6" s="244"/>
      <c r="LSV6" s="244"/>
      <c r="LSW6" s="244"/>
      <c r="LSX6" s="244"/>
      <c r="LSY6" s="244"/>
      <c r="LSZ6" s="244"/>
      <c r="LTA6" s="244"/>
      <c r="LTB6" s="244"/>
      <c r="LTC6" s="244"/>
      <c r="LTD6" s="244"/>
      <c r="LTE6" s="244"/>
      <c r="LTF6" s="244"/>
      <c r="LTG6" s="244"/>
      <c r="LTH6" s="244"/>
      <c r="LTI6" s="244"/>
      <c r="LTJ6" s="244"/>
      <c r="LTK6" s="244"/>
      <c r="LTL6" s="244"/>
      <c r="LTM6" s="244"/>
      <c r="LTN6" s="244"/>
      <c r="LTO6" s="244"/>
      <c r="LTP6" s="244"/>
      <c r="LTQ6" s="244"/>
      <c r="LTR6" s="244"/>
      <c r="LTS6" s="244"/>
      <c r="LTT6" s="244"/>
      <c r="LTU6" s="244"/>
      <c r="LTV6" s="244"/>
      <c r="LTW6" s="244"/>
      <c r="LTX6" s="244"/>
      <c r="LTY6" s="244"/>
      <c r="LTZ6" s="244"/>
      <c r="LUA6" s="244"/>
      <c r="LUB6" s="244"/>
      <c r="LUC6" s="244"/>
      <c r="LUD6" s="244"/>
      <c r="LUE6" s="244"/>
      <c r="LUF6" s="244"/>
      <c r="LUG6" s="244"/>
      <c r="LUH6" s="244"/>
      <c r="LUI6" s="244"/>
      <c r="LUJ6" s="244"/>
      <c r="LUK6" s="244"/>
      <c r="LUL6" s="244"/>
      <c r="LUM6" s="244"/>
      <c r="LUN6" s="244"/>
      <c r="LUO6" s="244"/>
      <c r="LUP6" s="244"/>
      <c r="LUQ6" s="244"/>
      <c r="LUR6" s="244"/>
      <c r="LUS6" s="244"/>
      <c r="LUT6" s="244"/>
      <c r="LUU6" s="244"/>
      <c r="LUV6" s="244"/>
      <c r="LUW6" s="244"/>
      <c r="LUX6" s="244"/>
      <c r="LUY6" s="244"/>
      <c r="LUZ6" s="244"/>
      <c r="LVA6" s="244"/>
      <c r="LVB6" s="244"/>
      <c r="LVC6" s="244"/>
      <c r="LVD6" s="244"/>
      <c r="LVE6" s="244"/>
      <c r="LVF6" s="244"/>
      <c r="LVG6" s="244"/>
      <c r="LVH6" s="244"/>
      <c r="LVI6" s="244"/>
      <c r="LVJ6" s="244"/>
      <c r="LVK6" s="244"/>
      <c r="LVL6" s="244"/>
      <c r="LVM6" s="244"/>
      <c r="LVN6" s="244"/>
      <c r="LVO6" s="244"/>
      <c r="LVP6" s="244"/>
      <c r="LVQ6" s="244"/>
      <c r="LVR6" s="244"/>
      <c r="LVS6" s="244"/>
      <c r="LVT6" s="244"/>
      <c r="LVU6" s="244"/>
      <c r="LVV6" s="244"/>
      <c r="LVW6" s="244"/>
      <c r="LVX6" s="244"/>
      <c r="LVY6" s="244"/>
      <c r="LVZ6" s="244"/>
      <c r="LWA6" s="244"/>
      <c r="LWB6" s="244"/>
      <c r="LWC6" s="244"/>
      <c r="LWD6" s="244"/>
      <c r="LWE6" s="244"/>
      <c r="LWF6" s="244"/>
      <c r="LWG6" s="244"/>
      <c r="LWH6" s="244"/>
      <c r="LWI6" s="244"/>
      <c r="LWJ6" s="244"/>
      <c r="LWK6" s="244"/>
      <c r="LWL6" s="244"/>
      <c r="LWM6" s="244"/>
      <c r="LWN6" s="244"/>
      <c r="LWO6" s="244"/>
      <c r="LWP6" s="244"/>
      <c r="LWQ6" s="244"/>
      <c r="LWR6" s="244"/>
      <c r="LWS6" s="244"/>
      <c r="LWT6" s="244"/>
      <c r="LWU6" s="244"/>
      <c r="LWV6" s="244"/>
      <c r="LWW6" s="244"/>
      <c r="LWX6" s="244"/>
      <c r="LWY6" s="244"/>
      <c r="LWZ6" s="244"/>
      <c r="LXA6" s="244"/>
      <c r="LXB6" s="244"/>
      <c r="LXC6" s="244"/>
      <c r="LXD6" s="244"/>
      <c r="LXE6" s="244"/>
      <c r="LXF6" s="244"/>
      <c r="LXG6" s="244"/>
      <c r="LXH6" s="244"/>
      <c r="LXI6" s="244"/>
      <c r="LXJ6" s="244"/>
      <c r="LXK6" s="244"/>
      <c r="LXL6" s="244"/>
      <c r="LXM6" s="244"/>
      <c r="LXN6" s="244"/>
      <c r="LXO6" s="244"/>
      <c r="LXP6" s="244"/>
      <c r="LXQ6" s="244"/>
      <c r="LXR6" s="244"/>
      <c r="LXS6" s="244"/>
      <c r="LXT6" s="244"/>
      <c r="LXU6" s="244"/>
      <c r="LXV6" s="244"/>
      <c r="LXW6" s="244"/>
      <c r="LXX6" s="244"/>
      <c r="LXY6" s="244"/>
      <c r="LXZ6" s="244"/>
      <c r="LYA6" s="244"/>
      <c r="LYB6" s="244"/>
      <c r="LYC6" s="244"/>
      <c r="LYD6" s="244"/>
      <c r="LYE6" s="244"/>
      <c r="LYF6" s="244"/>
      <c r="LYG6" s="244"/>
      <c r="LYH6" s="244"/>
      <c r="LYI6" s="244"/>
      <c r="LYJ6" s="244"/>
      <c r="LYK6" s="244"/>
      <c r="LYL6" s="244"/>
      <c r="LYM6" s="244"/>
      <c r="LYN6" s="244"/>
      <c r="LYO6" s="244"/>
      <c r="LYP6" s="244"/>
      <c r="LYQ6" s="244"/>
      <c r="LYR6" s="244"/>
      <c r="LYS6" s="244"/>
      <c r="LYT6" s="244"/>
      <c r="LYU6" s="244"/>
      <c r="LYV6" s="244"/>
      <c r="LYW6" s="244"/>
      <c r="LYX6" s="244"/>
      <c r="LYY6" s="244"/>
      <c r="LYZ6" s="244"/>
      <c r="LZA6" s="244"/>
      <c r="LZB6" s="244"/>
      <c r="LZC6" s="244"/>
      <c r="LZD6" s="244"/>
      <c r="LZE6" s="244"/>
      <c r="LZF6" s="244"/>
      <c r="LZG6" s="244"/>
      <c r="LZH6" s="244"/>
      <c r="LZI6" s="244"/>
      <c r="LZJ6" s="244"/>
      <c r="LZK6" s="244"/>
      <c r="LZL6" s="244"/>
      <c r="LZM6" s="244"/>
      <c r="LZN6" s="244"/>
      <c r="LZO6" s="244"/>
      <c r="LZP6" s="244"/>
      <c r="LZQ6" s="244"/>
      <c r="LZR6" s="244"/>
      <c r="LZS6" s="244"/>
      <c r="LZT6" s="244"/>
      <c r="LZU6" s="244"/>
      <c r="LZV6" s="244"/>
      <c r="LZW6" s="244"/>
      <c r="LZX6" s="244"/>
      <c r="LZY6" s="244"/>
      <c r="LZZ6" s="244"/>
      <c r="MAA6" s="244"/>
      <c r="MAB6" s="244"/>
      <c r="MAC6" s="244"/>
      <c r="MAD6" s="244"/>
      <c r="MAE6" s="244"/>
      <c r="MAF6" s="244"/>
      <c r="MAG6" s="244"/>
      <c r="MAH6" s="244"/>
      <c r="MAI6" s="244"/>
      <c r="MAJ6" s="244"/>
      <c r="MAK6" s="244"/>
      <c r="MAL6" s="244"/>
      <c r="MAM6" s="244"/>
      <c r="MAN6" s="244"/>
      <c r="MAO6" s="244"/>
      <c r="MAP6" s="244"/>
      <c r="MAQ6" s="244"/>
      <c r="MAR6" s="244"/>
      <c r="MAS6" s="244"/>
      <c r="MAT6" s="244"/>
      <c r="MAU6" s="244"/>
      <c r="MAV6" s="244"/>
      <c r="MAW6" s="244"/>
      <c r="MAX6" s="244"/>
      <c r="MAY6" s="244"/>
      <c r="MAZ6" s="244"/>
      <c r="MBA6" s="244"/>
      <c r="MBB6" s="244"/>
      <c r="MBC6" s="244"/>
      <c r="MBD6" s="244"/>
      <c r="MBE6" s="244"/>
      <c r="MBF6" s="244"/>
      <c r="MBG6" s="244"/>
      <c r="MBH6" s="244"/>
      <c r="MBI6" s="244"/>
      <c r="MBJ6" s="244"/>
      <c r="MBK6" s="244"/>
      <c r="MBL6" s="244"/>
      <c r="MBM6" s="244"/>
      <c r="MBN6" s="244"/>
      <c r="MBO6" s="244"/>
      <c r="MBP6" s="244"/>
      <c r="MBQ6" s="244"/>
      <c r="MBR6" s="244"/>
      <c r="MBS6" s="244"/>
      <c r="MBT6" s="244"/>
      <c r="MBU6" s="244"/>
      <c r="MBV6" s="244"/>
      <c r="MBW6" s="244"/>
      <c r="MBX6" s="244"/>
      <c r="MBY6" s="244"/>
      <c r="MBZ6" s="244"/>
      <c r="MCA6" s="244"/>
      <c r="MCB6" s="244"/>
      <c r="MCC6" s="244"/>
      <c r="MCD6" s="244"/>
      <c r="MCE6" s="244"/>
      <c r="MCF6" s="244"/>
      <c r="MCG6" s="244"/>
      <c r="MCH6" s="244"/>
      <c r="MCI6" s="244"/>
      <c r="MCJ6" s="244"/>
      <c r="MCK6" s="244"/>
      <c r="MCL6" s="244"/>
      <c r="MCM6" s="244"/>
      <c r="MCN6" s="244"/>
      <c r="MCO6" s="244"/>
      <c r="MCP6" s="244"/>
      <c r="MCQ6" s="244"/>
      <c r="MCR6" s="244"/>
      <c r="MCS6" s="244"/>
      <c r="MCT6" s="244"/>
      <c r="MCU6" s="244"/>
      <c r="MCV6" s="244"/>
      <c r="MCW6" s="244"/>
      <c r="MCX6" s="244"/>
      <c r="MCY6" s="244"/>
      <c r="MCZ6" s="244"/>
      <c r="MDA6" s="244"/>
      <c r="MDB6" s="244"/>
      <c r="MDC6" s="244"/>
      <c r="MDD6" s="244"/>
      <c r="MDE6" s="244"/>
      <c r="MDF6" s="244"/>
      <c r="MDG6" s="244"/>
      <c r="MDH6" s="244"/>
      <c r="MDI6" s="244"/>
      <c r="MDJ6" s="244"/>
      <c r="MDK6" s="244"/>
      <c r="MDL6" s="244"/>
      <c r="MDM6" s="244"/>
      <c r="MDN6" s="244"/>
      <c r="MDO6" s="244"/>
      <c r="MDP6" s="244"/>
      <c r="MDQ6" s="244"/>
      <c r="MDR6" s="244"/>
      <c r="MDS6" s="244"/>
      <c r="MDT6" s="244"/>
      <c r="MDU6" s="244"/>
      <c r="MDV6" s="244"/>
      <c r="MDW6" s="244"/>
      <c r="MDX6" s="244"/>
      <c r="MDY6" s="244"/>
      <c r="MDZ6" s="244"/>
      <c r="MEA6" s="244"/>
      <c r="MEB6" s="244"/>
      <c r="MEC6" s="244"/>
      <c r="MED6" s="244"/>
      <c r="MEE6" s="244"/>
      <c r="MEF6" s="244"/>
      <c r="MEG6" s="244"/>
      <c r="MEH6" s="244"/>
      <c r="MEI6" s="244"/>
      <c r="MEJ6" s="244"/>
      <c r="MEK6" s="244"/>
      <c r="MEL6" s="244"/>
      <c r="MEM6" s="244"/>
      <c r="MEN6" s="244"/>
      <c r="MEO6" s="244"/>
      <c r="MEP6" s="244"/>
      <c r="MEQ6" s="244"/>
      <c r="MER6" s="244"/>
      <c r="MES6" s="244"/>
      <c r="MET6" s="244"/>
      <c r="MEU6" s="244"/>
      <c r="MEV6" s="244"/>
      <c r="MEW6" s="244"/>
      <c r="MEX6" s="244"/>
      <c r="MEY6" s="244"/>
      <c r="MEZ6" s="244"/>
      <c r="MFA6" s="244"/>
      <c r="MFB6" s="244"/>
      <c r="MFC6" s="244"/>
      <c r="MFD6" s="244"/>
      <c r="MFE6" s="244"/>
      <c r="MFF6" s="244"/>
      <c r="MFG6" s="244"/>
      <c r="MFH6" s="244"/>
      <c r="MFI6" s="244"/>
      <c r="MFJ6" s="244"/>
      <c r="MFK6" s="244"/>
      <c r="MFL6" s="244"/>
      <c r="MFM6" s="244"/>
      <c r="MFN6" s="244"/>
      <c r="MFO6" s="244"/>
      <c r="MFP6" s="244"/>
      <c r="MFQ6" s="244"/>
      <c r="MFR6" s="244"/>
      <c r="MFS6" s="244"/>
      <c r="MFT6" s="244"/>
      <c r="MFU6" s="244"/>
      <c r="MFV6" s="244"/>
      <c r="MFW6" s="244"/>
      <c r="MFX6" s="244"/>
      <c r="MFY6" s="244"/>
      <c r="MFZ6" s="244"/>
      <c r="MGA6" s="244"/>
      <c r="MGB6" s="244"/>
      <c r="MGC6" s="244"/>
      <c r="MGD6" s="244"/>
      <c r="MGE6" s="244"/>
      <c r="MGF6" s="244"/>
      <c r="MGG6" s="244"/>
      <c r="MGH6" s="244"/>
      <c r="MGI6" s="244"/>
      <c r="MGJ6" s="244"/>
      <c r="MGK6" s="244"/>
      <c r="MGL6" s="244"/>
      <c r="MGM6" s="244"/>
      <c r="MGN6" s="244"/>
      <c r="MGO6" s="244"/>
      <c r="MGP6" s="244"/>
      <c r="MGQ6" s="244"/>
      <c r="MGR6" s="244"/>
      <c r="MGS6" s="244"/>
      <c r="MGT6" s="244"/>
      <c r="MGU6" s="244"/>
      <c r="MGV6" s="244"/>
      <c r="MGW6" s="244"/>
      <c r="MGX6" s="244"/>
      <c r="MGY6" s="244"/>
      <c r="MGZ6" s="244"/>
      <c r="MHA6" s="244"/>
      <c r="MHB6" s="244"/>
      <c r="MHC6" s="244"/>
      <c r="MHD6" s="244"/>
      <c r="MHE6" s="244"/>
      <c r="MHF6" s="244"/>
      <c r="MHG6" s="244"/>
      <c r="MHH6" s="244"/>
      <c r="MHI6" s="244"/>
      <c r="MHJ6" s="244"/>
      <c r="MHK6" s="244"/>
      <c r="MHL6" s="244"/>
      <c r="MHM6" s="244"/>
      <c r="MHN6" s="244"/>
      <c r="MHO6" s="244"/>
      <c r="MHP6" s="244"/>
      <c r="MHQ6" s="244"/>
      <c r="MHR6" s="244"/>
      <c r="MHS6" s="244"/>
      <c r="MHT6" s="244"/>
      <c r="MHU6" s="244"/>
      <c r="MHV6" s="244"/>
      <c r="MHW6" s="244"/>
      <c r="MHX6" s="244"/>
      <c r="MHY6" s="244"/>
      <c r="MHZ6" s="244"/>
      <c r="MIA6" s="244"/>
      <c r="MIB6" s="244"/>
      <c r="MIC6" s="244"/>
      <c r="MID6" s="244"/>
      <c r="MIE6" s="244"/>
      <c r="MIF6" s="244"/>
      <c r="MIG6" s="244"/>
      <c r="MIH6" s="244"/>
      <c r="MII6" s="244"/>
      <c r="MIJ6" s="244"/>
      <c r="MIK6" s="244"/>
      <c r="MIL6" s="244"/>
      <c r="MIM6" s="244"/>
      <c r="MIN6" s="244"/>
      <c r="MIO6" s="244"/>
      <c r="MIP6" s="244"/>
      <c r="MIQ6" s="244"/>
      <c r="MIR6" s="244"/>
      <c r="MIS6" s="244"/>
      <c r="MIT6" s="244"/>
      <c r="MIU6" s="244"/>
      <c r="MIV6" s="244"/>
      <c r="MIW6" s="244"/>
      <c r="MIX6" s="244"/>
      <c r="MIY6" s="244"/>
      <c r="MIZ6" s="244"/>
      <c r="MJA6" s="244"/>
      <c r="MJB6" s="244"/>
      <c r="MJC6" s="244"/>
      <c r="MJD6" s="244"/>
      <c r="MJE6" s="244"/>
      <c r="MJF6" s="244"/>
      <c r="MJG6" s="244"/>
      <c r="MJH6" s="244"/>
      <c r="MJI6" s="244"/>
      <c r="MJJ6" s="244"/>
      <c r="MJK6" s="244"/>
      <c r="MJL6" s="244"/>
      <c r="MJM6" s="244"/>
      <c r="MJN6" s="244"/>
      <c r="MJO6" s="244"/>
      <c r="MJP6" s="244"/>
      <c r="MJQ6" s="244"/>
      <c r="MJR6" s="244"/>
      <c r="MJS6" s="244"/>
      <c r="MJT6" s="244"/>
      <c r="MJU6" s="244"/>
      <c r="MJV6" s="244"/>
      <c r="MJW6" s="244"/>
      <c r="MJX6" s="244"/>
      <c r="MJY6" s="244"/>
      <c r="MJZ6" s="244"/>
      <c r="MKA6" s="244"/>
      <c r="MKB6" s="244"/>
      <c r="MKC6" s="244"/>
      <c r="MKD6" s="244"/>
      <c r="MKE6" s="244"/>
      <c r="MKF6" s="244"/>
      <c r="MKG6" s="244"/>
      <c r="MKH6" s="244"/>
      <c r="MKI6" s="244"/>
      <c r="MKJ6" s="244"/>
      <c r="MKK6" s="244"/>
      <c r="MKL6" s="244"/>
      <c r="MKM6" s="244"/>
      <c r="MKN6" s="244"/>
      <c r="MKO6" s="244"/>
      <c r="MKP6" s="244"/>
      <c r="MKQ6" s="244"/>
      <c r="MKR6" s="244"/>
      <c r="MKS6" s="244"/>
      <c r="MKT6" s="244"/>
      <c r="MKU6" s="244"/>
      <c r="MKV6" s="244"/>
      <c r="MKW6" s="244"/>
      <c r="MKX6" s="244"/>
      <c r="MKY6" s="244"/>
      <c r="MKZ6" s="244"/>
      <c r="MLA6" s="244"/>
      <c r="MLB6" s="244"/>
      <c r="MLC6" s="244"/>
      <c r="MLD6" s="244"/>
      <c r="MLE6" s="244"/>
      <c r="MLF6" s="244"/>
      <c r="MLG6" s="244"/>
      <c r="MLH6" s="244"/>
      <c r="MLI6" s="244"/>
      <c r="MLJ6" s="244"/>
      <c r="MLK6" s="244"/>
      <c r="MLL6" s="244"/>
      <c r="MLM6" s="244"/>
      <c r="MLN6" s="244"/>
      <c r="MLO6" s="244"/>
      <c r="MLP6" s="244"/>
      <c r="MLQ6" s="244"/>
      <c r="MLR6" s="244"/>
      <c r="MLS6" s="244"/>
      <c r="MLT6" s="244"/>
      <c r="MLU6" s="244"/>
      <c r="MLV6" s="244"/>
      <c r="MLW6" s="244"/>
      <c r="MLX6" s="244"/>
      <c r="MLY6" s="244"/>
      <c r="MLZ6" s="244"/>
      <c r="MMA6" s="244"/>
      <c r="MMB6" s="244"/>
      <c r="MMC6" s="244"/>
      <c r="MMD6" s="244"/>
      <c r="MME6" s="244"/>
      <c r="MMF6" s="244"/>
      <c r="MMG6" s="244"/>
      <c r="MMH6" s="244"/>
      <c r="MMI6" s="244"/>
      <c r="MMJ6" s="244"/>
      <c r="MMK6" s="244"/>
      <c r="MML6" s="244"/>
      <c r="MMM6" s="244"/>
      <c r="MMN6" s="244"/>
      <c r="MMO6" s="244"/>
      <c r="MMP6" s="244"/>
      <c r="MMQ6" s="244"/>
      <c r="MMR6" s="244"/>
      <c r="MMS6" s="244"/>
      <c r="MMT6" s="244"/>
      <c r="MMU6" s="244"/>
      <c r="MMV6" s="244"/>
      <c r="MMW6" s="244"/>
      <c r="MMX6" s="244"/>
      <c r="MMY6" s="244"/>
      <c r="MMZ6" s="244"/>
      <c r="MNA6" s="244"/>
      <c r="MNB6" s="244"/>
      <c r="MNC6" s="244"/>
      <c r="MND6" s="244"/>
      <c r="MNE6" s="244"/>
      <c r="MNF6" s="244"/>
      <c r="MNG6" s="244"/>
      <c r="MNH6" s="244"/>
      <c r="MNI6" s="244"/>
      <c r="MNJ6" s="244"/>
      <c r="MNK6" s="244"/>
      <c r="MNL6" s="244"/>
      <c r="MNM6" s="244"/>
      <c r="MNN6" s="244"/>
      <c r="MNO6" s="244"/>
      <c r="MNP6" s="244"/>
      <c r="MNQ6" s="244"/>
      <c r="MNR6" s="244"/>
      <c r="MNS6" s="244"/>
      <c r="MNT6" s="244"/>
      <c r="MNU6" s="244"/>
      <c r="MNV6" s="244"/>
      <c r="MNW6" s="244"/>
      <c r="MNX6" s="244"/>
      <c r="MNY6" s="244"/>
      <c r="MNZ6" s="244"/>
      <c r="MOA6" s="244"/>
      <c r="MOB6" s="244"/>
      <c r="MOC6" s="244"/>
      <c r="MOD6" s="244"/>
      <c r="MOE6" s="244"/>
      <c r="MOF6" s="244"/>
      <c r="MOG6" s="244"/>
      <c r="MOH6" s="244"/>
      <c r="MOI6" s="244"/>
      <c r="MOJ6" s="244"/>
      <c r="MOK6" s="244"/>
      <c r="MOL6" s="244"/>
      <c r="MOM6" s="244"/>
      <c r="MON6" s="244"/>
      <c r="MOO6" s="244"/>
      <c r="MOP6" s="244"/>
      <c r="MOQ6" s="244"/>
      <c r="MOR6" s="244"/>
      <c r="MOS6" s="244"/>
      <c r="MOT6" s="244"/>
      <c r="MOU6" s="244"/>
      <c r="MOV6" s="244"/>
      <c r="MOW6" s="244"/>
      <c r="MOX6" s="244"/>
      <c r="MOY6" s="244"/>
      <c r="MOZ6" s="244"/>
      <c r="MPA6" s="244"/>
      <c r="MPB6" s="244"/>
      <c r="MPC6" s="244"/>
      <c r="MPD6" s="244"/>
      <c r="MPE6" s="244"/>
      <c r="MPF6" s="244"/>
      <c r="MPG6" s="244"/>
      <c r="MPH6" s="244"/>
      <c r="MPI6" s="244"/>
      <c r="MPJ6" s="244"/>
      <c r="MPK6" s="244"/>
      <c r="MPL6" s="244"/>
      <c r="MPM6" s="244"/>
      <c r="MPN6" s="244"/>
      <c r="MPO6" s="244"/>
      <c r="MPP6" s="244"/>
      <c r="MPQ6" s="244"/>
      <c r="MPR6" s="244"/>
      <c r="MPS6" s="244"/>
      <c r="MPT6" s="244"/>
      <c r="MPU6" s="244"/>
      <c r="MPV6" s="244"/>
      <c r="MPW6" s="244"/>
      <c r="MPX6" s="244"/>
      <c r="MPY6" s="244"/>
      <c r="MPZ6" s="244"/>
      <c r="MQA6" s="244"/>
      <c r="MQB6" s="244"/>
      <c r="MQC6" s="244"/>
      <c r="MQD6" s="244"/>
      <c r="MQE6" s="244"/>
      <c r="MQF6" s="244"/>
      <c r="MQG6" s="244"/>
      <c r="MQH6" s="244"/>
      <c r="MQI6" s="244"/>
      <c r="MQJ6" s="244"/>
      <c r="MQK6" s="244"/>
      <c r="MQL6" s="244"/>
      <c r="MQM6" s="244"/>
      <c r="MQN6" s="244"/>
      <c r="MQO6" s="244"/>
      <c r="MQP6" s="244"/>
      <c r="MQQ6" s="244"/>
      <c r="MQR6" s="244"/>
      <c r="MQS6" s="244"/>
      <c r="MQT6" s="244"/>
      <c r="MQU6" s="244"/>
      <c r="MQV6" s="244"/>
      <c r="MQW6" s="244"/>
      <c r="MQX6" s="244"/>
      <c r="MQY6" s="244"/>
      <c r="MQZ6" s="244"/>
      <c r="MRA6" s="244"/>
      <c r="MRB6" s="244"/>
      <c r="MRC6" s="244"/>
      <c r="MRD6" s="244"/>
      <c r="MRE6" s="244"/>
      <c r="MRF6" s="244"/>
      <c r="MRG6" s="244"/>
      <c r="MRH6" s="244"/>
      <c r="MRI6" s="244"/>
      <c r="MRJ6" s="244"/>
      <c r="MRK6" s="244"/>
      <c r="MRL6" s="244"/>
      <c r="MRM6" s="244"/>
      <c r="MRN6" s="244"/>
      <c r="MRO6" s="244"/>
      <c r="MRP6" s="244"/>
      <c r="MRQ6" s="244"/>
      <c r="MRR6" s="244"/>
      <c r="MRS6" s="244"/>
      <c r="MRT6" s="244"/>
      <c r="MRU6" s="244"/>
      <c r="MRV6" s="244"/>
      <c r="MRW6" s="244"/>
      <c r="MRX6" s="244"/>
      <c r="MRY6" s="244"/>
      <c r="MRZ6" s="244"/>
      <c r="MSA6" s="244"/>
      <c r="MSB6" s="244"/>
      <c r="MSC6" s="244"/>
      <c r="MSD6" s="244"/>
      <c r="MSE6" s="244"/>
      <c r="MSF6" s="244"/>
      <c r="MSG6" s="244"/>
      <c r="MSH6" s="244"/>
      <c r="MSI6" s="244"/>
      <c r="MSJ6" s="244"/>
      <c r="MSK6" s="244"/>
      <c r="MSL6" s="244"/>
      <c r="MSM6" s="244"/>
      <c r="MSN6" s="244"/>
      <c r="MSO6" s="244"/>
      <c r="MSP6" s="244"/>
      <c r="MSQ6" s="244"/>
      <c r="MSR6" s="244"/>
      <c r="MSS6" s="244"/>
      <c r="MST6" s="244"/>
      <c r="MSU6" s="244"/>
      <c r="MSV6" s="244"/>
      <c r="MSW6" s="244"/>
      <c r="MSX6" s="244"/>
      <c r="MSY6" s="244"/>
      <c r="MSZ6" s="244"/>
      <c r="MTA6" s="244"/>
      <c r="MTB6" s="244"/>
      <c r="MTC6" s="244"/>
      <c r="MTD6" s="244"/>
      <c r="MTE6" s="244"/>
      <c r="MTF6" s="244"/>
      <c r="MTG6" s="244"/>
      <c r="MTH6" s="244"/>
      <c r="MTI6" s="244"/>
      <c r="MTJ6" s="244"/>
      <c r="MTK6" s="244"/>
      <c r="MTL6" s="244"/>
      <c r="MTM6" s="244"/>
      <c r="MTN6" s="244"/>
      <c r="MTO6" s="244"/>
      <c r="MTP6" s="244"/>
      <c r="MTQ6" s="244"/>
      <c r="MTR6" s="244"/>
      <c r="MTS6" s="244"/>
      <c r="MTT6" s="244"/>
      <c r="MTU6" s="244"/>
      <c r="MTV6" s="244"/>
      <c r="MTW6" s="244"/>
      <c r="MTX6" s="244"/>
      <c r="MTY6" s="244"/>
      <c r="MTZ6" s="244"/>
      <c r="MUA6" s="244"/>
      <c r="MUB6" s="244"/>
      <c r="MUC6" s="244"/>
      <c r="MUD6" s="244"/>
      <c r="MUE6" s="244"/>
      <c r="MUF6" s="244"/>
      <c r="MUG6" s="244"/>
      <c r="MUH6" s="244"/>
      <c r="MUI6" s="244"/>
      <c r="MUJ6" s="244"/>
      <c r="MUK6" s="244"/>
      <c r="MUL6" s="244"/>
      <c r="MUM6" s="244"/>
      <c r="MUN6" s="244"/>
      <c r="MUO6" s="244"/>
      <c r="MUP6" s="244"/>
      <c r="MUQ6" s="244"/>
      <c r="MUR6" s="244"/>
      <c r="MUS6" s="244"/>
      <c r="MUT6" s="244"/>
      <c r="MUU6" s="244"/>
      <c r="MUV6" s="244"/>
      <c r="MUW6" s="244"/>
      <c r="MUX6" s="244"/>
      <c r="MUY6" s="244"/>
      <c r="MUZ6" s="244"/>
      <c r="MVA6" s="244"/>
      <c r="MVB6" s="244"/>
      <c r="MVC6" s="244"/>
      <c r="MVD6" s="244"/>
      <c r="MVE6" s="244"/>
      <c r="MVF6" s="244"/>
      <c r="MVG6" s="244"/>
      <c r="MVH6" s="244"/>
      <c r="MVI6" s="244"/>
      <c r="MVJ6" s="244"/>
      <c r="MVK6" s="244"/>
      <c r="MVL6" s="244"/>
      <c r="MVM6" s="244"/>
      <c r="MVN6" s="244"/>
      <c r="MVO6" s="244"/>
      <c r="MVP6" s="244"/>
      <c r="MVQ6" s="244"/>
      <c r="MVR6" s="244"/>
      <c r="MVS6" s="244"/>
      <c r="MVT6" s="244"/>
      <c r="MVU6" s="244"/>
      <c r="MVV6" s="244"/>
      <c r="MVW6" s="244"/>
      <c r="MVX6" s="244"/>
      <c r="MVY6" s="244"/>
      <c r="MVZ6" s="244"/>
      <c r="MWA6" s="244"/>
      <c r="MWB6" s="244"/>
      <c r="MWC6" s="244"/>
      <c r="MWD6" s="244"/>
      <c r="MWE6" s="244"/>
      <c r="MWF6" s="244"/>
      <c r="MWG6" s="244"/>
      <c r="MWH6" s="244"/>
      <c r="MWI6" s="244"/>
      <c r="MWJ6" s="244"/>
      <c r="MWK6" s="244"/>
      <c r="MWL6" s="244"/>
      <c r="MWM6" s="244"/>
      <c r="MWN6" s="244"/>
      <c r="MWO6" s="244"/>
      <c r="MWP6" s="244"/>
      <c r="MWQ6" s="244"/>
      <c r="MWR6" s="244"/>
      <c r="MWS6" s="244"/>
      <c r="MWT6" s="244"/>
      <c r="MWU6" s="244"/>
      <c r="MWV6" s="244"/>
      <c r="MWW6" s="244"/>
      <c r="MWX6" s="244"/>
      <c r="MWY6" s="244"/>
      <c r="MWZ6" s="244"/>
      <c r="MXA6" s="244"/>
      <c r="MXB6" s="244"/>
      <c r="MXC6" s="244"/>
      <c r="MXD6" s="244"/>
      <c r="MXE6" s="244"/>
      <c r="MXF6" s="244"/>
      <c r="MXG6" s="244"/>
      <c r="MXH6" s="244"/>
      <c r="MXI6" s="244"/>
      <c r="MXJ6" s="244"/>
      <c r="MXK6" s="244"/>
      <c r="MXL6" s="244"/>
      <c r="MXM6" s="244"/>
      <c r="MXN6" s="244"/>
      <c r="MXO6" s="244"/>
      <c r="MXP6" s="244"/>
      <c r="MXQ6" s="244"/>
      <c r="MXR6" s="244"/>
      <c r="MXS6" s="244"/>
      <c r="MXT6" s="244"/>
      <c r="MXU6" s="244"/>
      <c r="MXV6" s="244"/>
      <c r="MXW6" s="244"/>
      <c r="MXX6" s="244"/>
      <c r="MXY6" s="244"/>
      <c r="MXZ6" s="244"/>
      <c r="MYA6" s="244"/>
      <c r="MYB6" s="244"/>
      <c r="MYC6" s="244"/>
      <c r="MYD6" s="244"/>
      <c r="MYE6" s="244"/>
      <c r="MYF6" s="244"/>
      <c r="MYG6" s="244"/>
      <c r="MYH6" s="244"/>
      <c r="MYI6" s="244"/>
      <c r="MYJ6" s="244"/>
      <c r="MYK6" s="244"/>
      <c r="MYL6" s="244"/>
      <c r="MYM6" s="244"/>
      <c r="MYN6" s="244"/>
      <c r="MYO6" s="244"/>
      <c r="MYP6" s="244"/>
      <c r="MYQ6" s="244"/>
      <c r="MYR6" s="244"/>
      <c r="MYS6" s="244"/>
      <c r="MYT6" s="244"/>
      <c r="MYU6" s="244"/>
      <c r="MYV6" s="244"/>
      <c r="MYW6" s="244"/>
      <c r="MYX6" s="244"/>
      <c r="MYY6" s="244"/>
      <c r="MYZ6" s="244"/>
      <c r="MZA6" s="244"/>
      <c r="MZB6" s="244"/>
      <c r="MZC6" s="244"/>
      <c r="MZD6" s="244"/>
      <c r="MZE6" s="244"/>
      <c r="MZF6" s="244"/>
      <c r="MZG6" s="244"/>
      <c r="MZH6" s="244"/>
      <c r="MZI6" s="244"/>
      <c r="MZJ6" s="244"/>
      <c r="MZK6" s="244"/>
      <c r="MZL6" s="244"/>
      <c r="MZM6" s="244"/>
      <c r="MZN6" s="244"/>
      <c r="MZO6" s="244"/>
      <c r="MZP6" s="244"/>
      <c r="MZQ6" s="244"/>
      <c r="MZR6" s="244"/>
      <c r="MZS6" s="244"/>
      <c r="MZT6" s="244"/>
      <c r="MZU6" s="244"/>
      <c r="MZV6" s="244"/>
      <c r="MZW6" s="244"/>
      <c r="MZX6" s="244"/>
      <c r="MZY6" s="244"/>
      <c r="MZZ6" s="244"/>
      <c r="NAA6" s="244"/>
      <c r="NAB6" s="244"/>
      <c r="NAC6" s="244"/>
      <c r="NAD6" s="244"/>
      <c r="NAE6" s="244"/>
      <c r="NAF6" s="244"/>
      <c r="NAG6" s="244"/>
      <c r="NAH6" s="244"/>
      <c r="NAI6" s="244"/>
      <c r="NAJ6" s="244"/>
      <c r="NAK6" s="244"/>
      <c r="NAL6" s="244"/>
      <c r="NAM6" s="244"/>
      <c r="NAN6" s="244"/>
      <c r="NAO6" s="244"/>
      <c r="NAP6" s="244"/>
      <c r="NAQ6" s="244"/>
      <c r="NAR6" s="244"/>
      <c r="NAS6" s="244"/>
      <c r="NAT6" s="244"/>
      <c r="NAU6" s="244"/>
      <c r="NAV6" s="244"/>
      <c r="NAW6" s="244"/>
      <c r="NAX6" s="244"/>
      <c r="NAY6" s="244"/>
      <c r="NAZ6" s="244"/>
      <c r="NBA6" s="244"/>
      <c r="NBB6" s="244"/>
      <c r="NBC6" s="244"/>
      <c r="NBD6" s="244"/>
      <c r="NBE6" s="244"/>
      <c r="NBF6" s="244"/>
      <c r="NBG6" s="244"/>
      <c r="NBH6" s="244"/>
      <c r="NBI6" s="244"/>
      <c r="NBJ6" s="244"/>
      <c r="NBK6" s="244"/>
      <c r="NBL6" s="244"/>
      <c r="NBM6" s="244"/>
      <c r="NBN6" s="244"/>
      <c r="NBO6" s="244"/>
      <c r="NBP6" s="244"/>
      <c r="NBQ6" s="244"/>
      <c r="NBR6" s="244"/>
      <c r="NBS6" s="244"/>
      <c r="NBT6" s="244"/>
      <c r="NBU6" s="244"/>
      <c r="NBV6" s="244"/>
      <c r="NBW6" s="244"/>
      <c r="NBX6" s="244"/>
      <c r="NBY6" s="244"/>
      <c r="NBZ6" s="244"/>
      <c r="NCA6" s="244"/>
      <c r="NCB6" s="244"/>
      <c r="NCC6" s="244"/>
      <c r="NCD6" s="244"/>
      <c r="NCE6" s="244"/>
      <c r="NCF6" s="244"/>
      <c r="NCG6" s="244"/>
      <c r="NCH6" s="244"/>
      <c r="NCI6" s="244"/>
      <c r="NCJ6" s="244"/>
      <c r="NCK6" s="244"/>
      <c r="NCL6" s="244"/>
      <c r="NCM6" s="244"/>
      <c r="NCN6" s="244"/>
      <c r="NCO6" s="244"/>
      <c r="NCP6" s="244"/>
      <c r="NCQ6" s="244"/>
      <c r="NCR6" s="244"/>
      <c r="NCS6" s="244"/>
      <c r="NCT6" s="244"/>
      <c r="NCU6" s="244"/>
      <c r="NCV6" s="244"/>
      <c r="NCW6" s="244"/>
      <c r="NCX6" s="244"/>
      <c r="NCY6" s="244"/>
      <c r="NCZ6" s="244"/>
      <c r="NDA6" s="244"/>
      <c r="NDB6" s="244"/>
      <c r="NDC6" s="244"/>
      <c r="NDD6" s="244"/>
      <c r="NDE6" s="244"/>
      <c r="NDF6" s="244"/>
      <c r="NDG6" s="244"/>
      <c r="NDH6" s="244"/>
      <c r="NDI6" s="244"/>
      <c r="NDJ6" s="244"/>
      <c r="NDK6" s="244"/>
      <c r="NDL6" s="244"/>
      <c r="NDM6" s="244"/>
      <c r="NDN6" s="244"/>
      <c r="NDO6" s="244"/>
      <c r="NDP6" s="244"/>
      <c r="NDQ6" s="244"/>
      <c r="NDR6" s="244"/>
      <c r="NDS6" s="244"/>
      <c r="NDT6" s="244"/>
      <c r="NDU6" s="244"/>
      <c r="NDV6" s="244"/>
      <c r="NDW6" s="244"/>
      <c r="NDX6" s="244"/>
      <c r="NDY6" s="244"/>
      <c r="NDZ6" s="244"/>
      <c r="NEA6" s="244"/>
      <c r="NEB6" s="244"/>
      <c r="NEC6" s="244"/>
      <c r="NED6" s="244"/>
      <c r="NEE6" s="244"/>
      <c r="NEF6" s="244"/>
      <c r="NEG6" s="244"/>
      <c r="NEH6" s="244"/>
      <c r="NEI6" s="244"/>
      <c r="NEJ6" s="244"/>
      <c r="NEK6" s="244"/>
      <c r="NEL6" s="244"/>
      <c r="NEM6" s="244"/>
      <c r="NEN6" s="244"/>
      <c r="NEO6" s="244"/>
      <c r="NEP6" s="244"/>
      <c r="NEQ6" s="244"/>
      <c r="NER6" s="244"/>
      <c r="NES6" s="244"/>
      <c r="NET6" s="244"/>
      <c r="NEU6" s="244"/>
      <c r="NEV6" s="244"/>
      <c r="NEW6" s="244"/>
      <c r="NEX6" s="244"/>
      <c r="NEY6" s="244"/>
      <c r="NEZ6" s="244"/>
      <c r="NFA6" s="244"/>
      <c r="NFB6" s="244"/>
      <c r="NFC6" s="244"/>
      <c r="NFD6" s="244"/>
      <c r="NFE6" s="244"/>
      <c r="NFF6" s="244"/>
      <c r="NFG6" s="244"/>
      <c r="NFH6" s="244"/>
      <c r="NFI6" s="244"/>
      <c r="NFJ6" s="244"/>
      <c r="NFK6" s="244"/>
      <c r="NFL6" s="244"/>
      <c r="NFM6" s="244"/>
      <c r="NFN6" s="244"/>
      <c r="NFO6" s="244"/>
      <c r="NFP6" s="244"/>
      <c r="NFQ6" s="244"/>
      <c r="NFR6" s="244"/>
      <c r="NFS6" s="244"/>
      <c r="NFT6" s="244"/>
      <c r="NFU6" s="244"/>
      <c r="NFV6" s="244"/>
      <c r="NFW6" s="244"/>
      <c r="NFX6" s="244"/>
      <c r="NFY6" s="244"/>
      <c r="NFZ6" s="244"/>
      <c r="NGA6" s="244"/>
      <c r="NGB6" s="244"/>
      <c r="NGC6" s="244"/>
      <c r="NGD6" s="244"/>
      <c r="NGE6" s="244"/>
      <c r="NGF6" s="244"/>
      <c r="NGG6" s="244"/>
      <c r="NGH6" s="244"/>
      <c r="NGI6" s="244"/>
      <c r="NGJ6" s="244"/>
      <c r="NGK6" s="244"/>
      <c r="NGL6" s="244"/>
      <c r="NGM6" s="244"/>
      <c r="NGN6" s="244"/>
      <c r="NGO6" s="244"/>
      <c r="NGP6" s="244"/>
      <c r="NGQ6" s="244"/>
      <c r="NGR6" s="244"/>
      <c r="NGS6" s="244"/>
      <c r="NGT6" s="244"/>
      <c r="NGU6" s="244"/>
      <c r="NGV6" s="244"/>
      <c r="NGW6" s="244"/>
      <c r="NGX6" s="244"/>
      <c r="NGY6" s="244"/>
      <c r="NGZ6" s="244"/>
      <c r="NHA6" s="244"/>
      <c r="NHB6" s="244"/>
      <c r="NHC6" s="244"/>
      <c r="NHD6" s="244"/>
      <c r="NHE6" s="244"/>
      <c r="NHF6" s="244"/>
      <c r="NHG6" s="244"/>
      <c r="NHH6" s="244"/>
      <c r="NHI6" s="244"/>
      <c r="NHJ6" s="244"/>
      <c r="NHK6" s="244"/>
      <c r="NHL6" s="244"/>
      <c r="NHM6" s="244"/>
      <c r="NHN6" s="244"/>
      <c r="NHO6" s="244"/>
      <c r="NHP6" s="244"/>
      <c r="NHQ6" s="244"/>
      <c r="NHR6" s="244"/>
      <c r="NHS6" s="244"/>
      <c r="NHT6" s="244"/>
      <c r="NHU6" s="244"/>
      <c r="NHV6" s="244"/>
      <c r="NHW6" s="244"/>
      <c r="NHX6" s="244"/>
      <c r="NHY6" s="244"/>
      <c r="NHZ6" s="244"/>
      <c r="NIA6" s="244"/>
      <c r="NIB6" s="244"/>
      <c r="NIC6" s="244"/>
      <c r="NID6" s="244"/>
      <c r="NIE6" s="244"/>
      <c r="NIF6" s="244"/>
      <c r="NIG6" s="244"/>
      <c r="NIH6" s="244"/>
      <c r="NII6" s="244"/>
      <c r="NIJ6" s="244"/>
      <c r="NIK6" s="244"/>
      <c r="NIL6" s="244"/>
      <c r="NIM6" s="244"/>
      <c r="NIN6" s="244"/>
      <c r="NIO6" s="244"/>
      <c r="NIP6" s="244"/>
      <c r="NIQ6" s="244"/>
      <c r="NIR6" s="244"/>
      <c r="NIS6" s="244"/>
      <c r="NIT6" s="244"/>
      <c r="NIU6" s="244"/>
      <c r="NIV6" s="244"/>
      <c r="NIW6" s="244"/>
      <c r="NIX6" s="244"/>
      <c r="NIY6" s="244"/>
      <c r="NIZ6" s="244"/>
      <c r="NJA6" s="244"/>
      <c r="NJB6" s="244"/>
      <c r="NJC6" s="244"/>
      <c r="NJD6" s="244"/>
      <c r="NJE6" s="244"/>
      <c r="NJF6" s="244"/>
      <c r="NJG6" s="244"/>
      <c r="NJH6" s="244"/>
      <c r="NJI6" s="244"/>
      <c r="NJJ6" s="244"/>
      <c r="NJK6" s="244"/>
      <c r="NJL6" s="244"/>
      <c r="NJM6" s="244"/>
      <c r="NJN6" s="244"/>
      <c r="NJO6" s="244"/>
      <c r="NJP6" s="244"/>
      <c r="NJQ6" s="244"/>
      <c r="NJR6" s="244"/>
      <c r="NJS6" s="244"/>
      <c r="NJT6" s="244"/>
      <c r="NJU6" s="244"/>
      <c r="NJV6" s="244"/>
      <c r="NJW6" s="244"/>
      <c r="NJX6" s="244"/>
      <c r="NJY6" s="244"/>
      <c r="NJZ6" s="244"/>
      <c r="NKA6" s="244"/>
      <c r="NKB6" s="244"/>
      <c r="NKC6" s="244"/>
      <c r="NKD6" s="244"/>
      <c r="NKE6" s="244"/>
      <c r="NKF6" s="244"/>
      <c r="NKG6" s="244"/>
      <c r="NKH6" s="244"/>
      <c r="NKI6" s="244"/>
      <c r="NKJ6" s="244"/>
      <c r="NKK6" s="244"/>
      <c r="NKL6" s="244"/>
      <c r="NKM6" s="244"/>
      <c r="NKN6" s="244"/>
      <c r="NKO6" s="244"/>
      <c r="NKP6" s="244"/>
      <c r="NKQ6" s="244"/>
      <c r="NKR6" s="244"/>
      <c r="NKS6" s="244"/>
      <c r="NKT6" s="244"/>
      <c r="NKU6" s="244"/>
      <c r="NKV6" s="244"/>
      <c r="NKW6" s="244"/>
      <c r="NKX6" s="244"/>
      <c r="NKY6" s="244"/>
      <c r="NKZ6" s="244"/>
      <c r="NLA6" s="244"/>
      <c r="NLB6" s="244"/>
      <c r="NLC6" s="244"/>
      <c r="NLD6" s="244"/>
      <c r="NLE6" s="244"/>
      <c r="NLF6" s="244"/>
      <c r="NLG6" s="244"/>
      <c r="NLH6" s="244"/>
      <c r="NLI6" s="244"/>
      <c r="NLJ6" s="244"/>
      <c r="NLK6" s="244"/>
      <c r="NLL6" s="244"/>
      <c r="NLM6" s="244"/>
      <c r="NLN6" s="244"/>
      <c r="NLO6" s="244"/>
      <c r="NLP6" s="244"/>
      <c r="NLQ6" s="244"/>
      <c r="NLR6" s="244"/>
      <c r="NLS6" s="244"/>
      <c r="NLT6" s="244"/>
      <c r="NLU6" s="244"/>
      <c r="NLV6" s="244"/>
      <c r="NLW6" s="244"/>
      <c r="NLX6" s="244"/>
      <c r="NLY6" s="244"/>
      <c r="NLZ6" s="244"/>
      <c r="NMA6" s="244"/>
      <c r="NMB6" s="244"/>
      <c r="NMC6" s="244"/>
      <c r="NMD6" s="244"/>
      <c r="NME6" s="244"/>
      <c r="NMF6" s="244"/>
      <c r="NMG6" s="244"/>
      <c r="NMH6" s="244"/>
      <c r="NMI6" s="244"/>
      <c r="NMJ6" s="244"/>
      <c r="NMK6" s="244"/>
      <c r="NML6" s="244"/>
      <c r="NMM6" s="244"/>
      <c r="NMN6" s="244"/>
      <c r="NMO6" s="244"/>
      <c r="NMP6" s="244"/>
      <c r="NMQ6" s="244"/>
      <c r="NMR6" s="244"/>
      <c r="NMS6" s="244"/>
      <c r="NMT6" s="244"/>
      <c r="NMU6" s="244"/>
      <c r="NMV6" s="244"/>
      <c r="NMW6" s="244"/>
      <c r="NMX6" s="244"/>
      <c r="NMY6" s="244"/>
      <c r="NMZ6" s="244"/>
      <c r="NNA6" s="244"/>
      <c r="NNB6" s="244"/>
      <c r="NNC6" s="244"/>
      <c r="NND6" s="244"/>
      <c r="NNE6" s="244"/>
      <c r="NNF6" s="244"/>
      <c r="NNG6" s="244"/>
      <c r="NNH6" s="244"/>
      <c r="NNI6" s="244"/>
      <c r="NNJ6" s="244"/>
      <c r="NNK6" s="244"/>
      <c r="NNL6" s="244"/>
      <c r="NNM6" s="244"/>
      <c r="NNN6" s="244"/>
      <c r="NNO6" s="244"/>
      <c r="NNP6" s="244"/>
      <c r="NNQ6" s="244"/>
      <c r="NNR6" s="244"/>
      <c r="NNS6" s="244"/>
      <c r="NNT6" s="244"/>
      <c r="NNU6" s="244"/>
      <c r="NNV6" s="244"/>
      <c r="NNW6" s="244"/>
      <c r="NNX6" s="244"/>
      <c r="NNY6" s="244"/>
      <c r="NNZ6" s="244"/>
      <c r="NOA6" s="244"/>
      <c r="NOB6" s="244"/>
      <c r="NOC6" s="244"/>
      <c r="NOD6" s="244"/>
      <c r="NOE6" s="244"/>
      <c r="NOF6" s="244"/>
      <c r="NOG6" s="244"/>
      <c r="NOH6" s="244"/>
      <c r="NOI6" s="244"/>
      <c r="NOJ6" s="244"/>
      <c r="NOK6" s="244"/>
      <c r="NOL6" s="244"/>
      <c r="NOM6" s="244"/>
      <c r="NON6" s="244"/>
      <c r="NOO6" s="244"/>
      <c r="NOP6" s="244"/>
      <c r="NOQ6" s="244"/>
      <c r="NOR6" s="244"/>
      <c r="NOS6" s="244"/>
      <c r="NOT6" s="244"/>
      <c r="NOU6" s="244"/>
      <c r="NOV6" s="244"/>
      <c r="NOW6" s="244"/>
      <c r="NOX6" s="244"/>
      <c r="NOY6" s="244"/>
      <c r="NOZ6" s="244"/>
      <c r="NPA6" s="244"/>
      <c r="NPB6" s="244"/>
      <c r="NPC6" s="244"/>
      <c r="NPD6" s="244"/>
      <c r="NPE6" s="244"/>
      <c r="NPF6" s="244"/>
      <c r="NPG6" s="244"/>
      <c r="NPH6" s="244"/>
      <c r="NPI6" s="244"/>
      <c r="NPJ6" s="244"/>
      <c r="NPK6" s="244"/>
      <c r="NPL6" s="244"/>
      <c r="NPM6" s="244"/>
      <c r="NPN6" s="244"/>
      <c r="NPO6" s="244"/>
      <c r="NPP6" s="244"/>
      <c r="NPQ6" s="244"/>
      <c r="NPR6" s="244"/>
      <c r="NPS6" s="244"/>
      <c r="NPT6" s="244"/>
      <c r="NPU6" s="244"/>
      <c r="NPV6" s="244"/>
      <c r="NPW6" s="244"/>
      <c r="NPX6" s="244"/>
      <c r="NPY6" s="244"/>
      <c r="NPZ6" s="244"/>
      <c r="NQA6" s="244"/>
      <c r="NQB6" s="244"/>
      <c r="NQC6" s="244"/>
      <c r="NQD6" s="244"/>
      <c r="NQE6" s="244"/>
      <c r="NQF6" s="244"/>
      <c r="NQG6" s="244"/>
      <c r="NQH6" s="244"/>
      <c r="NQI6" s="244"/>
      <c r="NQJ6" s="244"/>
      <c r="NQK6" s="244"/>
      <c r="NQL6" s="244"/>
      <c r="NQM6" s="244"/>
      <c r="NQN6" s="244"/>
      <c r="NQO6" s="244"/>
      <c r="NQP6" s="244"/>
      <c r="NQQ6" s="244"/>
      <c r="NQR6" s="244"/>
      <c r="NQS6" s="244"/>
      <c r="NQT6" s="244"/>
      <c r="NQU6" s="244"/>
      <c r="NQV6" s="244"/>
      <c r="NQW6" s="244"/>
      <c r="NQX6" s="244"/>
      <c r="NQY6" s="244"/>
      <c r="NQZ6" s="244"/>
      <c r="NRA6" s="244"/>
      <c r="NRB6" s="244"/>
      <c r="NRC6" s="244"/>
      <c r="NRD6" s="244"/>
      <c r="NRE6" s="244"/>
      <c r="NRF6" s="244"/>
      <c r="NRG6" s="244"/>
      <c r="NRH6" s="244"/>
      <c r="NRI6" s="244"/>
      <c r="NRJ6" s="244"/>
      <c r="NRK6" s="244"/>
      <c r="NRL6" s="244"/>
      <c r="NRM6" s="244"/>
      <c r="NRN6" s="244"/>
      <c r="NRO6" s="244"/>
      <c r="NRP6" s="244"/>
      <c r="NRQ6" s="244"/>
      <c r="NRR6" s="244"/>
      <c r="NRS6" s="244"/>
      <c r="NRT6" s="244"/>
      <c r="NRU6" s="244"/>
      <c r="NRV6" s="244"/>
      <c r="NRW6" s="244"/>
      <c r="NRX6" s="244"/>
      <c r="NRY6" s="244"/>
      <c r="NRZ6" s="244"/>
      <c r="NSA6" s="244"/>
      <c r="NSB6" s="244"/>
      <c r="NSC6" s="244"/>
      <c r="NSD6" s="244"/>
      <c r="NSE6" s="244"/>
      <c r="NSF6" s="244"/>
      <c r="NSG6" s="244"/>
      <c r="NSH6" s="244"/>
      <c r="NSI6" s="244"/>
      <c r="NSJ6" s="244"/>
      <c r="NSK6" s="244"/>
      <c r="NSL6" s="244"/>
      <c r="NSM6" s="244"/>
      <c r="NSN6" s="244"/>
      <c r="NSO6" s="244"/>
      <c r="NSP6" s="244"/>
      <c r="NSQ6" s="244"/>
      <c r="NSR6" s="244"/>
      <c r="NSS6" s="244"/>
      <c r="NST6" s="244"/>
      <c r="NSU6" s="244"/>
      <c r="NSV6" s="244"/>
      <c r="NSW6" s="244"/>
      <c r="NSX6" s="244"/>
      <c r="NSY6" s="244"/>
      <c r="NSZ6" s="244"/>
      <c r="NTA6" s="244"/>
      <c r="NTB6" s="244"/>
      <c r="NTC6" s="244"/>
      <c r="NTD6" s="244"/>
      <c r="NTE6" s="244"/>
      <c r="NTF6" s="244"/>
      <c r="NTG6" s="244"/>
      <c r="NTH6" s="244"/>
      <c r="NTI6" s="244"/>
      <c r="NTJ6" s="244"/>
      <c r="NTK6" s="244"/>
      <c r="NTL6" s="244"/>
      <c r="NTM6" s="244"/>
      <c r="NTN6" s="244"/>
      <c r="NTO6" s="244"/>
      <c r="NTP6" s="244"/>
      <c r="NTQ6" s="244"/>
      <c r="NTR6" s="244"/>
      <c r="NTS6" s="244"/>
      <c r="NTT6" s="244"/>
      <c r="NTU6" s="244"/>
      <c r="NTV6" s="244"/>
      <c r="NTW6" s="244"/>
      <c r="NTX6" s="244"/>
      <c r="NTY6" s="244"/>
      <c r="NTZ6" s="244"/>
      <c r="NUA6" s="244"/>
      <c r="NUB6" s="244"/>
      <c r="NUC6" s="244"/>
      <c r="NUD6" s="244"/>
      <c r="NUE6" s="244"/>
      <c r="NUF6" s="244"/>
      <c r="NUG6" s="244"/>
      <c r="NUH6" s="244"/>
      <c r="NUI6" s="244"/>
      <c r="NUJ6" s="244"/>
      <c r="NUK6" s="244"/>
      <c r="NUL6" s="244"/>
      <c r="NUM6" s="244"/>
      <c r="NUN6" s="244"/>
      <c r="NUO6" s="244"/>
      <c r="NUP6" s="244"/>
      <c r="NUQ6" s="244"/>
      <c r="NUR6" s="244"/>
      <c r="NUS6" s="244"/>
      <c r="NUT6" s="244"/>
      <c r="NUU6" s="244"/>
      <c r="NUV6" s="244"/>
      <c r="NUW6" s="244"/>
      <c r="NUX6" s="244"/>
      <c r="NUY6" s="244"/>
      <c r="NUZ6" s="244"/>
      <c r="NVA6" s="244"/>
      <c r="NVB6" s="244"/>
      <c r="NVC6" s="244"/>
      <c r="NVD6" s="244"/>
      <c r="NVE6" s="244"/>
      <c r="NVF6" s="244"/>
      <c r="NVG6" s="244"/>
      <c r="NVH6" s="244"/>
      <c r="NVI6" s="244"/>
      <c r="NVJ6" s="244"/>
      <c r="NVK6" s="244"/>
      <c r="NVL6" s="244"/>
      <c r="NVM6" s="244"/>
      <c r="NVN6" s="244"/>
      <c r="NVO6" s="244"/>
      <c r="NVP6" s="244"/>
      <c r="NVQ6" s="244"/>
      <c r="NVR6" s="244"/>
      <c r="NVS6" s="244"/>
      <c r="NVT6" s="244"/>
      <c r="NVU6" s="244"/>
      <c r="NVV6" s="244"/>
      <c r="NVW6" s="244"/>
      <c r="NVX6" s="244"/>
      <c r="NVY6" s="244"/>
      <c r="NVZ6" s="244"/>
      <c r="NWA6" s="244"/>
      <c r="NWB6" s="244"/>
      <c r="NWC6" s="244"/>
      <c r="NWD6" s="244"/>
      <c r="NWE6" s="244"/>
      <c r="NWF6" s="244"/>
      <c r="NWG6" s="244"/>
      <c r="NWH6" s="244"/>
      <c r="NWI6" s="244"/>
      <c r="NWJ6" s="244"/>
      <c r="NWK6" s="244"/>
      <c r="NWL6" s="244"/>
      <c r="NWM6" s="244"/>
      <c r="NWN6" s="244"/>
      <c r="NWO6" s="244"/>
      <c r="NWP6" s="244"/>
      <c r="NWQ6" s="244"/>
      <c r="NWR6" s="244"/>
      <c r="NWS6" s="244"/>
      <c r="NWT6" s="244"/>
      <c r="NWU6" s="244"/>
      <c r="NWV6" s="244"/>
      <c r="NWW6" s="244"/>
      <c r="NWX6" s="244"/>
      <c r="NWY6" s="244"/>
      <c r="NWZ6" s="244"/>
      <c r="NXA6" s="244"/>
      <c r="NXB6" s="244"/>
      <c r="NXC6" s="244"/>
      <c r="NXD6" s="244"/>
      <c r="NXE6" s="244"/>
      <c r="NXF6" s="244"/>
      <c r="NXG6" s="244"/>
      <c r="NXH6" s="244"/>
      <c r="NXI6" s="244"/>
      <c r="NXJ6" s="244"/>
      <c r="NXK6" s="244"/>
      <c r="NXL6" s="244"/>
      <c r="NXM6" s="244"/>
      <c r="NXN6" s="244"/>
      <c r="NXO6" s="244"/>
      <c r="NXP6" s="244"/>
      <c r="NXQ6" s="244"/>
      <c r="NXR6" s="244"/>
      <c r="NXS6" s="244"/>
      <c r="NXT6" s="244"/>
      <c r="NXU6" s="244"/>
      <c r="NXV6" s="244"/>
      <c r="NXW6" s="244"/>
      <c r="NXX6" s="244"/>
      <c r="NXY6" s="244"/>
      <c r="NXZ6" s="244"/>
      <c r="NYA6" s="244"/>
      <c r="NYB6" s="244"/>
      <c r="NYC6" s="244"/>
      <c r="NYD6" s="244"/>
      <c r="NYE6" s="244"/>
      <c r="NYF6" s="244"/>
      <c r="NYG6" s="244"/>
      <c r="NYH6" s="244"/>
      <c r="NYI6" s="244"/>
      <c r="NYJ6" s="244"/>
      <c r="NYK6" s="244"/>
      <c r="NYL6" s="244"/>
      <c r="NYM6" s="244"/>
      <c r="NYN6" s="244"/>
      <c r="NYO6" s="244"/>
      <c r="NYP6" s="244"/>
      <c r="NYQ6" s="244"/>
      <c r="NYR6" s="244"/>
      <c r="NYS6" s="244"/>
      <c r="NYT6" s="244"/>
      <c r="NYU6" s="244"/>
      <c r="NYV6" s="244"/>
      <c r="NYW6" s="244"/>
      <c r="NYX6" s="244"/>
      <c r="NYY6" s="244"/>
      <c r="NYZ6" s="244"/>
      <c r="NZA6" s="244"/>
      <c r="NZB6" s="244"/>
      <c r="NZC6" s="244"/>
      <c r="NZD6" s="244"/>
      <c r="NZE6" s="244"/>
      <c r="NZF6" s="244"/>
      <c r="NZG6" s="244"/>
      <c r="NZH6" s="244"/>
      <c r="NZI6" s="244"/>
      <c r="NZJ6" s="244"/>
      <c r="NZK6" s="244"/>
      <c r="NZL6" s="244"/>
      <c r="NZM6" s="244"/>
      <c r="NZN6" s="244"/>
      <c r="NZO6" s="244"/>
      <c r="NZP6" s="244"/>
      <c r="NZQ6" s="244"/>
      <c r="NZR6" s="244"/>
      <c r="NZS6" s="244"/>
      <c r="NZT6" s="244"/>
      <c r="NZU6" s="244"/>
      <c r="NZV6" s="244"/>
      <c r="NZW6" s="244"/>
      <c r="NZX6" s="244"/>
      <c r="NZY6" s="244"/>
      <c r="NZZ6" s="244"/>
      <c r="OAA6" s="244"/>
      <c r="OAB6" s="244"/>
      <c r="OAC6" s="244"/>
      <c r="OAD6" s="244"/>
      <c r="OAE6" s="244"/>
      <c r="OAF6" s="244"/>
      <c r="OAG6" s="244"/>
      <c r="OAH6" s="244"/>
      <c r="OAI6" s="244"/>
      <c r="OAJ6" s="244"/>
      <c r="OAK6" s="244"/>
      <c r="OAL6" s="244"/>
      <c r="OAM6" s="244"/>
      <c r="OAN6" s="244"/>
      <c r="OAO6" s="244"/>
      <c r="OAP6" s="244"/>
      <c r="OAQ6" s="244"/>
      <c r="OAR6" s="244"/>
      <c r="OAS6" s="244"/>
      <c r="OAT6" s="244"/>
      <c r="OAU6" s="244"/>
      <c r="OAV6" s="244"/>
      <c r="OAW6" s="244"/>
      <c r="OAX6" s="244"/>
      <c r="OAY6" s="244"/>
      <c r="OAZ6" s="244"/>
      <c r="OBA6" s="244"/>
      <c r="OBB6" s="244"/>
      <c r="OBC6" s="244"/>
      <c r="OBD6" s="244"/>
      <c r="OBE6" s="244"/>
      <c r="OBF6" s="244"/>
      <c r="OBG6" s="244"/>
      <c r="OBH6" s="244"/>
      <c r="OBI6" s="244"/>
      <c r="OBJ6" s="244"/>
      <c r="OBK6" s="244"/>
      <c r="OBL6" s="244"/>
      <c r="OBM6" s="244"/>
      <c r="OBN6" s="244"/>
      <c r="OBO6" s="244"/>
      <c r="OBP6" s="244"/>
      <c r="OBQ6" s="244"/>
      <c r="OBR6" s="244"/>
      <c r="OBS6" s="244"/>
      <c r="OBT6" s="244"/>
      <c r="OBU6" s="244"/>
      <c r="OBV6" s="244"/>
      <c r="OBW6" s="244"/>
      <c r="OBX6" s="244"/>
      <c r="OBY6" s="244"/>
      <c r="OBZ6" s="244"/>
      <c r="OCA6" s="244"/>
      <c r="OCB6" s="244"/>
      <c r="OCC6" s="244"/>
      <c r="OCD6" s="244"/>
      <c r="OCE6" s="244"/>
      <c r="OCF6" s="244"/>
      <c r="OCG6" s="244"/>
      <c r="OCH6" s="244"/>
      <c r="OCI6" s="244"/>
      <c r="OCJ6" s="244"/>
      <c r="OCK6" s="244"/>
      <c r="OCL6" s="244"/>
      <c r="OCM6" s="244"/>
      <c r="OCN6" s="244"/>
      <c r="OCO6" s="244"/>
      <c r="OCP6" s="244"/>
      <c r="OCQ6" s="244"/>
      <c r="OCR6" s="244"/>
      <c r="OCS6" s="244"/>
      <c r="OCT6" s="244"/>
      <c r="OCU6" s="244"/>
      <c r="OCV6" s="244"/>
      <c r="OCW6" s="244"/>
      <c r="OCX6" s="244"/>
      <c r="OCY6" s="244"/>
      <c r="OCZ6" s="244"/>
      <c r="ODA6" s="244"/>
      <c r="ODB6" s="244"/>
      <c r="ODC6" s="244"/>
      <c r="ODD6" s="244"/>
      <c r="ODE6" s="244"/>
      <c r="ODF6" s="244"/>
      <c r="ODG6" s="244"/>
      <c r="ODH6" s="244"/>
      <c r="ODI6" s="244"/>
      <c r="ODJ6" s="244"/>
      <c r="ODK6" s="244"/>
      <c r="ODL6" s="244"/>
      <c r="ODM6" s="244"/>
      <c r="ODN6" s="244"/>
      <c r="ODO6" s="244"/>
      <c r="ODP6" s="244"/>
      <c r="ODQ6" s="244"/>
      <c r="ODR6" s="244"/>
      <c r="ODS6" s="244"/>
      <c r="ODT6" s="244"/>
      <c r="ODU6" s="244"/>
      <c r="ODV6" s="244"/>
      <c r="ODW6" s="244"/>
      <c r="ODX6" s="244"/>
      <c r="ODY6" s="244"/>
      <c r="ODZ6" s="244"/>
      <c r="OEA6" s="244"/>
      <c r="OEB6" s="244"/>
      <c r="OEC6" s="244"/>
      <c r="OED6" s="244"/>
      <c r="OEE6" s="244"/>
      <c r="OEF6" s="244"/>
      <c r="OEG6" s="244"/>
      <c r="OEH6" s="244"/>
      <c r="OEI6" s="244"/>
      <c r="OEJ6" s="244"/>
      <c r="OEK6" s="244"/>
      <c r="OEL6" s="244"/>
      <c r="OEM6" s="244"/>
      <c r="OEN6" s="244"/>
      <c r="OEO6" s="244"/>
      <c r="OEP6" s="244"/>
      <c r="OEQ6" s="244"/>
      <c r="OER6" s="244"/>
      <c r="OES6" s="244"/>
      <c r="OET6" s="244"/>
      <c r="OEU6" s="244"/>
      <c r="OEV6" s="244"/>
      <c r="OEW6" s="244"/>
      <c r="OEX6" s="244"/>
      <c r="OEY6" s="244"/>
      <c r="OEZ6" s="244"/>
      <c r="OFA6" s="244"/>
      <c r="OFB6" s="244"/>
      <c r="OFC6" s="244"/>
      <c r="OFD6" s="244"/>
      <c r="OFE6" s="244"/>
      <c r="OFF6" s="244"/>
      <c r="OFG6" s="244"/>
      <c r="OFH6" s="244"/>
      <c r="OFI6" s="244"/>
      <c r="OFJ6" s="244"/>
      <c r="OFK6" s="244"/>
      <c r="OFL6" s="244"/>
      <c r="OFM6" s="244"/>
      <c r="OFN6" s="244"/>
      <c r="OFO6" s="244"/>
      <c r="OFP6" s="244"/>
      <c r="OFQ6" s="244"/>
      <c r="OFR6" s="244"/>
      <c r="OFS6" s="244"/>
      <c r="OFT6" s="244"/>
      <c r="OFU6" s="244"/>
      <c r="OFV6" s="244"/>
      <c r="OFW6" s="244"/>
      <c r="OFX6" s="244"/>
      <c r="OFY6" s="244"/>
      <c r="OFZ6" s="244"/>
      <c r="OGA6" s="244"/>
      <c r="OGB6" s="244"/>
      <c r="OGC6" s="244"/>
      <c r="OGD6" s="244"/>
      <c r="OGE6" s="244"/>
      <c r="OGF6" s="244"/>
      <c r="OGG6" s="244"/>
      <c r="OGH6" s="244"/>
      <c r="OGI6" s="244"/>
      <c r="OGJ6" s="244"/>
      <c r="OGK6" s="244"/>
      <c r="OGL6" s="244"/>
      <c r="OGM6" s="244"/>
      <c r="OGN6" s="244"/>
      <c r="OGO6" s="244"/>
      <c r="OGP6" s="244"/>
      <c r="OGQ6" s="244"/>
      <c r="OGR6" s="244"/>
      <c r="OGS6" s="244"/>
      <c r="OGT6" s="244"/>
      <c r="OGU6" s="244"/>
      <c r="OGV6" s="244"/>
      <c r="OGW6" s="244"/>
      <c r="OGX6" s="244"/>
      <c r="OGY6" s="244"/>
      <c r="OGZ6" s="244"/>
      <c r="OHA6" s="244"/>
      <c r="OHB6" s="244"/>
      <c r="OHC6" s="244"/>
      <c r="OHD6" s="244"/>
      <c r="OHE6" s="244"/>
      <c r="OHF6" s="244"/>
      <c r="OHG6" s="244"/>
      <c r="OHH6" s="244"/>
      <c r="OHI6" s="244"/>
      <c r="OHJ6" s="244"/>
      <c r="OHK6" s="244"/>
      <c r="OHL6" s="244"/>
      <c r="OHM6" s="244"/>
      <c r="OHN6" s="244"/>
      <c r="OHO6" s="244"/>
      <c r="OHP6" s="244"/>
      <c r="OHQ6" s="244"/>
      <c r="OHR6" s="244"/>
      <c r="OHS6" s="244"/>
      <c r="OHT6" s="244"/>
      <c r="OHU6" s="244"/>
      <c r="OHV6" s="244"/>
      <c r="OHW6" s="244"/>
      <c r="OHX6" s="244"/>
      <c r="OHY6" s="244"/>
      <c r="OHZ6" s="244"/>
      <c r="OIA6" s="244"/>
      <c r="OIB6" s="244"/>
      <c r="OIC6" s="244"/>
      <c r="OID6" s="244"/>
      <c r="OIE6" s="244"/>
      <c r="OIF6" s="244"/>
      <c r="OIG6" s="244"/>
      <c r="OIH6" s="244"/>
      <c r="OII6" s="244"/>
      <c r="OIJ6" s="244"/>
      <c r="OIK6" s="244"/>
      <c r="OIL6" s="244"/>
      <c r="OIM6" s="244"/>
      <c r="OIN6" s="244"/>
      <c r="OIO6" s="244"/>
      <c r="OIP6" s="244"/>
      <c r="OIQ6" s="244"/>
      <c r="OIR6" s="244"/>
      <c r="OIS6" s="244"/>
      <c r="OIT6" s="244"/>
      <c r="OIU6" s="244"/>
      <c r="OIV6" s="244"/>
      <c r="OIW6" s="244"/>
      <c r="OIX6" s="244"/>
      <c r="OIY6" s="244"/>
      <c r="OIZ6" s="244"/>
      <c r="OJA6" s="244"/>
      <c r="OJB6" s="244"/>
      <c r="OJC6" s="244"/>
      <c r="OJD6" s="244"/>
      <c r="OJE6" s="244"/>
      <c r="OJF6" s="244"/>
      <c r="OJG6" s="244"/>
      <c r="OJH6" s="244"/>
      <c r="OJI6" s="244"/>
      <c r="OJJ6" s="244"/>
      <c r="OJK6" s="244"/>
      <c r="OJL6" s="244"/>
      <c r="OJM6" s="244"/>
      <c r="OJN6" s="244"/>
      <c r="OJO6" s="244"/>
      <c r="OJP6" s="244"/>
      <c r="OJQ6" s="244"/>
      <c r="OJR6" s="244"/>
      <c r="OJS6" s="244"/>
      <c r="OJT6" s="244"/>
      <c r="OJU6" s="244"/>
      <c r="OJV6" s="244"/>
      <c r="OJW6" s="244"/>
      <c r="OJX6" s="244"/>
      <c r="OJY6" s="244"/>
      <c r="OJZ6" s="244"/>
      <c r="OKA6" s="244"/>
      <c r="OKB6" s="244"/>
      <c r="OKC6" s="244"/>
      <c r="OKD6" s="244"/>
      <c r="OKE6" s="244"/>
      <c r="OKF6" s="244"/>
      <c r="OKG6" s="244"/>
      <c r="OKH6" s="244"/>
      <c r="OKI6" s="244"/>
      <c r="OKJ6" s="244"/>
      <c r="OKK6" s="244"/>
      <c r="OKL6" s="244"/>
      <c r="OKM6" s="244"/>
      <c r="OKN6" s="244"/>
      <c r="OKO6" s="244"/>
      <c r="OKP6" s="244"/>
      <c r="OKQ6" s="244"/>
      <c r="OKR6" s="244"/>
      <c r="OKS6" s="244"/>
      <c r="OKT6" s="244"/>
      <c r="OKU6" s="244"/>
      <c r="OKV6" s="244"/>
      <c r="OKW6" s="244"/>
      <c r="OKX6" s="244"/>
      <c r="OKY6" s="244"/>
      <c r="OKZ6" s="244"/>
      <c r="OLA6" s="244"/>
      <c r="OLB6" s="244"/>
      <c r="OLC6" s="244"/>
      <c r="OLD6" s="244"/>
      <c r="OLE6" s="244"/>
      <c r="OLF6" s="244"/>
      <c r="OLG6" s="244"/>
      <c r="OLH6" s="244"/>
      <c r="OLI6" s="244"/>
      <c r="OLJ6" s="244"/>
      <c r="OLK6" s="244"/>
      <c r="OLL6" s="244"/>
      <c r="OLM6" s="244"/>
      <c r="OLN6" s="244"/>
      <c r="OLO6" s="244"/>
      <c r="OLP6" s="244"/>
      <c r="OLQ6" s="244"/>
      <c r="OLR6" s="244"/>
      <c r="OLS6" s="244"/>
      <c r="OLT6" s="244"/>
      <c r="OLU6" s="244"/>
      <c r="OLV6" s="244"/>
      <c r="OLW6" s="244"/>
      <c r="OLX6" s="244"/>
      <c r="OLY6" s="244"/>
      <c r="OLZ6" s="244"/>
      <c r="OMA6" s="244"/>
      <c r="OMB6" s="244"/>
      <c r="OMC6" s="244"/>
      <c r="OMD6" s="244"/>
      <c r="OME6" s="244"/>
      <c r="OMF6" s="244"/>
      <c r="OMG6" s="244"/>
      <c r="OMH6" s="244"/>
      <c r="OMI6" s="244"/>
      <c r="OMJ6" s="244"/>
      <c r="OMK6" s="244"/>
      <c r="OML6" s="244"/>
      <c r="OMM6" s="244"/>
      <c r="OMN6" s="244"/>
      <c r="OMO6" s="244"/>
      <c r="OMP6" s="244"/>
      <c r="OMQ6" s="244"/>
      <c r="OMR6" s="244"/>
      <c r="OMS6" s="244"/>
      <c r="OMT6" s="244"/>
      <c r="OMU6" s="244"/>
      <c r="OMV6" s="244"/>
      <c r="OMW6" s="244"/>
      <c r="OMX6" s="244"/>
      <c r="OMY6" s="244"/>
      <c r="OMZ6" s="244"/>
      <c r="ONA6" s="244"/>
      <c r="ONB6" s="244"/>
      <c r="ONC6" s="244"/>
      <c r="OND6" s="244"/>
      <c r="ONE6" s="244"/>
      <c r="ONF6" s="244"/>
      <c r="ONG6" s="244"/>
      <c r="ONH6" s="244"/>
      <c r="ONI6" s="244"/>
      <c r="ONJ6" s="244"/>
      <c r="ONK6" s="244"/>
      <c r="ONL6" s="244"/>
      <c r="ONM6" s="244"/>
      <c r="ONN6" s="244"/>
      <c r="ONO6" s="244"/>
      <c r="ONP6" s="244"/>
      <c r="ONQ6" s="244"/>
      <c r="ONR6" s="244"/>
      <c r="ONS6" s="244"/>
      <c r="ONT6" s="244"/>
      <c r="ONU6" s="244"/>
      <c r="ONV6" s="244"/>
      <c r="ONW6" s="244"/>
      <c r="ONX6" s="244"/>
      <c r="ONY6" s="244"/>
      <c r="ONZ6" s="244"/>
      <c r="OOA6" s="244"/>
      <c r="OOB6" s="244"/>
      <c r="OOC6" s="244"/>
      <c r="OOD6" s="244"/>
      <c r="OOE6" s="244"/>
      <c r="OOF6" s="244"/>
      <c r="OOG6" s="244"/>
      <c r="OOH6" s="244"/>
      <c r="OOI6" s="244"/>
      <c r="OOJ6" s="244"/>
      <c r="OOK6" s="244"/>
      <c r="OOL6" s="244"/>
      <c r="OOM6" s="244"/>
      <c r="OON6" s="244"/>
      <c r="OOO6" s="244"/>
      <c r="OOP6" s="244"/>
      <c r="OOQ6" s="244"/>
      <c r="OOR6" s="244"/>
      <c r="OOS6" s="244"/>
      <c r="OOT6" s="244"/>
      <c r="OOU6" s="244"/>
      <c r="OOV6" s="244"/>
      <c r="OOW6" s="244"/>
      <c r="OOX6" s="244"/>
      <c r="OOY6" s="244"/>
      <c r="OOZ6" s="244"/>
      <c r="OPA6" s="244"/>
      <c r="OPB6" s="244"/>
      <c r="OPC6" s="244"/>
      <c r="OPD6" s="244"/>
      <c r="OPE6" s="244"/>
      <c r="OPF6" s="244"/>
      <c r="OPG6" s="244"/>
      <c r="OPH6" s="244"/>
      <c r="OPI6" s="244"/>
      <c r="OPJ6" s="244"/>
      <c r="OPK6" s="244"/>
      <c r="OPL6" s="244"/>
      <c r="OPM6" s="244"/>
      <c r="OPN6" s="244"/>
      <c r="OPO6" s="244"/>
      <c r="OPP6" s="244"/>
      <c r="OPQ6" s="244"/>
      <c r="OPR6" s="244"/>
      <c r="OPS6" s="244"/>
      <c r="OPT6" s="244"/>
      <c r="OPU6" s="244"/>
      <c r="OPV6" s="244"/>
      <c r="OPW6" s="244"/>
      <c r="OPX6" s="244"/>
      <c r="OPY6" s="244"/>
      <c r="OPZ6" s="244"/>
      <c r="OQA6" s="244"/>
      <c r="OQB6" s="244"/>
      <c r="OQC6" s="244"/>
      <c r="OQD6" s="244"/>
      <c r="OQE6" s="244"/>
      <c r="OQF6" s="244"/>
      <c r="OQG6" s="244"/>
      <c r="OQH6" s="244"/>
      <c r="OQI6" s="244"/>
      <c r="OQJ6" s="244"/>
      <c r="OQK6" s="244"/>
      <c r="OQL6" s="244"/>
      <c r="OQM6" s="244"/>
      <c r="OQN6" s="244"/>
      <c r="OQO6" s="244"/>
      <c r="OQP6" s="244"/>
      <c r="OQQ6" s="244"/>
      <c r="OQR6" s="244"/>
      <c r="OQS6" s="244"/>
      <c r="OQT6" s="244"/>
      <c r="OQU6" s="244"/>
      <c r="OQV6" s="244"/>
      <c r="OQW6" s="244"/>
      <c r="OQX6" s="244"/>
      <c r="OQY6" s="244"/>
      <c r="OQZ6" s="244"/>
      <c r="ORA6" s="244"/>
      <c r="ORB6" s="244"/>
      <c r="ORC6" s="244"/>
      <c r="ORD6" s="244"/>
      <c r="ORE6" s="244"/>
      <c r="ORF6" s="244"/>
      <c r="ORG6" s="244"/>
      <c r="ORH6" s="244"/>
      <c r="ORI6" s="244"/>
      <c r="ORJ6" s="244"/>
      <c r="ORK6" s="244"/>
      <c r="ORL6" s="244"/>
      <c r="ORM6" s="244"/>
      <c r="ORN6" s="244"/>
      <c r="ORO6" s="244"/>
      <c r="ORP6" s="244"/>
      <c r="ORQ6" s="244"/>
      <c r="ORR6" s="244"/>
      <c r="ORS6" s="244"/>
      <c r="ORT6" s="244"/>
      <c r="ORU6" s="244"/>
      <c r="ORV6" s="244"/>
      <c r="ORW6" s="244"/>
      <c r="ORX6" s="244"/>
      <c r="ORY6" s="244"/>
      <c r="ORZ6" s="244"/>
      <c r="OSA6" s="244"/>
      <c r="OSB6" s="244"/>
      <c r="OSC6" s="244"/>
      <c r="OSD6" s="244"/>
      <c r="OSE6" s="244"/>
      <c r="OSF6" s="244"/>
      <c r="OSG6" s="244"/>
      <c r="OSH6" s="244"/>
      <c r="OSI6" s="244"/>
      <c r="OSJ6" s="244"/>
      <c r="OSK6" s="244"/>
      <c r="OSL6" s="244"/>
      <c r="OSM6" s="244"/>
      <c r="OSN6" s="244"/>
      <c r="OSO6" s="244"/>
      <c r="OSP6" s="244"/>
      <c r="OSQ6" s="244"/>
      <c r="OSR6" s="244"/>
      <c r="OSS6" s="244"/>
      <c r="OST6" s="244"/>
      <c r="OSU6" s="244"/>
      <c r="OSV6" s="244"/>
      <c r="OSW6" s="244"/>
      <c r="OSX6" s="244"/>
      <c r="OSY6" s="244"/>
      <c r="OSZ6" s="244"/>
      <c r="OTA6" s="244"/>
      <c r="OTB6" s="244"/>
      <c r="OTC6" s="244"/>
      <c r="OTD6" s="244"/>
      <c r="OTE6" s="244"/>
      <c r="OTF6" s="244"/>
      <c r="OTG6" s="244"/>
      <c r="OTH6" s="244"/>
      <c r="OTI6" s="244"/>
      <c r="OTJ6" s="244"/>
      <c r="OTK6" s="244"/>
      <c r="OTL6" s="244"/>
      <c r="OTM6" s="244"/>
      <c r="OTN6" s="244"/>
      <c r="OTO6" s="244"/>
      <c r="OTP6" s="244"/>
      <c r="OTQ6" s="244"/>
      <c r="OTR6" s="244"/>
      <c r="OTS6" s="244"/>
      <c r="OTT6" s="244"/>
      <c r="OTU6" s="244"/>
      <c r="OTV6" s="244"/>
      <c r="OTW6" s="244"/>
      <c r="OTX6" s="244"/>
      <c r="OTY6" s="244"/>
      <c r="OTZ6" s="244"/>
      <c r="OUA6" s="244"/>
      <c r="OUB6" s="244"/>
      <c r="OUC6" s="244"/>
      <c r="OUD6" s="244"/>
      <c r="OUE6" s="244"/>
      <c r="OUF6" s="244"/>
      <c r="OUG6" s="244"/>
      <c r="OUH6" s="244"/>
      <c r="OUI6" s="244"/>
      <c r="OUJ6" s="244"/>
      <c r="OUK6" s="244"/>
      <c r="OUL6" s="244"/>
      <c r="OUM6" s="244"/>
      <c r="OUN6" s="244"/>
      <c r="OUO6" s="244"/>
      <c r="OUP6" s="244"/>
      <c r="OUQ6" s="244"/>
      <c r="OUR6" s="244"/>
      <c r="OUS6" s="244"/>
      <c r="OUT6" s="244"/>
      <c r="OUU6" s="244"/>
      <c r="OUV6" s="244"/>
      <c r="OUW6" s="244"/>
      <c r="OUX6" s="244"/>
      <c r="OUY6" s="244"/>
      <c r="OUZ6" s="244"/>
      <c r="OVA6" s="244"/>
      <c r="OVB6" s="244"/>
      <c r="OVC6" s="244"/>
      <c r="OVD6" s="244"/>
      <c r="OVE6" s="244"/>
      <c r="OVF6" s="244"/>
      <c r="OVG6" s="244"/>
      <c r="OVH6" s="244"/>
      <c r="OVI6" s="244"/>
      <c r="OVJ6" s="244"/>
      <c r="OVK6" s="244"/>
      <c r="OVL6" s="244"/>
      <c r="OVM6" s="244"/>
      <c r="OVN6" s="244"/>
      <c r="OVO6" s="244"/>
      <c r="OVP6" s="244"/>
      <c r="OVQ6" s="244"/>
      <c r="OVR6" s="244"/>
      <c r="OVS6" s="244"/>
      <c r="OVT6" s="244"/>
      <c r="OVU6" s="244"/>
      <c r="OVV6" s="244"/>
      <c r="OVW6" s="244"/>
      <c r="OVX6" s="244"/>
      <c r="OVY6" s="244"/>
      <c r="OVZ6" s="244"/>
      <c r="OWA6" s="244"/>
      <c r="OWB6" s="244"/>
      <c r="OWC6" s="244"/>
      <c r="OWD6" s="244"/>
      <c r="OWE6" s="244"/>
      <c r="OWF6" s="244"/>
      <c r="OWG6" s="244"/>
      <c r="OWH6" s="244"/>
      <c r="OWI6" s="244"/>
      <c r="OWJ6" s="244"/>
      <c r="OWK6" s="244"/>
      <c r="OWL6" s="244"/>
      <c r="OWM6" s="244"/>
      <c r="OWN6" s="244"/>
      <c r="OWO6" s="244"/>
      <c r="OWP6" s="244"/>
      <c r="OWQ6" s="244"/>
      <c r="OWR6" s="244"/>
      <c r="OWS6" s="244"/>
      <c r="OWT6" s="244"/>
      <c r="OWU6" s="244"/>
      <c r="OWV6" s="244"/>
      <c r="OWW6" s="244"/>
      <c r="OWX6" s="244"/>
      <c r="OWY6" s="244"/>
      <c r="OWZ6" s="244"/>
      <c r="OXA6" s="244"/>
      <c r="OXB6" s="244"/>
      <c r="OXC6" s="244"/>
      <c r="OXD6" s="244"/>
      <c r="OXE6" s="244"/>
      <c r="OXF6" s="244"/>
      <c r="OXG6" s="244"/>
      <c r="OXH6" s="244"/>
      <c r="OXI6" s="244"/>
      <c r="OXJ6" s="244"/>
      <c r="OXK6" s="244"/>
      <c r="OXL6" s="244"/>
      <c r="OXM6" s="244"/>
      <c r="OXN6" s="244"/>
      <c r="OXO6" s="244"/>
      <c r="OXP6" s="244"/>
      <c r="OXQ6" s="244"/>
      <c r="OXR6" s="244"/>
      <c r="OXS6" s="244"/>
      <c r="OXT6" s="244"/>
      <c r="OXU6" s="244"/>
      <c r="OXV6" s="244"/>
      <c r="OXW6" s="244"/>
      <c r="OXX6" s="244"/>
      <c r="OXY6" s="244"/>
      <c r="OXZ6" s="244"/>
      <c r="OYA6" s="244"/>
      <c r="OYB6" s="244"/>
      <c r="OYC6" s="244"/>
      <c r="OYD6" s="244"/>
      <c r="OYE6" s="244"/>
      <c r="OYF6" s="244"/>
      <c r="OYG6" s="244"/>
      <c r="OYH6" s="244"/>
      <c r="OYI6" s="244"/>
      <c r="OYJ6" s="244"/>
      <c r="OYK6" s="244"/>
      <c r="OYL6" s="244"/>
      <c r="OYM6" s="244"/>
      <c r="OYN6" s="244"/>
      <c r="OYO6" s="244"/>
      <c r="OYP6" s="244"/>
      <c r="OYQ6" s="244"/>
      <c r="OYR6" s="244"/>
      <c r="OYS6" s="244"/>
      <c r="OYT6" s="244"/>
      <c r="OYU6" s="244"/>
      <c r="OYV6" s="244"/>
      <c r="OYW6" s="244"/>
      <c r="OYX6" s="244"/>
      <c r="OYY6" s="244"/>
      <c r="OYZ6" s="244"/>
      <c r="OZA6" s="244"/>
      <c r="OZB6" s="244"/>
      <c r="OZC6" s="244"/>
      <c r="OZD6" s="244"/>
      <c r="OZE6" s="244"/>
      <c r="OZF6" s="244"/>
      <c r="OZG6" s="244"/>
      <c r="OZH6" s="244"/>
      <c r="OZI6" s="244"/>
      <c r="OZJ6" s="244"/>
      <c r="OZK6" s="244"/>
      <c r="OZL6" s="244"/>
      <c r="OZM6" s="244"/>
      <c r="OZN6" s="244"/>
      <c r="OZO6" s="244"/>
      <c r="OZP6" s="244"/>
      <c r="OZQ6" s="244"/>
      <c r="OZR6" s="244"/>
      <c r="OZS6" s="244"/>
      <c r="OZT6" s="244"/>
      <c r="OZU6" s="244"/>
      <c r="OZV6" s="244"/>
      <c r="OZW6" s="244"/>
      <c r="OZX6" s="244"/>
      <c r="OZY6" s="244"/>
      <c r="OZZ6" s="244"/>
      <c r="PAA6" s="244"/>
      <c r="PAB6" s="244"/>
      <c r="PAC6" s="244"/>
      <c r="PAD6" s="244"/>
      <c r="PAE6" s="244"/>
      <c r="PAF6" s="244"/>
      <c r="PAG6" s="244"/>
      <c r="PAH6" s="244"/>
      <c r="PAI6" s="244"/>
      <c r="PAJ6" s="244"/>
      <c r="PAK6" s="244"/>
      <c r="PAL6" s="244"/>
      <c r="PAM6" s="244"/>
      <c r="PAN6" s="244"/>
      <c r="PAO6" s="244"/>
      <c r="PAP6" s="244"/>
      <c r="PAQ6" s="244"/>
      <c r="PAR6" s="244"/>
      <c r="PAS6" s="244"/>
      <c r="PAT6" s="244"/>
      <c r="PAU6" s="244"/>
      <c r="PAV6" s="244"/>
      <c r="PAW6" s="244"/>
      <c r="PAX6" s="244"/>
      <c r="PAY6" s="244"/>
      <c r="PAZ6" s="244"/>
      <c r="PBA6" s="244"/>
      <c r="PBB6" s="244"/>
      <c r="PBC6" s="244"/>
      <c r="PBD6" s="244"/>
      <c r="PBE6" s="244"/>
      <c r="PBF6" s="244"/>
      <c r="PBG6" s="244"/>
      <c r="PBH6" s="244"/>
      <c r="PBI6" s="244"/>
      <c r="PBJ6" s="244"/>
      <c r="PBK6" s="244"/>
      <c r="PBL6" s="244"/>
      <c r="PBM6" s="244"/>
      <c r="PBN6" s="244"/>
      <c r="PBO6" s="244"/>
      <c r="PBP6" s="244"/>
      <c r="PBQ6" s="244"/>
      <c r="PBR6" s="244"/>
      <c r="PBS6" s="244"/>
      <c r="PBT6" s="244"/>
      <c r="PBU6" s="244"/>
      <c r="PBV6" s="244"/>
      <c r="PBW6" s="244"/>
      <c r="PBX6" s="244"/>
      <c r="PBY6" s="244"/>
      <c r="PBZ6" s="244"/>
      <c r="PCA6" s="244"/>
      <c r="PCB6" s="244"/>
      <c r="PCC6" s="244"/>
      <c r="PCD6" s="244"/>
      <c r="PCE6" s="244"/>
      <c r="PCF6" s="244"/>
      <c r="PCG6" s="244"/>
      <c r="PCH6" s="244"/>
      <c r="PCI6" s="244"/>
      <c r="PCJ6" s="244"/>
      <c r="PCK6" s="244"/>
      <c r="PCL6" s="244"/>
      <c r="PCM6" s="244"/>
      <c r="PCN6" s="244"/>
      <c r="PCO6" s="244"/>
      <c r="PCP6" s="244"/>
      <c r="PCQ6" s="244"/>
      <c r="PCR6" s="244"/>
      <c r="PCS6" s="244"/>
      <c r="PCT6" s="244"/>
      <c r="PCU6" s="244"/>
      <c r="PCV6" s="244"/>
      <c r="PCW6" s="244"/>
      <c r="PCX6" s="244"/>
      <c r="PCY6" s="244"/>
      <c r="PCZ6" s="244"/>
      <c r="PDA6" s="244"/>
      <c r="PDB6" s="244"/>
      <c r="PDC6" s="244"/>
      <c r="PDD6" s="244"/>
      <c r="PDE6" s="244"/>
      <c r="PDF6" s="244"/>
      <c r="PDG6" s="244"/>
      <c r="PDH6" s="244"/>
      <c r="PDI6" s="244"/>
      <c r="PDJ6" s="244"/>
      <c r="PDK6" s="244"/>
      <c r="PDL6" s="244"/>
      <c r="PDM6" s="244"/>
      <c r="PDN6" s="244"/>
      <c r="PDO6" s="244"/>
      <c r="PDP6" s="244"/>
      <c r="PDQ6" s="244"/>
      <c r="PDR6" s="244"/>
      <c r="PDS6" s="244"/>
      <c r="PDT6" s="244"/>
      <c r="PDU6" s="244"/>
      <c r="PDV6" s="244"/>
      <c r="PDW6" s="244"/>
      <c r="PDX6" s="244"/>
      <c r="PDY6" s="244"/>
      <c r="PDZ6" s="244"/>
      <c r="PEA6" s="244"/>
      <c r="PEB6" s="244"/>
      <c r="PEC6" s="244"/>
      <c r="PED6" s="244"/>
      <c r="PEE6" s="244"/>
      <c r="PEF6" s="244"/>
      <c r="PEG6" s="244"/>
      <c r="PEH6" s="244"/>
      <c r="PEI6" s="244"/>
      <c r="PEJ6" s="244"/>
      <c r="PEK6" s="244"/>
      <c r="PEL6" s="244"/>
      <c r="PEM6" s="244"/>
      <c r="PEN6" s="244"/>
      <c r="PEO6" s="244"/>
      <c r="PEP6" s="244"/>
      <c r="PEQ6" s="244"/>
      <c r="PER6" s="244"/>
      <c r="PES6" s="244"/>
      <c r="PET6" s="244"/>
      <c r="PEU6" s="244"/>
      <c r="PEV6" s="244"/>
      <c r="PEW6" s="244"/>
      <c r="PEX6" s="244"/>
      <c r="PEY6" s="244"/>
      <c r="PEZ6" s="244"/>
      <c r="PFA6" s="244"/>
      <c r="PFB6" s="244"/>
      <c r="PFC6" s="244"/>
      <c r="PFD6" s="244"/>
      <c r="PFE6" s="244"/>
      <c r="PFF6" s="244"/>
      <c r="PFG6" s="244"/>
      <c r="PFH6" s="244"/>
      <c r="PFI6" s="244"/>
      <c r="PFJ6" s="244"/>
      <c r="PFK6" s="244"/>
      <c r="PFL6" s="244"/>
      <c r="PFM6" s="244"/>
      <c r="PFN6" s="244"/>
      <c r="PFO6" s="244"/>
      <c r="PFP6" s="244"/>
      <c r="PFQ6" s="244"/>
      <c r="PFR6" s="244"/>
      <c r="PFS6" s="244"/>
      <c r="PFT6" s="244"/>
      <c r="PFU6" s="244"/>
      <c r="PFV6" s="244"/>
      <c r="PFW6" s="244"/>
      <c r="PFX6" s="244"/>
      <c r="PFY6" s="244"/>
      <c r="PFZ6" s="244"/>
      <c r="PGA6" s="244"/>
      <c r="PGB6" s="244"/>
      <c r="PGC6" s="244"/>
      <c r="PGD6" s="244"/>
      <c r="PGE6" s="244"/>
      <c r="PGF6" s="244"/>
      <c r="PGG6" s="244"/>
      <c r="PGH6" s="244"/>
      <c r="PGI6" s="244"/>
      <c r="PGJ6" s="244"/>
      <c r="PGK6" s="244"/>
      <c r="PGL6" s="244"/>
      <c r="PGM6" s="244"/>
      <c r="PGN6" s="244"/>
      <c r="PGO6" s="244"/>
      <c r="PGP6" s="244"/>
      <c r="PGQ6" s="244"/>
      <c r="PGR6" s="244"/>
      <c r="PGS6" s="244"/>
      <c r="PGT6" s="244"/>
      <c r="PGU6" s="244"/>
      <c r="PGV6" s="244"/>
      <c r="PGW6" s="244"/>
      <c r="PGX6" s="244"/>
      <c r="PGY6" s="244"/>
      <c r="PGZ6" s="244"/>
      <c r="PHA6" s="244"/>
      <c r="PHB6" s="244"/>
      <c r="PHC6" s="244"/>
      <c r="PHD6" s="244"/>
      <c r="PHE6" s="244"/>
      <c r="PHF6" s="244"/>
      <c r="PHG6" s="244"/>
      <c r="PHH6" s="244"/>
      <c r="PHI6" s="244"/>
      <c r="PHJ6" s="244"/>
      <c r="PHK6" s="244"/>
      <c r="PHL6" s="244"/>
      <c r="PHM6" s="244"/>
      <c r="PHN6" s="244"/>
      <c r="PHO6" s="244"/>
      <c r="PHP6" s="244"/>
      <c r="PHQ6" s="244"/>
      <c r="PHR6" s="244"/>
      <c r="PHS6" s="244"/>
      <c r="PHT6" s="244"/>
      <c r="PHU6" s="244"/>
      <c r="PHV6" s="244"/>
      <c r="PHW6" s="244"/>
      <c r="PHX6" s="244"/>
      <c r="PHY6" s="244"/>
      <c r="PHZ6" s="244"/>
      <c r="PIA6" s="244"/>
      <c r="PIB6" s="244"/>
      <c r="PIC6" s="244"/>
      <c r="PID6" s="244"/>
      <c r="PIE6" s="244"/>
      <c r="PIF6" s="244"/>
      <c r="PIG6" s="244"/>
      <c r="PIH6" s="244"/>
      <c r="PII6" s="244"/>
      <c r="PIJ6" s="244"/>
      <c r="PIK6" s="244"/>
      <c r="PIL6" s="244"/>
      <c r="PIM6" s="244"/>
      <c r="PIN6" s="244"/>
      <c r="PIO6" s="244"/>
      <c r="PIP6" s="244"/>
      <c r="PIQ6" s="244"/>
      <c r="PIR6" s="244"/>
      <c r="PIS6" s="244"/>
      <c r="PIT6" s="244"/>
      <c r="PIU6" s="244"/>
      <c r="PIV6" s="244"/>
      <c r="PIW6" s="244"/>
      <c r="PIX6" s="244"/>
      <c r="PIY6" s="244"/>
      <c r="PIZ6" s="244"/>
      <c r="PJA6" s="244"/>
      <c r="PJB6" s="244"/>
      <c r="PJC6" s="244"/>
      <c r="PJD6" s="244"/>
      <c r="PJE6" s="244"/>
      <c r="PJF6" s="244"/>
      <c r="PJG6" s="244"/>
      <c r="PJH6" s="244"/>
      <c r="PJI6" s="244"/>
      <c r="PJJ6" s="244"/>
      <c r="PJK6" s="244"/>
      <c r="PJL6" s="244"/>
      <c r="PJM6" s="244"/>
      <c r="PJN6" s="244"/>
      <c r="PJO6" s="244"/>
      <c r="PJP6" s="244"/>
      <c r="PJQ6" s="244"/>
      <c r="PJR6" s="244"/>
      <c r="PJS6" s="244"/>
      <c r="PJT6" s="244"/>
      <c r="PJU6" s="244"/>
      <c r="PJV6" s="244"/>
      <c r="PJW6" s="244"/>
      <c r="PJX6" s="244"/>
      <c r="PJY6" s="244"/>
      <c r="PJZ6" s="244"/>
      <c r="PKA6" s="244"/>
      <c r="PKB6" s="244"/>
      <c r="PKC6" s="244"/>
      <c r="PKD6" s="244"/>
      <c r="PKE6" s="244"/>
      <c r="PKF6" s="244"/>
      <c r="PKG6" s="244"/>
      <c r="PKH6" s="244"/>
      <c r="PKI6" s="244"/>
      <c r="PKJ6" s="244"/>
      <c r="PKK6" s="244"/>
      <c r="PKL6" s="244"/>
      <c r="PKM6" s="244"/>
      <c r="PKN6" s="244"/>
      <c r="PKO6" s="244"/>
      <c r="PKP6" s="244"/>
      <c r="PKQ6" s="244"/>
      <c r="PKR6" s="244"/>
      <c r="PKS6" s="244"/>
      <c r="PKT6" s="244"/>
      <c r="PKU6" s="244"/>
      <c r="PKV6" s="244"/>
      <c r="PKW6" s="244"/>
      <c r="PKX6" s="244"/>
      <c r="PKY6" s="244"/>
      <c r="PKZ6" s="244"/>
      <c r="PLA6" s="244"/>
      <c r="PLB6" s="244"/>
      <c r="PLC6" s="244"/>
      <c r="PLD6" s="244"/>
      <c r="PLE6" s="244"/>
      <c r="PLF6" s="244"/>
      <c r="PLG6" s="244"/>
      <c r="PLH6" s="244"/>
      <c r="PLI6" s="244"/>
      <c r="PLJ6" s="244"/>
      <c r="PLK6" s="244"/>
      <c r="PLL6" s="244"/>
      <c r="PLM6" s="244"/>
      <c r="PLN6" s="244"/>
      <c r="PLO6" s="244"/>
      <c r="PLP6" s="244"/>
      <c r="PLQ6" s="244"/>
      <c r="PLR6" s="244"/>
      <c r="PLS6" s="244"/>
      <c r="PLT6" s="244"/>
      <c r="PLU6" s="244"/>
      <c r="PLV6" s="244"/>
      <c r="PLW6" s="244"/>
      <c r="PLX6" s="244"/>
      <c r="PLY6" s="244"/>
      <c r="PLZ6" s="244"/>
      <c r="PMA6" s="244"/>
      <c r="PMB6" s="244"/>
      <c r="PMC6" s="244"/>
      <c r="PMD6" s="244"/>
      <c r="PME6" s="244"/>
      <c r="PMF6" s="244"/>
      <c r="PMG6" s="244"/>
      <c r="PMH6" s="244"/>
      <c r="PMI6" s="244"/>
      <c r="PMJ6" s="244"/>
      <c r="PMK6" s="244"/>
      <c r="PML6" s="244"/>
      <c r="PMM6" s="244"/>
      <c r="PMN6" s="244"/>
      <c r="PMO6" s="244"/>
      <c r="PMP6" s="244"/>
      <c r="PMQ6" s="244"/>
      <c r="PMR6" s="244"/>
      <c r="PMS6" s="244"/>
      <c r="PMT6" s="244"/>
      <c r="PMU6" s="244"/>
      <c r="PMV6" s="244"/>
      <c r="PMW6" s="244"/>
      <c r="PMX6" s="244"/>
      <c r="PMY6" s="244"/>
      <c r="PMZ6" s="244"/>
      <c r="PNA6" s="244"/>
      <c r="PNB6" s="244"/>
      <c r="PNC6" s="244"/>
      <c r="PND6" s="244"/>
      <c r="PNE6" s="244"/>
      <c r="PNF6" s="244"/>
      <c r="PNG6" s="244"/>
      <c r="PNH6" s="244"/>
      <c r="PNI6" s="244"/>
      <c r="PNJ6" s="244"/>
      <c r="PNK6" s="244"/>
      <c r="PNL6" s="244"/>
      <c r="PNM6" s="244"/>
      <c r="PNN6" s="244"/>
      <c r="PNO6" s="244"/>
      <c r="PNP6" s="244"/>
      <c r="PNQ6" s="244"/>
      <c r="PNR6" s="244"/>
      <c r="PNS6" s="244"/>
      <c r="PNT6" s="244"/>
      <c r="PNU6" s="244"/>
      <c r="PNV6" s="244"/>
      <c r="PNW6" s="244"/>
      <c r="PNX6" s="244"/>
      <c r="PNY6" s="244"/>
      <c r="PNZ6" s="244"/>
      <c r="POA6" s="244"/>
      <c r="POB6" s="244"/>
      <c r="POC6" s="244"/>
      <c r="POD6" s="244"/>
      <c r="POE6" s="244"/>
      <c r="POF6" s="244"/>
      <c r="POG6" s="244"/>
      <c r="POH6" s="244"/>
      <c r="POI6" s="244"/>
      <c r="POJ6" s="244"/>
      <c r="POK6" s="244"/>
      <c r="POL6" s="244"/>
      <c r="POM6" s="244"/>
      <c r="PON6" s="244"/>
      <c r="POO6" s="244"/>
      <c r="POP6" s="244"/>
      <c r="POQ6" s="244"/>
      <c r="POR6" s="244"/>
      <c r="POS6" s="244"/>
      <c r="POT6" s="244"/>
      <c r="POU6" s="244"/>
      <c r="POV6" s="244"/>
      <c r="POW6" s="244"/>
      <c r="POX6" s="244"/>
      <c r="POY6" s="244"/>
      <c r="POZ6" s="244"/>
      <c r="PPA6" s="244"/>
      <c r="PPB6" s="244"/>
      <c r="PPC6" s="244"/>
      <c r="PPD6" s="244"/>
      <c r="PPE6" s="244"/>
      <c r="PPF6" s="244"/>
      <c r="PPG6" s="244"/>
      <c r="PPH6" s="244"/>
      <c r="PPI6" s="244"/>
      <c r="PPJ6" s="244"/>
      <c r="PPK6" s="244"/>
      <c r="PPL6" s="244"/>
      <c r="PPM6" s="244"/>
      <c r="PPN6" s="244"/>
      <c r="PPO6" s="244"/>
      <c r="PPP6" s="244"/>
      <c r="PPQ6" s="244"/>
      <c r="PPR6" s="244"/>
      <c r="PPS6" s="244"/>
      <c r="PPT6" s="244"/>
      <c r="PPU6" s="244"/>
      <c r="PPV6" s="244"/>
      <c r="PPW6" s="244"/>
      <c r="PPX6" s="244"/>
      <c r="PPY6" s="244"/>
      <c r="PPZ6" s="244"/>
      <c r="PQA6" s="244"/>
      <c r="PQB6" s="244"/>
      <c r="PQC6" s="244"/>
      <c r="PQD6" s="244"/>
      <c r="PQE6" s="244"/>
      <c r="PQF6" s="244"/>
      <c r="PQG6" s="244"/>
      <c r="PQH6" s="244"/>
      <c r="PQI6" s="244"/>
      <c r="PQJ6" s="244"/>
      <c r="PQK6" s="244"/>
      <c r="PQL6" s="244"/>
      <c r="PQM6" s="244"/>
      <c r="PQN6" s="244"/>
      <c r="PQO6" s="244"/>
      <c r="PQP6" s="244"/>
      <c r="PQQ6" s="244"/>
      <c r="PQR6" s="244"/>
      <c r="PQS6" s="244"/>
      <c r="PQT6" s="244"/>
      <c r="PQU6" s="244"/>
      <c r="PQV6" s="244"/>
      <c r="PQW6" s="244"/>
      <c r="PQX6" s="244"/>
      <c r="PQY6" s="244"/>
      <c r="PQZ6" s="244"/>
      <c r="PRA6" s="244"/>
      <c r="PRB6" s="244"/>
      <c r="PRC6" s="244"/>
      <c r="PRD6" s="244"/>
      <c r="PRE6" s="244"/>
      <c r="PRF6" s="244"/>
      <c r="PRG6" s="244"/>
      <c r="PRH6" s="244"/>
      <c r="PRI6" s="244"/>
      <c r="PRJ6" s="244"/>
      <c r="PRK6" s="244"/>
      <c r="PRL6" s="244"/>
      <c r="PRM6" s="244"/>
      <c r="PRN6" s="244"/>
      <c r="PRO6" s="244"/>
      <c r="PRP6" s="244"/>
      <c r="PRQ6" s="244"/>
      <c r="PRR6" s="244"/>
      <c r="PRS6" s="244"/>
      <c r="PRT6" s="244"/>
      <c r="PRU6" s="244"/>
      <c r="PRV6" s="244"/>
      <c r="PRW6" s="244"/>
      <c r="PRX6" s="244"/>
      <c r="PRY6" s="244"/>
      <c r="PRZ6" s="244"/>
      <c r="PSA6" s="244"/>
      <c r="PSB6" s="244"/>
      <c r="PSC6" s="244"/>
      <c r="PSD6" s="244"/>
      <c r="PSE6" s="244"/>
      <c r="PSF6" s="244"/>
      <c r="PSG6" s="244"/>
      <c r="PSH6" s="244"/>
      <c r="PSI6" s="244"/>
      <c r="PSJ6" s="244"/>
      <c r="PSK6" s="244"/>
      <c r="PSL6" s="244"/>
      <c r="PSM6" s="244"/>
      <c r="PSN6" s="244"/>
      <c r="PSO6" s="244"/>
      <c r="PSP6" s="244"/>
      <c r="PSQ6" s="244"/>
      <c r="PSR6" s="244"/>
      <c r="PSS6" s="244"/>
      <c r="PST6" s="244"/>
      <c r="PSU6" s="244"/>
      <c r="PSV6" s="244"/>
      <c r="PSW6" s="244"/>
      <c r="PSX6" s="244"/>
      <c r="PSY6" s="244"/>
      <c r="PSZ6" s="244"/>
      <c r="PTA6" s="244"/>
      <c r="PTB6" s="244"/>
      <c r="PTC6" s="244"/>
      <c r="PTD6" s="244"/>
      <c r="PTE6" s="244"/>
      <c r="PTF6" s="244"/>
      <c r="PTG6" s="244"/>
      <c r="PTH6" s="244"/>
      <c r="PTI6" s="244"/>
      <c r="PTJ6" s="244"/>
      <c r="PTK6" s="244"/>
      <c r="PTL6" s="244"/>
      <c r="PTM6" s="244"/>
      <c r="PTN6" s="244"/>
      <c r="PTO6" s="244"/>
      <c r="PTP6" s="244"/>
      <c r="PTQ6" s="244"/>
      <c r="PTR6" s="244"/>
      <c r="PTS6" s="244"/>
      <c r="PTT6" s="244"/>
      <c r="PTU6" s="244"/>
      <c r="PTV6" s="244"/>
      <c r="PTW6" s="244"/>
      <c r="PTX6" s="244"/>
      <c r="PTY6" s="244"/>
      <c r="PTZ6" s="244"/>
      <c r="PUA6" s="244"/>
      <c r="PUB6" s="244"/>
      <c r="PUC6" s="244"/>
      <c r="PUD6" s="244"/>
      <c r="PUE6" s="244"/>
      <c r="PUF6" s="244"/>
      <c r="PUG6" s="244"/>
      <c r="PUH6" s="244"/>
      <c r="PUI6" s="244"/>
      <c r="PUJ6" s="244"/>
      <c r="PUK6" s="244"/>
      <c r="PUL6" s="244"/>
      <c r="PUM6" s="244"/>
      <c r="PUN6" s="244"/>
      <c r="PUO6" s="244"/>
      <c r="PUP6" s="244"/>
      <c r="PUQ6" s="244"/>
      <c r="PUR6" s="244"/>
      <c r="PUS6" s="244"/>
      <c r="PUT6" s="244"/>
      <c r="PUU6" s="244"/>
      <c r="PUV6" s="244"/>
      <c r="PUW6" s="244"/>
      <c r="PUX6" s="244"/>
      <c r="PUY6" s="244"/>
      <c r="PUZ6" s="244"/>
      <c r="PVA6" s="244"/>
      <c r="PVB6" s="244"/>
      <c r="PVC6" s="244"/>
      <c r="PVD6" s="244"/>
      <c r="PVE6" s="244"/>
      <c r="PVF6" s="244"/>
      <c r="PVG6" s="244"/>
      <c r="PVH6" s="244"/>
      <c r="PVI6" s="244"/>
      <c r="PVJ6" s="244"/>
      <c r="PVK6" s="244"/>
      <c r="PVL6" s="244"/>
      <c r="PVM6" s="244"/>
      <c r="PVN6" s="244"/>
      <c r="PVO6" s="244"/>
      <c r="PVP6" s="244"/>
      <c r="PVQ6" s="244"/>
      <c r="PVR6" s="244"/>
      <c r="PVS6" s="244"/>
      <c r="PVT6" s="244"/>
      <c r="PVU6" s="244"/>
      <c r="PVV6" s="244"/>
      <c r="PVW6" s="244"/>
      <c r="PVX6" s="244"/>
      <c r="PVY6" s="244"/>
      <c r="PVZ6" s="244"/>
      <c r="PWA6" s="244"/>
      <c r="PWB6" s="244"/>
      <c r="PWC6" s="244"/>
      <c r="PWD6" s="244"/>
      <c r="PWE6" s="244"/>
      <c r="PWF6" s="244"/>
      <c r="PWG6" s="244"/>
      <c r="PWH6" s="244"/>
      <c r="PWI6" s="244"/>
      <c r="PWJ6" s="244"/>
      <c r="PWK6" s="244"/>
      <c r="PWL6" s="244"/>
      <c r="PWM6" s="244"/>
      <c r="PWN6" s="244"/>
      <c r="PWO6" s="244"/>
      <c r="PWP6" s="244"/>
      <c r="PWQ6" s="244"/>
      <c r="PWR6" s="244"/>
      <c r="PWS6" s="244"/>
      <c r="PWT6" s="244"/>
      <c r="PWU6" s="244"/>
      <c r="PWV6" s="244"/>
      <c r="PWW6" s="244"/>
      <c r="PWX6" s="244"/>
      <c r="PWY6" s="244"/>
      <c r="PWZ6" s="244"/>
      <c r="PXA6" s="244"/>
      <c r="PXB6" s="244"/>
      <c r="PXC6" s="244"/>
      <c r="PXD6" s="244"/>
      <c r="PXE6" s="244"/>
      <c r="PXF6" s="244"/>
      <c r="PXG6" s="244"/>
      <c r="PXH6" s="244"/>
      <c r="PXI6" s="244"/>
      <c r="PXJ6" s="244"/>
      <c r="PXK6" s="244"/>
      <c r="PXL6" s="244"/>
      <c r="PXM6" s="244"/>
      <c r="PXN6" s="244"/>
      <c r="PXO6" s="244"/>
      <c r="PXP6" s="244"/>
      <c r="PXQ6" s="244"/>
      <c r="PXR6" s="244"/>
      <c r="PXS6" s="244"/>
      <c r="PXT6" s="244"/>
      <c r="PXU6" s="244"/>
      <c r="PXV6" s="244"/>
      <c r="PXW6" s="244"/>
      <c r="PXX6" s="244"/>
      <c r="PXY6" s="244"/>
      <c r="PXZ6" s="244"/>
      <c r="PYA6" s="244"/>
      <c r="PYB6" s="244"/>
      <c r="PYC6" s="244"/>
      <c r="PYD6" s="244"/>
      <c r="PYE6" s="244"/>
      <c r="PYF6" s="244"/>
      <c r="PYG6" s="244"/>
      <c r="PYH6" s="244"/>
      <c r="PYI6" s="244"/>
      <c r="PYJ6" s="244"/>
      <c r="PYK6" s="244"/>
      <c r="PYL6" s="244"/>
      <c r="PYM6" s="244"/>
      <c r="PYN6" s="244"/>
      <c r="PYO6" s="244"/>
      <c r="PYP6" s="244"/>
      <c r="PYQ6" s="244"/>
      <c r="PYR6" s="244"/>
      <c r="PYS6" s="244"/>
      <c r="PYT6" s="244"/>
      <c r="PYU6" s="244"/>
      <c r="PYV6" s="244"/>
      <c r="PYW6" s="244"/>
      <c r="PYX6" s="244"/>
      <c r="PYY6" s="244"/>
      <c r="PYZ6" s="244"/>
      <c r="PZA6" s="244"/>
      <c r="PZB6" s="244"/>
      <c r="PZC6" s="244"/>
      <c r="PZD6" s="244"/>
      <c r="PZE6" s="244"/>
      <c r="PZF6" s="244"/>
      <c r="PZG6" s="244"/>
      <c r="PZH6" s="244"/>
      <c r="PZI6" s="244"/>
      <c r="PZJ6" s="244"/>
      <c r="PZK6" s="244"/>
      <c r="PZL6" s="244"/>
      <c r="PZM6" s="244"/>
      <c r="PZN6" s="244"/>
      <c r="PZO6" s="244"/>
      <c r="PZP6" s="244"/>
      <c r="PZQ6" s="244"/>
      <c r="PZR6" s="244"/>
      <c r="PZS6" s="244"/>
      <c r="PZT6" s="244"/>
      <c r="PZU6" s="244"/>
      <c r="PZV6" s="244"/>
      <c r="PZW6" s="244"/>
      <c r="PZX6" s="244"/>
      <c r="PZY6" s="244"/>
      <c r="PZZ6" s="244"/>
      <c r="QAA6" s="244"/>
      <c r="QAB6" s="244"/>
      <c r="QAC6" s="244"/>
      <c r="QAD6" s="244"/>
      <c r="QAE6" s="244"/>
      <c r="QAF6" s="244"/>
      <c r="QAG6" s="244"/>
      <c r="QAH6" s="244"/>
      <c r="QAI6" s="244"/>
      <c r="QAJ6" s="244"/>
      <c r="QAK6" s="244"/>
      <c r="QAL6" s="244"/>
      <c r="QAM6" s="244"/>
      <c r="QAN6" s="244"/>
      <c r="QAO6" s="244"/>
      <c r="QAP6" s="244"/>
      <c r="QAQ6" s="244"/>
      <c r="QAR6" s="244"/>
      <c r="QAS6" s="244"/>
      <c r="QAT6" s="244"/>
      <c r="QAU6" s="244"/>
      <c r="QAV6" s="244"/>
      <c r="QAW6" s="244"/>
      <c r="QAX6" s="244"/>
      <c r="QAY6" s="244"/>
      <c r="QAZ6" s="244"/>
      <c r="QBA6" s="244"/>
      <c r="QBB6" s="244"/>
      <c r="QBC6" s="244"/>
      <c r="QBD6" s="244"/>
      <c r="QBE6" s="244"/>
      <c r="QBF6" s="244"/>
      <c r="QBG6" s="244"/>
      <c r="QBH6" s="244"/>
      <c r="QBI6" s="244"/>
      <c r="QBJ6" s="244"/>
      <c r="QBK6" s="244"/>
      <c r="QBL6" s="244"/>
      <c r="QBM6" s="244"/>
      <c r="QBN6" s="244"/>
      <c r="QBO6" s="244"/>
      <c r="QBP6" s="244"/>
      <c r="QBQ6" s="244"/>
      <c r="QBR6" s="244"/>
      <c r="QBS6" s="244"/>
      <c r="QBT6" s="244"/>
      <c r="QBU6" s="244"/>
      <c r="QBV6" s="244"/>
      <c r="QBW6" s="244"/>
      <c r="QBX6" s="244"/>
      <c r="QBY6" s="244"/>
      <c r="QBZ6" s="244"/>
      <c r="QCA6" s="244"/>
      <c r="QCB6" s="244"/>
      <c r="QCC6" s="244"/>
      <c r="QCD6" s="244"/>
      <c r="QCE6" s="244"/>
      <c r="QCF6" s="244"/>
      <c r="QCG6" s="244"/>
      <c r="QCH6" s="244"/>
      <c r="QCI6" s="244"/>
      <c r="QCJ6" s="244"/>
      <c r="QCK6" s="244"/>
      <c r="QCL6" s="244"/>
      <c r="QCM6" s="244"/>
      <c r="QCN6" s="244"/>
      <c r="QCO6" s="244"/>
      <c r="QCP6" s="244"/>
      <c r="QCQ6" s="244"/>
      <c r="QCR6" s="244"/>
      <c r="QCS6" s="244"/>
      <c r="QCT6" s="244"/>
      <c r="QCU6" s="244"/>
      <c r="QCV6" s="244"/>
      <c r="QCW6" s="244"/>
      <c r="QCX6" s="244"/>
      <c r="QCY6" s="244"/>
      <c r="QCZ6" s="244"/>
      <c r="QDA6" s="244"/>
      <c r="QDB6" s="244"/>
      <c r="QDC6" s="244"/>
      <c r="QDD6" s="244"/>
      <c r="QDE6" s="244"/>
      <c r="QDF6" s="244"/>
      <c r="QDG6" s="244"/>
      <c r="QDH6" s="244"/>
      <c r="QDI6" s="244"/>
      <c r="QDJ6" s="244"/>
      <c r="QDK6" s="244"/>
      <c r="QDL6" s="244"/>
      <c r="QDM6" s="244"/>
      <c r="QDN6" s="244"/>
      <c r="QDO6" s="244"/>
      <c r="QDP6" s="244"/>
      <c r="QDQ6" s="244"/>
      <c r="QDR6" s="244"/>
      <c r="QDS6" s="244"/>
      <c r="QDT6" s="244"/>
      <c r="QDU6" s="244"/>
      <c r="QDV6" s="244"/>
      <c r="QDW6" s="244"/>
      <c r="QDX6" s="244"/>
      <c r="QDY6" s="244"/>
      <c r="QDZ6" s="244"/>
      <c r="QEA6" s="244"/>
      <c r="QEB6" s="244"/>
      <c r="QEC6" s="244"/>
      <c r="QED6" s="244"/>
      <c r="QEE6" s="244"/>
      <c r="QEF6" s="244"/>
      <c r="QEG6" s="244"/>
      <c r="QEH6" s="244"/>
      <c r="QEI6" s="244"/>
      <c r="QEJ6" s="244"/>
      <c r="QEK6" s="244"/>
      <c r="QEL6" s="244"/>
      <c r="QEM6" s="244"/>
      <c r="QEN6" s="244"/>
      <c r="QEO6" s="244"/>
      <c r="QEP6" s="244"/>
      <c r="QEQ6" s="244"/>
      <c r="QER6" s="244"/>
      <c r="QES6" s="244"/>
      <c r="QET6" s="244"/>
      <c r="QEU6" s="244"/>
      <c r="QEV6" s="244"/>
      <c r="QEW6" s="244"/>
      <c r="QEX6" s="244"/>
      <c r="QEY6" s="244"/>
      <c r="QEZ6" s="244"/>
      <c r="QFA6" s="244"/>
      <c r="QFB6" s="244"/>
      <c r="QFC6" s="244"/>
      <c r="QFD6" s="244"/>
      <c r="QFE6" s="244"/>
      <c r="QFF6" s="244"/>
      <c r="QFG6" s="244"/>
      <c r="QFH6" s="244"/>
      <c r="QFI6" s="244"/>
      <c r="QFJ6" s="244"/>
      <c r="QFK6" s="244"/>
      <c r="QFL6" s="244"/>
      <c r="QFM6" s="244"/>
      <c r="QFN6" s="244"/>
      <c r="QFO6" s="244"/>
      <c r="QFP6" s="244"/>
      <c r="QFQ6" s="244"/>
      <c r="QFR6" s="244"/>
      <c r="QFS6" s="244"/>
      <c r="QFT6" s="244"/>
      <c r="QFU6" s="244"/>
      <c r="QFV6" s="244"/>
      <c r="QFW6" s="244"/>
      <c r="QFX6" s="244"/>
      <c r="QFY6" s="244"/>
      <c r="QFZ6" s="244"/>
      <c r="QGA6" s="244"/>
      <c r="QGB6" s="244"/>
      <c r="QGC6" s="244"/>
      <c r="QGD6" s="244"/>
      <c r="QGE6" s="244"/>
      <c r="QGF6" s="244"/>
      <c r="QGG6" s="244"/>
      <c r="QGH6" s="244"/>
      <c r="QGI6" s="244"/>
      <c r="QGJ6" s="244"/>
      <c r="QGK6" s="244"/>
      <c r="QGL6" s="244"/>
      <c r="QGM6" s="244"/>
      <c r="QGN6" s="244"/>
      <c r="QGO6" s="244"/>
      <c r="QGP6" s="244"/>
      <c r="QGQ6" s="244"/>
      <c r="QGR6" s="244"/>
      <c r="QGS6" s="244"/>
      <c r="QGT6" s="244"/>
      <c r="QGU6" s="244"/>
      <c r="QGV6" s="244"/>
      <c r="QGW6" s="244"/>
      <c r="QGX6" s="244"/>
      <c r="QGY6" s="244"/>
      <c r="QGZ6" s="244"/>
      <c r="QHA6" s="244"/>
      <c r="QHB6" s="244"/>
      <c r="QHC6" s="244"/>
      <c r="QHD6" s="244"/>
      <c r="QHE6" s="244"/>
      <c r="QHF6" s="244"/>
      <c r="QHG6" s="244"/>
      <c r="QHH6" s="244"/>
      <c r="QHI6" s="244"/>
      <c r="QHJ6" s="244"/>
      <c r="QHK6" s="244"/>
      <c r="QHL6" s="244"/>
      <c r="QHM6" s="244"/>
      <c r="QHN6" s="244"/>
      <c r="QHO6" s="244"/>
      <c r="QHP6" s="244"/>
      <c r="QHQ6" s="244"/>
      <c r="QHR6" s="244"/>
      <c r="QHS6" s="244"/>
      <c r="QHT6" s="244"/>
      <c r="QHU6" s="244"/>
      <c r="QHV6" s="244"/>
      <c r="QHW6" s="244"/>
      <c r="QHX6" s="244"/>
      <c r="QHY6" s="244"/>
      <c r="QHZ6" s="244"/>
      <c r="QIA6" s="244"/>
      <c r="QIB6" s="244"/>
      <c r="QIC6" s="244"/>
      <c r="QID6" s="244"/>
      <c r="QIE6" s="244"/>
      <c r="QIF6" s="244"/>
      <c r="QIG6" s="244"/>
      <c r="QIH6" s="244"/>
      <c r="QII6" s="244"/>
      <c r="QIJ6" s="244"/>
      <c r="QIK6" s="244"/>
      <c r="QIL6" s="244"/>
      <c r="QIM6" s="244"/>
      <c r="QIN6" s="244"/>
      <c r="QIO6" s="244"/>
      <c r="QIP6" s="244"/>
      <c r="QIQ6" s="244"/>
      <c r="QIR6" s="244"/>
      <c r="QIS6" s="244"/>
      <c r="QIT6" s="244"/>
      <c r="QIU6" s="244"/>
      <c r="QIV6" s="244"/>
      <c r="QIW6" s="244"/>
      <c r="QIX6" s="244"/>
      <c r="QIY6" s="244"/>
      <c r="QIZ6" s="244"/>
      <c r="QJA6" s="244"/>
      <c r="QJB6" s="244"/>
      <c r="QJC6" s="244"/>
      <c r="QJD6" s="244"/>
      <c r="QJE6" s="244"/>
      <c r="QJF6" s="244"/>
      <c r="QJG6" s="244"/>
      <c r="QJH6" s="244"/>
      <c r="QJI6" s="244"/>
      <c r="QJJ6" s="244"/>
      <c r="QJK6" s="244"/>
      <c r="QJL6" s="244"/>
      <c r="QJM6" s="244"/>
      <c r="QJN6" s="244"/>
      <c r="QJO6" s="244"/>
      <c r="QJP6" s="244"/>
      <c r="QJQ6" s="244"/>
      <c r="QJR6" s="244"/>
      <c r="QJS6" s="244"/>
      <c r="QJT6" s="244"/>
      <c r="QJU6" s="244"/>
      <c r="QJV6" s="244"/>
      <c r="QJW6" s="244"/>
      <c r="QJX6" s="244"/>
      <c r="QJY6" s="244"/>
      <c r="QJZ6" s="244"/>
      <c r="QKA6" s="244"/>
      <c r="QKB6" s="244"/>
      <c r="QKC6" s="244"/>
      <c r="QKD6" s="244"/>
      <c r="QKE6" s="244"/>
      <c r="QKF6" s="244"/>
      <c r="QKG6" s="244"/>
      <c r="QKH6" s="244"/>
      <c r="QKI6" s="244"/>
      <c r="QKJ6" s="244"/>
      <c r="QKK6" s="244"/>
      <c r="QKL6" s="244"/>
      <c r="QKM6" s="244"/>
      <c r="QKN6" s="244"/>
      <c r="QKO6" s="244"/>
      <c r="QKP6" s="244"/>
      <c r="QKQ6" s="244"/>
      <c r="QKR6" s="244"/>
      <c r="QKS6" s="244"/>
      <c r="QKT6" s="244"/>
      <c r="QKU6" s="244"/>
      <c r="QKV6" s="244"/>
      <c r="QKW6" s="244"/>
      <c r="QKX6" s="244"/>
      <c r="QKY6" s="244"/>
      <c r="QKZ6" s="244"/>
      <c r="QLA6" s="244"/>
      <c r="QLB6" s="244"/>
      <c r="QLC6" s="244"/>
      <c r="QLD6" s="244"/>
      <c r="QLE6" s="244"/>
      <c r="QLF6" s="244"/>
      <c r="QLG6" s="244"/>
      <c r="QLH6" s="244"/>
      <c r="QLI6" s="244"/>
      <c r="QLJ6" s="244"/>
      <c r="QLK6" s="244"/>
      <c r="QLL6" s="244"/>
      <c r="QLM6" s="244"/>
      <c r="QLN6" s="244"/>
      <c r="QLO6" s="244"/>
      <c r="QLP6" s="244"/>
      <c r="QLQ6" s="244"/>
      <c r="QLR6" s="244"/>
      <c r="QLS6" s="244"/>
      <c r="QLT6" s="244"/>
      <c r="QLU6" s="244"/>
      <c r="QLV6" s="244"/>
      <c r="QLW6" s="244"/>
      <c r="QLX6" s="244"/>
      <c r="QLY6" s="244"/>
      <c r="QLZ6" s="244"/>
      <c r="QMA6" s="244"/>
      <c r="QMB6" s="244"/>
      <c r="QMC6" s="244"/>
      <c r="QMD6" s="244"/>
      <c r="QME6" s="244"/>
      <c r="QMF6" s="244"/>
      <c r="QMG6" s="244"/>
      <c r="QMH6" s="244"/>
      <c r="QMI6" s="244"/>
      <c r="QMJ6" s="244"/>
      <c r="QMK6" s="244"/>
      <c r="QML6" s="244"/>
      <c r="QMM6" s="244"/>
      <c r="QMN6" s="244"/>
      <c r="QMO6" s="244"/>
      <c r="QMP6" s="244"/>
      <c r="QMQ6" s="244"/>
      <c r="QMR6" s="244"/>
      <c r="QMS6" s="244"/>
      <c r="QMT6" s="244"/>
      <c r="QMU6" s="244"/>
      <c r="QMV6" s="244"/>
      <c r="QMW6" s="244"/>
      <c r="QMX6" s="244"/>
      <c r="QMY6" s="244"/>
      <c r="QMZ6" s="244"/>
      <c r="QNA6" s="244"/>
      <c r="QNB6" s="244"/>
      <c r="QNC6" s="244"/>
      <c r="QND6" s="244"/>
      <c r="QNE6" s="244"/>
      <c r="QNF6" s="244"/>
      <c r="QNG6" s="244"/>
      <c r="QNH6" s="244"/>
      <c r="QNI6" s="244"/>
      <c r="QNJ6" s="244"/>
      <c r="QNK6" s="244"/>
      <c r="QNL6" s="244"/>
      <c r="QNM6" s="244"/>
      <c r="QNN6" s="244"/>
      <c r="QNO6" s="244"/>
      <c r="QNP6" s="244"/>
      <c r="QNQ6" s="244"/>
      <c r="QNR6" s="244"/>
      <c r="QNS6" s="244"/>
      <c r="QNT6" s="244"/>
      <c r="QNU6" s="244"/>
      <c r="QNV6" s="244"/>
      <c r="QNW6" s="244"/>
      <c r="QNX6" s="244"/>
      <c r="QNY6" s="244"/>
      <c r="QNZ6" s="244"/>
      <c r="QOA6" s="244"/>
      <c r="QOB6" s="244"/>
      <c r="QOC6" s="244"/>
      <c r="QOD6" s="244"/>
      <c r="QOE6" s="244"/>
      <c r="QOF6" s="244"/>
      <c r="QOG6" s="244"/>
      <c r="QOH6" s="244"/>
      <c r="QOI6" s="244"/>
      <c r="QOJ6" s="244"/>
      <c r="QOK6" s="244"/>
      <c r="QOL6" s="244"/>
      <c r="QOM6" s="244"/>
      <c r="QON6" s="244"/>
      <c r="QOO6" s="244"/>
      <c r="QOP6" s="244"/>
      <c r="QOQ6" s="244"/>
      <c r="QOR6" s="244"/>
      <c r="QOS6" s="244"/>
      <c r="QOT6" s="244"/>
      <c r="QOU6" s="244"/>
      <c r="QOV6" s="244"/>
      <c r="QOW6" s="244"/>
      <c r="QOX6" s="244"/>
      <c r="QOY6" s="244"/>
      <c r="QOZ6" s="244"/>
      <c r="QPA6" s="244"/>
      <c r="QPB6" s="244"/>
      <c r="QPC6" s="244"/>
      <c r="QPD6" s="244"/>
      <c r="QPE6" s="244"/>
      <c r="QPF6" s="244"/>
      <c r="QPG6" s="244"/>
      <c r="QPH6" s="244"/>
      <c r="QPI6" s="244"/>
      <c r="QPJ6" s="244"/>
      <c r="QPK6" s="244"/>
      <c r="QPL6" s="244"/>
      <c r="QPM6" s="244"/>
      <c r="QPN6" s="244"/>
      <c r="QPO6" s="244"/>
      <c r="QPP6" s="244"/>
      <c r="QPQ6" s="244"/>
      <c r="QPR6" s="244"/>
      <c r="QPS6" s="244"/>
      <c r="QPT6" s="244"/>
      <c r="QPU6" s="244"/>
      <c r="QPV6" s="244"/>
      <c r="QPW6" s="244"/>
      <c r="QPX6" s="244"/>
      <c r="QPY6" s="244"/>
      <c r="QPZ6" s="244"/>
      <c r="QQA6" s="244"/>
      <c r="QQB6" s="244"/>
      <c r="QQC6" s="244"/>
      <c r="QQD6" s="244"/>
      <c r="QQE6" s="244"/>
      <c r="QQF6" s="244"/>
      <c r="QQG6" s="244"/>
      <c r="QQH6" s="244"/>
      <c r="QQI6" s="244"/>
      <c r="QQJ6" s="244"/>
      <c r="QQK6" s="244"/>
      <c r="QQL6" s="244"/>
      <c r="QQM6" s="244"/>
      <c r="QQN6" s="244"/>
      <c r="QQO6" s="244"/>
      <c r="QQP6" s="244"/>
      <c r="QQQ6" s="244"/>
      <c r="QQR6" s="244"/>
      <c r="QQS6" s="244"/>
      <c r="QQT6" s="244"/>
      <c r="QQU6" s="244"/>
      <c r="QQV6" s="244"/>
      <c r="QQW6" s="244"/>
      <c r="QQX6" s="244"/>
      <c r="QQY6" s="244"/>
      <c r="QQZ6" s="244"/>
      <c r="QRA6" s="244"/>
      <c r="QRB6" s="244"/>
      <c r="QRC6" s="244"/>
      <c r="QRD6" s="244"/>
      <c r="QRE6" s="244"/>
      <c r="QRF6" s="244"/>
      <c r="QRG6" s="244"/>
      <c r="QRH6" s="244"/>
      <c r="QRI6" s="244"/>
      <c r="QRJ6" s="244"/>
      <c r="QRK6" s="244"/>
      <c r="QRL6" s="244"/>
      <c r="QRM6" s="244"/>
      <c r="QRN6" s="244"/>
      <c r="QRO6" s="244"/>
      <c r="QRP6" s="244"/>
      <c r="QRQ6" s="244"/>
      <c r="QRR6" s="244"/>
      <c r="QRS6" s="244"/>
      <c r="QRT6" s="244"/>
      <c r="QRU6" s="244"/>
      <c r="QRV6" s="244"/>
      <c r="QRW6" s="244"/>
      <c r="QRX6" s="244"/>
      <c r="QRY6" s="244"/>
      <c r="QRZ6" s="244"/>
      <c r="QSA6" s="244"/>
      <c r="QSB6" s="244"/>
      <c r="QSC6" s="244"/>
      <c r="QSD6" s="244"/>
      <c r="QSE6" s="244"/>
      <c r="QSF6" s="244"/>
      <c r="QSG6" s="244"/>
      <c r="QSH6" s="244"/>
      <c r="QSI6" s="244"/>
      <c r="QSJ6" s="244"/>
      <c r="QSK6" s="244"/>
      <c r="QSL6" s="244"/>
      <c r="QSM6" s="244"/>
      <c r="QSN6" s="244"/>
      <c r="QSO6" s="244"/>
      <c r="QSP6" s="244"/>
      <c r="QSQ6" s="244"/>
      <c r="QSR6" s="244"/>
      <c r="QSS6" s="244"/>
      <c r="QST6" s="244"/>
      <c r="QSU6" s="244"/>
      <c r="QSV6" s="244"/>
      <c r="QSW6" s="244"/>
      <c r="QSX6" s="244"/>
      <c r="QSY6" s="244"/>
      <c r="QSZ6" s="244"/>
      <c r="QTA6" s="244"/>
      <c r="QTB6" s="244"/>
      <c r="QTC6" s="244"/>
      <c r="QTD6" s="244"/>
      <c r="QTE6" s="244"/>
      <c r="QTF6" s="244"/>
      <c r="QTG6" s="244"/>
      <c r="QTH6" s="244"/>
      <c r="QTI6" s="244"/>
      <c r="QTJ6" s="244"/>
      <c r="QTK6" s="244"/>
      <c r="QTL6" s="244"/>
      <c r="QTM6" s="244"/>
      <c r="QTN6" s="244"/>
      <c r="QTO6" s="244"/>
      <c r="QTP6" s="244"/>
      <c r="QTQ6" s="244"/>
      <c r="QTR6" s="244"/>
      <c r="QTS6" s="244"/>
      <c r="QTT6" s="244"/>
      <c r="QTU6" s="244"/>
      <c r="QTV6" s="244"/>
      <c r="QTW6" s="244"/>
      <c r="QTX6" s="244"/>
      <c r="QTY6" s="244"/>
      <c r="QTZ6" s="244"/>
      <c r="QUA6" s="244"/>
      <c r="QUB6" s="244"/>
      <c r="QUC6" s="244"/>
      <c r="QUD6" s="244"/>
      <c r="QUE6" s="244"/>
      <c r="QUF6" s="244"/>
      <c r="QUG6" s="244"/>
      <c r="QUH6" s="244"/>
      <c r="QUI6" s="244"/>
      <c r="QUJ6" s="244"/>
      <c r="QUK6" s="244"/>
      <c r="QUL6" s="244"/>
      <c r="QUM6" s="244"/>
      <c r="QUN6" s="244"/>
      <c r="QUO6" s="244"/>
      <c r="QUP6" s="244"/>
      <c r="QUQ6" s="244"/>
      <c r="QUR6" s="244"/>
      <c r="QUS6" s="244"/>
      <c r="QUT6" s="244"/>
      <c r="QUU6" s="244"/>
      <c r="QUV6" s="244"/>
      <c r="QUW6" s="244"/>
      <c r="QUX6" s="244"/>
      <c r="QUY6" s="244"/>
      <c r="QUZ6" s="244"/>
      <c r="QVA6" s="244"/>
      <c r="QVB6" s="244"/>
      <c r="QVC6" s="244"/>
      <c r="QVD6" s="244"/>
      <c r="QVE6" s="244"/>
      <c r="QVF6" s="244"/>
      <c r="QVG6" s="244"/>
      <c r="QVH6" s="244"/>
      <c r="QVI6" s="244"/>
      <c r="QVJ6" s="244"/>
      <c r="QVK6" s="244"/>
      <c r="QVL6" s="244"/>
      <c r="QVM6" s="244"/>
      <c r="QVN6" s="244"/>
      <c r="QVO6" s="244"/>
      <c r="QVP6" s="244"/>
      <c r="QVQ6" s="244"/>
      <c r="QVR6" s="244"/>
      <c r="QVS6" s="244"/>
      <c r="QVT6" s="244"/>
      <c r="QVU6" s="244"/>
      <c r="QVV6" s="244"/>
      <c r="QVW6" s="244"/>
      <c r="QVX6" s="244"/>
      <c r="QVY6" s="244"/>
      <c r="QVZ6" s="244"/>
      <c r="QWA6" s="244"/>
      <c r="QWB6" s="244"/>
      <c r="QWC6" s="244"/>
      <c r="QWD6" s="244"/>
      <c r="QWE6" s="244"/>
      <c r="QWF6" s="244"/>
      <c r="QWG6" s="244"/>
      <c r="QWH6" s="244"/>
      <c r="QWI6" s="244"/>
      <c r="QWJ6" s="244"/>
      <c r="QWK6" s="244"/>
      <c r="QWL6" s="244"/>
      <c r="QWM6" s="244"/>
      <c r="QWN6" s="244"/>
      <c r="QWO6" s="244"/>
      <c r="QWP6" s="244"/>
      <c r="QWQ6" s="244"/>
      <c r="QWR6" s="244"/>
      <c r="QWS6" s="244"/>
      <c r="QWT6" s="244"/>
      <c r="QWU6" s="244"/>
      <c r="QWV6" s="244"/>
      <c r="QWW6" s="244"/>
      <c r="QWX6" s="244"/>
      <c r="QWY6" s="244"/>
      <c r="QWZ6" s="244"/>
      <c r="QXA6" s="244"/>
      <c r="QXB6" s="244"/>
      <c r="QXC6" s="244"/>
      <c r="QXD6" s="244"/>
      <c r="QXE6" s="244"/>
      <c r="QXF6" s="244"/>
      <c r="QXG6" s="244"/>
      <c r="QXH6" s="244"/>
      <c r="QXI6" s="244"/>
      <c r="QXJ6" s="244"/>
      <c r="QXK6" s="244"/>
      <c r="QXL6" s="244"/>
      <c r="QXM6" s="244"/>
      <c r="QXN6" s="244"/>
      <c r="QXO6" s="244"/>
      <c r="QXP6" s="244"/>
      <c r="QXQ6" s="244"/>
      <c r="QXR6" s="244"/>
      <c r="QXS6" s="244"/>
      <c r="QXT6" s="244"/>
      <c r="QXU6" s="244"/>
      <c r="QXV6" s="244"/>
      <c r="QXW6" s="244"/>
      <c r="QXX6" s="244"/>
      <c r="QXY6" s="244"/>
      <c r="QXZ6" s="244"/>
      <c r="QYA6" s="244"/>
      <c r="QYB6" s="244"/>
      <c r="QYC6" s="244"/>
      <c r="QYD6" s="244"/>
      <c r="QYE6" s="244"/>
      <c r="QYF6" s="244"/>
      <c r="QYG6" s="244"/>
      <c r="QYH6" s="244"/>
      <c r="QYI6" s="244"/>
      <c r="QYJ6" s="244"/>
      <c r="QYK6" s="244"/>
      <c r="QYL6" s="244"/>
      <c r="QYM6" s="244"/>
      <c r="QYN6" s="244"/>
      <c r="QYO6" s="244"/>
      <c r="QYP6" s="244"/>
      <c r="QYQ6" s="244"/>
      <c r="QYR6" s="244"/>
      <c r="QYS6" s="244"/>
      <c r="QYT6" s="244"/>
      <c r="QYU6" s="244"/>
      <c r="QYV6" s="244"/>
      <c r="QYW6" s="244"/>
      <c r="QYX6" s="244"/>
      <c r="QYY6" s="244"/>
      <c r="QYZ6" s="244"/>
      <c r="QZA6" s="244"/>
      <c r="QZB6" s="244"/>
      <c r="QZC6" s="244"/>
      <c r="QZD6" s="244"/>
      <c r="QZE6" s="244"/>
      <c r="QZF6" s="244"/>
      <c r="QZG6" s="244"/>
      <c r="QZH6" s="244"/>
      <c r="QZI6" s="244"/>
      <c r="QZJ6" s="244"/>
      <c r="QZK6" s="244"/>
      <c r="QZL6" s="244"/>
      <c r="QZM6" s="244"/>
      <c r="QZN6" s="244"/>
      <c r="QZO6" s="244"/>
      <c r="QZP6" s="244"/>
      <c r="QZQ6" s="244"/>
      <c r="QZR6" s="244"/>
      <c r="QZS6" s="244"/>
      <c r="QZT6" s="244"/>
      <c r="QZU6" s="244"/>
      <c r="QZV6" s="244"/>
      <c r="QZW6" s="244"/>
      <c r="QZX6" s="244"/>
      <c r="QZY6" s="244"/>
      <c r="QZZ6" s="244"/>
      <c r="RAA6" s="244"/>
      <c r="RAB6" s="244"/>
      <c r="RAC6" s="244"/>
      <c r="RAD6" s="244"/>
      <c r="RAE6" s="244"/>
      <c r="RAF6" s="244"/>
      <c r="RAG6" s="244"/>
      <c r="RAH6" s="244"/>
      <c r="RAI6" s="244"/>
      <c r="RAJ6" s="244"/>
      <c r="RAK6" s="244"/>
      <c r="RAL6" s="244"/>
      <c r="RAM6" s="244"/>
      <c r="RAN6" s="244"/>
      <c r="RAO6" s="244"/>
      <c r="RAP6" s="244"/>
      <c r="RAQ6" s="244"/>
      <c r="RAR6" s="244"/>
      <c r="RAS6" s="244"/>
      <c r="RAT6" s="244"/>
      <c r="RAU6" s="244"/>
      <c r="RAV6" s="244"/>
      <c r="RAW6" s="244"/>
      <c r="RAX6" s="244"/>
      <c r="RAY6" s="244"/>
      <c r="RAZ6" s="244"/>
      <c r="RBA6" s="244"/>
      <c r="RBB6" s="244"/>
      <c r="RBC6" s="244"/>
      <c r="RBD6" s="244"/>
      <c r="RBE6" s="244"/>
      <c r="RBF6" s="244"/>
      <c r="RBG6" s="244"/>
      <c r="RBH6" s="244"/>
      <c r="RBI6" s="244"/>
      <c r="RBJ6" s="244"/>
      <c r="RBK6" s="244"/>
      <c r="RBL6" s="244"/>
      <c r="RBM6" s="244"/>
      <c r="RBN6" s="244"/>
      <c r="RBO6" s="244"/>
      <c r="RBP6" s="244"/>
      <c r="RBQ6" s="244"/>
      <c r="RBR6" s="244"/>
      <c r="RBS6" s="244"/>
      <c r="RBT6" s="244"/>
      <c r="RBU6" s="244"/>
      <c r="RBV6" s="244"/>
      <c r="RBW6" s="244"/>
      <c r="RBX6" s="244"/>
      <c r="RBY6" s="244"/>
      <c r="RBZ6" s="244"/>
      <c r="RCA6" s="244"/>
      <c r="RCB6" s="244"/>
      <c r="RCC6" s="244"/>
      <c r="RCD6" s="244"/>
      <c r="RCE6" s="244"/>
      <c r="RCF6" s="244"/>
      <c r="RCG6" s="244"/>
      <c r="RCH6" s="244"/>
      <c r="RCI6" s="244"/>
      <c r="RCJ6" s="244"/>
      <c r="RCK6" s="244"/>
      <c r="RCL6" s="244"/>
      <c r="RCM6" s="244"/>
      <c r="RCN6" s="244"/>
      <c r="RCO6" s="244"/>
      <c r="RCP6" s="244"/>
      <c r="RCQ6" s="244"/>
      <c r="RCR6" s="244"/>
      <c r="RCS6" s="244"/>
      <c r="RCT6" s="244"/>
      <c r="RCU6" s="244"/>
      <c r="RCV6" s="244"/>
      <c r="RCW6" s="244"/>
      <c r="RCX6" s="244"/>
      <c r="RCY6" s="244"/>
      <c r="RCZ6" s="244"/>
      <c r="RDA6" s="244"/>
      <c r="RDB6" s="244"/>
      <c r="RDC6" s="244"/>
      <c r="RDD6" s="244"/>
      <c r="RDE6" s="244"/>
      <c r="RDF6" s="244"/>
      <c r="RDG6" s="244"/>
      <c r="RDH6" s="244"/>
      <c r="RDI6" s="244"/>
      <c r="RDJ6" s="244"/>
      <c r="RDK6" s="244"/>
      <c r="RDL6" s="244"/>
      <c r="RDM6" s="244"/>
      <c r="RDN6" s="244"/>
      <c r="RDO6" s="244"/>
      <c r="RDP6" s="244"/>
      <c r="RDQ6" s="244"/>
      <c r="RDR6" s="244"/>
      <c r="RDS6" s="244"/>
      <c r="RDT6" s="244"/>
      <c r="RDU6" s="244"/>
      <c r="RDV6" s="244"/>
      <c r="RDW6" s="244"/>
      <c r="RDX6" s="244"/>
      <c r="RDY6" s="244"/>
      <c r="RDZ6" s="244"/>
      <c r="REA6" s="244"/>
      <c r="REB6" s="244"/>
      <c r="REC6" s="244"/>
      <c r="RED6" s="244"/>
      <c r="REE6" s="244"/>
      <c r="REF6" s="244"/>
      <c r="REG6" s="244"/>
      <c r="REH6" s="244"/>
      <c r="REI6" s="244"/>
      <c r="REJ6" s="244"/>
      <c r="REK6" s="244"/>
      <c r="REL6" s="244"/>
      <c r="REM6" s="244"/>
      <c r="REN6" s="244"/>
      <c r="REO6" s="244"/>
      <c r="REP6" s="244"/>
      <c r="REQ6" s="244"/>
      <c r="RER6" s="244"/>
      <c r="RES6" s="244"/>
      <c r="RET6" s="244"/>
      <c r="REU6" s="244"/>
      <c r="REV6" s="244"/>
      <c r="REW6" s="244"/>
      <c r="REX6" s="244"/>
      <c r="REY6" s="244"/>
      <c r="REZ6" s="244"/>
      <c r="RFA6" s="244"/>
      <c r="RFB6" s="244"/>
      <c r="RFC6" s="244"/>
      <c r="RFD6" s="244"/>
      <c r="RFE6" s="244"/>
      <c r="RFF6" s="244"/>
      <c r="RFG6" s="244"/>
      <c r="RFH6" s="244"/>
      <c r="RFI6" s="244"/>
      <c r="RFJ6" s="244"/>
      <c r="RFK6" s="244"/>
      <c r="RFL6" s="244"/>
      <c r="RFM6" s="244"/>
      <c r="RFN6" s="244"/>
      <c r="RFO6" s="244"/>
      <c r="RFP6" s="244"/>
      <c r="RFQ6" s="244"/>
      <c r="RFR6" s="244"/>
      <c r="RFS6" s="244"/>
      <c r="RFT6" s="244"/>
      <c r="RFU6" s="244"/>
      <c r="RFV6" s="244"/>
      <c r="RFW6" s="244"/>
      <c r="RFX6" s="244"/>
      <c r="RFY6" s="244"/>
      <c r="RFZ6" s="244"/>
      <c r="RGA6" s="244"/>
      <c r="RGB6" s="244"/>
      <c r="RGC6" s="244"/>
      <c r="RGD6" s="244"/>
      <c r="RGE6" s="244"/>
      <c r="RGF6" s="244"/>
      <c r="RGG6" s="244"/>
      <c r="RGH6" s="244"/>
      <c r="RGI6" s="244"/>
      <c r="RGJ6" s="244"/>
      <c r="RGK6" s="244"/>
      <c r="RGL6" s="244"/>
      <c r="RGM6" s="244"/>
      <c r="RGN6" s="244"/>
      <c r="RGO6" s="244"/>
      <c r="RGP6" s="244"/>
      <c r="RGQ6" s="244"/>
      <c r="RGR6" s="244"/>
      <c r="RGS6" s="244"/>
      <c r="RGT6" s="244"/>
      <c r="RGU6" s="244"/>
      <c r="RGV6" s="244"/>
      <c r="RGW6" s="244"/>
      <c r="RGX6" s="244"/>
      <c r="RGY6" s="244"/>
      <c r="RGZ6" s="244"/>
      <c r="RHA6" s="244"/>
      <c r="RHB6" s="244"/>
      <c r="RHC6" s="244"/>
      <c r="RHD6" s="244"/>
      <c r="RHE6" s="244"/>
      <c r="RHF6" s="244"/>
      <c r="RHG6" s="244"/>
      <c r="RHH6" s="244"/>
      <c r="RHI6" s="244"/>
      <c r="RHJ6" s="244"/>
      <c r="RHK6" s="244"/>
      <c r="RHL6" s="244"/>
      <c r="RHM6" s="244"/>
      <c r="RHN6" s="244"/>
      <c r="RHO6" s="244"/>
      <c r="RHP6" s="244"/>
      <c r="RHQ6" s="244"/>
      <c r="RHR6" s="244"/>
      <c r="RHS6" s="244"/>
      <c r="RHT6" s="244"/>
      <c r="RHU6" s="244"/>
      <c r="RHV6" s="244"/>
      <c r="RHW6" s="244"/>
      <c r="RHX6" s="244"/>
      <c r="RHY6" s="244"/>
      <c r="RHZ6" s="244"/>
      <c r="RIA6" s="244"/>
      <c r="RIB6" s="244"/>
      <c r="RIC6" s="244"/>
      <c r="RID6" s="244"/>
      <c r="RIE6" s="244"/>
      <c r="RIF6" s="244"/>
      <c r="RIG6" s="244"/>
      <c r="RIH6" s="244"/>
      <c r="RII6" s="244"/>
      <c r="RIJ6" s="244"/>
      <c r="RIK6" s="244"/>
      <c r="RIL6" s="244"/>
      <c r="RIM6" s="244"/>
      <c r="RIN6" s="244"/>
      <c r="RIO6" s="244"/>
      <c r="RIP6" s="244"/>
      <c r="RIQ6" s="244"/>
      <c r="RIR6" s="244"/>
      <c r="RIS6" s="244"/>
      <c r="RIT6" s="244"/>
      <c r="RIU6" s="244"/>
      <c r="RIV6" s="244"/>
      <c r="RIW6" s="244"/>
      <c r="RIX6" s="244"/>
      <c r="RIY6" s="244"/>
      <c r="RIZ6" s="244"/>
      <c r="RJA6" s="244"/>
      <c r="RJB6" s="244"/>
      <c r="RJC6" s="244"/>
      <c r="RJD6" s="244"/>
      <c r="RJE6" s="244"/>
      <c r="RJF6" s="244"/>
      <c r="RJG6" s="244"/>
      <c r="RJH6" s="244"/>
      <c r="RJI6" s="244"/>
      <c r="RJJ6" s="244"/>
      <c r="RJK6" s="244"/>
      <c r="RJL6" s="244"/>
      <c r="RJM6" s="244"/>
      <c r="RJN6" s="244"/>
      <c r="RJO6" s="244"/>
      <c r="RJP6" s="244"/>
      <c r="RJQ6" s="244"/>
      <c r="RJR6" s="244"/>
      <c r="RJS6" s="244"/>
      <c r="RJT6" s="244"/>
      <c r="RJU6" s="244"/>
      <c r="RJV6" s="244"/>
      <c r="RJW6" s="244"/>
      <c r="RJX6" s="244"/>
      <c r="RJY6" s="244"/>
      <c r="RJZ6" s="244"/>
      <c r="RKA6" s="244"/>
      <c r="RKB6" s="244"/>
      <c r="RKC6" s="244"/>
      <c r="RKD6" s="244"/>
      <c r="RKE6" s="244"/>
      <c r="RKF6" s="244"/>
      <c r="RKG6" s="244"/>
      <c r="RKH6" s="244"/>
      <c r="RKI6" s="244"/>
      <c r="RKJ6" s="244"/>
      <c r="RKK6" s="244"/>
      <c r="RKL6" s="244"/>
      <c r="RKM6" s="244"/>
      <c r="RKN6" s="244"/>
      <c r="RKO6" s="244"/>
      <c r="RKP6" s="244"/>
      <c r="RKQ6" s="244"/>
      <c r="RKR6" s="244"/>
      <c r="RKS6" s="244"/>
      <c r="RKT6" s="244"/>
      <c r="RKU6" s="244"/>
      <c r="RKV6" s="244"/>
      <c r="RKW6" s="244"/>
      <c r="RKX6" s="244"/>
      <c r="RKY6" s="244"/>
      <c r="RKZ6" s="244"/>
      <c r="RLA6" s="244"/>
      <c r="RLB6" s="244"/>
      <c r="RLC6" s="244"/>
      <c r="RLD6" s="244"/>
      <c r="RLE6" s="244"/>
      <c r="RLF6" s="244"/>
      <c r="RLG6" s="244"/>
      <c r="RLH6" s="244"/>
      <c r="RLI6" s="244"/>
      <c r="RLJ6" s="244"/>
      <c r="RLK6" s="244"/>
      <c r="RLL6" s="244"/>
      <c r="RLM6" s="244"/>
      <c r="RLN6" s="244"/>
      <c r="RLO6" s="244"/>
      <c r="RLP6" s="244"/>
      <c r="RLQ6" s="244"/>
      <c r="RLR6" s="244"/>
      <c r="RLS6" s="244"/>
      <c r="RLT6" s="244"/>
      <c r="RLU6" s="244"/>
      <c r="RLV6" s="244"/>
      <c r="RLW6" s="244"/>
      <c r="RLX6" s="244"/>
      <c r="RLY6" s="244"/>
      <c r="RLZ6" s="244"/>
      <c r="RMA6" s="244"/>
      <c r="RMB6" s="244"/>
      <c r="RMC6" s="244"/>
      <c r="RMD6" s="244"/>
      <c r="RME6" s="244"/>
      <c r="RMF6" s="244"/>
      <c r="RMG6" s="244"/>
      <c r="RMH6" s="244"/>
      <c r="RMI6" s="244"/>
      <c r="RMJ6" s="244"/>
      <c r="RMK6" s="244"/>
      <c r="RML6" s="244"/>
      <c r="RMM6" s="244"/>
      <c r="RMN6" s="244"/>
      <c r="RMO6" s="244"/>
      <c r="RMP6" s="244"/>
      <c r="RMQ6" s="244"/>
      <c r="RMR6" s="244"/>
      <c r="RMS6" s="244"/>
      <c r="RMT6" s="244"/>
      <c r="RMU6" s="244"/>
      <c r="RMV6" s="244"/>
      <c r="RMW6" s="244"/>
      <c r="RMX6" s="244"/>
      <c r="RMY6" s="244"/>
      <c r="RMZ6" s="244"/>
      <c r="RNA6" s="244"/>
      <c r="RNB6" s="244"/>
      <c r="RNC6" s="244"/>
      <c r="RND6" s="244"/>
      <c r="RNE6" s="244"/>
      <c r="RNF6" s="244"/>
      <c r="RNG6" s="244"/>
      <c r="RNH6" s="244"/>
      <c r="RNI6" s="244"/>
      <c r="RNJ6" s="244"/>
      <c r="RNK6" s="244"/>
      <c r="RNL6" s="244"/>
      <c r="RNM6" s="244"/>
      <c r="RNN6" s="244"/>
      <c r="RNO6" s="244"/>
      <c r="RNP6" s="244"/>
      <c r="RNQ6" s="244"/>
      <c r="RNR6" s="244"/>
      <c r="RNS6" s="244"/>
      <c r="RNT6" s="244"/>
      <c r="RNU6" s="244"/>
      <c r="RNV6" s="244"/>
      <c r="RNW6" s="244"/>
      <c r="RNX6" s="244"/>
      <c r="RNY6" s="244"/>
      <c r="RNZ6" s="244"/>
      <c r="ROA6" s="244"/>
      <c r="ROB6" s="244"/>
      <c r="ROC6" s="244"/>
      <c r="ROD6" s="244"/>
      <c r="ROE6" s="244"/>
      <c r="ROF6" s="244"/>
      <c r="ROG6" s="244"/>
      <c r="ROH6" s="244"/>
      <c r="ROI6" s="244"/>
      <c r="ROJ6" s="244"/>
      <c r="ROK6" s="244"/>
      <c r="ROL6" s="244"/>
      <c r="ROM6" s="244"/>
      <c r="RON6" s="244"/>
      <c r="ROO6" s="244"/>
      <c r="ROP6" s="244"/>
      <c r="ROQ6" s="244"/>
      <c r="ROR6" s="244"/>
      <c r="ROS6" s="244"/>
      <c r="ROT6" s="244"/>
      <c r="ROU6" s="244"/>
      <c r="ROV6" s="244"/>
      <c r="ROW6" s="244"/>
      <c r="ROX6" s="244"/>
      <c r="ROY6" s="244"/>
      <c r="ROZ6" s="244"/>
      <c r="RPA6" s="244"/>
      <c r="RPB6" s="244"/>
      <c r="RPC6" s="244"/>
      <c r="RPD6" s="244"/>
      <c r="RPE6" s="244"/>
      <c r="RPF6" s="244"/>
      <c r="RPG6" s="244"/>
      <c r="RPH6" s="244"/>
      <c r="RPI6" s="244"/>
      <c r="RPJ6" s="244"/>
      <c r="RPK6" s="244"/>
      <c r="RPL6" s="244"/>
      <c r="RPM6" s="244"/>
      <c r="RPN6" s="244"/>
      <c r="RPO6" s="244"/>
      <c r="RPP6" s="244"/>
      <c r="RPQ6" s="244"/>
      <c r="RPR6" s="244"/>
      <c r="RPS6" s="244"/>
      <c r="RPT6" s="244"/>
      <c r="RPU6" s="244"/>
      <c r="RPV6" s="244"/>
      <c r="RPW6" s="244"/>
      <c r="RPX6" s="244"/>
      <c r="RPY6" s="244"/>
      <c r="RPZ6" s="244"/>
      <c r="RQA6" s="244"/>
      <c r="RQB6" s="244"/>
      <c r="RQC6" s="244"/>
      <c r="RQD6" s="244"/>
      <c r="RQE6" s="244"/>
      <c r="RQF6" s="244"/>
      <c r="RQG6" s="244"/>
      <c r="RQH6" s="244"/>
      <c r="RQI6" s="244"/>
      <c r="RQJ6" s="244"/>
      <c r="RQK6" s="244"/>
      <c r="RQL6" s="244"/>
      <c r="RQM6" s="244"/>
      <c r="RQN6" s="244"/>
      <c r="RQO6" s="244"/>
      <c r="RQP6" s="244"/>
      <c r="RQQ6" s="244"/>
      <c r="RQR6" s="244"/>
      <c r="RQS6" s="244"/>
      <c r="RQT6" s="244"/>
      <c r="RQU6" s="244"/>
      <c r="RQV6" s="244"/>
      <c r="RQW6" s="244"/>
      <c r="RQX6" s="244"/>
      <c r="RQY6" s="244"/>
      <c r="RQZ6" s="244"/>
      <c r="RRA6" s="244"/>
      <c r="RRB6" s="244"/>
      <c r="RRC6" s="244"/>
      <c r="RRD6" s="244"/>
      <c r="RRE6" s="244"/>
      <c r="RRF6" s="244"/>
      <c r="RRG6" s="244"/>
      <c r="RRH6" s="244"/>
      <c r="RRI6" s="244"/>
      <c r="RRJ6" s="244"/>
      <c r="RRK6" s="244"/>
      <c r="RRL6" s="244"/>
      <c r="RRM6" s="244"/>
      <c r="RRN6" s="244"/>
      <c r="RRO6" s="244"/>
      <c r="RRP6" s="244"/>
      <c r="RRQ6" s="244"/>
      <c r="RRR6" s="244"/>
      <c r="RRS6" s="244"/>
      <c r="RRT6" s="244"/>
      <c r="RRU6" s="244"/>
      <c r="RRV6" s="244"/>
      <c r="RRW6" s="244"/>
      <c r="RRX6" s="244"/>
      <c r="RRY6" s="244"/>
      <c r="RRZ6" s="244"/>
      <c r="RSA6" s="244"/>
      <c r="RSB6" s="244"/>
      <c r="RSC6" s="244"/>
      <c r="RSD6" s="244"/>
      <c r="RSE6" s="244"/>
      <c r="RSF6" s="244"/>
      <c r="RSG6" s="244"/>
      <c r="RSH6" s="244"/>
      <c r="RSI6" s="244"/>
      <c r="RSJ6" s="244"/>
      <c r="RSK6" s="244"/>
      <c r="RSL6" s="244"/>
      <c r="RSM6" s="244"/>
      <c r="RSN6" s="244"/>
      <c r="RSO6" s="244"/>
      <c r="RSP6" s="244"/>
      <c r="RSQ6" s="244"/>
      <c r="RSR6" s="244"/>
      <c r="RSS6" s="244"/>
      <c r="RST6" s="244"/>
      <c r="RSU6" s="244"/>
      <c r="RSV6" s="244"/>
      <c r="RSW6" s="244"/>
      <c r="RSX6" s="244"/>
      <c r="RSY6" s="244"/>
      <c r="RSZ6" s="244"/>
      <c r="RTA6" s="244"/>
      <c r="RTB6" s="244"/>
      <c r="RTC6" s="244"/>
      <c r="RTD6" s="244"/>
      <c r="RTE6" s="244"/>
      <c r="RTF6" s="244"/>
      <c r="RTG6" s="244"/>
      <c r="RTH6" s="244"/>
      <c r="RTI6" s="244"/>
      <c r="RTJ6" s="244"/>
      <c r="RTK6" s="244"/>
      <c r="RTL6" s="244"/>
      <c r="RTM6" s="244"/>
      <c r="RTN6" s="244"/>
      <c r="RTO6" s="244"/>
      <c r="RTP6" s="244"/>
      <c r="RTQ6" s="244"/>
      <c r="RTR6" s="244"/>
      <c r="RTS6" s="244"/>
      <c r="RTT6" s="244"/>
      <c r="RTU6" s="244"/>
      <c r="RTV6" s="244"/>
      <c r="RTW6" s="244"/>
      <c r="RTX6" s="244"/>
      <c r="RTY6" s="244"/>
      <c r="RTZ6" s="244"/>
      <c r="RUA6" s="244"/>
      <c r="RUB6" s="244"/>
      <c r="RUC6" s="244"/>
      <c r="RUD6" s="244"/>
      <c r="RUE6" s="244"/>
      <c r="RUF6" s="244"/>
      <c r="RUG6" s="244"/>
      <c r="RUH6" s="244"/>
      <c r="RUI6" s="244"/>
      <c r="RUJ6" s="244"/>
      <c r="RUK6" s="244"/>
      <c r="RUL6" s="244"/>
      <c r="RUM6" s="244"/>
      <c r="RUN6" s="244"/>
      <c r="RUO6" s="244"/>
      <c r="RUP6" s="244"/>
      <c r="RUQ6" s="244"/>
      <c r="RUR6" s="244"/>
      <c r="RUS6" s="244"/>
      <c r="RUT6" s="244"/>
      <c r="RUU6" s="244"/>
      <c r="RUV6" s="244"/>
      <c r="RUW6" s="244"/>
      <c r="RUX6" s="244"/>
      <c r="RUY6" s="244"/>
      <c r="RUZ6" s="244"/>
      <c r="RVA6" s="244"/>
      <c r="RVB6" s="244"/>
      <c r="RVC6" s="244"/>
      <c r="RVD6" s="244"/>
      <c r="RVE6" s="244"/>
      <c r="RVF6" s="244"/>
      <c r="RVG6" s="244"/>
      <c r="RVH6" s="244"/>
      <c r="RVI6" s="244"/>
      <c r="RVJ6" s="244"/>
      <c r="RVK6" s="244"/>
      <c r="RVL6" s="244"/>
      <c r="RVM6" s="244"/>
      <c r="RVN6" s="244"/>
      <c r="RVO6" s="244"/>
      <c r="RVP6" s="244"/>
      <c r="RVQ6" s="244"/>
      <c r="RVR6" s="244"/>
      <c r="RVS6" s="244"/>
      <c r="RVT6" s="244"/>
      <c r="RVU6" s="244"/>
      <c r="RVV6" s="244"/>
      <c r="RVW6" s="244"/>
      <c r="RVX6" s="244"/>
      <c r="RVY6" s="244"/>
      <c r="RVZ6" s="244"/>
      <c r="RWA6" s="244"/>
      <c r="RWB6" s="244"/>
      <c r="RWC6" s="244"/>
      <c r="RWD6" s="244"/>
      <c r="RWE6" s="244"/>
      <c r="RWF6" s="244"/>
      <c r="RWG6" s="244"/>
      <c r="RWH6" s="244"/>
      <c r="RWI6" s="244"/>
      <c r="RWJ6" s="244"/>
      <c r="RWK6" s="244"/>
      <c r="RWL6" s="244"/>
      <c r="RWM6" s="244"/>
      <c r="RWN6" s="244"/>
      <c r="RWO6" s="244"/>
      <c r="RWP6" s="244"/>
      <c r="RWQ6" s="244"/>
      <c r="RWR6" s="244"/>
      <c r="RWS6" s="244"/>
      <c r="RWT6" s="244"/>
      <c r="RWU6" s="244"/>
      <c r="RWV6" s="244"/>
      <c r="RWW6" s="244"/>
      <c r="RWX6" s="244"/>
      <c r="RWY6" s="244"/>
      <c r="RWZ6" s="244"/>
      <c r="RXA6" s="244"/>
      <c r="RXB6" s="244"/>
      <c r="RXC6" s="244"/>
      <c r="RXD6" s="244"/>
      <c r="RXE6" s="244"/>
      <c r="RXF6" s="244"/>
      <c r="RXG6" s="244"/>
      <c r="RXH6" s="244"/>
      <c r="RXI6" s="244"/>
      <c r="RXJ6" s="244"/>
      <c r="RXK6" s="244"/>
      <c r="RXL6" s="244"/>
      <c r="RXM6" s="244"/>
      <c r="RXN6" s="244"/>
      <c r="RXO6" s="244"/>
      <c r="RXP6" s="244"/>
      <c r="RXQ6" s="244"/>
      <c r="RXR6" s="244"/>
      <c r="RXS6" s="244"/>
      <c r="RXT6" s="244"/>
      <c r="RXU6" s="244"/>
      <c r="RXV6" s="244"/>
      <c r="RXW6" s="244"/>
      <c r="RXX6" s="244"/>
      <c r="RXY6" s="244"/>
      <c r="RXZ6" s="244"/>
      <c r="RYA6" s="244"/>
      <c r="RYB6" s="244"/>
      <c r="RYC6" s="244"/>
      <c r="RYD6" s="244"/>
      <c r="RYE6" s="244"/>
      <c r="RYF6" s="244"/>
      <c r="RYG6" s="244"/>
      <c r="RYH6" s="244"/>
      <c r="RYI6" s="244"/>
      <c r="RYJ6" s="244"/>
      <c r="RYK6" s="244"/>
      <c r="RYL6" s="244"/>
      <c r="RYM6" s="244"/>
      <c r="RYN6" s="244"/>
      <c r="RYO6" s="244"/>
      <c r="RYP6" s="244"/>
      <c r="RYQ6" s="244"/>
      <c r="RYR6" s="244"/>
      <c r="RYS6" s="244"/>
      <c r="RYT6" s="244"/>
      <c r="RYU6" s="244"/>
      <c r="RYV6" s="244"/>
      <c r="RYW6" s="244"/>
      <c r="RYX6" s="244"/>
      <c r="RYY6" s="244"/>
      <c r="RYZ6" s="244"/>
      <c r="RZA6" s="244"/>
      <c r="RZB6" s="244"/>
      <c r="RZC6" s="244"/>
      <c r="RZD6" s="244"/>
      <c r="RZE6" s="244"/>
      <c r="RZF6" s="244"/>
      <c r="RZG6" s="244"/>
      <c r="RZH6" s="244"/>
      <c r="RZI6" s="244"/>
      <c r="RZJ6" s="244"/>
      <c r="RZK6" s="244"/>
      <c r="RZL6" s="244"/>
      <c r="RZM6" s="244"/>
      <c r="RZN6" s="244"/>
      <c r="RZO6" s="244"/>
      <c r="RZP6" s="244"/>
      <c r="RZQ6" s="244"/>
      <c r="RZR6" s="244"/>
      <c r="RZS6" s="244"/>
      <c r="RZT6" s="244"/>
      <c r="RZU6" s="244"/>
      <c r="RZV6" s="244"/>
      <c r="RZW6" s="244"/>
      <c r="RZX6" s="244"/>
      <c r="RZY6" s="244"/>
      <c r="RZZ6" s="244"/>
      <c r="SAA6" s="244"/>
      <c r="SAB6" s="244"/>
      <c r="SAC6" s="244"/>
      <c r="SAD6" s="244"/>
      <c r="SAE6" s="244"/>
      <c r="SAF6" s="244"/>
      <c r="SAG6" s="244"/>
      <c r="SAH6" s="244"/>
      <c r="SAI6" s="244"/>
      <c r="SAJ6" s="244"/>
      <c r="SAK6" s="244"/>
      <c r="SAL6" s="244"/>
      <c r="SAM6" s="244"/>
      <c r="SAN6" s="244"/>
      <c r="SAO6" s="244"/>
      <c r="SAP6" s="244"/>
      <c r="SAQ6" s="244"/>
      <c r="SAR6" s="244"/>
      <c r="SAS6" s="244"/>
      <c r="SAT6" s="244"/>
      <c r="SAU6" s="244"/>
      <c r="SAV6" s="244"/>
      <c r="SAW6" s="244"/>
      <c r="SAX6" s="244"/>
      <c r="SAY6" s="244"/>
      <c r="SAZ6" s="244"/>
      <c r="SBA6" s="244"/>
      <c r="SBB6" s="244"/>
      <c r="SBC6" s="244"/>
      <c r="SBD6" s="244"/>
      <c r="SBE6" s="244"/>
      <c r="SBF6" s="244"/>
      <c r="SBG6" s="244"/>
      <c r="SBH6" s="244"/>
      <c r="SBI6" s="244"/>
      <c r="SBJ6" s="244"/>
      <c r="SBK6" s="244"/>
      <c r="SBL6" s="244"/>
      <c r="SBM6" s="244"/>
      <c r="SBN6" s="244"/>
      <c r="SBO6" s="244"/>
      <c r="SBP6" s="244"/>
      <c r="SBQ6" s="244"/>
      <c r="SBR6" s="244"/>
      <c r="SBS6" s="244"/>
      <c r="SBT6" s="244"/>
      <c r="SBU6" s="244"/>
      <c r="SBV6" s="244"/>
      <c r="SBW6" s="244"/>
      <c r="SBX6" s="244"/>
      <c r="SBY6" s="244"/>
      <c r="SBZ6" s="244"/>
      <c r="SCA6" s="244"/>
      <c r="SCB6" s="244"/>
      <c r="SCC6" s="244"/>
      <c r="SCD6" s="244"/>
      <c r="SCE6" s="244"/>
      <c r="SCF6" s="244"/>
      <c r="SCG6" s="244"/>
      <c r="SCH6" s="244"/>
      <c r="SCI6" s="244"/>
      <c r="SCJ6" s="244"/>
      <c r="SCK6" s="244"/>
      <c r="SCL6" s="244"/>
      <c r="SCM6" s="244"/>
      <c r="SCN6" s="244"/>
      <c r="SCO6" s="244"/>
      <c r="SCP6" s="244"/>
      <c r="SCQ6" s="244"/>
      <c r="SCR6" s="244"/>
      <c r="SCS6" s="244"/>
      <c r="SCT6" s="244"/>
      <c r="SCU6" s="244"/>
      <c r="SCV6" s="244"/>
      <c r="SCW6" s="244"/>
      <c r="SCX6" s="244"/>
      <c r="SCY6" s="244"/>
      <c r="SCZ6" s="244"/>
      <c r="SDA6" s="244"/>
      <c r="SDB6" s="244"/>
      <c r="SDC6" s="244"/>
      <c r="SDD6" s="244"/>
      <c r="SDE6" s="244"/>
      <c r="SDF6" s="244"/>
      <c r="SDG6" s="244"/>
      <c r="SDH6" s="244"/>
      <c r="SDI6" s="244"/>
      <c r="SDJ6" s="244"/>
      <c r="SDK6" s="244"/>
      <c r="SDL6" s="244"/>
      <c r="SDM6" s="244"/>
      <c r="SDN6" s="244"/>
      <c r="SDO6" s="244"/>
      <c r="SDP6" s="244"/>
      <c r="SDQ6" s="244"/>
      <c r="SDR6" s="244"/>
      <c r="SDS6" s="244"/>
      <c r="SDT6" s="244"/>
      <c r="SDU6" s="244"/>
      <c r="SDV6" s="244"/>
      <c r="SDW6" s="244"/>
      <c r="SDX6" s="244"/>
      <c r="SDY6" s="244"/>
      <c r="SDZ6" s="244"/>
      <c r="SEA6" s="244"/>
      <c r="SEB6" s="244"/>
      <c r="SEC6" s="244"/>
      <c r="SED6" s="244"/>
      <c r="SEE6" s="244"/>
      <c r="SEF6" s="244"/>
      <c r="SEG6" s="244"/>
      <c r="SEH6" s="244"/>
      <c r="SEI6" s="244"/>
      <c r="SEJ6" s="244"/>
      <c r="SEK6" s="244"/>
      <c r="SEL6" s="244"/>
      <c r="SEM6" s="244"/>
      <c r="SEN6" s="244"/>
      <c r="SEO6" s="244"/>
      <c r="SEP6" s="244"/>
      <c r="SEQ6" s="244"/>
      <c r="SER6" s="244"/>
      <c r="SES6" s="244"/>
      <c r="SET6" s="244"/>
      <c r="SEU6" s="244"/>
      <c r="SEV6" s="244"/>
      <c r="SEW6" s="244"/>
      <c r="SEX6" s="244"/>
      <c r="SEY6" s="244"/>
      <c r="SEZ6" s="244"/>
      <c r="SFA6" s="244"/>
      <c r="SFB6" s="244"/>
      <c r="SFC6" s="244"/>
      <c r="SFD6" s="244"/>
      <c r="SFE6" s="244"/>
      <c r="SFF6" s="244"/>
      <c r="SFG6" s="244"/>
      <c r="SFH6" s="244"/>
      <c r="SFI6" s="244"/>
      <c r="SFJ6" s="244"/>
      <c r="SFK6" s="244"/>
      <c r="SFL6" s="244"/>
      <c r="SFM6" s="244"/>
      <c r="SFN6" s="244"/>
      <c r="SFO6" s="244"/>
      <c r="SFP6" s="244"/>
      <c r="SFQ6" s="244"/>
      <c r="SFR6" s="244"/>
      <c r="SFS6" s="244"/>
      <c r="SFT6" s="244"/>
      <c r="SFU6" s="244"/>
      <c r="SFV6" s="244"/>
      <c r="SFW6" s="244"/>
      <c r="SFX6" s="244"/>
      <c r="SFY6" s="244"/>
      <c r="SFZ6" s="244"/>
      <c r="SGA6" s="244"/>
      <c r="SGB6" s="244"/>
      <c r="SGC6" s="244"/>
      <c r="SGD6" s="244"/>
      <c r="SGE6" s="244"/>
      <c r="SGF6" s="244"/>
      <c r="SGG6" s="244"/>
      <c r="SGH6" s="244"/>
      <c r="SGI6" s="244"/>
      <c r="SGJ6" s="244"/>
      <c r="SGK6" s="244"/>
      <c r="SGL6" s="244"/>
      <c r="SGM6" s="244"/>
      <c r="SGN6" s="244"/>
      <c r="SGO6" s="244"/>
      <c r="SGP6" s="244"/>
      <c r="SGQ6" s="244"/>
      <c r="SGR6" s="244"/>
      <c r="SGS6" s="244"/>
      <c r="SGT6" s="244"/>
      <c r="SGU6" s="244"/>
      <c r="SGV6" s="244"/>
      <c r="SGW6" s="244"/>
      <c r="SGX6" s="244"/>
      <c r="SGY6" s="244"/>
      <c r="SGZ6" s="244"/>
      <c r="SHA6" s="244"/>
      <c r="SHB6" s="244"/>
      <c r="SHC6" s="244"/>
      <c r="SHD6" s="244"/>
      <c r="SHE6" s="244"/>
      <c r="SHF6" s="244"/>
      <c r="SHG6" s="244"/>
      <c r="SHH6" s="244"/>
      <c r="SHI6" s="244"/>
      <c r="SHJ6" s="244"/>
      <c r="SHK6" s="244"/>
      <c r="SHL6" s="244"/>
      <c r="SHM6" s="244"/>
      <c r="SHN6" s="244"/>
      <c r="SHO6" s="244"/>
      <c r="SHP6" s="244"/>
      <c r="SHQ6" s="244"/>
      <c r="SHR6" s="244"/>
      <c r="SHS6" s="244"/>
      <c r="SHT6" s="244"/>
      <c r="SHU6" s="244"/>
      <c r="SHV6" s="244"/>
      <c r="SHW6" s="244"/>
      <c r="SHX6" s="244"/>
      <c r="SHY6" s="244"/>
      <c r="SHZ6" s="244"/>
      <c r="SIA6" s="244"/>
      <c r="SIB6" s="244"/>
      <c r="SIC6" s="244"/>
      <c r="SID6" s="244"/>
      <c r="SIE6" s="244"/>
      <c r="SIF6" s="244"/>
      <c r="SIG6" s="244"/>
      <c r="SIH6" s="244"/>
      <c r="SII6" s="244"/>
      <c r="SIJ6" s="244"/>
      <c r="SIK6" s="244"/>
      <c r="SIL6" s="244"/>
      <c r="SIM6" s="244"/>
      <c r="SIN6" s="244"/>
      <c r="SIO6" s="244"/>
      <c r="SIP6" s="244"/>
      <c r="SIQ6" s="244"/>
      <c r="SIR6" s="244"/>
      <c r="SIS6" s="244"/>
      <c r="SIT6" s="244"/>
      <c r="SIU6" s="244"/>
      <c r="SIV6" s="244"/>
      <c r="SIW6" s="244"/>
      <c r="SIX6" s="244"/>
      <c r="SIY6" s="244"/>
      <c r="SIZ6" s="244"/>
      <c r="SJA6" s="244"/>
      <c r="SJB6" s="244"/>
      <c r="SJC6" s="244"/>
      <c r="SJD6" s="244"/>
      <c r="SJE6" s="244"/>
      <c r="SJF6" s="244"/>
      <c r="SJG6" s="244"/>
      <c r="SJH6" s="244"/>
      <c r="SJI6" s="244"/>
      <c r="SJJ6" s="244"/>
      <c r="SJK6" s="244"/>
      <c r="SJL6" s="244"/>
      <c r="SJM6" s="244"/>
      <c r="SJN6" s="244"/>
      <c r="SJO6" s="244"/>
      <c r="SJP6" s="244"/>
      <c r="SJQ6" s="244"/>
      <c r="SJR6" s="244"/>
      <c r="SJS6" s="244"/>
      <c r="SJT6" s="244"/>
      <c r="SJU6" s="244"/>
      <c r="SJV6" s="244"/>
      <c r="SJW6" s="244"/>
      <c r="SJX6" s="244"/>
      <c r="SJY6" s="244"/>
      <c r="SJZ6" s="244"/>
      <c r="SKA6" s="244"/>
      <c r="SKB6" s="244"/>
      <c r="SKC6" s="244"/>
      <c r="SKD6" s="244"/>
      <c r="SKE6" s="244"/>
      <c r="SKF6" s="244"/>
      <c r="SKG6" s="244"/>
      <c r="SKH6" s="244"/>
      <c r="SKI6" s="244"/>
      <c r="SKJ6" s="244"/>
      <c r="SKK6" s="244"/>
      <c r="SKL6" s="244"/>
      <c r="SKM6" s="244"/>
      <c r="SKN6" s="244"/>
      <c r="SKO6" s="244"/>
      <c r="SKP6" s="244"/>
      <c r="SKQ6" s="244"/>
      <c r="SKR6" s="244"/>
      <c r="SKS6" s="244"/>
      <c r="SKT6" s="244"/>
      <c r="SKU6" s="244"/>
      <c r="SKV6" s="244"/>
      <c r="SKW6" s="244"/>
      <c r="SKX6" s="244"/>
      <c r="SKY6" s="244"/>
      <c r="SKZ6" s="244"/>
      <c r="SLA6" s="244"/>
      <c r="SLB6" s="244"/>
      <c r="SLC6" s="244"/>
      <c r="SLD6" s="244"/>
      <c r="SLE6" s="244"/>
      <c r="SLF6" s="244"/>
      <c r="SLG6" s="244"/>
      <c r="SLH6" s="244"/>
      <c r="SLI6" s="244"/>
      <c r="SLJ6" s="244"/>
      <c r="SLK6" s="244"/>
      <c r="SLL6" s="244"/>
      <c r="SLM6" s="244"/>
      <c r="SLN6" s="244"/>
      <c r="SLO6" s="244"/>
      <c r="SLP6" s="244"/>
      <c r="SLQ6" s="244"/>
      <c r="SLR6" s="244"/>
      <c r="SLS6" s="244"/>
      <c r="SLT6" s="244"/>
      <c r="SLU6" s="244"/>
      <c r="SLV6" s="244"/>
      <c r="SLW6" s="244"/>
      <c r="SLX6" s="244"/>
      <c r="SLY6" s="244"/>
      <c r="SLZ6" s="244"/>
      <c r="SMA6" s="244"/>
      <c r="SMB6" s="244"/>
      <c r="SMC6" s="244"/>
      <c r="SMD6" s="244"/>
      <c r="SME6" s="244"/>
      <c r="SMF6" s="244"/>
      <c r="SMG6" s="244"/>
      <c r="SMH6" s="244"/>
      <c r="SMI6" s="244"/>
      <c r="SMJ6" s="244"/>
      <c r="SMK6" s="244"/>
      <c r="SML6" s="244"/>
      <c r="SMM6" s="244"/>
      <c r="SMN6" s="244"/>
      <c r="SMO6" s="244"/>
      <c r="SMP6" s="244"/>
      <c r="SMQ6" s="244"/>
      <c r="SMR6" s="244"/>
      <c r="SMS6" s="244"/>
      <c r="SMT6" s="244"/>
      <c r="SMU6" s="244"/>
      <c r="SMV6" s="244"/>
      <c r="SMW6" s="244"/>
      <c r="SMX6" s="244"/>
      <c r="SMY6" s="244"/>
      <c r="SMZ6" s="244"/>
      <c r="SNA6" s="244"/>
      <c r="SNB6" s="244"/>
      <c r="SNC6" s="244"/>
      <c r="SND6" s="244"/>
      <c r="SNE6" s="244"/>
      <c r="SNF6" s="244"/>
      <c r="SNG6" s="244"/>
      <c r="SNH6" s="244"/>
      <c r="SNI6" s="244"/>
      <c r="SNJ6" s="244"/>
      <c r="SNK6" s="244"/>
      <c r="SNL6" s="244"/>
      <c r="SNM6" s="244"/>
      <c r="SNN6" s="244"/>
      <c r="SNO6" s="244"/>
      <c r="SNP6" s="244"/>
      <c r="SNQ6" s="244"/>
      <c r="SNR6" s="244"/>
      <c r="SNS6" s="244"/>
      <c r="SNT6" s="244"/>
      <c r="SNU6" s="244"/>
      <c r="SNV6" s="244"/>
      <c r="SNW6" s="244"/>
      <c r="SNX6" s="244"/>
      <c r="SNY6" s="244"/>
      <c r="SNZ6" s="244"/>
      <c r="SOA6" s="244"/>
      <c r="SOB6" s="244"/>
      <c r="SOC6" s="244"/>
      <c r="SOD6" s="244"/>
      <c r="SOE6" s="244"/>
      <c r="SOF6" s="244"/>
      <c r="SOG6" s="244"/>
      <c r="SOH6" s="244"/>
      <c r="SOI6" s="244"/>
      <c r="SOJ6" s="244"/>
      <c r="SOK6" s="244"/>
      <c r="SOL6" s="244"/>
      <c r="SOM6" s="244"/>
      <c r="SON6" s="244"/>
      <c r="SOO6" s="244"/>
      <c r="SOP6" s="244"/>
      <c r="SOQ6" s="244"/>
      <c r="SOR6" s="244"/>
      <c r="SOS6" s="244"/>
      <c r="SOT6" s="244"/>
      <c r="SOU6" s="244"/>
      <c r="SOV6" s="244"/>
      <c r="SOW6" s="244"/>
      <c r="SOX6" s="244"/>
      <c r="SOY6" s="244"/>
      <c r="SOZ6" s="244"/>
      <c r="SPA6" s="244"/>
      <c r="SPB6" s="244"/>
      <c r="SPC6" s="244"/>
      <c r="SPD6" s="244"/>
      <c r="SPE6" s="244"/>
      <c r="SPF6" s="244"/>
      <c r="SPG6" s="244"/>
      <c r="SPH6" s="244"/>
      <c r="SPI6" s="244"/>
      <c r="SPJ6" s="244"/>
      <c r="SPK6" s="244"/>
      <c r="SPL6" s="244"/>
      <c r="SPM6" s="244"/>
      <c r="SPN6" s="244"/>
      <c r="SPO6" s="244"/>
      <c r="SPP6" s="244"/>
      <c r="SPQ6" s="244"/>
      <c r="SPR6" s="244"/>
      <c r="SPS6" s="244"/>
      <c r="SPT6" s="244"/>
      <c r="SPU6" s="244"/>
      <c r="SPV6" s="244"/>
      <c r="SPW6" s="244"/>
      <c r="SPX6" s="244"/>
      <c r="SPY6" s="244"/>
      <c r="SPZ6" s="244"/>
      <c r="SQA6" s="244"/>
      <c r="SQB6" s="244"/>
      <c r="SQC6" s="244"/>
      <c r="SQD6" s="244"/>
      <c r="SQE6" s="244"/>
      <c r="SQF6" s="244"/>
      <c r="SQG6" s="244"/>
      <c r="SQH6" s="244"/>
      <c r="SQI6" s="244"/>
      <c r="SQJ6" s="244"/>
      <c r="SQK6" s="244"/>
      <c r="SQL6" s="244"/>
      <c r="SQM6" s="244"/>
      <c r="SQN6" s="244"/>
      <c r="SQO6" s="244"/>
      <c r="SQP6" s="244"/>
      <c r="SQQ6" s="244"/>
      <c r="SQR6" s="244"/>
      <c r="SQS6" s="244"/>
      <c r="SQT6" s="244"/>
      <c r="SQU6" s="244"/>
      <c r="SQV6" s="244"/>
      <c r="SQW6" s="244"/>
      <c r="SQX6" s="244"/>
      <c r="SQY6" s="244"/>
      <c r="SQZ6" s="244"/>
      <c r="SRA6" s="244"/>
      <c r="SRB6" s="244"/>
      <c r="SRC6" s="244"/>
      <c r="SRD6" s="244"/>
      <c r="SRE6" s="244"/>
      <c r="SRF6" s="244"/>
      <c r="SRG6" s="244"/>
      <c r="SRH6" s="244"/>
      <c r="SRI6" s="244"/>
      <c r="SRJ6" s="244"/>
      <c r="SRK6" s="244"/>
      <c r="SRL6" s="244"/>
      <c r="SRM6" s="244"/>
      <c r="SRN6" s="244"/>
      <c r="SRO6" s="244"/>
      <c r="SRP6" s="244"/>
      <c r="SRQ6" s="244"/>
      <c r="SRR6" s="244"/>
      <c r="SRS6" s="244"/>
      <c r="SRT6" s="244"/>
      <c r="SRU6" s="244"/>
      <c r="SRV6" s="244"/>
      <c r="SRW6" s="244"/>
      <c r="SRX6" s="244"/>
      <c r="SRY6" s="244"/>
      <c r="SRZ6" s="244"/>
      <c r="SSA6" s="244"/>
      <c r="SSB6" s="244"/>
      <c r="SSC6" s="244"/>
      <c r="SSD6" s="244"/>
      <c r="SSE6" s="244"/>
      <c r="SSF6" s="244"/>
      <c r="SSG6" s="244"/>
      <c r="SSH6" s="244"/>
      <c r="SSI6" s="244"/>
      <c r="SSJ6" s="244"/>
      <c r="SSK6" s="244"/>
      <c r="SSL6" s="244"/>
      <c r="SSM6" s="244"/>
      <c r="SSN6" s="244"/>
      <c r="SSO6" s="244"/>
      <c r="SSP6" s="244"/>
      <c r="SSQ6" s="244"/>
      <c r="SSR6" s="244"/>
      <c r="SSS6" s="244"/>
      <c r="SST6" s="244"/>
      <c r="SSU6" s="244"/>
      <c r="SSV6" s="244"/>
      <c r="SSW6" s="244"/>
      <c r="SSX6" s="244"/>
      <c r="SSY6" s="244"/>
      <c r="SSZ6" s="244"/>
      <c r="STA6" s="244"/>
      <c r="STB6" s="244"/>
      <c r="STC6" s="244"/>
      <c r="STD6" s="244"/>
      <c r="STE6" s="244"/>
      <c r="STF6" s="244"/>
      <c r="STG6" s="244"/>
      <c r="STH6" s="244"/>
      <c r="STI6" s="244"/>
      <c r="STJ6" s="244"/>
      <c r="STK6" s="244"/>
      <c r="STL6" s="244"/>
      <c r="STM6" s="244"/>
      <c r="STN6" s="244"/>
      <c r="STO6" s="244"/>
      <c r="STP6" s="244"/>
      <c r="STQ6" s="244"/>
      <c r="STR6" s="244"/>
      <c r="STS6" s="244"/>
      <c r="STT6" s="244"/>
      <c r="STU6" s="244"/>
      <c r="STV6" s="244"/>
      <c r="STW6" s="244"/>
      <c r="STX6" s="244"/>
      <c r="STY6" s="244"/>
      <c r="STZ6" s="244"/>
      <c r="SUA6" s="244"/>
      <c r="SUB6" s="244"/>
      <c r="SUC6" s="244"/>
      <c r="SUD6" s="244"/>
      <c r="SUE6" s="244"/>
      <c r="SUF6" s="244"/>
      <c r="SUG6" s="244"/>
      <c r="SUH6" s="244"/>
      <c r="SUI6" s="244"/>
      <c r="SUJ6" s="244"/>
      <c r="SUK6" s="244"/>
      <c r="SUL6" s="244"/>
      <c r="SUM6" s="244"/>
      <c r="SUN6" s="244"/>
      <c r="SUO6" s="244"/>
      <c r="SUP6" s="244"/>
      <c r="SUQ6" s="244"/>
      <c r="SUR6" s="244"/>
      <c r="SUS6" s="244"/>
      <c r="SUT6" s="244"/>
      <c r="SUU6" s="244"/>
      <c r="SUV6" s="244"/>
      <c r="SUW6" s="244"/>
      <c r="SUX6" s="244"/>
      <c r="SUY6" s="244"/>
      <c r="SUZ6" s="244"/>
      <c r="SVA6" s="244"/>
      <c r="SVB6" s="244"/>
      <c r="SVC6" s="244"/>
      <c r="SVD6" s="244"/>
      <c r="SVE6" s="244"/>
      <c r="SVF6" s="244"/>
      <c r="SVG6" s="244"/>
      <c r="SVH6" s="244"/>
      <c r="SVI6" s="244"/>
      <c r="SVJ6" s="244"/>
      <c r="SVK6" s="244"/>
      <c r="SVL6" s="244"/>
      <c r="SVM6" s="244"/>
      <c r="SVN6" s="244"/>
      <c r="SVO6" s="244"/>
      <c r="SVP6" s="244"/>
      <c r="SVQ6" s="244"/>
      <c r="SVR6" s="244"/>
      <c r="SVS6" s="244"/>
      <c r="SVT6" s="244"/>
      <c r="SVU6" s="244"/>
      <c r="SVV6" s="244"/>
      <c r="SVW6" s="244"/>
      <c r="SVX6" s="244"/>
      <c r="SVY6" s="244"/>
      <c r="SVZ6" s="244"/>
      <c r="SWA6" s="244"/>
      <c r="SWB6" s="244"/>
      <c r="SWC6" s="244"/>
      <c r="SWD6" s="244"/>
      <c r="SWE6" s="244"/>
      <c r="SWF6" s="244"/>
      <c r="SWG6" s="244"/>
      <c r="SWH6" s="244"/>
      <c r="SWI6" s="244"/>
      <c r="SWJ6" s="244"/>
      <c r="SWK6" s="244"/>
      <c r="SWL6" s="244"/>
      <c r="SWM6" s="244"/>
      <c r="SWN6" s="244"/>
      <c r="SWO6" s="244"/>
      <c r="SWP6" s="244"/>
      <c r="SWQ6" s="244"/>
      <c r="SWR6" s="244"/>
      <c r="SWS6" s="244"/>
      <c r="SWT6" s="244"/>
      <c r="SWU6" s="244"/>
      <c r="SWV6" s="244"/>
      <c r="SWW6" s="244"/>
      <c r="SWX6" s="244"/>
      <c r="SWY6" s="244"/>
      <c r="SWZ6" s="244"/>
      <c r="SXA6" s="244"/>
      <c r="SXB6" s="244"/>
      <c r="SXC6" s="244"/>
      <c r="SXD6" s="244"/>
      <c r="SXE6" s="244"/>
      <c r="SXF6" s="244"/>
      <c r="SXG6" s="244"/>
      <c r="SXH6" s="244"/>
      <c r="SXI6" s="244"/>
      <c r="SXJ6" s="244"/>
      <c r="SXK6" s="244"/>
      <c r="SXL6" s="244"/>
      <c r="SXM6" s="244"/>
      <c r="SXN6" s="244"/>
      <c r="SXO6" s="244"/>
      <c r="SXP6" s="244"/>
      <c r="SXQ6" s="244"/>
      <c r="SXR6" s="244"/>
      <c r="SXS6" s="244"/>
      <c r="SXT6" s="244"/>
      <c r="SXU6" s="244"/>
      <c r="SXV6" s="244"/>
      <c r="SXW6" s="244"/>
      <c r="SXX6" s="244"/>
      <c r="SXY6" s="244"/>
      <c r="SXZ6" s="244"/>
      <c r="SYA6" s="244"/>
      <c r="SYB6" s="244"/>
      <c r="SYC6" s="244"/>
      <c r="SYD6" s="244"/>
      <c r="SYE6" s="244"/>
      <c r="SYF6" s="244"/>
      <c r="SYG6" s="244"/>
      <c r="SYH6" s="244"/>
      <c r="SYI6" s="244"/>
      <c r="SYJ6" s="244"/>
      <c r="SYK6" s="244"/>
      <c r="SYL6" s="244"/>
      <c r="SYM6" s="244"/>
      <c r="SYN6" s="244"/>
      <c r="SYO6" s="244"/>
      <c r="SYP6" s="244"/>
      <c r="SYQ6" s="244"/>
      <c r="SYR6" s="244"/>
      <c r="SYS6" s="244"/>
      <c r="SYT6" s="244"/>
      <c r="SYU6" s="244"/>
      <c r="SYV6" s="244"/>
      <c r="SYW6" s="244"/>
      <c r="SYX6" s="244"/>
      <c r="SYY6" s="244"/>
      <c r="SYZ6" s="244"/>
      <c r="SZA6" s="244"/>
      <c r="SZB6" s="244"/>
      <c r="SZC6" s="244"/>
      <c r="SZD6" s="244"/>
      <c r="SZE6" s="244"/>
      <c r="SZF6" s="244"/>
      <c r="SZG6" s="244"/>
      <c r="SZH6" s="244"/>
      <c r="SZI6" s="244"/>
      <c r="SZJ6" s="244"/>
      <c r="SZK6" s="244"/>
      <c r="SZL6" s="244"/>
      <c r="SZM6" s="244"/>
      <c r="SZN6" s="244"/>
      <c r="SZO6" s="244"/>
      <c r="SZP6" s="244"/>
      <c r="SZQ6" s="244"/>
      <c r="SZR6" s="244"/>
      <c r="SZS6" s="244"/>
      <c r="SZT6" s="244"/>
      <c r="SZU6" s="244"/>
      <c r="SZV6" s="244"/>
      <c r="SZW6" s="244"/>
      <c r="SZX6" s="244"/>
      <c r="SZY6" s="244"/>
      <c r="SZZ6" s="244"/>
      <c r="TAA6" s="244"/>
      <c r="TAB6" s="244"/>
      <c r="TAC6" s="244"/>
      <c r="TAD6" s="244"/>
      <c r="TAE6" s="244"/>
      <c r="TAF6" s="244"/>
      <c r="TAG6" s="244"/>
      <c r="TAH6" s="244"/>
      <c r="TAI6" s="244"/>
      <c r="TAJ6" s="244"/>
      <c r="TAK6" s="244"/>
      <c r="TAL6" s="244"/>
      <c r="TAM6" s="244"/>
      <c r="TAN6" s="244"/>
      <c r="TAO6" s="244"/>
      <c r="TAP6" s="244"/>
      <c r="TAQ6" s="244"/>
      <c r="TAR6" s="244"/>
      <c r="TAS6" s="244"/>
      <c r="TAT6" s="244"/>
      <c r="TAU6" s="244"/>
      <c r="TAV6" s="244"/>
      <c r="TAW6" s="244"/>
      <c r="TAX6" s="244"/>
      <c r="TAY6" s="244"/>
      <c r="TAZ6" s="244"/>
      <c r="TBA6" s="244"/>
      <c r="TBB6" s="244"/>
      <c r="TBC6" s="244"/>
      <c r="TBD6" s="244"/>
      <c r="TBE6" s="244"/>
      <c r="TBF6" s="244"/>
      <c r="TBG6" s="244"/>
      <c r="TBH6" s="244"/>
      <c r="TBI6" s="244"/>
      <c r="TBJ6" s="244"/>
      <c r="TBK6" s="244"/>
      <c r="TBL6" s="244"/>
      <c r="TBM6" s="244"/>
      <c r="TBN6" s="244"/>
      <c r="TBO6" s="244"/>
      <c r="TBP6" s="244"/>
      <c r="TBQ6" s="244"/>
      <c r="TBR6" s="244"/>
      <c r="TBS6" s="244"/>
      <c r="TBT6" s="244"/>
      <c r="TBU6" s="244"/>
      <c r="TBV6" s="244"/>
      <c r="TBW6" s="244"/>
      <c r="TBX6" s="244"/>
      <c r="TBY6" s="244"/>
      <c r="TBZ6" s="244"/>
      <c r="TCA6" s="244"/>
      <c r="TCB6" s="244"/>
      <c r="TCC6" s="244"/>
      <c r="TCD6" s="244"/>
      <c r="TCE6" s="244"/>
      <c r="TCF6" s="244"/>
      <c r="TCG6" s="244"/>
      <c r="TCH6" s="244"/>
      <c r="TCI6" s="244"/>
      <c r="TCJ6" s="244"/>
      <c r="TCK6" s="244"/>
      <c r="TCL6" s="244"/>
      <c r="TCM6" s="244"/>
      <c r="TCN6" s="244"/>
      <c r="TCO6" s="244"/>
      <c r="TCP6" s="244"/>
      <c r="TCQ6" s="244"/>
      <c r="TCR6" s="244"/>
      <c r="TCS6" s="244"/>
      <c r="TCT6" s="244"/>
      <c r="TCU6" s="244"/>
      <c r="TCV6" s="244"/>
      <c r="TCW6" s="244"/>
      <c r="TCX6" s="244"/>
      <c r="TCY6" s="244"/>
      <c r="TCZ6" s="244"/>
      <c r="TDA6" s="244"/>
      <c r="TDB6" s="244"/>
      <c r="TDC6" s="244"/>
      <c r="TDD6" s="244"/>
      <c r="TDE6" s="244"/>
      <c r="TDF6" s="244"/>
      <c r="TDG6" s="244"/>
      <c r="TDH6" s="244"/>
      <c r="TDI6" s="244"/>
      <c r="TDJ6" s="244"/>
      <c r="TDK6" s="244"/>
      <c r="TDL6" s="244"/>
      <c r="TDM6" s="244"/>
      <c r="TDN6" s="244"/>
      <c r="TDO6" s="244"/>
      <c r="TDP6" s="244"/>
      <c r="TDQ6" s="244"/>
      <c r="TDR6" s="244"/>
      <c r="TDS6" s="244"/>
      <c r="TDT6" s="244"/>
      <c r="TDU6" s="244"/>
      <c r="TDV6" s="244"/>
      <c r="TDW6" s="244"/>
      <c r="TDX6" s="244"/>
      <c r="TDY6" s="244"/>
      <c r="TDZ6" s="244"/>
      <c r="TEA6" s="244"/>
      <c r="TEB6" s="244"/>
      <c r="TEC6" s="244"/>
      <c r="TED6" s="244"/>
      <c r="TEE6" s="244"/>
      <c r="TEF6" s="244"/>
      <c r="TEG6" s="244"/>
      <c r="TEH6" s="244"/>
      <c r="TEI6" s="244"/>
      <c r="TEJ6" s="244"/>
      <c r="TEK6" s="244"/>
      <c r="TEL6" s="244"/>
      <c r="TEM6" s="244"/>
      <c r="TEN6" s="244"/>
      <c r="TEO6" s="244"/>
      <c r="TEP6" s="244"/>
      <c r="TEQ6" s="244"/>
      <c r="TER6" s="244"/>
      <c r="TES6" s="244"/>
      <c r="TET6" s="244"/>
      <c r="TEU6" s="244"/>
      <c r="TEV6" s="244"/>
      <c r="TEW6" s="244"/>
      <c r="TEX6" s="244"/>
      <c r="TEY6" s="244"/>
      <c r="TEZ6" s="244"/>
      <c r="TFA6" s="244"/>
      <c r="TFB6" s="244"/>
      <c r="TFC6" s="244"/>
      <c r="TFD6" s="244"/>
      <c r="TFE6" s="244"/>
      <c r="TFF6" s="244"/>
      <c r="TFG6" s="244"/>
      <c r="TFH6" s="244"/>
      <c r="TFI6" s="244"/>
      <c r="TFJ6" s="244"/>
      <c r="TFK6" s="244"/>
      <c r="TFL6" s="244"/>
      <c r="TFM6" s="244"/>
      <c r="TFN6" s="244"/>
      <c r="TFO6" s="244"/>
      <c r="TFP6" s="244"/>
      <c r="TFQ6" s="244"/>
      <c r="TFR6" s="244"/>
      <c r="TFS6" s="244"/>
      <c r="TFT6" s="244"/>
      <c r="TFU6" s="244"/>
      <c r="TFV6" s="244"/>
      <c r="TFW6" s="244"/>
      <c r="TFX6" s="244"/>
      <c r="TFY6" s="244"/>
      <c r="TFZ6" s="244"/>
      <c r="TGA6" s="244"/>
      <c r="TGB6" s="244"/>
      <c r="TGC6" s="244"/>
      <c r="TGD6" s="244"/>
      <c r="TGE6" s="244"/>
      <c r="TGF6" s="244"/>
      <c r="TGG6" s="244"/>
      <c r="TGH6" s="244"/>
      <c r="TGI6" s="244"/>
      <c r="TGJ6" s="244"/>
      <c r="TGK6" s="244"/>
      <c r="TGL6" s="244"/>
      <c r="TGM6" s="244"/>
      <c r="TGN6" s="244"/>
      <c r="TGO6" s="244"/>
      <c r="TGP6" s="244"/>
      <c r="TGQ6" s="244"/>
      <c r="TGR6" s="244"/>
      <c r="TGS6" s="244"/>
      <c r="TGT6" s="244"/>
      <c r="TGU6" s="244"/>
      <c r="TGV6" s="244"/>
      <c r="TGW6" s="244"/>
      <c r="TGX6" s="244"/>
      <c r="TGY6" s="244"/>
      <c r="TGZ6" s="244"/>
      <c r="THA6" s="244"/>
      <c r="THB6" s="244"/>
      <c r="THC6" s="244"/>
      <c r="THD6" s="244"/>
      <c r="THE6" s="244"/>
      <c r="THF6" s="244"/>
      <c r="THG6" s="244"/>
      <c r="THH6" s="244"/>
      <c r="THI6" s="244"/>
      <c r="THJ6" s="244"/>
      <c r="THK6" s="244"/>
      <c r="THL6" s="244"/>
      <c r="THM6" s="244"/>
      <c r="THN6" s="244"/>
      <c r="THO6" s="244"/>
      <c r="THP6" s="244"/>
      <c r="THQ6" s="244"/>
      <c r="THR6" s="244"/>
      <c r="THS6" s="244"/>
      <c r="THT6" s="244"/>
      <c r="THU6" s="244"/>
      <c r="THV6" s="244"/>
      <c r="THW6" s="244"/>
      <c r="THX6" s="244"/>
      <c r="THY6" s="244"/>
      <c r="THZ6" s="244"/>
      <c r="TIA6" s="244"/>
      <c r="TIB6" s="244"/>
      <c r="TIC6" s="244"/>
      <c r="TID6" s="244"/>
      <c r="TIE6" s="244"/>
      <c r="TIF6" s="244"/>
      <c r="TIG6" s="244"/>
      <c r="TIH6" s="244"/>
      <c r="TII6" s="244"/>
      <c r="TIJ6" s="244"/>
      <c r="TIK6" s="244"/>
      <c r="TIL6" s="244"/>
      <c r="TIM6" s="244"/>
      <c r="TIN6" s="244"/>
      <c r="TIO6" s="244"/>
      <c r="TIP6" s="244"/>
      <c r="TIQ6" s="244"/>
      <c r="TIR6" s="244"/>
      <c r="TIS6" s="244"/>
      <c r="TIT6" s="244"/>
      <c r="TIU6" s="244"/>
      <c r="TIV6" s="244"/>
      <c r="TIW6" s="244"/>
      <c r="TIX6" s="244"/>
      <c r="TIY6" s="244"/>
      <c r="TIZ6" s="244"/>
      <c r="TJA6" s="244"/>
      <c r="TJB6" s="244"/>
      <c r="TJC6" s="244"/>
      <c r="TJD6" s="244"/>
      <c r="TJE6" s="244"/>
      <c r="TJF6" s="244"/>
      <c r="TJG6" s="244"/>
      <c r="TJH6" s="244"/>
      <c r="TJI6" s="244"/>
      <c r="TJJ6" s="244"/>
      <c r="TJK6" s="244"/>
      <c r="TJL6" s="244"/>
      <c r="TJM6" s="244"/>
      <c r="TJN6" s="244"/>
      <c r="TJO6" s="244"/>
      <c r="TJP6" s="244"/>
      <c r="TJQ6" s="244"/>
      <c r="TJR6" s="244"/>
      <c r="TJS6" s="244"/>
      <c r="TJT6" s="244"/>
      <c r="TJU6" s="244"/>
      <c r="TJV6" s="244"/>
      <c r="TJW6" s="244"/>
      <c r="TJX6" s="244"/>
      <c r="TJY6" s="244"/>
      <c r="TJZ6" s="244"/>
      <c r="TKA6" s="244"/>
      <c r="TKB6" s="244"/>
      <c r="TKC6" s="244"/>
      <c r="TKD6" s="244"/>
      <c r="TKE6" s="244"/>
      <c r="TKF6" s="244"/>
      <c r="TKG6" s="244"/>
      <c r="TKH6" s="244"/>
      <c r="TKI6" s="244"/>
      <c r="TKJ6" s="244"/>
      <c r="TKK6" s="244"/>
      <c r="TKL6" s="244"/>
      <c r="TKM6" s="244"/>
      <c r="TKN6" s="244"/>
      <c r="TKO6" s="244"/>
      <c r="TKP6" s="244"/>
      <c r="TKQ6" s="244"/>
      <c r="TKR6" s="244"/>
      <c r="TKS6" s="244"/>
      <c r="TKT6" s="244"/>
      <c r="TKU6" s="244"/>
      <c r="TKV6" s="244"/>
      <c r="TKW6" s="244"/>
      <c r="TKX6" s="244"/>
      <c r="TKY6" s="244"/>
      <c r="TKZ6" s="244"/>
      <c r="TLA6" s="244"/>
      <c r="TLB6" s="244"/>
      <c r="TLC6" s="244"/>
      <c r="TLD6" s="244"/>
      <c r="TLE6" s="244"/>
      <c r="TLF6" s="244"/>
      <c r="TLG6" s="244"/>
      <c r="TLH6" s="244"/>
      <c r="TLI6" s="244"/>
      <c r="TLJ6" s="244"/>
      <c r="TLK6" s="244"/>
      <c r="TLL6" s="244"/>
      <c r="TLM6" s="244"/>
      <c r="TLN6" s="244"/>
      <c r="TLO6" s="244"/>
      <c r="TLP6" s="244"/>
      <c r="TLQ6" s="244"/>
      <c r="TLR6" s="244"/>
      <c r="TLS6" s="244"/>
      <c r="TLT6" s="244"/>
      <c r="TLU6" s="244"/>
      <c r="TLV6" s="244"/>
      <c r="TLW6" s="244"/>
      <c r="TLX6" s="244"/>
      <c r="TLY6" s="244"/>
      <c r="TLZ6" s="244"/>
      <c r="TMA6" s="244"/>
      <c r="TMB6" s="244"/>
      <c r="TMC6" s="244"/>
      <c r="TMD6" s="244"/>
      <c r="TME6" s="244"/>
      <c r="TMF6" s="244"/>
      <c r="TMG6" s="244"/>
      <c r="TMH6" s="244"/>
      <c r="TMI6" s="244"/>
      <c r="TMJ6" s="244"/>
      <c r="TMK6" s="244"/>
      <c r="TML6" s="244"/>
      <c r="TMM6" s="244"/>
      <c r="TMN6" s="244"/>
      <c r="TMO6" s="244"/>
      <c r="TMP6" s="244"/>
      <c r="TMQ6" s="244"/>
      <c r="TMR6" s="244"/>
      <c r="TMS6" s="244"/>
      <c r="TMT6" s="244"/>
      <c r="TMU6" s="244"/>
      <c r="TMV6" s="244"/>
      <c r="TMW6" s="244"/>
      <c r="TMX6" s="244"/>
      <c r="TMY6" s="244"/>
      <c r="TMZ6" s="244"/>
      <c r="TNA6" s="244"/>
      <c r="TNB6" s="244"/>
      <c r="TNC6" s="244"/>
      <c r="TND6" s="244"/>
      <c r="TNE6" s="244"/>
      <c r="TNF6" s="244"/>
      <c r="TNG6" s="244"/>
      <c r="TNH6" s="244"/>
      <c r="TNI6" s="244"/>
      <c r="TNJ6" s="244"/>
      <c r="TNK6" s="244"/>
      <c r="TNL6" s="244"/>
      <c r="TNM6" s="244"/>
      <c r="TNN6" s="244"/>
      <c r="TNO6" s="244"/>
      <c r="TNP6" s="244"/>
      <c r="TNQ6" s="244"/>
      <c r="TNR6" s="244"/>
      <c r="TNS6" s="244"/>
      <c r="TNT6" s="244"/>
      <c r="TNU6" s="244"/>
      <c r="TNV6" s="244"/>
      <c r="TNW6" s="244"/>
      <c r="TNX6" s="244"/>
      <c r="TNY6" s="244"/>
      <c r="TNZ6" s="244"/>
      <c r="TOA6" s="244"/>
      <c r="TOB6" s="244"/>
      <c r="TOC6" s="244"/>
      <c r="TOD6" s="244"/>
      <c r="TOE6" s="244"/>
      <c r="TOF6" s="244"/>
      <c r="TOG6" s="244"/>
      <c r="TOH6" s="244"/>
      <c r="TOI6" s="244"/>
      <c r="TOJ6" s="244"/>
      <c r="TOK6" s="244"/>
      <c r="TOL6" s="244"/>
      <c r="TOM6" s="244"/>
      <c r="TON6" s="244"/>
      <c r="TOO6" s="244"/>
      <c r="TOP6" s="244"/>
      <c r="TOQ6" s="244"/>
      <c r="TOR6" s="244"/>
      <c r="TOS6" s="244"/>
      <c r="TOT6" s="244"/>
      <c r="TOU6" s="244"/>
      <c r="TOV6" s="244"/>
      <c r="TOW6" s="244"/>
      <c r="TOX6" s="244"/>
      <c r="TOY6" s="244"/>
      <c r="TOZ6" s="244"/>
      <c r="TPA6" s="244"/>
      <c r="TPB6" s="244"/>
      <c r="TPC6" s="244"/>
      <c r="TPD6" s="244"/>
      <c r="TPE6" s="244"/>
      <c r="TPF6" s="244"/>
      <c r="TPG6" s="244"/>
      <c r="TPH6" s="244"/>
      <c r="TPI6" s="244"/>
      <c r="TPJ6" s="244"/>
      <c r="TPK6" s="244"/>
      <c r="TPL6" s="244"/>
      <c r="TPM6" s="244"/>
      <c r="TPN6" s="244"/>
      <c r="TPO6" s="244"/>
      <c r="TPP6" s="244"/>
      <c r="TPQ6" s="244"/>
      <c r="TPR6" s="244"/>
      <c r="TPS6" s="244"/>
      <c r="TPT6" s="244"/>
      <c r="TPU6" s="244"/>
      <c r="TPV6" s="244"/>
      <c r="TPW6" s="244"/>
      <c r="TPX6" s="244"/>
      <c r="TPY6" s="244"/>
      <c r="TPZ6" s="244"/>
      <c r="TQA6" s="244"/>
      <c r="TQB6" s="244"/>
      <c r="TQC6" s="244"/>
      <c r="TQD6" s="244"/>
      <c r="TQE6" s="244"/>
      <c r="TQF6" s="244"/>
      <c r="TQG6" s="244"/>
      <c r="TQH6" s="244"/>
      <c r="TQI6" s="244"/>
      <c r="TQJ6" s="244"/>
      <c r="TQK6" s="244"/>
      <c r="TQL6" s="244"/>
      <c r="TQM6" s="244"/>
      <c r="TQN6" s="244"/>
      <c r="TQO6" s="244"/>
      <c r="TQP6" s="244"/>
      <c r="TQQ6" s="244"/>
      <c r="TQR6" s="244"/>
      <c r="TQS6" s="244"/>
      <c r="TQT6" s="244"/>
      <c r="TQU6" s="244"/>
      <c r="TQV6" s="244"/>
      <c r="TQW6" s="244"/>
      <c r="TQX6" s="244"/>
      <c r="TQY6" s="244"/>
      <c r="TQZ6" s="244"/>
      <c r="TRA6" s="244"/>
      <c r="TRB6" s="244"/>
      <c r="TRC6" s="244"/>
      <c r="TRD6" s="244"/>
      <c r="TRE6" s="244"/>
      <c r="TRF6" s="244"/>
      <c r="TRG6" s="244"/>
      <c r="TRH6" s="244"/>
      <c r="TRI6" s="244"/>
      <c r="TRJ6" s="244"/>
      <c r="TRK6" s="244"/>
      <c r="TRL6" s="244"/>
      <c r="TRM6" s="244"/>
      <c r="TRN6" s="244"/>
      <c r="TRO6" s="244"/>
      <c r="TRP6" s="244"/>
      <c r="TRQ6" s="244"/>
      <c r="TRR6" s="244"/>
      <c r="TRS6" s="244"/>
      <c r="TRT6" s="244"/>
      <c r="TRU6" s="244"/>
      <c r="TRV6" s="244"/>
      <c r="TRW6" s="244"/>
      <c r="TRX6" s="244"/>
      <c r="TRY6" s="244"/>
      <c r="TRZ6" s="244"/>
      <c r="TSA6" s="244"/>
      <c r="TSB6" s="244"/>
      <c r="TSC6" s="244"/>
      <c r="TSD6" s="244"/>
      <c r="TSE6" s="244"/>
      <c r="TSF6" s="244"/>
      <c r="TSG6" s="244"/>
      <c r="TSH6" s="244"/>
      <c r="TSI6" s="244"/>
      <c r="TSJ6" s="244"/>
      <c r="TSK6" s="244"/>
      <c r="TSL6" s="244"/>
      <c r="TSM6" s="244"/>
      <c r="TSN6" s="244"/>
      <c r="TSO6" s="244"/>
      <c r="TSP6" s="244"/>
      <c r="TSQ6" s="244"/>
      <c r="TSR6" s="244"/>
      <c r="TSS6" s="244"/>
      <c r="TST6" s="244"/>
      <c r="TSU6" s="244"/>
      <c r="TSV6" s="244"/>
      <c r="TSW6" s="244"/>
      <c r="TSX6" s="244"/>
      <c r="TSY6" s="244"/>
      <c r="TSZ6" s="244"/>
      <c r="TTA6" s="244"/>
      <c r="TTB6" s="244"/>
      <c r="TTC6" s="244"/>
      <c r="TTD6" s="244"/>
      <c r="TTE6" s="244"/>
      <c r="TTF6" s="244"/>
      <c r="TTG6" s="244"/>
      <c r="TTH6" s="244"/>
      <c r="TTI6" s="244"/>
      <c r="TTJ6" s="244"/>
      <c r="TTK6" s="244"/>
      <c r="TTL6" s="244"/>
      <c r="TTM6" s="244"/>
      <c r="TTN6" s="244"/>
      <c r="TTO6" s="244"/>
      <c r="TTP6" s="244"/>
      <c r="TTQ6" s="244"/>
      <c r="TTR6" s="244"/>
      <c r="TTS6" s="244"/>
      <c r="TTT6" s="244"/>
      <c r="TTU6" s="244"/>
      <c r="TTV6" s="244"/>
      <c r="TTW6" s="244"/>
      <c r="TTX6" s="244"/>
      <c r="TTY6" s="244"/>
      <c r="TTZ6" s="244"/>
      <c r="TUA6" s="244"/>
      <c r="TUB6" s="244"/>
      <c r="TUC6" s="244"/>
      <c r="TUD6" s="244"/>
      <c r="TUE6" s="244"/>
      <c r="TUF6" s="244"/>
      <c r="TUG6" s="244"/>
      <c r="TUH6" s="244"/>
      <c r="TUI6" s="244"/>
      <c r="TUJ6" s="244"/>
      <c r="TUK6" s="244"/>
      <c r="TUL6" s="244"/>
      <c r="TUM6" s="244"/>
      <c r="TUN6" s="244"/>
      <c r="TUO6" s="244"/>
      <c r="TUP6" s="244"/>
      <c r="TUQ6" s="244"/>
      <c r="TUR6" s="244"/>
      <c r="TUS6" s="244"/>
      <c r="TUT6" s="244"/>
      <c r="TUU6" s="244"/>
      <c r="TUV6" s="244"/>
      <c r="TUW6" s="244"/>
      <c r="TUX6" s="244"/>
      <c r="TUY6" s="244"/>
      <c r="TUZ6" s="244"/>
      <c r="TVA6" s="244"/>
      <c r="TVB6" s="244"/>
      <c r="TVC6" s="244"/>
      <c r="TVD6" s="244"/>
      <c r="TVE6" s="244"/>
      <c r="TVF6" s="244"/>
      <c r="TVG6" s="244"/>
      <c r="TVH6" s="244"/>
      <c r="TVI6" s="244"/>
      <c r="TVJ6" s="244"/>
      <c r="TVK6" s="244"/>
      <c r="TVL6" s="244"/>
      <c r="TVM6" s="244"/>
      <c r="TVN6" s="244"/>
      <c r="TVO6" s="244"/>
      <c r="TVP6" s="244"/>
      <c r="TVQ6" s="244"/>
      <c r="TVR6" s="244"/>
      <c r="TVS6" s="244"/>
      <c r="TVT6" s="244"/>
      <c r="TVU6" s="244"/>
      <c r="TVV6" s="244"/>
      <c r="TVW6" s="244"/>
      <c r="TVX6" s="244"/>
      <c r="TVY6" s="244"/>
      <c r="TVZ6" s="244"/>
      <c r="TWA6" s="244"/>
      <c r="TWB6" s="244"/>
      <c r="TWC6" s="244"/>
      <c r="TWD6" s="244"/>
      <c r="TWE6" s="244"/>
      <c r="TWF6" s="244"/>
      <c r="TWG6" s="244"/>
      <c r="TWH6" s="244"/>
      <c r="TWI6" s="244"/>
      <c r="TWJ6" s="244"/>
      <c r="TWK6" s="244"/>
      <c r="TWL6" s="244"/>
      <c r="TWM6" s="244"/>
      <c r="TWN6" s="244"/>
      <c r="TWO6" s="244"/>
      <c r="TWP6" s="244"/>
      <c r="TWQ6" s="244"/>
      <c r="TWR6" s="244"/>
      <c r="TWS6" s="244"/>
      <c r="TWT6" s="244"/>
      <c r="TWU6" s="244"/>
      <c r="TWV6" s="244"/>
      <c r="TWW6" s="244"/>
      <c r="TWX6" s="244"/>
      <c r="TWY6" s="244"/>
      <c r="TWZ6" s="244"/>
      <c r="TXA6" s="244"/>
      <c r="TXB6" s="244"/>
      <c r="TXC6" s="244"/>
      <c r="TXD6" s="244"/>
      <c r="TXE6" s="244"/>
      <c r="TXF6" s="244"/>
      <c r="TXG6" s="244"/>
      <c r="TXH6" s="244"/>
      <c r="TXI6" s="244"/>
      <c r="TXJ6" s="244"/>
      <c r="TXK6" s="244"/>
      <c r="TXL6" s="244"/>
      <c r="TXM6" s="244"/>
      <c r="TXN6" s="244"/>
      <c r="TXO6" s="244"/>
      <c r="TXP6" s="244"/>
      <c r="TXQ6" s="244"/>
      <c r="TXR6" s="244"/>
      <c r="TXS6" s="244"/>
      <c r="TXT6" s="244"/>
      <c r="TXU6" s="244"/>
      <c r="TXV6" s="244"/>
      <c r="TXW6" s="244"/>
      <c r="TXX6" s="244"/>
      <c r="TXY6" s="244"/>
      <c r="TXZ6" s="244"/>
      <c r="TYA6" s="244"/>
      <c r="TYB6" s="244"/>
      <c r="TYC6" s="244"/>
      <c r="TYD6" s="244"/>
      <c r="TYE6" s="244"/>
      <c r="TYF6" s="244"/>
      <c r="TYG6" s="244"/>
      <c r="TYH6" s="244"/>
      <c r="TYI6" s="244"/>
      <c r="TYJ6" s="244"/>
      <c r="TYK6" s="244"/>
      <c r="TYL6" s="244"/>
      <c r="TYM6" s="244"/>
      <c r="TYN6" s="244"/>
      <c r="TYO6" s="244"/>
      <c r="TYP6" s="244"/>
      <c r="TYQ6" s="244"/>
      <c r="TYR6" s="244"/>
      <c r="TYS6" s="244"/>
      <c r="TYT6" s="244"/>
      <c r="TYU6" s="244"/>
      <c r="TYV6" s="244"/>
      <c r="TYW6" s="244"/>
      <c r="TYX6" s="244"/>
      <c r="TYY6" s="244"/>
      <c r="TYZ6" s="244"/>
      <c r="TZA6" s="244"/>
      <c r="TZB6" s="244"/>
      <c r="TZC6" s="244"/>
      <c r="TZD6" s="244"/>
      <c r="TZE6" s="244"/>
      <c r="TZF6" s="244"/>
      <c r="TZG6" s="244"/>
      <c r="TZH6" s="244"/>
      <c r="TZI6" s="244"/>
      <c r="TZJ6" s="244"/>
      <c r="TZK6" s="244"/>
      <c r="TZL6" s="244"/>
      <c r="TZM6" s="244"/>
      <c r="TZN6" s="244"/>
      <c r="TZO6" s="244"/>
      <c r="TZP6" s="244"/>
      <c r="TZQ6" s="244"/>
      <c r="TZR6" s="244"/>
      <c r="TZS6" s="244"/>
      <c r="TZT6" s="244"/>
      <c r="TZU6" s="244"/>
      <c r="TZV6" s="244"/>
      <c r="TZW6" s="244"/>
      <c r="TZX6" s="244"/>
      <c r="TZY6" s="244"/>
      <c r="TZZ6" s="244"/>
      <c r="UAA6" s="244"/>
      <c r="UAB6" s="244"/>
      <c r="UAC6" s="244"/>
      <c r="UAD6" s="244"/>
      <c r="UAE6" s="244"/>
      <c r="UAF6" s="244"/>
      <c r="UAG6" s="244"/>
      <c r="UAH6" s="244"/>
      <c r="UAI6" s="244"/>
      <c r="UAJ6" s="244"/>
      <c r="UAK6" s="244"/>
      <c r="UAL6" s="244"/>
      <c r="UAM6" s="244"/>
      <c r="UAN6" s="244"/>
      <c r="UAO6" s="244"/>
      <c r="UAP6" s="244"/>
      <c r="UAQ6" s="244"/>
      <c r="UAR6" s="244"/>
      <c r="UAS6" s="244"/>
      <c r="UAT6" s="244"/>
      <c r="UAU6" s="244"/>
      <c r="UAV6" s="244"/>
      <c r="UAW6" s="244"/>
      <c r="UAX6" s="244"/>
      <c r="UAY6" s="244"/>
      <c r="UAZ6" s="244"/>
      <c r="UBA6" s="244"/>
      <c r="UBB6" s="244"/>
      <c r="UBC6" s="244"/>
      <c r="UBD6" s="244"/>
      <c r="UBE6" s="244"/>
      <c r="UBF6" s="244"/>
      <c r="UBG6" s="244"/>
      <c r="UBH6" s="244"/>
      <c r="UBI6" s="244"/>
      <c r="UBJ6" s="244"/>
      <c r="UBK6" s="244"/>
      <c r="UBL6" s="244"/>
      <c r="UBM6" s="244"/>
      <c r="UBN6" s="244"/>
      <c r="UBO6" s="244"/>
      <c r="UBP6" s="244"/>
      <c r="UBQ6" s="244"/>
      <c r="UBR6" s="244"/>
      <c r="UBS6" s="244"/>
      <c r="UBT6" s="244"/>
      <c r="UBU6" s="244"/>
      <c r="UBV6" s="244"/>
      <c r="UBW6" s="244"/>
      <c r="UBX6" s="244"/>
      <c r="UBY6" s="244"/>
      <c r="UBZ6" s="244"/>
      <c r="UCA6" s="244"/>
      <c r="UCB6" s="244"/>
      <c r="UCC6" s="244"/>
      <c r="UCD6" s="244"/>
      <c r="UCE6" s="244"/>
      <c r="UCF6" s="244"/>
      <c r="UCG6" s="244"/>
      <c r="UCH6" s="244"/>
      <c r="UCI6" s="244"/>
      <c r="UCJ6" s="244"/>
      <c r="UCK6" s="244"/>
      <c r="UCL6" s="244"/>
      <c r="UCM6" s="244"/>
      <c r="UCN6" s="244"/>
      <c r="UCO6" s="244"/>
      <c r="UCP6" s="244"/>
      <c r="UCQ6" s="244"/>
      <c r="UCR6" s="244"/>
      <c r="UCS6" s="244"/>
      <c r="UCT6" s="244"/>
      <c r="UCU6" s="244"/>
      <c r="UCV6" s="244"/>
      <c r="UCW6" s="244"/>
      <c r="UCX6" s="244"/>
      <c r="UCY6" s="244"/>
      <c r="UCZ6" s="244"/>
      <c r="UDA6" s="244"/>
      <c r="UDB6" s="244"/>
      <c r="UDC6" s="244"/>
      <c r="UDD6" s="244"/>
      <c r="UDE6" s="244"/>
      <c r="UDF6" s="244"/>
      <c r="UDG6" s="244"/>
      <c r="UDH6" s="244"/>
      <c r="UDI6" s="244"/>
      <c r="UDJ6" s="244"/>
      <c r="UDK6" s="244"/>
      <c r="UDL6" s="244"/>
      <c r="UDM6" s="244"/>
      <c r="UDN6" s="244"/>
      <c r="UDO6" s="244"/>
      <c r="UDP6" s="244"/>
      <c r="UDQ6" s="244"/>
      <c r="UDR6" s="244"/>
      <c r="UDS6" s="244"/>
      <c r="UDT6" s="244"/>
      <c r="UDU6" s="244"/>
      <c r="UDV6" s="244"/>
      <c r="UDW6" s="244"/>
      <c r="UDX6" s="244"/>
      <c r="UDY6" s="244"/>
      <c r="UDZ6" s="244"/>
      <c r="UEA6" s="244"/>
      <c r="UEB6" s="244"/>
      <c r="UEC6" s="244"/>
      <c r="UED6" s="244"/>
      <c r="UEE6" s="244"/>
      <c r="UEF6" s="244"/>
      <c r="UEG6" s="244"/>
      <c r="UEH6" s="244"/>
      <c r="UEI6" s="244"/>
      <c r="UEJ6" s="244"/>
      <c r="UEK6" s="244"/>
      <c r="UEL6" s="244"/>
      <c r="UEM6" s="244"/>
      <c r="UEN6" s="244"/>
      <c r="UEO6" s="244"/>
      <c r="UEP6" s="244"/>
      <c r="UEQ6" s="244"/>
      <c r="UER6" s="244"/>
      <c r="UES6" s="244"/>
      <c r="UET6" s="244"/>
      <c r="UEU6" s="244"/>
      <c r="UEV6" s="244"/>
      <c r="UEW6" s="244"/>
      <c r="UEX6" s="244"/>
      <c r="UEY6" s="244"/>
      <c r="UEZ6" s="244"/>
      <c r="UFA6" s="244"/>
      <c r="UFB6" s="244"/>
      <c r="UFC6" s="244"/>
      <c r="UFD6" s="244"/>
      <c r="UFE6" s="244"/>
      <c r="UFF6" s="244"/>
      <c r="UFG6" s="244"/>
      <c r="UFH6" s="244"/>
      <c r="UFI6" s="244"/>
      <c r="UFJ6" s="244"/>
      <c r="UFK6" s="244"/>
      <c r="UFL6" s="244"/>
      <c r="UFM6" s="244"/>
      <c r="UFN6" s="244"/>
      <c r="UFO6" s="244"/>
      <c r="UFP6" s="244"/>
      <c r="UFQ6" s="244"/>
      <c r="UFR6" s="244"/>
      <c r="UFS6" s="244"/>
      <c r="UFT6" s="244"/>
      <c r="UFU6" s="244"/>
      <c r="UFV6" s="244"/>
      <c r="UFW6" s="244"/>
      <c r="UFX6" s="244"/>
      <c r="UFY6" s="244"/>
      <c r="UFZ6" s="244"/>
      <c r="UGA6" s="244"/>
      <c r="UGB6" s="244"/>
      <c r="UGC6" s="244"/>
      <c r="UGD6" s="244"/>
      <c r="UGE6" s="244"/>
      <c r="UGF6" s="244"/>
      <c r="UGG6" s="244"/>
      <c r="UGH6" s="244"/>
      <c r="UGI6" s="244"/>
      <c r="UGJ6" s="244"/>
      <c r="UGK6" s="244"/>
      <c r="UGL6" s="244"/>
      <c r="UGM6" s="244"/>
      <c r="UGN6" s="244"/>
      <c r="UGO6" s="244"/>
      <c r="UGP6" s="244"/>
      <c r="UGQ6" s="244"/>
      <c r="UGR6" s="244"/>
      <c r="UGS6" s="244"/>
      <c r="UGT6" s="244"/>
      <c r="UGU6" s="244"/>
      <c r="UGV6" s="244"/>
      <c r="UGW6" s="244"/>
      <c r="UGX6" s="244"/>
      <c r="UGY6" s="244"/>
      <c r="UGZ6" s="244"/>
      <c r="UHA6" s="244"/>
      <c r="UHB6" s="244"/>
      <c r="UHC6" s="244"/>
      <c r="UHD6" s="244"/>
      <c r="UHE6" s="244"/>
      <c r="UHF6" s="244"/>
      <c r="UHG6" s="244"/>
      <c r="UHH6" s="244"/>
      <c r="UHI6" s="244"/>
      <c r="UHJ6" s="244"/>
      <c r="UHK6" s="244"/>
      <c r="UHL6" s="244"/>
      <c r="UHM6" s="244"/>
      <c r="UHN6" s="244"/>
      <c r="UHO6" s="244"/>
      <c r="UHP6" s="244"/>
      <c r="UHQ6" s="244"/>
      <c r="UHR6" s="244"/>
      <c r="UHS6" s="244"/>
      <c r="UHT6" s="244"/>
      <c r="UHU6" s="244"/>
      <c r="UHV6" s="244"/>
      <c r="UHW6" s="244"/>
      <c r="UHX6" s="244"/>
      <c r="UHY6" s="244"/>
      <c r="UHZ6" s="244"/>
      <c r="UIA6" s="244"/>
      <c r="UIB6" s="244"/>
      <c r="UIC6" s="244"/>
      <c r="UID6" s="244"/>
      <c r="UIE6" s="244"/>
      <c r="UIF6" s="244"/>
      <c r="UIG6" s="244"/>
      <c r="UIH6" s="244"/>
      <c r="UII6" s="244"/>
      <c r="UIJ6" s="244"/>
      <c r="UIK6" s="244"/>
      <c r="UIL6" s="244"/>
      <c r="UIM6" s="244"/>
      <c r="UIN6" s="244"/>
      <c r="UIO6" s="244"/>
      <c r="UIP6" s="244"/>
      <c r="UIQ6" s="244"/>
      <c r="UIR6" s="244"/>
      <c r="UIS6" s="244"/>
      <c r="UIT6" s="244"/>
      <c r="UIU6" s="244"/>
      <c r="UIV6" s="244"/>
      <c r="UIW6" s="244"/>
      <c r="UIX6" s="244"/>
      <c r="UIY6" s="244"/>
      <c r="UIZ6" s="244"/>
      <c r="UJA6" s="244"/>
      <c r="UJB6" s="244"/>
      <c r="UJC6" s="244"/>
      <c r="UJD6" s="244"/>
      <c r="UJE6" s="244"/>
      <c r="UJF6" s="244"/>
      <c r="UJG6" s="244"/>
      <c r="UJH6" s="244"/>
      <c r="UJI6" s="244"/>
      <c r="UJJ6" s="244"/>
      <c r="UJK6" s="244"/>
      <c r="UJL6" s="244"/>
      <c r="UJM6" s="244"/>
      <c r="UJN6" s="244"/>
      <c r="UJO6" s="244"/>
      <c r="UJP6" s="244"/>
      <c r="UJQ6" s="244"/>
      <c r="UJR6" s="244"/>
      <c r="UJS6" s="244"/>
      <c r="UJT6" s="244"/>
      <c r="UJU6" s="244"/>
      <c r="UJV6" s="244"/>
      <c r="UJW6" s="244"/>
      <c r="UJX6" s="244"/>
      <c r="UJY6" s="244"/>
      <c r="UJZ6" s="244"/>
      <c r="UKA6" s="244"/>
      <c r="UKB6" s="244"/>
      <c r="UKC6" s="244"/>
      <c r="UKD6" s="244"/>
      <c r="UKE6" s="244"/>
      <c r="UKF6" s="244"/>
      <c r="UKG6" s="244"/>
      <c r="UKH6" s="244"/>
      <c r="UKI6" s="244"/>
      <c r="UKJ6" s="244"/>
      <c r="UKK6" s="244"/>
      <c r="UKL6" s="244"/>
      <c r="UKM6" s="244"/>
      <c r="UKN6" s="244"/>
      <c r="UKO6" s="244"/>
      <c r="UKP6" s="244"/>
      <c r="UKQ6" s="244"/>
      <c r="UKR6" s="244"/>
      <c r="UKS6" s="244"/>
      <c r="UKT6" s="244"/>
      <c r="UKU6" s="244"/>
      <c r="UKV6" s="244"/>
      <c r="UKW6" s="244"/>
      <c r="UKX6" s="244"/>
      <c r="UKY6" s="244"/>
      <c r="UKZ6" s="244"/>
      <c r="ULA6" s="244"/>
      <c r="ULB6" s="244"/>
      <c r="ULC6" s="244"/>
      <c r="ULD6" s="244"/>
      <c r="ULE6" s="244"/>
      <c r="ULF6" s="244"/>
      <c r="ULG6" s="244"/>
      <c r="ULH6" s="244"/>
      <c r="ULI6" s="244"/>
      <c r="ULJ6" s="244"/>
      <c r="ULK6" s="244"/>
      <c r="ULL6" s="244"/>
      <c r="ULM6" s="244"/>
      <c r="ULN6" s="244"/>
      <c r="ULO6" s="244"/>
      <c r="ULP6" s="244"/>
      <c r="ULQ6" s="244"/>
      <c r="ULR6" s="244"/>
      <c r="ULS6" s="244"/>
      <c r="ULT6" s="244"/>
      <c r="ULU6" s="244"/>
      <c r="ULV6" s="244"/>
      <c r="ULW6" s="244"/>
      <c r="ULX6" s="244"/>
      <c r="ULY6" s="244"/>
      <c r="ULZ6" s="244"/>
      <c r="UMA6" s="244"/>
      <c r="UMB6" s="244"/>
      <c r="UMC6" s="244"/>
      <c r="UMD6" s="244"/>
      <c r="UME6" s="244"/>
      <c r="UMF6" s="244"/>
      <c r="UMG6" s="244"/>
      <c r="UMH6" s="244"/>
      <c r="UMI6" s="244"/>
      <c r="UMJ6" s="244"/>
      <c r="UMK6" s="244"/>
      <c r="UML6" s="244"/>
      <c r="UMM6" s="244"/>
      <c r="UMN6" s="244"/>
      <c r="UMO6" s="244"/>
      <c r="UMP6" s="244"/>
      <c r="UMQ6" s="244"/>
      <c r="UMR6" s="244"/>
      <c r="UMS6" s="244"/>
      <c r="UMT6" s="244"/>
      <c r="UMU6" s="244"/>
      <c r="UMV6" s="244"/>
      <c r="UMW6" s="244"/>
      <c r="UMX6" s="244"/>
      <c r="UMY6" s="244"/>
      <c r="UMZ6" s="244"/>
      <c r="UNA6" s="244"/>
      <c r="UNB6" s="244"/>
      <c r="UNC6" s="244"/>
      <c r="UND6" s="244"/>
      <c r="UNE6" s="244"/>
      <c r="UNF6" s="244"/>
      <c r="UNG6" s="244"/>
      <c r="UNH6" s="244"/>
      <c r="UNI6" s="244"/>
      <c r="UNJ6" s="244"/>
      <c r="UNK6" s="244"/>
      <c r="UNL6" s="244"/>
      <c r="UNM6" s="244"/>
      <c r="UNN6" s="244"/>
      <c r="UNO6" s="244"/>
      <c r="UNP6" s="244"/>
      <c r="UNQ6" s="244"/>
      <c r="UNR6" s="244"/>
      <c r="UNS6" s="244"/>
      <c r="UNT6" s="244"/>
      <c r="UNU6" s="244"/>
      <c r="UNV6" s="244"/>
      <c r="UNW6" s="244"/>
      <c r="UNX6" s="244"/>
      <c r="UNY6" s="244"/>
      <c r="UNZ6" s="244"/>
      <c r="UOA6" s="244"/>
      <c r="UOB6" s="244"/>
      <c r="UOC6" s="244"/>
      <c r="UOD6" s="244"/>
      <c r="UOE6" s="244"/>
      <c r="UOF6" s="244"/>
      <c r="UOG6" s="244"/>
      <c r="UOH6" s="244"/>
      <c r="UOI6" s="244"/>
      <c r="UOJ6" s="244"/>
      <c r="UOK6" s="244"/>
      <c r="UOL6" s="244"/>
      <c r="UOM6" s="244"/>
      <c r="UON6" s="244"/>
      <c r="UOO6" s="244"/>
      <c r="UOP6" s="244"/>
      <c r="UOQ6" s="244"/>
      <c r="UOR6" s="244"/>
      <c r="UOS6" s="244"/>
      <c r="UOT6" s="244"/>
      <c r="UOU6" s="244"/>
      <c r="UOV6" s="244"/>
      <c r="UOW6" s="244"/>
      <c r="UOX6" s="244"/>
      <c r="UOY6" s="244"/>
      <c r="UOZ6" s="244"/>
      <c r="UPA6" s="244"/>
      <c r="UPB6" s="244"/>
      <c r="UPC6" s="244"/>
      <c r="UPD6" s="244"/>
      <c r="UPE6" s="244"/>
      <c r="UPF6" s="244"/>
      <c r="UPG6" s="244"/>
      <c r="UPH6" s="244"/>
      <c r="UPI6" s="244"/>
      <c r="UPJ6" s="244"/>
      <c r="UPK6" s="244"/>
      <c r="UPL6" s="244"/>
      <c r="UPM6" s="244"/>
      <c r="UPN6" s="244"/>
      <c r="UPO6" s="244"/>
      <c r="UPP6" s="244"/>
      <c r="UPQ6" s="244"/>
      <c r="UPR6" s="244"/>
      <c r="UPS6" s="244"/>
      <c r="UPT6" s="244"/>
      <c r="UPU6" s="244"/>
      <c r="UPV6" s="244"/>
      <c r="UPW6" s="244"/>
      <c r="UPX6" s="244"/>
      <c r="UPY6" s="244"/>
      <c r="UPZ6" s="244"/>
      <c r="UQA6" s="244"/>
      <c r="UQB6" s="244"/>
      <c r="UQC6" s="244"/>
      <c r="UQD6" s="244"/>
      <c r="UQE6" s="244"/>
      <c r="UQF6" s="244"/>
      <c r="UQG6" s="244"/>
      <c r="UQH6" s="244"/>
      <c r="UQI6" s="244"/>
      <c r="UQJ6" s="244"/>
      <c r="UQK6" s="244"/>
      <c r="UQL6" s="244"/>
      <c r="UQM6" s="244"/>
      <c r="UQN6" s="244"/>
      <c r="UQO6" s="244"/>
      <c r="UQP6" s="244"/>
      <c r="UQQ6" s="244"/>
      <c r="UQR6" s="244"/>
      <c r="UQS6" s="244"/>
      <c r="UQT6" s="244"/>
      <c r="UQU6" s="244"/>
      <c r="UQV6" s="244"/>
      <c r="UQW6" s="244"/>
      <c r="UQX6" s="244"/>
      <c r="UQY6" s="244"/>
      <c r="UQZ6" s="244"/>
      <c r="URA6" s="244"/>
      <c r="URB6" s="244"/>
      <c r="URC6" s="244"/>
      <c r="URD6" s="244"/>
      <c r="URE6" s="244"/>
      <c r="URF6" s="244"/>
      <c r="URG6" s="244"/>
      <c r="URH6" s="244"/>
      <c r="URI6" s="244"/>
      <c r="URJ6" s="244"/>
      <c r="URK6" s="244"/>
      <c r="URL6" s="244"/>
      <c r="URM6" s="244"/>
      <c r="URN6" s="244"/>
      <c r="URO6" s="244"/>
      <c r="URP6" s="244"/>
      <c r="URQ6" s="244"/>
      <c r="URR6" s="244"/>
      <c r="URS6" s="244"/>
      <c r="URT6" s="244"/>
      <c r="URU6" s="244"/>
      <c r="URV6" s="244"/>
      <c r="URW6" s="244"/>
      <c r="URX6" s="244"/>
      <c r="URY6" s="244"/>
      <c r="URZ6" s="244"/>
      <c r="USA6" s="244"/>
      <c r="USB6" s="244"/>
      <c r="USC6" s="244"/>
      <c r="USD6" s="244"/>
      <c r="USE6" s="244"/>
      <c r="USF6" s="244"/>
      <c r="USG6" s="244"/>
      <c r="USH6" s="244"/>
      <c r="USI6" s="244"/>
      <c r="USJ6" s="244"/>
      <c r="USK6" s="244"/>
      <c r="USL6" s="244"/>
      <c r="USM6" s="244"/>
      <c r="USN6" s="244"/>
      <c r="USO6" s="244"/>
      <c r="USP6" s="244"/>
      <c r="USQ6" s="244"/>
      <c r="USR6" s="244"/>
      <c r="USS6" s="244"/>
      <c r="UST6" s="244"/>
      <c r="USU6" s="244"/>
      <c r="USV6" s="244"/>
      <c r="USW6" s="244"/>
      <c r="USX6" s="244"/>
      <c r="USY6" s="244"/>
      <c r="USZ6" s="244"/>
      <c r="UTA6" s="244"/>
      <c r="UTB6" s="244"/>
      <c r="UTC6" s="244"/>
      <c r="UTD6" s="244"/>
      <c r="UTE6" s="244"/>
      <c r="UTF6" s="244"/>
      <c r="UTG6" s="244"/>
      <c r="UTH6" s="244"/>
      <c r="UTI6" s="244"/>
      <c r="UTJ6" s="244"/>
      <c r="UTK6" s="244"/>
      <c r="UTL6" s="244"/>
      <c r="UTM6" s="244"/>
      <c r="UTN6" s="244"/>
      <c r="UTO6" s="244"/>
      <c r="UTP6" s="244"/>
      <c r="UTQ6" s="244"/>
      <c r="UTR6" s="244"/>
      <c r="UTS6" s="244"/>
      <c r="UTT6" s="244"/>
      <c r="UTU6" s="244"/>
      <c r="UTV6" s="244"/>
      <c r="UTW6" s="244"/>
      <c r="UTX6" s="244"/>
      <c r="UTY6" s="244"/>
      <c r="UTZ6" s="244"/>
      <c r="UUA6" s="244"/>
      <c r="UUB6" s="244"/>
      <c r="UUC6" s="244"/>
      <c r="UUD6" s="244"/>
      <c r="UUE6" s="244"/>
      <c r="UUF6" s="244"/>
      <c r="UUG6" s="244"/>
      <c r="UUH6" s="244"/>
      <c r="UUI6" s="244"/>
      <c r="UUJ6" s="244"/>
      <c r="UUK6" s="244"/>
      <c r="UUL6" s="244"/>
      <c r="UUM6" s="244"/>
      <c r="UUN6" s="244"/>
      <c r="UUO6" s="244"/>
      <c r="UUP6" s="244"/>
      <c r="UUQ6" s="244"/>
      <c r="UUR6" s="244"/>
      <c r="UUS6" s="244"/>
      <c r="UUT6" s="244"/>
      <c r="UUU6" s="244"/>
      <c r="UUV6" s="244"/>
      <c r="UUW6" s="244"/>
      <c r="UUX6" s="244"/>
      <c r="UUY6" s="244"/>
      <c r="UUZ6" s="244"/>
      <c r="UVA6" s="244"/>
      <c r="UVB6" s="244"/>
      <c r="UVC6" s="244"/>
      <c r="UVD6" s="244"/>
      <c r="UVE6" s="244"/>
      <c r="UVF6" s="244"/>
      <c r="UVG6" s="244"/>
      <c r="UVH6" s="244"/>
      <c r="UVI6" s="244"/>
      <c r="UVJ6" s="244"/>
      <c r="UVK6" s="244"/>
      <c r="UVL6" s="244"/>
      <c r="UVM6" s="244"/>
      <c r="UVN6" s="244"/>
      <c r="UVO6" s="244"/>
      <c r="UVP6" s="244"/>
      <c r="UVQ6" s="244"/>
      <c r="UVR6" s="244"/>
      <c r="UVS6" s="244"/>
      <c r="UVT6" s="244"/>
      <c r="UVU6" s="244"/>
      <c r="UVV6" s="244"/>
      <c r="UVW6" s="244"/>
      <c r="UVX6" s="244"/>
      <c r="UVY6" s="244"/>
      <c r="UVZ6" s="244"/>
      <c r="UWA6" s="244"/>
      <c r="UWB6" s="244"/>
      <c r="UWC6" s="244"/>
      <c r="UWD6" s="244"/>
      <c r="UWE6" s="244"/>
      <c r="UWF6" s="244"/>
      <c r="UWG6" s="244"/>
      <c r="UWH6" s="244"/>
      <c r="UWI6" s="244"/>
      <c r="UWJ6" s="244"/>
      <c r="UWK6" s="244"/>
      <c r="UWL6" s="244"/>
      <c r="UWM6" s="244"/>
      <c r="UWN6" s="244"/>
      <c r="UWO6" s="244"/>
      <c r="UWP6" s="244"/>
      <c r="UWQ6" s="244"/>
      <c r="UWR6" s="244"/>
      <c r="UWS6" s="244"/>
      <c r="UWT6" s="244"/>
      <c r="UWU6" s="244"/>
      <c r="UWV6" s="244"/>
      <c r="UWW6" s="244"/>
      <c r="UWX6" s="244"/>
      <c r="UWY6" s="244"/>
      <c r="UWZ6" s="244"/>
      <c r="UXA6" s="244"/>
      <c r="UXB6" s="244"/>
      <c r="UXC6" s="244"/>
      <c r="UXD6" s="244"/>
      <c r="UXE6" s="244"/>
      <c r="UXF6" s="244"/>
      <c r="UXG6" s="244"/>
      <c r="UXH6" s="244"/>
      <c r="UXI6" s="244"/>
      <c r="UXJ6" s="244"/>
      <c r="UXK6" s="244"/>
      <c r="UXL6" s="244"/>
      <c r="UXM6" s="244"/>
      <c r="UXN6" s="244"/>
      <c r="UXO6" s="244"/>
      <c r="UXP6" s="244"/>
      <c r="UXQ6" s="244"/>
      <c r="UXR6" s="244"/>
      <c r="UXS6" s="244"/>
      <c r="UXT6" s="244"/>
      <c r="UXU6" s="244"/>
      <c r="UXV6" s="244"/>
      <c r="UXW6" s="244"/>
      <c r="UXX6" s="244"/>
      <c r="UXY6" s="244"/>
      <c r="UXZ6" s="244"/>
      <c r="UYA6" s="244"/>
      <c r="UYB6" s="244"/>
      <c r="UYC6" s="244"/>
      <c r="UYD6" s="244"/>
      <c r="UYE6" s="244"/>
      <c r="UYF6" s="244"/>
      <c r="UYG6" s="244"/>
      <c r="UYH6" s="244"/>
      <c r="UYI6" s="244"/>
      <c r="UYJ6" s="244"/>
      <c r="UYK6" s="244"/>
      <c r="UYL6" s="244"/>
      <c r="UYM6" s="244"/>
      <c r="UYN6" s="244"/>
      <c r="UYO6" s="244"/>
      <c r="UYP6" s="244"/>
      <c r="UYQ6" s="244"/>
      <c r="UYR6" s="244"/>
      <c r="UYS6" s="244"/>
      <c r="UYT6" s="244"/>
      <c r="UYU6" s="244"/>
      <c r="UYV6" s="244"/>
      <c r="UYW6" s="244"/>
      <c r="UYX6" s="244"/>
      <c r="UYY6" s="244"/>
      <c r="UYZ6" s="244"/>
      <c r="UZA6" s="244"/>
      <c r="UZB6" s="244"/>
      <c r="UZC6" s="244"/>
      <c r="UZD6" s="244"/>
      <c r="UZE6" s="244"/>
      <c r="UZF6" s="244"/>
      <c r="UZG6" s="244"/>
      <c r="UZH6" s="244"/>
      <c r="UZI6" s="244"/>
      <c r="UZJ6" s="244"/>
      <c r="UZK6" s="244"/>
      <c r="UZL6" s="244"/>
      <c r="UZM6" s="244"/>
      <c r="UZN6" s="244"/>
      <c r="UZO6" s="244"/>
      <c r="UZP6" s="244"/>
      <c r="UZQ6" s="244"/>
      <c r="UZR6" s="244"/>
      <c r="UZS6" s="244"/>
      <c r="UZT6" s="244"/>
      <c r="UZU6" s="244"/>
      <c r="UZV6" s="244"/>
      <c r="UZW6" s="244"/>
      <c r="UZX6" s="244"/>
      <c r="UZY6" s="244"/>
      <c r="UZZ6" s="244"/>
      <c r="VAA6" s="244"/>
      <c r="VAB6" s="244"/>
      <c r="VAC6" s="244"/>
      <c r="VAD6" s="244"/>
      <c r="VAE6" s="244"/>
      <c r="VAF6" s="244"/>
      <c r="VAG6" s="244"/>
      <c r="VAH6" s="244"/>
      <c r="VAI6" s="244"/>
      <c r="VAJ6" s="244"/>
      <c r="VAK6" s="244"/>
      <c r="VAL6" s="244"/>
      <c r="VAM6" s="244"/>
      <c r="VAN6" s="244"/>
      <c r="VAO6" s="244"/>
      <c r="VAP6" s="244"/>
      <c r="VAQ6" s="244"/>
      <c r="VAR6" s="244"/>
      <c r="VAS6" s="244"/>
      <c r="VAT6" s="244"/>
      <c r="VAU6" s="244"/>
      <c r="VAV6" s="244"/>
      <c r="VAW6" s="244"/>
      <c r="VAX6" s="244"/>
      <c r="VAY6" s="244"/>
      <c r="VAZ6" s="244"/>
      <c r="VBA6" s="244"/>
      <c r="VBB6" s="244"/>
      <c r="VBC6" s="244"/>
      <c r="VBD6" s="244"/>
      <c r="VBE6" s="244"/>
      <c r="VBF6" s="244"/>
      <c r="VBG6" s="244"/>
      <c r="VBH6" s="244"/>
      <c r="VBI6" s="244"/>
      <c r="VBJ6" s="244"/>
      <c r="VBK6" s="244"/>
      <c r="VBL6" s="244"/>
      <c r="VBM6" s="244"/>
      <c r="VBN6" s="244"/>
      <c r="VBO6" s="244"/>
      <c r="VBP6" s="244"/>
      <c r="VBQ6" s="244"/>
      <c r="VBR6" s="244"/>
      <c r="VBS6" s="244"/>
      <c r="VBT6" s="244"/>
      <c r="VBU6" s="244"/>
      <c r="VBV6" s="244"/>
      <c r="VBW6" s="244"/>
      <c r="VBX6" s="244"/>
      <c r="VBY6" s="244"/>
      <c r="VBZ6" s="244"/>
      <c r="VCA6" s="244"/>
      <c r="VCB6" s="244"/>
      <c r="VCC6" s="244"/>
      <c r="VCD6" s="244"/>
      <c r="VCE6" s="244"/>
      <c r="VCF6" s="244"/>
      <c r="VCG6" s="244"/>
      <c r="VCH6" s="244"/>
      <c r="VCI6" s="244"/>
      <c r="VCJ6" s="244"/>
      <c r="VCK6" s="244"/>
      <c r="VCL6" s="244"/>
      <c r="VCM6" s="244"/>
      <c r="VCN6" s="244"/>
      <c r="VCO6" s="244"/>
      <c r="VCP6" s="244"/>
      <c r="VCQ6" s="244"/>
      <c r="VCR6" s="244"/>
      <c r="VCS6" s="244"/>
      <c r="VCT6" s="244"/>
      <c r="VCU6" s="244"/>
      <c r="VCV6" s="244"/>
      <c r="VCW6" s="244"/>
      <c r="VCX6" s="244"/>
      <c r="VCY6" s="244"/>
      <c r="VCZ6" s="244"/>
      <c r="VDA6" s="244"/>
      <c r="VDB6" s="244"/>
      <c r="VDC6" s="244"/>
      <c r="VDD6" s="244"/>
      <c r="VDE6" s="244"/>
      <c r="VDF6" s="244"/>
      <c r="VDG6" s="244"/>
      <c r="VDH6" s="244"/>
      <c r="VDI6" s="244"/>
      <c r="VDJ6" s="244"/>
      <c r="VDK6" s="244"/>
      <c r="VDL6" s="244"/>
      <c r="VDM6" s="244"/>
      <c r="VDN6" s="244"/>
      <c r="VDO6" s="244"/>
      <c r="VDP6" s="244"/>
      <c r="VDQ6" s="244"/>
      <c r="VDR6" s="244"/>
      <c r="VDS6" s="244"/>
      <c r="VDT6" s="244"/>
      <c r="VDU6" s="244"/>
      <c r="VDV6" s="244"/>
      <c r="VDW6" s="244"/>
      <c r="VDX6" s="244"/>
      <c r="VDY6" s="244"/>
      <c r="VDZ6" s="244"/>
      <c r="VEA6" s="244"/>
      <c r="VEB6" s="244"/>
      <c r="VEC6" s="244"/>
      <c r="VED6" s="244"/>
      <c r="VEE6" s="244"/>
      <c r="VEF6" s="244"/>
      <c r="VEG6" s="244"/>
      <c r="VEH6" s="244"/>
      <c r="VEI6" s="244"/>
      <c r="VEJ6" s="244"/>
      <c r="VEK6" s="244"/>
      <c r="VEL6" s="244"/>
      <c r="VEM6" s="244"/>
      <c r="VEN6" s="244"/>
      <c r="VEO6" s="244"/>
      <c r="VEP6" s="244"/>
      <c r="VEQ6" s="244"/>
      <c r="VER6" s="244"/>
      <c r="VES6" s="244"/>
      <c r="VET6" s="244"/>
      <c r="VEU6" s="244"/>
      <c r="VEV6" s="244"/>
      <c r="VEW6" s="244"/>
      <c r="VEX6" s="244"/>
      <c r="VEY6" s="244"/>
      <c r="VEZ6" s="244"/>
      <c r="VFA6" s="244"/>
      <c r="VFB6" s="244"/>
      <c r="VFC6" s="244"/>
      <c r="VFD6" s="244"/>
      <c r="VFE6" s="244"/>
      <c r="VFF6" s="244"/>
      <c r="VFG6" s="244"/>
      <c r="VFH6" s="244"/>
      <c r="VFI6" s="244"/>
      <c r="VFJ6" s="244"/>
      <c r="VFK6" s="244"/>
      <c r="VFL6" s="244"/>
      <c r="VFM6" s="244"/>
      <c r="VFN6" s="244"/>
      <c r="VFO6" s="244"/>
      <c r="VFP6" s="244"/>
      <c r="VFQ6" s="244"/>
      <c r="VFR6" s="244"/>
      <c r="VFS6" s="244"/>
      <c r="VFT6" s="244"/>
      <c r="VFU6" s="244"/>
      <c r="VFV6" s="244"/>
      <c r="VFW6" s="244"/>
      <c r="VFX6" s="244"/>
      <c r="VFY6" s="244"/>
      <c r="VFZ6" s="244"/>
      <c r="VGA6" s="244"/>
      <c r="VGB6" s="244"/>
      <c r="VGC6" s="244"/>
      <c r="VGD6" s="244"/>
      <c r="VGE6" s="244"/>
      <c r="VGF6" s="244"/>
      <c r="VGG6" s="244"/>
      <c r="VGH6" s="244"/>
      <c r="VGI6" s="244"/>
      <c r="VGJ6" s="244"/>
      <c r="VGK6" s="244"/>
      <c r="VGL6" s="244"/>
      <c r="VGM6" s="244"/>
      <c r="VGN6" s="244"/>
      <c r="VGO6" s="244"/>
      <c r="VGP6" s="244"/>
      <c r="VGQ6" s="244"/>
      <c r="VGR6" s="244"/>
      <c r="VGS6" s="244"/>
      <c r="VGT6" s="244"/>
      <c r="VGU6" s="244"/>
      <c r="VGV6" s="244"/>
      <c r="VGW6" s="244"/>
      <c r="VGX6" s="244"/>
      <c r="VGY6" s="244"/>
      <c r="VGZ6" s="244"/>
      <c r="VHA6" s="244"/>
      <c r="VHB6" s="244"/>
      <c r="VHC6" s="244"/>
      <c r="VHD6" s="244"/>
      <c r="VHE6" s="244"/>
      <c r="VHF6" s="244"/>
      <c r="VHG6" s="244"/>
      <c r="VHH6" s="244"/>
      <c r="VHI6" s="244"/>
      <c r="VHJ6" s="244"/>
      <c r="VHK6" s="244"/>
      <c r="VHL6" s="244"/>
      <c r="VHM6" s="244"/>
      <c r="VHN6" s="244"/>
      <c r="VHO6" s="244"/>
      <c r="VHP6" s="244"/>
      <c r="VHQ6" s="244"/>
      <c r="VHR6" s="244"/>
      <c r="VHS6" s="244"/>
      <c r="VHT6" s="244"/>
      <c r="VHU6" s="244"/>
      <c r="VHV6" s="244"/>
      <c r="VHW6" s="244"/>
      <c r="VHX6" s="244"/>
      <c r="VHY6" s="244"/>
      <c r="VHZ6" s="244"/>
      <c r="VIA6" s="244"/>
      <c r="VIB6" s="244"/>
      <c r="VIC6" s="244"/>
      <c r="VID6" s="244"/>
      <c r="VIE6" s="244"/>
      <c r="VIF6" s="244"/>
      <c r="VIG6" s="244"/>
      <c r="VIH6" s="244"/>
      <c r="VII6" s="244"/>
      <c r="VIJ6" s="244"/>
      <c r="VIK6" s="244"/>
      <c r="VIL6" s="244"/>
      <c r="VIM6" s="244"/>
      <c r="VIN6" s="244"/>
      <c r="VIO6" s="244"/>
      <c r="VIP6" s="244"/>
      <c r="VIQ6" s="244"/>
      <c r="VIR6" s="244"/>
      <c r="VIS6" s="244"/>
      <c r="VIT6" s="244"/>
      <c r="VIU6" s="244"/>
      <c r="VIV6" s="244"/>
      <c r="VIW6" s="244"/>
      <c r="VIX6" s="244"/>
      <c r="VIY6" s="244"/>
      <c r="VIZ6" s="244"/>
      <c r="VJA6" s="244"/>
      <c r="VJB6" s="244"/>
      <c r="VJC6" s="244"/>
      <c r="VJD6" s="244"/>
      <c r="VJE6" s="244"/>
      <c r="VJF6" s="244"/>
      <c r="VJG6" s="244"/>
      <c r="VJH6" s="244"/>
      <c r="VJI6" s="244"/>
      <c r="VJJ6" s="244"/>
      <c r="VJK6" s="244"/>
      <c r="VJL6" s="244"/>
      <c r="VJM6" s="244"/>
      <c r="VJN6" s="244"/>
      <c r="VJO6" s="244"/>
      <c r="VJP6" s="244"/>
      <c r="VJQ6" s="244"/>
      <c r="VJR6" s="244"/>
      <c r="VJS6" s="244"/>
      <c r="VJT6" s="244"/>
      <c r="VJU6" s="244"/>
      <c r="VJV6" s="244"/>
      <c r="VJW6" s="244"/>
      <c r="VJX6" s="244"/>
      <c r="VJY6" s="244"/>
      <c r="VJZ6" s="244"/>
      <c r="VKA6" s="244"/>
      <c r="VKB6" s="244"/>
      <c r="VKC6" s="244"/>
      <c r="VKD6" s="244"/>
      <c r="VKE6" s="244"/>
      <c r="VKF6" s="244"/>
      <c r="VKG6" s="244"/>
      <c r="VKH6" s="244"/>
      <c r="VKI6" s="244"/>
      <c r="VKJ6" s="244"/>
      <c r="VKK6" s="244"/>
      <c r="VKL6" s="244"/>
      <c r="VKM6" s="244"/>
      <c r="VKN6" s="244"/>
      <c r="VKO6" s="244"/>
      <c r="VKP6" s="244"/>
      <c r="VKQ6" s="244"/>
      <c r="VKR6" s="244"/>
      <c r="VKS6" s="244"/>
      <c r="VKT6" s="244"/>
      <c r="VKU6" s="244"/>
      <c r="VKV6" s="244"/>
      <c r="VKW6" s="244"/>
      <c r="VKX6" s="244"/>
      <c r="VKY6" s="244"/>
      <c r="VKZ6" s="244"/>
      <c r="VLA6" s="244"/>
      <c r="VLB6" s="244"/>
      <c r="VLC6" s="244"/>
      <c r="VLD6" s="244"/>
      <c r="VLE6" s="244"/>
      <c r="VLF6" s="244"/>
      <c r="VLG6" s="244"/>
      <c r="VLH6" s="244"/>
      <c r="VLI6" s="244"/>
      <c r="VLJ6" s="244"/>
      <c r="VLK6" s="244"/>
      <c r="VLL6" s="244"/>
      <c r="VLM6" s="244"/>
      <c r="VLN6" s="244"/>
      <c r="VLO6" s="244"/>
      <c r="VLP6" s="244"/>
      <c r="VLQ6" s="244"/>
      <c r="VLR6" s="244"/>
      <c r="VLS6" s="244"/>
      <c r="VLT6" s="244"/>
      <c r="VLU6" s="244"/>
      <c r="VLV6" s="244"/>
      <c r="VLW6" s="244"/>
      <c r="VLX6" s="244"/>
      <c r="VLY6" s="244"/>
      <c r="VLZ6" s="244"/>
      <c r="VMA6" s="244"/>
      <c r="VMB6" s="244"/>
      <c r="VMC6" s="244"/>
      <c r="VMD6" s="244"/>
      <c r="VME6" s="244"/>
      <c r="VMF6" s="244"/>
      <c r="VMG6" s="244"/>
      <c r="VMH6" s="244"/>
      <c r="VMI6" s="244"/>
      <c r="VMJ6" s="244"/>
      <c r="VMK6" s="244"/>
      <c r="VML6" s="244"/>
      <c r="VMM6" s="244"/>
      <c r="VMN6" s="244"/>
      <c r="VMO6" s="244"/>
      <c r="VMP6" s="244"/>
      <c r="VMQ6" s="244"/>
      <c r="VMR6" s="244"/>
      <c r="VMS6" s="244"/>
      <c r="VMT6" s="244"/>
      <c r="VMU6" s="244"/>
      <c r="VMV6" s="244"/>
      <c r="VMW6" s="244"/>
      <c r="VMX6" s="244"/>
      <c r="VMY6" s="244"/>
      <c r="VMZ6" s="244"/>
      <c r="VNA6" s="244"/>
      <c r="VNB6" s="244"/>
      <c r="VNC6" s="244"/>
      <c r="VND6" s="244"/>
      <c r="VNE6" s="244"/>
      <c r="VNF6" s="244"/>
      <c r="VNG6" s="244"/>
      <c r="VNH6" s="244"/>
      <c r="VNI6" s="244"/>
      <c r="VNJ6" s="244"/>
      <c r="VNK6" s="244"/>
      <c r="VNL6" s="244"/>
      <c r="VNM6" s="244"/>
      <c r="VNN6" s="244"/>
      <c r="VNO6" s="244"/>
      <c r="VNP6" s="244"/>
      <c r="VNQ6" s="244"/>
      <c r="VNR6" s="244"/>
      <c r="VNS6" s="244"/>
      <c r="VNT6" s="244"/>
      <c r="VNU6" s="244"/>
      <c r="VNV6" s="244"/>
      <c r="VNW6" s="244"/>
      <c r="VNX6" s="244"/>
      <c r="VNY6" s="244"/>
      <c r="VNZ6" s="244"/>
      <c r="VOA6" s="244"/>
      <c r="VOB6" s="244"/>
      <c r="VOC6" s="244"/>
      <c r="VOD6" s="244"/>
      <c r="VOE6" s="244"/>
      <c r="VOF6" s="244"/>
      <c r="VOG6" s="244"/>
      <c r="VOH6" s="244"/>
      <c r="VOI6" s="244"/>
      <c r="VOJ6" s="244"/>
      <c r="VOK6" s="244"/>
      <c r="VOL6" s="244"/>
      <c r="VOM6" s="244"/>
      <c r="VON6" s="244"/>
      <c r="VOO6" s="244"/>
      <c r="VOP6" s="244"/>
      <c r="VOQ6" s="244"/>
      <c r="VOR6" s="244"/>
      <c r="VOS6" s="244"/>
      <c r="VOT6" s="244"/>
      <c r="VOU6" s="244"/>
      <c r="VOV6" s="244"/>
      <c r="VOW6" s="244"/>
      <c r="VOX6" s="244"/>
      <c r="VOY6" s="244"/>
      <c r="VOZ6" s="244"/>
      <c r="VPA6" s="244"/>
      <c r="VPB6" s="244"/>
      <c r="VPC6" s="244"/>
      <c r="VPD6" s="244"/>
      <c r="VPE6" s="244"/>
      <c r="VPF6" s="244"/>
      <c r="VPG6" s="244"/>
      <c r="VPH6" s="244"/>
      <c r="VPI6" s="244"/>
      <c r="VPJ6" s="244"/>
      <c r="VPK6" s="244"/>
      <c r="VPL6" s="244"/>
      <c r="VPM6" s="244"/>
      <c r="VPN6" s="244"/>
      <c r="VPO6" s="244"/>
      <c r="VPP6" s="244"/>
      <c r="VPQ6" s="244"/>
      <c r="VPR6" s="244"/>
      <c r="VPS6" s="244"/>
      <c r="VPT6" s="244"/>
      <c r="VPU6" s="244"/>
      <c r="VPV6" s="244"/>
      <c r="VPW6" s="244"/>
      <c r="VPX6" s="244"/>
      <c r="VPY6" s="244"/>
      <c r="VPZ6" s="244"/>
      <c r="VQA6" s="244"/>
      <c r="VQB6" s="244"/>
      <c r="VQC6" s="244"/>
      <c r="VQD6" s="244"/>
      <c r="VQE6" s="244"/>
      <c r="VQF6" s="244"/>
      <c r="VQG6" s="244"/>
      <c r="VQH6" s="244"/>
      <c r="VQI6" s="244"/>
      <c r="VQJ6" s="244"/>
      <c r="VQK6" s="244"/>
      <c r="VQL6" s="244"/>
      <c r="VQM6" s="244"/>
      <c r="VQN6" s="244"/>
      <c r="VQO6" s="244"/>
      <c r="VQP6" s="244"/>
      <c r="VQQ6" s="244"/>
      <c r="VQR6" s="244"/>
      <c r="VQS6" s="244"/>
      <c r="VQT6" s="244"/>
      <c r="VQU6" s="244"/>
      <c r="VQV6" s="244"/>
      <c r="VQW6" s="244"/>
      <c r="VQX6" s="244"/>
      <c r="VQY6" s="244"/>
      <c r="VQZ6" s="244"/>
      <c r="VRA6" s="244"/>
      <c r="VRB6" s="244"/>
      <c r="VRC6" s="244"/>
      <c r="VRD6" s="244"/>
      <c r="VRE6" s="244"/>
      <c r="VRF6" s="244"/>
      <c r="VRG6" s="244"/>
      <c r="VRH6" s="244"/>
      <c r="VRI6" s="244"/>
      <c r="VRJ6" s="244"/>
      <c r="VRK6" s="244"/>
      <c r="VRL6" s="244"/>
      <c r="VRM6" s="244"/>
      <c r="VRN6" s="244"/>
      <c r="VRO6" s="244"/>
      <c r="VRP6" s="244"/>
      <c r="VRQ6" s="244"/>
      <c r="VRR6" s="244"/>
      <c r="VRS6" s="244"/>
      <c r="VRT6" s="244"/>
      <c r="VRU6" s="244"/>
      <c r="VRV6" s="244"/>
      <c r="VRW6" s="244"/>
      <c r="VRX6" s="244"/>
      <c r="VRY6" s="244"/>
      <c r="VRZ6" s="244"/>
      <c r="VSA6" s="244"/>
      <c r="VSB6" s="244"/>
      <c r="VSC6" s="244"/>
      <c r="VSD6" s="244"/>
      <c r="VSE6" s="244"/>
      <c r="VSF6" s="244"/>
      <c r="VSG6" s="244"/>
      <c r="VSH6" s="244"/>
      <c r="VSI6" s="244"/>
      <c r="VSJ6" s="244"/>
      <c r="VSK6" s="244"/>
      <c r="VSL6" s="244"/>
      <c r="VSM6" s="244"/>
      <c r="VSN6" s="244"/>
      <c r="VSO6" s="244"/>
      <c r="VSP6" s="244"/>
      <c r="VSQ6" s="244"/>
      <c r="VSR6" s="244"/>
      <c r="VSS6" s="244"/>
      <c r="VST6" s="244"/>
      <c r="VSU6" s="244"/>
      <c r="VSV6" s="244"/>
      <c r="VSW6" s="244"/>
      <c r="VSX6" s="244"/>
      <c r="VSY6" s="244"/>
      <c r="VSZ6" s="244"/>
      <c r="VTA6" s="244"/>
      <c r="VTB6" s="244"/>
      <c r="VTC6" s="244"/>
      <c r="VTD6" s="244"/>
      <c r="VTE6" s="244"/>
      <c r="VTF6" s="244"/>
      <c r="VTG6" s="244"/>
      <c r="VTH6" s="244"/>
      <c r="VTI6" s="244"/>
      <c r="VTJ6" s="244"/>
      <c r="VTK6" s="244"/>
      <c r="VTL6" s="244"/>
      <c r="VTM6" s="244"/>
      <c r="VTN6" s="244"/>
      <c r="VTO6" s="244"/>
      <c r="VTP6" s="244"/>
      <c r="VTQ6" s="244"/>
      <c r="VTR6" s="244"/>
      <c r="VTS6" s="244"/>
      <c r="VTT6" s="244"/>
      <c r="VTU6" s="244"/>
      <c r="VTV6" s="244"/>
      <c r="VTW6" s="244"/>
      <c r="VTX6" s="244"/>
      <c r="VTY6" s="244"/>
      <c r="VTZ6" s="244"/>
      <c r="VUA6" s="244"/>
      <c r="VUB6" s="244"/>
      <c r="VUC6" s="244"/>
      <c r="VUD6" s="244"/>
      <c r="VUE6" s="244"/>
      <c r="VUF6" s="244"/>
      <c r="VUG6" s="244"/>
      <c r="VUH6" s="244"/>
      <c r="VUI6" s="244"/>
      <c r="VUJ6" s="244"/>
      <c r="VUK6" s="244"/>
      <c r="VUL6" s="244"/>
      <c r="VUM6" s="244"/>
      <c r="VUN6" s="244"/>
      <c r="VUO6" s="244"/>
      <c r="VUP6" s="244"/>
      <c r="VUQ6" s="244"/>
      <c r="VUR6" s="244"/>
      <c r="VUS6" s="244"/>
      <c r="VUT6" s="244"/>
      <c r="VUU6" s="244"/>
      <c r="VUV6" s="244"/>
      <c r="VUW6" s="244"/>
      <c r="VUX6" s="244"/>
      <c r="VUY6" s="244"/>
      <c r="VUZ6" s="244"/>
      <c r="VVA6" s="244"/>
      <c r="VVB6" s="244"/>
      <c r="VVC6" s="244"/>
      <c r="VVD6" s="244"/>
      <c r="VVE6" s="244"/>
      <c r="VVF6" s="244"/>
      <c r="VVG6" s="244"/>
      <c r="VVH6" s="244"/>
      <c r="VVI6" s="244"/>
      <c r="VVJ6" s="244"/>
      <c r="VVK6" s="244"/>
      <c r="VVL6" s="244"/>
      <c r="VVM6" s="244"/>
      <c r="VVN6" s="244"/>
      <c r="VVO6" s="244"/>
      <c r="VVP6" s="244"/>
      <c r="VVQ6" s="244"/>
      <c r="VVR6" s="244"/>
      <c r="VVS6" s="244"/>
      <c r="VVT6" s="244"/>
      <c r="VVU6" s="244"/>
      <c r="VVV6" s="244"/>
      <c r="VVW6" s="244"/>
      <c r="VVX6" s="244"/>
      <c r="VVY6" s="244"/>
      <c r="VVZ6" s="244"/>
      <c r="VWA6" s="244"/>
      <c r="VWB6" s="244"/>
      <c r="VWC6" s="244"/>
      <c r="VWD6" s="244"/>
      <c r="VWE6" s="244"/>
      <c r="VWF6" s="244"/>
      <c r="VWG6" s="244"/>
      <c r="VWH6" s="244"/>
      <c r="VWI6" s="244"/>
      <c r="VWJ6" s="244"/>
      <c r="VWK6" s="244"/>
      <c r="VWL6" s="244"/>
      <c r="VWM6" s="244"/>
      <c r="VWN6" s="244"/>
      <c r="VWO6" s="244"/>
      <c r="VWP6" s="244"/>
      <c r="VWQ6" s="244"/>
      <c r="VWR6" s="244"/>
      <c r="VWS6" s="244"/>
      <c r="VWT6" s="244"/>
      <c r="VWU6" s="244"/>
      <c r="VWV6" s="244"/>
      <c r="VWW6" s="244"/>
      <c r="VWX6" s="244"/>
      <c r="VWY6" s="244"/>
      <c r="VWZ6" s="244"/>
      <c r="VXA6" s="244"/>
      <c r="VXB6" s="244"/>
      <c r="VXC6" s="244"/>
      <c r="VXD6" s="244"/>
      <c r="VXE6" s="244"/>
      <c r="VXF6" s="244"/>
      <c r="VXG6" s="244"/>
      <c r="VXH6" s="244"/>
      <c r="VXI6" s="244"/>
      <c r="VXJ6" s="244"/>
      <c r="VXK6" s="244"/>
      <c r="VXL6" s="244"/>
      <c r="VXM6" s="244"/>
      <c r="VXN6" s="244"/>
      <c r="VXO6" s="244"/>
      <c r="VXP6" s="244"/>
      <c r="VXQ6" s="244"/>
      <c r="VXR6" s="244"/>
      <c r="VXS6" s="244"/>
      <c r="VXT6" s="244"/>
      <c r="VXU6" s="244"/>
      <c r="VXV6" s="244"/>
      <c r="VXW6" s="244"/>
      <c r="VXX6" s="244"/>
      <c r="VXY6" s="244"/>
      <c r="VXZ6" s="244"/>
      <c r="VYA6" s="244"/>
      <c r="VYB6" s="244"/>
      <c r="VYC6" s="244"/>
      <c r="VYD6" s="244"/>
      <c r="VYE6" s="244"/>
      <c r="VYF6" s="244"/>
      <c r="VYG6" s="244"/>
      <c r="VYH6" s="244"/>
      <c r="VYI6" s="244"/>
      <c r="VYJ6" s="244"/>
      <c r="VYK6" s="244"/>
      <c r="VYL6" s="244"/>
      <c r="VYM6" s="244"/>
      <c r="VYN6" s="244"/>
      <c r="VYO6" s="244"/>
      <c r="VYP6" s="244"/>
      <c r="VYQ6" s="244"/>
      <c r="VYR6" s="244"/>
      <c r="VYS6" s="244"/>
      <c r="VYT6" s="244"/>
      <c r="VYU6" s="244"/>
      <c r="VYV6" s="244"/>
      <c r="VYW6" s="244"/>
      <c r="VYX6" s="244"/>
      <c r="VYY6" s="244"/>
      <c r="VYZ6" s="244"/>
      <c r="VZA6" s="244"/>
      <c r="VZB6" s="244"/>
      <c r="VZC6" s="244"/>
      <c r="VZD6" s="244"/>
      <c r="VZE6" s="244"/>
      <c r="VZF6" s="244"/>
      <c r="VZG6" s="244"/>
      <c r="VZH6" s="244"/>
      <c r="VZI6" s="244"/>
      <c r="VZJ6" s="244"/>
      <c r="VZK6" s="244"/>
      <c r="VZL6" s="244"/>
      <c r="VZM6" s="244"/>
      <c r="VZN6" s="244"/>
      <c r="VZO6" s="244"/>
      <c r="VZP6" s="244"/>
      <c r="VZQ6" s="244"/>
      <c r="VZR6" s="244"/>
      <c r="VZS6" s="244"/>
      <c r="VZT6" s="244"/>
      <c r="VZU6" s="244"/>
      <c r="VZV6" s="244"/>
      <c r="VZW6" s="244"/>
      <c r="VZX6" s="244"/>
      <c r="VZY6" s="244"/>
      <c r="VZZ6" s="244"/>
      <c r="WAA6" s="244"/>
      <c r="WAB6" s="244"/>
      <c r="WAC6" s="244"/>
      <c r="WAD6" s="244"/>
      <c r="WAE6" s="244"/>
      <c r="WAF6" s="244"/>
      <c r="WAG6" s="244"/>
      <c r="WAH6" s="244"/>
      <c r="WAI6" s="244"/>
      <c r="WAJ6" s="244"/>
      <c r="WAK6" s="244"/>
      <c r="WAL6" s="244"/>
      <c r="WAM6" s="244"/>
      <c r="WAN6" s="244"/>
      <c r="WAO6" s="244"/>
      <c r="WAP6" s="244"/>
      <c r="WAQ6" s="244"/>
      <c r="WAR6" s="244"/>
      <c r="WAS6" s="244"/>
      <c r="WAT6" s="244"/>
      <c r="WAU6" s="244"/>
      <c r="WAV6" s="244"/>
      <c r="WAW6" s="244"/>
      <c r="WAX6" s="244"/>
      <c r="WAY6" s="244"/>
      <c r="WAZ6" s="244"/>
      <c r="WBA6" s="244"/>
      <c r="WBB6" s="244"/>
      <c r="WBC6" s="244"/>
      <c r="WBD6" s="244"/>
      <c r="WBE6" s="244"/>
      <c r="WBF6" s="244"/>
      <c r="WBG6" s="244"/>
      <c r="WBH6" s="244"/>
      <c r="WBI6" s="244"/>
      <c r="WBJ6" s="244"/>
      <c r="WBK6" s="244"/>
      <c r="WBL6" s="244"/>
      <c r="WBM6" s="244"/>
      <c r="WBN6" s="244"/>
      <c r="WBO6" s="244"/>
      <c r="WBP6" s="244"/>
      <c r="WBQ6" s="244"/>
      <c r="WBR6" s="244"/>
      <c r="WBS6" s="244"/>
      <c r="WBT6" s="244"/>
      <c r="WBU6" s="244"/>
      <c r="WBV6" s="244"/>
      <c r="WBW6" s="244"/>
      <c r="WBX6" s="244"/>
      <c r="WBY6" s="244"/>
      <c r="WBZ6" s="244"/>
      <c r="WCA6" s="244"/>
      <c r="WCB6" s="244"/>
      <c r="WCC6" s="244"/>
      <c r="WCD6" s="244"/>
      <c r="WCE6" s="244"/>
      <c r="WCF6" s="244"/>
      <c r="WCG6" s="244"/>
      <c r="WCH6" s="244"/>
      <c r="WCI6" s="244"/>
      <c r="WCJ6" s="244"/>
      <c r="WCK6" s="244"/>
      <c r="WCL6" s="244"/>
      <c r="WCM6" s="244"/>
      <c r="WCN6" s="244"/>
      <c r="WCO6" s="244"/>
      <c r="WCP6" s="244"/>
      <c r="WCQ6" s="244"/>
      <c r="WCR6" s="244"/>
      <c r="WCS6" s="244"/>
      <c r="WCT6" s="244"/>
      <c r="WCU6" s="244"/>
      <c r="WCV6" s="244"/>
      <c r="WCW6" s="244"/>
      <c r="WCX6" s="244"/>
      <c r="WCY6" s="244"/>
      <c r="WCZ6" s="244"/>
      <c r="WDA6" s="244"/>
      <c r="WDB6" s="244"/>
      <c r="WDC6" s="244"/>
      <c r="WDD6" s="244"/>
      <c r="WDE6" s="244"/>
      <c r="WDF6" s="244"/>
      <c r="WDG6" s="244"/>
      <c r="WDH6" s="244"/>
      <c r="WDI6" s="244"/>
      <c r="WDJ6" s="244"/>
      <c r="WDK6" s="244"/>
      <c r="WDL6" s="244"/>
      <c r="WDM6" s="244"/>
      <c r="WDN6" s="244"/>
      <c r="WDO6" s="244"/>
      <c r="WDP6" s="244"/>
      <c r="WDQ6" s="244"/>
      <c r="WDR6" s="244"/>
      <c r="WDS6" s="244"/>
      <c r="WDT6" s="244"/>
      <c r="WDU6" s="244"/>
      <c r="WDV6" s="244"/>
      <c r="WDW6" s="244"/>
      <c r="WDX6" s="244"/>
      <c r="WDY6" s="244"/>
      <c r="WDZ6" s="244"/>
      <c r="WEA6" s="244"/>
      <c r="WEB6" s="244"/>
      <c r="WEC6" s="244"/>
      <c r="WED6" s="244"/>
      <c r="WEE6" s="244"/>
      <c r="WEF6" s="244"/>
      <c r="WEG6" s="244"/>
      <c r="WEH6" s="244"/>
      <c r="WEI6" s="244"/>
      <c r="WEJ6" s="244"/>
      <c r="WEK6" s="244"/>
      <c r="WEL6" s="244"/>
      <c r="WEM6" s="244"/>
      <c r="WEN6" s="244"/>
      <c r="WEO6" s="244"/>
      <c r="WEP6" s="244"/>
      <c r="WEQ6" s="244"/>
      <c r="WER6" s="244"/>
      <c r="WES6" s="244"/>
      <c r="WET6" s="244"/>
      <c r="WEU6" s="244"/>
      <c r="WEV6" s="244"/>
      <c r="WEW6" s="244"/>
      <c r="WEX6" s="244"/>
      <c r="WEY6" s="244"/>
      <c r="WEZ6" s="244"/>
      <c r="WFA6" s="244"/>
      <c r="WFB6" s="244"/>
      <c r="WFC6" s="244"/>
      <c r="WFD6" s="244"/>
      <c r="WFE6" s="244"/>
      <c r="WFF6" s="244"/>
      <c r="WFG6" s="244"/>
      <c r="WFH6" s="244"/>
      <c r="WFI6" s="244"/>
      <c r="WFJ6" s="244"/>
      <c r="WFK6" s="244"/>
      <c r="WFL6" s="244"/>
      <c r="WFM6" s="244"/>
      <c r="WFN6" s="244"/>
      <c r="WFO6" s="244"/>
      <c r="WFP6" s="244"/>
      <c r="WFQ6" s="244"/>
      <c r="WFR6" s="244"/>
      <c r="WFS6" s="244"/>
      <c r="WFT6" s="244"/>
      <c r="WFU6" s="244"/>
      <c r="WFV6" s="244"/>
      <c r="WFW6" s="244"/>
      <c r="WFX6" s="244"/>
      <c r="WFY6" s="244"/>
      <c r="WFZ6" s="244"/>
      <c r="WGA6" s="244"/>
      <c r="WGB6" s="244"/>
      <c r="WGC6" s="244"/>
      <c r="WGD6" s="244"/>
      <c r="WGE6" s="244"/>
      <c r="WGF6" s="244"/>
      <c r="WGG6" s="244"/>
      <c r="WGH6" s="244"/>
      <c r="WGI6" s="244"/>
      <c r="WGJ6" s="244"/>
      <c r="WGK6" s="244"/>
      <c r="WGL6" s="244"/>
      <c r="WGM6" s="244"/>
      <c r="WGN6" s="244"/>
      <c r="WGO6" s="244"/>
      <c r="WGP6" s="244"/>
      <c r="WGQ6" s="244"/>
      <c r="WGR6" s="244"/>
      <c r="WGS6" s="244"/>
      <c r="WGT6" s="244"/>
      <c r="WGU6" s="244"/>
      <c r="WGV6" s="244"/>
      <c r="WGW6" s="244"/>
      <c r="WGX6" s="244"/>
      <c r="WGY6" s="244"/>
      <c r="WGZ6" s="244"/>
      <c r="WHA6" s="244"/>
      <c r="WHB6" s="244"/>
      <c r="WHC6" s="244"/>
      <c r="WHD6" s="244"/>
      <c r="WHE6" s="244"/>
      <c r="WHF6" s="244"/>
      <c r="WHG6" s="244"/>
      <c r="WHH6" s="244"/>
      <c r="WHI6" s="244"/>
      <c r="WHJ6" s="244"/>
      <c r="WHK6" s="244"/>
      <c r="WHL6" s="244"/>
      <c r="WHM6" s="244"/>
      <c r="WHN6" s="244"/>
      <c r="WHO6" s="244"/>
      <c r="WHP6" s="244"/>
      <c r="WHQ6" s="244"/>
      <c r="WHR6" s="244"/>
      <c r="WHS6" s="244"/>
      <c r="WHT6" s="244"/>
      <c r="WHU6" s="244"/>
      <c r="WHV6" s="244"/>
      <c r="WHW6" s="244"/>
      <c r="WHX6" s="244"/>
      <c r="WHY6" s="244"/>
      <c r="WHZ6" s="244"/>
      <c r="WIA6" s="244"/>
      <c r="WIB6" s="244"/>
      <c r="WIC6" s="244"/>
      <c r="WID6" s="244"/>
      <c r="WIE6" s="244"/>
      <c r="WIF6" s="244"/>
      <c r="WIG6" s="244"/>
      <c r="WIH6" s="244"/>
      <c r="WII6" s="244"/>
      <c r="WIJ6" s="244"/>
      <c r="WIK6" s="244"/>
      <c r="WIL6" s="244"/>
      <c r="WIM6" s="244"/>
      <c r="WIN6" s="244"/>
      <c r="WIO6" s="244"/>
      <c r="WIP6" s="244"/>
      <c r="WIQ6" s="244"/>
      <c r="WIR6" s="244"/>
      <c r="WIS6" s="244"/>
      <c r="WIT6" s="244"/>
      <c r="WIU6" s="244"/>
      <c r="WIV6" s="244"/>
      <c r="WIW6" s="244"/>
      <c r="WIX6" s="244"/>
      <c r="WIY6" s="244"/>
      <c r="WIZ6" s="244"/>
      <c r="WJA6" s="244"/>
      <c r="WJB6" s="244"/>
      <c r="WJC6" s="244"/>
      <c r="WJD6" s="244"/>
      <c r="WJE6" s="244"/>
      <c r="WJF6" s="244"/>
      <c r="WJG6" s="244"/>
      <c r="WJH6" s="244"/>
      <c r="WJI6" s="244"/>
      <c r="WJJ6" s="244"/>
      <c r="WJK6" s="244"/>
      <c r="WJL6" s="244"/>
      <c r="WJM6" s="244"/>
      <c r="WJN6" s="244"/>
      <c r="WJO6" s="244"/>
      <c r="WJP6" s="244"/>
      <c r="WJQ6" s="244"/>
      <c r="WJR6" s="244"/>
      <c r="WJS6" s="244"/>
      <c r="WJT6" s="244"/>
      <c r="WJU6" s="244"/>
      <c r="WJV6" s="244"/>
      <c r="WJW6" s="244"/>
      <c r="WJX6" s="244"/>
      <c r="WJY6" s="244"/>
      <c r="WJZ6" s="244"/>
      <c r="WKA6" s="244"/>
      <c r="WKB6" s="244"/>
      <c r="WKC6" s="244"/>
      <c r="WKD6" s="244"/>
      <c r="WKE6" s="244"/>
      <c r="WKF6" s="244"/>
      <c r="WKG6" s="244"/>
      <c r="WKH6" s="244"/>
      <c r="WKI6" s="244"/>
      <c r="WKJ6" s="244"/>
      <c r="WKK6" s="244"/>
      <c r="WKL6" s="244"/>
      <c r="WKM6" s="244"/>
      <c r="WKN6" s="244"/>
      <c r="WKO6" s="244"/>
      <c r="WKP6" s="244"/>
      <c r="WKQ6" s="244"/>
      <c r="WKR6" s="244"/>
      <c r="WKS6" s="244"/>
      <c r="WKT6" s="244"/>
      <c r="WKU6" s="244"/>
      <c r="WKV6" s="244"/>
      <c r="WKW6" s="244"/>
      <c r="WKX6" s="244"/>
      <c r="WKY6" s="244"/>
      <c r="WKZ6" s="244"/>
      <c r="WLA6" s="244"/>
      <c r="WLB6" s="244"/>
      <c r="WLC6" s="244"/>
      <c r="WLD6" s="244"/>
      <c r="WLE6" s="244"/>
      <c r="WLF6" s="244"/>
      <c r="WLG6" s="244"/>
      <c r="WLH6" s="244"/>
      <c r="WLI6" s="244"/>
      <c r="WLJ6" s="244"/>
      <c r="WLK6" s="244"/>
      <c r="WLL6" s="244"/>
      <c r="WLM6" s="244"/>
      <c r="WLN6" s="244"/>
      <c r="WLO6" s="244"/>
      <c r="WLP6" s="244"/>
      <c r="WLQ6" s="244"/>
      <c r="WLR6" s="244"/>
      <c r="WLS6" s="244"/>
      <c r="WLT6" s="244"/>
      <c r="WLU6" s="244"/>
      <c r="WLV6" s="244"/>
      <c r="WLW6" s="244"/>
      <c r="WLX6" s="244"/>
      <c r="WLY6" s="244"/>
      <c r="WLZ6" s="244"/>
      <c r="WMA6" s="244"/>
      <c r="WMB6" s="244"/>
      <c r="WMC6" s="244"/>
      <c r="WMD6" s="244"/>
      <c r="WME6" s="244"/>
      <c r="WMF6" s="244"/>
      <c r="WMG6" s="244"/>
      <c r="WMH6" s="244"/>
      <c r="WMI6" s="244"/>
      <c r="WMJ6" s="244"/>
      <c r="WMK6" s="244"/>
      <c r="WML6" s="244"/>
      <c r="WMM6" s="244"/>
      <c r="WMN6" s="244"/>
      <c r="WMO6" s="244"/>
      <c r="WMP6" s="244"/>
      <c r="WMQ6" s="244"/>
      <c r="WMR6" s="244"/>
      <c r="WMS6" s="244"/>
      <c r="WMT6" s="244"/>
      <c r="WMU6" s="244"/>
      <c r="WMV6" s="244"/>
      <c r="WMW6" s="244"/>
      <c r="WMX6" s="244"/>
      <c r="WMY6" s="244"/>
      <c r="WMZ6" s="244"/>
      <c r="WNA6" s="244"/>
      <c r="WNB6" s="244"/>
      <c r="WNC6" s="244"/>
      <c r="WND6" s="244"/>
      <c r="WNE6" s="244"/>
      <c r="WNF6" s="244"/>
      <c r="WNG6" s="244"/>
      <c r="WNH6" s="244"/>
      <c r="WNI6" s="244"/>
      <c r="WNJ6" s="244"/>
      <c r="WNK6" s="244"/>
      <c r="WNL6" s="244"/>
      <c r="WNM6" s="244"/>
      <c r="WNN6" s="244"/>
      <c r="WNO6" s="244"/>
      <c r="WNP6" s="244"/>
      <c r="WNQ6" s="244"/>
      <c r="WNR6" s="244"/>
      <c r="WNS6" s="244"/>
      <c r="WNT6" s="244"/>
      <c r="WNU6" s="244"/>
      <c r="WNV6" s="244"/>
      <c r="WNW6" s="244"/>
      <c r="WNX6" s="244"/>
      <c r="WNY6" s="244"/>
      <c r="WNZ6" s="244"/>
      <c r="WOA6" s="244"/>
      <c r="WOB6" s="244"/>
      <c r="WOC6" s="244"/>
      <c r="WOD6" s="244"/>
      <c r="WOE6" s="244"/>
      <c r="WOF6" s="244"/>
      <c r="WOG6" s="244"/>
      <c r="WOH6" s="244"/>
      <c r="WOI6" s="244"/>
      <c r="WOJ6" s="244"/>
      <c r="WOK6" s="244"/>
      <c r="WOL6" s="244"/>
      <c r="WOM6" s="244"/>
      <c r="WON6" s="244"/>
      <c r="WOO6" s="244"/>
      <c r="WOP6" s="244"/>
      <c r="WOQ6" s="244"/>
      <c r="WOR6" s="244"/>
      <c r="WOS6" s="244"/>
      <c r="WOT6" s="244"/>
      <c r="WOU6" s="244"/>
      <c r="WOV6" s="244"/>
      <c r="WOW6" s="244"/>
      <c r="WOX6" s="244"/>
      <c r="WOY6" s="244"/>
      <c r="WOZ6" s="244"/>
      <c r="WPA6" s="244"/>
      <c r="WPB6" s="244"/>
      <c r="WPC6" s="244"/>
      <c r="WPD6" s="244"/>
      <c r="WPE6" s="244"/>
      <c r="WPF6" s="244"/>
      <c r="WPG6" s="244"/>
      <c r="WPH6" s="244"/>
      <c r="WPI6" s="244"/>
      <c r="WPJ6" s="244"/>
      <c r="WPK6" s="244"/>
      <c r="WPL6" s="244"/>
      <c r="WPM6" s="244"/>
      <c r="WPN6" s="244"/>
      <c r="WPO6" s="244"/>
      <c r="WPP6" s="244"/>
      <c r="WPQ6" s="244"/>
      <c r="WPR6" s="244"/>
      <c r="WPS6" s="244"/>
      <c r="WPT6" s="244"/>
      <c r="WPU6" s="244"/>
      <c r="WPV6" s="244"/>
      <c r="WPW6" s="244"/>
      <c r="WPX6" s="244"/>
      <c r="WPY6" s="244"/>
      <c r="WPZ6" s="244"/>
      <c r="WQA6" s="244"/>
      <c r="WQB6" s="244"/>
      <c r="WQC6" s="244"/>
      <c r="WQD6" s="244"/>
      <c r="WQE6" s="244"/>
      <c r="WQF6" s="244"/>
      <c r="WQG6" s="244"/>
      <c r="WQH6" s="244"/>
      <c r="WQI6" s="244"/>
      <c r="WQJ6" s="244"/>
      <c r="WQK6" s="244"/>
      <c r="WQL6" s="244"/>
      <c r="WQM6" s="244"/>
      <c r="WQN6" s="244"/>
      <c r="WQO6" s="244"/>
      <c r="WQP6" s="244"/>
      <c r="WQQ6" s="244"/>
      <c r="WQR6" s="244"/>
      <c r="WQS6" s="244"/>
      <c r="WQT6" s="244"/>
      <c r="WQU6" s="244"/>
      <c r="WQV6" s="244"/>
      <c r="WQW6" s="244"/>
      <c r="WQX6" s="244"/>
      <c r="WQY6" s="244"/>
      <c r="WQZ6" s="244"/>
      <c r="WRA6" s="244"/>
      <c r="WRB6" s="244"/>
      <c r="WRC6" s="244"/>
      <c r="WRD6" s="244"/>
      <c r="WRE6" s="244"/>
      <c r="WRF6" s="244"/>
      <c r="WRG6" s="244"/>
      <c r="WRH6" s="244"/>
      <c r="WRI6" s="244"/>
      <c r="WRJ6" s="244"/>
      <c r="WRK6" s="244"/>
      <c r="WRL6" s="244"/>
      <c r="WRM6" s="244"/>
      <c r="WRN6" s="244"/>
      <c r="WRO6" s="244"/>
      <c r="WRP6" s="244"/>
      <c r="WRQ6" s="244"/>
      <c r="WRR6" s="244"/>
      <c r="WRS6" s="244"/>
      <c r="WRT6" s="244"/>
      <c r="WRU6" s="244"/>
      <c r="WRV6" s="244"/>
      <c r="WRW6" s="244"/>
      <c r="WRX6" s="244"/>
      <c r="WRY6" s="244"/>
      <c r="WRZ6" s="244"/>
      <c r="WSA6" s="244"/>
      <c r="WSB6" s="244"/>
      <c r="WSC6" s="244"/>
      <c r="WSD6" s="244"/>
      <c r="WSE6" s="244"/>
      <c r="WSF6" s="244"/>
      <c r="WSG6" s="244"/>
      <c r="WSH6" s="244"/>
      <c r="WSI6" s="244"/>
      <c r="WSJ6" s="244"/>
      <c r="WSK6" s="244"/>
      <c r="WSL6" s="244"/>
      <c r="WSM6" s="244"/>
      <c r="WSN6" s="244"/>
      <c r="WSO6" s="244"/>
      <c r="WSP6" s="244"/>
      <c r="WSQ6" s="244"/>
      <c r="WSR6" s="244"/>
      <c r="WSS6" s="244"/>
      <c r="WST6" s="244"/>
      <c r="WSU6" s="244"/>
      <c r="WSV6" s="244"/>
      <c r="WSW6" s="244"/>
      <c r="WSX6" s="244"/>
      <c r="WSY6" s="244"/>
      <c r="WSZ6" s="244"/>
      <c r="WTA6" s="244"/>
      <c r="WTB6" s="244"/>
      <c r="WTC6" s="244"/>
      <c r="WTD6" s="244"/>
      <c r="WTE6" s="244"/>
      <c r="WTF6" s="244"/>
      <c r="WTG6" s="244"/>
      <c r="WTH6" s="244"/>
      <c r="WTI6" s="244"/>
      <c r="WTJ6" s="244"/>
      <c r="WTK6" s="244"/>
      <c r="WTL6" s="244"/>
      <c r="WTM6" s="244"/>
      <c r="WTN6" s="244"/>
      <c r="WTO6" s="244"/>
      <c r="WTP6" s="244"/>
      <c r="WTQ6" s="244"/>
      <c r="WTR6" s="244"/>
      <c r="WTS6" s="244"/>
      <c r="WTT6" s="244"/>
      <c r="WTU6" s="244"/>
      <c r="WTV6" s="244"/>
      <c r="WTW6" s="244"/>
      <c r="WTX6" s="244"/>
      <c r="WTY6" s="244"/>
      <c r="WTZ6" s="244"/>
      <c r="WUA6" s="244"/>
      <c r="WUB6" s="244"/>
      <c r="WUC6" s="244"/>
      <c r="WUD6" s="244"/>
      <c r="WUE6" s="244"/>
      <c r="WUF6" s="244"/>
      <c r="WUG6" s="244"/>
      <c r="WUH6" s="244"/>
      <c r="WUI6" s="244"/>
      <c r="WUJ6" s="244"/>
      <c r="WUK6" s="244"/>
      <c r="WUL6" s="244"/>
      <c r="WUM6" s="244"/>
      <c r="WUN6" s="244"/>
      <c r="WUO6" s="244"/>
      <c r="WUP6" s="244"/>
      <c r="WUQ6" s="244"/>
      <c r="WUR6" s="244"/>
      <c r="WUS6" s="244"/>
      <c r="WUT6" s="244"/>
      <c r="WUU6" s="244"/>
      <c r="WUV6" s="244"/>
      <c r="WUW6" s="244"/>
      <c r="WUX6" s="244"/>
      <c r="WUY6" s="244"/>
      <c r="WUZ6" s="244"/>
      <c r="WVA6" s="244"/>
      <c r="WVB6" s="244"/>
      <c r="WVC6" s="244"/>
      <c r="WVD6" s="244"/>
      <c r="WVE6" s="244"/>
      <c r="WVF6" s="244"/>
      <c r="WVG6" s="244"/>
      <c r="WVH6" s="244"/>
      <c r="WVI6" s="244"/>
      <c r="WVJ6" s="244"/>
      <c r="WVK6" s="244"/>
      <c r="WVL6" s="244"/>
      <c r="WVM6" s="244"/>
      <c r="WVN6" s="244"/>
      <c r="WVO6" s="244"/>
      <c r="WVP6" s="244"/>
      <c r="WVQ6" s="244"/>
      <c r="WVR6" s="244"/>
      <c r="WVS6" s="244"/>
      <c r="WVT6" s="244"/>
      <c r="WVU6" s="244"/>
      <c r="WVV6" s="244"/>
      <c r="WVW6" s="244"/>
      <c r="WVX6" s="244"/>
      <c r="WVY6" s="244"/>
      <c r="WVZ6" s="244"/>
      <c r="WWA6" s="244"/>
      <c r="WWB6" s="244"/>
      <c r="WWC6" s="244"/>
      <c r="WWD6" s="244"/>
      <c r="WWE6" s="244"/>
      <c r="WWF6" s="244"/>
      <c r="WWG6" s="244"/>
      <c r="WWH6" s="244"/>
      <c r="WWI6" s="244"/>
      <c r="WWJ6" s="244"/>
      <c r="WWK6" s="244"/>
      <c r="WWL6" s="244"/>
      <c r="WWM6" s="244"/>
      <c r="WWN6" s="244"/>
      <c r="WWO6" s="244"/>
      <c r="WWP6" s="244"/>
      <c r="WWQ6" s="244"/>
      <c r="WWR6" s="244"/>
      <c r="WWS6" s="244"/>
      <c r="WWT6" s="244"/>
      <c r="WWU6" s="244"/>
      <c r="WWV6" s="244"/>
      <c r="WWW6" s="244"/>
      <c r="WWX6" s="244"/>
      <c r="WWY6" s="244"/>
      <c r="WWZ6" s="244"/>
      <c r="WXA6" s="244"/>
      <c r="WXB6" s="244"/>
      <c r="WXC6" s="244"/>
      <c r="WXD6" s="244"/>
      <c r="WXE6" s="244"/>
      <c r="WXF6" s="244"/>
      <c r="WXG6" s="244"/>
      <c r="WXH6" s="244"/>
      <c r="WXI6" s="244"/>
      <c r="WXJ6" s="244"/>
      <c r="WXK6" s="244"/>
      <c r="WXL6" s="244"/>
      <c r="WXM6" s="244"/>
      <c r="WXN6" s="244"/>
      <c r="WXO6" s="244"/>
      <c r="WXP6" s="244"/>
      <c r="WXQ6" s="244"/>
      <c r="WXR6" s="244"/>
      <c r="WXS6" s="244"/>
      <c r="WXT6" s="244"/>
      <c r="WXU6" s="244"/>
      <c r="WXV6" s="244"/>
      <c r="WXW6" s="244"/>
      <c r="WXX6" s="244"/>
      <c r="WXY6" s="244"/>
      <c r="WXZ6" s="244"/>
      <c r="WYA6" s="244"/>
      <c r="WYB6" s="244"/>
      <c r="WYC6" s="244"/>
      <c r="WYD6" s="244"/>
      <c r="WYE6" s="244"/>
      <c r="WYF6" s="244"/>
      <c r="WYG6" s="244"/>
      <c r="WYH6" s="244"/>
      <c r="WYI6" s="244"/>
      <c r="WYJ6" s="244"/>
      <c r="WYK6" s="244"/>
      <c r="WYL6" s="244"/>
      <c r="WYM6" s="244"/>
      <c r="WYN6" s="244"/>
      <c r="WYO6" s="244"/>
      <c r="WYP6" s="244"/>
      <c r="WYQ6" s="244"/>
      <c r="WYR6" s="244"/>
      <c r="WYS6" s="244"/>
      <c r="WYT6" s="244"/>
      <c r="WYU6" s="244"/>
      <c r="WYV6" s="244"/>
      <c r="WYW6" s="244"/>
      <c r="WYX6" s="244"/>
      <c r="WYY6" s="244"/>
      <c r="WYZ6" s="244"/>
      <c r="WZA6" s="244"/>
      <c r="WZB6" s="244"/>
      <c r="WZC6" s="244"/>
      <c r="WZD6" s="244"/>
      <c r="WZE6" s="244"/>
      <c r="WZF6" s="244"/>
      <c r="WZG6" s="244"/>
      <c r="WZH6" s="244"/>
      <c r="WZI6" s="244"/>
      <c r="WZJ6" s="244"/>
      <c r="WZK6" s="244"/>
      <c r="WZL6" s="244"/>
      <c r="WZM6" s="244"/>
      <c r="WZN6" s="244"/>
      <c r="WZO6" s="244"/>
      <c r="WZP6" s="244"/>
      <c r="WZQ6" s="244"/>
      <c r="WZR6" s="244"/>
      <c r="WZS6" s="244"/>
      <c r="WZT6" s="244"/>
      <c r="WZU6" s="244"/>
      <c r="WZV6" s="244"/>
      <c r="WZW6" s="244"/>
      <c r="WZX6" s="244"/>
      <c r="WZY6" s="244"/>
      <c r="WZZ6" s="244"/>
      <c r="XAA6" s="244"/>
      <c r="XAB6" s="244"/>
      <c r="XAC6" s="244"/>
      <c r="XAD6" s="244"/>
      <c r="XAE6" s="244"/>
      <c r="XAF6" s="244"/>
      <c r="XAG6" s="244"/>
      <c r="XAH6" s="244"/>
      <c r="XAI6" s="244"/>
      <c r="XAJ6" s="244"/>
      <c r="XAK6" s="244"/>
      <c r="XAL6" s="244"/>
      <c r="XAM6" s="244"/>
      <c r="XAN6" s="244"/>
      <c r="XAO6" s="244"/>
      <c r="XAP6" s="244"/>
      <c r="XAQ6" s="244"/>
      <c r="XAR6" s="244"/>
      <c r="XAS6" s="244"/>
      <c r="XAT6" s="244"/>
      <c r="XAU6" s="244"/>
      <c r="XAV6" s="244"/>
      <c r="XAW6" s="244"/>
      <c r="XAX6" s="244"/>
      <c r="XAY6" s="244"/>
      <c r="XAZ6" s="244"/>
      <c r="XBA6" s="244"/>
      <c r="XBB6" s="244"/>
      <c r="XBC6" s="244"/>
      <c r="XBD6" s="244"/>
      <c r="XBE6" s="244"/>
      <c r="XBF6" s="244"/>
      <c r="XBG6" s="244"/>
      <c r="XBH6" s="244"/>
      <c r="XBI6" s="244"/>
      <c r="XBJ6" s="244"/>
      <c r="XBK6" s="244"/>
      <c r="XBL6" s="244"/>
      <c r="XBM6" s="244"/>
      <c r="XBN6" s="244"/>
      <c r="XBO6" s="244"/>
      <c r="XBP6" s="244"/>
      <c r="XBQ6" s="244"/>
      <c r="XBR6" s="244"/>
      <c r="XBS6" s="244"/>
      <c r="XBT6" s="244"/>
      <c r="XBU6" s="244"/>
      <c r="XBV6" s="244"/>
      <c r="XBW6" s="244"/>
      <c r="XBX6" s="244"/>
      <c r="XBY6" s="244"/>
      <c r="XBZ6" s="244"/>
      <c r="XCA6" s="244"/>
      <c r="XCB6" s="244"/>
      <c r="XCC6" s="244"/>
      <c r="XCD6" s="244"/>
      <c r="XCE6" s="244"/>
      <c r="XCF6" s="244"/>
      <c r="XCG6" s="244"/>
      <c r="XCH6" s="244"/>
      <c r="XCI6" s="244"/>
      <c r="XCJ6" s="244"/>
      <c r="XCK6" s="244"/>
      <c r="XCL6" s="244"/>
      <c r="XCM6" s="244"/>
      <c r="XCN6" s="244"/>
      <c r="XCO6" s="244"/>
      <c r="XCP6" s="244"/>
      <c r="XCQ6" s="244"/>
      <c r="XCR6" s="244"/>
      <c r="XCS6" s="244"/>
      <c r="XCT6" s="244"/>
      <c r="XCU6" s="244"/>
      <c r="XCV6" s="244"/>
      <c r="XCW6" s="244"/>
      <c r="XCX6" s="244"/>
      <c r="XCY6" s="244"/>
      <c r="XCZ6" s="244"/>
      <c r="XDA6" s="244"/>
      <c r="XDB6" s="244"/>
      <c r="XDC6" s="244"/>
      <c r="XDD6" s="244"/>
      <c r="XDE6" s="244"/>
      <c r="XDF6" s="244"/>
      <c r="XDG6" s="244"/>
      <c r="XDH6" s="244"/>
      <c r="XDI6" s="244"/>
      <c r="XDJ6" s="244"/>
      <c r="XDK6" s="244"/>
      <c r="XDL6" s="244"/>
      <c r="XDM6" s="244"/>
      <c r="XDN6" s="244"/>
      <c r="XDO6" s="244"/>
      <c r="XDP6" s="244"/>
      <c r="XDQ6" s="244"/>
      <c r="XDR6" s="244"/>
      <c r="XDS6" s="244"/>
      <c r="XDT6" s="244"/>
      <c r="XDU6" s="244"/>
      <c r="XDV6" s="244"/>
      <c r="XDW6" s="244"/>
      <c r="XDX6" s="244"/>
      <c r="XDY6" s="244"/>
      <c r="XDZ6" s="244"/>
      <c r="XEA6" s="244"/>
      <c r="XEB6" s="244"/>
      <c r="XEC6" s="244"/>
      <c r="XED6" s="244"/>
      <c r="XEE6" s="244"/>
      <c r="XEF6" s="244"/>
      <c r="XEG6" s="244"/>
      <c r="XEH6" s="244"/>
      <c r="XEI6" s="244"/>
      <c r="XEJ6" s="244"/>
      <c r="XEK6" s="244"/>
      <c r="XEL6" s="244"/>
      <c r="XEM6" s="244"/>
      <c r="XEN6" s="244"/>
      <c r="XEO6" s="244"/>
      <c r="XEP6" s="244"/>
      <c r="XEQ6" s="244"/>
      <c r="XER6" s="244"/>
      <c r="XES6" s="244"/>
      <c r="XET6" s="244"/>
      <c r="XEU6" s="244"/>
      <c r="XEV6" s="244"/>
      <c r="XEW6" s="244"/>
      <c r="XEX6" s="244"/>
      <c r="XEY6" s="244"/>
      <c r="XEZ6" s="244"/>
    </row>
    <row r="7" s="19" customFormat="1" ht="120" customHeight="1" outlineLevel="1" spans="1:16">
      <c r="A7" s="189">
        <f>IF(D7="","",COUNTA($D$7:D7))</f>
        <v>1</v>
      </c>
      <c r="B7" s="62" t="s">
        <v>64</v>
      </c>
      <c r="C7" s="62" t="s">
        <v>65</v>
      </c>
      <c r="D7" s="189" t="s">
        <v>66</v>
      </c>
      <c r="E7" s="308">
        <v>-24.42</v>
      </c>
      <c r="F7" s="218">
        <v>127.5</v>
      </c>
      <c r="G7" s="218">
        <f>H7+H7*I7</f>
        <v>73.0512</v>
      </c>
      <c r="H7" s="218">
        <v>67.64</v>
      </c>
      <c r="I7" s="285">
        <v>0.08</v>
      </c>
      <c r="J7" s="218">
        <v>50.94</v>
      </c>
      <c r="K7" s="218">
        <f>(F7+G7+J7)*$K$5</f>
        <v>15.089472</v>
      </c>
      <c r="L7" s="218">
        <f>(F7+G7+J7+K7)*$L$5</f>
        <v>23.99226048</v>
      </c>
      <c r="M7" s="286">
        <f>F7+G7+J7+K7+L7</f>
        <v>290.57293248</v>
      </c>
      <c r="N7" s="218">
        <f>E7*M7</f>
        <v>-7095.7910111616</v>
      </c>
      <c r="O7" s="218" t="s">
        <v>67</v>
      </c>
      <c r="P7" s="327"/>
    </row>
    <row r="8" s="19" customFormat="1" ht="120" customHeight="1" outlineLevel="1" spans="1:19">
      <c r="A8" s="189">
        <f>IF(D8="","",COUNTA($D$7:D8))</f>
        <v>2</v>
      </c>
      <c r="B8" s="62" t="s">
        <v>68</v>
      </c>
      <c r="C8" s="62" t="s">
        <v>69</v>
      </c>
      <c r="D8" s="189" t="s">
        <v>66</v>
      </c>
      <c r="E8" s="218">
        <f>0.621*10</f>
        <v>6.21</v>
      </c>
      <c r="F8" s="218">
        <f>F7</f>
        <v>127.5</v>
      </c>
      <c r="G8" s="218">
        <f>H8+H8*I8</f>
        <v>73.0512</v>
      </c>
      <c r="H8" s="218">
        <f>H7</f>
        <v>67.64</v>
      </c>
      <c r="I8" s="285">
        <f>I7</f>
        <v>0.08</v>
      </c>
      <c r="J8" s="218">
        <f>J7</f>
        <v>50.94</v>
      </c>
      <c r="K8" s="218">
        <f>(F8+G8+J8)*$K$5</f>
        <v>15.089472</v>
      </c>
      <c r="L8" s="218">
        <f>(F8+G8+J8+K8)*$L$5</f>
        <v>23.99226048</v>
      </c>
      <c r="M8" s="286">
        <f>F8+G8+J8+K8+L8</f>
        <v>290.57293248</v>
      </c>
      <c r="N8" s="218">
        <f>E8*M8</f>
        <v>1804.4579107008</v>
      </c>
      <c r="O8" s="218" t="s">
        <v>67</v>
      </c>
      <c r="P8" s="327"/>
      <c r="Q8" s="69"/>
      <c r="R8" s="69"/>
      <c r="S8" s="69"/>
    </row>
    <row r="9" s="19" customFormat="1" ht="151" customHeight="1" outlineLevel="1" spans="1:19">
      <c r="A9" s="189">
        <f>IF(D9="","",COUNTA($D$7:D9))</f>
        <v>3</v>
      </c>
      <c r="B9" s="62" t="s">
        <v>68</v>
      </c>
      <c r="C9" s="62" t="s">
        <v>70</v>
      </c>
      <c r="D9" s="189" t="s">
        <v>66</v>
      </c>
      <c r="E9" s="218">
        <f>28.75-21.1</f>
        <v>7.65</v>
      </c>
      <c r="F9" s="218">
        <v>150</v>
      </c>
      <c r="G9" s="218">
        <f>H9+H9*I9</f>
        <v>68.25</v>
      </c>
      <c r="H9" s="218">
        <v>65</v>
      </c>
      <c r="I9" s="285">
        <v>0.05</v>
      </c>
      <c r="J9" s="218">
        <v>75</v>
      </c>
      <c r="K9" s="218">
        <f>(F9+G9+J9)*$K$5</f>
        <v>17.595</v>
      </c>
      <c r="L9" s="218">
        <f>(F9+G9+J9+K9)*$L$5</f>
        <v>27.97605</v>
      </c>
      <c r="M9" s="286">
        <f>F9+G9+J9+K9+L9</f>
        <v>338.82105</v>
      </c>
      <c r="N9" s="218">
        <f>E9*M9</f>
        <v>2591.9810325</v>
      </c>
      <c r="O9" s="218" t="s">
        <v>67</v>
      </c>
      <c r="P9" s="327"/>
      <c r="Q9" s="69"/>
      <c r="R9" s="69"/>
      <c r="S9" s="69"/>
    </row>
    <row r="10" s="247" customFormat="1" ht="107" customHeight="1" outlineLevel="1" spans="1:16380">
      <c r="A10" s="189">
        <f>IF(D10="","",COUNTA($D$7:D10))</f>
        <v>4</v>
      </c>
      <c r="B10" s="66" t="s">
        <v>71</v>
      </c>
      <c r="C10" s="66" t="s">
        <v>72</v>
      </c>
      <c r="D10" s="35" t="s">
        <v>66</v>
      </c>
      <c r="E10" s="59">
        <v>51.47</v>
      </c>
      <c r="F10" s="42">
        <v>110</v>
      </c>
      <c r="G10" s="42">
        <f>H10+H10*I10</f>
        <v>762.2</v>
      </c>
      <c r="H10" s="60">
        <f>+(450-290)+290*2</f>
        <v>740</v>
      </c>
      <c r="I10" s="171">
        <v>0.03</v>
      </c>
      <c r="J10" s="42">
        <v>65</v>
      </c>
      <c r="K10" s="42">
        <f>(F10+G10+J10)*$K$5</f>
        <v>56.232</v>
      </c>
      <c r="L10" s="42">
        <f>(F10+G10+J10+K10)*$L$5</f>
        <v>89.40888</v>
      </c>
      <c r="M10" s="42">
        <f>F10+G10+J10+K10+L10</f>
        <v>1082.84088</v>
      </c>
      <c r="N10" s="42">
        <f>E10*M10</f>
        <v>55733.8200936</v>
      </c>
      <c r="O10" s="59" t="s">
        <v>73</v>
      </c>
      <c r="P10" s="330"/>
      <c r="Q10" s="245"/>
      <c r="R10" s="345"/>
      <c r="S10" s="245"/>
      <c r="T10" s="345"/>
      <c r="U10" s="245"/>
      <c r="V10" s="345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</row>
    <row r="11" s="233" customFormat="1" ht="24" customHeight="1" spans="1:16380">
      <c r="A11" s="260" t="str">
        <f>IF(D11="","",COUNTA($D$7:D11))</f>
        <v/>
      </c>
      <c r="B11" s="231" t="s">
        <v>74</v>
      </c>
      <c r="C11" s="307"/>
      <c r="D11" s="235"/>
      <c r="E11" s="241"/>
      <c r="F11" s="241"/>
      <c r="G11" s="241"/>
      <c r="H11" s="309"/>
      <c r="I11" s="328"/>
      <c r="J11" s="241"/>
      <c r="K11" s="241"/>
      <c r="L11" s="241"/>
      <c r="M11" s="241"/>
      <c r="N11" s="241"/>
      <c r="O11" s="241"/>
      <c r="P11" s="329" t="s">
        <v>75</v>
      </c>
      <c r="Q11" s="122"/>
      <c r="R11" s="122"/>
      <c r="S11" s="122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244"/>
      <c r="DC11" s="244"/>
      <c r="DD11" s="244"/>
      <c r="DE11" s="244"/>
      <c r="DF11" s="244"/>
      <c r="DG11" s="244"/>
      <c r="DH11" s="244"/>
      <c r="DI11" s="244"/>
      <c r="DJ11" s="244"/>
      <c r="DK11" s="244"/>
      <c r="DL11" s="244"/>
      <c r="DM11" s="244"/>
      <c r="DN11" s="244"/>
      <c r="DO11" s="244"/>
      <c r="DP11" s="244"/>
      <c r="DQ11" s="244"/>
      <c r="DR11" s="244"/>
      <c r="DS11" s="244"/>
      <c r="DT11" s="244"/>
      <c r="DU11" s="244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  <c r="RG11" s="244"/>
      <c r="RH11" s="244"/>
      <c r="RI11" s="244"/>
      <c r="RJ11" s="244"/>
      <c r="RK11" s="244"/>
      <c r="RL11" s="244"/>
      <c r="RM11" s="244"/>
      <c r="RN11" s="244"/>
      <c r="RO11" s="244"/>
      <c r="RP11" s="244"/>
      <c r="RQ11" s="244"/>
      <c r="RR11" s="244"/>
      <c r="RS11" s="244"/>
      <c r="RT11" s="244"/>
      <c r="RU11" s="244"/>
      <c r="RV11" s="244"/>
      <c r="RW11" s="244"/>
      <c r="RX11" s="244"/>
      <c r="RY11" s="244"/>
      <c r="RZ11" s="244"/>
      <c r="SA11" s="244"/>
      <c r="SB11" s="244"/>
      <c r="SC11" s="244"/>
      <c r="SD11" s="244"/>
      <c r="SE11" s="244"/>
      <c r="SF11" s="244"/>
      <c r="SG11" s="244"/>
      <c r="SH11" s="244"/>
      <c r="SI11" s="244"/>
      <c r="SJ11" s="244"/>
      <c r="SK11" s="244"/>
      <c r="SL11" s="244"/>
      <c r="SM11" s="244"/>
      <c r="SN11" s="244"/>
      <c r="SO11" s="244"/>
      <c r="SP11" s="244"/>
      <c r="SQ11" s="244"/>
      <c r="SR11" s="244"/>
      <c r="SS11" s="244"/>
      <c r="ST11" s="244"/>
      <c r="SU11" s="244"/>
      <c r="SV11" s="244"/>
      <c r="SW11" s="244"/>
      <c r="SX11" s="244"/>
      <c r="SY11" s="244"/>
      <c r="SZ11" s="244"/>
      <c r="TA11" s="244"/>
      <c r="TB11" s="244"/>
      <c r="TC11" s="244"/>
      <c r="TD11" s="244"/>
      <c r="TE11" s="244"/>
      <c r="TF11" s="244"/>
      <c r="TG11" s="244"/>
      <c r="TH11" s="244"/>
      <c r="TI11" s="244"/>
      <c r="TJ11" s="244"/>
      <c r="TK11" s="244"/>
      <c r="TL11" s="244"/>
      <c r="TM11" s="244"/>
      <c r="TN11" s="244"/>
      <c r="TO11" s="244"/>
      <c r="TP11" s="244"/>
      <c r="TQ11" s="244"/>
      <c r="TR11" s="244"/>
      <c r="TS11" s="244"/>
      <c r="TT11" s="244"/>
      <c r="TU11" s="244"/>
      <c r="TV11" s="244"/>
      <c r="TW11" s="244"/>
      <c r="TX11" s="244"/>
      <c r="TY11" s="244"/>
      <c r="TZ11" s="244"/>
      <c r="UA11" s="244"/>
      <c r="UB11" s="244"/>
      <c r="UC11" s="244"/>
      <c r="UD11" s="244"/>
      <c r="UE11" s="244"/>
      <c r="UF11" s="244"/>
      <c r="UG11" s="244"/>
      <c r="UH11" s="244"/>
      <c r="UI11" s="244"/>
      <c r="UJ11" s="244"/>
      <c r="UK11" s="244"/>
      <c r="UL11" s="244"/>
      <c r="UM11" s="244"/>
      <c r="UN11" s="244"/>
      <c r="UO11" s="244"/>
      <c r="UP11" s="244"/>
      <c r="UQ11" s="244"/>
      <c r="UR11" s="244"/>
      <c r="US11" s="244"/>
      <c r="UT11" s="244"/>
      <c r="UU11" s="244"/>
      <c r="UV11" s="244"/>
      <c r="UW11" s="244"/>
      <c r="UX11" s="244"/>
      <c r="UY11" s="244"/>
      <c r="UZ11" s="244"/>
      <c r="VA11" s="244"/>
      <c r="VB11" s="244"/>
      <c r="VC11" s="244"/>
      <c r="VD11" s="244"/>
      <c r="VE11" s="244"/>
      <c r="VF11" s="244"/>
      <c r="VG11" s="244"/>
      <c r="VH11" s="244"/>
      <c r="VI11" s="244"/>
      <c r="VJ11" s="244"/>
      <c r="VK11" s="244"/>
      <c r="VL11" s="244"/>
      <c r="VM11" s="244"/>
      <c r="VN11" s="244"/>
      <c r="VO11" s="244"/>
      <c r="VP11" s="244"/>
      <c r="VQ11" s="244"/>
      <c r="VR11" s="244"/>
      <c r="VS11" s="244"/>
      <c r="VT11" s="244"/>
      <c r="VU11" s="244"/>
      <c r="VV11" s="244"/>
      <c r="VW11" s="244"/>
      <c r="VX11" s="244"/>
      <c r="VY11" s="244"/>
      <c r="VZ11" s="244"/>
      <c r="WA11" s="244"/>
      <c r="WB11" s="244"/>
      <c r="WC11" s="244"/>
      <c r="WD11" s="244"/>
      <c r="WE11" s="244"/>
      <c r="WF11" s="244"/>
      <c r="WG11" s="244"/>
      <c r="WH11" s="244"/>
      <c r="WI11" s="244"/>
      <c r="WJ11" s="244"/>
      <c r="WK11" s="244"/>
      <c r="WL11" s="244"/>
      <c r="WM11" s="244"/>
      <c r="WN11" s="244"/>
      <c r="WO11" s="244"/>
      <c r="WP11" s="244"/>
      <c r="WQ11" s="244"/>
      <c r="WR11" s="244"/>
      <c r="WS11" s="244"/>
      <c r="WT11" s="244"/>
      <c r="WU11" s="244"/>
      <c r="WV11" s="244"/>
      <c r="WW11" s="244"/>
      <c r="WX11" s="244"/>
      <c r="WY11" s="244"/>
      <c r="WZ11" s="244"/>
      <c r="XA11" s="244"/>
      <c r="XB11" s="244"/>
      <c r="XC11" s="244"/>
      <c r="XD11" s="244"/>
      <c r="XE11" s="244"/>
      <c r="XF11" s="244"/>
      <c r="XG11" s="244"/>
      <c r="XH11" s="244"/>
      <c r="XI11" s="244"/>
      <c r="XJ11" s="244"/>
      <c r="XK11" s="244"/>
      <c r="XL11" s="244"/>
      <c r="XM11" s="244"/>
      <c r="XN11" s="244"/>
      <c r="XO11" s="244"/>
      <c r="XP11" s="244"/>
      <c r="XQ11" s="244"/>
      <c r="XR11" s="244"/>
      <c r="XS11" s="244"/>
      <c r="XT11" s="244"/>
      <c r="XU11" s="244"/>
      <c r="XV11" s="244"/>
      <c r="XW11" s="244"/>
      <c r="XX11" s="244"/>
      <c r="XY11" s="244"/>
      <c r="XZ11" s="244"/>
      <c r="YA11" s="244"/>
      <c r="YB11" s="244"/>
      <c r="YC11" s="244"/>
      <c r="YD11" s="244"/>
      <c r="YE11" s="244"/>
      <c r="YF11" s="244"/>
      <c r="YG11" s="244"/>
      <c r="YH11" s="244"/>
      <c r="YI11" s="244"/>
      <c r="YJ11" s="244"/>
      <c r="YK11" s="244"/>
      <c r="YL11" s="244"/>
      <c r="YM11" s="244"/>
      <c r="YN11" s="244"/>
      <c r="YO11" s="244"/>
      <c r="YP11" s="244"/>
      <c r="YQ11" s="244"/>
      <c r="YR11" s="244"/>
      <c r="YS11" s="244"/>
      <c r="YT11" s="244"/>
      <c r="YU11" s="244"/>
      <c r="YV11" s="244"/>
      <c r="YW11" s="244"/>
      <c r="YX11" s="244"/>
      <c r="YY11" s="244"/>
      <c r="YZ11" s="244"/>
      <c r="ZA11" s="244"/>
      <c r="ZB11" s="244"/>
      <c r="ZC11" s="244"/>
      <c r="ZD11" s="244"/>
      <c r="ZE11" s="244"/>
      <c r="ZF11" s="244"/>
      <c r="ZG11" s="244"/>
      <c r="ZH11" s="244"/>
      <c r="ZI11" s="244"/>
      <c r="ZJ11" s="244"/>
      <c r="ZK11" s="244"/>
      <c r="ZL11" s="244"/>
      <c r="ZM11" s="244"/>
      <c r="ZN11" s="244"/>
      <c r="ZO11" s="244"/>
      <c r="ZP11" s="244"/>
      <c r="ZQ11" s="244"/>
      <c r="ZR11" s="244"/>
      <c r="ZS11" s="244"/>
      <c r="ZT11" s="244"/>
      <c r="ZU11" s="244"/>
      <c r="ZV11" s="244"/>
      <c r="ZW11" s="244"/>
      <c r="ZX11" s="244"/>
      <c r="ZY11" s="244"/>
      <c r="ZZ11" s="244"/>
      <c r="AAA11" s="244"/>
      <c r="AAB11" s="244"/>
      <c r="AAC11" s="244"/>
      <c r="AAD11" s="244"/>
      <c r="AAE11" s="244"/>
      <c r="AAF11" s="244"/>
      <c r="AAG11" s="244"/>
      <c r="AAH11" s="244"/>
      <c r="AAI11" s="244"/>
      <c r="AAJ11" s="244"/>
      <c r="AAK11" s="244"/>
      <c r="AAL11" s="244"/>
      <c r="AAM11" s="244"/>
      <c r="AAN11" s="244"/>
      <c r="AAO11" s="244"/>
      <c r="AAP11" s="244"/>
      <c r="AAQ11" s="244"/>
      <c r="AAR11" s="244"/>
      <c r="AAS11" s="244"/>
      <c r="AAT11" s="244"/>
      <c r="AAU11" s="244"/>
      <c r="AAV11" s="244"/>
      <c r="AAW11" s="244"/>
      <c r="AAX11" s="244"/>
      <c r="AAY11" s="244"/>
      <c r="AAZ11" s="244"/>
      <c r="ABA11" s="244"/>
      <c r="ABB11" s="244"/>
      <c r="ABC11" s="244"/>
      <c r="ABD11" s="244"/>
      <c r="ABE11" s="244"/>
      <c r="ABF11" s="244"/>
      <c r="ABG11" s="244"/>
      <c r="ABH11" s="244"/>
      <c r="ABI11" s="244"/>
      <c r="ABJ11" s="244"/>
      <c r="ABK11" s="244"/>
      <c r="ABL11" s="244"/>
      <c r="ABM11" s="244"/>
      <c r="ABN11" s="244"/>
      <c r="ABO11" s="244"/>
      <c r="ABP11" s="244"/>
      <c r="ABQ11" s="244"/>
      <c r="ABR11" s="244"/>
      <c r="ABS11" s="244"/>
      <c r="ABT11" s="244"/>
      <c r="ABU11" s="244"/>
      <c r="ABV11" s="244"/>
      <c r="ABW11" s="244"/>
      <c r="ABX11" s="244"/>
      <c r="ABY11" s="244"/>
      <c r="ABZ11" s="244"/>
      <c r="ACA11" s="244"/>
      <c r="ACB11" s="244"/>
      <c r="ACC11" s="244"/>
      <c r="ACD11" s="244"/>
      <c r="ACE11" s="244"/>
      <c r="ACF11" s="244"/>
      <c r="ACG11" s="244"/>
      <c r="ACH11" s="244"/>
      <c r="ACI11" s="244"/>
      <c r="ACJ11" s="244"/>
      <c r="ACK11" s="244"/>
      <c r="ACL11" s="244"/>
      <c r="ACM11" s="244"/>
      <c r="ACN11" s="244"/>
      <c r="ACO11" s="244"/>
      <c r="ACP11" s="244"/>
      <c r="ACQ11" s="244"/>
      <c r="ACR11" s="244"/>
      <c r="ACS11" s="244"/>
      <c r="ACT11" s="244"/>
      <c r="ACU11" s="244"/>
      <c r="ACV11" s="244"/>
      <c r="ACW11" s="244"/>
      <c r="ACX11" s="244"/>
      <c r="ACY11" s="244"/>
      <c r="ACZ11" s="244"/>
      <c r="ADA11" s="244"/>
      <c r="ADB11" s="244"/>
      <c r="ADC11" s="244"/>
      <c r="ADD11" s="244"/>
      <c r="ADE11" s="244"/>
      <c r="ADF11" s="244"/>
      <c r="ADG11" s="244"/>
      <c r="ADH11" s="244"/>
      <c r="ADI11" s="244"/>
      <c r="ADJ11" s="244"/>
      <c r="ADK11" s="244"/>
      <c r="ADL11" s="244"/>
      <c r="ADM11" s="244"/>
      <c r="ADN11" s="244"/>
      <c r="ADO11" s="244"/>
      <c r="ADP11" s="244"/>
      <c r="ADQ11" s="244"/>
      <c r="ADR11" s="244"/>
      <c r="ADS11" s="244"/>
      <c r="ADT11" s="244"/>
      <c r="ADU11" s="244"/>
      <c r="ADV11" s="244"/>
      <c r="ADW11" s="244"/>
      <c r="ADX11" s="244"/>
      <c r="ADY11" s="244"/>
      <c r="ADZ11" s="244"/>
      <c r="AEA11" s="244"/>
      <c r="AEB11" s="244"/>
      <c r="AEC11" s="244"/>
      <c r="AED11" s="244"/>
      <c r="AEE11" s="244"/>
      <c r="AEF11" s="244"/>
      <c r="AEG11" s="244"/>
      <c r="AEH11" s="244"/>
      <c r="AEI11" s="244"/>
      <c r="AEJ11" s="244"/>
      <c r="AEK11" s="244"/>
      <c r="AEL11" s="244"/>
      <c r="AEM11" s="244"/>
      <c r="AEN11" s="244"/>
      <c r="AEO11" s="244"/>
      <c r="AEP11" s="244"/>
      <c r="AEQ11" s="244"/>
      <c r="AER11" s="244"/>
      <c r="AES11" s="244"/>
      <c r="AET11" s="244"/>
      <c r="AEU11" s="244"/>
      <c r="AEV11" s="244"/>
      <c r="AEW11" s="244"/>
      <c r="AEX11" s="244"/>
      <c r="AEY11" s="244"/>
      <c r="AEZ11" s="244"/>
      <c r="AFA11" s="244"/>
      <c r="AFB11" s="244"/>
      <c r="AFC11" s="244"/>
      <c r="AFD11" s="244"/>
      <c r="AFE11" s="244"/>
      <c r="AFF11" s="244"/>
      <c r="AFG11" s="244"/>
      <c r="AFH11" s="244"/>
      <c r="AFI11" s="244"/>
      <c r="AFJ11" s="244"/>
      <c r="AFK11" s="244"/>
      <c r="AFL11" s="244"/>
      <c r="AFM11" s="244"/>
      <c r="AFN11" s="244"/>
      <c r="AFO11" s="244"/>
      <c r="AFP11" s="244"/>
      <c r="AFQ11" s="244"/>
      <c r="AFR11" s="244"/>
      <c r="AFS11" s="244"/>
      <c r="AFT11" s="244"/>
      <c r="AFU11" s="244"/>
      <c r="AFV11" s="244"/>
      <c r="AFW11" s="244"/>
      <c r="AFX11" s="244"/>
      <c r="AFY11" s="244"/>
      <c r="AFZ11" s="244"/>
      <c r="AGA11" s="244"/>
      <c r="AGB11" s="244"/>
      <c r="AGC11" s="244"/>
      <c r="AGD11" s="244"/>
      <c r="AGE11" s="244"/>
      <c r="AGF11" s="244"/>
      <c r="AGG11" s="244"/>
      <c r="AGH11" s="244"/>
      <c r="AGI11" s="244"/>
      <c r="AGJ11" s="244"/>
      <c r="AGK11" s="244"/>
      <c r="AGL11" s="244"/>
      <c r="AGM11" s="244"/>
      <c r="AGN11" s="244"/>
      <c r="AGO11" s="244"/>
      <c r="AGP11" s="244"/>
      <c r="AGQ11" s="244"/>
      <c r="AGR11" s="244"/>
      <c r="AGS11" s="244"/>
      <c r="AGT11" s="244"/>
      <c r="AGU11" s="244"/>
      <c r="AGV11" s="244"/>
      <c r="AGW11" s="244"/>
      <c r="AGX11" s="244"/>
      <c r="AGY11" s="244"/>
      <c r="AGZ11" s="244"/>
      <c r="AHA11" s="244"/>
      <c r="AHB11" s="244"/>
      <c r="AHC11" s="244"/>
      <c r="AHD11" s="244"/>
      <c r="AHE11" s="244"/>
      <c r="AHF11" s="244"/>
      <c r="AHG11" s="244"/>
      <c r="AHH11" s="244"/>
      <c r="AHI11" s="244"/>
      <c r="AHJ11" s="244"/>
      <c r="AHK11" s="244"/>
      <c r="AHL11" s="244"/>
      <c r="AHM11" s="244"/>
      <c r="AHN11" s="244"/>
      <c r="AHO11" s="244"/>
      <c r="AHP11" s="244"/>
      <c r="AHQ11" s="244"/>
      <c r="AHR11" s="244"/>
      <c r="AHS11" s="244"/>
      <c r="AHT11" s="244"/>
      <c r="AHU11" s="244"/>
      <c r="AHV11" s="244"/>
      <c r="AHW11" s="244"/>
      <c r="AHX11" s="244"/>
      <c r="AHY11" s="244"/>
      <c r="AHZ11" s="244"/>
      <c r="AIA11" s="244"/>
      <c r="AIB11" s="244"/>
      <c r="AIC11" s="244"/>
      <c r="AID11" s="244"/>
      <c r="AIE11" s="244"/>
      <c r="AIF11" s="244"/>
      <c r="AIG11" s="244"/>
      <c r="AIH11" s="244"/>
      <c r="AII11" s="244"/>
      <c r="AIJ11" s="244"/>
      <c r="AIK11" s="244"/>
      <c r="AIL11" s="244"/>
      <c r="AIM11" s="244"/>
      <c r="AIN11" s="244"/>
      <c r="AIO11" s="244"/>
      <c r="AIP11" s="244"/>
      <c r="AIQ11" s="244"/>
      <c r="AIR11" s="244"/>
      <c r="AIS11" s="244"/>
      <c r="AIT11" s="244"/>
      <c r="AIU11" s="244"/>
      <c r="AIV11" s="244"/>
      <c r="AIW11" s="244"/>
      <c r="AIX11" s="244"/>
      <c r="AIY11" s="244"/>
      <c r="AIZ11" s="244"/>
      <c r="AJA11" s="244"/>
      <c r="AJB11" s="244"/>
      <c r="AJC11" s="244"/>
      <c r="AJD11" s="244"/>
      <c r="AJE11" s="244"/>
      <c r="AJF11" s="244"/>
      <c r="AJG11" s="244"/>
      <c r="AJH11" s="244"/>
      <c r="AJI11" s="244"/>
      <c r="AJJ11" s="244"/>
      <c r="AJK11" s="244"/>
      <c r="AJL11" s="244"/>
      <c r="AJM11" s="244"/>
      <c r="AJN11" s="244"/>
      <c r="AJO11" s="244"/>
      <c r="AJP11" s="244"/>
      <c r="AJQ11" s="244"/>
      <c r="AJR11" s="244"/>
      <c r="AJS11" s="244"/>
      <c r="AJT11" s="244"/>
      <c r="AJU11" s="244"/>
      <c r="AJV11" s="244"/>
      <c r="AJW11" s="244"/>
      <c r="AJX11" s="244"/>
      <c r="AJY11" s="244"/>
      <c r="AJZ11" s="244"/>
      <c r="AKA11" s="244"/>
      <c r="AKB11" s="244"/>
      <c r="AKC11" s="244"/>
      <c r="AKD11" s="244"/>
      <c r="AKE11" s="244"/>
      <c r="AKF11" s="244"/>
      <c r="AKG11" s="244"/>
      <c r="AKH11" s="244"/>
      <c r="AKI11" s="244"/>
      <c r="AKJ11" s="244"/>
      <c r="AKK11" s="244"/>
      <c r="AKL11" s="244"/>
      <c r="AKM11" s="244"/>
      <c r="AKN11" s="244"/>
      <c r="AKO11" s="244"/>
      <c r="AKP11" s="244"/>
      <c r="AKQ11" s="244"/>
      <c r="AKR11" s="244"/>
      <c r="AKS11" s="244"/>
      <c r="AKT11" s="244"/>
      <c r="AKU11" s="244"/>
      <c r="AKV11" s="244"/>
      <c r="AKW11" s="244"/>
      <c r="AKX11" s="244"/>
      <c r="AKY11" s="244"/>
      <c r="AKZ11" s="244"/>
      <c r="ALA11" s="244"/>
      <c r="ALB11" s="244"/>
      <c r="ALC11" s="244"/>
      <c r="ALD11" s="244"/>
      <c r="ALE11" s="244"/>
      <c r="ALF11" s="244"/>
      <c r="ALG11" s="244"/>
      <c r="ALH11" s="244"/>
      <c r="ALI11" s="244"/>
      <c r="ALJ11" s="244"/>
      <c r="ALK11" s="244"/>
      <c r="ALL11" s="244"/>
      <c r="ALM11" s="244"/>
      <c r="ALN11" s="244"/>
      <c r="ALO11" s="244"/>
      <c r="ALP11" s="244"/>
      <c r="ALQ11" s="244"/>
      <c r="ALR11" s="244"/>
      <c r="ALS11" s="244"/>
      <c r="ALT11" s="244"/>
      <c r="ALU11" s="244"/>
      <c r="ALV11" s="244"/>
      <c r="ALW11" s="244"/>
      <c r="ALX11" s="244"/>
      <c r="ALY11" s="244"/>
      <c r="ALZ11" s="244"/>
      <c r="AMA11" s="244"/>
      <c r="AMB11" s="244"/>
      <c r="AMC11" s="244"/>
      <c r="AMD11" s="244"/>
      <c r="AME11" s="244"/>
      <c r="AMF11" s="244"/>
      <c r="AMG11" s="244"/>
      <c r="AMH11" s="244"/>
      <c r="AMI11" s="244"/>
      <c r="AMJ11" s="244"/>
      <c r="AMK11" s="244"/>
      <c r="AML11" s="244"/>
      <c r="AMM11" s="244"/>
      <c r="AMN11" s="244"/>
      <c r="AMO11" s="244"/>
      <c r="AMP11" s="244"/>
      <c r="AMQ11" s="244"/>
      <c r="AMR11" s="244"/>
      <c r="AMS11" s="244"/>
      <c r="AMT11" s="244"/>
      <c r="AMU11" s="244"/>
      <c r="AMV11" s="244"/>
      <c r="AMW11" s="244"/>
      <c r="AMX11" s="244"/>
      <c r="AMY11" s="244"/>
      <c r="AMZ11" s="244"/>
      <c r="ANA11" s="244"/>
      <c r="ANB11" s="244"/>
      <c r="ANC11" s="244"/>
      <c r="AND11" s="244"/>
      <c r="ANE11" s="244"/>
      <c r="ANF11" s="244"/>
      <c r="ANG11" s="244"/>
      <c r="ANH11" s="244"/>
      <c r="ANI11" s="244"/>
      <c r="ANJ11" s="244"/>
      <c r="ANK11" s="244"/>
      <c r="ANL11" s="244"/>
      <c r="ANM11" s="244"/>
      <c r="ANN11" s="244"/>
      <c r="ANO11" s="244"/>
      <c r="ANP11" s="244"/>
      <c r="ANQ11" s="244"/>
      <c r="ANR11" s="244"/>
      <c r="ANS11" s="244"/>
      <c r="ANT11" s="244"/>
      <c r="ANU11" s="244"/>
      <c r="ANV11" s="244"/>
      <c r="ANW11" s="244"/>
      <c r="ANX11" s="244"/>
      <c r="ANY11" s="244"/>
      <c r="ANZ11" s="244"/>
      <c r="AOA11" s="244"/>
      <c r="AOB11" s="244"/>
      <c r="AOC11" s="244"/>
      <c r="AOD11" s="244"/>
      <c r="AOE11" s="244"/>
      <c r="AOF11" s="244"/>
      <c r="AOG11" s="244"/>
      <c r="AOH11" s="244"/>
      <c r="AOI11" s="244"/>
      <c r="AOJ11" s="244"/>
      <c r="AOK11" s="244"/>
      <c r="AOL11" s="244"/>
      <c r="AOM11" s="244"/>
      <c r="AON11" s="244"/>
      <c r="AOO11" s="244"/>
      <c r="AOP11" s="244"/>
      <c r="AOQ11" s="244"/>
      <c r="AOR11" s="244"/>
      <c r="AOS11" s="244"/>
      <c r="AOT11" s="244"/>
      <c r="AOU11" s="244"/>
      <c r="AOV11" s="244"/>
      <c r="AOW11" s="244"/>
      <c r="AOX11" s="244"/>
      <c r="AOY11" s="244"/>
      <c r="AOZ11" s="244"/>
      <c r="APA11" s="244"/>
      <c r="APB11" s="244"/>
      <c r="APC11" s="244"/>
      <c r="APD11" s="244"/>
      <c r="APE11" s="244"/>
      <c r="APF11" s="244"/>
      <c r="APG11" s="244"/>
      <c r="APH11" s="244"/>
      <c r="API11" s="244"/>
      <c r="APJ11" s="244"/>
      <c r="APK11" s="244"/>
      <c r="APL11" s="244"/>
      <c r="APM11" s="244"/>
      <c r="APN11" s="244"/>
      <c r="APO11" s="244"/>
      <c r="APP11" s="244"/>
      <c r="APQ11" s="244"/>
      <c r="APR11" s="244"/>
      <c r="APS11" s="244"/>
      <c r="APT11" s="244"/>
      <c r="APU11" s="244"/>
      <c r="APV11" s="244"/>
      <c r="APW11" s="244"/>
      <c r="APX11" s="244"/>
      <c r="APY11" s="244"/>
      <c r="APZ11" s="244"/>
      <c r="AQA11" s="244"/>
      <c r="AQB11" s="244"/>
      <c r="AQC11" s="244"/>
      <c r="AQD11" s="244"/>
      <c r="AQE11" s="244"/>
      <c r="AQF11" s="244"/>
      <c r="AQG11" s="244"/>
      <c r="AQH11" s="244"/>
      <c r="AQI11" s="244"/>
      <c r="AQJ11" s="244"/>
      <c r="AQK11" s="244"/>
      <c r="AQL11" s="244"/>
      <c r="AQM11" s="244"/>
      <c r="AQN11" s="244"/>
      <c r="AQO11" s="244"/>
      <c r="AQP11" s="244"/>
      <c r="AQQ11" s="244"/>
      <c r="AQR11" s="244"/>
      <c r="AQS11" s="244"/>
      <c r="AQT11" s="244"/>
      <c r="AQU11" s="244"/>
      <c r="AQV11" s="244"/>
      <c r="AQW11" s="244"/>
      <c r="AQX11" s="244"/>
      <c r="AQY11" s="244"/>
      <c r="AQZ11" s="244"/>
      <c r="ARA11" s="244"/>
      <c r="ARB11" s="244"/>
      <c r="ARC11" s="244"/>
      <c r="ARD11" s="244"/>
      <c r="ARE11" s="244"/>
      <c r="ARF11" s="244"/>
      <c r="ARG11" s="244"/>
      <c r="ARH11" s="244"/>
      <c r="ARI11" s="244"/>
      <c r="ARJ11" s="244"/>
      <c r="ARK11" s="244"/>
      <c r="ARL11" s="244"/>
      <c r="ARM11" s="244"/>
      <c r="ARN11" s="244"/>
      <c r="ARO11" s="244"/>
      <c r="ARP11" s="244"/>
      <c r="ARQ11" s="244"/>
      <c r="ARR11" s="244"/>
      <c r="ARS11" s="244"/>
      <c r="ART11" s="244"/>
      <c r="ARU11" s="244"/>
      <c r="ARV11" s="244"/>
      <c r="ARW11" s="244"/>
      <c r="ARX11" s="244"/>
      <c r="ARY11" s="244"/>
      <c r="ARZ11" s="244"/>
      <c r="ASA11" s="244"/>
      <c r="ASB11" s="244"/>
      <c r="ASC11" s="244"/>
      <c r="ASD11" s="244"/>
      <c r="ASE11" s="244"/>
      <c r="ASF11" s="244"/>
      <c r="ASG11" s="244"/>
      <c r="ASH11" s="244"/>
      <c r="ASI11" s="244"/>
      <c r="ASJ11" s="244"/>
      <c r="ASK11" s="244"/>
      <c r="ASL11" s="244"/>
      <c r="ASM11" s="244"/>
      <c r="ASN11" s="244"/>
      <c r="ASO11" s="244"/>
      <c r="ASP11" s="244"/>
      <c r="ASQ11" s="244"/>
      <c r="ASR11" s="244"/>
      <c r="ASS11" s="244"/>
      <c r="AST11" s="244"/>
      <c r="ASU11" s="244"/>
      <c r="ASV11" s="244"/>
      <c r="ASW11" s="244"/>
      <c r="ASX11" s="244"/>
      <c r="ASY11" s="244"/>
      <c r="ASZ11" s="244"/>
      <c r="ATA11" s="244"/>
      <c r="ATB11" s="244"/>
      <c r="ATC11" s="244"/>
      <c r="ATD11" s="244"/>
      <c r="ATE11" s="244"/>
      <c r="ATF11" s="244"/>
      <c r="ATG11" s="244"/>
      <c r="ATH11" s="244"/>
      <c r="ATI11" s="244"/>
      <c r="ATJ11" s="244"/>
      <c r="ATK11" s="244"/>
      <c r="ATL11" s="244"/>
      <c r="ATM11" s="244"/>
      <c r="ATN11" s="244"/>
      <c r="ATO11" s="244"/>
      <c r="ATP11" s="244"/>
      <c r="ATQ11" s="244"/>
      <c r="ATR11" s="244"/>
      <c r="ATS11" s="244"/>
      <c r="ATT11" s="244"/>
      <c r="ATU11" s="244"/>
      <c r="ATV11" s="244"/>
      <c r="ATW11" s="244"/>
      <c r="ATX11" s="244"/>
      <c r="ATY11" s="244"/>
      <c r="ATZ11" s="244"/>
      <c r="AUA11" s="244"/>
      <c r="AUB11" s="244"/>
      <c r="AUC11" s="244"/>
      <c r="AUD11" s="244"/>
      <c r="AUE11" s="244"/>
      <c r="AUF11" s="244"/>
      <c r="AUG11" s="244"/>
      <c r="AUH11" s="244"/>
      <c r="AUI11" s="244"/>
      <c r="AUJ11" s="244"/>
      <c r="AUK11" s="244"/>
      <c r="AUL11" s="244"/>
      <c r="AUM11" s="244"/>
      <c r="AUN11" s="244"/>
      <c r="AUO11" s="244"/>
      <c r="AUP11" s="244"/>
      <c r="AUQ11" s="244"/>
      <c r="AUR11" s="244"/>
      <c r="AUS11" s="244"/>
      <c r="AUT11" s="244"/>
      <c r="AUU11" s="244"/>
      <c r="AUV11" s="244"/>
      <c r="AUW11" s="244"/>
      <c r="AUX11" s="244"/>
      <c r="AUY11" s="244"/>
      <c r="AUZ11" s="244"/>
      <c r="AVA11" s="244"/>
      <c r="AVB11" s="244"/>
      <c r="AVC11" s="244"/>
      <c r="AVD11" s="244"/>
      <c r="AVE11" s="244"/>
      <c r="AVF11" s="244"/>
      <c r="AVG11" s="244"/>
      <c r="AVH11" s="244"/>
      <c r="AVI11" s="244"/>
      <c r="AVJ11" s="244"/>
      <c r="AVK11" s="244"/>
      <c r="AVL11" s="244"/>
      <c r="AVM11" s="244"/>
      <c r="AVN11" s="244"/>
      <c r="AVO11" s="244"/>
      <c r="AVP11" s="244"/>
      <c r="AVQ11" s="244"/>
      <c r="AVR11" s="244"/>
      <c r="AVS11" s="244"/>
      <c r="AVT11" s="244"/>
      <c r="AVU11" s="244"/>
      <c r="AVV11" s="244"/>
      <c r="AVW11" s="244"/>
      <c r="AVX11" s="244"/>
      <c r="AVY11" s="244"/>
      <c r="AVZ11" s="244"/>
      <c r="AWA11" s="244"/>
      <c r="AWB11" s="244"/>
      <c r="AWC11" s="244"/>
      <c r="AWD11" s="244"/>
      <c r="AWE11" s="244"/>
      <c r="AWF11" s="244"/>
      <c r="AWG11" s="244"/>
      <c r="AWH11" s="244"/>
      <c r="AWI11" s="244"/>
      <c r="AWJ11" s="244"/>
      <c r="AWK11" s="244"/>
      <c r="AWL11" s="244"/>
      <c r="AWM11" s="244"/>
      <c r="AWN11" s="244"/>
      <c r="AWO11" s="244"/>
      <c r="AWP11" s="244"/>
      <c r="AWQ11" s="244"/>
      <c r="AWR11" s="244"/>
      <c r="AWS11" s="244"/>
      <c r="AWT11" s="244"/>
      <c r="AWU11" s="244"/>
      <c r="AWV11" s="244"/>
      <c r="AWW11" s="244"/>
      <c r="AWX11" s="244"/>
      <c r="AWY11" s="244"/>
      <c r="AWZ11" s="244"/>
      <c r="AXA11" s="244"/>
      <c r="AXB11" s="244"/>
      <c r="AXC11" s="244"/>
      <c r="AXD11" s="244"/>
      <c r="AXE11" s="244"/>
      <c r="AXF11" s="244"/>
      <c r="AXG11" s="244"/>
      <c r="AXH11" s="244"/>
      <c r="AXI11" s="244"/>
      <c r="AXJ11" s="244"/>
      <c r="AXK11" s="244"/>
      <c r="AXL11" s="244"/>
      <c r="AXM11" s="244"/>
      <c r="AXN11" s="244"/>
      <c r="AXO11" s="244"/>
      <c r="AXP11" s="244"/>
      <c r="AXQ11" s="244"/>
      <c r="AXR11" s="244"/>
      <c r="AXS11" s="244"/>
      <c r="AXT11" s="244"/>
      <c r="AXU11" s="244"/>
      <c r="AXV11" s="244"/>
      <c r="AXW11" s="244"/>
      <c r="AXX11" s="244"/>
      <c r="AXY11" s="244"/>
      <c r="AXZ11" s="244"/>
      <c r="AYA11" s="244"/>
      <c r="AYB11" s="244"/>
      <c r="AYC11" s="244"/>
      <c r="AYD11" s="244"/>
      <c r="AYE11" s="244"/>
      <c r="AYF11" s="244"/>
      <c r="AYG11" s="244"/>
      <c r="AYH11" s="244"/>
      <c r="AYI11" s="244"/>
      <c r="AYJ11" s="244"/>
      <c r="AYK11" s="244"/>
      <c r="AYL11" s="244"/>
      <c r="AYM11" s="244"/>
      <c r="AYN11" s="244"/>
      <c r="AYO11" s="244"/>
      <c r="AYP11" s="244"/>
      <c r="AYQ11" s="244"/>
      <c r="AYR11" s="244"/>
      <c r="AYS11" s="244"/>
      <c r="AYT11" s="244"/>
      <c r="AYU11" s="244"/>
      <c r="AYV11" s="244"/>
      <c r="AYW11" s="244"/>
      <c r="AYX11" s="244"/>
      <c r="AYY11" s="244"/>
      <c r="AYZ11" s="244"/>
      <c r="AZA11" s="244"/>
      <c r="AZB11" s="244"/>
      <c r="AZC11" s="244"/>
      <c r="AZD11" s="244"/>
      <c r="AZE11" s="244"/>
      <c r="AZF11" s="244"/>
      <c r="AZG11" s="244"/>
      <c r="AZH11" s="244"/>
      <c r="AZI11" s="244"/>
      <c r="AZJ11" s="244"/>
      <c r="AZK11" s="244"/>
      <c r="AZL11" s="244"/>
      <c r="AZM11" s="244"/>
      <c r="AZN11" s="244"/>
      <c r="AZO11" s="244"/>
      <c r="AZP11" s="244"/>
      <c r="AZQ11" s="244"/>
      <c r="AZR11" s="244"/>
      <c r="AZS11" s="244"/>
      <c r="AZT11" s="244"/>
      <c r="AZU11" s="244"/>
      <c r="AZV11" s="244"/>
      <c r="AZW11" s="244"/>
      <c r="AZX11" s="244"/>
      <c r="AZY11" s="244"/>
      <c r="AZZ11" s="244"/>
      <c r="BAA11" s="244"/>
      <c r="BAB11" s="244"/>
      <c r="BAC11" s="244"/>
      <c r="BAD11" s="244"/>
      <c r="BAE11" s="244"/>
      <c r="BAF11" s="244"/>
      <c r="BAG11" s="244"/>
      <c r="BAH11" s="244"/>
      <c r="BAI11" s="244"/>
      <c r="BAJ11" s="244"/>
      <c r="BAK11" s="244"/>
      <c r="BAL11" s="244"/>
      <c r="BAM11" s="244"/>
      <c r="BAN11" s="244"/>
      <c r="BAO11" s="244"/>
      <c r="BAP11" s="244"/>
      <c r="BAQ11" s="244"/>
      <c r="BAR11" s="244"/>
      <c r="BAS11" s="244"/>
      <c r="BAT11" s="244"/>
      <c r="BAU11" s="244"/>
      <c r="BAV11" s="244"/>
      <c r="BAW11" s="244"/>
      <c r="BAX11" s="244"/>
      <c r="BAY11" s="244"/>
      <c r="BAZ11" s="244"/>
      <c r="BBA11" s="244"/>
      <c r="BBB11" s="244"/>
      <c r="BBC11" s="244"/>
      <c r="BBD11" s="244"/>
      <c r="BBE11" s="244"/>
      <c r="BBF11" s="244"/>
      <c r="BBG11" s="244"/>
      <c r="BBH11" s="244"/>
      <c r="BBI11" s="244"/>
      <c r="BBJ11" s="244"/>
      <c r="BBK11" s="244"/>
      <c r="BBL11" s="244"/>
      <c r="BBM11" s="244"/>
      <c r="BBN11" s="244"/>
      <c r="BBO11" s="244"/>
      <c r="BBP11" s="244"/>
      <c r="BBQ11" s="244"/>
      <c r="BBR11" s="244"/>
      <c r="BBS11" s="244"/>
      <c r="BBT11" s="244"/>
      <c r="BBU11" s="244"/>
      <c r="BBV11" s="244"/>
      <c r="BBW11" s="244"/>
      <c r="BBX11" s="244"/>
      <c r="BBY11" s="244"/>
      <c r="BBZ11" s="244"/>
      <c r="BCA11" s="244"/>
      <c r="BCB11" s="244"/>
      <c r="BCC11" s="244"/>
      <c r="BCD11" s="244"/>
      <c r="BCE11" s="244"/>
      <c r="BCF11" s="244"/>
      <c r="BCG11" s="244"/>
      <c r="BCH11" s="244"/>
      <c r="BCI11" s="244"/>
      <c r="BCJ11" s="244"/>
      <c r="BCK11" s="244"/>
      <c r="BCL11" s="244"/>
      <c r="BCM11" s="244"/>
      <c r="BCN11" s="244"/>
      <c r="BCO11" s="244"/>
      <c r="BCP11" s="244"/>
      <c r="BCQ11" s="244"/>
      <c r="BCR11" s="244"/>
      <c r="BCS11" s="244"/>
      <c r="BCT11" s="244"/>
      <c r="BCU11" s="244"/>
      <c r="BCV11" s="244"/>
      <c r="BCW11" s="244"/>
      <c r="BCX11" s="244"/>
      <c r="BCY11" s="244"/>
      <c r="BCZ11" s="244"/>
      <c r="BDA11" s="244"/>
      <c r="BDB11" s="244"/>
      <c r="BDC11" s="244"/>
      <c r="BDD11" s="244"/>
      <c r="BDE11" s="244"/>
      <c r="BDF11" s="244"/>
      <c r="BDG11" s="244"/>
      <c r="BDH11" s="244"/>
      <c r="BDI11" s="244"/>
      <c r="BDJ11" s="244"/>
      <c r="BDK11" s="244"/>
      <c r="BDL11" s="244"/>
      <c r="BDM11" s="244"/>
      <c r="BDN11" s="244"/>
      <c r="BDO11" s="244"/>
      <c r="BDP11" s="244"/>
      <c r="BDQ11" s="244"/>
      <c r="BDR11" s="244"/>
      <c r="BDS11" s="244"/>
      <c r="BDT11" s="244"/>
      <c r="BDU11" s="244"/>
      <c r="BDV11" s="244"/>
      <c r="BDW11" s="244"/>
      <c r="BDX11" s="244"/>
      <c r="BDY11" s="244"/>
      <c r="BDZ11" s="244"/>
      <c r="BEA11" s="244"/>
      <c r="BEB11" s="244"/>
      <c r="BEC11" s="244"/>
      <c r="BED11" s="244"/>
      <c r="BEE11" s="244"/>
      <c r="BEF11" s="244"/>
      <c r="BEG11" s="244"/>
      <c r="BEH11" s="244"/>
      <c r="BEI11" s="244"/>
      <c r="BEJ11" s="244"/>
      <c r="BEK11" s="244"/>
      <c r="BEL11" s="244"/>
      <c r="BEM11" s="244"/>
      <c r="BEN11" s="244"/>
      <c r="BEO11" s="244"/>
      <c r="BEP11" s="244"/>
      <c r="BEQ11" s="244"/>
      <c r="BER11" s="244"/>
      <c r="BES11" s="244"/>
      <c r="BET11" s="244"/>
      <c r="BEU11" s="244"/>
      <c r="BEV11" s="244"/>
      <c r="BEW11" s="244"/>
      <c r="BEX11" s="244"/>
      <c r="BEY11" s="244"/>
      <c r="BEZ11" s="244"/>
      <c r="BFA11" s="244"/>
      <c r="BFB11" s="244"/>
      <c r="BFC11" s="244"/>
      <c r="BFD11" s="244"/>
      <c r="BFE11" s="244"/>
      <c r="BFF11" s="244"/>
      <c r="BFG11" s="244"/>
      <c r="BFH11" s="244"/>
      <c r="BFI11" s="244"/>
      <c r="BFJ11" s="244"/>
      <c r="BFK11" s="244"/>
      <c r="BFL11" s="244"/>
      <c r="BFM11" s="244"/>
      <c r="BFN11" s="244"/>
      <c r="BFO11" s="244"/>
      <c r="BFP11" s="244"/>
      <c r="BFQ11" s="244"/>
      <c r="BFR11" s="244"/>
      <c r="BFS11" s="244"/>
      <c r="BFT11" s="244"/>
      <c r="BFU11" s="244"/>
      <c r="BFV11" s="244"/>
      <c r="BFW11" s="244"/>
      <c r="BFX11" s="244"/>
      <c r="BFY11" s="244"/>
      <c r="BFZ11" s="244"/>
      <c r="BGA11" s="244"/>
      <c r="BGB11" s="244"/>
      <c r="BGC11" s="244"/>
      <c r="BGD11" s="244"/>
      <c r="BGE11" s="244"/>
      <c r="BGF11" s="244"/>
      <c r="BGG11" s="244"/>
      <c r="BGH11" s="244"/>
      <c r="BGI11" s="244"/>
      <c r="BGJ11" s="244"/>
      <c r="BGK11" s="244"/>
      <c r="BGL11" s="244"/>
      <c r="BGM11" s="244"/>
      <c r="BGN11" s="244"/>
      <c r="BGO11" s="244"/>
      <c r="BGP11" s="244"/>
      <c r="BGQ11" s="244"/>
      <c r="BGR11" s="244"/>
      <c r="BGS11" s="244"/>
      <c r="BGT11" s="244"/>
      <c r="BGU11" s="244"/>
      <c r="BGV11" s="244"/>
      <c r="BGW11" s="244"/>
      <c r="BGX11" s="244"/>
      <c r="BGY11" s="244"/>
      <c r="BGZ11" s="244"/>
      <c r="BHA11" s="244"/>
      <c r="BHB11" s="244"/>
      <c r="BHC11" s="244"/>
      <c r="BHD11" s="244"/>
      <c r="BHE11" s="244"/>
      <c r="BHF11" s="244"/>
      <c r="BHG11" s="244"/>
      <c r="BHH11" s="244"/>
      <c r="BHI11" s="244"/>
      <c r="BHJ11" s="244"/>
      <c r="BHK11" s="244"/>
      <c r="BHL11" s="244"/>
      <c r="BHM11" s="244"/>
      <c r="BHN11" s="244"/>
      <c r="BHO11" s="244"/>
      <c r="BHP11" s="244"/>
      <c r="BHQ11" s="244"/>
      <c r="BHR11" s="244"/>
      <c r="BHS11" s="244"/>
      <c r="BHT11" s="244"/>
      <c r="BHU11" s="244"/>
      <c r="BHV11" s="244"/>
      <c r="BHW11" s="244"/>
      <c r="BHX11" s="244"/>
      <c r="BHY11" s="244"/>
      <c r="BHZ11" s="244"/>
      <c r="BIA11" s="244"/>
      <c r="BIB11" s="244"/>
      <c r="BIC11" s="244"/>
      <c r="BID11" s="244"/>
      <c r="BIE11" s="244"/>
      <c r="BIF11" s="244"/>
      <c r="BIG11" s="244"/>
      <c r="BIH11" s="244"/>
      <c r="BII11" s="244"/>
      <c r="BIJ11" s="244"/>
      <c r="BIK11" s="244"/>
      <c r="BIL11" s="244"/>
      <c r="BIM11" s="244"/>
      <c r="BIN11" s="244"/>
      <c r="BIO11" s="244"/>
      <c r="BIP11" s="244"/>
      <c r="BIQ11" s="244"/>
      <c r="BIR11" s="244"/>
      <c r="BIS11" s="244"/>
      <c r="BIT11" s="244"/>
      <c r="BIU11" s="244"/>
      <c r="BIV11" s="244"/>
      <c r="BIW11" s="244"/>
      <c r="BIX11" s="244"/>
      <c r="BIY11" s="244"/>
      <c r="BIZ11" s="244"/>
      <c r="BJA11" s="244"/>
      <c r="BJB11" s="244"/>
      <c r="BJC11" s="244"/>
      <c r="BJD11" s="244"/>
      <c r="BJE11" s="244"/>
      <c r="BJF11" s="244"/>
      <c r="BJG11" s="244"/>
      <c r="BJH11" s="244"/>
      <c r="BJI11" s="244"/>
      <c r="BJJ11" s="244"/>
      <c r="BJK11" s="244"/>
      <c r="BJL11" s="244"/>
      <c r="BJM11" s="244"/>
      <c r="BJN11" s="244"/>
      <c r="BJO11" s="244"/>
      <c r="BJP11" s="244"/>
      <c r="BJQ11" s="244"/>
      <c r="BJR11" s="244"/>
      <c r="BJS11" s="244"/>
      <c r="BJT11" s="244"/>
      <c r="BJU11" s="244"/>
      <c r="BJV11" s="244"/>
      <c r="BJW11" s="244"/>
      <c r="BJX11" s="244"/>
      <c r="BJY11" s="244"/>
      <c r="BJZ11" s="244"/>
      <c r="BKA11" s="244"/>
      <c r="BKB11" s="244"/>
      <c r="BKC11" s="244"/>
      <c r="BKD11" s="244"/>
      <c r="BKE11" s="244"/>
      <c r="BKF11" s="244"/>
      <c r="BKG11" s="244"/>
      <c r="BKH11" s="244"/>
      <c r="BKI11" s="244"/>
      <c r="BKJ11" s="244"/>
      <c r="BKK11" s="244"/>
      <c r="BKL11" s="244"/>
      <c r="BKM11" s="244"/>
      <c r="BKN11" s="244"/>
      <c r="BKO11" s="244"/>
      <c r="BKP11" s="244"/>
      <c r="BKQ11" s="244"/>
      <c r="BKR11" s="244"/>
      <c r="BKS11" s="244"/>
      <c r="BKT11" s="244"/>
      <c r="BKU11" s="244"/>
      <c r="BKV11" s="244"/>
      <c r="BKW11" s="244"/>
      <c r="BKX11" s="244"/>
      <c r="BKY11" s="244"/>
      <c r="BKZ11" s="244"/>
      <c r="BLA11" s="244"/>
      <c r="BLB11" s="244"/>
      <c r="BLC11" s="244"/>
      <c r="BLD11" s="244"/>
      <c r="BLE11" s="244"/>
      <c r="BLF11" s="244"/>
      <c r="BLG11" s="244"/>
      <c r="BLH11" s="244"/>
      <c r="BLI11" s="244"/>
      <c r="BLJ11" s="244"/>
      <c r="BLK11" s="244"/>
      <c r="BLL11" s="244"/>
      <c r="BLM11" s="244"/>
      <c r="BLN11" s="244"/>
      <c r="BLO11" s="244"/>
      <c r="BLP11" s="244"/>
      <c r="BLQ11" s="244"/>
      <c r="BLR11" s="244"/>
      <c r="BLS11" s="244"/>
      <c r="BLT11" s="244"/>
      <c r="BLU11" s="244"/>
      <c r="BLV11" s="244"/>
      <c r="BLW11" s="244"/>
      <c r="BLX11" s="244"/>
      <c r="BLY11" s="244"/>
      <c r="BLZ11" s="244"/>
      <c r="BMA11" s="244"/>
      <c r="BMB11" s="244"/>
      <c r="BMC11" s="244"/>
      <c r="BMD11" s="244"/>
      <c r="BME11" s="244"/>
      <c r="BMF11" s="244"/>
      <c r="BMG11" s="244"/>
      <c r="BMH11" s="244"/>
      <c r="BMI11" s="244"/>
      <c r="BMJ11" s="244"/>
      <c r="BMK11" s="244"/>
      <c r="BML11" s="244"/>
      <c r="BMM11" s="244"/>
      <c r="BMN11" s="244"/>
      <c r="BMO11" s="244"/>
      <c r="BMP11" s="244"/>
      <c r="BMQ11" s="244"/>
      <c r="BMR11" s="244"/>
      <c r="BMS11" s="244"/>
      <c r="BMT11" s="244"/>
      <c r="BMU11" s="244"/>
      <c r="BMV11" s="244"/>
      <c r="BMW11" s="244"/>
      <c r="BMX11" s="244"/>
      <c r="BMY11" s="244"/>
      <c r="BMZ11" s="244"/>
      <c r="BNA11" s="244"/>
      <c r="BNB11" s="244"/>
      <c r="BNC11" s="244"/>
      <c r="BND11" s="244"/>
      <c r="BNE11" s="244"/>
      <c r="BNF11" s="244"/>
      <c r="BNG11" s="244"/>
      <c r="BNH11" s="244"/>
      <c r="BNI11" s="244"/>
      <c r="BNJ11" s="244"/>
      <c r="BNK11" s="244"/>
      <c r="BNL11" s="244"/>
      <c r="BNM11" s="244"/>
      <c r="BNN11" s="244"/>
      <c r="BNO11" s="244"/>
      <c r="BNP11" s="244"/>
      <c r="BNQ11" s="244"/>
      <c r="BNR11" s="244"/>
      <c r="BNS11" s="244"/>
      <c r="BNT11" s="244"/>
      <c r="BNU11" s="244"/>
      <c r="BNV11" s="244"/>
      <c r="BNW11" s="244"/>
      <c r="BNX11" s="244"/>
      <c r="BNY11" s="244"/>
      <c r="BNZ11" s="244"/>
      <c r="BOA11" s="244"/>
      <c r="BOB11" s="244"/>
      <c r="BOC11" s="244"/>
      <c r="BOD11" s="244"/>
      <c r="BOE11" s="244"/>
      <c r="BOF11" s="244"/>
      <c r="BOG11" s="244"/>
      <c r="BOH11" s="244"/>
      <c r="BOI11" s="244"/>
      <c r="BOJ11" s="244"/>
      <c r="BOK11" s="244"/>
      <c r="BOL11" s="244"/>
      <c r="BOM11" s="244"/>
      <c r="BON11" s="244"/>
      <c r="BOO11" s="244"/>
      <c r="BOP11" s="244"/>
      <c r="BOQ11" s="244"/>
      <c r="BOR11" s="244"/>
      <c r="BOS11" s="244"/>
      <c r="BOT11" s="244"/>
      <c r="BOU11" s="244"/>
      <c r="BOV11" s="244"/>
      <c r="BOW11" s="244"/>
      <c r="BOX11" s="244"/>
      <c r="BOY11" s="244"/>
      <c r="BOZ11" s="244"/>
      <c r="BPA11" s="244"/>
      <c r="BPB11" s="244"/>
      <c r="BPC11" s="244"/>
      <c r="BPD11" s="244"/>
      <c r="BPE11" s="244"/>
      <c r="BPF11" s="244"/>
      <c r="BPG11" s="244"/>
      <c r="BPH11" s="244"/>
      <c r="BPI11" s="244"/>
      <c r="BPJ11" s="244"/>
      <c r="BPK11" s="244"/>
      <c r="BPL11" s="244"/>
      <c r="BPM11" s="244"/>
      <c r="BPN11" s="244"/>
      <c r="BPO11" s="244"/>
      <c r="BPP11" s="244"/>
      <c r="BPQ11" s="244"/>
      <c r="BPR11" s="244"/>
      <c r="BPS11" s="244"/>
      <c r="BPT11" s="244"/>
      <c r="BPU11" s="244"/>
      <c r="BPV11" s="244"/>
      <c r="BPW11" s="244"/>
      <c r="BPX11" s="244"/>
      <c r="BPY11" s="244"/>
      <c r="BPZ11" s="244"/>
      <c r="BQA11" s="244"/>
      <c r="BQB11" s="244"/>
      <c r="BQC11" s="244"/>
      <c r="BQD11" s="244"/>
      <c r="BQE11" s="244"/>
      <c r="BQF11" s="244"/>
      <c r="BQG11" s="244"/>
      <c r="BQH11" s="244"/>
      <c r="BQI11" s="244"/>
      <c r="BQJ11" s="244"/>
      <c r="BQK11" s="244"/>
      <c r="BQL11" s="244"/>
      <c r="BQM11" s="244"/>
      <c r="BQN11" s="244"/>
      <c r="BQO11" s="244"/>
      <c r="BQP11" s="244"/>
      <c r="BQQ11" s="244"/>
      <c r="BQR11" s="244"/>
      <c r="BQS11" s="244"/>
      <c r="BQT11" s="244"/>
      <c r="BQU11" s="244"/>
      <c r="BQV11" s="244"/>
      <c r="BQW11" s="244"/>
      <c r="BQX11" s="244"/>
      <c r="BQY11" s="244"/>
      <c r="BQZ11" s="244"/>
      <c r="BRA11" s="244"/>
      <c r="BRB11" s="244"/>
      <c r="BRC11" s="244"/>
      <c r="BRD11" s="244"/>
      <c r="BRE11" s="244"/>
      <c r="BRF11" s="244"/>
      <c r="BRG11" s="244"/>
      <c r="BRH11" s="244"/>
      <c r="BRI11" s="244"/>
      <c r="BRJ11" s="244"/>
      <c r="BRK11" s="244"/>
      <c r="BRL11" s="244"/>
      <c r="BRM11" s="244"/>
      <c r="BRN11" s="244"/>
      <c r="BRO11" s="244"/>
      <c r="BRP11" s="244"/>
      <c r="BRQ11" s="244"/>
      <c r="BRR11" s="244"/>
      <c r="BRS11" s="244"/>
      <c r="BRT11" s="244"/>
      <c r="BRU11" s="244"/>
      <c r="BRV11" s="244"/>
      <c r="BRW11" s="244"/>
      <c r="BRX11" s="244"/>
      <c r="BRY11" s="244"/>
      <c r="BRZ11" s="244"/>
      <c r="BSA11" s="244"/>
      <c r="BSB11" s="244"/>
      <c r="BSC11" s="244"/>
      <c r="BSD11" s="244"/>
      <c r="BSE11" s="244"/>
      <c r="BSF11" s="244"/>
      <c r="BSG11" s="244"/>
      <c r="BSH11" s="244"/>
      <c r="BSI11" s="244"/>
      <c r="BSJ11" s="244"/>
      <c r="BSK11" s="244"/>
      <c r="BSL11" s="244"/>
      <c r="BSM11" s="244"/>
      <c r="BSN11" s="244"/>
      <c r="BSO11" s="244"/>
      <c r="BSP11" s="244"/>
      <c r="BSQ11" s="244"/>
      <c r="BSR11" s="244"/>
      <c r="BSS11" s="244"/>
      <c r="BST11" s="244"/>
      <c r="BSU11" s="244"/>
      <c r="BSV11" s="244"/>
      <c r="BSW11" s="244"/>
      <c r="BSX11" s="244"/>
      <c r="BSY11" s="244"/>
      <c r="BSZ11" s="244"/>
      <c r="BTA11" s="244"/>
      <c r="BTB11" s="244"/>
      <c r="BTC11" s="244"/>
      <c r="BTD11" s="244"/>
      <c r="BTE11" s="244"/>
      <c r="BTF11" s="244"/>
      <c r="BTG11" s="244"/>
      <c r="BTH11" s="244"/>
      <c r="BTI11" s="244"/>
      <c r="BTJ11" s="244"/>
      <c r="BTK11" s="244"/>
      <c r="BTL11" s="244"/>
      <c r="BTM11" s="244"/>
      <c r="BTN11" s="244"/>
      <c r="BTO11" s="244"/>
      <c r="BTP11" s="244"/>
      <c r="BTQ11" s="244"/>
      <c r="BTR11" s="244"/>
      <c r="BTS11" s="244"/>
      <c r="BTT11" s="244"/>
      <c r="BTU11" s="244"/>
      <c r="BTV11" s="244"/>
      <c r="BTW11" s="244"/>
      <c r="BTX11" s="244"/>
      <c r="BTY11" s="244"/>
      <c r="BTZ11" s="244"/>
      <c r="BUA11" s="244"/>
      <c r="BUB11" s="244"/>
      <c r="BUC11" s="244"/>
      <c r="BUD11" s="244"/>
      <c r="BUE11" s="244"/>
      <c r="BUF11" s="244"/>
      <c r="BUG11" s="244"/>
      <c r="BUH11" s="244"/>
      <c r="BUI11" s="244"/>
      <c r="BUJ11" s="244"/>
      <c r="BUK11" s="244"/>
      <c r="BUL11" s="244"/>
      <c r="BUM11" s="244"/>
      <c r="BUN11" s="244"/>
      <c r="BUO11" s="244"/>
      <c r="BUP11" s="244"/>
      <c r="BUQ11" s="244"/>
      <c r="BUR11" s="244"/>
      <c r="BUS11" s="244"/>
      <c r="BUT11" s="244"/>
      <c r="BUU11" s="244"/>
      <c r="BUV11" s="244"/>
      <c r="BUW11" s="244"/>
      <c r="BUX11" s="244"/>
      <c r="BUY11" s="244"/>
      <c r="BUZ11" s="244"/>
      <c r="BVA11" s="244"/>
      <c r="BVB11" s="244"/>
      <c r="BVC11" s="244"/>
      <c r="BVD11" s="244"/>
      <c r="BVE11" s="244"/>
      <c r="BVF11" s="244"/>
      <c r="BVG11" s="244"/>
      <c r="BVH11" s="244"/>
      <c r="BVI11" s="244"/>
      <c r="BVJ11" s="244"/>
      <c r="BVK11" s="244"/>
      <c r="BVL11" s="244"/>
      <c r="BVM11" s="244"/>
      <c r="BVN11" s="244"/>
      <c r="BVO11" s="244"/>
      <c r="BVP11" s="244"/>
      <c r="BVQ11" s="244"/>
      <c r="BVR11" s="244"/>
      <c r="BVS11" s="244"/>
      <c r="BVT11" s="244"/>
      <c r="BVU11" s="244"/>
      <c r="BVV11" s="244"/>
      <c r="BVW11" s="244"/>
      <c r="BVX11" s="244"/>
      <c r="BVY11" s="244"/>
      <c r="BVZ11" s="244"/>
      <c r="BWA11" s="244"/>
      <c r="BWB11" s="244"/>
      <c r="BWC11" s="244"/>
      <c r="BWD11" s="244"/>
      <c r="BWE11" s="244"/>
      <c r="BWF11" s="244"/>
      <c r="BWG11" s="244"/>
      <c r="BWH11" s="244"/>
      <c r="BWI11" s="244"/>
      <c r="BWJ11" s="244"/>
      <c r="BWK11" s="244"/>
      <c r="BWL11" s="244"/>
      <c r="BWM11" s="244"/>
      <c r="BWN11" s="244"/>
      <c r="BWO11" s="244"/>
      <c r="BWP11" s="244"/>
      <c r="BWQ11" s="244"/>
      <c r="BWR11" s="244"/>
      <c r="BWS11" s="244"/>
      <c r="BWT11" s="244"/>
      <c r="BWU11" s="244"/>
      <c r="BWV11" s="244"/>
      <c r="BWW11" s="244"/>
      <c r="BWX11" s="244"/>
      <c r="BWY11" s="244"/>
      <c r="BWZ11" s="244"/>
      <c r="BXA11" s="244"/>
      <c r="BXB11" s="244"/>
      <c r="BXC11" s="244"/>
      <c r="BXD11" s="244"/>
      <c r="BXE11" s="244"/>
      <c r="BXF11" s="244"/>
      <c r="BXG11" s="244"/>
      <c r="BXH11" s="244"/>
      <c r="BXI11" s="244"/>
      <c r="BXJ11" s="244"/>
      <c r="BXK11" s="244"/>
      <c r="BXL11" s="244"/>
      <c r="BXM11" s="244"/>
      <c r="BXN11" s="244"/>
      <c r="BXO11" s="244"/>
      <c r="BXP11" s="244"/>
      <c r="BXQ11" s="244"/>
      <c r="BXR11" s="244"/>
      <c r="BXS11" s="244"/>
      <c r="BXT11" s="244"/>
      <c r="BXU11" s="244"/>
      <c r="BXV11" s="244"/>
      <c r="BXW11" s="244"/>
      <c r="BXX11" s="244"/>
      <c r="BXY11" s="244"/>
      <c r="BXZ11" s="244"/>
      <c r="BYA11" s="244"/>
      <c r="BYB11" s="244"/>
      <c r="BYC11" s="244"/>
      <c r="BYD11" s="244"/>
      <c r="BYE11" s="244"/>
      <c r="BYF11" s="244"/>
      <c r="BYG11" s="244"/>
      <c r="BYH11" s="244"/>
      <c r="BYI11" s="244"/>
      <c r="BYJ11" s="244"/>
      <c r="BYK11" s="244"/>
      <c r="BYL11" s="244"/>
      <c r="BYM11" s="244"/>
      <c r="BYN11" s="244"/>
      <c r="BYO11" s="244"/>
      <c r="BYP11" s="244"/>
      <c r="BYQ11" s="244"/>
      <c r="BYR11" s="244"/>
      <c r="BYS11" s="244"/>
      <c r="BYT11" s="244"/>
      <c r="BYU11" s="244"/>
      <c r="BYV11" s="244"/>
      <c r="BYW11" s="244"/>
      <c r="BYX11" s="244"/>
      <c r="BYY11" s="244"/>
      <c r="BYZ11" s="244"/>
      <c r="BZA11" s="244"/>
      <c r="BZB11" s="244"/>
      <c r="BZC11" s="244"/>
      <c r="BZD11" s="244"/>
      <c r="BZE11" s="244"/>
      <c r="BZF11" s="244"/>
      <c r="BZG11" s="244"/>
      <c r="BZH11" s="244"/>
      <c r="BZI11" s="244"/>
      <c r="BZJ11" s="244"/>
      <c r="BZK11" s="244"/>
      <c r="BZL11" s="244"/>
      <c r="BZM11" s="244"/>
      <c r="BZN11" s="244"/>
      <c r="BZO11" s="244"/>
      <c r="BZP11" s="244"/>
      <c r="BZQ11" s="244"/>
      <c r="BZR11" s="244"/>
      <c r="BZS11" s="244"/>
      <c r="BZT11" s="244"/>
      <c r="BZU11" s="244"/>
      <c r="BZV11" s="244"/>
      <c r="BZW11" s="244"/>
      <c r="BZX11" s="244"/>
      <c r="BZY11" s="244"/>
      <c r="BZZ11" s="244"/>
      <c r="CAA11" s="244"/>
      <c r="CAB11" s="244"/>
      <c r="CAC11" s="244"/>
      <c r="CAD11" s="244"/>
      <c r="CAE11" s="244"/>
      <c r="CAF11" s="244"/>
      <c r="CAG11" s="244"/>
      <c r="CAH11" s="244"/>
      <c r="CAI11" s="244"/>
      <c r="CAJ11" s="244"/>
      <c r="CAK11" s="244"/>
      <c r="CAL11" s="244"/>
      <c r="CAM11" s="244"/>
      <c r="CAN11" s="244"/>
      <c r="CAO11" s="244"/>
      <c r="CAP11" s="244"/>
      <c r="CAQ11" s="244"/>
      <c r="CAR11" s="244"/>
      <c r="CAS11" s="244"/>
      <c r="CAT11" s="244"/>
      <c r="CAU11" s="244"/>
      <c r="CAV11" s="244"/>
      <c r="CAW11" s="244"/>
      <c r="CAX11" s="244"/>
      <c r="CAY11" s="244"/>
      <c r="CAZ11" s="244"/>
      <c r="CBA11" s="244"/>
      <c r="CBB11" s="244"/>
      <c r="CBC11" s="244"/>
      <c r="CBD11" s="244"/>
      <c r="CBE11" s="244"/>
      <c r="CBF11" s="244"/>
      <c r="CBG11" s="244"/>
      <c r="CBH11" s="244"/>
      <c r="CBI11" s="244"/>
      <c r="CBJ11" s="244"/>
      <c r="CBK11" s="244"/>
      <c r="CBL11" s="244"/>
      <c r="CBM11" s="244"/>
      <c r="CBN11" s="244"/>
      <c r="CBO11" s="244"/>
      <c r="CBP11" s="244"/>
      <c r="CBQ11" s="244"/>
      <c r="CBR11" s="244"/>
      <c r="CBS11" s="244"/>
      <c r="CBT11" s="244"/>
      <c r="CBU11" s="244"/>
      <c r="CBV11" s="244"/>
      <c r="CBW11" s="244"/>
      <c r="CBX11" s="244"/>
      <c r="CBY11" s="244"/>
      <c r="CBZ11" s="244"/>
      <c r="CCA11" s="244"/>
      <c r="CCB11" s="244"/>
      <c r="CCC11" s="244"/>
      <c r="CCD11" s="244"/>
      <c r="CCE11" s="244"/>
      <c r="CCF11" s="244"/>
      <c r="CCG11" s="244"/>
      <c r="CCH11" s="244"/>
      <c r="CCI11" s="244"/>
      <c r="CCJ11" s="244"/>
      <c r="CCK11" s="244"/>
      <c r="CCL11" s="244"/>
      <c r="CCM11" s="244"/>
      <c r="CCN11" s="244"/>
      <c r="CCO11" s="244"/>
      <c r="CCP11" s="244"/>
      <c r="CCQ11" s="244"/>
      <c r="CCR11" s="244"/>
      <c r="CCS11" s="244"/>
      <c r="CCT11" s="244"/>
      <c r="CCU11" s="244"/>
      <c r="CCV11" s="244"/>
      <c r="CCW11" s="244"/>
      <c r="CCX11" s="244"/>
      <c r="CCY11" s="244"/>
      <c r="CCZ11" s="244"/>
      <c r="CDA11" s="244"/>
      <c r="CDB11" s="244"/>
      <c r="CDC11" s="244"/>
      <c r="CDD11" s="244"/>
      <c r="CDE11" s="244"/>
      <c r="CDF11" s="244"/>
      <c r="CDG11" s="244"/>
      <c r="CDH11" s="244"/>
      <c r="CDI11" s="244"/>
      <c r="CDJ11" s="244"/>
      <c r="CDK11" s="244"/>
      <c r="CDL11" s="244"/>
      <c r="CDM11" s="244"/>
      <c r="CDN11" s="244"/>
      <c r="CDO11" s="244"/>
      <c r="CDP11" s="244"/>
      <c r="CDQ11" s="244"/>
      <c r="CDR11" s="244"/>
      <c r="CDS11" s="244"/>
      <c r="CDT11" s="244"/>
      <c r="CDU11" s="244"/>
      <c r="CDV11" s="244"/>
      <c r="CDW11" s="244"/>
      <c r="CDX11" s="244"/>
      <c r="CDY11" s="244"/>
      <c r="CDZ11" s="244"/>
      <c r="CEA11" s="244"/>
      <c r="CEB11" s="244"/>
      <c r="CEC11" s="244"/>
      <c r="CED11" s="244"/>
      <c r="CEE11" s="244"/>
      <c r="CEF11" s="244"/>
      <c r="CEG11" s="244"/>
      <c r="CEH11" s="244"/>
      <c r="CEI11" s="244"/>
      <c r="CEJ11" s="244"/>
      <c r="CEK11" s="244"/>
      <c r="CEL11" s="244"/>
      <c r="CEM11" s="244"/>
      <c r="CEN11" s="244"/>
      <c r="CEO11" s="244"/>
      <c r="CEP11" s="244"/>
      <c r="CEQ11" s="244"/>
      <c r="CER11" s="244"/>
      <c r="CES11" s="244"/>
      <c r="CET11" s="244"/>
      <c r="CEU11" s="244"/>
      <c r="CEV11" s="244"/>
      <c r="CEW11" s="244"/>
      <c r="CEX11" s="244"/>
      <c r="CEY11" s="244"/>
      <c r="CEZ11" s="244"/>
      <c r="CFA11" s="244"/>
      <c r="CFB11" s="244"/>
      <c r="CFC11" s="244"/>
      <c r="CFD11" s="244"/>
      <c r="CFE11" s="244"/>
      <c r="CFF11" s="244"/>
      <c r="CFG11" s="244"/>
      <c r="CFH11" s="244"/>
      <c r="CFI11" s="244"/>
      <c r="CFJ11" s="244"/>
      <c r="CFK11" s="244"/>
      <c r="CFL11" s="244"/>
      <c r="CFM11" s="244"/>
      <c r="CFN11" s="244"/>
      <c r="CFO11" s="244"/>
      <c r="CFP11" s="244"/>
      <c r="CFQ11" s="244"/>
      <c r="CFR11" s="244"/>
      <c r="CFS11" s="244"/>
      <c r="CFT11" s="244"/>
      <c r="CFU11" s="244"/>
      <c r="CFV11" s="244"/>
      <c r="CFW11" s="244"/>
      <c r="CFX11" s="244"/>
      <c r="CFY11" s="244"/>
      <c r="CFZ11" s="244"/>
      <c r="CGA11" s="244"/>
      <c r="CGB11" s="244"/>
      <c r="CGC11" s="244"/>
      <c r="CGD11" s="244"/>
      <c r="CGE11" s="244"/>
      <c r="CGF11" s="244"/>
      <c r="CGG11" s="244"/>
      <c r="CGH11" s="244"/>
      <c r="CGI11" s="244"/>
      <c r="CGJ11" s="244"/>
      <c r="CGK11" s="244"/>
      <c r="CGL11" s="244"/>
      <c r="CGM11" s="244"/>
      <c r="CGN11" s="244"/>
      <c r="CGO11" s="244"/>
      <c r="CGP11" s="244"/>
      <c r="CGQ11" s="244"/>
      <c r="CGR11" s="244"/>
      <c r="CGS11" s="244"/>
      <c r="CGT11" s="244"/>
      <c r="CGU11" s="244"/>
      <c r="CGV11" s="244"/>
      <c r="CGW11" s="244"/>
      <c r="CGX11" s="244"/>
      <c r="CGY11" s="244"/>
      <c r="CGZ11" s="244"/>
      <c r="CHA11" s="244"/>
      <c r="CHB11" s="244"/>
      <c r="CHC11" s="244"/>
      <c r="CHD11" s="244"/>
      <c r="CHE11" s="244"/>
      <c r="CHF11" s="244"/>
      <c r="CHG11" s="244"/>
      <c r="CHH11" s="244"/>
      <c r="CHI11" s="244"/>
      <c r="CHJ11" s="244"/>
      <c r="CHK11" s="244"/>
      <c r="CHL11" s="244"/>
      <c r="CHM11" s="244"/>
      <c r="CHN11" s="244"/>
      <c r="CHO11" s="244"/>
      <c r="CHP11" s="244"/>
      <c r="CHQ11" s="244"/>
      <c r="CHR11" s="244"/>
      <c r="CHS11" s="244"/>
      <c r="CHT11" s="244"/>
      <c r="CHU11" s="244"/>
      <c r="CHV11" s="244"/>
      <c r="CHW11" s="244"/>
      <c r="CHX11" s="244"/>
      <c r="CHY11" s="244"/>
      <c r="CHZ11" s="244"/>
      <c r="CIA11" s="244"/>
      <c r="CIB11" s="244"/>
      <c r="CIC11" s="244"/>
      <c r="CID11" s="244"/>
      <c r="CIE11" s="244"/>
      <c r="CIF11" s="244"/>
      <c r="CIG11" s="244"/>
      <c r="CIH11" s="244"/>
      <c r="CII11" s="244"/>
      <c r="CIJ11" s="244"/>
      <c r="CIK11" s="244"/>
      <c r="CIL11" s="244"/>
      <c r="CIM11" s="244"/>
      <c r="CIN11" s="244"/>
      <c r="CIO11" s="244"/>
      <c r="CIP11" s="244"/>
      <c r="CIQ11" s="244"/>
      <c r="CIR11" s="244"/>
      <c r="CIS11" s="244"/>
      <c r="CIT11" s="244"/>
      <c r="CIU11" s="244"/>
      <c r="CIV11" s="244"/>
      <c r="CIW11" s="244"/>
      <c r="CIX11" s="244"/>
      <c r="CIY11" s="244"/>
      <c r="CIZ11" s="244"/>
      <c r="CJA11" s="244"/>
      <c r="CJB11" s="244"/>
      <c r="CJC11" s="244"/>
      <c r="CJD11" s="244"/>
      <c r="CJE11" s="244"/>
      <c r="CJF11" s="244"/>
      <c r="CJG11" s="244"/>
      <c r="CJH11" s="244"/>
      <c r="CJI11" s="244"/>
      <c r="CJJ11" s="244"/>
      <c r="CJK11" s="244"/>
      <c r="CJL11" s="244"/>
      <c r="CJM11" s="244"/>
      <c r="CJN11" s="244"/>
      <c r="CJO11" s="244"/>
      <c r="CJP11" s="244"/>
      <c r="CJQ11" s="244"/>
      <c r="CJR11" s="244"/>
      <c r="CJS11" s="244"/>
      <c r="CJT11" s="244"/>
      <c r="CJU11" s="244"/>
      <c r="CJV11" s="244"/>
      <c r="CJW11" s="244"/>
      <c r="CJX11" s="244"/>
      <c r="CJY11" s="244"/>
      <c r="CJZ11" s="244"/>
      <c r="CKA11" s="244"/>
      <c r="CKB11" s="244"/>
      <c r="CKC11" s="244"/>
      <c r="CKD11" s="244"/>
      <c r="CKE11" s="244"/>
      <c r="CKF11" s="244"/>
      <c r="CKG11" s="244"/>
      <c r="CKH11" s="244"/>
      <c r="CKI11" s="244"/>
      <c r="CKJ11" s="244"/>
      <c r="CKK11" s="244"/>
      <c r="CKL11" s="244"/>
      <c r="CKM11" s="244"/>
      <c r="CKN11" s="244"/>
      <c r="CKO11" s="244"/>
      <c r="CKP11" s="244"/>
      <c r="CKQ11" s="244"/>
      <c r="CKR11" s="244"/>
      <c r="CKS11" s="244"/>
      <c r="CKT11" s="244"/>
      <c r="CKU11" s="244"/>
      <c r="CKV11" s="244"/>
      <c r="CKW11" s="244"/>
      <c r="CKX11" s="244"/>
      <c r="CKY11" s="244"/>
      <c r="CKZ11" s="244"/>
      <c r="CLA11" s="244"/>
      <c r="CLB11" s="244"/>
      <c r="CLC11" s="244"/>
      <c r="CLD11" s="244"/>
      <c r="CLE11" s="244"/>
      <c r="CLF11" s="244"/>
      <c r="CLG11" s="244"/>
      <c r="CLH11" s="244"/>
      <c r="CLI11" s="244"/>
      <c r="CLJ11" s="244"/>
      <c r="CLK11" s="244"/>
      <c r="CLL11" s="244"/>
      <c r="CLM11" s="244"/>
      <c r="CLN11" s="244"/>
      <c r="CLO11" s="244"/>
      <c r="CLP11" s="244"/>
      <c r="CLQ11" s="244"/>
      <c r="CLR11" s="244"/>
      <c r="CLS11" s="244"/>
      <c r="CLT11" s="244"/>
      <c r="CLU11" s="244"/>
      <c r="CLV11" s="244"/>
      <c r="CLW11" s="244"/>
      <c r="CLX11" s="244"/>
      <c r="CLY11" s="244"/>
      <c r="CLZ11" s="244"/>
      <c r="CMA11" s="244"/>
      <c r="CMB11" s="244"/>
      <c r="CMC11" s="244"/>
      <c r="CMD11" s="244"/>
      <c r="CME11" s="244"/>
      <c r="CMF11" s="244"/>
      <c r="CMG11" s="244"/>
      <c r="CMH11" s="244"/>
      <c r="CMI11" s="244"/>
      <c r="CMJ11" s="244"/>
      <c r="CMK11" s="244"/>
      <c r="CML11" s="244"/>
      <c r="CMM11" s="244"/>
      <c r="CMN11" s="244"/>
      <c r="CMO11" s="244"/>
      <c r="CMP11" s="244"/>
      <c r="CMQ11" s="244"/>
      <c r="CMR11" s="244"/>
      <c r="CMS11" s="244"/>
      <c r="CMT11" s="244"/>
      <c r="CMU11" s="244"/>
      <c r="CMV11" s="244"/>
      <c r="CMW11" s="244"/>
      <c r="CMX11" s="244"/>
      <c r="CMY11" s="244"/>
      <c r="CMZ11" s="244"/>
      <c r="CNA11" s="244"/>
      <c r="CNB11" s="244"/>
      <c r="CNC11" s="244"/>
      <c r="CND11" s="244"/>
      <c r="CNE11" s="244"/>
      <c r="CNF11" s="244"/>
      <c r="CNG11" s="244"/>
      <c r="CNH11" s="244"/>
      <c r="CNI11" s="244"/>
      <c r="CNJ11" s="244"/>
      <c r="CNK11" s="244"/>
      <c r="CNL11" s="244"/>
      <c r="CNM11" s="244"/>
      <c r="CNN11" s="244"/>
      <c r="CNO11" s="244"/>
      <c r="CNP11" s="244"/>
      <c r="CNQ11" s="244"/>
      <c r="CNR11" s="244"/>
      <c r="CNS11" s="244"/>
      <c r="CNT11" s="244"/>
      <c r="CNU11" s="244"/>
      <c r="CNV11" s="244"/>
      <c r="CNW11" s="244"/>
      <c r="CNX11" s="244"/>
      <c r="CNY11" s="244"/>
      <c r="CNZ11" s="244"/>
      <c r="COA11" s="244"/>
      <c r="COB11" s="244"/>
      <c r="COC11" s="244"/>
      <c r="COD11" s="244"/>
      <c r="COE11" s="244"/>
      <c r="COF11" s="244"/>
      <c r="COG11" s="244"/>
      <c r="COH11" s="244"/>
      <c r="COI11" s="244"/>
      <c r="COJ11" s="244"/>
      <c r="COK11" s="244"/>
      <c r="COL11" s="244"/>
      <c r="COM11" s="244"/>
      <c r="CON11" s="244"/>
      <c r="COO11" s="244"/>
      <c r="COP11" s="244"/>
      <c r="COQ11" s="244"/>
      <c r="COR11" s="244"/>
      <c r="COS11" s="244"/>
      <c r="COT11" s="244"/>
      <c r="COU11" s="244"/>
      <c r="COV11" s="244"/>
      <c r="COW11" s="244"/>
      <c r="COX11" s="244"/>
      <c r="COY11" s="244"/>
      <c r="COZ11" s="244"/>
      <c r="CPA11" s="244"/>
      <c r="CPB11" s="244"/>
      <c r="CPC11" s="244"/>
      <c r="CPD11" s="244"/>
      <c r="CPE11" s="244"/>
      <c r="CPF11" s="244"/>
      <c r="CPG11" s="244"/>
      <c r="CPH11" s="244"/>
      <c r="CPI11" s="244"/>
      <c r="CPJ11" s="244"/>
      <c r="CPK11" s="244"/>
      <c r="CPL11" s="244"/>
      <c r="CPM11" s="244"/>
      <c r="CPN11" s="244"/>
      <c r="CPO11" s="244"/>
      <c r="CPP11" s="244"/>
      <c r="CPQ11" s="244"/>
      <c r="CPR11" s="244"/>
      <c r="CPS11" s="244"/>
      <c r="CPT11" s="244"/>
      <c r="CPU11" s="244"/>
      <c r="CPV11" s="244"/>
      <c r="CPW11" s="244"/>
      <c r="CPX11" s="244"/>
      <c r="CPY11" s="244"/>
      <c r="CPZ11" s="244"/>
      <c r="CQA11" s="244"/>
      <c r="CQB11" s="244"/>
      <c r="CQC11" s="244"/>
      <c r="CQD11" s="244"/>
      <c r="CQE11" s="244"/>
      <c r="CQF11" s="244"/>
      <c r="CQG11" s="244"/>
      <c r="CQH11" s="244"/>
      <c r="CQI11" s="244"/>
      <c r="CQJ11" s="244"/>
      <c r="CQK11" s="244"/>
      <c r="CQL11" s="244"/>
      <c r="CQM11" s="244"/>
      <c r="CQN11" s="244"/>
      <c r="CQO11" s="244"/>
      <c r="CQP11" s="244"/>
      <c r="CQQ11" s="244"/>
      <c r="CQR11" s="244"/>
      <c r="CQS11" s="244"/>
      <c r="CQT11" s="244"/>
      <c r="CQU11" s="244"/>
      <c r="CQV11" s="244"/>
      <c r="CQW11" s="244"/>
      <c r="CQX11" s="244"/>
      <c r="CQY11" s="244"/>
      <c r="CQZ11" s="244"/>
      <c r="CRA11" s="244"/>
      <c r="CRB11" s="244"/>
      <c r="CRC11" s="244"/>
      <c r="CRD11" s="244"/>
      <c r="CRE11" s="244"/>
      <c r="CRF11" s="244"/>
      <c r="CRG11" s="244"/>
      <c r="CRH11" s="244"/>
      <c r="CRI11" s="244"/>
      <c r="CRJ11" s="244"/>
      <c r="CRK11" s="244"/>
      <c r="CRL11" s="244"/>
      <c r="CRM11" s="244"/>
      <c r="CRN11" s="244"/>
      <c r="CRO11" s="244"/>
      <c r="CRP11" s="244"/>
      <c r="CRQ11" s="244"/>
      <c r="CRR11" s="244"/>
      <c r="CRS11" s="244"/>
      <c r="CRT11" s="244"/>
      <c r="CRU11" s="244"/>
      <c r="CRV11" s="244"/>
      <c r="CRW11" s="244"/>
      <c r="CRX11" s="244"/>
      <c r="CRY11" s="244"/>
      <c r="CRZ11" s="244"/>
      <c r="CSA11" s="244"/>
      <c r="CSB11" s="244"/>
      <c r="CSC11" s="244"/>
      <c r="CSD11" s="244"/>
      <c r="CSE11" s="244"/>
      <c r="CSF11" s="244"/>
      <c r="CSG11" s="244"/>
      <c r="CSH11" s="244"/>
      <c r="CSI11" s="244"/>
      <c r="CSJ11" s="244"/>
      <c r="CSK11" s="244"/>
      <c r="CSL11" s="244"/>
      <c r="CSM11" s="244"/>
      <c r="CSN11" s="244"/>
      <c r="CSO11" s="244"/>
      <c r="CSP11" s="244"/>
      <c r="CSQ11" s="244"/>
      <c r="CSR11" s="244"/>
      <c r="CSS11" s="244"/>
      <c r="CST11" s="244"/>
      <c r="CSU11" s="244"/>
      <c r="CSV11" s="244"/>
      <c r="CSW11" s="244"/>
      <c r="CSX11" s="244"/>
      <c r="CSY11" s="244"/>
      <c r="CSZ11" s="244"/>
      <c r="CTA11" s="244"/>
      <c r="CTB11" s="244"/>
      <c r="CTC11" s="244"/>
      <c r="CTD11" s="244"/>
      <c r="CTE11" s="244"/>
      <c r="CTF11" s="244"/>
      <c r="CTG11" s="244"/>
      <c r="CTH11" s="244"/>
      <c r="CTI11" s="244"/>
      <c r="CTJ11" s="244"/>
      <c r="CTK11" s="244"/>
      <c r="CTL11" s="244"/>
      <c r="CTM11" s="244"/>
      <c r="CTN11" s="244"/>
      <c r="CTO11" s="244"/>
      <c r="CTP11" s="244"/>
      <c r="CTQ11" s="244"/>
      <c r="CTR11" s="244"/>
      <c r="CTS11" s="244"/>
      <c r="CTT11" s="244"/>
      <c r="CTU11" s="244"/>
      <c r="CTV11" s="244"/>
      <c r="CTW11" s="244"/>
      <c r="CTX11" s="244"/>
      <c r="CTY11" s="244"/>
      <c r="CTZ11" s="244"/>
      <c r="CUA11" s="244"/>
      <c r="CUB11" s="244"/>
      <c r="CUC11" s="244"/>
      <c r="CUD11" s="244"/>
      <c r="CUE11" s="244"/>
      <c r="CUF11" s="244"/>
      <c r="CUG11" s="244"/>
      <c r="CUH11" s="244"/>
      <c r="CUI11" s="244"/>
      <c r="CUJ11" s="244"/>
      <c r="CUK11" s="244"/>
      <c r="CUL11" s="244"/>
      <c r="CUM11" s="244"/>
      <c r="CUN11" s="244"/>
      <c r="CUO11" s="244"/>
      <c r="CUP11" s="244"/>
      <c r="CUQ11" s="244"/>
      <c r="CUR11" s="244"/>
      <c r="CUS11" s="244"/>
      <c r="CUT11" s="244"/>
      <c r="CUU11" s="244"/>
      <c r="CUV11" s="244"/>
      <c r="CUW11" s="244"/>
      <c r="CUX11" s="244"/>
      <c r="CUY11" s="244"/>
      <c r="CUZ11" s="244"/>
      <c r="CVA11" s="244"/>
      <c r="CVB11" s="244"/>
      <c r="CVC11" s="244"/>
      <c r="CVD11" s="244"/>
      <c r="CVE11" s="244"/>
      <c r="CVF11" s="244"/>
      <c r="CVG11" s="244"/>
      <c r="CVH11" s="244"/>
      <c r="CVI11" s="244"/>
      <c r="CVJ11" s="244"/>
      <c r="CVK11" s="244"/>
      <c r="CVL11" s="244"/>
      <c r="CVM11" s="244"/>
      <c r="CVN11" s="244"/>
      <c r="CVO11" s="244"/>
      <c r="CVP11" s="244"/>
      <c r="CVQ11" s="244"/>
      <c r="CVR11" s="244"/>
      <c r="CVS11" s="244"/>
      <c r="CVT11" s="244"/>
      <c r="CVU11" s="244"/>
      <c r="CVV11" s="244"/>
      <c r="CVW11" s="244"/>
      <c r="CVX11" s="244"/>
      <c r="CVY11" s="244"/>
      <c r="CVZ11" s="244"/>
      <c r="CWA11" s="244"/>
      <c r="CWB11" s="244"/>
      <c r="CWC11" s="244"/>
      <c r="CWD11" s="244"/>
      <c r="CWE11" s="244"/>
      <c r="CWF11" s="244"/>
      <c r="CWG11" s="244"/>
      <c r="CWH11" s="244"/>
      <c r="CWI11" s="244"/>
      <c r="CWJ11" s="244"/>
      <c r="CWK11" s="244"/>
      <c r="CWL11" s="244"/>
      <c r="CWM11" s="244"/>
      <c r="CWN11" s="244"/>
      <c r="CWO11" s="244"/>
      <c r="CWP11" s="244"/>
      <c r="CWQ11" s="244"/>
      <c r="CWR11" s="244"/>
      <c r="CWS11" s="244"/>
      <c r="CWT11" s="244"/>
      <c r="CWU11" s="244"/>
      <c r="CWV11" s="244"/>
      <c r="CWW11" s="244"/>
      <c r="CWX11" s="244"/>
      <c r="CWY11" s="244"/>
      <c r="CWZ11" s="244"/>
      <c r="CXA11" s="244"/>
      <c r="CXB11" s="244"/>
      <c r="CXC11" s="244"/>
      <c r="CXD11" s="244"/>
      <c r="CXE11" s="244"/>
      <c r="CXF11" s="244"/>
      <c r="CXG11" s="244"/>
      <c r="CXH11" s="244"/>
      <c r="CXI11" s="244"/>
      <c r="CXJ11" s="244"/>
      <c r="CXK11" s="244"/>
      <c r="CXL11" s="244"/>
      <c r="CXM11" s="244"/>
      <c r="CXN11" s="244"/>
      <c r="CXO11" s="244"/>
      <c r="CXP11" s="244"/>
      <c r="CXQ11" s="244"/>
      <c r="CXR11" s="244"/>
      <c r="CXS11" s="244"/>
      <c r="CXT11" s="244"/>
      <c r="CXU11" s="244"/>
      <c r="CXV11" s="244"/>
      <c r="CXW11" s="244"/>
      <c r="CXX11" s="244"/>
      <c r="CXY11" s="244"/>
      <c r="CXZ11" s="244"/>
      <c r="CYA11" s="244"/>
      <c r="CYB11" s="244"/>
      <c r="CYC11" s="244"/>
      <c r="CYD11" s="244"/>
      <c r="CYE11" s="244"/>
      <c r="CYF11" s="244"/>
      <c r="CYG11" s="244"/>
      <c r="CYH11" s="244"/>
      <c r="CYI11" s="244"/>
      <c r="CYJ11" s="244"/>
      <c r="CYK11" s="244"/>
      <c r="CYL11" s="244"/>
      <c r="CYM11" s="244"/>
      <c r="CYN11" s="244"/>
      <c r="CYO11" s="244"/>
      <c r="CYP11" s="244"/>
      <c r="CYQ11" s="244"/>
      <c r="CYR11" s="244"/>
      <c r="CYS11" s="244"/>
      <c r="CYT11" s="244"/>
      <c r="CYU11" s="244"/>
      <c r="CYV11" s="244"/>
      <c r="CYW11" s="244"/>
      <c r="CYX11" s="244"/>
      <c r="CYY11" s="244"/>
      <c r="CYZ11" s="244"/>
      <c r="CZA11" s="244"/>
      <c r="CZB11" s="244"/>
      <c r="CZC11" s="244"/>
      <c r="CZD11" s="244"/>
      <c r="CZE11" s="244"/>
      <c r="CZF11" s="244"/>
      <c r="CZG11" s="244"/>
      <c r="CZH11" s="244"/>
      <c r="CZI11" s="244"/>
      <c r="CZJ11" s="244"/>
      <c r="CZK11" s="244"/>
      <c r="CZL11" s="244"/>
      <c r="CZM11" s="244"/>
      <c r="CZN11" s="244"/>
      <c r="CZO11" s="244"/>
      <c r="CZP11" s="244"/>
      <c r="CZQ11" s="244"/>
      <c r="CZR11" s="244"/>
      <c r="CZS11" s="244"/>
      <c r="CZT11" s="244"/>
      <c r="CZU11" s="244"/>
      <c r="CZV11" s="244"/>
      <c r="CZW11" s="244"/>
      <c r="CZX11" s="244"/>
      <c r="CZY11" s="244"/>
      <c r="CZZ11" s="244"/>
      <c r="DAA11" s="244"/>
      <c r="DAB11" s="244"/>
      <c r="DAC11" s="244"/>
      <c r="DAD11" s="244"/>
      <c r="DAE11" s="244"/>
      <c r="DAF11" s="244"/>
      <c r="DAG11" s="244"/>
      <c r="DAH11" s="244"/>
      <c r="DAI11" s="244"/>
      <c r="DAJ11" s="244"/>
      <c r="DAK11" s="244"/>
      <c r="DAL11" s="244"/>
      <c r="DAM11" s="244"/>
      <c r="DAN11" s="244"/>
      <c r="DAO11" s="244"/>
      <c r="DAP11" s="244"/>
      <c r="DAQ11" s="244"/>
      <c r="DAR11" s="244"/>
      <c r="DAS11" s="244"/>
      <c r="DAT11" s="244"/>
      <c r="DAU11" s="244"/>
      <c r="DAV11" s="244"/>
      <c r="DAW11" s="244"/>
      <c r="DAX11" s="244"/>
      <c r="DAY11" s="244"/>
      <c r="DAZ11" s="244"/>
      <c r="DBA11" s="244"/>
      <c r="DBB11" s="244"/>
      <c r="DBC11" s="244"/>
      <c r="DBD11" s="244"/>
      <c r="DBE11" s="244"/>
      <c r="DBF11" s="244"/>
      <c r="DBG11" s="244"/>
      <c r="DBH11" s="244"/>
      <c r="DBI11" s="244"/>
      <c r="DBJ11" s="244"/>
      <c r="DBK11" s="244"/>
      <c r="DBL11" s="244"/>
      <c r="DBM11" s="244"/>
      <c r="DBN11" s="244"/>
      <c r="DBO11" s="244"/>
      <c r="DBP11" s="244"/>
      <c r="DBQ11" s="244"/>
      <c r="DBR11" s="244"/>
      <c r="DBS11" s="244"/>
      <c r="DBT11" s="244"/>
      <c r="DBU11" s="244"/>
      <c r="DBV11" s="244"/>
      <c r="DBW11" s="244"/>
      <c r="DBX11" s="244"/>
      <c r="DBY11" s="244"/>
      <c r="DBZ11" s="244"/>
      <c r="DCA11" s="244"/>
      <c r="DCB11" s="244"/>
      <c r="DCC11" s="244"/>
      <c r="DCD11" s="244"/>
      <c r="DCE11" s="244"/>
      <c r="DCF11" s="244"/>
      <c r="DCG11" s="244"/>
      <c r="DCH11" s="244"/>
      <c r="DCI11" s="244"/>
      <c r="DCJ11" s="244"/>
      <c r="DCK11" s="244"/>
      <c r="DCL11" s="244"/>
      <c r="DCM11" s="244"/>
      <c r="DCN11" s="244"/>
      <c r="DCO11" s="244"/>
      <c r="DCP11" s="244"/>
      <c r="DCQ11" s="244"/>
      <c r="DCR11" s="244"/>
      <c r="DCS11" s="244"/>
      <c r="DCT11" s="244"/>
      <c r="DCU11" s="244"/>
      <c r="DCV11" s="244"/>
      <c r="DCW11" s="244"/>
      <c r="DCX11" s="244"/>
      <c r="DCY11" s="244"/>
      <c r="DCZ11" s="244"/>
      <c r="DDA11" s="244"/>
      <c r="DDB11" s="244"/>
      <c r="DDC11" s="244"/>
      <c r="DDD11" s="244"/>
      <c r="DDE11" s="244"/>
      <c r="DDF11" s="244"/>
      <c r="DDG11" s="244"/>
      <c r="DDH11" s="244"/>
      <c r="DDI11" s="244"/>
      <c r="DDJ11" s="244"/>
      <c r="DDK11" s="244"/>
      <c r="DDL11" s="244"/>
      <c r="DDM11" s="244"/>
      <c r="DDN11" s="244"/>
      <c r="DDO11" s="244"/>
      <c r="DDP11" s="244"/>
      <c r="DDQ11" s="244"/>
      <c r="DDR11" s="244"/>
      <c r="DDS11" s="244"/>
      <c r="DDT11" s="244"/>
      <c r="DDU11" s="244"/>
      <c r="DDV11" s="244"/>
      <c r="DDW11" s="244"/>
      <c r="DDX11" s="244"/>
      <c r="DDY11" s="244"/>
      <c r="DDZ11" s="244"/>
      <c r="DEA11" s="244"/>
      <c r="DEB11" s="244"/>
      <c r="DEC11" s="244"/>
      <c r="DED11" s="244"/>
      <c r="DEE11" s="244"/>
      <c r="DEF11" s="244"/>
      <c r="DEG11" s="244"/>
      <c r="DEH11" s="244"/>
      <c r="DEI11" s="244"/>
      <c r="DEJ11" s="244"/>
      <c r="DEK11" s="244"/>
      <c r="DEL11" s="244"/>
      <c r="DEM11" s="244"/>
      <c r="DEN11" s="244"/>
      <c r="DEO11" s="244"/>
      <c r="DEP11" s="244"/>
      <c r="DEQ11" s="244"/>
      <c r="DER11" s="244"/>
      <c r="DES11" s="244"/>
      <c r="DET11" s="244"/>
      <c r="DEU11" s="244"/>
      <c r="DEV11" s="244"/>
      <c r="DEW11" s="244"/>
      <c r="DEX11" s="244"/>
      <c r="DEY11" s="244"/>
      <c r="DEZ11" s="244"/>
      <c r="DFA11" s="244"/>
      <c r="DFB11" s="244"/>
      <c r="DFC11" s="244"/>
      <c r="DFD11" s="244"/>
      <c r="DFE11" s="244"/>
      <c r="DFF11" s="244"/>
      <c r="DFG11" s="244"/>
      <c r="DFH11" s="244"/>
      <c r="DFI11" s="244"/>
      <c r="DFJ11" s="244"/>
      <c r="DFK11" s="244"/>
      <c r="DFL11" s="244"/>
      <c r="DFM11" s="244"/>
      <c r="DFN11" s="244"/>
      <c r="DFO11" s="244"/>
      <c r="DFP11" s="244"/>
      <c r="DFQ11" s="244"/>
      <c r="DFR11" s="244"/>
      <c r="DFS11" s="244"/>
      <c r="DFT11" s="244"/>
      <c r="DFU11" s="244"/>
      <c r="DFV11" s="244"/>
      <c r="DFW11" s="244"/>
      <c r="DFX11" s="244"/>
      <c r="DFY11" s="244"/>
      <c r="DFZ11" s="244"/>
      <c r="DGA11" s="244"/>
      <c r="DGB11" s="244"/>
      <c r="DGC11" s="244"/>
      <c r="DGD11" s="244"/>
      <c r="DGE11" s="244"/>
      <c r="DGF11" s="244"/>
      <c r="DGG11" s="244"/>
      <c r="DGH11" s="244"/>
      <c r="DGI11" s="244"/>
      <c r="DGJ11" s="244"/>
      <c r="DGK11" s="244"/>
      <c r="DGL11" s="244"/>
      <c r="DGM11" s="244"/>
      <c r="DGN11" s="244"/>
      <c r="DGO11" s="244"/>
      <c r="DGP11" s="244"/>
      <c r="DGQ11" s="244"/>
      <c r="DGR11" s="244"/>
      <c r="DGS11" s="244"/>
      <c r="DGT11" s="244"/>
      <c r="DGU11" s="244"/>
      <c r="DGV11" s="244"/>
      <c r="DGW11" s="244"/>
      <c r="DGX11" s="244"/>
      <c r="DGY11" s="244"/>
      <c r="DGZ11" s="244"/>
      <c r="DHA11" s="244"/>
      <c r="DHB11" s="244"/>
      <c r="DHC11" s="244"/>
      <c r="DHD11" s="244"/>
      <c r="DHE11" s="244"/>
      <c r="DHF11" s="244"/>
      <c r="DHG11" s="244"/>
      <c r="DHH11" s="244"/>
      <c r="DHI11" s="244"/>
      <c r="DHJ11" s="244"/>
      <c r="DHK11" s="244"/>
      <c r="DHL11" s="244"/>
      <c r="DHM11" s="244"/>
      <c r="DHN11" s="244"/>
      <c r="DHO11" s="244"/>
      <c r="DHP11" s="244"/>
      <c r="DHQ11" s="244"/>
      <c r="DHR11" s="244"/>
      <c r="DHS11" s="244"/>
      <c r="DHT11" s="244"/>
      <c r="DHU11" s="244"/>
      <c r="DHV11" s="244"/>
      <c r="DHW11" s="244"/>
      <c r="DHX11" s="244"/>
      <c r="DHY11" s="244"/>
      <c r="DHZ11" s="244"/>
      <c r="DIA11" s="244"/>
      <c r="DIB11" s="244"/>
      <c r="DIC11" s="244"/>
      <c r="DID11" s="244"/>
      <c r="DIE11" s="244"/>
      <c r="DIF11" s="244"/>
      <c r="DIG11" s="244"/>
      <c r="DIH11" s="244"/>
      <c r="DII11" s="244"/>
      <c r="DIJ11" s="244"/>
      <c r="DIK11" s="244"/>
      <c r="DIL11" s="244"/>
      <c r="DIM11" s="244"/>
      <c r="DIN11" s="244"/>
      <c r="DIO11" s="244"/>
      <c r="DIP11" s="244"/>
      <c r="DIQ11" s="244"/>
      <c r="DIR11" s="244"/>
      <c r="DIS11" s="244"/>
      <c r="DIT11" s="244"/>
      <c r="DIU11" s="244"/>
      <c r="DIV11" s="244"/>
      <c r="DIW11" s="244"/>
      <c r="DIX11" s="244"/>
      <c r="DIY11" s="244"/>
      <c r="DIZ11" s="244"/>
      <c r="DJA11" s="244"/>
      <c r="DJB11" s="244"/>
      <c r="DJC11" s="244"/>
      <c r="DJD11" s="244"/>
      <c r="DJE11" s="244"/>
      <c r="DJF11" s="244"/>
      <c r="DJG11" s="244"/>
      <c r="DJH11" s="244"/>
      <c r="DJI11" s="244"/>
      <c r="DJJ11" s="244"/>
      <c r="DJK11" s="244"/>
      <c r="DJL11" s="244"/>
      <c r="DJM11" s="244"/>
      <c r="DJN11" s="244"/>
      <c r="DJO11" s="244"/>
      <c r="DJP11" s="244"/>
      <c r="DJQ11" s="244"/>
      <c r="DJR11" s="244"/>
      <c r="DJS11" s="244"/>
      <c r="DJT11" s="244"/>
      <c r="DJU11" s="244"/>
      <c r="DJV11" s="244"/>
      <c r="DJW11" s="244"/>
      <c r="DJX11" s="244"/>
      <c r="DJY11" s="244"/>
      <c r="DJZ11" s="244"/>
      <c r="DKA11" s="244"/>
      <c r="DKB11" s="244"/>
      <c r="DKC11" s="244"/>
      <c r="DKD11" s="244"/>
      <c r="DKE11" s="244"/>
      <c r="DKF11" s="244"/>
      <c r="DKG11" s="244"/>
      <c r="DKH11" s="244"/>
      <c r="DKI11" s="244"/>
      <c r="DKJ11" s="244"/>
      <c r="DKK11" s="244"/>
      <c r="DKL11" s="244"/>
      <c r="DKM11" s="244"/>
      <c r="DKN11" s="244"/>
      <c r="DKO11" s="244"/>
      <c r="DKP11" s="244"/>
      <c r="DKQ11" s="244"/>
      <c r="DKR11" s="244"/>
      <c r="DKS11" s="244"/>
      <c r="DKT11" s="244"/>
      <c r="DKU11" s="244"/>
      <c r="DKV11" s="244"/>
      <c r="DKW11" s="244"/>
      <c r="DKX11" s="244"/>
      <c r="DKY11" s="244"/>
      <c r="DKZ11" s="244"/>
      <c r="DLA11" s="244"/>
      <c r="DLB11" s="244"/>
      <c r="DLC11" s="244"/>
      <c r="DLD11" s="244"/>
      <c r="DLE11" s="244"/>
      <c r="DLF11" s="244"/>
      <c r="DLG11" s="244"/>
      <c r="DLH11" s="244"/>
      <c r="DLI11" s="244"/>
      <c r="DLJ11" s="244"/>
      <c r="DLK11" s="244"/>
      <c r="DLL11" s="244"/>
      <c r="DLM11" s="244"/>
      <c r="DLN11" s="244"/>
      <c r="DLO11" s="244"/>
      <c r="DLP11" s="244"/>
      <c r="DLQ11" s="244"/>
      <c r="DLR11" s="244"/>
      <c r="DLS11" s="244"/>
      <c r="DLT11" s="244"/>
      <c r="DLU11" s="244"/>
      <c r="DLV11" s="244"/>
      <c r="DLW11" s="244"/>
      <c r="DLX11" s="244"/>
      <c r="DLY11" s="244"/>
      <c r="DLZ11" s="244"/>
      <c r="DMA11" s="244"/>
      <c r="DMB11" s="244"/>
      <c r="DMC11" s="244"/>
      <c r="DMD11" s="244"/>
      <c r="DME11" s="244"/>
      <c r="DMF11" s="244"/>
      <c r="DMG11" s="244"/>
      <c r="DMH11" s="244"/>
      <c r="DMI11" s="244"/>
      <c r="DMJ11" s="244"/>
      <c r="DMK11" s="244"/>
      <c r="DML11" s="244"/>
      <c r="DMM11" s="244"/>
      <c r="DMN11" s="244"/>
      <c r="DMO11" s="244"/>
      <c r="DMP11" s="244"/>
      <c r="DMQ11" s="244"/>
      <c r="DMR11" s="244"/>
      <c r="DMS11" s="244"/>
      <c r="DMT11" s="244"/>
      <c r="DMU11" s="244"/>
      <c r="DMV11" s="244"/>
      <c r="DMW11" s="244"/>
      <c r="DMX11" s="244"/>
      <c r="DMY11" s="244"/>
      <c r="DMZ11" s="244"/>
      <c r="DNA11" s="244"/>
      <c r="DNB11" s="244"/>
      <c r="DNC11" s="244"/>
      <c r="DND11" s="244"/>
      <c r="DNE11" s="244"/>
      <c r="DNF11" s="244"/>
      <c r="DNG11" s="244"/>
      <c r="DNH11" s="244"/>
      <c r="DNI11" s="244"/>
      <c r="DNJ11" s="244"/>
      <c r="DNK11" s="244"/>
      <c r="DNL11" s="244"/>
      <c r="DNM11" s="244"/>
      <c r="DNN11" s="244"/>
      <c r="DNO11" s="244"/>
      <c r="DNP11" s="244"/>
      <c r="DNQ11" s="244"/>
      <c r="DNR11" s="244"/>
      <c r="DNS11" s="244"/>
      <c r="DNT11" s="244"/>
      <c r="DNU11" s="244"/>
      <c r="DNV11" s="244"/>
      <c r="DNW11" s="244"/>
      <c r="DNX11" s="244"/>
      <c r="DNY11" s="244"/>
      <c r="DNZ11" s="244"/>
      <c r="DOA11" s="244"/>
      <c r="DOB11" s="244"/>
      <c r="DOC11" s="244"/>
      <c r="DOD11" s="244"/>
      <c r="DOE11" s="244"/>
      <c r="DOF11" s="244"/>
      <c r="DOG11" s="244"/>
      <c r="DOH11" s="244"/>
      <c r="DOI11" s="244"/>
      <c r="DOJ11" s="244"/>
      <c r="DOK11" s="244"/>
      <c r="DOL11" s="244"/>
      <c r="DOM11" s="244"/>
      <c r="DON11" s="244"/>
      <c r="DOO11" s="244"/>
      <c r="DOP11" s="244"/>
      <c r="DOQ11" s="244"/>
      <c r="DOR11" s="244"/>
      <c r="DOS11" s="244"/>
      <c r="DOT11" s="244"/>
      <c r="DOU11" s="244"/>
      <c r="DOV11" s="244"/>
      <c r="DOW11" s="244"/>
      <c r="DOX11" s="244"/>
      <c r="DOY11" s="244"/>
      <c r="DOZ11" s="244"/>
      <c r="DPA11" s="244"/>
      <c r="DPB11" s="244"/>
      <c r="DPC11" s="244"/>
      <c r="DPD11" s="244"/>
      <c r="DPE11" s="244"/>
      <c r="DPF11" s="244"/>
      <c r="DPG11" s="244"/>
      <c r="DPH11" s="244"/>
      <c r="DPI11" s="244"/>
      <c r="DPJ11" s="244"/>
      <c r="DPK11" s="244"/>
      <c r="DPL11" s="244"/>
      <c r="DPM11" s="244"/>
      <c r="DPN11" s="244"/>
      <c r="DPO11" s="244"/>
      <c r="DPP11" s="244"/>
      <c r="DPQ11" s="244"/>
      <c r="DPR11" s="244"/>
      <c r="DPS11" s="244"/>
      <c r="DPT11" s="244"/>
      <c r="DPU11" s="244"/>
      <c r="DPV11" s="244"/>
      <c r="DPW11" s="244"/>
      <c r="DPX11" s="244"/>
      <c r="DPY11" s="244"/>
      <c r="DPZ11" s="244"/>
      <c r="DQA11" s="244"/>
      <c r="DQB11" s="244"/>
      <c r="DQC11" s="244"/>
      <c r="DQD11" s="244"/>
      <c r="DQE11" s="244"/>
      <c r="DQF11" s="244"/>
      <c r="DQG11" s="244"/>
      <c r="DQH11" s="244"/>
      <c r="DQI11" s="244"/>
      <c r="DQJ11" s="244"/>
      <c r="DQK11" s="244"/>
      <c r="DQL11" s="244"/>
      <c r="DQM11" s="244"/>
      <c r="DQN11" s="244"/>
      <c r="DQO11" s="244"/>
      <c r="DQP11" s="244"/>
      <c r="DQQ11" s="244"/>
      <c r="DQR11" s="244"/>
      <c r="DQS11" s="244"/>
      <c r="DQT11" s="244"/>
      <c r="DQU11" s="244"/>
      <c r="DQV11" s="244"/>
      <c r="DQW11" s="244"/>
      <c r="DQX11" s="244"/>
      <c r="DQY11" s="244"/>
      <c r="DQZ11" s="244"/>
      <c r="DRA11" s="244"/>
      <c r="DRB11" s="244"/>
      <c r="DRC11" s="244"/>
      <c r="DRD11" s="244"/>
      <c r="DRE11" s="244"/>
      <c r="DRF11" s="244"/>
      <c r="DRG11" s="244"/>
      <c r="DRH11" s="244"/>
      <c r="DRI11" s="244"/>
      <c r="DRJ11" s="244"/>
      <c r="DRK11" s="244"/>
      <c r="DRL11" s="244"/>
      <c r="DRM11" s="244"/>
      <c r="DRN11" s="244"/>
      <c r="DRO11" s="244"/>
      <c r="DRP11" s="244"/>
      <c r="DRQ11" s="244"/>
      <c r="DRR11" s="244"/>
      <c r="DRS11" s="244"/>
      <c r="DRT11" s="244"/>
      <c r="DRU11" s="244"/>
      <c r="DRV11" s="244"/>
      <c r="DRW11" s="244"/>
      <c r="DRX11" s="244"/>
      <c r="DRY11" s="244"/>
      <c r="DRZ11" s="244"/>
      <c r="DSA11" s="244"/>
      <c r="DSB11" s="244"/>
      <c r="DSC11" s="244"/>
      <c r="DSD11" s="244"/>
      <c r="DSE11" s="244"/>
      <c r="DSF11" s="244"/>
      <c r="DSG11" s="244"/>
      <c r="DSH11" s="244"/>
      <c r="DSI11" s="244"/>
      <c r="DSJ11" s="244"/>
      <c r="DSK11" s="244"/>
      <c r="DSL11" s="244"/>
      <c r="DSM11" s="244"/>
      <c r="DSN11" s="244"/>
      <c r="DSO11" s="244"/>
      <c r="DSP11" s="244"/>
      <c r="DSQ11" s="244"/>
      <c r="DSR11" s="244"/>
      <c r="DSS11" s="244"/>
      <c r="DST11" s="244"/>
      <c r="DSU11" s="244"/>
      <c r="DSV11" s="244"/>
      <c r="DSW11" s="244"/>
      <c r="DSX11" s="244"/>
      <c r="DSY11" s="244"/>
      <c r="DSZ11" s="244"/>
      <c r="DTA11" s="244"/>
      <c r="DTB11" s="244"/>
      <c r="DTC11" s="244"/>
      <c r="DTD11" s="244"/>
      <c r="DTE11" s="244"/>
      <c r="DTF11" s="244"/>
      <c r="DTG11" s="244"/>
      <c r="DTH11" s="244"/>
      <c r="DTI11" s="244"/>
      <c r="DTJ11" s="244"/>
      <c r="DTK11" s="244"/>
      <c r="DTL11" s="244"/>
      <c r="DTM11" s="244"/>
      <c r="DTN11" s="244"/>
      <c r="DTO11" s="244"/>
      <c r="DTP11" s="244"/>
      <c r="DTQ11" s="244"/>
      <c r="DTR11" s="244"/>
      <c r="DTS11" s="244"/>
      <c r="DTT11" s="244"/>
      <c r="DTU11" s="244"/>
      <c r="DTV11" s="244"/>
      <c r="DTW11" s="244"/>
      <c r="DTX11" s="244"/>
      <c r="DTY11" s="244"/>
      <c r="DTZ11" s="244"/>
      <c r="DUA11" s="244"/>
      <c r="DUB11" s="244"/>
      <c r="DUC11" s="244"/>
      <c r="DUD11" s="244"/>
      <c r="DUE11" s="244"/>
      <c r="DUF11" s="244"/>
      <c r="DUG11" s="244"/>
      <c r="DUH11" s="244"/>
      <c r="DUI11" s="244"/>
      <c r="DUJ11" s="244"/>
      <c r="DUK11" s="244"/>
      <c r="DUL11" s="244"/>
      <c r="DUM11" s="244"/>
      <c r="DUN11" s="244"/>
      <c r="DUO11" s="244"/>
      <c r="DUP11" s="244"/>
      <c r="DUQ11" s="244"/>
      <c r="DUR11" s="244"/>
      <c r="DUS11" s="244"/>
      <c r="DUT11" s="244"/>
      <c r="DUU11" s="244"/>
      <c r="DUV11" s="244"/>
      <c r="DUW11" s="244"/>
      <c r="DUX11" s="244"/>
      <c r="DUY11" s="244"/>
      <c r="DUZ11" s="244"/>
      <c r="DVA11" s="244"/>
      <c r="DVB11" s="244"/>
      <c r="DVC11" s="244"/>
      <c r="DVD11" s="244"/>
      <c r="DVE11" s="244"/>
      <c r="DVF11" s="244"/>
      <c r="DVG11" s="244"/>
      <c r="DVH11" s="244"/>
      <c r="DVI11" s="244"/>
      <c r="DVJ11" s="244"/>
      <c r="DVK11" s="244"/>
      <c r="DVL11" s="244"/>
      <c r="DVM11" s="244"/>
      <c r="DVN11" s="244"/>
      <c r="DVO11" s="244"/>
      <c r="DVP11" s="244"/>
      <c r="DVQ11" s="244"/>
      <c r="DVR11" s="244"/>
      <c r="DVS11" s="244"/>
      <c r="DVT11" s="244"/>
      <c r="DVU11" s="244"/>
      <c r="DVV11" s="244"/>
      <c r="DVW11" s="244"/>
      <c r="DVX11" s="244"/>
      <c r="DVY11" s="244"/>
      <c r="DVZ11" s="244"/>
      <c r="DWA11" s="244"/>
      <c r="DWB11" s="244"/>
      <c r="DWC11" s="244"/>
      <c r="DWD11" s="244"/>
      <c r="DWE11" s="244"/>
      <c r="DWF11" s="244"/>
      <c r="DWG11" s="244"/>
      <c r="DWH11" s="244"/>
      <c r="DWI11" s="244"/>
      <c r="DWJ11" s="244"/>
      <c r="DWK11" s="244"/>
      <c r="DWL11" s="244"/>
      <c r="DWM11" s="244"/>
      <c r="DWN11" s="244"/>
      <c r="DWO11" s="244"/>
      <c r="DWP11" s="244"/>
      <c r="DWQ11" s="244"/>
      <c r="DWR11" s="244"/>
      <c r="DWS11" s="244"/>
      <c r="DWT11" s="244"/>
      <c r="DWU11" s="244"/>
      <c r="DWV11" s="244"/>
      <c r="DWW11" s="244"/>
      <c r="DWX11" s="244"/>
      <c r="DWY11" s="244"/>
      <c r="DWZ11" s="244"/>
      <c r="DXA11" s="244"/>
      <c r="DXB11" s="244"/>
      <c r="DXC11" s="244"/>
      <c r="DXD11" s="244"/>
      <c r="DXE11" s="244"/>
      <c r="DXF11" s="244"/>
      <c r="DXG11" s="244"/>
      <c r="DXH11" s="244"/>
      <c r="DXI11" s="244"/>
      <c r="DXJ11" s="244"/>
      <c r="DXK11" s="244"/>
      <c r="DXL11" s="244"/>
      <c r="DXM11" s="244"/>
      <c r="DXN11" s="244"/>
      <c r="DXO11" s="244"/>
      <c r="DXP11" s="244"/>
      <c r="DXQ11" s="244"/>
      <c r="DXR11" s="244"/>
      <c r="DXS11" s="244"/>
      <c r="DXT11" s="244"/>
      <c r="DXU11" s="244"/>
      <c r="DXV11" s="244"/>
      <c r="DXW11" s="244"/>
      <c r="DXX11" s="244"/>
      <c r="DXY11" s="244"/>
      <c r="DXZ11" s="244"/>
      <c r="DYA11" s="244"/>
      <c r="DYB11" s="244"/>
      <c r="DYC11" s="244"/>
      <c r="DYD11" s="244"/>
      <c r="DYE11" s="244"/>
      <c r="DYF11" s="244"/>
      <c r="DYG11" s="244"/>
      <c r="DYH11" s="244"/>
      <c r="DYI11" s="244"/>
      <c r="DYJ11" s="244"/>
      <c r="DYK11" s="244"/>
      <c r="DYL11" s="244"/>
      <c r="DYM11" s="244"/>
      <c r="DYN11" s="244"/>
      <c r="DYO11" s="244"/>
      <c r="DYP11" s="244"/>
      <c r="DYQ11" s="244"/>
      <c r="DYR11" s="244"/>
      <c r="DYS11" s="244"/>
      <c r="DYT11" s="244"/>
      <c r="DYU11" s="244"/>
      <c r="DYV11" s="244"/>
      <c r="DYW11" s="244"/>
      <c r="DYX11" s="244"/>
      <c r="DYY11" s="244"/>
      <c r="DYZ11" s="244"/>
      <c r="DZA11" s="244"/>
      <c r="DZB11" s="244"/>
      <c r="DZC11" s="244"/>
      <c r="DZD11" s="244"/>
      <c r="DZE11" s="244"/>
      <c r="DZF11" s="244"/>
      <c r="DZG11" s="244"/>
      <c r="DZH11" s="244"/>
      <c r="DZI11" s="244"/>
      <c r="DZJ11" s="244"/>
      <c r="DZK11" s="244"/>
      <c r="DZL11" s="244"/>
      <c r="DZM11" s="244"/>
      <c r="DZN11" s="244"/>
      <c r="DZO11" s="244"/>
      <c r="DZP11" s="244"/>
      <c r="DZQ11" s="244"/>
      <c r="DZR11" s="244"/>
      <c r="DZS11" s="244"/>
      <c r="DZT11" s="244"/>
      <c r="DZU11" s="244"/>
      <c r="DZV11" s="244"/>
      <c r="DZW11" s="244"/>
      <c r="DZX11" s="244"/>
      <c r="DZY11" s="244"/>
      <c r="DZZ11" s="244"/>
      <c r="EAA11" s="244"/>
      <c r="EAB11" s="244"/>
      <c r="EAC11" s="244"/>
      <c r="EAD11" s="244"/>
      <c r="EAE11" s="244"/>
      <c r="EAF11" s="244"/>
      <c r="EAG11" s="244"/>
      <c r="EAH11" s="244"/>
      <c r="EAI11" s="244"/>
      <c r="EAJ11" s="244"/>
      <c r="EAK11" s="244"/>
      <c r="EAL11" s="244"/>
      <c r="EAM11" s="244"/>
      <c r="EAN11" s="244"/>
      <c r="EAO11" s="244"/>
      <c r="EAP11" s="244"/>
      <c r="EAQ11" s="244"/>
      <c r="EAR11" s="244"/>
      <c r="EAS11" s="244"/>
      <c r="EAT11" s="244"/>
      <c r="EAU11" s="244"/>
      <c r="EAV11" s="244"/>
      <c r="EAW11" s="244"/>
      <c r="EAX11" s="244"/>
      <c r="EAY11" s="244"/>
      <c r="EAZ11" s="244"/>
      <c r="EBA11" s="244"/>
      <c r="EBB11" s="244"/>
      <c r="EBC11" s="244"/>
      <c r="EBD11" s="244"/>
      <c r="EBE11" s="244"/>
      <c r="EBF11" s="244"/>
      <c r="EBG11" s="244"/>
      <c r="EBH11" s="244"/>
      <c r="EBI11" s="244"/>
      <c r="EBJ11" s="244"/>
      <c r="EBK11" s="244"/>
      <c r="EBL11" s="244"/>
      <c r="EBM11" s="244"/>
      <c r="EBN11" s="244"/>
      <c r="EBO11" s="244"/>
      <c r="EBP11" s="244"/>
      <c r="EBQ11" s="244"/>
      <c r="EBR11" s="244"/>
      <c r="EBS11" s="244"/>
      <c r="EBT11" s="244"/>
      <c r="EBU11" s="244"/>
      <c r="EBV11" s="244"/>
      <c r="EBW11" s="244"/>
      <c r="EBX11" s="244"/>
      <c r="EBY11" s="244"/>
      <c r="EBZ11" s="244"/>
      <c r="ECA11" s="244"/>
      <c r="ECB11" s="244"/>
      <c r="ECC11" s="244"/>
      <c r="ECD11" s="244"/>
      <c r="ECE11" s="244"/>
      <c r="ECF11" s="244"/>
      <c r="ECG11" s="244"/>
      <c r="ECH11" s="244"/>
      <c r="ECI11" s="244"/>
      <c r="ECJ11" s="244"/>
      <c r="ECK11" s="244"/>
      <c r="ECL11" s="244"/>
      <c r="ECM11" s="244"/>
      <c r="ECN11" s="244"/>
      <c r="ECO11" s="244"/>
      <c r="ECP11" s="244"/>
      <c r="ECQ11" s="244"/>
      <c r="ECR11" s="244"/>
      <c r="ECS11" s="244"/>
      <c r="ECT11" s="244"/>
      <c r="ECU11" s="244"/>
      <c r="ECV11" s="244"/>
      <c r="ECW11" s="244"/>
      <c r="ECX11" s="244"/>
      <c r="ECY11" s="244"/>
      <c r="ECZ11" s="244"/>
      <c r="EDA11" s="244"/>
      <c r="EDB11" s="244"/>
      <c r="EDC11" s="244"/>
      <c r="EDD11" s="244"/>
      <c r="EDE11" s="244"/>
      <c r="EDF11" s="244"/>
      <c r="EDG11" s="244"/>
      <c r="EDH11" s="244"/>
      <c r="EDI11" s="244"/>
      <c r="EDJ11" s="244"/>
      <c r="EDK11" s="244"/>
      <c r="EDL11" s="244"/>
      <c r="EDM11" s="244"/>
      <c r="EDN11" s="244"/>
      <c r="EDO11" s="244"/>
      <c r="EDP11" s="244"/>
      <c r="EDQ11" s="244"/>
      <c r="EDR11" s="244"/>
      <c r="EDS11" s="244"/>
      <c r="EDT11" s="244"/>
      <c r="EDU11" s="244"/>
      <c r="EDV11" s="244"/>
      <c r="EDW11" s="244"/>
      <c r="EDX11" s="244"/>
      <c r="EDY11" s="244"/>
      <c r="EDZ11" s="244"/>
      <c r="EEA11" s="244"/>
      <c r="EEB11" s="244"/>
      <c r="EEC11" s="244"/>
      <c r="EED11" s="244"/>
      <c r="EEE11" s="244"/>
      <c r="EEF11" s="244"/>
      <c r="EEG11" s="244"/>
      <c r="EEH11" s="244"/>
      <c r="EEI11" s="244"/>
      <c r="EEJ11" s="244"/>
      <c r="EEK11" s="244"/>
      <c r="EEL11" s="244"/>
      <c r="EEM11" s="244"/>
      <c r="EEN11" s="244"/>
      <c r="EEO11" s="244"/>
      <c r="EEP11" s="244"/>
      <c r="EEQ11" s="244"/>
      <c r="EER11" s="244"/>
      <c r="EES11" s="244"/>
      <c r="EET11" s="244"/>
      <c r="EEU11" s="244"/>
      <c r="EEV11" s="244"/>
      <c r="EEW11" s="244"/>
      <c r="EEX11" s="244"/>
      <c r="EEY11" s="244"/>
      <c r="EEZ11" s="244"/>
      <c r="EFA11" s="244"/>
      <c r="EFB11" s="244"/>
      <c r="EFC11" s="244"/>
      <c r="EFD11" s="244"/>
      <c r="EFE11" s="244"/>
      <c r="EFF11" s="244"/>
      <c r="EFG11" s="244"/>
      <c r="EFH11" s="244"/>
      <c r="EFI11" s="244"/>
      <c r="EFJ11" s="244"/>
      <c r="EFK11" s="244"/>
      <c r="EFL11" s="244"/>
      <c r="EFM11" s="244"/>
      <c r="EFN11" s="244"/>
      <c r="EFO11" s="244"/>
      <c r="EFP11" s="244"/>
      <c r="EFQ11" s="244"/>
      <c r="EFR11" s="244"/>
      <c r="EFS11" s="244"/>
      <c r="EFT11" s="244"/>
      <c r="EFU11" s="244"/>
      <c r="EFV11" s="244"/>
      <c r="EFW11" s="244"/>
      <c r="EFX11" s="244"/>
      <c r="EFY11" s="244"/>
      <c r="EFZ11" s="244"/>
      <c r="EGA11" s="244"/>
      <c r="EGB11" s="244"/>
      <c r="EGC11" s="244"/>
      <c r="EGD11" s="244"/>
      <c r="EGE11" s="244"/>
      <c r="EGF11" s="244"/>
      <c r="EGG11" s="244"/>
      <c r="EGH11" s="244"/>
      <c r="EGI11" s="244"/>
      <c r="EGJ11" s="244"/>
      <c r="EGK11" s="244"/>
      <c r="EGL11" s="244"/>
      <c r="EGM11" s="244"/>
      <c r="EGN11" s="244"/>
      <c r="EGO11" s="244"/>
      <c r="EGP11" s="244"/>
      <c r="EGQ11" s="244"/>
      <c r="EGR11" s="244"/>
      <c r="EGS11" s="244"/>
      <c r="EGT11" s="244"/>
      <c r="EGU11" s="244"/>
      <c r="EGV11" s="244"/>
      <c r="EGW11" s="244"/>
      <c r="EGX11" s="244"/>
      <c r="EGY11" s="244"/>
      <c r="EGZ11" s="244"/>
      <c r="EHA11" s="244"/>
      <c r="EHB11" s="244"/>
      <c r="EHC11" s="244"/>
      <c r="EHD11" s="244"/>
      <c r="EHE11" s="244"/>
      <c r="EHF11" s="244"/>
      <c r="EHG11" s="244"/>
      <c r="EHH11" s="244"/>
      <c r="EHI11" s="244"/>
      <c r="EHJ11" s="244"/>
      <c r="EHK11" s="244"/>
      <c r="EHL11" s="244"/>
      <c r="EHM11" s="244"/>
      <c r="EHN11" s="244"/>
      <c r="EHO11" s="244"/>
      <c r="EHP11" s="244"/>
      <c r="EHQ11" s="244"/>
      <c r="EHR11" s="244"/>
      <c r="EHS11" s="244"/>
      <c r="EHT11" s="244"/>
      <c r="EHU11" s="244"/>
      <c r="EHV11" s="244"/>
      <c r="EHW11" s="244"/>
      <c r="EHX11" s="244"/>
      <c r="EHY11" s="244"/>
      <c r="EHZ11" s="244"/>
      <c r="EIA11" s="244"/>
      <c r="EIB11" s="244"/>
      <c r="EIC11" s="244"/>
      <c r="EID11" s="244"/>
      <c r="EIE11" s="244"/>
      <c r="EIF11" s="244"/>
      <c r="EIG11" s="244"/>
      <c r="EIH11" s="244"/>
      <c r="EII11" s="244"/>
      <c r="EIJ11" s="244"/>
      <c r="EIK11" s="244"/>
      <c r="EIL11" s="244"/>
      <c r="EIM11" s="244"/>
      <c r="EIN11" s="244"/>
      <c r="EIO11" s="244"/>
      <c r="EIP11" s="244"/>
      <c r="EIQ11" s="244"/>
      <c r="EIR11" s="244"/>
      <c r="EIS11" s="244"/>
      <c r="EIT11" s="244"/>
      <c r="EIU11" s="244"/>
      <c r="EIV11" s="244"/>
      <c r="EIW11" s="244"/>
      <c r="EIX11" s="244"/>
      <c r="EIY11" s="244"/>
      <c r="EIZ11" s="244"/>
      <c r="EJA11" s="244"/>
      <c r="EJB11" s="244"/>
      <c r="EJC11" s="244"/>
      <c r="EJD11" s="244"/>
      <c r="EJE11" s="244"/>
      <c r="EJF11" s="244"/>
      <c r="EJG11" s="244"/>
      <c r="EJH11" s="244"/>
      <c r="EJI11" s="244"/>
      <c r="EJJ11" s="244"/>
      <c r="EJK11" s="244"/>
      <c r="EJL11" s="244"/>
      <c r="EJM11" s="244"/>
      <c r="EJN11" s="244"/>
      <c r="EJO11" s="244"/>
      <c r="EJP11" s="244"/>
      <c r="EJQ11" s="244"/>
      <c r="EJR11" s="244"/>
      <c r="EJS11" s="244"/>
      <c r="EJT11" s="244"/>
      <c r="EJU11" s="244"/>
      <c r="EJV11" s="244"/>
      <c r="EJW11" s="244"/>
      <c r="EJX11" s="244"/>
      <c r="EJY11" s="244"/>
      <c r="EJZ11" s="244"/>
      <c r="EKA11" s="244"/>
      <c r="EKB11" s="244"/>
      <c r="EKC11" s="244"/>
      <c r="EKD11" s="244"/>
      <c r="EKE11" s="244"/>
      <c r="EKF11" s="244"/>
      <c r="EKG11" s="244"/>
      <c r="EKH11" s="244"/>
      <c r="EKI11" s="244"/>
      <c r="EKJ11" s="244"/>
      <c r="EKK11" s="244"/>
      <c r="EKL11" s="244"/>
      <c r="EKM11" s="244"/>
      <c r="EKN11" s="244"/>
      <c r="EKO11" s="244"/>
      <c r="EKP11" s="244"/>
      <c r="EKQ11" s="244"/>
      <c r="EKR11" s="244"/>
      <c r="EKS11" s="244"/>
      <c r="EKT11" s="244"/>
      <c r="EKU11" s="244"/>
      <c r="EKV11" s="244"/>
      <c r="EKW11" s="244"/>
      <c r="EKX11" s="244"/>
      <c r="EKY11" s="244"/>
      <c r="EKZ11" s="244"/>
      <c r="ELA11" s="244"/>
      <c r="ELB11" s="244"/>
      <c r="ELC11" s="244"/>
      <c r="ELD11" s="244"/>
      <c r="ELE11" s="244"/>
      <c r="ELF11" s="244"/>
      <c r="ELG11" s="244"/>
      <c r="ELH11" s="244"/>
      <c r="ELI11" s="244"/>
      <c r="ELJ11" s="244"/>
      <c r="ELK11" s="244"/>
      <c r="ELL11" s="244"/>
      <c r="ELM11" s="244"/>
      <c r="ELN11" s="244"/>
      <c r="ELO11" s="244"/>
      <c r="ELP11" s="244"/>
      <c r="ELQ11" s="244"/>
      <c r="ELR11" s="244"/>
      <c r="ELS11" s="244"/>
      <c r="ELT11" s="244"/>
      <c r="ELU11" s="244"/>
      <c r="ELV11" s="244"/>
      <c r="ELW11" s="244"/>
      <c r="ELX11" s="244"/>
      <c r="ELY11" s="244"/>
      <c r="ELZ11" s="244"/>
      <c r="EMA11" s="244"/>
      <c r="EMB11" s="244"/>
      <c r="EMC11" s="244"/>
      <c r="EMD11" s="244"/>
      <c r="EME11" s="244"/>
      <c r="EMF11" s="244"/>
      <c r="EMG11" s="244"/>
      <c r="EMH11" s="244"/>
      <c r="EMI11" s="244"/>
      <c r="EMJ11" s="244"/>
      <c r="EMK11" s="244"/>
      <c r="EML11" s="244"/>
      <c r="EMM11" s="244"/>
      <c r="EMN11" s="244"/>
      <c r="EMO11" s="244"/>
      <c r="EMP11" s="244"/>
      <c r="EMQ11" s="244"/>
      <c r="EMR11" s="244"/>
      <c r="EMS11" s="244"/>
      <c r="EMT11" s="244"/>
      <c r="EMU11" s="244"/>
      <c r="EMV11" s="244"/>
      <c r="EMW11" s="244"/>
      <c r="EMX11" s="244"/>
      <c r="EMY11" s="244"/>
      <c r="EMZ11" s="244"/>
      <c r="ENA11" s="244"/>
      <c r="ENB11" s="244"/>
      <c r="ENC11" s="244"/>
      <c r="END11" s="244"/>
      <c r="ENE11" s="244"/>
      <c r="ENF11" s="244"/>
      <c r="ENG11" s="244"/>
      <c r="ENH11" s="244"/>
      <c r="ENI11" s="244"/>
      <c r="ENJ11" s="244"/>
      <c r="ENK11" s="244"/>
      <c r="ENL11" s="244"/>
      <c r="ENM11" s="244"/>
      <c r="ENN11" s="244"/>
      <c r="ENO11" s="244"/>
      <c r="ENP11" s="244"/>
      <c r="ENQ11" s="244"/>
      <c r="ENR11" s="244"/>
      <c r="ENS11" s="244"/>
      <c r="ENT11" s="244"/>
      <c r="ENU11" s="244"/>
      <c r="ENV11" s="244"/>
      <c r="ENW11" s="244"/>
      <c r="ENX11" s="244"/>
      <c r="ENY11" s="244"/>
      <c r="ENZ11" s="244"/>
      <c r="EOA11" s="244"/>
      <c r="EOB11" s="244"/>
      <c r="EOC11" s="244"/>
      <c r="EOD11" s="244"/>
      <c r="EOE11" s="244"/>
      <c r="EOF11" s="244"/>
      <c r="EOG11" s="244"/>
      <c r="EOH11" s="244"/>
      <c r="EOI11" s="244"/>
      <c r="EOJ11" s="244"/>
      <c r="EOK11" s="244"/>
      <c r="EOL11" s="244"/>
      <c r="EOM11" s="244"/>
      <c r="EON11" s="244"/>
      <c r="EOO11" s="244"/>
      <c r="EOP11" s="244"/>
      <c r="EOQ11" s="244"/>
      <c r="EOR11" s="244"/>
      <c r="EOS11" s="244"/>
      <c r="EOT11" s="244"/>
      <c r="EOU11" s="244"/>
      <c r="EOV11" s="244"/>
      <c r="EOW11" s="244"/>
      <c r="EOX11" s="244"/>
      <c r="EOY11" s="244"/>
      <c r="EOZ11" s="244"/>
      <c r="EPA11" s="244"/>
      <c r="EPB11" s="244"/>
      <c r="EPC11" s="244"/>
      <c r="EPD11" s="244"/>
      <c r="EPE11" s="244"/>
      <c r="EPF11" s="244"/>
      <c r="EPG11" s="244"/>
      <c r="EPH11" s="244"/>
      <c r="EPI11" s="244"/>
      <c r="EPJ11" s="244"/>
      <c r="EPK11" s="244"/>
      <c r="EPL11" s="244"/>
      <c r="EPM11" s="244"/>
      <c r="EPN11" s="244"/>
      <c r="EPO11" s="244"/>
      <c r="EPP11" s="244"/>
      <c r="EPQ11" s="244"/>
      <c r="EPR11" s="244"/>
      <c r="EPS11" s="244"/>
      <c r="EPT11" s="244"/>
      <c r="EPU11" s="244"/>
      <c r="EPV11" s="244"/>
      <c r="EPW11" s="244"/>
      <c r="EPX11" s="244"/>
      <c r="EPY11" s="244"/>
      <c r="EPZ11" s="244"/>
      <c r="EQA11" s="244"/>
      <c r="EQB11" s="244"/>
      <c r="EQC11" s="244"/>
      <c r="EQD11" s="244"/>
      <c r="EQE11" s="244"/>
      <c r="EQF11" s="244"/>
      <c r="EQG11" s="244"/>
      <c r="EQH11" s="244"/>
      <c r="EQI11" s="244"/>
      <c r="EQJ11" s="244"/>
      <c r="EQK11" s="244"/>
      <c r="EQL11" s="244"/>
      <c r="EQM11" s="244"/>
      <c r="EQN11" s="244"/>
      <c r="EQO11" s="244"/>
      <c r="EQP11" s="244"/>
      <c r="EQQ11" s="244"/>
      <c r="EQR11" s="244"/>
      <c r="EQS11" s="244"/>
      <c r="EQT11" s="244"/>
      <c r="EQU11" s="244"/>
      <c r="EQV11" s="244"/>
      <c r="EQW11" s="244"/>
      <c r="EQX11" s="244"/>
      <c r="EQY11" s="244"/>
      <c r="EQZ11" s="244"/>
      <c r="ERA11" s="244"/>
      <c r="ERB11" s="244"/>
      <c r="ERC11" s="244"/>
      <c r="ERD11" s="244"/>
      <c r="ERE11" s="244"/>
      <c r="ERF11" s="244"/>
      <c r="ERG11" s="244"/>
      <c r="ERH11" s="244"/>
      <c r="ERI11" s="244"/>
      <c r="ERJ11" s="244"/>
      <c r="ERK11" s="244"/>
      <c r="ERL11" s="244"/>
      <c r="ERM11" s="244"/>
      <c r="ERN11" s="244"/>
      <c r="ERO11" s="244"/>
      <c r="ERP11" s="244"/>
      <c r="ERQ11" s="244"/>
      <c r="ERR11" s="244"/>
      <c r="ERS11" s="244"/>
      <c r="ERT11" s="244"/>
      <c r="ERU11" s="244"/>
      <c r="ERV11" s="244"/>
      <c r="ERW11" s="244"/>
      <c r="ERX11" s="244"/>
      <c r="ERY11" s="244"/>
      <c r="ERZ11" s="244"/>
      <c r="ESA11" s="244"/>
      <c r="ESB11" s="244"/>
      <c r="ESC11" s="244"/>
      <c r="ESD11" s="244"/>
      <c r="ESE11" s="244"/>
      <c r="ESF11" s="244"/>
      <c r="ESG11" s="244"/>
      <c r="ESH11" s="244"/>
      <c r="ESI11" s="244"/>
      <c r="ESJ11" s="244"/>
      <c r="ESK11" s="244"/>
      <c r="ESL11" s="244"/>
      <c r="ESM11" s="244"/>
      <c r="ESN11" s="244"/>
      <c r="ESO11" s="244"/>
      <c r="ESP11" s="244"/>
      <c r="ESQ11" s="244"/>
      <c r="ESR11" s="244"/>
      <c r="ESS11" s="244"/>
      <c r="EST11" s="244"/>
      <c r="ESU11" s="244"/>
      <c r="ESV11" s="244"/>
      <c r="ESW11" s="244"/>
      <c r="ESX11" s="244"/>
      <c r="ESY11" s="244"/>
      <c r="ESZ11" s="244"/>
      <c r="ETA11" s="244"/>
      <c r="ETB11" s="244"/>
      <c r="ETC11" s="244"/>
      <c r="ETD11" s="244"/>
      <c r="ETE11" s="244"/>
      <c r="ETF11" s="244"/>
      <c r="ETG11" s="244"/>
      <c r="ETH11" s="244"/>
      <c r="ETI11" s="244"/>
      <c r="ETJ11" s="244"/>
      <c r="ETK11" s="244"/>
      <c r="ETL11" s="244"/>
      <c r="ETM11" s="244"/>
      <c r="ETN11" s="244"/>
      <c r="ETO11" s="244"/>
      <c r="ETP11" s="244"/>
      <c r="ETQ11" s="244"/>
      <c r="ETR11" s="244"/>
      <c r="ETS11" s="244"/>
      <c r="ETT11" s="244"/>
      <c r="ETU11" s="244"/>
      <c r="ETV11" s="244"/>
      <c r="ETW11" s="244"/>
      <c r="ETX11" s="244"/>
      <c r="ETY11" s="244"/>
      <c r="ETZ11" s="244"/>
      <c r="EUA11" s="244"/>
      <c r="EUB11" s="244"/>
      <c r="EUC11" s="244"/>
      <c r="EUD11" s="244"/>
      <c r="EUE11" s="244"/>
      <c r="EUF11" s="244"/>
      <c r="EUG11" s="244"/>
      <c r="EUH11" s="244"/>
      <c r="EUI11" s="244"/>
      <c r="EUJ11" s="244"/>
      <c r="EUK11" s="244"/>
      <c r="EUL11" s="244"/>
      <c r="EUM11" s="244"/>
      <c r="EUN11" s="244"/>
      <c r="EUO11" s="244"/>
      <c r="EUP11" s="244"/>
      <c r="EUQ11" s="244"/>
      <c r="EUR11" s="244"/>
      <c r="EUS11" s="244"/>
      <c r="EUT11" s="244"/>
      <c r="EUU11" s="244"/>
      <c r="EUV11" s="244"/>
      <c r="EUW11" s="244"/>
      <c r="EUX11" s="244"/>
      <c r="EUY11" s="244"/>
      <c r="EUZ11" s="244"/>
      <c r="EVA11" s="244"/>
      <c r="EVB11" s="244"/>
      <c r="EVC11" s="244"/>
      <c r="EVD11" s="244"/>
      <c r="EVE11" s="244"/>
      <c r="EVF11" s="244"/>
      <c r="EVG11" s="244"/>
      <c r="EVH11" s="244"/>
      <c r="EVI11" s="244"/>
      <c r="EVJ11" s="244"/>
      <c r="EVK11" s="244"/>
      <c r="EVL11" s="244"/>
      <c r="EVM11" s="244"/>
      <c r="EVN11" s="244"/>
      <c r="EVO11" s="244"/>
      <c r="EVP11" s="244"/>
      <c r="EVQ11" s="244"/>
      <c r="EVR11" s="244"/>
      <c r="EVS11" s="244"/>
      <c r="EVT11" s="244"/>
      <c r="EVU11" s="244"/>
      <c r="EVV11" s="244"/>
      <c r="EVW11" s="244"/>
      <c r="EVX11" s="244"/>
      <c r="EVY11" s="244"/>
      <c r="EVZ11" s="244"/>
      <c r="EWA11" s="244"/>
      <c r="EWB11" s="244"/>
      <c r="EWC11" s="244"/>
      <c r="EWD11" s="244"/>
      <c r="EWE11" s="244"/>
      <c r="EWF11" s="244"/>
      <c r="EWG11" s="244"/>
      <c r="EWH11" s="244"/>
      <c r="EWI11" s="244"/>
      <c r="EWJ11" s="244"/>
      <c r="EWK11" s="244"/>
      <c r="EWL11" s="244"/>
      <c r="EWM11" s="244"/>
      <c r="EWN11" s="244"/>
      <c r="EWO11" s="244"/>
      <c r="EWP11" s="244"/>
      <c r="EWQ11" s="244"/>
      <c r="EWR11" s="244"/>
      <c r="EWS11" s="244"/>
      <c r="EWT11" s="244"/>
      <c r="EWU11" s="244"/>
      <c r="EWV11" s="244"/>
      <c r="EWW11" s="244"/>
      <c r="EWX11" s="244"/>
      <c r="EWY11" s="244"/>
      <c r="EWZ11" s="244"/>
      <c r="EXA11" s="244"/>
      <c r="EXB11" s="244"/>
      <c r="EXC11" s="244"/>
      <c r="EXD11" s="244"/>
      <c r="EXE11" s="244"/>
      <c r="EXF11" s="244"/>
      <c r="EXG11" s="244"/>
      <c r="EXH11" s="244"/>
      <c r="EXI11" s="244"/>
      <c r="EXJ11" s="244"/>
      <c r="EXK11" s="244"/>
      <c r="EXL11" s="244"/>
      <c r="EXM11" s="244"/>
      <c r="EXN11" s="244"/>
      <c r="EXO11" s="244"/>
      <c r="EXP11" s="244"/>
      <c r="EXQ11" s="244"/>
      <c r="EXR11" s="244"/>
      <c r="EXS11" s="244"/>
      <c r="EXT11" s="244"/>
      <c r="EXU11" s="244"/>
      <c r="EXV11" s="244"/>
      <c r="EXW11" s="244"/>
      <c r="EXX11" s="244"/>
      <c r="EXY11" s="244"/>
      <c r="EXZ11" s="244"/>
      <c r="EYA11" s="244"/>
      <c r="EYB11" s="244"/>
      <c r="EYC11" s="244"/>
      <c r="EYD11" s="244"/>
      <c r="EYE11" s="244"/>
      <c r="EYF11" s="244"/>
      <c r="EYG11" s="244"/>
      <c r="EYH11" s="244"/>
      <c r="EYI11" s="244"/>
      <c r="EYJ11" s="244"/>
      <c r="EYK11" s="244"/>
      <c r="EYL11" s="244"/>
      <c r="EYM11" s="244"/>
      <c r="EYN11" s="244"/>
      <c r="EYO11" s="244"/>
      <c r="EYP11" s="244"/>
      <c r="EYQ11" s="244"/>
      <c r="EYR11" s="244"/>
      <c r="EYS11" s="244"/>
      <c r="EYT11" s="244"/>
      <c r="EYU11" s="244"/>
      <c r="EYV11" s="244"/>
      <c r="EYW11" s="244"/>
      <c r="EYX11" s="244"/>
      <c r="EYY11" s="244"/>
      <c r="EYZ11" s="244"/>
      <c r="EZA11" s="244"/>
      <c r="EZB11" s="244"/>
      <c r="EZC11" s="244"/>
      <c r="EZD11" s="244"/>
      <c r="EZE11" s="244"/>
      <c r="EZF11" s="244"/>
      <c r="EZG11" s="244"/>
      <c r="EZH11" s="244"/>
      <c r="EZI11" s="244"/>
      <c r="EZJ11" s="244"/>
      <c r="EZK11" s="244"/>
      <c r="EZL11" s="244"/>
      <c r="EZM11" s="244"/>
      <c r="EZN11" s="244"/>
      <c r="EZO11" s="244"/>
      <c r="EZP11" s="244"/>
      <c r="EZQ11" s="244"/>
      <c r="EZR11" s="244"/>
      <c r="EZS11" s="244"/>
      <c r="EZT11" s="244"/>
      <c r="EZU11" s="244"/>
      <c r="EZV11" s="244"/>
      <c r="EZW11" s="244"/>
      <c r="EZX11" s="244"/>
      <c r="EZY11" s="244"/>
      <c r="EZZ11" s="244"/>
      <c r="FAA11" s="244"/>
      <c r="FAB11" s="244"/>
      <c r="FAC11" s="244"/>
      <c r="FAD11" s="244"/>
      <c r="FAE11" s="244"/>
      <c r="FAF11" s="244"/>
      <c r="FAG11" s="244"/>
      <c r="FAH11" s="244"/>
      <c r="FAI11" s="244"/>
      <c r="FAJ11" s="244"/>
      <c r="FAK11" s="244"/>
      <c r="FAL11" s="244"/>
      <c r="FAM11" s="244"/>
      <c r="FAN11" s="244"/>
      <c r="FAO11" s="244"/>
      <c r="FAP11" s="244"/>
      <c r="FAQ11" s="244"/>
      <c r="FAR11" s="244"/>
      <c r="FAS11" s="244"/>
      <c r="FAT11" s="244"/>
      <c r="FAU11" s="244"/>
      <c r="FAV11" s="244"/>
      <c r="FAW11" s="244"/>
      <c r="FAX11" s="244"/>
      <c r="FAY11" s="244"/>
      <c r="FAZ11" s="244"/>
      <c r="FBA11" s="244"/>
      <c r="FBB11" s="244"/>
      <c r="FBC11" s="244"/>
      <c r="FBD11" s="244"/>
      <c r="FBE11" s="244"/>
      <c r="FBF11" s="244"/>
      <c r="FBG11" s="244"/>
      <c r="FBH11" s="244"/>
      <c r="FBI11" s="244"/>
      <c r="FBJ11" s="244"/>
      <c r="FBK11" s="244"/>
      <c r="FBL11" s="244"/>
      <c r="FBM11" s="244"/>
      <c r="FBN11" s="244"/>
      <c r="FBO11" s="244"/>
      <c r="FBP11" s="244"/>
      <c r="FBQ11" s="244"/>
      <c r="FBR11" s="244"/>
      <c r="FBS11" s="244"/>
      <c r="FBT11" s="244"/>
      <c r="FBU11" s="244"/>
      <c r="FBV11" s="244"/>
      <c r="FBW11" s="244"/>
      <c r="FBX11" s="244"/>
      <c r="FBY11" s="244"/>
      <c r="FBZ11" s="244"/>
      <c r="FCA11" s="244"/>
      <c r="FCB11" s="244"/>
      <c r="FCC11" s="244"/>
      <c r="FCD11" s="244"/>
      <c r="FCE11" s="244"/>
      <c r="FCF11" s="244"/>
      <c r="FCG11" s="244"/>
      <c r="FCH11" s="244"/>
      <c r="FCI11" s="244"/>
      <c r="FCJ11" s="244"/>
      <c r="FCK11" s="244"/>
      <c r="FCL11" s="244"/>
      <c r="FCM11" s="244"/>
      <c r="FCN11" s="244"/>
      <c r="FCO11" s="244"/>
      <c r="FCP11" s="244"/>
      <c r="FCQ11" s="244"/>
      <c r="FCR11" s="244"/>
      <c r="FCS11" s="244"/>
      <c r="FCT11" s="244"/>
      <c r="FCU11" s="244"/>
      <c r="FCV11" s="244"/>
      <c r="FCW11" s="244"/>
      <c r="FCX11" s="244"/>
      <c r="FCY11" s="244"/>
      <c r="FCZ11" s="244"/>
      <c r="FDA11" s="244"/>
      <c r="FDB11" s="244"/>
      <c r="FDC11" s="244"/>
      <c r="FDD11" s="244"/>
      <c r="FDE11" s="244"/>
      <c r="FDF11" s="244"/>
      <c r="FDG11" s="244"/>
      <c r="FDH11" s="244"/>
      <c r="FDI11" s="244"/>
      <c r="FDJ11" s="244"/>
      <c r="FDK11" s="244"/>
      <c r="FDL11" s="244"/>
      <c r="FDM11" s="244"/>
      <c r="FDN11" s="244"/>
      <c r="FDO11" s="244"/>
      <c r="FDP11" s="244"/>
      <c r="FDQ11" s="244"/>
      <c r="FDR11" s="244"/>
      <c r="FDS11" s="244"/>
      <c r="FDT11" s="244"/>
      <c r="FDU11" s="244"/>
      <c r="FDV11" s="244"/>
      <c r="FDW11" s="244"/>
      <c r="FDX11" s="244"/>
      <c r="FDY11" s="244"/>
      <c r="FDZ11" s="244"/>
      <c r="FEA11" s="244"/>
      <c r="FEB11" s="244"/>
      <c r="FEC11" s="244"/>
      <c r="FED11" s="244"/>
      <c r="FEE11" s="244"/>
      <c r="FEF11" s="244"/>
      <c r="FEG11" s="244"/>
      <c r="FEH11" s="244"/>
      <c r="FEI11" s="244"/>
      <c r="FEJ11" s="244"/>
      <c r="FEK11" s="244"/>
      <c r="FEL11" s="244"/>
      <c r="FEM11" s="244"/>
      <c r="FEN11" s="244"/>
      <c r="FEO11" s="244"/>
      <c r="FEP11" s="244"/>
      <c r="FEQ11" s="244"/>
      <c r="FER11" s="244"/>
      <c r="FES11" s="244"/>
      <c r="FET11" s="244"/>
      <c r="FEU11" s="244"/>
      <c r="FEV11" s="244"/>
      <c r="FEW11" s="244"/>
      <c r="FEX11" s="244"/>
      <c r="FEY11" s="244"/>
      <c r="FEZ11" s="244"/>
      <c r="FFA11" s="244"/>
      <c r="FFB11" s="244"/>
      <c r="FFC11" s="244"/>
      <c r="FFD11" s="244"/>
      <c r="FFE11" s="244"/>
      <c r="FFF11" s="244"/>
      <c r="FFG11" s="244"/>
      <c r="FFH11" s="244"/>
      <c r="FFI11" s="244"/>
      <c r="FFJ11" s="244"/>
      <c r="FFK11" s="244"/>
      <c r="FFL11" s="244"/>
      <c r="FFM11" s="244"/>
      <c r="FFN11" s="244"/>
      <c r="FFO11" s="244"/>
      <c r="FFP11" s="244"/>
      <c r="FFQ11" s="244"/>
      <c r="FFR11" s="244"/>
      <c r="FFS11" s="244"/>
      <c r="FFT11" s="244"/>
      <c r="FFU11" s="244"/>
      <c r="FFV11" s="244"/>
      <c r="FFW11" s="244"/>
      <c r="FFX11" s="244"/>
      <c r="FFY11" s="244"/>
      <c r="FFZ11" s="244"/>
      <c r="FGA11" s="244"/>
      <c r="FGB11" s="244"/>
      <c r="FGC11" s="244"/>
      <c r="FGD11" s="244"/>
      <c r="FGE11" s="244"/>
      <c r="FGF11" s="244"/>
      <c r="FGG11" s="244"/>
      <c r="FGH11" s="244"/>
      <c r="FGI11" s="244"/>
      <c r="FGJ11" s="244"/>
      <c r="FGK11" s="244"/>
      <c r="FGL11" s="244"/>
      <c r="FGM11" s="244"/>
      <c r="FGN11" s="244"/>
      <c r="FGO11" s="244"/>
      <c r="FGP11" s="244"/>
      <c r="FGQ11" s="244"/>
      <c r="FGR11" s="244"/>
      <c r="FGS11" s="244"/>
      <c r="FGT11" s="244"/>
      <c r="FGU11" s="244"/>
      <c r="FGV11" s="244"/>
      <c r="FGW11" s="244"/>
      <c r="FGX11" s="244"/>
      <c r="FGY11" s="244"/>
      <c r="FGZ11" s="244"/>
      <c r="FHA11" s="244"/>
      <c r="FHB11" s="244"/>
      <c r="FHC11" s="244"/>
      <c r="FHD11" s="244"/>
      <c r="FHE11" s="244"/>
      <c r="FHF11" s="244"/>
      <c r="FHG11" s="244"/>
      <c r="FHH11" s="244"/>
      <c r="FHI11" s="244"/>
      <c r="FHJ11" s="244"/>
      <c r="FHK11" s="244"/>
      <c r="FHL11" s="244"/>
      <c r="FHM11" s="244"/>
      <c r="FHN11" s="244"/>
      <c r="FHO11" s="244"/>
      <c r="FHP11" s="244"/>
      <c r="FHQ11" s="244"/>
      <c r="FHR11" s="244"/>
      <c r="FHS11" s="244"/>
      <c r="FHT11" s="244"/>
      <c r="FHU11" s="244"/>
      <c r="FHV11" s="244"/>
      <c r="FHW11" s="244"/>
      <c r="FHX11" s="244"/>
      <c r="FHY11" s="244"/>
      <c r="FHZ11" s="244"/>
      <c r="FIA11" s="244"/>
      <c r="FIB11" s="244"/>
      <c r="FIC11" s="244"/>
      <c r="FID11" s="244"/>
      <c r="FIE11" s="244"/>
      <c r="FIF11" s="244"/>
      <c r="FIG11" s="244"/>
      <c r="FIH11" s="244"/>
      <c r="FII11" s="244"/>
      <c r="FIJ11" s="244"/>
      <c r="FIK11" s="244"/>
      <c r="FIL11" s="244"/>
      <c r="FIM11" s="244"/>
      <c r="FIN11" s="244"/>
      <c r="FIO11" s="244"/>
      <c r="FIP11" s="244"/>
      <c r="FIQ11" s="244"/>
      <c r="FIR11" s="244"/>
      <c r="FIS11" s="244"/>
      <c r="FIT11" s="244"/>
      <c r="FIU11" s="244"/>
      <c r="FIV11" s="244"/>
      <c r="FIW11" s="244"/>
      <c r="FIX11" s="244"/>
      <c r="FIY11" s="244"/>
      <c r="FIZ11" s="244"/>
      <c r="FJA11" s="244"/>
      <c r="FJB11" s="244"/>
      <c r="FJC11" s="244"/>
      <c r="FJD11" s="244"/>
      <c r="FJE11" s="244"/>
      <c r="FJF11" s="244"/>
      <c r="FJG11" s="244"/>
      <c r="FJH11" s="244"/>
      <c r="FJI11" s="244"/>
      <c r="FJJ11" s="244"/>
      <c r="FJK11" s="244"/>
      <c r="FJL11" s="244"/>
      <c r="FJM11" s="244"/>
      <c r="FJN11" s="244"/>
      <c r="FJO11" s="244"/>
      <c r="FJP11" s="244"/>
      <c r="FJQ11" s="244"/>
      <c r="FJR11" s="244"/>
      <c r="FJS11" s="244"/>
      <c r="FJT11" s="244"/>
      <c r="FJU11" s="244"/>
      <c r="FJV11" s="244"/>
      <c r="FJW11" s="244"/>
      <c r="FJX11" s="244"/>
      <c r="FJY11" s="244"/>
      <c r="FJZ11" s="244"/>
      <c r="FKA11" s="244"/>
      <c r="FKB11" s="244"/>
      <c r="FKC11" s="244"/>
      <c r="FKD11" s="244"/>
      <c r="FKE11" s="244"/>
      <c r="FKF11" s="244"/>
      <c r="FKG11" s="244"/>
      <c r="FKH11" s="244"/>
      <c r="FKI11" s="244"/>
      <c r="FKJ11" s="244"/>
      <c r="FKK11" s="244"/>
      <c r="FKL11" s="244"/>
      <c r="FKM11" s="244"/>
      <c r="FKN11" s="244"/>
      <c r="FKO11" s="244"/>
      <c r="FKP11" s="244"/>
      <c r="FKQ11" s="244"/>
      <c r="FKR11" s="244"/>
      <c r="FKS11" s="244"/>
      <c r="FKT11" s="244"/>
      <c r="FKU11" s="244"/>
      <c r="FKV11" s="244"/>
      <c r="FKW11" s="244"/>
      <c r="FKX11" s="244"/>
      <c r="FKY11" s="244"/>
      <c r="FKZ11" s="244"/>
      <c r="FLA11" s="244"/>
      <c r="FLB11" s="244"/>
      <c r="FLC11" s="244"/>
      <c r="FLD11" s="244"/>
      <c r="FLE11" s="244"/>
      <c r="FLF11" s="244"/>
      <c r="FLG11" s="244"/>
      <c r="FLH11" s="244"/>
      <c r="FLI11" s="244"/>
      <c r="FLJ11" s="244"/>
      <c r="FLK11" s="244"/>
      <c r="FLL11" s="244"/>
      <c r="FLM11" s="244"/>
      <c r="FLN11" s="244"/>
      <c r="FLO11" s="244"/>
      <c r="FLP11" s="244"/>
      <c r="FLQ11" s="244"/>
      <c r="FLR11" s="244"/>
      <c r="FLS11" s="244"/>
      <c r="FLT11" s="244"/>
      <c r="FLU11" s="244"/>
      <c r="FLV11" s="244"/>
      <c r="FLW11" s="244"/>
      <c r="FLX11" s="244"/>
      <c r="FLY11" s="244"/>
      <c r="FLZ11" s="244"/>
      <c r="FMA11" s="244"/>
      <c r="FMB11" s="244"/>
      <c r="FMC11" s="244"/>
      <c r="FMD11" s="244"/>
      <c r="FME11" s="244"/>
      <c r="FMF11" s="244"/>
      <c r="FMG11" s="244"/>
      <c r="FMH11" s="244"/>
      <c r="FMI11" s="244"/>
      <c r="FMJ11" s="244"/>
      <c r="FMK11" s="244"/>
      <c r="FML11" s="244"/>
      <c r="FMM11" s="244"/>
      <c r="FMN11" s="244"/>
      <c r="FMO11" s="244"/>
      <c r="FMP11" s="244"/>
      <c r="FMQ11" s="244"/>
      <c r="FMR11" s="244"/>
      <c r="FMS11" s="244"/>
      <c r="FMT11" s="244"/>
      <c r="FMU11" s="244"/>
      <c r="FMV11" s="244"/>
      <c r="FMW11" s="244"/>
      <c r="FMX11" s="244"/>
      <c r="FMY11" s="244"/>
      <c r="FMZ11" s="244"/>
      <c r="FNA11" s="244"/>
      <c r="FNB11" s="244"/>
      <c r="FNC11" s="244"/>
      <c r="FND11" s="244"/>
      <c r="FNE11" s="244"/>
      <c r="FNF11" s="244"/>
      <c r="FNG11" s="244"/>
      <c r="FNH11" s="244"/>
      <c r="FNI11" s="244"/>
      <c r="FNJ11" s="244"/>
      <c r="FNK11" s="244"/>
      <c r="FNL11" s="244"/>
      <c r="FNM11" s="244"/>
      <c r="FNN11" s="244"/>
      <c r="FNO11" s="244"/>
      <c r="FNP11" s="244"/>
      <c r="FNQ11" s="244"/>
      <c r="FNR11" s="244"/>
      <c r="FNS11" s="244"/>
      <c r="FNT11" s="244"/>
      <c r="FNU11" s="244"/>
      <c r="FNV11" s="244"/>
      <c r="FNW11" s="244"/>
      <c r="FNX11" s="244"/>
      <c r="FNY11" s="244"/>
      <c r="FNZ11" s="244"/>
      <c r="FOA11" s="244"/>
      <c r="FOB11" s="244"/>
      <c r="FOC11" s="244"/>
      <c r="FOD11" s="244"/>
      <c r="FOE11" s="244"/>
      <c r="FOF11" s="244"/>
      <c r="FOG11" s="244"/>
      <c r="FOH11" s="244"/>
      <c r="FOI11" s="244"/>
      <c r="FOJ11" s="244"/>
      <c r="FOK11" s="244"/>
      <c r="FOL11" s="244"/>
      <c r="FOM11" s="244"/>
      <c r="FON11" s="244"/>
      <c r="FOO11" s="244"/>
      <c r="FOP11" s="244"/>
      <c r="FOQ11" s="244"/>
      <c r="FOR11" s="244"/>
      <c r="FOS11" s="244"/>
      <c r="FOT11" s="244"/>
      <c r="FOU11" s="244"/>
      <c r="FOV11" s="244"/>
      <c r="FOW11" s="244"/>
      <c r="FOX11" s="244"/>
      <c r="FOY11" s="244"/>
      <c r="FOZ11" s="244"/>
      <c r="FPA11" s="244"/>
      <c r="FPB11" s="244"/>
      <c r="FPC11" s="244"/>
      <c r="FPD11" s="244"/>
      <c r="FPE11" s="244"/>
      <c r="FPF11" s="244"/>
      <c r="FPG11" s="244"/>
      <c r="FPH11" s="244"/>
      <c r="FPI11" s="244"/>
      <c r="FPJ11" s="244"/>
      <c r="FPK11" s="244"/>
      <c r="FPL11" s="244"/>
      <c r="FPM11" s="244"/>
      <c r="FPN11" s="244"/>
      <c r="FPO11" s="244"/>
      <c r="FPP11" s="244"/>
      <c r="FPQ11" s="244"/>
      <c r="FPR11" s="244"/>
      <c r="FPS11" s="244"/>
      <c r="FPT11" s="244"/>
      <c r="FPU11" s="244"/>
      <c r="FPV11" s="244"/>
      <c r="FPW11" s="244"/>
      <c r="FPX11" s="244"/>
      <c r="FPY11" s="244"/>
      <c r="FPZ11" s="244"/>
      <c r="FQA11" s="244"/>
      <c r="FQB11" s="244"/>
      <c r="FQC11" s="244"/>
      <c r="FQD11" s="244"/>
      <c r="FQE11" s="244"/>
      <c r="FQF11" s="244"/>
      <c r="FQG11" s="244"/>
      <c r="FQH11" s="244"/>
      <c r="FQI11" s="244"/>
      <c r="FQJ11" s="244"/>
      <c r="FQK11" s="244"/>
      <c r="FQL11" s="244"/>
      <c r="FQM11" s="244"/>
      <c r="FQN11" s="244"/>
      <c r="FQO11" s="244"/>
      <c r="FQP11" s="244"/>
      <c r="FQQ11" s="244"/>
      <c r="FQR11" s="244"/>
      <c r="FQS11" s="244"/>
      <c r="FQT11" s="244"/>
      <c r="FQU11" s="244"/>
      <c r="FQV11" s="244"/>
      <c r="FQW11" s="244"/>
      <c r="FQX11" s="244"/>
      <c r="FQY11" s="244"/>
      <c r="FQZ11" s="244"/>
      <c r="FRA11" s="244"/>
      <c r="FRB11" s="244"/>
      <c r="FRC11" s="244"/>
      <c r="FRD11" s="244"/>
      <c r="FRE11" s="244"/>
      <c r="FRF11" s="244"/>
      <c r="FRG11" s="244"/>
      <c r="FRH11" s="244"/>
      <c r="FRI11" s="244"/>
      <c r="FRJ11" s="244"/>
      <c r="FRK11" s="244"/>
      <c r="FRL11" s="244"/>
      <c r="FRM11" s="244"/>
      <c r="FRN11" s="244"/>
      <c r="FRO11" s="244"/>
      <c r="FRP11" s="244"/>
      <c r="FRQ11" s="244"/>
      <c r="FRR11" s="244"/>
      <c r="FRS11" s="244"/>
      <c r="FRT11" s="244"/>
      <c r="FRU11" s="244"/>
      <c r="FRV11" s="244"/>
      <c r="FRW11" s="244"/>
      <c r="FRX11" s="244"/>
      <c r="FRY11" s="244"/>
      <c r="FRZ11" s="244"/>
      <c r="FSA11" s="244"/>
      <c r="FSB11" s="244"/>
      <c r="FSC11" s="244"/>
      <c r="FSD11" s="244"/>
      <c r="FSE11" s="244"/>
      <c r="FSF11" s="244"/>
      <c r="FSG11" s="244"/>
      <c r="FSH11" s="244"/>
      <c r="FSI11" s="244"/>
      <c r="FSJ11" s="244"/>
      <c r="FSK11" s="244"/>
      <c r="FSL11" s="244"/>
      <c r="FSM11" s="244"/>
      <c r="FSN11" s="244"/>
      <c r="FSO11" s="244"/>
      <c r="FSP11" s="244"/>
      <c r="FSQ11" s="244"/>
      <c r="FSR11" s="244"/>
      <c r="FSS11" s="244"/>
      <c r="FST11" s="244"/>
      <c r="FSU11" s="244"/>
      <c r="FSV11" s="244"/>
      <c r="FSW11" s="244"/>
      <c r="FSX11" s="244"/>
      <c r="FSY11" s="244"/>
      <c r="FSZ11" s="244"/>
      <c r="FTA11" s="244"/>
      <c r="FTB11" s="244"/>
      <c r="FTC11" s="244"/>
      <c r="FTD11" s="244"/>
      <c r="FTE11" s="244"/>
      <c r="FTF11" s="244"/>
      <c r="FTG11" s="244"/>
      <c r="FTH11" s="244"/>
      <c r="FTI11" s="244"/>
      <c r="FTJ11" s="244"/>
      <c r="FTK11" s="244"/>
      <c r="FTL11" s="244"/>
      <c r="FTM11" s="244"/>
      <c r="FTN11" s="244"/>
      <c r="FTO11" s="244"/>
      <c r="FTP11" s="244"/>
      <c r="FTQ11" s="244"/>
      <c r="FTR11" s="244"/>
      <c r="FTS11" s="244"/>
      <c r="FTT11" s="244"/>
      <c r="FTU11" s="244"/>
      <c r="FTV11" s="244"/>
      <c r="FTW11" s="244"/>
      <c r="FTX11" s="244"/>
      <c r="FTY11" s="244"/>
      <c r="FTZ11" s="244"/>
      <c r="FUA11" s="244"/>
      <c r="FUB11" s="244"/>
      <c r="FUC11" s="244"/>
      <c r="FUD11" s="244"/>
      <c r="FUE11" s="244"/>
      <c r="FUF11" s="244"/>
      <c r="FUG11" s="244"/>
      <c r="FUH11" s="244"/>
      <c r="FUI11" s="244"/>
      <c r="FUJ11" s="244"/>
      <c r="FUK11" s="244"/>
      <c r="FUL11" s="244"/>
      <c r="FUM11" s="244"/>
      <c r="FUN11" s="244"/>
      <c r="FUO11" s="244"/>
      <c r="FUP11" s="244"/>
      <c r="FUQ11" s="244"/>
      <c r="FUR11" s="244"/>
      <c r="FUS11" s="244"/>
      <c r="FUT11" s="244"/>
      <c r="FUU11" s="244"/>
      <c r="FUV11" s="244"/>
      <c r="FUW11" s="244"/>
      <c r="FUX11" s="244"/>
      <c r="FUY11" s="244"/>
      <c r="FUZ11" s="244"/>
      <c r="FVA11" s="244"/>
      <c r="FVB11" s="244"/>
      <c r="FVC11" s="244"/>
      <c r="FVD11" s="244"/>
      <c r="FVE11" s="244"/>
      <c r="FVF11" s="244"/>
      <c r="FVG11" s="244"/>
      <c r="FVH11" s="244"/>
      <c r="FVI11" s="244"/>
      <c r="FVJ11" s="244"/>
      <c r="FVK11" s="244"/>
      <c r="FVL11" s="244"/>
      <c r="FVM11" s="244"/>
      <c r="FVN11" s="244"/>
      <c r="FVO11" s="244"/>
      <c r="FVP11" s="244"/>
      <c r="FVQ11" s="244"/>
      <c r="FVR11" s="244"/>
      <c r="FVS11" s="244"/>
      <c r="FVT11" s="244"/>
      <c r="FVU11" s="244"/>
      <c r="FVV11" s="244"/>
      <c r="FVW11" s="244"/>
      <c r="FVX11" s="244"/>
      <c r="FVY11" s="244"/>
      <c r="FVZ11" s="244"/>
      <c r="FWA11" s="244"/>
      <c r="FWB11" s="244"/>
      <c r="FWC11" s="244"/>
      <c r="FWD11" s="244"/>
      <c r="FWE11" s="244"/>
      <c r="FWF11" s="244"/>
      <c r="FWG11" s="244"/>
      <c r="FWH11" s="244"/>
      <c r="FWI11" s="244"/>
      <c r="FWJ11" s="244"/>
      <c r="FWK11" s="244"/>
      <c r="FWL11" s="244"/>
      <c r="FWM11" s="244"/>
      <c r="FWN11" s="244"/>
      <c r="FWO11" s="244"/>
      <c r="FWP11" s="244"/>
      <c r="FWQ11" s="244"/>
      <c r="FWR11" s="244"/>
      <c r="FWS11" s="244"/>
      <c r="FWT11" s="244"/>
      <c r="FWU11" s="244"/>
      <c r="FWV11" s="244"/>
      <c r="FWW11" s="244"/>
      <c r="FWX11" s="244"/>
      <c r="FWY11" s="244"/>
      <c r="FWZ11" s="244"/>
      <c r="FXA11" s="244"/>
      <c r="FXB11" s="244"/>
      <c r="FXC11" s="244"/>
      <c r="FXD11" s="244"/>
      <c r="FXE11" s="244"/>
      <c r="FXF11" s="244"/>
      <c r="FXG11" s="244"/>
      <c r="FXH11" s="244"/>
      <c r="FXI11" s="244"/>
      <c r="FXJ11" s="244"/>
      <c r="FXK11" s="244"/>
      <c r="FXL11" s="244"/>
      <c r="FXM11" s="244"/>
      <c r="FXN11" s="244"/>
      <c r="FXO11" s="244"/>
      <c r="FXP11" s="244"/>
      <c r="FXQ11" s="244"/>
      <c r="FXR11" s="244"/>
      <c r="FXS11" s="244"/>
      <c r="FXT11" s="244"/>
      <c r="FXU11" s="244"/>
      <c r="FXV11" s="244"/>
      <c r="FXW11" s="244"/>
      <c r="FXX11" s="244"/>
      <c r="FXY11" s="244"/>
      <c r="FXZ11" s="244"/>
      <c r="FYA11" s="244"/>
      <c r="FYB11" s="244"/>
      <c r="FYC11" s="244"/>
      <c r="FYD11" s="244"/>
      <c r="FYE11" s="244"/>
      <c r="FYF11" s="244"/>
      <c r="FYG11" s="244"/>
      <c r="FYH11" s="244"/>
      <c r="FYI11" s="244"/>
      <c r="FYJ11" s="244"/>
      <c r="FYK11" s="244"/>
      <c r="FYL11" s="244"/>
      <c r="FYM11" s="244"/>
      <c r="FYN11" s="244"/>
      <c r="FYO11" s="244"/>
      <c r="FYP11" s="244"/>
      <c r="FYQ11" s="244"/>
      <c r="FYR11" s="244"/>
      <c r="FYS11" s="244"/>
      <c r="FYT11" s="244"/>
      <c r="FYU11" s="244"/>
      <c r="FYV11" s="244"/>
      <c r="FYW11" s="244"/>
      <c r="FYX11" s="244"/>
      <c r="FYY11" s="244"/>
      <c r="FYZ11" s="244"/>
      <c r="FZA11" s="244"/>
      <c r="FZB11" s="244"/>
      <c r="FZC11" s="244"/>
      <c r="FZD11" s="244"/>
      <c r="FZE11" s="244"/>
      <c r="FZF11" s="244"/>
      <c r="FZG11" s="244"/>
      <c r="FZH11" s="244"/>
      <c r="FZI11" s="244"/>
      <c r="FZJ11" s="244"/>
      <c r="FZK11" s="244"/>
      <c r="FZL11" s="244"/>
      <c r="FZM11" s="244"/>
      <c r="FZN11" s="244"/>
      <c r="FZO11" s="244"/>
      <c r="FZP11" s="244"/>
      <c r="FZQ11" s="244"/>
      <c r="FZR11" s="244"/>
      <c r="FZS11" s="244"/>
      <c r="FZT11" s="244"/>
      <c r="FZU11" s="244"/>
      <c r="FZV11" s="244"/>
      <c r="FZW11" s="244"/>
      <c r="FZX11" s="244"/>
      <c r="FZY11" s="244"/>
      <c r="FZZ11" s="244"/>
      <c r="GAA11" s="244"/>
      <c r="GAB11" s="244"/>
      <c r="GAC11" s="244"/>
      <c r="GAD11" s="244"/>
      <c r="GAE11" s="244"/>
      <c r="GAF11" s="244"/>
      <c r="GAG11" s="244"/>
      <c r="GAH11" s="244"/>
      <c r="GAI11" s="244"/>
      <c r="GAJ11" s="244"/>
      <c r="GAK11" s="244"/>
      <c r="GAL11" s="244"/>
      <c r="GAM11" s="244"/>
      <c r="GAN11" s="244"/>
      <c r="GAO11" s="244"/>
      <c r="GAP11" s="244"/>
      <c r="GAQ11" s="244"/>
      <c r="GAR11" s="244"/>
      <c r="GAS11" s="244"/>
      <c r="GAT11" s="244"/>
      <c r="GAU11" s="244"/>
      <c r="GAV11" s="244"/>
      <c r="GAW11" s="244"/>
      <c r="GAX11" s="244"/>
      <c r="GAY11" s="244"/>
      <c r="GAZ11" s="244"/>
      <c r="GBA11" s="244"/>
      <c r="GBB11" s="244"/>
      <c r="GBC11" s="244"/>
      <c r="GBD11" s="244"/>
      <c r="GBE11" s="244"/>
      <c r="GBF11" s="244"/>
      <c r="GBG11" s="244"/>
      <c r="GBH11" s="244"/>
      <c r="GBI11" s="244"/>
      <c r="GBJ11" s="244"/>
      <c r="GBK11" s="244"/>
      <c r="GBL11" s="244"/>
      <c r="GBM11" s="244"/>
      <c r="GBN11" s="244"/>
      <c r="GBO11" s="244"/>
      <c r="GBP11" s="244"/>
      <c r="GBQ11" s="244"/>
      <c r="GBR11" s="244"/>
      <c r="GBS11" s="244"/>
      <c r="GBT11" s="244"/>
      <c r="GBU11" s="244"/>
      <c r="GBV11" s="244"/>
      <c r="GBW11" s="244"/>
      <c r="GBX11" s="244"/>
      <c r="GBY11" s="244"/>
      <c r="GBZ11" s="244"/>
      <c r="GCA11" s="244"/>
      <c r="GCB11" s="244"/>
      <c r="GCC11" s="244"/>
      <c r="GCD11" s="244"/>
      <c r="GCE11" s="244"/>
      <c r="GCF11" s="244"/>
      <c r="GCG11" s="244"/>
      <c r="GCH11" s="244"/>
      <c r="GCI11" s="244"/>
      <c r="GCJ11" s="244"/>
      <c r="GCK11" s="244"/>
      <c r="GCL11" s="244"/>
      <c r="GCM11" s="244"/>
      <c r="GCN11" s="244"/>
      <c r="GCO11" s="244"/>
      <c r="GCP11" s="244"/>
      <c r="GCQ11" s="244"/>
      <c r="GCR11" s="244"/>
      <c r="GCS11" s="244"/>
      <c r="GCT11" s="244"/>
      <c r="GCU11" s="244"/>
      <c r="GCV11" s="244"/>
      <c r="GCW11" s="244"/>
      <c r="GCX11" s="244"/>
      <c r="GCY11" s="244"/>
      <c r="GCZ11" s="244"/>
      <c r="GDA11" s="244"/>
      <c r="GDB11" s="244"/>
      <c r="GDC11" s="244"/>
      <c r="GDD11" s="244"/>
      <c r="GDE11" s="244"/>
      <c r="GDF11" s="244"/>
      <c r="GDG11" s="244"/>
      <c r="GDH11" s="244"/>
      <c r="GDI11" s="244"/>
      <c r="GDJ11" s="244"/>
      <c r="GDK11" s="244"/>
      <c r="GDL11" s="244"/>
      <c r="GDM11" s="244"/>
      <c r="GDN11" s="244"/>
      <c r="GDO11" s="244"/>
      <c r="GDP11" s="244"/>
      <c r="GDQ11" s="244"/>
      <c r="GDR11" s="244"/>
      <c r="GDS11" s="244"/>
      <c r="GDT11" s="244"/>
      <c r="GDU11" s="244"/>
      <c r="GDV11" s="244"/>
      <c r="GDW11" s="244"/>
      <c r="GDX11" s="244"/>
      <c r="GDY11" s="244"/>
      <c r="GDZ11" s="244"/>
      <c r="GEA11" s="244"/>
      <c r="GEB11" s="244"/>
      <c r="GEC11" s="244"/>
      <c r="GED11" s="244"/>
      <c r="GEE11" s="244"/>
      <c r="GEF11" s="244"/>
      <c r="GEG11" s="244"/>
      <c r="GEH11" s="244"/>
      <c r="GEI11" s="244"/>
      <c r="GEJ11" s="244"/>
      <c r="GEK11" s="244"/>
      <c r="GEL11" s="244"/>
      <c r="GEM11" s="244"/>
      <c r="GEN11" s="244"/>
      <c r="GEO11" s="244"/>
      <c r="GEP11" s="244"/>
      <c r="GEQ11" s="244"/>
      <c r="GER11" s="244"/>
      <c r="GES11" s="244"/>
      <c r="GET11" s="244"/>
      <c r="GEU11" s="244"/>
      <c r="GEV11" s="244"/>
      <c r="GEW11" s="244"/>
      <c r="GEX11" s="244"/>
      <c r="GEY11" s="244"/>
      <c r="GEZ11" s="244"/>
      <c r="GFA11" s="244"/>
      <c r="GFB11" s="244"/>
      <c r="GFC11" s="244"/>
      <c r="GFD11" s="244"/>
      <c r="GFE11" s="244"/>
      <c r="GFF11" s="244"/>
      <c r="GFG11" s="244"/>
      <c r="GFH11" s="244"/>
      <c r="GFI11" s="244"/>
      <c r="GFJ11" s="244"/>
      <c r="GFK11" s="244"/>
      <c r="GFL11" s="244"/>
      <c r="GFM11" s="244"/>
      <c r="GFN11" s="244"/>
      <c r="GFO11" s="244"/>
      <c r="GFP11" s="244"/>
      <c r="GFQ11" s="244"/>
      <c r="GFR11" s="244"/>
      <c r="GFS11" s="244"/>
      <c r="GFT11" s="244"/>
      <c r="GFU11" s="244"/>
      <c r="GFV11" s="244"/>
      <c r="GFW11" s="244"/>
      <c r="GFX11" s="244"/>
      <c r="GFY11" s="244"/>
      <c r="GFZ11" s="244"/>
      <c r="GGA11" s="244"/>
      <c r="GGB11" s="244"/>
      <c r="GGC11" s="244"/>
      <c r="GGD11" s="244"/>
      <c r="GGE11" s="244"/>
      <c r="GGF11" s="244"/>
      <c r="GGG11" s="244"/>
      <c r="GGH11" s="244"/>
      <c r="GGI11" s="244"/>
      <c r="GGJ11" s="244"/>
      <c r="GGK11" s="244"/>
      <c r="GGL11" s="244"/>
      <c r="GGM11" s="244"/>
      <c r="GGN11" s="244"/>
      <c r="GGO11" s="244"/>
      <c r="GGP11" s="244"/>
      <c r="GGQ11" s="244"/>
      <c r="GGR11" s="244"/>
      <c r="GGS11" s="244"/>
      <c r="GGT11" s="244"/>
      <c r="GGU11" s="244"/>
      <c r="GGV11" s="244"/>
      <c r="GGW11" s="244"/>
      <c r="GGX11" s="244"/>
      <c r="GGY11" s="244"/>
      <c r="GGZ11" s="244"/>
      <c r="GHA11" s="244"/>
      <c r="GHB11" s="244"/>
      <c r="GHC11" s="244"/>
      <c r="GHD11" s="244"/>
      <c r="GHE11" s="244"/>
      <c r="GHF11" s="244"/>
      <c r="GHG11" s="244"/>
      <c r="GHH11" s="244"/>
      <c r="GHI11" s="244"/>
      <c r="GHJ11" s="244"/>
      <c r="GHK11" s="244"/>
      <c r="GHL11" s="244"/>
      <c r="GHM11" s="244"/>
      <c r="GHN11" s="244"/>
      <c r="GHO11" s="244"/>
      <c r="GHP11" s="244"/>
      <c r="GHQ11" s="244"/>
      <c r="GHR11" s="244"/>
      <c r="GHS11" s="244"/>
      <c r="GHT11" s="244"/>
      <c r="GHU11" s="244"/>
      <c r="GHV11" s="244"/>
      <c r="GHW11" s="244"/>
      <c r="GHX11" s="244"/>
      <c r="GHY11" s="244"/>
      <c r="GHZ11" s="244"/>
      <c r="GIA11" s="244"/>
      <c r="GIB11" s="244"/>
      <c r="GIC11" s="244"/>
      <c r="GID11" s="244"/>
      <c r="GIE11" s="244"/>
      <c r="GIF11" s="244"/>
      <c r="GIG11" s="244"/>
      <c r="GIH11" s="244"/>
      <c r="GII11" s="244"/>
      <c r="GIJ11" s="244"/>
      <c r="GIK11" s="244"/>
      <c r="GIL11" s="244"/>
      <c r="GIM11" s="244"/>
      <c r="GIN11" s="244"/>
      <c r="GIO11" s="244"/>
      <c r="GIP11" s="244"/>
      <c r="GIQ11" s="244"/>
      <c r="GIR11" s="244"/>
      <c r="GIS11" s="244"/>
      <c r="GIT11" s="244"/>
      <c r="GIU11" s="244"/>
      <c r="GIV11" s="244"/>
      <c r="GIW11" s="244"/>
      <c r="GIX11" s="244"/>
      <c r="GIY11" s="244"/>
      <c r="GIZ11" s="244"/>
      <c r="GJA11" s="244"/>
      <c r="GJB11" s="244"/>
      <c r="GJC11" s="244"/>
      <c r="GJD11" s="244"/>
      <c r="GJE11" s="244"/>
      <c r="GJF11" s="244"/>
      <c r="GJG11" s="244"/>
      <c r="GJH11" s="244"/>
      <c r="GJI11" s="244"/>
      <c r="GJJ11" s="244"/>
      <c r="GJK11" s="244"/>
      <c r="GJL11" s="244"/>
      <c r="GJM11" s="244"/>
      <c r="GJN11" s="244"/>
      <c r="GJO11" s="244"/>
      <c r="GJP11" s="244"/>
      <c r="GJQ11" s="244"/>
      <c r="GJR11" s="244"/>
      <c r="GJS11" s="244"/>
      <c r="GJT11" s="244"/>
      <c r="GJU11" s="244"/>
      <c r="GJV11" s="244"/>
      <c r="GJW11" s="244"/>
      <c r="GJX11" s="244"/>
      <c r="GJY11" s="244"/>
      <c r="GJZ11" s="244"/>
      <c r="GKA11" s="244"/>
      <c r="GKB11" s="244"/>
      <c r="GKC11" s="244"/>
      <c r="GKD11" s="244"/>
      <c r="GKE11" s="244"/>
      <c r="GKF11" s="244"/>
      <c r="GKG11" s="244"/>
      <c r="GKH11" s="244"/>
      <c r="GKI11" s="244"/>
      <c r="GKJ11" s="244"/>
      <c r="GKK11" s="244"/>
      <c r="GKL11" s="244"/>
      <c r="GKM11" s="244"/>
      <c r="GKN11" s="244"/>
      <c r="GKO11" s="244"/>
      <c r="GKP11" s="244"/>
      <c r="GKQ11" s="244"/>
      <c r="GKR11" s="244"/>
      <c r="GKS11" s="244"/>
      <c r="GKT11" s="244"/>
      <c r="GKU11" s="244"/>
      <c r="GKV11" s="244"/>
      <c r="GKW11" s="244"/>
      <c r="GKX11" s="244"/>
      <c r="GKY11" s="244"/>
      <c r="GKZ11" s="244"/>
      <c r="GLA11" s="244"/>
      <c r="GLB11" s="244"/>
      <c r="GLC11" s="244"/>
      <c r="GLD11" s="244"/>
      <c r="GLE11" s="244"/>
      <c r="GLF11" s="244"/>
      <c r="GLG11" s="244"/>
      <c r="GLH11" s="244"/>
      <c r="GLI11" s="244"/>
      <c r="GLJ11" s="244"/>
      <c r="GLK11" s="244"/>
      <c r="GLL11" s="244"/>
      <c r="GLM11" s="244"/>
      <c r="GLN11" s="244"/>
      <c r="GLO11" s="244"/>
      <c r="GLP11" s="244"/>
      <c r="GLQ11" s="244"/>
      <c r="GLR11" s="244"/>
      <c r="GLS11" s="244"/>
      <c r="GLT11" s="244"/>
      <c r="GLU11" s="244"/>
      <c r="GLV11" s="244"/>
      <c r="GLW11" s="244"/>
      <c r="GLX11" s="244"/>
      <c r="GLY11" s="244"/>
      <c r="GLZ11" s="244"/>
      <c r="GMA11" s="244"/>
      <c r="GMB11" s="244"/>
      <c r="GMC11" s="244"/>
      <c r="GMD11" s="244"/>
      <c r="GME11" s="244"/>
      <c r="GMF11" s="244"/>
      <c r="GMG11" s="244"/>
      <c r="GMH11" s="244"/>
      <c r="GMI11" s="244"/>
      <c r="GMJ11" s="244"/>
      <c r="GMK11" s="244"/>
      <c r="GML11" s="244"/>
      <c r="GMM11" s="244"/>
      <c r="GMN11" s="244"/>
      <c r="GMO11" s="244"/>
      <c r="GMP11" s="244"/>
      <c r="GMQ11" s="244"/>
      <c r="GMR11" s="244"/>
      <c r="GMS11" s="244"/>
      <c r="GMT11" s="244"/>
      <c r="GMU11" s="244"/>
      <c r="GMV11" s="244"/>
      <c r="GMW11" s="244"/>
      <c r="GMX11" s="244"/>
      <c r="GMY11" s="244"/>
      <c r="GMZ11" s="244"/>
      <c r="GNA11" s="244"/>
      <c r="GNB11" s="244"/>
      <c r="GNC11" s="244"/>
      <c r="GND11" s="244"/>
      <c r="GNE11" s="244"/>
      <c r="GNF11" s="244"/>
      <c r="GNG11" s="244"/>
      <c r="GNH11" s="244"/>
      <c r="GNI11" s="244"/>
      <c r="GNJ11" s="244"/>
      <c r="GNK11" s="244"/>
      <c r="GNL11" s="244"/>
      <c r="GNM11" s="244"/>
      <c r="GNN11" s="244"/>
      <c r="GNO11" s="244"/>
      <c r="GNP11" s="244"/>
      <c r="GNQ11" s="244"/>
      <c r="GNR11" s="244"/>
      <c r="GNS11" s="244"/>
      <c r="GNT11" s="244"/>
      <c r="GNU11" s="244"/>
      <c r="GNV11" s="244"/>
      <c r="GNW11" s="244"/>
      <c r="GNX11" s="244"/>
      <c r="GNY11" s="244"/>
      <c r="GNZ11" s="244"/>
      <c r="GOA11" s="244"/>
      <c r="GOB11" s="244"/>
      <c r="GOC11" s="244"/>
      <c r="GOD11" s="244"/>
      <c r="GOE11" s="244"/>
      <c r="GOF11" s="244"/>
      <c r="GOG11" s="244"/>
      <c r="GOH11" s="244"/>
      <c r="GOI11" s="244"/>
      <c r="GOJ11" s="244"/>
      <c r="GOK11" s="244"/>
      <c r="GOL11" s="244"/>
      <c r="GOM11" s="244"/>
      <c r="GON11" s="244"/>
      <c r="GOO11" s="244"/>
      <c r="GOP11" s="244"/>
      <c r="GOQ11" s="244"/>
      <c r="GOR11" s="244"/>
      <c r="GOS11" s="244"/>
      <c r="GOT11" s="244"/>
      <c r="GOU11" s="244"/>
      <c r="GOV11" s="244"/>
      <c r="GOW11" s="244"/>
      <c r="GOX11" s="244"/>
      <c r="GOY11" s="244"/>
      <c r="GOZ11" s="244"/>
      <c r="GPA11" s="244"/>
      <c r="GPB11" s="244"/>
      <c r="GPC11" s="244"/>
      <c r="GPD11" s="244"/>
      <c r="GPE11" s="244"/>
      <c r="GPF11" s="244"/>
      <c r="GPG11" s="244"/>
      <c r="GPH11" s="244"/>
      <c r="GPI11" s="244"/>
      <c r="GPJ11" s="244"/>
      <c r="GPK11" s="244"/>
      <c r="GPL11" s="244"/>
      <c r="GPM11" s="244"/>
      <c r="GPN11" s="244"/>
      <c r="GPO11" s="244"/>
      <c r="GPP11" s="244"/>
      <c r="GPQ11" s="244"/>
      <c r="GPR11" s="244"/>
      <c r="GPS11" s="244"/>
      <c r="GPT11" s="244"/>
      <c r="GPU11" s="244"/>
      <c r="GPV11" s="244"/>
      <c r="GPW11" s="244"/>
      <c r="GPX11" s="244"/>
      <c r="GPY11" s="244"/>
      <c r="GPZ11" s="244"/>
      <c r="GQA11" s="244"/>
      <c r="GQB11" s="244"/>
      <c r="GQC11" s="244"/>
      <c r="GQD11" s="244"/>
      <c r="GQE11" s="244"/>
      <c r="GQF11" s="244"/>
      <c r="GQG11" s="244"/>
      <c r="GQH11" s="244"/>
      <c r="GQI11" s="244"/>
      <c r="GQJ11" s="244"/>
      <c r="GQK11" s="244"/>
      <c r="GQL11" s="244"/>
      <c r="GQM11" s="244"/>
      <c r="GQN11" s="244"/>
      <c r="GQO11" s="244"/>
      <c r="GQP11" s="244"/>
      <c r="GQQ11" s="244"/>
      <c r="GQR11" s="244"/>
      <c r="GQS11" s="244"/>
      <c r="GQT11" s="244"/>
      <c r="GQU11" s="244"/>
      <c r="GQV11" s="244"/>
      <c r="GQW11" s="244"/>
      <c r="GQX11" s="244"/>
      <c r="GQY11" s="244"/>
      <c r="GQZ11" s="244"/>
      <c r="GRA11" s="244"/>
      <c r="GRB11" s="244"/>
      <c r="GRC11" s="244"/>
      <c r="GRD11" s="244"/>
      <c r="GRE11" s="244"/>
      <c r="GRF11" s="244"/>
      <c r="GRG11" s="244"/>
      <c r="GRH11" s="244"/>
      <c r="GRI11" s="244"/>
      <c r="GRJ11" s="244"/>
      <c r="GRK11" s="244"/>
      <c r="GRL11" s="244"/>
      <c r="GRM11" s="244"/>
      <c r="GRN11" s="244"/>
      <c r="GRO11" s="244"/>
      <c r="GRP11" s="244"/>
      <c r="GRQ11" s="244"/>
      <c r="GRR11" s="244"/>
      <c r="GRS11" s="244"/>
      <c r="GRT11" s="244"/>
      <c r="GRU11" s="244"/>
      <c r="GRV11" s="244"/>
      <c r="GRW11" s="244"/>
      <c r="GRX11" s="244"/>
      <c r="GRY11" s="244"/>
      <c r="GRZ11" s="244"/>
      <c r="GSA11" s="244"/>
      <c r="GSB11" s="244"/>
      <c r="GSC11" s="244"/>
      <c r="GSD11" s="244"/>
      <c r="GSE11" s="244"/>
      <c r="GSF11" s="244"/>
      <c r="GSG11" s="244"/>
      <c r="GSH11" s="244"/>
      <c r="GSI11" s="244"/>
      <c r="GSJ11" s="244"/>
      <c r="GSK11" s="244"/>
      <c r="GSL11" s="244"/>
      <c r="GSM11" s="244"/>
      <c r="GSN11" s="244"/>
      <c r="GSO11" s="244"/>
      <c r="GSP11" s="244"/>
      <c r="GSQ11" s="244"/>
      <c r="GSR11" s="244"/>
      <c r="GSS11" s="244"/>
      <c r="GST11" s="244"/>
      <c r="GSU11" s="244"/>
      <c r="GSV11" s="244"/>
      <c r="GSW11" s="244"/>
      <c r="GSX11" s="244"/>
      <c r="GSY11" s="244"/>
      <c r="GSZ11" s="244"/>
      <c r="GTA11" s="244"/>
      <c r="GTB11" s="244"/>
      <c r="GTC11" s="244"/>
      <c r="GTD11" s="244"/>
      <c r="GTE11" s="244"/>
      <c r="GTF11" s="244"/>
      <c r="GTG11" s="244"/>
      <c r="GTH11" s="244"/>
      <c r="GTI11" s="244"/>
      <c r="GTJ11" s="244"/>
      <c r="GTK11" s="244"/>
      <c r="GTL11" s="244"/>
      <c r="GTM11" s="244"/>
      <c r="GTN11" s="244"/>
      <c r="GTO11" s="244"/>
      <c r="GTP11" s="244"/>
      <c r="GTQ11" s="244"/>
      <c r="GTR11" s="244"/>
      <c r="GTS11" s="244"/>
      <c r="GTT11" s="244"/>
      <c r="GTU11" s="244"/>
      <c r="GTV11" s="244"/>
      <c r="GTW11" s="244"/>
      <c r="GTX11" s="244"/>
      <c r="GTY11" s="244"/>
      <c r="GTZ11" s="244"/>
      <c r="GUA11" s="244"/>
      <c r="GUB11" s="244"/>
      <c r="GUC11" s="244"/>
      <c r="GUD11" s="244"/>
      <c r="GUE11" s="244"/>
      <c r="GUF11" s="244"/>
      <c r="GUG11" s="244"/>
      <c r="GUH11" s="244"/>
      <c r="GUI11" s="244"/>
      <c r="GUJ11" s="244"/>
      <c r="GUK11" s="244"/>
      <c r="GUL11" s="244"/>
      <c r="GUM11" s="244"/>
      <c r="GUN11" s="244"/>
      <c r="GUO11" s="244"/>
      <c r="GUP11" s="244"/>
      <c r="GUQ11" s="244"/>
      <c r="GUR11" s="244"/>
      <c r="GUS11" s="244"/>
      <c r="GUT11" s="244"/>
      <c r="GUU11" s="244"/>
      <c r="GUV11" s="244"/>
      <c r="GUW11" s="244"/>
      <c r="GUX11" s="244"/>
      <c r="GUY11" s="244"/>
      <c r="GUZ11" s="244"/>
      <c r="GVA11" s="244"/>
      <c r="GVB11" s="244"/>
      <c r="GVC11" s="244"/>
      <c r="GVD11" s="244"/>
      <c r="GVE11" s="244"/>
      <c r="GVF11" s="244"/>
      <c r="GVG11" s="244"/>
      <c r="GVH11" s="244"/>
      <c r="GVI11" s="244"/>
      <c r="GVJ11" s="244"/>
      <c r="GVK11" s="244"/>
      <c r="GVL11" s="244"/>
      <c r="GVM11" s="244"/>
      <c r="GVN11" s="244"/>
      <c r="GVO11" s="244"/>
      <c r="GVP11" s="244"/>
      <c r="GVQ11" s="244"/>
      <c r="GVR11" s="244"/>
      <c r="GVS11" s="244"/>
      <c r="GVT11" s="244"/>
      <c r="GVU11" s="244"/>
      <c r="GVV11" s="244"/>
      <c r="GVW11" s="244"/>
      <c r="GVX11" s="244"/>
      <c r="GVY11" s="244"/>
      <c r="GVZ11" s="244"/>
      <c r="GWA11" s="244"/>
      <c r="GWB11" s="244"/>
      <c r="GWC11" s="244"/>
      <c r="GWD11" s="244"/>
      <c r="GWE11" s="244"/>
      <c r="GWF11" s="244"/>
      <c r="GWG11" s="244"/>
      <c r="GWH11" s="244"/>
      <c r="GWI11" s="244"/>
      <c r="GWJ11" s="244"/>
      <c r="GWK11" s="244"/>
      <c r="GWL11" s="244"/>
      <c r="GWM11" s="244"/>
      <c r="GWN11" s="244"/>
      <c r="GWO11" s="244"/>
      <c r="GWP11" s="244"/>
      <c r="GWQ11" s="244"/>
      <c r="GWR11" s="244"/>
      <c r="GWS11" s="244"/>
      <c r="GWT11" s="244"/>
      <c r="GWU11" s="244"/>
      <c r="GWV11" s="244"/>
      <c r="GWW11" s="244"/>
      <c r="GWX11" s="244"/>
      <c r="GWY11" s="244"/>
      <c r="GWZ11" s="244"/>
      <c r="GXA11" s="244"/>
      <c r="GXB11" s="244"/>
      <c r="GXC11" s="244"/>
      <c r="GXD11" s="244"/>
      <c r="GXE11" s="244"/>
      <c r="GXF11" s="244"/>
      <c r="GXG11" s="244"/>
      <c r="GXH11" s="244"/>
      <c r="GXI11" s="244"/>
      <c r="GXJ11" s="244"/>
      <c r="GXK11" s="244"/>
      <c r="GXL11" s="244"/>
      <c r="GXM11" s="244"/>
      <c r="GXN11" s="244"/>
      <c r="GXO11" s="244"/>
      <c r="GXP11" s="244"/>
      <c r="GXQ11" s="244"/>
      <c r="GXR11" s="244"/>
      <c r="GXS11" s="244"/>
      <c r="GXT11" s="244"/>
      <c r="GXU11" s="244"/>
      <c r="GXV11" s="244"/>
      <c r="GXW11" s="244"/>
      <c r="GXX11" s="244"/>
      <c r="GXY11" s="244"/>
      <c r="GXZ11" s="244"/>
      <c r="GYA11" s="244"/>
      <c r="GYB11" s="244"/>
      <c r="GYC11" s="244"/>
      <c r="GYD11" s="244"/>
      <c r="GYE11" s="244"/>
      <c r="GYF11" s="244"/>
      <c r="GYG11" s="244"/>
      <c r="GYH11" s="244"/>
      <c r="GYI11" s="244"/>
      <c r="GYJ11" s="244"/>
      <c r="GYK11" s="244"/>
      <c r="GYL11" s="244"/>
      <c r="GYM11" s="244"/>
      <c r="GYN11" s="244"/>
      <c r="GYO11" s="244"/>
      <c r="GYP11" s="244"/>
      <c r="GYQ11" s="244"/>
      <c r="GYR11" s="244"/>
      <c r="GYS11" s="244"/>
      <c r="GYT11" s="244"/>
      <c r="GYU11" s="244"/>
      <c r="GYV11" s="244"/>
      <c r="GYW11" s="244"/>
      <c r="GYX11" s="244"/>
      <c r="GYY11" s="244"/>
      <c r="GYZ11" s="244"/>
      <c r="GZA11" s="244"/>
      <c r="GZB11" s="244"/>
      <c r="GZC11" s="244"/>
      <c r="GZD11" s="244"/>
      <c r="GZE11" s="244"/>
      <c r="GZF11" s="244"/>
      <c r="GZG11" s="244"/>
      <c r="GZH11" s="244"/>
      <c r="GZI11" s="244"/>
      <c r="GZJ11" s="244"/>
      <c r="GZK11" s="244"/>
      <c r="GZL11" s="244"/>
      <c r="GZM11" s="244"/>
      <c r="GZN11" s="244"/>
      <c r="GZO11" s="244"/>
      <c r="GZP11" s="244"/>
      <c r="GZQ11" s="244"/>
      <c r="GZR11" s="244"/>
      <c r="GZS11" s="244"/>
      <c r="GZT11" s="244"/>
      <c r="GZU11" s="244"/>
      <c r="GZV11" s="244"/>
      <c r="GZW11" s="244"/>
      <c r="GZX11" s="244"/>
      <c r="GZY11" s="244"/>
      <c r="GZZ11" s="244"/>
      <c r="HAA11" s="244"/>
      <c r="HAB11" s="244"/>
      <c r="HAC11" s="244"/>
      <c r="HAD11" s="244"/>
      <c r="HAE11" s="244"/>
      <c r="HAF11" s="244"/>
      <c r="HAG11" s="244"/>
      <c r="HAH11" s="244"/>
      <c r="HAI11" s="244"/>
      <c r="HAJ11" s="244"/>
      <c r="HAK11" s="244"/>
      <c r="HAL11" s="244"/>
      <c r="HAM11" s="244"/>
      <c r="HAN11" s="244"/>
      <c r="HAO11" s="244"/>
      <c r="HAP11" s="244"/>
      <c r="HAQ11" s="244"/>
      <c r="HAR11" s="244"/>
      <c r="HAS11" s="244"/>
      <c r="HAT11" s="244"/>
      <c r="HAU11" s="244"/>
      <c r="HAV11" s="244"/>
      <c r="HAW11" s="244"/>
      <c r="HAX11" s="244"/>
      <c r="HAY11" s="244"/>
      <c r="HAZ11" s="244"/>
      <c r="HBA11" s="244"/>
      <c r="HBB11" s="244"/>
      <c r="HBC11" s="244"/>
      <c r="HBD11" s="244"/>
      <c r="HBE11" s="244"/>
      <c r="HBF11" s="244"/>
      <c r="HBG11" s="244"/>
      <c r="HBH11" s="244"/>
      <c r="HBI11" s="244"/>
      <c r="HBJ11" s="244"/>
      <c r="HBK11" s="244"/>
      <c r="HBL11" s="244"/>
      <c r="HBM11" s="244"/>
      <c r="HBN11" s="244"/>
      <c r="HBO11" s="244"/>
      <c r="HBP11" s="244"/>
      <c r="HBQ11" s="244"/>
      <c r="HBR11" s="244"/>
      <c r="HBS11" s="244"/>
      <c r="HBT11" s="244"/>
      <c r="HBU11" s="244"/>
      <c r="HBV11" s="244"/>
      <c r="HBW11" s="244"/>
      <c r="HBX11" s="244"/>
      <c r="HBY11" s="244"/>
      <c r="HBZ11" s="244"/>
      <c r="HCA11" s="244"/>
      <c r="HCB11" s="244"/>
      <c r="HCC11" s="244"/>
      <c r="HCD11" s="244"/>
      <c r="HCE11" s="244"/>
      <c r="HCF11" s="244"/>
      <c r="HCG11" s="244"/>
      <c r="HCH11" s="244"/>
      <c r="HCI11" s="244"/>
      <c r="HCJ11" s="244"/>
      <c r="HCK11" s="244"/>
      <c r="HCL11" s="244"/>
      <c r="HCM11" s="244"/>
      <c r="HCN11" s="244"/>
      <c r="HCO11" s="244"/>
      <c r="HCP11" s="244"/>
      <c r="HCQ11" s="244"/>
      <c r="HCR11" s="244"/>
      <c r="HCS11" s="244"/>
      <c r="HCT11" s="244"/>
      <c r="HCU11" s="244"/>
      <c r="HCV11" s="244"/>
      <c r="HCW11" s="244"/>
      <c r="HCX11" s="244"/>
      <c r="HCY11" s="244"/>
      <c r="HCZ11" s="244"/>
      <c r="HDA11" s="244"/>
      <c r="HDB11" s="244"/>
      <c r="HDC11" s="244"/>
      <c r="HDD11" s="244"/>
      <c r="HDE11" s="244"/>
      <c r="HDF11" s="244"/>
      <c r="HDG11" s="244"/>
      <c r="HDH11" s="244"/>
      <c r="HDI11" s="244"/>
      <c r="HDJ11" s="244"/>
      <c r="HDK11" s="244"/>
      <c r="HDL11" s="244"/>
      <c r="HDM11" s="244"/>
      <c r="HDN11" s="244"/>
      <c r="HDO11" s="244"/>
      <c r="HDP11" s="244"/>
      <c r="HDQ11" s="244"/>
      <c r="HDR11" s="244"/>
      <c r="HDS11" s="244"/>
      <c r="HDT11" s="244"/>
      <c r="HDU11" s="244"/>
      <c r="HDV11" s="244"/>
      <c r="HDW11" s="244"/>
      <c r="HDX11" s="244"/>
      <c r="HDY11" s="244"/>
      <c r="HDZ11" s="244"/>
      <c r="HEA11" s="244"/>
      <c r="HEB11" s="244"/>
      <c r="HEC11" s="244"/>
      <c r="HED11" s="244"/>
      <c r="HEE11" s="244"/>
      <c r="HEF11" s="244"/>
      <c r="HEG11" s="244"/>
      <c r="HEH11" s="244"/>
      <c r="HEI11" s="244"/>
      <c r="HEJ11" s="244"/>
      <c r="HEK11" s="244"/>
      <c r="HEL11" s="244"/>
      <c r="HEM11" s="244"/>
      <c r="HEN11" s="244"/>
      <c r="HEO11" s="244"/>
      <c r="HEP11" s="244"/>
      <c r="HEQ11" s="244"/>
      <c r="HER11" s="244"/>
      <c r="HES11" s="244"/>
      <c r="HET11" s="244"/>
      <c r="HEU11" s="244"/>
      <c r="HEV11" s="244"/>
      <c r="HEW11" s="244"/>
      <c r="HEX11" s="244"/>
      <c r="HEY11" s="244"/>
      <c r="HEZ11" s="244"/>
      <c r="HFA11" s="244"/>
      <c r="HFB11" s="244"/>
      <c r="HFC11" s="244"/>
      <c r="HFD11" s="244"/>
      <c r="HFE11" s="244"/>
      <c r="HFF11" s="244"/>
      <c r="HFG11" s="244"/>
      <c r="HFH11" s="244"/>
      <c r="HFI11" s="244"/>
      <c r="HFJ11" s="244"/>
      <c r="HFK11" s="244"/>
      <c r="HFL11" s="244"/>
      <c r="HFM11" s="244"/>
      <c r="HFN11" s="244"/>
      <c r="HFO11" s="244"/>
      <c r="HFP11" s="244"/>
      <c r="HFQ11" s="244"/>
      <c r="HFR11" s="244"/>
      <c r="HFS11" s="244"/>
      <c r="HFT11" s="244"/>
      <c r="HFU11" s="244"/>
      <c r="HFV11" s="244"/>
      <c r="HFW11" s="244"/>
      <c r="HFX11" s="244"/>
      <c r="HFY11" s="244"/>
      <c r="HFZ11" s="244"/>
      <c r="HGA11" s="244"/>
      <c r="HGB11" s="244"/>
      <c r="HGC11" s="244"/>
      <c r="HGD11" s="244"/>
      <c r="HGE11" s="244"/>
      <c r="HGF11" s="244"/>
      <c r="HGG11" s="244"/>
      <c r="HGH11" s="244"/>
      <c r="HGI11" s="244"/>
      <c r="HGJ11" s="244"/>
      <c r="HGK11" s="244"/>
      <c r="HGL11" s="244"/>
      <c r="HGM11" s="244"/>
      <c r="HGN11" s="244"/>
      <c r="HGO11" s="244"/>
      <c r="HGP11" s="244"/>
      <c r="HGQ11" s="244"/>
      <c r="HGR11" s="244"/>
      <c r="HGS11" s="244"/>
      <c r="HGT11" s="244"/>
      <c r="HGU11" s="244"/>
      <c r="HGV11" s="244"/>
      <c r="HGW11" s="244"/>
      <c r="HGX11" s="244"/>
      <c r="HGY11" s="244"/>
      <c r="HGZ11" s="244"/>
      <c r="HHA11" s="244"/>
      <c r="HHB11" s="244"/>
      <c r="HHC11" s="244"/>
      <c r="HHD11" s="244"/>
      <c r="HHE11" s="244"/>
      <c r="HHF11" s="244"/>
      <c r="HHG11" s="244"/>
      <c r="HHH11" s="244"/>
      <c r="HHI11" s="244"/>
      <c r="HHJ11" s="244"/>
      <c r="HHK11" s="244"/>
      <c r="HHL11" s="244"/>
      <c r="HHM11" s="244"/>
      <c r="HHN11" s="244"/>
      <c r="HHO11" s="244"/>
      <c r="HHP11" s="244"/>
      <c r="HHQ11" s="244"/>
      <c r="HHR11" s="244"/>
      <c r="HHS11" s="244"/>
      <c r="HHT11" s="244"/>
      <c r="HHU11" s="244"/>
      <c r="HHV11" s="244"/>
      <c r="HHW11" s="244"/>
      <c r="HHX11" s="244"/>
      <c r="HHY11" s="244"/>
      <c r="HHZ11" s="244"/>
      <c r="HIA11" s="244"/>
      <c r="HIB11" s="244"/>
      <c r="HIC11" s="244"/>
      <c r="HID11" s="244"/>
      <c r="HIE11" s="244"/>
      <c r="HIF11" s="244"/>
      <c r="HIG11" s="244"/>
      <c r="HIH11" s="244"/>
      <c r="HII11" s="244"/>
      <c r="HIJ11" s="244"/>
      <c r="HIK11" s="244"/>
      <c r="HIL11" s="244"/>
      <c r="HIM11" s="244"/>
      <c r="HIN11" s="244"/>
      <c r="HIO11" s="244"/>
      <c r="HIP11" s="244"/>
      <c r="HIQ11" s="244"/>
      <c r="HIR11" s="244"/>
      <c r="HIS11" s="244"/>
      <c r="HIT11" s="244"/>
      <c r="HIU11" s="244"/>
      <c r="HIV11" s="244"/>
      <c r="HIW11" s="244"/>
      <c r="HIX11" s="244"/>
      <c r="HIY11" s="244"/>
      <c r="HIZ11" s="244"/>
      <c r="HJA11" s="244"/>
      <c r="HJB11" s="244"/>
      <c r="HJC11" s="244"/>
      <c r="HJD11" s="244"/>
      <c r="HJE11" s="244"/>
      <c r="HJF11" s="244"/>
      <c r="HJG11" s="244"/>
      <c r="HJH11" s="244"/>
      <c r="HJI11" s="244"/>
      <c r="HJJ11" s="244"/>
      <c r="HJK11" s="244"/>
      <c r="HJL11" s="244"/>
      <c r="HJM11" s="244"/>
      <c r="HJN11" s="244"/>
      <c r="HJO11" s="244"/>
      <c r="HJP11" s="244"/>
      <c r="HJQ11" s="244"/>
      <c r="HJR11" s="244"/>
      <c r="HJS11" s="244"/>
      <c r="HJT11" s="244"/>
      <c r="HJU11" s="244"/>
      <c r="HJV11" s="244"/>
      <c r="HJW11" s="244"/>
      <c r="HJX11" s="244"/>
      <c r="HJY11" s="244"/>
      <c r="HJZ11" s="244"/>
      <c r="HKA11" s="244"/>
      <c r="HKB11" s="244"/>
      <c r="HKC11" s="244"/>
      <c r="HKD11" s="244"/>
      <c r="HKE11" s="244"/>
      <c r="HKF11" s="244"/>
      <c r="HKG11" s="244"/>
      <c r="HKH11" s="244"/>
      <c r="HKI11" s="244"/>
      <c r="HKJ11" s="244"/>
      <c r="HKK11" s="244"/>
      <c r="HKL11" s="244"/>
      <c r="HKM11" s="244"/>
      <c r="HKN11" s="244"/>
      <c r="HKO11" s="244"/>
      <c r="HKP11" s="244"/>
      <c r="HKQ11" s="244"/>
      <c r="HKR11" s="244"/>
      <c r="HKS11" s="244"/>
      <c r="HKT11" s="244"/>
      <c r="HKU11" s="244"/>
      <c r="HKV11" s="244"/>
      <c r="HKW11" s="244"/>
      <c r="HKX11" s="244"/>
      <c r="HKY11" s="244"/>
      <c r="HKZ11" s="244"/>
      <c r="HLA11" s="244"/>
      <c r="HLB11" s="244"/>
      <c r="HLC11" s="244"/>
      <c r="HLD11" s="244"/>
      <c r="HLE11" s="244"/>
      <c r="HLF11" s="244"/>
      <c r="HLG11" s="244"/>
      <c r="HLH11" s="244"/>
      <c r="HLI11" s="244"/>
      <c r="HLJ11" s="244"/>
      <c r="HLK11" s="244"/>
      <c r="HLL11" s="244"/>
      <c r="HLM11" s="244"/>
      <c r="HLN11" s="244"/>
      <c r="HLO11" s="244"/>
      <c r="HLP11" s="244"/>
      <c r="HLQ11" s="244"/>
      <c r="HLR11" s="244"/>
      <c r="HLS11" s="244"/>
      <c r="HLT11" s="244"/>
      <c r="HLU11" s="244"/>
      <c r="HLV11" s="244"/>
      <c r="HLW11" s="244"/>
      <c r="HLX11" s="244"/>
      <c r="HLY11" s="244"/>
      <c r="HLZ11" s="244"/>
      <c r="HMA11" s="244"/>
      <c r="HMB11" s="244"/>
      <c r="HMC11" s="244"/>
      <c r="HMD11" s="244"/>
      <c r="HME11" s="244"/>
      <c r="HMF11" s="244"/>
      <c r="HMG11" s="244"/>
      <c r="HMH11" s="244"/>
      <c r="HMI11" s="244"/>
      <c r="HMJ11" s="244"/>
      <c r="HMK11" s="244"/>
      <c r="HML11" s="244"/>
      <c r="HMM11" s="244"/>
      <c r="HMN11" s="244"/>
      <c r="HMO11" s="244"/>
      <c r="HMP11" s="244"/>
      <c r="HMQ11" s="244"/>
      <c r="HMR11" s="244"/>
      <c r="HMS11" s="244"/>
      <c r="HMT11" s="244"/>
      <c r="HMU11" s="244"/>
      <c r="HMV11" s="244"/>
      <c r="HMW11" s="244"/>
      <c r="HMX11" s="244"/>
      <c r="HMY11" s="244"/>
      <c r="HMZ11" s="244"/>
      <c r="HNA11" s="244"/>
      <c r="HNB11" s="244"/>
      <c r="HNC11" s="244"/>
      <c r="HND11" s="244"/>
      <c r="HNE11" s="244"/>
      <c r="HNF11" s="244"/>
      <c r="HNG11" s="244"/>
      <c r="HNH11" s="244"/>
      <c r="HNI11" s="244"/>
      <c r="HNJ11" s="244"/>
      <c r="HNK11" s="244"/>
      <c r="HNL11" s="244"/>
      <c r="HNM11" s="244"/>
      <c r="HNN11" s="244"/>
      <c r="HNO11" s="244"/>
      <c r="HNP11" s="244"/>
      <c r="HNQ11" s="244"/>
      <c r="HNR11" s="244"/>
      <c r="HNS11" s="244"/>
      <c r="HNT11" s="244"/>
      <c r="HNU11" s="244"/>
      <c r="HNV11" s="244"/>
      <c r="HNW11" s="244"/>
      <c r="HNX11" s="244"/>
      <c r="HNY11" s="244"/>
      <c r="HNZ11" s="244"/>
      <c r="HOA11" s="244"/>
      <c r="HOB11" s="244"/>
      <c r="HOC11" s="244"/>
      <c r="HOD11" s="244"/>
      <c r="HOE11" s="244"/>
      <c r="HOF11" s="244"/>
      <c r="HOG11" s="244"/>
      <c r="HOH11" s="244"/>
      <c r="HOI11" s="244"/>
      <c r="HOJ11" s="244"/>
      <c r="HOK11" s="244"/>
      <c r="HOL11" s="244"/>
      <c r="HOM11" s="244"/>
      <c r="HON11" s="244"/>
      <c r="HOO11" s="244"/>
      <c r="HOP11" s="244"/>
      <c r="HOQ11" s="244"/>
      <c r="HOR11" s="244"/>
      <c r="HOS11" s="244"/>
      <c r="HOT11" s="244"/>
      <c r="HOU11" s="244"/>
      <c r="HOV11" s="244"/>
      <c r="HOW11" s="244"/>
      <c r="HOX11" s="244"/>
      <c r="HOY11" s="244"/>
      <c r="HOZ11" s="244"/>
      <c r="HPA11" s="244"/>
      <c r="HPB11" s="244"/>
      <c r="HPC11" s="244"/>
      <c r="HPD11" s="244"/>
      <c r="HPE11" s="244"/>
      <c r="HPF11" s="244"/>
      <c r="HPG11" s="244"/>
      <c r="HPH11" s="244"/>
      <c r="HPI11" s="244"/>
      <c r="HPJ11" s="244"/>
      <c r="HPK11" s="244"/>
      <c r="HPL11" s="244"/>
      <c r="HPM11" s="244"/>
      <c r="HPN11" s="244"/>
      <c r="HPO11" s="244"/>
      <c r="HPP11" s="244"/>
      <c r="HPQ11" s="244"/>
      <c r="HPR11" s="244"/>
      <c r="HPS11" s="244"/>
      <c r="HPT11" s="244"/>
      <c r="HPU11" s="244"/>
      <c r="HPV11" s="244"/>
      <c r="HPW11" s="244"/>
      <c r="HPX11" s="244"/>
      <c r="HPY11" s="244"/>
      <c r="HPZ11" s="244"/>
      <c r="HQA11" s="244"/>
      <c r="HQB11" s="244"/>
      <c r="HQC11" s="244"/>
      <c r="HQD11" s="244"/>
      <c r="HQE11" s="244"/>
      <c r="HQF11" s="244"/>
      <c r="HQG11" s="244"/>
      <c r="HQH11" s="244"/>
      <c r="HQI11" s="244"/>
      <c r="HQJ11" s="244"/>
      <c r="HQK11" s="244"/>
      <c r="HQL11" s="244"/>
      <c r="HQM11" s="244"/>
      <c r="HQN11" s="244"/>
      <c r="HQO11" s="244"/>
      <c r="HQP11" s="244"/>
      <c r="HQQ11" s="244"/>
      <c r="HQR11" s="244"/>
      <c r="HQS11" s="244"/>
      <c r="HQT11" s="244"/>
      <c r="HQU11" s="244"/>
      <c r="HQV11" s="244"/>
      <c r="HQW11" s="244"/>
      <c r="HQX11" s="244"/>
      <c r="HQY11" s="244"/>
      <c r="HQZ11" s="244"/>
      <c r="HRA11" s="244"/>
      <c r="HRB11" s="244"/>
      <c r="HRC11" s="244"/>
      <c r="HRD11" s="244"/>
      <c r="HRE11" s="244"/>
      <c r="HRF11" s="244"/>
      <c r="HRG11" s="244"/>
      <c r="HRH11" s="244"/>
      <c r="HRI11" s="244"/>
      <c r="HRJ11" s="244"/>
      <c r="HRK11" s="244"/>
      <c r="HRL11" s="244"/>
      <c r="HRM11" s="244"/>
      <c r="HRN11" s="244"/>
      <c r="HRO11" s="244"/>
      <c r="HRP11" s="244"/>
      <c r="HRQ11" s="244"/>
      <c r="HRR11" s="244"/>
      <c r="HRS11" s="244"/>
      <c r="HRT11" s="244"/>
      <c r="HRU11" s="244"/>
      <c r="HRV11" s="244"/>
      <c r="HRW11" s="244"/>
      <c r="HRX11" s="244"/>
      <c r="HRY11" s="244"/>
      <c r="HRZ11" s="244"/>
      <c r="HSA11" s="244"/>
      <c r="HSB11" s="244"/>
      <c r="HSC11" s="244"/>
      <c r="HSD11" s="244"/>
      <c r="HSE11" s="244"/>
      <c r="HSF11" s="244"/>
      <c r="HSG11" s="244"/>
      <c r="HSH11" s="244"/>
      <c r="HSI11" s="244"/>
      <c r="HSJ11" s="244"/>
      <c r="HSK11" s="244"/>
      <c r="HSL11" s="244"/>
      <c r="HSM11" s="244"/>
      <c r="HSN11" s="244"/>
      <c r="HSO11" s="244"/>
      <c r="HSP11" s="244"/>
      <c r="HSQ11" s="244"/>
      <c r="HSR11" s="244"/>
      <c r="HSS11" s="244"/>
      <c r="HST11" s="244"/>
      <c r="HSU11" s="244"/>
      <c r="HSV11" s="244"/>
      <c r="HSW11" s="244"/>
      <c r="HSX11" s="244"/>
      <c r="HSY11" s="244"/>
      <c r="HSZ11" s="244"/>
      <c r="HTA11" s="244"/>
      <c r="HTB11" s="244"/>
      <c r="HTC11" s="244"/>
      <c r="HTD11" s="244"/>
      <c r="HTE11" s="244"/>
      <c r="HTF11" s="244"/>
      <c r="HTG11" s="244"/>
      <c r="HTH11" s="244"/>
      <c r="HTI11" s="244"/>
      <c r="HTJ11" s="244"/>
      <c r="HTK11" s="244"/>
      <c r="HTL11" s="244"/>
      <c r="HTM11" s="244"/>
      <c r="HTN11" s="244"/>
      <c r="HTO11" s="244"/>
      <c r="HTP11" s="244"/>
      <c r="HTQ11" s="244"/>
      <c r="HTR11" s="244"/>
      <c r="HTS11" s="244"/>
      <c r="HTT11" s="244"/>
      <c r="HTU11" s="244"/>
      <c r="HTV11" s="244"/>
      <c r="HTW11" s="244"/>
      <c r="HTX11" s="244"/>
      <c r="HTY11" s="244"/>
      <c r="HTZ11" s="244"/>
      <c r="HUA11" s="244"/>
      <c r="HUB11" s="244"/>
      <c r="HUC11" s="244"/>
      <c r="HUD11" s="244"/>
      <c r="HUE11" s="244"/>
      <c r="HUF11" s="244"/>
      <c r="HUG11" s="244"/>
      <c r="HUH11" s="244"/>
      <c r="HUI11" s="244"/>
      <c r="HUJ11" s="244"/>
      <c r="HUK11" s="244"/>
      <c r="HUL11" s="244"/>
      <c r="HUM11" s="244"/>
      <c r="HUN11" s="244"/>
      <c r="HUO11" s="244"/>
      <c r="HUP11" s="244"/>
      <c r="HUQ11" s="244"/>
      <c r="HUR11" s="244"/>
      <c r="HUS11" s="244"/>
      <c r="HUT11" s="244"/>
      <c r="HUU11" s="244"/>
      <c r="HUV11" s="244"/>
      <c r="HUW11" s="244"/>
      <c r="HUX11" s="244"/>
      <c r="HUY11" s="244"/>
      <c r="HUZ11" s="244"/>
      <c r="HVA11" s="244"/>
      <c r="HVB11" s="244"/>
      <c r="HVC11" s="244"/>
      <c r="HVD11" s="244"/>
      <c r="HVE11" s="244"/>
      <c r="HVF11" s="244"/>
      <c r="HVG11" s="244"/>
      <c r="HVH11" s="244"/>
      <c r="HVI11" s="244"/>
      <c r="HVJ11" s="244"/>
      <c r="HVK11" s="244"/>
      <c r="HVL11" s="244"/>
      <c r="HVM11" s="244"/>
      <c r="HVN11" s="244"/>
      <c r="HVO11" s="244"/>
      <c r="HVP11" s="244"/>
      <c r="HVQ11" s="244"/>
      <c r="HVR11" s="244"/>
      <c r="HVS11" s="244"/>
      <c r="HVT11" s="244"/>
      <c r="HVU11" s="244"/>
      <c r="HVV11" s="244"/>
      <c r="HVW11" s="244"/>
      <c r="HVX11" s="244"/>
      <c r="HVY11" s="244"/>
      <c r="HVZ11" s="244"/>
      <c r="HWA11" s="244"/>
      <c r="HWB11" s="244"/>
      <c r="HWC11" s="244"/>
      <c r="HWD11" s="244"/>
      <c r="HWE11" s="244"/>
      <c r="HWF11" s="244"/>
      <c r="HWG11" s="244"/>
      <c r="HWH11" s="244"/>
      <c r="HWI11" s="244"/>
      <c r="HWJ11" s="244"/>
      <c r="HWK11" s="244"/>
      <c r="HWL11" s="244"/>
      <c r="HWM11" s="244"/>
      <c r="HWN11" s="244"/>
      <c r="HWO11" s="244"/>
      <c r="HWP11" s="244"/>
      <c r="HWQ11" s="244"/>
      <c r="HWR11" s="244"/>
      <c r="HWS11" s="244"/>
      <c r="HWT11" s="244"/>
      <c r="HWU11" s="244"/>
      <c r="HWV11" s="244"/>
      <c r="HWW11" s="244"/>
      <c r="HWX11" s="244"/>
      <c r="HWY11" s="244"/>
      <c r="HWZ11" s="244"/>
      <c r="HXA11" s="244"/>
      <c r="HXB11" s="244"/>
      <c r="HXC11" s="244"/>
      <c r="HXD11" s="244"/>
      <c r="HXE11" s="244"/>
      <c r="HXF11" s="244"/>
      <c r="HXG11" s="244"/>
      <c r="HXH11" s="244"/>
      <c r="HXI11" s="244"/>
      <c r="HXJ11" s="244"/>
      <c r="HXK11" s="244"/>
      <c r="HXL11" s="244"/>
      <c r="HXM11" s="244"/>
      <c r="HXN11" s="244"/>
      <c r="HXO11" s="244"/>
      <c r="HXP11" s="244"/>
      <c r="HXQ11" s="244"/>
      <c r="HXR11" s="244"/>
      <c r="HXS11" s="244"/>
      <c r="HXT11" s="244"/>
      <c r="HXU11" s="244"/>
      <c r="HXV11" s="244"/>
      <c r="HXW11" s="244"/>
      <c r="HXX11" s="244"/>
      <c r="HXY11" s="244"/>
      <c r="HXZ11" s="244"/>
      <c r="HYA11" s="244"/>
      <c r="HYB11" s="244"/>
      <c r="HYC11" s="244"/>
      <c r="HYD11" s="244"/>
      <c r="HYE11" s="244"/>
      <c r="HYF11" s="244"/>
      <c r="HYG11" s="244"/>
      <c r="HYH11" s="244"/>
      <c r="HYI11" s="244"/>
      <c r="HYJ11" s="244"/>
      <c r="HYK11" s="244"/>
      <c r="HYL11" s="244"/>
      <c r="HYM11" s="244"/>
      <c r="HYN11" s="244"/>
      <c r="HYO11" s="244"/>
      <c r="HYP11" s="244"/>
      <c r="HYQ11" s="244"/>
      <c r="HYR11" s="244"/>
      <c r="HYS11" s="244"/>
      <c r="HYT11" s="244"/>
      <c r="HYU11" s="244"/>
      <c r="HYV11" s="244"/>
      <c r="HYW11" s="244"/>
      <c r="HYX11" s="244"/>
      <c r="HYY11" s="244"/>
      <c r="HYZ11" s="244"/>
      <c r="HZA11" s="244"/>
      <c r="HZB11" s="244"/>
      <c r="HZC11" s="244"/>
      <c r="HZD11" s="244"/>
      <c r="HZE11" s="244"/>
      <c r="HZF11" s="244"/>
      <c r="HZG11" s="244"/>
      <c r="HZH11" s="244"/>
      <c r="HZI11" s="244"/>
      <c r="HZJ11" s="244"/>
      <c r="HZK11" s="244"/>
      <c r="HZL11" s="244"/>
      <c r="HZM11" s="244"/>
      <c r="HZN11" s="244"/>
      <c r="HZO11" s="244"/>
      <c r="HZP11" s="244"/>
      <c r="HZQ11" s="244"/>
      <c r="HZR11" s="244"/>
      <c r="HZS11" s="244"/>
      <c r="HZT11" s="244"/>
      <c r="HZU11" s="244"/>
      <c r="HZV11" s="244"/>
      <c r="HZW11" s="244"/>
      <c r="HZX11" s="244"/>
      <c r="HZY11" s="244"/>
      <c r="HZZ11" s="244"/>
      <c r="IAA11" s="244"/>
      <c r="IAB11" s="244"/>
      <c r="IAC11" s="244"/>
      <c r="IAD11" s="244"/>
      <c r="IAE11" s="244"/>
      <c r="IAF11" s="244"/>
      <c r="IAG11" s="244"/>
      <c r="IAH11" s="244"/>
      <c r="IAI11" s="244"/>
      <c r="IAJ11" s="244"/>
      <c r="IAK11" s="244"/>
      <c r="IAL11" s="244"/>
      <c r="IAM11" s="244"/>
      <c r="IAN11" s="244"/>
      <c r="IAO11" s="244"/>
      <c r="IAP11" s="244"/>
      <c r="IAQ11" s="244"/>
      <c r="IAR11" s="244"/>
      <c r="IAS11" s="244"/>
      <c r="IAT11" s="244"/>
      <c r="IAU11" s="244"/>
      <c r="IAV11" s="244"/>
      <c r="IAW11" s="244"/>
      <c r="IAX11" s="244"/>
      <c r="IAY11" s="244"/>
      <c r="IAZ11" s="244"/>
      <c r="IBA11" s="244"/>
      <c r="IBB11" s="244"/>
      <c r="IBC11" s="244"/>
      <c r="IBD11" s="244"/>
      <c r="IBE11" s="244"/>
      <c r="IBF11" s="244"/>
      <c r="IBG11" s="244"/>
      <c r="IBH11" s="244"/>
      <c r="IBI11" s="244"/>
      <c r="IBJ11" s="244"/>
      <c r="IBK11" s="244"/>
      <c r="IBL11" s="244"/>
      <c r="IBM11" s="244"/>
      <c r="IBN11" s="244"/>
      <c r="IBO11" s="244"/>
      <c r="IBP11" s="244"/>
      <c r="IBQ11" s="244"/>
      <c r="IBR11" s="244"/>
      <c r="IBS11" s="244"/>
      <c r="IBT11" s="244"/>
      <c r="IBU11" s="244"/>
      <c r="IBV11" s="244"/>
      <c r="IBW11" s="244"/>
      <c r="IBX11" s="244"/>
      <c r="IBY11" s="244"/>
      <c r="IBZ11" s="244"/>
      <c r="ICA11" s="244"/>
      <c r="ICB11" s="244"/>
      <c r="ICC11" s="244"/>
      <c r="ICD11" s="244"/>
      <c r="ICE11" s="244"/>
      <c r="ICF11" s="244"/>
      <c r="ICG11" s="244"/>
      <c r="ICH11" s="244"/>
      <c r="ICI11" s="244"/>
      <c r="ICJ11" s="244"/>
      <c r="ICK11" s="244"/>
      <c r="ICL11" s="244"/>
      <c r="ICM11" s="244"/>
      <c r="ICN11" s="244"/>
      <c r="ICO11" s="244"/>
      <c r="ICP11" s="244"/>
      <c r="ICQ11" s="244"/>
      <c r="ICR11" s="244"/>
      <c r="ICS11" s="244"/>
      <c r="ICT11" s="244"/>
      <c r="ICU11" s="244"/>
      <c r="ICV11" s="244"/>
      <c r="ICW11" s="244"/>
      <c r="ICX11" s="244"/>
      <c r="ICY11" s="244"/>
      <c r="ICZ11" s="244"/>
      <c r="IDA11" s="244"/>
      <c r="IDB11" s="244"/>
      <c r="IDC11" s="244"/>
      <c r="IDD11" s="244"/>
      <c r="IDE11" s="244"/>
      <c r="IDF11" s="244"/>
      <c r="IDG11" s="244"/>
      <c r="IDH11" s="244"/>
      <c r="IDI11" s="244"/>
      <c r="IDJ11" s="244"/>
      <c r="IDK11" s="244"/>
      <c r="IDL11" s="244"/>
      <c r="IDM11" s="244"/>
      <c r="IDN11" s="244"/>
      <c r="IDO11" s="244"/>
      <c r="IDP11" s="244"/>
      <c r="IDQ11" s="244"/>
      <c r="IDR11" s="244"/>
      <c r="IDS11" s="244"/>
      <c r="IDT11" s="244"/>
      <c r="IDU11" s="244"/>
      <c r="IDV11" s="244"/>
      <c r="IDW11" s="244"/>
      <c r="IDX11" s="244"/>
      <c r="IDY11" s="244"/>
      <c r="IDZ11" s="244"/>
      <c r="IEA11" s="244"/>
      <c r="IEB11" s="244"/>
      <c r="IEC11" s="244"/>
      <c r="IED11" s="244"/>
      <c r="IEE11" s="244"/>
      <c r="IEF11" s="244"/>
      <c r="IEG11" s="244"/>
      <c r="IEH11" s="244"/>
      <c r="IEI11" s="244"/>
      <c r="IEJ11" s="244"/>
      <c r="IEK11" s="244"/>
      <c r="IEL11" s="244"/>
      <c r="IEM11" s="244"/>
      <c r="IEN11" s="244"/>
      <c r="IEO11" s="244"/>
      <c r="IEP11" s="244"/>
      <c r="IEQ11" s="244"/>
      <c r="IER11" s="244"/>
      <c r="IES11" s="244"/>
      <c r="IET11" s="244"/>
      <c r="IEU11" s="244"/>
      <c r="IEV11" s="244"/>
      <c r="IEW11" s="244"/>
      <c r="IEX11" s="244"/>
      <c r="IEY11" s="244"/>
      <c r="IEZ11" s="244"/>
      <c r="IFA11" s="244"/>
      <c r="IFB11" s="244"/>
      <c r="IFC11" s="244"/>
      <c r="IFD11" s="244"/>
      <c r="IFE11" s="244"/>
      <c r="IFF11" s="244"/>
      <c r="IFG11" s="244"/>
      <c r="IFH11" s="244"/>
      <c r="IFI11" s="244"/>
      <c r="IFJ11" s="244"/>
      <c r="IFK11" s="244"/>
      <c r="IFL11" s="244"/>
      <c r="IFM11" s="244"/>
      <c r="IFN11" s="244"/>
      <c r="IFO11" s="244"/>
      <c r="IFP11" s="244"/>
      <c r="IFQ11" s="244"/>
      <c r="IFR11" s="244"/>
      <c r="IFS11" s="244"/>
      <c r="IFT11" s="244"/>
      <c r="IFU11" s="244"/>
      <c r="IFV11" s="244"/>
      <c r="IFW11" s="244"/>
      <c r="IFX11" s="244"/>
      <c r="IFY11" s="244"/>
      <c r="IFZ11" s="244"/>
      <c r="IGA11" s="244"/>
      <c r="IGB11" s="244"/>
      <c r="IGC11" s="244"/>
      <c r="IGD11" s="244"/>
      <c r="IGE11" s="244"/>
      <c r="IGF11" s="244"/>
      <c r="IGG11" s="244"/>
      <c r="IGH11" s="244"/>
      <c r="IGI11" s="244"/>
      <c r="IGJ11" s="244"/>
      <c r="IGK11" s="244"/>
      <c r="IGL11" s="244"/>
      <c r="IGM11" s="244"/>
      <c r="IGN11" s="244"/>
      <c r="IGO11" s="244"/>
      <c r="IGP11" s="244"/>
      <c r="IGQ11" s="244"/>
      <c r="IGR11" s="244"/>
      <c r="IGS11" s="244"/>
      <c r="IGT11" s="244"/>
      <c r="IGU11" s="244"/>
      <c r="IGV11" s="244"/>
      <c r="IGW11" s="244"/>
      <c r="IGX11" s="244"/>
      <c r="IGY11" s="244"/>
      <c r="IGZ11" s="244"/>
      <c r="IHA11" s="244"/>
      <c r="IHB11" s="244"/>
      <c r="IHC11" s="244"/>
      <c r="IHD11" s="244"/>
      <c r="IHE11" s="244"/>
      <c r="IHF11" s="244"/>
      <c r="IHG11" s="244"/>
      <c r="IHH11" s="244"/>
      <c r="IHI11" s="244"/>
      <c r="IHJ11" s="244"/>
      <c r="IHK11" s="244"/>
      <c r="IHL11" s="244"/>
      <c r="IHM11" s="244"/>
      <c r="IHN11" s="244"/>
      <c r="IHO11" s="244"/>
      <c r="IHP11" s="244"/>
      <c r="IHQ11" s="244"/>
      <c r="IHR11" s="244"/>
      <c r="IHS11" s="244"/>
      <c r="IHT11" s="244"/>
      <c r="IHU11" s="244"/>
      <c r="IHV11" s="244"/>
      <c r="IHW11" s="244"/>
      <c r="IHX11" s="244"/>
      <c r="IHY11" s="244"/>
      <c r="IHZ11" s="244"/>
      <c r="IIA11" s="244"/>
      <c r="IIB11" s="244"/>
      <c r="IIC11" s="244"/>
      <c r="IID11" s="244"/>
      <c r="IIE11" s="244"/>
      <c r="IIF11" s="244"/>
      <c r="IIG11" s="244"/>
      <c r="IIH11" s="244"/>
      <c r="III11" s="244"/>
      <c r="IIJ11" s="244"/>
      <c r="IIK11" s="244"/>
      <c r="IIL11" s="244"/>
      <c r="IIM11" s="244"/>
      <c r="IIN11" s="244"/>
      <c r="IIO11" s="244"/>
      <c r="IIP11" s="244"/>
      <c r="IIQ11" s="244"/>
      <c r="IIR11" s="244"/>
      <c r="IIS11" s="244"/>
      <c r="IIT11" s="244"/>
      <c r="IIU11" s="244"/>
      <c r="IIV11" s="244"/>
      <c r="IIW11" s="244"/>
      <c r="IIX11" s="244"/>
      <c r="IIY11" s="244"/>
      <c r="IIZ11" s="244"/>
      <c r="IJA11" s="244"/>
      <c r="IJB11" s="244"/>
      <c r="IJC11" s="244"/>
      <c r="IJD11" s="244"/>
      <c r="IJE11" s="244"/>
      <c r="IJF11" s="244"/>
      <c r="IJG11" s="244"/>
      <c r="IJH11" s="244"/>
      <c r="IJI11" s="244"/>
      <c r="IJJ11" s="244"/>
      <c r="IJK11" s="244"/>
      <c r="IJL11" s="244"/>
      <c r="IJM11" s="244"/>
      <c r="IJN11" s="244"/>
      <c r="IJO11" s="244"/>
      <c r="IJP11" s="244"/>
      <c r="IJQ11" s="244"/>
      <c r="IJR11" s="244"/>
      <c r="IJS11" s="244"/>
      <c r="IJT11" s="244"/>
      <c r="IJU11" s="244"/>
      <c r="IJV11" s="244"/>
      <c r="IJW11" s="244"/>
      <c r="IJX11" s="244"/>
      <c r="IJY11" s="244"/>
      <c r="IJZ11" s="244"/>
      <c r="IKA11" s="244"/>
      <c r="IKB11" s="244"/>
      <c r="IKC11" s="244"/>
      <c r="IKD11" s="244"/>
      <c r="IKE11" s="244"/>
      <c r="IKF11" s="244"/>
      <c r="IKG11" s="244"/>
      <c r="IKH11" s="244"/>
      <c r="IKI11" s="244"/>
      <c r="IKJ11" s="244"/>
      <c r="IKK11" s="244"/>
      <c r="IKL11" s="244"/>
      <c r="IKM11" s="244"/>
      <c r="IKN11" s="244"/>
      <c r="IKO11" s="244"/>
      <c r="IKP11" s="244"/>
      <c r="IKQ11" s="244"/>
      <c r="IKR11" s="244"/>
      <c r="IKS11" s="244"/>
      <c r="IKT11" s="244"/>
      <c r="IKU11" s="244"/>
      <c r="IKV11" s="244"/>
      <c r="IKW11" s="244"/>
      <c r="IKX11" s="244"/>
      <c r="IKY11" s="244"/>
      <c r="IKZ11" s="244"/>
      <c r="ILA11" s="244"/>
      <c r="ILB11" s="244"/>
      <c r="ILC11" s="244"/>
      <c r="ILD11" s="244"/>
      <c r="ILE11" s="244"/>
      <c r="ILF11" s="244"/>
      <c r="ILG11" s="244"/>
      <c r="ILH11" s="244"/>
      <c r="ILI11" s="244"/>
      <c r="ILJ11" s="244"/>
      <c r="ILK11" s="244"/>
      <c r="ILL11" s="244"/>
      <c r="ILM11" s="244"/>
      <c r="ILN11" s="244"/>
      <c r="ILO11" s="244"/>
      <c r="ILP11" s="244"/>
      <c r="ILQ11" s="244"/>
      <c r="ILR11" s="244"/>
      <c r="ILS11" s="244"/>
      <c r="ILT11" s="244"/>
      <c r="ILU11" s="244"/>
      <c r="ILV11" s="244"/>
      <c r="ILW11" s="244"/>
      <c r="ILX11" s="244"/>
      <c r="ILY11" s="244"/>
      <c r="ILZ11" s="244"/>
      <c r="IMA11" s="244"/>
      <c r="IMB11" s="244"/>
      <c r="IMC11" s="244"/>
      <c r="IMD11" s="244"/>
      <c r="IME11" s="244"/>
      <c r="IMF11" s="244"/>
      <c r="IMG11" s="244"/>
      <c r="IMH11" s="244"/>
      <c r="IMI11" s="244"/>
      <c r="IMJ11" s="244"/>
      <c r="IMK11" s="244"/>
      <c r="IML11" s="244"/>
      <c r="IMM11" s="244"/>
      <c r="IMN11" s="244"/>
      <c r="IMO11" s="244"/>
      <c r="IMP11" s="244"/>
      <c r="IMQ11" s="244"/>
      <c r="IMR11" s="244"/>
      <c r="IMS11" s="244"/>
      <c r="IMT11" s="244"/>
      <c r="IMU11" s="244"/>
      <c r="IMV11" s="244"/>
      <c r="IMW11" s="244"/>
      <c r="IMX11" s="244"/>
      <c r="IMY11" s="244"/>
      <c r="IMZ11" s="244"/>
      <c r="INA11" s="244"/>
      <c r="INB11" s="244"/>
      <c r="INC11" s="244"/>
      <c r="IND11" s="244"/>
      <c r="INE11" s="244"/>
      <c r="INF11" s="244"/>
      <c r="ING11" s="244"/>
      <c r="INH11" s="244"/>
      <c r="INI11" s="244"/>
      <c r="INJ11" s="244"/>
      <c r="INK11" s="244"/>
      <c r="INL11" s="244"/>
      <c r="INM11" s="244"/>
      <c r="INN11" s="244"/>
      <c r="INO11" s="244"/>
      <c r="INP11" s="244"/>
      <c r="INQ11" s="244"/>
      <c r="INR11" s="244"/>
      <c r="INS11" s="244"/>
      <c r="INT11" s="244"/>
      <c r="INU11" s="244"/>
      <c r="INV11" s="244"/>
      <c r="INW11" s="244"/>
      <c r="INX11" s="244"/>
      <c r="INY11" s="244"/>
      <c r="INZ11" s="244"/>
      <c r="IOA11" s="244"/>
      <c r="IOB11" s="244"/>
      <c r="IOC11" s="244"/>
      <c r="IOD11" s="244"/>
      <c r="IOE11" s="244"/>
      <c r="IOF11" s="244"/>
      <c r="IOG11" s="244"/>
      <c r="IOH11" s="244"/>
      <c r="IOI11" s="244"/>
      <c r="IOJ11" s="244"/>
      <c r="IOK11" s="244"/>
      <c r="IOL11" s="244"/>
      <c r="IOM11" s="244"/>
      <c r="ION11" s="244"/>
      <c r="IOO11" s="244"/>
      <c r="IOP11" s="244"/>
      <c r="IOQ11" s="244"/>
      <c r="IOR11" s="244"/>
      <c r="IOS11" s="244"/>
      <c r="IOT11" s="244"/>
      <c r="IOU11" s="244"/>
      <c r="IOV11" s="244"/>
      <c r="IOW11" s="244"/>
      <c r="IOX11" s="244"/>
      <c r="IOY11" s="244"/>
      <c r="IOZ11" s="244"/>
      <c r="IPA11" s="244"/>
      <c r="IPB11" s="244"/>
      <c r="IPC11" s="244"/>
      <c r="IPD11" s="244"/>
      <c r="IPE11" s="244"/>
      <c r="IPF11" s="244"/>
      <c r="IPG11" s="244"/>
      <c r="IPH11" s="244"/>
      <c r="IPI11" s="244"/>
      <c r="IPJ11" s="244"/>
      <c r="IPK11" s="244"/>
      <c r="IPL11" s="244"/>
      <c r="IPM11" s="244"/>
      <c r="IPN11" s="244"/>
      <c r="IPO11" s="244"/>
      <c r="IPP11" s="244"/>
      <c r="IPQ11" s="244"/>
      <c r="IPR11" s="244"/>
      <c r="IPS11" s="244"/>
      <c r="IPT11" s="244"/>
      <c r="IPU11" s="244"/>
      <c r="IPV11" s="244"/>
      <c r="IPW11" s="244"/>
      <c r="IPX11" s="244"/>
      <c r="IPY11" s="244"/>
      <c r="IPZ11" s="244"/>
      <c r="IQA11" s="244"/>
      <c r="IQB11" s="244"/>
      <c r="IQC11" s="244"/>
      <c r="IQD11" s="244"/>
      <c r="IQE11" s="244"/>
      <c r="IQF11" s="244"/>
      <c r="IQG11" s="244"/>
      <c r="IQH11" s="244"/>
      <c r="IQI11" s="244"/>
      <c r="IQJ11" s="244"/>
      <c r="IQK11" s="244"/>
      <c r="IQL11" s="244"/>
      <c r="IQM11" s="244"/>
      <c r="IQN11" s="244"/>
      <c r="IQO11" s="244"/>
      <c r="IQP11" s="244"/>
      <c r="IQQ11" s="244"/>
      <c r="IQR11" s="244"/>
      <c r="IQS11" s="244"/>
      <c r="IQT11" s="244"/>
      <c r="IQU11" s="244"/>
      <c r="IQV11" s="244"/>
      <c r="IQW11" s="244"/>
      <c r="IQX11" s="244"/>
      <c r="IQY11" s="244"/>
      <c r="IQZ11" s="244"/>
      <c r="IRA11" s="244"/>
      <c r="IRB11" s="244"/>
      <c r="IRC11" s="244"/>
      <c r="IRD11" s="244"/>
      <c r="IRE11" s="244"/>
      <c r="IRF11" s="244"/>
      <c r="IRG11" s="244"/>
      <c r="IRH11" s="244"/>
      <c r="IRI11" s="244"/>
      <c r="IRJ11" s="244"/>
      <c r="IRK11" s="244"/>
      <c r="IRL11" s="244"/>
      <c r="IRM11" s="244"/>
      <c r="IRN11" s="244"/>
      <c r="IRO11" s="244"/>
      <c r="IRP11" s="244"/>
      <c r="IRQ11" s="244"/>
      <c r="IRR11" s="244"/>
      <c r="IRS11" s="244"/>
      <c r="IRT11" s="244"/>
      <c r="IRU11" s="244"/>
      <c r="IRV11" s="244"/>
      <c r="IRW11" s="244"/>
      <c r="IRX11" s="244"/>
      <c r="IRY11" s="244"/>
      <c r="IRZ11" s="244"/>
      <c r="ISA11" s="244"/>
      <c r="ISB11" s="244"/>
      <c r="ISC11" s="244"/>
      <c r="ISD11" s="244"/>
      <c r="ISE11" s="244"/>
      <c r="ISF11" s="244"/>
      <c r="ISG11" s="244"/>
      <c r="ISH11" s="244"/>
      <c r="ISI11" s="244"/>
      <c r="ISJ11" s="244"/>
      <c r="ISK11" s="244"/>
      <c r="ISL11" s="244"/>
      <c r="ISM11" s="244"/>
      <c r="ISN11" s="244"/>
      <c r="ISO11" s="244"/>
      <c r="ISP11" s="244"/>
      <c r="ISQ11" s="244"/>
      <c r="ISR11" s="244"/>
      <c r="ISS11" s="244"/>
      <c r="IST11" s="244"/>
      <c r="ISU11" s="244"/>
      <c r="ISV11" s="244"/>
      <c r="ISW11" s="244"/>
      <c r="ISX11" s="244"/>
      <c r="ISY11" s="244"/>
      <c r="ISZ11" s="244"/>
      <c r="ITA11" s="244"/>
      <c r="ITB11" s="244"/>
      <c r="ITC11" s="244"/>
      <c r="ITD11" s="244"/>
      <c r="ITE11" s="244"/>
      <c r="ITF11" s="244"/>
      <c r="ITG11" s="244"/>
      <c r="ITH11" s="244"/>
      <c r="ITI11" s="244"/>
      <c r="ITJ11" s="244"/>
      <c r="ITK11" s="244"/>
      <c r="ITL11" s="244"/>
      <c r="ITM11" s="244"/>
      <c r="ITN11" s="244"/>
      <c r="ITO11" s="244"/>
      <c r="ITP11" s="244"/>
      <c r="ITQ11" s="244"/>
      <c r="ITR11" s="244"/>
      <c r="ITS11" s="244"/>
      <c r="ITT11" s="244"/>
      <c r="ITU11" s="244"/>
      <c r="ITV11" s="244"/>
      <c r="ITW11" s="244"/>
      <c r="ITX11" s="244"/>
      <c r="ITY11" s="244"/>
      <c r="ITZ11" s="244"/>
      <c r="IUA11" s="244"/>
      <c r="IUB11" s="244"/>
      <c r="IUC11" s="244"/>
      <c r="IUD11" s="244"/>
      <c r="IUE11" s="244"/>
      <c r="IUF11" s="244"/>
      <c r="IUG11" s="244"/>
      <c r="IUH11" s="244"/>
      <c r="IUI11" s="244"/>
      <c r="IUJ11" s="244"/>
      <c r="IUK11" s="244"/>
      <c r="IUL11" s="244"/>
      <c r="IUM11" s="244"/>
      <c r="IUN11" s="244"/>
      <c r="IUO11" s="244"/>
      <c r="IUP11" s="244"/>
      <c r="IUQ11" s="244"/>
      <c r="IUR11" s="244"/>
      <c r="IUS11" s="244"/>
      <c r="IUT11" s="244"/>
      <c r="IUU11" s="244"/>
      <c r="IUV11" s="244"/>
      <c r="IUW11" s="244"/>
      <c r="IUX11" s="244"/>
      <c r="IUY11" s="244"/>
      <c r="IUZ11" s="244"/>
      <c r="IVA11" s="244"/>
      <c r="IVB11" s="244"/>
      <c r="IVC11" s="244"/>
      <c r="IVD11" s="244"/>
      <c r="IVE11" s="244"/>
      <c r="IVF11" s="244"/>
      <c r="IVG11" s="244"/>
      <c r="IVH11" s="244"/>
      <c r="IVI11" s="244"/>
      <c r="IVJ11" s="244"/>
      <c r="IVK11" s="244"/>
      <c r="IVL11" s="244"/>
      <c r="IVM11" s="244"/>
      <c r="IVN11" s="244"/>
      <c r="IVO11" s="244"/>
      <c r="IVP11" s="244"/>
      <c r="IVQ11" s="244"/>
      <c r="IVR11" s="244"/>
      <c r="IVS11" s="244"/>
      <c r="IVT11" s="244"/>
      <c r="IVU11" s="244"/>
      <c r="IVV11" s="244"/>
      <c r="IVW11" s="244"/>
      <c r="IVX11" s="244"/>
      <c r="IVY11" s="244"/>
      <c r="IVZ11" s="244"/>
      <c r="IWA11" s="244"/>
      <c r="IWB11" s="244"/>
      <c r="IWC11" s="244"/>
      <c r="IWD11" s="244"/>
      <c r="IWE11" s="244"/>
      <c r="IWF11" s="244"/>
      <c r="IWG11" s="244"/>
      <c r="IWH11" s="244"/>
      <c r="IWI11" s="244"/>
      <c r="IWJ11" s="244"/>
      <c r="IWK11" s="244"/>
      <c r="IWL11" s="244"/>
      <c r="IWM11" s="244"/>
      <c r="IWN11" s="244"/>
      <c r="IWO11" s="244"/>
      <c r="IWP11" s="244"/>
      <c r="IWQ11" s="244"/>
      <c r="IWR11" s="244"/>
      <c r="IWS11" s="244"/>
      <c r="IWT11" s="244"/>
      <c r="IWU11" s="244"/>
      <c r="IWV11" s="244"/>
      <c r="IWW11" s="244"/>
      <c r="IWX11" s="244"/>
      <c r="IWY11" s="244"/>
      <c r="IWZ11" s="244"/>
      <c r="IXA11" s="244"/>
      <c r="IXB11" s="244"/>
      <c r="IXC11" s="244"/>
      <c r="IXD11" s="244"/>
      <c r="IXE11" s="244"/>
      <c r="IXF11" s="244"/>
      <c r="IXG11" s="244"/>
      <c r="IXH11" s="244"/>
      <c r="IXI11" s="244"/>
      <c r="IXJ11" s="244"/>
      <c r="IXK11" s="244"/>
      <c r="IXL11" s="244"/>
      <c r="IXM11" s="244"/>
      <c r="IXN11" s="244"/>
      <c r="IXO11" s="244"/>
      <c r="IXP11" s="244"/>
      <c r="IXQ11" s="244"/>
      <c r="IXR11" s="244"/>
      <c r="IXS11" s="244"/>
      <c r="IXT11" s="244"/>
      <c r="IXU11" s="244"/>
      <c r="IXV11" s="244"/>
      <c r="IXW11" s="244"/>
      <c r="IXX11" s="244"/>
      <c r="IXY11" s="244"/>
      <c r="IXZ11" s="244"/>
      <c r="IYA11" s="244"/>
      <c r="IYB11" s="244"/>
      <c r="IYC11" s="244"/>
      <c r="IYD11" s="244"/>
      <c r="IYE11" s="244"/>
      <c r="IYF11" s="244"/>
      <c r="IYG11" s="244"/>
      <c r="IYH11" s="244"/>
      <c r="IYI11" s="244"/>
      <c r="IYJ11" s="244"/>
      <c r="IYK11" s="244"/>
      <c r="IYL11" s="244"/>
      <c r="IYM11" s="244"/>
      <c r="IYN11" s="244"/>
      <c r="IYO11" s="244"/>
      <c r="IYP11" s="244"/>
      <c r="IYQ11" s="244"/>
      <c r="IYR11" s="244"/>
      <c r="IYS11" s="244"/>
      <c r="IYT11" s="244"/>
      <c r="IYU11" s="244"/>
      <c r="IYV11" s="244"/>
      <c r="IYW11" s="244"/>
      <c r="IYX11" s="244"/>
      <c r="IYY11" s="244"/>
      <c r="IYZ11" s="244"/>
      <c r="IZA11" s="244"/>
      <c r="IZB11" s="244"/>
      <c r="IZC11" s="244"/>
      <c r="IZD11" s="244"/>
      <c r="IZE11" s="244"/>
      <c r="IZF11" s="244"/>
      <c r="IZG11" s="244"/>
      <c r="IZH11" s="244"/>
      <c r="IZI11" s="244"/>
      <c r="IZJ11" s="244"/>
      <c r="IZK11" s="244"/>
      <c r="IZL11" s="244"/>
      <c r="IZM11" s="244"/>
      <c r="IZN11" s="244"/>
      <c r="IZO11" s="244"/>
      <c r="IZP11" s="244"/>
      <c r="IZQ11" s="244"/>
      <c r="IZR11" s="244"/>
      <c r="IZS11" s="244"/>
      <c r="IZT11" s="244"/>
      <c r="IZU11" s="244"/>
      <c r="IZV11" s="244"/>
      <c r="IZW11" s="244"/>
      <c r="IZX11" s="244"/>
      <c r="IZY11" s="244"/>
      <c r="IZZ11" s="244"/>
      <c r="JAA11" s="244"/>
      <c r="JAB11" s="244"/>
      <c r="JAC11" s="244"/>
      <c r="JAD11" s="244"/>
      <c r="JAE11" s="244"/>
      <c r="JAF11" s="244"/>
      <c r="JAG11" s="244"/>
      <c r="JAH11" s="244"/>
      <c r="JAI11" s="244"/>
      <c r="JAJ11" s="244"/>
      <c r="JAK11" s="244"/>
      <c r="JAL11" s="244"/>
      <c r="JAM11" s="244"/>
      <c r="JAN11" s="244"/>
      <c r="JAO11" s="244"/>
      <c r="JAP11" s="244"/>
      <c r="JAQ11" s="244"/>
      <c r="JAR11" s="244"/>
      <c r="JAS11" s="244"/>
      <c r="JAT11" s="244"/>
      <c r="JAU11" s="244"/>
      <c r="JAV11" s="244"/>
      <c r="JAW11" s="244"/>
      <c r="JAX11" s="244"/>
      <c r="JAY11" s="244"/>
      <c r="JAZ11" s="244"/>
      <c r="JBA11" s="244"/>
      <c r="JBB11" s="244"/>
      <c r="JBC11" s="244"/>
      <c r="JBD11" s="244"/>
      <c r="JBE11" s="244"/>
      <c r="JBF11" s="244"/>
      <c r="JBG11" s="244"/>
      <c r="JBH11" s="244"/>
      <c r="JBI11" s="244"/>
      <c r="JBJ11" s="244"/>
      <c r="JBK11" s="244"/>
      <c r="JBL11" s="244"/>
      <c r="JBM11" s="244"/>
      <c r="JBN11" s="244"/>
      <c r="JBO11" s="244"/>
      <c r="JBP11" s="244"/>
      <c r="JBQ11" s="244"/>
      <c r="JBR11" s="244"/>
      <c r="JBS11" s="244"/>
      <c r="JBT11" s="244"/>
      <c r="JBU11" s="244"/>
      <c r="JBV11" s="244"/>
      <c r="JBW11" s="244"/>
      <c r="JBX11" s="244"/>
      <c r="JBY11" s="244"/>
      <c r="JBZ11" s="244"/>
      <c r="JCA11" s="244"/>
      <c r="JCB11" s="244"/>
      <c r="JCC11" s="244"/>
      <c r="JCD11" s="244"/>
      <c r="JCE11" s="244"/>
      <c r="JCF11" s="244"/>
      <c r="JCG11" s="244"/>
      <c r="JCH11" s="244"/>
      <c r="JCI11" s="244"/>
      <c r="JCJ11" s="244"/>
      <c r="JCK11" s="244"/>
      <c r="JCL11" s="244"/>
      <c r="JCM11" s="244"/>
      <c r="JCN11" s="244"/>
      <c r="JCO11" s="244"/>
      <c r="JCP11" s="244"/>
      <c r="JCQ11" s="244"/>
      <c r="JCR11" s="244"/>
      <c r="JCS11" s="244"/>
      <c r="JCT11" s="244"/>
      <c r="JCU11" s="244"/>
      <c r="JCV11" s="244"/>
      <c r="JCW11" s="244"/>
      <c r="JCX11" s="244"/>
      <c r="JCY11" s="244"/>
      <c r="JCZ11" s="244"/>
      <c r="JDA11" s="244"/>
      <c r="JDB11" s="244"/>
      <c r="JDC11" s="244"/>
      <c r="JDD11" s="244"/>
      <c r="JDE11" s="244"/>
      <c r="JDF11" s="244"/>
      <c r="JDG11" s="244"/>
      <c r="JDH11" s="244"/>
      <c r="JDI11" s="244"/>
      <c r="JDJ11" s="244"/>
      <c r="JDK11" s="244"/>
      <c r="JDL11" s="244"/>
      <c r="JDM11" s="244"/>
      <c r="JDN11" s="244"/>
      <c r="JDO11" s="244"/>
      <c r="JDP11" s="244"/>
      <c r="JDQ11" s="244"/>
      <c r="JDR11" s="244"/>
      <c r="JDS11" s="244"/>
      <c r="JDT11" s="244"/>
      <c r="JDU11" s="244"/>
      <c r="JDV11" s="244"/>
      <c r="JDW11" s="244"/>
      <c r="JDX11" s="244"/>
      <c r="JDY11" s="244"/>
      <c r="JDZ11" s="244"/>
      <c r="JEA11" s="244"/>
      <c r="JEB11" s="244"/>
      <c r="JEC11" s="244"/>
      <c r="JED11" s="244"/>
      <c r="JEE11" s="244"/>
      <c r="JEF11" s="244"/>
      <c r="JEG11" s="244"/>
      <c r="JEH11" s="244"/>
      <c r="JEI11" s="244"/>
      <c r="JEJ11" s="244"/>
      <c r="JEK11" s="244"/>
      <c r="JEL11" s="244"/>
      <c r="JEM11" s="244"/>
      <c r="JEN11" s="244"/>
      <c r="JEO11" s="244"/>
      <c r="JEP11" s="244"/>
      <c r="JEQ11" s="244"/>
      <c r="JER11" s="244"/>
      <c r="JES11" s="244"/>
      <c r="JET11" s="244"/>
      <c r="JEU11" s="244"/>
      <c r="JEV11" s="244"/>
      <c r="JEW11" s="244"/>
      <c r="JEX11" s="244"/>
      <c r="JEY11" s="244"/>
      <c r="JEZ11" s="244"/>
      <c r="JFA11" s="244"/>
      <c r="JFB11" s="244"/>
      <c r="JFC11" s="244"/>
      <c r="JFD11" s="244"/>
      <c r="JFE11" s="244"/>
      <c r="JFF11" s="244"/>
      <c r="JFG11" s="244"/>
      <c r="JFH11" s="244"/>
      <c r="JFI11" s="244"/>
      <c r="JFJ11" s="244"/>
      <c r="JFK11" s="244"/>
      <c r="JFL11" s="244"/>
      <c r="JFM11" s="244"/>
      <c r="JFN11" s="244"/>
      <c r="JFO11" s="244"/>
      <c r="JFP11" s="244"/>
      <c r="JFQ11" s="244"/>
      <c r="JFR11" s="244"/>
      <c r="JFS11" s="244"/>
      <c r="JFT11" s="244"/>
      <c r="JFU11" s="244"/>
      <c r="JFV11" s="244"/>
      <c r="JFW11" s="244"/>
      <c r="JFX11" s="244"/>
      <c r="JFY11" s="244"/>
      <c r="JFZ11" s="244"/>
      <c r="JGA11" s="244"/>
      <c r="JGB11" s="244"/>
      <c r="JGC11" s="244"/>
      <c r="JGD11" s="244"/>
      <c r="JGE11" s="244"/>
      <c r="JGF11" s="244"/>
      <c r="JGG11" s="244"/>
      <c r="JGH11" s="244"/>
      <c r="JGI11" s="244"/>
      <c r="JGJ11" s="244"/>
      <c r="JGK11" s="244"/>
      <c r="JGL11" s="244"/>
      <c r="JGM11" s="244"/>
      <c r="JGN11" s="244"/>
      <c r="JGO11" s="244"/>
      <c r="JGP11" s="244"/>
      <c r="JGQ11" s="244"/>
      <c r="JGR11" s="244"/>
      <c r="JGS11" s="244"/>
      <c r="JGT11" s="244"/>
      <c r="JGU11" s="244"/>
      <c r="JGV11" s="244"/>
      <c r="JGW11" s="244"/>
      <c r="JGX11" s="244"/>
      <c r="JGY11" s="244"/>
      <c r="JGZ11" s="244"/>
      <c r="JHA11" s="244"/>
      <c r="JHB11" s="244"/>
      <c r="JHC11" s="244"/>
      <c r="JHD11" s="244"/>
      <c r="JHE11" s="244"/>
      <c r="JHF11" s="244"/>
      <c r="JHG11" s="244"/>
      <c r="JHH11" s="244"/>
      <c r="JHI11" s="244"/>
      <c r="JHJ11" s="244"/>
      <c r="JHK11" s="244"/>
      <c r="JHL11" s="244"/>
      <c r="JHM11" s="244"/>
      <c r="JHN11" s="244"/>
      <c r="JHO11" s="244"/>
      <c r="JHP11" s="244"/>
      <c r="JHQ11" s="244"/>
      <c r="JHR11" s="244"/>
      <c r="JHS11" s="244"/>
      <c r="JHT11" s="244"/>
      <c r="JHU11" s="244"/>
      <c r="JHV11" s="244"/>
      <c r="JHW11" s="244"/>
      <c r="JHX11" s="244"/>
      <c r="JHY11" s="244"/>
      <c r="JHZ11" s="244"/>
      <c r="JIA11" s="244"/>
      <c r="JIB11" s="244"/>
      <c r="JIC11" s="244"/>
      <c r="JID11" s="244"/>
      <c r="JIE11" s="244"/>
      <c r="JIF11" s="244"/>
      <c r="JIG11" s="244"/>
      <c r="JIH11" s="244"/>
      <c r="JII11" s="244"/>
      <c r="JIJ11" s="244"/>
      <c r="JIK11" s="244"/>
      <c r="JIL11" s="244"/>
      <c r="JIM11" s="244"/>
      <c r="JIN11" s="244"/>
      <c r="JIO11" s="244"/>
      <c r="JIP11" s="244"/>
      <c r="JIQ11" s="244"/>
      <c r="JIR11" s="244"/>
      <c r="JIS11" s="244"/>
      <c r="JIT11" s="244"/>
      <c r="JIU11" s="244"/>
      <c r="JIV11" s="244"/>
      <c r="JIW11" s="244"/>
      <c r="JIX11" s="244"/>
      <c r="JIY11" s="244"/>
      <c r="JIZ11" s="244"/>
      <c r="JJA11" s="244"/>
      <c r="JJB11" s="244"/>
      <c r="JJC11" s="244"/>
      <c r="JJD11" s="244"/>
      <c r="JJE11" s="244"/>
      <c r="JJF11" s="244"/>
      <c r="JJG11" s="244"/>
      <c r="JJH11" s="244"/>
      <c r="JJI11" s="244"/>
      <c r="JJJ11" s="244"/>
      <c r="JJK11" s="244"/>
      <c r="JJL11" s="244"/>
      <c r="JJM11" s="244"/>
      <c r="JJN11" s="244"/>
      <c r="JJO11" s="244"/>
      <c r="JJP11" s="244"/>
      <c r="JJQ11" s="244"/>
      <c r="JJR11" s="244"/>
      <c r="JJS11" s="244"/>
      <c r="JJT11" s="244"/>
      <c r="JJU11" s="244"/>
      <c r="JJV11" s="244"/>
      <c r="JJW11" s="244"/>
      <c r="JJX11" s="244"/>
      <c r="JJY11" s="244"/>
      <c r="JJZ11" s="244"/>
      <c r="JKA11" s="244"/>
      <c r="JKB11" s="244"/>
      <c r="JKC11" s="244"/>
      <c r="JKD11" s="244"/>
      <c r="JKE11" s="244"/>
      <c r="JKF11" s="244"/>
      <c r="JKG11" s="244"/>
      <c r="JKH11" s="244"/>
      <c r="JKI11" s="244"/>
      <c r="JKJ11" s="244"/>
      <c r="JKK11" s="244"/>
      <c r="JKL11" s="244"/>
      <c r="JKM11" s="244"/>
      <c r="JKN11" s="244"/>
      <c r="JKO11" s="244"/>
      <c r="JKP11" s="244"/>
      <c r="JKQ11" s="244"/>
      <c r="JKR11" s="244"/>
      <c r="JKS11" s="244"/>
      <c r="JKT11" s="244"/>
      <c r="JKU11" s="244"/>
      <c r="JKV11" s="244"/>
      <c r="JKW11" s="244"/>
      <c r="JKX11" s="244"/>
      <c r="JKY11" s="244"/>
      <c r="JKZ11" s="244"/>
      <c r="JLA11" s="244"/>
      <c r="JLB11" s="244"/>
      <c r="JLC11" s="244"/>
      <c r="JLD11" s="244"/>
      <c r="JLE11" s="244"/>
      <c r="JLF11" s="244"/>
      <c r="JLG11" s="244"/>
      <c r="JLH11" s="244"/>
      <c r="JLI11" s="244"/>
      <c r="JLJ11" s="244"/>
      <c r="JLK11" s="244"/>
      <c r="JLL11" s="244"/>
      <c r="JLM11" s="244"/>
      <c r="JLN11" s="244"/>
      <c r="JLO11" s="244"/>
      <c r="JLP11" s="244"/>
      <c r="JLQ11" s="244"/>
      <c r="JLR11" s="244"/>
      <c r="JLS11" s="244"/>
      <c r="JLT11" s="244"/>
      <c r="JLU11" s="244"/>
      <c r="JLV11" s="244"/>
      <c r="JLW11" s="244"/>
      <c r="JLX11" s="244"/>
      <c r="JLY11" s="244"/>
      <c r="JLZ11" s="244"/>
      <c r="JMA11" s="244"/>
      <c r="JMB11" s="244"/>
      <c r="JMC11" s="244"/>
      <c r="JMD11" s="244"/>
      <c r="JME11" s="244"/>
      <c r="JMF11" s="244"/>
      <c r="JMG11" s="244"/>
      <c r="JMH11" s="244"/>
      <c r="JMI11" s="244"/>
      <c r="JMJ11" s="244"/>
      <c r="JMK11" s="244"/>
      <c r="JML11" s="244"/>
      <c r="JMM11" s="244"/>
      <c r="JMN11" s="244"/>
      <c r="JMO11" s="244"/>
      <c r="JMP11" s="244"/>
      <c r="JMQ11" s="244"/>
      <c r="JMR11" s="244"/>
      <c r="JMS11" s="244"/>
      <c r="JMT11" s="244"/>
      <c r="JMU11" s="244"/>
      <c r="JMV11" s="244"/>
      <c r="JMW11" s="244"/>
      <c r="JMX11" s="244"/>
      <c r="JMY11" s="244"/>
      <c r="JMZ11" s="244"/>
      <c r="JNA11" s="244"/>
      <c r="JNB11" s="244"/>
      <c r="JNC11" s="244"/>
      <c r="JND11" s="244"/>
      <c r="JNE11" s="244"/>
      <c r="JNF11" s="244"/>
      <c r="JNG11" s="244"/>
      <c r="JNH11" s="244"/>
      <c r="JNI11" s="244"/>
      <c r="JNJ11" s="244"/>
      <c r="JNK11" s="244"/>
      <c r="JNL11" s="244"/>
      <c r="JNM11" s="244"/>
      <c r="JNN11" s="244"/>
      <c r="JNO11" s="244"/>
      <c r="JNP11" s="244"/>
      <c r="JNQ11" s="244"/>
      <c r="JNR11" s="244"/>
      <c r="JNS11" s="244"/>
      <c r="JNT11" s="244"/>
      <c r="JNU11" s="244"/>
      <c r="JNV11" s="244"/>
      <c r="JNW11" s="244"/>
      <c r="JNX11" s="244"/>
      <c r="JNY11" s="244"/>
      <c r="JNZ11" s="244"/>
      <c r="JOA11" s="244"/>
      <c r="JOB11" s="244"/>
      <c r="JOC11" s="244"/>
      <c r="JOD11" s="244"/>
      <c r="JOE11" s="244"/>
      <c r="JOF11" s="244"/>
      <c r="JOG11" s="244"/>
      <c r="JOH11" s="244"/>
      <c r="JOI11" s="244"/>
      <c r="JOJ11" s="244"/>
      <c r="JOK11" s="244"/>
      <c r="JOL11" s="244"/>
      <c r="JOM11" s="244"/>
      <c r="JON11" s="244"/>
      <c r="JOO11" s="244"/>
      <c r="JOP11" s="244"/>
      <c r="JOQ11" s="244"/>
      <c r="JOR11" s="244"/>
      <c r="JOS11" s="244"/>
      <c r="JOT11" s="244"/>
      <c r="JOU11" s="244"/>
      <c r="JOV11" s="244"/>
      <c r="JOW11" s="244"/>
      <c r="JOX11" s="244"/>
      <c r="JOY11" s="244"/>
      <c r="JOZ11" s="244"/>
      <c r="JPA11" s="244"/>
      <c r="JPB11" s="244"/>
      <c r="JPC11" s="244"/>
      <c r="JPD11" s="244"/>
      <c r="JPE11" s="244"/>
      <c r="JPF11" s="244"/>
      <c r="JPG11" s="244"/>
      <c r="JPH11" s="244"/>
      <c r="JPI11" s="244"/>
      <c r="JPJ11" s="244"/>
      <c r="JPK11" s="244"/>
      <c r="JPL11" s="244"/>
      <c r="JPM11" s="244"/>
      <c r="JPN11" s="244"/>
      <c r="JPO11" s="244"/>
      <c r="JPP11" s="244"/>
      <c r="JPQ11" s="244"/>
      <c r="JPR11" s="244"/>
      <c r="JPS11" s="244"/>
      <c r="JPT11" s="244"/>
      <c r="JPU11" s="244"/>
      <c r="JPV11" s="244"/>
      <c r="JPW11" s="244"/>
      <c r="JPX11" s="244"/>
      <c r="JPY11" s="244"/>
      <c r="JPZ11" s="244"/>
      <c r="JQA11" s="244"/>
      <c r="JQB11" s="244"/>
      <c r="JQC11" s="244"/>
      <c r="JQD11" s="244"/>
      <c r="JQE11" s="244"/>
      <c r="JQF11" s="244"/>
      <c r="JQG11" s="244"/>
      <c r="JQH11" s="244"/>
      <c r="JQI11" s="244"/>
      <c r="JQJ11" s="244"/>
      <c r="JQK11" s="244"/>
      <c r="JQL11" s="244"/>
      <c r="JQM11" s="244"/>
      <c r="JQN11" s="244"/>
      <c r="JQO11" s="244"/>
      <c r="JQP11" s="244"/>
      <c r="JQQ11" s="244"/>
      <c r="JQR11" s="244"/>
      <c r="JQS11" s="244"/>
      <c r="JQT11" s="244"/>
      <c r="JQU11" s="244"/>
      <c r="JQV11" s="244"/>
      <c r="JQW11" s="244"/>
      <c r="JQX11" s="244"/>
      <c r="JQY11" s="244"/>
      <c r="JQZ11" s="244"/>
      <c r="JRA11" s="244"/>
      <c r="JRB11" s="244"/>
      <c r="JRC11" s="244"/>
      <c r="JRD11" s="244"/>
      <c r="JRE11" s="244"/>
      <c r="JRF11" s="244"/>
      <c r="JRG11" s="244"/>
      <c r="JRH11" s="244"/>
      <c r="JRI11" s="244"/>
      <c r="JRJ11" s="244"/>
      <c r="JRK11" s="244"/>
      <c r="JRL11" s="244"/>
      <c r="JRM11" s="244"/>
      <c r="JRN11" s="244"/>
      <c r="JRO11" s="244"/>
      <c r="JRP11" s="244"/>
      <c r="JRQ11" s="244"/>
      <c r="JRR11" s="244"/>
      <c r="JRS11" s="244"/>
      <c r="JRT11" s="244"/>
      <c r="JRU11" s="244"/>
      <c r="JRV11" s="244"/>
      <c r="JRW11" s="244"/>
      <c r="JRX11" s="244"/>
      <c r="JRY11" s="244"/>
      <c r="JRZ11" s="244"/>
      <c r="JSA11" s="244"/>
      <c r="JSB11" s="244"/>
      <c r="JSC11" s="244"/>
      <c r="JSD11" s="244"/>
      <c r="JSE11" s="244"/>
      <c r="JSF11" s="244"/>
      <c r="JSG11" s="244"/>
      <c r="JSH11" s="244"/>
      <c r="JSI11" s="244"/>
      <c r="JSJ11" s="244"/>
      <c r="JSK11" s="244"/>
      <c r="JSL11" s="244"/>
      <c r="JSM11" s="244"/>
      <c r="JSN11" s="244"/>
      <c r="JSO11" s="244"/>
      <c r="JSP11" s="244"/>
      <c r="JSQ11" s="244"/>
      <c r="JSR11" s="244"/>
      <c r="JSS11" s="244"/>
      <c r="JST11" s="244"/>
      <c r="JSU11" s="244"/>
      <c r="JSV11" s="244"/>
      <c r="JSW11" s="244"/>
      <c r="JSX11" s="244"/>
      <c r="JSY11" s="244"/>
      <c r="JSZ11" s="244"/>
      <c r="JTA11" s="244"/>
      <c r="JTB11" s="244"/>
      <c r="JTC11" s="244"/>
      <c r="JTD11" s="244"/>
      <c r="JTE11" s="244"/>
      <c r="JTF11" s="244"/>
      <c r="JTG11" s="244"/>
      <c r="JTH11" s="244"/>
      <c r="JTI11" s="244"/>
      <c r="JTJ11" s="244"/>
      <c r="JTK11" s="244"/>
      <c r="JTL11" s="244"/>
      <c r="JTM11" s="244"/>
      <c r="JTN11" s="244"/>
      <c r="JTO11" s="244"/>
      <c r="JTP11" s="244"/>
      <c r="JTQ11" s="244"/>
      <c r="JTR11" s="244"/>
      <c r="JTS11" s="244"/>
      <c r="JTT11" s="244"/>
      <c r="JTU11" s="244"/>
      <c r="JTV11" s="244"/>
      <c r="JTW11" s="244"/>
      <c r="JTX11" s="244"/>
      <c r="JTY11" s="244"/>
      <c r="JTZ11" s="244"/>
      <c r="JUA11" s="244"/>
      <c r="JUB11" s="244"/>
      <c r="JUC11" s="244"/>
      <c r="JUD11" s="244"/>
      <c r="JUE11" s="244"/>
      <c r="JUF11" s="244"/>
      <c r="JUG11" s="244"/>
      <c r="JUH11" s="244"/>
      <c r="JUI11" s="244"/>
      <c r="JUJ11" s="244"/>
      <c r="JUK11" s="244"/>
      <c r="JUL11" s="244"/>
      <c r="JUM11" s="244"/>
      <c r="JUN11" s="244"/>
      <c r="JUO11" s="244"/>
      <c r="JUP11" s="244"/>
      <c r="JUQ11" s="244"/>
      <c r="JUR11" s="244"/>
      <c r="JUS11" s="244"/>
      <c r="JUT11" s="244"/>
      <c r="JUU11" s="244"/>
      <c r="JUV11" s="244"/>
      <c r="JUW11" s="244"/>
      <c r="JUX11" s="244"/>
      <c r="JUY11" s="244"/>
      <c r="JUZ11" s="244"/>
      <c r="JVA11" s="244"/>
      <c r="JVB11" s="244"/>
      <c r="JVC11" s="244"/>
      <c r="JVD11" s="244"/>
      <c r="JVE11" s="244"/>
      <c r="JVF11" s="244"/>
      <c r="JVG11" s="244"/>
      <c r="JVH11" s="244"/>
      <c r="JVI11" s="244"/>
      <c r="JVJ11" s="244"/>
      <c r="JVK11" s="244"/>
      <c r="JVL11" s="244"/>
      <c r="JVM11" s="244"/>
      <c r="JVN11" s="244"/>
      <c r="JVO11" s="244"/>
      <c r="JVP11" s="244"/>
      <c r="JVQ11" s="244"/>
      <c r="JVR11" s="244"/>
      <c r="JVS11" s="244"/>
      <c r="JVT11" s="244"/>
      <c r="JVU11" s="244"/>
      <c r="JVV11" s="244"/>
      <c r="JVW11" s="244"/>
      <c r="JVX11" s="244"/>
      <c r="JVY11" s="244"/>
      <c r="JVZ11" s="244"/>
      <c r="JWA11" s="244"/>
      <c r="JWB11" s="244"/>
      <c r="JWC11" s="244"/>
      <c r="JWD11" s="244"/>
      <c r="JWE11" s="244"/>
      <c r="JWF11" s="244"/>
      <c r="JWG11" s="244"/>
      <c r="JWH11" s="244"/>
      <c r="JWI11" s="244"/>
      <c r="JWJ11" s="244"/>
      <c r="JWK11" s="244"/>
      <c r="JWL11" s="244"/>
      <c r="JWM11" s="244"/>
      <c r="JWN11" s="244"/>
      <c r="JWO11" s="244"/>
      <c r="JWP11" s="244"/>
      <c r="JWQ11" s="244"/>
      <c r="JWR11" s="244"/>
      <c r="JWS11" s="244"/>
      <c r="JWT11" s="244"/>
      <c r="JWU11" s="244"/>
      <c r="JWV11" s="244"/>
      <c r="JWW11" s="244"/>
      <c r="JWX11" s="244"/>
      <c r="JWY11" s="244"/>
      <c r="JWZ11" s="244"/>
      <c r="JXA11" s="244"/>
      <c r="JXB11" s="244"/>
      <c r="JXC11" s="244"/>
      <c r="JXD11" s="244"/>
      <c r="JXE11" s="244"/>
      <c r="JXF11" s="244"/>
      <c r="JXG11" s="244"/>
      <c r="JXH11" s="244"/>
      <c r="JXI11" s="244"/>
      <c r="JXJ11" s="244"/>
      <c r="JXK11" s="244"/>
      <c r="JXL11" s="244"/>
      <c r="JXM11" s="244"/>
      <c r="JXN11" s="244"/>
      <c r="JXO11" s="244"/>
      <c r="JXP11" s="244"/>
      <c r="JXQ11" s="244"/>
      <c r="JXR11" s="244"/>
      <c r="JXS11" s="244"/>
      <c r="JXT11" s="244"/>
      <c r="JXU11" s="244"/>
      <c r="JXV11" s="244"/>
      <c r="JXW11" s="244"/>
      <c r="JXX11" s="244"/>
      <c r="JXY11" s="244"/>
      <c r="JXZ11" s="244"/>
      <c r="JYA11" s="244"/>
      <c r="JYB11" s="244"/>
      <c r="JYC11" s="244"/>
      <c r="JYD11" s="244"/>
      <c r="JYE11" s="244"/>
      <c r="JYF11" s="244"/>
      <c r="JYG11" s="244"/>
      <c r="JYH11" s="244"/>
      <c r="JYI11" s="244"/>
      <c r="JYJ11" s="244"/>
      <c r="JYK11" s="244"/>
      <c r="JYL11" s="244"/>
      <c r="JYM11" s="244"/>
      <c r="JYN11" s="244"/>
      <c r="JYO11" s="244"/>
      <c r="JYP11" s="244"/>
      <c r="JYQ11" s="244"/>
      <c r="JYR11" s="244"/>
      <c r="JYS11" s="244"/>
      <c r="JYT11" s="244"/>
      <c r="JYU11" s="244"/>
      <c r="JYV11" s="244"/>
      <c r="JYW11" s="244"/>
      <c r="JYX11" s="244"/>
      <c r="JYY11" s="244"/>
      <c r="JYZ11" s="244"/>
      <c r="JZA11" s="244"/>
      <c r="JZB11" s="244"/>
      <c r="JZC11" s="244"/>
      <c r="JZD11" s="244"/>
      <c r="JZE11" s="244"/>
      <c r="JZF11" s="244"/>
      <c r="JZG11" s="244"/>
      <c r="JZH11" s="244"/>
      <c r="JZI11" s="244"/>
      <c r="JZJ11" s="244"/>
      <c r="JZK11" s="244"/>
      <c r="JZL11" s="244"/>
      <c r="JZM11" s="244"/>
      <c r="JZN11" s="244"/>
      <c r="JZO11" s="244"/>
      <c r="JZP11" s="244"/>
      <c r="JZQ11" s="244"/>
      <c r="JZR11" s="244"/>
      <c r="JZS11" s="244"/>
      <c r="JZT11" s="244"/>
      <c r="JZU11" s="244"/>
      <c r="JZV11" s="244"/>
      <c r="JZW11" s="244"/>
      <c r="JZX11" s="244"/>
      <c r="JZY11" s="244"/>
      <c r="JZZ11" s="244"/>
      <c r="KAA11" s="244"/>
      <c r="KAB11" s="244"/>
      <c r="KAC11" s="244"/>
      <c r="KAD11" s="244"/>
      <c r="KAE11" s="244"/>
      <c r="KAF11" s="244"/>
      <c r="KAG11" s="244"/>
      <c r="KAH11" s="244"/>
      <c r="KAI11" s="244"/>
      <c r="KAJ11" s="244"/>
      <c r="KAK11" s="244"/>
      <c r="KAL11" s="244"/>
      <c r="KAM11" s="244"/>
      <c r="KAN11" s="244"/>
      <c r="KAO11" s="244"/>
      <c r="KAP11" s="244"/>
      <c r="KAQ11" s="244"/>
      <c r="KAR11" s="244"/>
      <c r="KAS11" s="244"/>
      <c r="KAT11" s="244"/>
      <c r="KAU11" s="244"/>
      <c r="KAV11" s="244"/>
      <c r="KAW11" s="244"/>
      <c r="KAX11" s="244"/>
      <c r="KAY11" s="244"/>
      <c r="KAZ11" s="244"/>
      <c r="KBA11" s="244"/>
      <c r="KBB11" s="244"/>
      <c r="KBC11" s="244"/>
      <c r="KBD11" s="244"/>
      <c r="KBE11" s="244"/>
      <c r="KBF11" s="244"/>
      <c r="KBG11" s="244"/>
      <c r="KBH11" s="244"/>
      <c r="KBI11" s="244"/>
      <c r="KBJ11" s="244"/>
      <c r="KBK11" s="244"/>
      <c r="KBL11" s="244"/>
      <c r="KBM11" s="244"/>
      <c r="KBN11" s="244"/>
      <c r="KBO11" s="244"/>
      <c r="KBP11" s="244"/>
      <c r="KBQ11" s="244"/>
      <c r="KBR11" s="244"/>
      <c r="KBS11" s="244"/>
      <c r="KBT11" s="244"/>
      <c r="KBU11" s="244"/>
      <c r="KBV11" s="244"/>
      <c r="KBW11" s="244"/>
      <c r="KBX11" s="244"/>
      <c r="KBY11" s="244"/>
      <c r="KBZ11" s="244"/>
      <c r="KCA11" s="244"/>
      <c r="KCB11" s="244"/>
      <c r="KCC11" s="244"/>
      <c r="KCD11" s="244"/>
      <c r="KCE11" s="244"/>
      <c r="KCF11" s="244"/>
      <c r="KCG11" s="244"/>
      <c r="KCH11" s="244"/>
      <c r="KCI11" s="244"/>
      <c r="KCJ11" s="244"/>
      <c r="KCK11" s="244"/>
      <c r="KCL11" s="244"/>
      <c r="KCM11" s="244"/>
      <c r="KCN11" s="244"/>
      <c r="KCO11" s="244"/>
      <c r="KCP11" s="244"/>
      <c r="KCQ11" s="244"/>
      <c r="KCR11" s="244"/>
      <c r="KCS11" s="244"/>
      <c r="KCT11" s="244"/>
      <c r="KCU11" s="244"/>
      <c r="KCV11" s="244"/>
      <c r="KCW11" s="244"/>
      <c r="KCX11" s="244"/>
      <c r="KCY11" s="244"/>
      <c r="KCZ11" s="244"/>
      <c r="KDA11" s="244"/>
      <c r="KDB11" s="244"/>
      <c r="KDC11" s="244"/>
      <c r="KDD11" s="244"/>
      <c r="KDE11" s="244"/>
      <c r="KDF11" s="244"/>
      <c r="KDG11" s="244"/>
      <c r="KDH11" s="244"/>
      <c r="KDI11" s="244"/>
      <c r="KDJ11" s="244"/>
      <c r="KDK11" s="244"/>
      <c r="KDL11" s="244"/>
      <c r="KDM11" s="244"/>
      <c r="KDN11" s="244"/>
      <c r="KDO11" s="244"/>
      <c r="KDP11" s="244"/>
      <c r="KDQ11" s="244"/>
      <c r="KDR11" s="244"/>
      <c r="KDS11" s="244"/>
      <c r="KDT11" s="244"/>
      <c r="KDU11" s="244"/>
      <c r="KDV11" s="244"/>
      <c r="KDW11" s="244"/>
      <c r="KDX11" s="244"/>
      <c r="KDY11" s="244"/>
      <c r="KDZ11" s="244"/>
      <c r="KEA11" s="244"/>
      <c r="KEB11" s="244"/>
      <c r="KEC11" s="244"/>
      <c r="KED11" s="244"/>
      <c r="KEE11" s="244"/>
      <c r="KEF11" s="244"/>
      <c r="KEG11" s="244"/>
      <c r="KEH11" s="244"/>
      <c r="KEI11" s="244"/>
      <c r="KEJ11" s="244"/>
      <c r="KEK11" s="244"/>
      <c r="KEL11" s="244"/>
      <c r="KEM11" s="244"/>
      <c r="KEN11" s="244"/>
      <c r="KEO11" s="244"/>
      <c r="KEP11" s="244"/>
      <c r="KEQ11" s="244"/>
      <c r="KER11" s="244"/>
      <c r="KES11" s="244"/>
      <c r="KET11" s="244"/>
      <c r="KEU11" s="244"/>
      <c r="KEV11" s="244"/>
      <c r="KEW11" s="244"/>
      <c r="KEX11" s="244"/>
      <c r="KEY11" s="244"/>
      <c r="KEZ11" s="244"/>
      <c r="KFA11" s="244"/>
      <c r="KFB11" s="244"/>
      <c r="KFC11" s="244"/>
      <c r="KFD11" s="244"/>
      <c r="KFE11" s="244"/>
      <c r="KFF11" s="244"/>
      <c r="KFG11" s="244"/>
      <c r="KFH11" s="244"/>
      <c r="KFI11" s="244"/>
      <c r="KFJ11" s="244"/>
      <c r="KFK11" s="244"/>
      <c r="KFL11" s="244"/>
      <c r="KFM11" s="244"/>
      <c r="KFN11" s="244"/>
      <c r="KFO11" s="244"/>
      <c r="KFP11" s="244"/>
      <c r="KFQ11" s="244"/>
      <c r="KFR11" s="244"/>
      <c r="KFS11" s="244"/>
      <c r="KFT11" s="244"/>
      <c r="KFU11" s="244"/>
      <c r="KFV11" s="244"/>
      <c r="KFW11" s="244"/>
      <c r="KFX11" s="244"/>
      <c r="KFY11" s="244"/>
      <c r="KFZ11" s="244"/>
      <c r="KGA11" s="244"/>
      <c r="KGB11" s="244"/>
      <c r="KGC11" s="244"/>
      <c r="KGD11" s="244"/>
      <c r="KGE11" s="244"/>
      <c r="KGF11" s="244"/>
      <c r="KGG11" s="244"/>
      <c r="KGH11" s="244"/>
      <c r="KGI11" s="244"/>
      <c r="KGJ11" s="244"/>
      <c r="KGK11" s="244"/>
      <c r="KGL11" s="244"/>
      <c r="KGM11" s="244"/>
      <c r="KGN11" s="244"/>
      <c r="KGO11" s="244"/>
      <c r="KGP11" s="244"/>
      <c r="KGQ11" s="244"/>
      <c r="KGR11" s="244"/>
      <c r="KGS11" s="244"/>
      <c r="KGT11" s="244"/>
      <c r="KGU11" s="244"/>
      <c r="KGV11" s="244"/>
      <c r="KGW11" s="244"/>
      <c r="KGX11" s="244"/>
      <c r="KGY11" s="244"/>
      <c r="KGZ11" s="244"/>
      <c r="KHA11" s="244"/>
      <c r="KHB11" s="244"/>
      <c r="KHC11" s="244"/>
      <c r="KHD11" s="244"/>
      <c r="KHE11" s="244"/>
      <c r="KHF11" s="244"/>
      <c r="KHG11" s="244"/>
      <c r="KHH11" s="244"/>
      <c r="KHI11" s="244"/>
      <c r="KHJ11" s="244"/>
      <c r="KHK11" s="244"/>
      <c r="KHL11" s="244"/>
      <c r="KHM11" s="244"/>
      <c r="KHN11" s="244"/>
      <c r="KHO11" s="244"/>
      <c r="KHP11" s="244"/>
      <c r="KHQ11" s="244"/>
      <c r="KHR11" s="244"/>
      <c r="KHS11" s="244"/>
      <c r="KHT11" s="244"/>
      <c r="KHU11" s="244"/>
      <c r="KHV11" s="244"/>
      <c r="KHW11" s="244"/>
      <c r="KHX11" s="244"/>
      <c r="KHY11" s="244"/>
      <c r="KHZ11" s="244"/>
      <c r="KIA11" s="244"/>
      <c r="KIB11" s="244"/>
      <c r="KIC11" s="244"/>
      <c r="KID11" s="244"/>
      <c r="KIE11" s="244"/>
      <c r="KIF11" s="244"/>
      <c r="KIG11" s="244"/>
      <c r="KIH11" s="244"/>
      <c r="KII11" s="244"/>
      <c r="KIJ11" s="244"/>
      <c r="KIK11" s="244"/>
      <c r="KIL11" s="244"/>
      <c r="KIM11" s="244"/>
      <c r="KIN11" s="244"/>
      <c r="KIO11" s="244"/>
      <c r="KIP11" s="244"/>
      <c r="KIQ11" s="244"/>
      <c r="KIR11" s="244"/>
      <c r="KIS11" s="244"/>
      <c r="KIT11" s="244"/>
      <c r="KIU11" s="244"/>
      <c r="KIV11" s="244"/>
      <c r="KIW11" s="244"/>
      <c r="KIX11" s="244"/>
      <c r="KIY11" s="244"/>
      <c r="KIZ11" s="244"/>
      <c r="KJA11" s="244"/>
      <c r="KJB11" s="244"/>
      <c r="KJC11" s="244"/>
      <c r="KJD11" s="244"/>
      <c r="KJE11" s="244"/>
      <c r="KJF11" s="244"/>
      <c r="KJG11" s="244"/>
      <c r="KJH11" s="244"/>
      <c r="KJI11" s="244"/>
      <c r="KJJ11" s="244"/>
      <c r="KJK11" s="244"/>
      <c r="KJL11" s="244"/>
      <c r="KJM11" s="244"/>
      <c r="KJN11" s="244"/>
      <c r="KJO11" s="244"/>
      <c r="KJP11" s="244"/>
      <c r="KJQ11" s="244"/>
      <c r="KJR11" s="244"/>
      <c r="KJS11" s="244"/>
      <c r="KJT11" s="244"/>
      <c r="KJU11" s="244"/>
      <c r="KJV11" s="244"/>
      <c r="KJW11" s="244"/>
      <c r="KJX11" s="244"/>
      <c r="KJY11" s="244"/>
      <c r="KJZ11" s="244"/>
      <c r="KKA11" s="244"/>
      <c r="KKB11" s="244"/>
      <c r="KKC11" s="244"/>
      <c r="KKD11" s="244"/>
      <c r="KKE11" s="244"/>
      <c r="KKF11" s="244"/>
      <c r="KKG11" s="244"/>
      <c r="KKH11" s="244"/>
      <c r="KKI11" s="244"/>
      <c r="KKJ11" s="244"/>
      <c r="KKK11" s="244"/>
      <c r="KKL11" s="244"/>
      <c r="KKM11" s="244"/>
      <c r="KKN11" s="244"/>
      <c r="KKO11" s="244"/>
      <c r="KKP11" s="244"/>
      <c r="KKQ11" s="244"/>
      <c r="KKR11" s="244"/>
      <c r="KKS11" s="244"/>
      <c r="KKT11" s="244"/>
      <c r="KKU11" s="244"/>
      <c r="KKV11" s="244"/>
      <c r="KKW11" s="244"/>
      <c r="KKX11" s="244"/>
      <c r="KKY11" s="244"/>
      <c r="KKZ11" s="244"/>
      <c r="KLA11" s="244"/>
      <c r="KLB11" s="244"/>
      <c r="KLC11" s="244"/>
      <c r="KLD11" s="244"/>
      <c r="KLE11" s="244"/>
      <c r="KLF11" s="244"/>
      <c r="KLG11" s="244"/>
      <c r="KLH11" s="244"/>
      <c r="KLI11" s="244"/>
      <c r="KLJ11" s="244"/>
      <c r="KLK11" s="244"/>
      <c r="KLL11" s="244"/>
      <c r="KLM11" s="244"/>
      <c r="KLN11" s="244"/>
      <c r="KLO11" s="244"/>
      <c r="KLP11" s="244"/>
      <c r="KLQ11" s="244"/>
      <c r="KLR11" s="244"/>
      <c r="KLS11" s="244"/>
      <c r="KLT11" s="244"/>
      <c r="KLU11" s="244"/>
      <c r="KLV11" s="244"/>
      <c r="KLW11" s="244"/>
      <c r="KLX11" s="244"/>
      <c r="KLY11" s="244"/>
      <c r="KLZ11" s="244"/>
      <c r="KMA11" s="244"/>
      <c r="KMB11" s="244"/>
      <c r="KMC11" s="244"/>
      <c r="KMD11" s="244"/>
      <c r="KME11" s="244"/>
      <c r="KMF11" s="244"/>
      <c r="KMG11" s="244"/>
      <c r="KMH11" s="244"/>
      <c r="KMI11" s="244"/>
      <c r="KMJ11" s="244"/>
      <c r="KMK11" s="244"/>
      <c r="KML11" s="244"/>
      <c r="KMM11" s="244"/>
      <c r="KMN11" s="244"/>
      <c r="KMO11" s="244"/>
      <c r="KMP11" s="244"/>
      <c r="KMQ11" s="244"/>
      <c r="KMR11" s="244"/>
      <c r="KMS11" s="244"/>
      <c r="KMT11" s="244"/>
      <c r="KMU11" s="244"/>
      <c r="KMV11" s="244"/>
      <c r="KMW11" s="244"/>
      <c r="KMX11" s="244"/>
      <c r="KMY11" s="244"/>
      <c r="KMZ11" s="244"/>
      <c r="KNA11" s="244"/>
      <c r="KNB11" s="244"/>
      <c r="KNC11" s="244"/>
      <c r="KND11" s="244"/>
      <c r="KNE11" s="244"/>
      <c r="KNF11" s="244"/>
      <c r="KNG11" s="244"/>
      <c r="KNH11" s="244"/>
      <c r="KNI11" s="244"/>
      <c r="KNJ11" s="244"/>
      <c r="KNK11" s="244"/>
      <c r="KNL11" s="244"/>
      <c r="KNM11" s="244"/>
      <c r="KNN11" s="244"/>
      <c r="KNO11" s="244"/>
      <c r="KNP11" s="244"/>
      <c r="KNQ11" s="244"/>
      <c r="KNR11" s="244"/>
      <c r="KNS11" s="244"/>
      <c r="KNT11" s="244"/>
      <c r="KNU11" s="244"/>
      <c r="KNV11" s="244"/>
      <c r="KNW11" s="244"/>
      <c r="KNX11" s="244"/>
      <c r="KNY11" s="244"/>
      <c r="KNZ11" s="244"/>
      <c r="KOA11" s="244"/>
      <c r="KOB11" s="244"/>
      <c r="KOC11" s="244"/>
      <c r="KOD11" s="244"/>
      <c r="KOE11" s="244"/>
      <c r="KOF11" s="244"/>
      <c r="KOG11" s="244"/>
      <c r="KOH11" s="244"/>
      <c r="KOI11" s="244"/>
      <c r="KOJ11" s="244"/>
      <c r="KOK11" s="244"/>
      <c r="KOL11" s="244"/>
      <c r="KOM11" s="244"/>
      <c r="KON11" s="244"/>
      <c r="KOO11" s="244"/>
      <c r="KOP11" s="244"/>
      <c r="KOQ11" s="244"/>
      <c r="KOR11" s="244"/>
      <c r="KOS11" s="244"/>
      <c r="KOT11" s="244"/>
      <c r="KOU11" s="244"/>
      <c r="KOV11" s="244"/>
      <c r="KOW11" s="244"/>
      <c r="KOX11" s="244"/>
      <c r="KOY11" s="244"/>
      <c r="KOZ11" s="244"/>
      <c r="KPA11" s="244"/>
      <c r="KPB11" s="244"/>
      <c r="KPC11" s="244"/>
      <c r="KPD11" s="244"/>
      <c r="KPE11" s="244"/>
      <c r="KPF11" s="244"/>
      <c r="KPG11" s="244"/>
      <c r="KPH11" s="244"/>
      <c r="KPI11" s="244"/>
      <c r="KPJ11" s="244"/>
      <c r="KPK11" s="244"/>
      <c r="KPL11" s="244"/>
      <c r="KPM11" s="244"/>
      <c r="KPN11" s="244"/>
      <c r="KPO11" s="244"/>
      <c r="KPP11" s="244"/>
      <c r="KPQ11" s="244"/>
      <c r="KPR11" s="244"/>
      <c r="KPS11" s="244"/>
      <c r="KPT11" s="244"/>
      <c r="KPU11" s="244"/>
      <c r="KPV11" s="244"/>
      <c r="KPW11" s="244"/>
      <c r="KPX11" s="244"/>
      <c r="KPY11" s="244"/>
      <c r="KPZ11" s="244"/>
      <c r="KQA11" s="244"/>
      <c r="KQB11" s="244"/>
      <c r="KQC11" s="244"/>
      <c r="KQD11" s="244"/>
      <c r="KQE11" s="244"/>
      <c r="KQF11" s="244"/>
      <c r="KQG11" s="244"/>
      <c r="KQH11" s="244"/>
      <c r="KQI11" s="244"/>
      <c r="KQJ11" s="244"/>
      <c r="KQK11" s="244"/>
      <c r="KQL11" s="244"/>
      <c r="KQM11" s="244"/>
      <c r="KQN11" s="244"/>
      <c r="KQO11" s="244"/>
      <c r="KQP11" s="244"/>
      <c r="KQQ11" s="244"/>
      <c r="KQR11" s="244"/>
      <c r="KQS11" s="244"/>
      <c r="KQT11" s="244"/>
      <c r="KQU11" s="244"/>
      <c r="KQV11" s="244"/>
      <c r="KQW11" s="244"/>
      <c r="KQX11" s="244"/>
      <c r="KQY11" s="244"/>
      <c r="KQZ11" s="244"/>
      <c r="KRA11" s="244"/>
      <c r="KRB11" s="244"/>
      <c r="KRC11" s="244"/>
      <c r="KRD11" s="244"/>
      <c r="KRE11" s="244"/>
      <c r="KRF11" s="244"/>
      <c r="KRG11" s="244"/>
      <c r="KRH11" s="244"/>
      <c r="KRI11" s="244"/>
      <c r="KRJ11" s="244"/>
      <c r="KRK11" s="244"/>
      <c r="KRL11" s="244"/>
      <c r="KRM11" s="244"/>
      <c r="KRN11" s="244"/>
      <c r="KRO11" s="244"/>
      <c r="KRP11" s="244"/>
      <c r="KRQ11" s="244"/>
      <c r="KRR11" s="244"/>
      <c r="KRS11" s="244"/>
      <c r="KRT11" s="244"/>
      <c r="KRU11" s="244"/>
      <c r="KRV11" s="244"/>
      <c r="KRW11" s="244"/>
      <c r="KRX11" s="244"/>
      <c r="KRY11" s="244"/>
      <c r="KRZ11" s="244"/>
      <c r="KSA11" s="244"/>
      <c r="KSB11" s="244"/>
      <c r="KSC11" s="244"/>
      <c r="KSD11" s="244"/>
      <c r="KSE11" s="244"/>
      <c r="KSF11" s="244"/>
      <c r="KSG11" s="244"/>
      <c r="KSH11" s="244"/>
      <c r="KSI11" s="244"/>
      <c r="KSJ11" s="244"/>
      <c r="KSK11" s="244"/>
      <c r="KSL11" s="244"/>
      <c r="KSM11" s="244"/>
      <c r="KSN11" s="244"/>
      <c r="KSO11" s="244"/>
      <c r="KSP11" s="244"/>
      <c r="KSQ11" s="244"/>
      <c r="KSR11" s="244"/>
      <c r="KSS11" s="244"/>
      <c r="KST11" s="244"/>
      <c r="KSU11" s="244"/>
      <c r="KSV11" s="244"/>
      <c r="KSW11" s="244"/>
      <c r="KSX11" s="244"/>
      <c r="KSY11" s="244"/>
      <c r="KSZ11" s="244"/>
      <c r="KTA11" s="244"/>
      <c r="KTB11" s="244"/>
      <c r="KTC11" s="244"/>
      <c r="KTD11" s="244"/>
      <c r="KTE11" s="244"/>
      <c r="KTF11" s="244"/>
      <c r="KTG11" s="244"/>
      <c r="KTH11" s="244"/>
      <c r="KTI11" s="244"/>
      <c r="KTJ11" s="244"/>
      <c r="KTK11" s="244"/>
      <c r="KTL11" s="244"/>
      <c r="KTM11" s="244"/>
      <c r="KTN11" s="244"/>
      <c r="KTO11" s="244"/>
      <c r="KTP11" s="244"/>
      <c r="KTQ11" s="244"/>
      <c r="KTR11" s="244"/>
      <c r="KTS11" s="244"/>
      <c r="KTT11" s="244"/>
      <c r="KTU11" s="244"/>
      <c r="KTV11" s="244"/>
      <c r="KTW11" s="244"/>
      <c r="KTX11" s="244"/>
      <c r="KTY11" s="244"/>
      <c r="KTZ11" s="244"/>
      <c r="KUA11" s="244"/>
      <c r="KUB11" s="244"/>
      <c r="KUC11" s="244"/>
      <c r="KUD11" s="244"/>
      <c r="KUE11" s="244"/>
      <c r="KUF11" s="244"/>
      <c r="KUG11" s="244"/>
      <c r="KUH11" s="244"/>
      <c r="KUI11" s="244"/>
      <c r="KUJ11" s="244"/>
      <c r="KUK11" s="244"/>
      <c r="KUL11" s="244"/>
      <c r="KUM11" s="244"/>
      <c r="KUN11" s="244"/>
      <c r="KUO11" s="244"/>
      <c r="KUP11" s="244"/>
      <c r="KUQ11" s="244"/>
      <c r="KUR11" s="244"/>
      <c r="KUS11" s="244"/>
      <c r="KUT11" s="244"/>
      <c r="KUU11" s="244"/>
      <c r="KUV11" s="244"/>
      <c r="KUW11" s="244"/>
      <c r="KUX11" s="244"/>
      <c r="KUY11" s="244"/>
      <c r="KUZ11" s="244"/>
      <c r="KVA11" s="244"/>
      <c r="KVB11" s="244"/>
      <c r="KVC11" s="244"/>
      <c r="KVD11" s="244"/>
      <c r="KVE11" s="244"/>
      <c r="KVF11" s="244"/>
      <c r="KVG11" s="244"/>
      <c r="KVH11" s="244"/>
      <c r="KVI11" s="244"/>
      <c r="KVJ11" s="244"/>
      <c r="KVK11" s="244"/>
      <c r="KVL11" s="244"/>
      <c r="KVM11" s="244"/>
      <c r="KVN11" s="244"/>
      <c r="KVO11" s="244"/>
      <c r="KVP11" s="244"/>
      <c r="KVQ11" s="244"/>
      <c r="KVR11" s="244"/>
      <c r="KVS11" s="244"/>
      <c r="KVT11" s="244"/>
      <c r="KVU11" s="244"/>
      <c r="KVV11" s="244"/>
      <c r="KVW11" s="244"/>
      <c r="KVX11" s="244"/>
      <c r="KVY11" s="244"/>
      <c r="KVZ11" s="244"/>
      <c r="KWA11" s="244"/>
      <c r="KWB11" s="244"/>
      <c r="KWC11" s="244"/>
      <c r="KWD11" s="244"/>
      <c r="KWE11" s="244"/>
      <c r="KWF11" s="244"/>
      <c r="KWG11" s="244"/>
      <c r="KWH11" s="244"/>
      <c r="KWI11" s="244"/>
      <c r="KWJ11" s="244"/>
      <c r="KWK11" s="244"/>
      <c r="KWL11" s="244"/>
      <c r="KWM11" s="244"/>
      <c r="KWN11" s="244"/>
      <c r="KWO11" s="244"/>
      <c r="KWP11" s="244"/>
      <c r="KWQ11" s="244"/>
      <c r="KWR11" s="244"/>
      <c r="KWS11" s="244"/>
      <c r="KWT11" s="244"/>
      <c r="KWU11" s="244"/>
      <c r="KWV11" s="244"/>
      <c r="KWW11" s="244"/>
      <c r="KWX11" s="244"/>
      <c r="KWY11" s="244"/>
      <c r="KWZ11" s="244"/>
      <c r="KXA11" s="244"/>
      <c r="KXB11" s="244"/>
      <c r="KXC11" s="244"/>
      <c r="KXD11" s="244"/>
      <c r="KXE11" s="244"/>
      <c r="KXF11" s="244"/>
      <c r="KXG11" s="244"/>
      <c r="KXH11" s="244"/>
      <c r="KXI11" s="244"/>
      <c r="KXJ11" s="244"/>
      <c r="KXK11" s="244"/>
      <c r="KXL11" s="244"/>
      <c r="KXM11" s="244"/>
      <c r="KXN11" s="244"/>
      <c r="KXO11" s="244"/>
      <c r="KXP11" s="244"/>
      <c r="KXQ11" s="244"/>
      <c r="KXR11" s="244"/>
      <c r="KXS11" s="244"/>
      <c r="KXT11" s="244"/>
      <c r="KXU11" s="244"/>
      <c r="KXV11" s="244"/>
      <c r="KXW11" s="244"/>
      <c r="KXX11" s="244"/>
      <c r="KXY11" s="244"/>
      <c r="KXZ11" s="244"/>
      <c r="KYA11" s="244"/>
      <c r="KYB11" s="244"/>
      <c r="KYC11" s="244"/>
      <c r="KYD11" s="244"/>
      <c r="KYE11" s="244"/>
      <c r="KYF11" s="244"/>
      <c r="KYG11" s="244"/>
      <c r="KYH11" s="244"/>
      <c r="KYI11" s="244"/>
      <c r="KYJ11" s="244"/>
      <c r="KYK11" s="244"/>
      <c r="KYL11" s="244"/>
      <c r="KYM11" s="244"/>
      <c r="KYN11" s="244"/>
      <c r="KYO11" s="244"/>
      <c r="KYP11" s="244"/>
      <c r="KYQ11" s="244"/>
      <c r="KYR11" s="244"/>
      <c r="KYS11" s="244"/>
      <c r="KYT11" s="244"/>
      <c r="KYU11" s="244"/>
      <c r="KYV11" s="244"/>
      <c r="KYW11" s="244"/>
      <c r="KYX11" s="244"/>
      <c r="KYY11" s="244"/>
      <c r="KYZ11" s="244"/>
      <c r="KZA11" s="244"/>
      <c r="KZB11" s="244"/>
      <c r="KZC11" s="244"/>
      <c r="KZD11" s="244"/>
      <c r="KZE11" s="244"/>
      <c r="KZF11" s="244"/>
      <c r="KZG11" s="244"/>
      <c r="KZH11" s="244"/>
      <c r="KZI11" s="244"/>
      <c r="KZJ11" s="244"/>
      <c r="KZK11" s="244"/>
      <c r="KZL11" s="244"/>
      <c r="KZM11" s="244"/>
      <c r="KZN11" s="244"/>
      <c r="KZO11" s="244"/>
      <c r="KZP11" s="244"/>
      <c r="KZQ11" s="244"/>
      <c r="KZR11" s="244"/>
      <c r="KZS11" s="244"/>
      <c r="KZT11" s="244"/>
      <c r="KZU11" s="244"/>
      <c r="KZV11" s="244"/>
      <c r="KZW11" s="244"/>
      <c r="KZX11" s="244"/>
      <c r="KZY11" s="244"/>
      <c r="KZZ11" s="244"/>
      <c r="LAA11" s="244"/>
      <c r="LAB11" s="244"/>
      <c r="LAC11" s="244"/>
      <c r="LAD11" s="244"/>
      <c r="LAE11" s="244"/>
      <c r="LAF11" s="244"/>
      <c r="LAG11" s="244"/>
      <c r="LAH11" s="244"/>
      <c r="LAI11" s="244"/>
      <c r="LAJ11" s="244"/>
      <c r="LAK11" s="244"/>
      <c r="LAL11" s="244"/>
      <c r="LAM11" s="244"/>
      <c r="LAN11" s="244"/>
      <c r="LAO11" s="244"/>
      <c r="LAP11" s="244"/>
      <c r="LAQ11" s="244"/>
      <c r="LAR11" s="244"/>
      <c r="LAS11" s="244"/>
      <c r="LAT11" s="244"/>
      <c r="LAU11" s="244"/>
      <c r="LAV11" s="244"/>
      <c r="LAW11" s="244"/>
      <c r="LAX11" s="244"/>
      <c r="LAY11" s="244"/>
      <c r="LAZ11" s="244"/>
      <c r="LBA11" s="244"/>
      <c r="LBB11" s="244"/>
      <c r="LBC11" s="244"/>
      <c r="LBD11" s="244"/>
      <c r="LBE11" s="244"/>
      <c r="LBF11" s="244"/>
      <c r="LBG11" s="244"/>
      <c r="LBH11" s="244"/>
      <c r="LBI11" s="244"/>
      <c r="LBJ11" s="244"/>
      <c r="LBK11" s="244"/>
      <c r="LBL11" s="244"/>
      <c r="LBM11" s="244"/>
      <c r="LBN11" s="244"/>
      <c r="LBO11" s="244"/>
      <c r="LBP11" s="244"/>
      <c r="LBQ11" s="244"/>
      <c r="LBR11" s="244"/>
      <c r="LBS11" s="244"/>
      <c r="LBT11" s="244"/>
      <c r="LBU11" s="244"/>
      <c r="LBV11" s="244"/>
      <c r="LBW11" s="244"/>
      <c r="LBX11" s="244"/>
      <c r="LBY11" s="244"/>
      <c r="LBZ11" s="244"/>
      <c r="LCA11" s="244"/>
      <c r="LCB11" s="244"/>
      <c r="LCC11" s="244"/>
      <c r="LCD11" s="244"/>
      <c r="LCE11" s="244"/>
      <c r="LCF11" s="244"/>
      <c r="LCG11" s="244"/>
      <c r="LCH11" s="244"/>
      <c r="LCI11" s="244"/>
      <c r="LCJ11" s="244"/>
      <c r="LCK11" s="244"/>
      <c r="LCL11" s="244"/>
      <c r="LCM11" s="244"/>
      <c r="LCN11" s="244"/>
      <c r="LCO11" s="244"/>
      <c r="LCP11" s="244"/>
      <c r="LCQ11" s="244"/>
      <c r="LCR11" s="244"/>
      <c r="LCS11" s="244"/>
      <c r="LCT11" s="244"/>
      <c r="LCU11" s="244"/>
      <c r="LCV11" s="244"/>
      <c r="LCW11" s="244"/>
      <c r="LCX11" s="244"/>
      <c r="LCY11" s="244"/>
      <c r="LCZ11" s="244"/>
      <c r="LDA11" s="244"/>
      <c r="LDB11" s="244"/>
      <c r="LDC11" s="244"/>
      <c r="LDD11" s="244"/>
      <c r="LDE11" s="244"/>
      <c r="LDF11" s="244"/>
      <c r="LDG11" s="244"/>
      <c r="LDH11" s="244"/>
      <c r="LDI11" s="244"/>
      <c r="LDJ11" s="244"/>
      <c r="LDK11" s="244"/>
      <c r="LDL11" s="244"/>
      <c r="LDM11" s="244"/>
      <c r="LDN11" s="244"/>
      <c r="LDO11" s="244"/>
      <c r="LDP11" s="244"/>
      <c r="LDQ11" s="244"/>
      <c r="LDR11" s="244"/>
      <c r="LDS11" s="244"/>
      <c r="LDT11" s="244"/>
      <c r="LDU11" s="244"/>
      <c r="LDV11" s="244"/>
      <c r="LDW11" s="244"/>
      <c r="LDX11" s="244"/>
      <c r="LDY11" s="244"/>
      <c r="LDZ11" s="244"/>
      <c r="LEA11" s="244"/>
      <c r="LEB11" s="244"/>
      <c r="LEC11" s="244"/>
      <c r="LED11" s="244"/>
      <c r="LEE11" s="244"/>
      <c r="LEF11" s="244"/>
      <c r="LEG11" s="244"/>
      <c r="LEH11" s="244"/>
      <c r="LEI11" s="244"/>
      <c r="LEJ11" s="244"/>
      <c r="LEK11" s="244"/>
      <c r="LEL11" s="244"/>
      <c r="LEM11" s="244"/>
      <c r="LEN11" s="244"/>
      <c r="LEO11" s="244"/>
      <c r="LEP11" s="244"/>
      <c r="LEQ11" s="244"/>
      <c r="LER11" s="244"/>
      <c r="LES11" s="244"/>
      <c r="LET11" s="244"/>
      <c r="LEU11" s="244"/>
      <c r="LEV11" s="244"/>
      <c r="LEW11" s="244"/>
      <c r="LEX11" s="244"/>
      <c r="LEY11" s="244"/>
      <c r="LEZ11" s="244"/>
      <c r="LFA11" s="244"/>
      <c r="LFB11" s="244"/>
      <c r="LFC11" s="244"/>
      <c r="LFD11" s="244"/>
      <c r="LFE11" s="244"/>
      <c r="LFF11" s="244"/>
      <c r="LFG11" s="244"/>
      <c r="LFH11" s="244"/>
      <c r="LFI11" s="244"/>
      <c r="LFJ11" s="244"/>
      <c r="LFK11" s="244"/>
      <c r="LFL11" s="244"/>
      <c r="LFM11" s="244"/>
      <c r="LFN11" s="244"/>
      <c r="LFO11" s="244"/>
      <c r="LFP11" s="244"/>
      <c r="LFQ11" s="244"/>
      <c r="LFR11" s="244"/>
      <c r="LFS11" s="244"/>
      <c r="LFT11" s="244"/>
      <c r="LFU11" s="244"/>
      <c r="LFV11" s="244"/>
      <c r="LFW11" s="244"/>
      <c r="LFX11" s="244"/>
      <c r="LFY11" s="244"/>
      <c r="LFZ11" s="244"/>
      <c r="LGA11" s="244"/>
      <c r="LGB11" s="244"/>
      <c r="LGC11" s="244"/>
      <c r="LGD11" s="244"/>
      <c r="LGE11" s="244"/>
      <c r="LGF11" s="244"/>
      <c r="LGG11" s="244"/>
      <c r="LGH11" s="244"/>
      <c r="LGI11" s="244"/>
      <c r="LGJ11" s="244"/>
      <c r="LGK11" s="244"/>
      <c r="LGL11" s="244"/>
      <c r="LGM11" s="244"/>
      <c r="LGN11" s="244"/>
      <c r="LGO11" s="244"/>
      <c r="LGP11" s="244"/>
      <c r="LGQ11" s="244"/>
      <c r="LGR11" s="244"/>
      <c r="LGS11" s="244"/>
      <c r="LGT11" s="244"/>
      <c r="LGU11" s="244"/>
      <c r="LGV11" s="244"/>
      <c r="LGW11" s="244"/>
      <c r="LGX11" s="244"/>
      <c r="LGY11" s="244"/>
      <c r="LGZ11" s="244"/>
      <c r="LHA11" s="244"/>
      <c r="LHB11" s="244"/>
      <c r="LHC11" s="244"/>
      <c r="LHD11" s="244"/>
      <c r="LHE11" s="244"/>
      <c r="LHF11" s="244"/>
      <c r="LHG11" s="244"/>
      <c r="LHH11" s="244"/>
      <c r="LHI11" s="244"/>
      <c r="LHJ11" s="244"/>
      <c r="LHK11" s="244"/>
      <c r="LHL11" s="244"/>
      <c r="LHM11" s="244"/>
      <c r="LHN11" s="244"/>
      <c r="LHO11" s="244"/>
      <c r="LHP11" s="244"/>
      <c r="LHQ11" s="244"/>
      <c r="LHR11" s="244"/>
      <c r="LHS11" s="244"/>
      <c r="LHT11" s="244"/>
      <c r="LHU11" s="244"/>
      <c r="LHV11" s="244"/>
      <c r="LHW11" s="244"/>
      <c r="LHX11" s="244"/>
      <c r="LHY11" s="244"/>
      <c r="LHZ11" s="244"/>
      <c r="LIA11" s="244"/>
      <c r="LIB11" s="244"/>
      <c r="LIC11" s="244"/>
      <c r="LID11" s="244"/>
      <c r="LIE11" s="244"/>
      <c r="LIF11" s="244"/>
      <c r="LIG11" s="244"/>
      <c r="LIH11" s="244"/>
      <c r="LII11" s="244"/>
      <c r="LIJ11" s="244"/>
      <c r="LIK11" s="244"/>
      <c r="LIL11" s="244"/>
      <c r="LIM11" s="244"/>
      <c r="LIN11" s="244"/>
      <c r="LIO11" s="244"/>
      <c r="LIP11" s="244"/>
      <c r="LIQ11" s="244"/>
      <c r="LIR11" s="244"/>
      <c r="LIS11" s="244"/>
      <c r="LIT11" s="244"/>
      <c r="LIU11" s="244"/>
      <c r="LIV11" s="244"/>
      <c r="LIW11" s="244"/>
      <c r="LIX11" s="244"/>
      <c r="LIY11" s="244"/>
      <c r="LIZ11" s="244"/>
      <c r="LJA11" s="244"/>
      <c r="LJB11" s="244"/>
      <c r="LJC11" s="244"/>
      <c r="LJD11" s="244"/>
      <c r="LJE11" s="244"/>
      <c r="LJF11" s="244"/>
      <c r="LJG11" s="244"/>
      <c r="LJH11" s="244"/>
      <c r="LJI11" s="244"/>
      <c r="LJJ11" s="244"/>
      <c r="LJK11" s="244"/>
      <c r="LJL11" s="244"/>
      <c r="LJM11" s="244"/>
      <c r="LJN11" s="244"/>
      <c r="LJO11" s="244"/>
      <c r="LJP11" s="244"/>
      <c r="LJQ11" s="244"/>
      <c r="LJR11" s="244"/>
      <c r="LJS11" s="244"/>
      <c r="LJT11" s="244"/>
      <c r="LJU11" s="244"/>
      <c r="LJV11" s="244"/>
      <c r="LJW11" s="244"/>
      <c r="LJX11" s="244"/>
      <c r="LJY11" s="244"/>
      <c r="LJZ11" s="244"/>
      <c r="LKA11" s="244"/>
      <c r="LKB11" s="244"/>
      <c r="LKC11" s="244"/>
      <c r="LKD11" s="244"/>
      <c r="LKE11" s="244"/>
      <c r="LKF11" s="244"/>
      <c r="LKG11" s="244"/>
      <c r="LKH11" s="244"/>
      <c r="LKI11" s="244"/>
      <c r="LKJ11" s="244"/>
      <c r="LKK11" s="244"/>
      <c r="LKL11" s="244"/>
      <c r="LKM11" s="244"/>
      <c r="LKN11" s="244"/>
      <c r="LKO11" s="244"/>
      <c r="LKP11" s="244"/>
      <c r="LKQ11" s="244"/>
      <c r="LKR11" s="244"/>
      <c r="LKS11" s="244"/>
      <c r="LKT11" s="244"/>
      <c r="LKU11" s="244"/>
      <c r="LKV11" s="244"/>
      <c r="LKW11" s="244"/>
      <c r="LKX11" s="244"/>
      <c r="LKY11" s="244"/>
      <c r="LKZ11" s="244"/>
      <c r="LLA11" s="244"/>
      <c r="LLB11" s="244"/>
      <c r="LLC11" s="244"/>
      <c r="LLD11" s="244"/>
      <c r="LLE11" s="244"/>
      <c r="LLF11" s="244"/>
      <c r="LLG11" s="244"/>
      <c r="LLH11" s="244"/>
      <c r="LLI11" s="244"/>
      <c r="LLJ11" s="244"/>
      <c r="LLK11" s="244"/>
      <c r="LLL11" s="244"/>
      <c r="LLM11" s="244"/>
      <c r="LLN11" s="244"/>
      <c r="LLO11" s="244"/>
      <c r="LLP11" s="244"/>
      <c r="LLQ11" s="244"/>
      <c r="LLR11" s="244"/>
      <c r="LLS11" s="244"/>
      <c r="LLT11" s="244"/>
      <c r="LLU11" s="244"/>
      <c r="LLV11" s="244"/>
      <c r="LLW11" s="244"/>
      <c r="LLX11" s="244"/>
      <c r="LLY11" s="244"/>
      <c r="LLZ11" s="244"/>
      <c r="LMA11" s="244"/>
      <c r="LMB11" s="244"/>
      <c r="LMC11" s="244"/>
      <c r="LMD11" s="244"/>
      <c r="LME11" s="244"/>
      <c r="LMF11" s="244"/>
      <c r="LMG11" s="244"/>
      <c r="LMH11" s="244"/>
      <c r="LMI11" s="244"/>
      <c r="LMJ11" s="244"/>
      <c r="LMK11" s="244"/>
      <c r="LML11" s="244"/>
      <c r="LMM11" s="244"/>
      <c r="LMN11" s="244"/>
      <c r="LMO11" s="244"/>
      <c r="LMP11" s="244"/>
      <c r="LMQ11" s="244"/>
      <c r="LMR11" s="244"/>
      <c r="LMS11" s="244"/>
      <c r="LMT11" s="244"/>
      <c r="LMU11" s="244"/>
      <c r="LMV11" s="244"/>
      <c r="LMW11" s="244"/>
      <c r="LMX11" s="244"/>
      <c r="LMY11" s="244"/>
      <c r="LMZ11" s="244"/>
      <c r="LNA11" s="244"/>
      <c r="LNB11" s="244"/>
      <c r="LNC11" s="244"/>
      <c r="LND11" s="244"/>
      <c r="LNE11" s="244"/>
      <c r="LNF11" s="244"/>
      <c r="LNG11" s="244"/>
      <c r="LNH11" s="244"/>
      <c r="LNI11" s="244"/>
      <c r="LNJ11" s="244"/>
      <c r="LNK11" s="244"/>
      <c r="LNL11" s="244"/>
      <c r="LNM11" s="244"/>
      <c r="LNN11" s="244"/>
      <c r="LNO11" s="244"/>
      <c r="LNP11" s="244"/>
      <c r="LNQ11" s="244"/>
      <c r="LNR11" s="244"/>
      <c r="LNS11" s="244"/>
      <c r="LNT11" s="244"/>
      <c r="LNU11" s="244"/>
      <c r="LNV11" s="244"/>
      <c r="LNW11" s="244"/>
      <c r="LNX11" s="244"/>
      <c r="LNY11" s="244"/>
      <c r="LNZ11" s="244"/>
      <c r="LOA11" s="244"/>
      <c r="LOB11" s="244"/>
      <c r="LOC11" s="244"/>
      <c r="LOD11" s="244"/>
      <c r="LOE11" s="244"/>
      <c r="LOF11" s="244"/>
      <c r="LOG11" s="244"/>
      <c r="LOH11" s="244"/>
      <c r="LOI11" s="244"/>
      <c r="LOJ11" s="244"/>
      <c r="LOK11" s="244"/>
      <c r="LOL11" s="244"/>
      <c r="LOM11" s="244"/>
      <c r="LON11" s="244"/>
      <c r="LOO11" s="244"/>
      <c r="LOP11" s="244"/>
      <c r="LOQ11" s="244"/>
      <c r="LOR11" s="244"/>
      <c r="LOS11" s="244"/>
      <c r="LOT11" s="244"/>
      <c r="LOU11" s="244"/>
      <c r="LOV11" s="244"/>
      <c r="LOW11" s="244"/>
      <c r="LOX11" s="244"/>
      <c r="LOY11" s="244"/>
      <c r="LOZ11" s="244"/>
      <c r="LPA11" s="244"/>
      <c r="LPB11" s="244"/>
      <c r="LPC11" s="244"/>
      <c r="LPD11" s="244"/>
      <c r="LPE11" s="244"/>
      <c r="LPF11" s="244"/>
      <c r="LPG11" s="244"/>
      <c r="LPH11" s="244"/>
      <c r="LPI11" s="244"/>
      <c r="LPJ11" s="244"/>
      <c r="LPK11" s="244"/>
      <c r="LPL11" s="244"/>
      <c r="LPM11" s="244"/>
      <c r="LPN11" s="244"/>
      <c r="LPO11" s="244"/>
      <c r="LPP11" s="244"/>
      <c r="LPQ11" s="244"/>
      <c r="LPR11" s="244"/>
      <c r="LPS11" s="244"/>
      <c r="LPT11" s="244"/>
      <c r="LPU11" s="244"/>
      <c r="LPV11" s="244"/>
      <c r="LPW11" s="244"/>
      <c r="LPX11" s="244"/>
      <c r="LPY11" s="244"/>
      <c r="LPZ11" s="244"/>
      <c r="LQA11" s="244"/>
      <c r="LQB11" s="244"/>
      <c r="LQC11" s="244"/>
      <c r="LQD11" s="244"/>
      <c r="LQE11" s="244"/>
      <c r="LQF11" s="244"/>
      <c r="LQG11" s="244"/>
      <c r="LQH11" s="244"/>
      <c r="LQI11" s="244"/>
      <c r="LQJ11" s="244"/>
      <c r="LQK11" s="244"/>
      <c r="LQL11" s="244"/>
      <c r="LQM11" s="244"/>
      <c r="LQN11" s="244"/>
      <c r="LQO11" s="244"/>
      <c r="LQP11" s="244"/>
      <c r="LQQ11" s="244"/>
      <c r="LQR11" s="244"/>
      <c r="LQS11" s="244"/>
      <c r="LQT11" s="244"/>
      <c r="LQU11" s="244"/>
      <c r="LQV11" s="244"/>
      <c r="LQW11" s="244"/>
      <c r="LQX11" s="244"/>
      <c r="LQY11" s="244"/>
      <c r="LQZ11" s="244"/>
      <c r="LRA11" s="244"/>
      <c r="LRB11" s="244"/>
      <c r="LRC11" s="244"/>
      <c r="LRD11" s="244"/>
      <c r="LRE11" s="244"/>
      <c r="LRF11" s="244"/>
      <c r="LRG11" s="244"/>
      <c r="LRH11" s="244"/>
      <c r="LRI11" s="244"/>
      <c r="LRJ11" s="244"/>
      <c r="LRK11" s="244"/>
      <c r="LRL11" s="244"/>
      <c r="LRM11" s="244"/>
      <c r="LRN11" s="244"/>
      <c r="LRO11" s="244"/>
      <c r="LRP11" s="244"/>
      <c r="LRQ11" s="244"/>
      <c r="LRR11" s="244"/>
      <c r="LRS11" s="244"/>
      <c r="LRT11" s="244"/>
      <c r="LRU11" s="244"/>
      <c r="LRV11" s="244"/>
      <c r="LRW11" s="244"/>
      <c r="LRX11" s="244"/>
      <c r="LRY11" s="244"/>
      <c r="LRZ11" s="244"/>
      <c r="LSA11" s="244"/>
      <c r="LSB11" s="244"/>
      <c r="LSC11" s="244"/>
      <c r="LSD11" s="244"/>
      <c r="LSE11" s="244"/>
      <c r="LSF11" s="244"/>
      <c r="LSG11" s="244"/>
      <c r="LSH11" s="244"/>
      <c r="LSI11" s="244"/>
      <c r="LSJ11" s="244"/>
      <c r="LSK11" s="244"/>
      <c r="LSL11" s="244"/>
      <c r="LSM11" s="244"/>
      <c r="LSN11" s="244"/>
      <c r="LSO11" s="244"/>
      <c r="LSP11" s="244"/>
      <c r="LSQ11" s="244"/>
      <c r="LSR11" s="244"/>
      <c r="LSS11" s="244"/>
      <c r="LST11" s="244"/>
      <c r="LSU11" s="244"/>
      <c r="LSV11" s="244"/>
      <c r="LSW11" s="244"/>
      <c r="LSX11" s="244"/>
      <c r="LSY11" s="244"/>
      <c r="LSZ11" s="244"/>
      <c r="LTA11" s="244"/>
      <c r="LTB11" s="244"/>
      <c r="LTC11" s="244"/>
      <c r="LTD11" s="244"/>
      <c r="LTE11" s="244"/>
      <c r="LTF11" s="244"/>
      <c r="LTG11" s="244"/>
      <c r="LTH11" s="244"/>
      <c r="LTI11" s="244"/>
      <c r="LTJ11" s="244"/>
      <c r="LTK11" s="244"/>
      <c r="LTL11" s="244"/>
      <c r="LTM11" s="244"/>
      <c r="LTN11" s="244"/>
      <c r="LTO11" s="244"/>
      <c r="LTP11" s="244"/>
      <c r="LTQ11" s="244"/>
      <c r="LTR11" s="244"/>
      <c r="LTS11" s="244"/>
      <c r="LTT11" s="244"/>
      <c r="LTU11" s="244"/>
      <c r="LTV11" s="244"/>
      <c r="LTW11" s="244"/>
      <c r="LTX11" s="244"/>
      <c r="LTY11" s="244"/>
      <c r="LTZ11" s="244"/>
      <c r="LUA11" s="244"/>
      <c r="LUB11" s="244"/>
      <c r="LUC11" s="244"/>
      <c r="LUD11" s="244"/>
      <c r="LUE11" s="244"/>
      <c r="LUF11" s="244"/>
      <c r="LUG11" s="244"/>
      <c r="LUH11" s="244"/>
      <c r="LUI11" s="244"/>
      <c r="LUJ11" s="244"/>
      <c r="LUK11" s="244"/>
      <c r="LUL11" s="244"/>
      <c r="LUM11" s="244"/>
      <c r="LUN11" s="244"/>
      <c r="LUO11" s="244"/>
      <c r="LUP11" s="244"/>
      <c r="LUQ11" s="244"/>
      <c r="LUR11" s="244"/>
      <c r="LUS11" s="244"/>
      <c r="LUT11" s="244"/>
      <c r="LUU11" s="244"/>
      <c r="LUV11" s="244"/>
      <c r="LUW11" s="244"/>
      <c r="LUX11" s="244"/>
      <c r="LUY11" s="244"/>
      <c r="LUZ11" s="244"/>
      <c r="LVA11" s="244"/>
      <c r="LVB11" s="244"/>
      <c r="LVC11" s="244"/>
      <c r="LVD11" s="244"/>
      <c r="LVE11" s="244"/>
      <c r="LVF11" s="244"/>
      <c r="LVG11" s="244"/>
      <c r="LVH11" s="244"/>
      <c r="LVI11" s="244"/>
      <c r="LVJ11" s="244"/>
      <c r="LVK11" s="244"/>
      <c r="LVL11" s="244"/>
      <c r="LVM11" s="244"/>
      <c r="LVN11" s="244"/>
      <c r="LVO11" s="244"/>
      <c r="LVP11" s="244"/>
      <c r="LVQ11" s="244"/>
      <c r="LVR11" s="244"/>
      <c r="LVS11" s="244"/>
      <c r="LVT11" s="244"/>
      <c r="LVU11" s="244"/>
      <c r="LVV11" s="244"/>
      <c r="LVW11" s="244"/>
      <c r="LVX11" s="244"/>
      <c r="LVY11" s="244"/>
      <c r="LVZ11" s="244"/>
      <c r="LWA11" s="244"/>
      <c r="LWB11" s="244"/>
      <c r="LWC11" s="244"/>
      <c r="LWD11" s="244"/>
      <c r="LWE11" s="244"/>
      <c r="LWF11" s="244"/>
      <c r="LWG11" s="244"/>
      <c r="LWH11" s="244"/>
      <c r="LWI11" s="244"/>
      <c r="LWJ11" s="244"/>
      <c r="LWK11" s="244"/>
      <c r="LWL11" s="244"/>
      <c r="LWM11" s="244"/>
      <c r="LWN11" s="244"/>
      <c r="LWO11" s="244"/>
      <c r="LWP11" s="244"/>
      <c r="LWQ11" s="244"/>
      <c r="LWR11" s="244"/>
      <c r="LWS11" s="244"/>
      <c r="LWT11" s="244"/>
      <c r="LWU11" s="244"/>
      <c r="LWV11" s="244"/>
      <c r="LWW11" s="244"/>
      <c r="LWX11" s="244"/>
      <c r="LWY11" s="244"/>
      <c r="LWZ11" s="244"/>
      <c r="LXA11" s="244"/>
      <c r="LXB11" s="244"/>
      <c r="LXC11" s="244"/>
      <c r="LXD11" s="244"/>
      <c r="LXE11" s="244"/>
      <c r="LXF11" s="244"/>
      <c r="LXG11" s="244"/>
      <c r="LXH11" s="244"/>
      <c r="LXI11" s="244"/>
      <c r="LXJ11" s="244"/>
      <c r="LXK11" s="244"/>
      <c r="LXL11" s="244"/>
      <c r="LXM11" s="244"/>
      <c r="LXN11" s="244"/>
      <c r="LXO11" s="244"/>
      <c r="LXP11" s="244"/>
      <c r="LXQ11" s="244"/>
      <c r="LXR11" s="244"/>
      <c r="LXS11" s="244"/>
      <c r="LXT11" s="244"/>
      <c r="LXU11" s="244"/>
      <c r="LXV11" s="244"/>
      <c r="LXW11" s="244"/>
      <c r="LXX11" s="244"/>
      <c r="LXY11" s="244"/>
      <c r="LXZ11" s="244"/>
      <c r="LYA11" s="244"/>
      <c r="LYB11" s="244"/>
      <c r="LYC11" s="244"/>
      <c r="LYD11" s="244"/>
      <c r="LYE11" s="244"/>
      <c r="LYF11" s="244"/>
      <c r="LYG11" s="244"/>
      <c r="LYH11" s="244"/>
      <c r="LYI11" s="244"/>
      <c r="LYJ11" s="244"/>
      <c r="LYK11" s="244"/>
      <c r="LYL11" s="244"/>
      <c r="LYM11" s="244"/>
      <c r="LYN11" s="244"/>
      <c r="LYO11" s="244"/>
      <c r="LYP11" s="244"/>
      <c r="LYQ11" s="244"/>
      <c r="LYR11" s="244"/>
      <c r="LYS11" s="244"/>
      <c r="LYT11" s="244"/>
      <c r="LYU11" s="244"/>
      <c r="LYV11" s="244"/>
      <c r="LYW11" s="244"/>
      <c r="LYX11" s="244"/>
      <c r="LYY11" s="244"/>
      <c r="LYZ11" s="244"/>
      <c r="LZA11" s="244"/>
      <c r="LZB11" s="244"/>
      <c r="LZC11" s="244"/>
      <c r="LZD11" s="244"/>
      <c r="LZE11" s="244"/>
      <c r="LZF11" s="244"/>
      <c r="LZG11" s="244"/>
      <c r="LZH11" s="244"/>
      <c r="LZI11" s="244"/>
      <c r="LZJ11" s="244"/>
      <c r="LZK11" s="244"/>
      <c r="LZL11" s="244"/>
      <c r="LZM11" s="244"/>
      <c r="LZN11" s="244"/>
      <c r="LZO11" s="244"/>
      <c r="LZP11" s="244"/>
      <c r="LZQ11" s="244"/>
      <c r="LZR11" s="244"/>
      <c r="LZS11" s="244"/>
      <c r="LZT11" s="244"/>
      <c r="LZU11" s="244"/>
      <c r="LZV11" s="244"/>
      <c r="LZW11" s="244"/>
      <c r="LZX11" s="244"/>
      <c r="LZY11" s="244"/>
      <c r="LZZ11" s="244"/>
      <c r="MAA11" s="244"/>
      <c r="MAB11" s="244"/>
      <c r="MAC11" s="244"/>
      <c r="MAD11" s="244"/>
      <c r="MAE11" s="244"/>
      <c r="MAF11" s="244"/>
      <c r="MAG11" s="244"/>
      <c r="MAH11" s="244"/>
      <c r="MAI11" s="244"/>
      <c r="MAJ11" s="244"/>
      <c r="MAK11" s="244"/>
      <c r="MAL11" s="244"/>
      <c r="MAM11" s="244"/>
      <c r="MAN11" s="244"/>
      <c r="MAO11" s="244"/>
      <c r="MAP11" s="244"/>
      <c r="MAQ11" s="244"/>
      <c r="MAR11" s="244"/>
      <c r="MAS11" s="244"/>
      <c r="MAT11" s="244"/>
      <c r="MAU11" s="244"/>
      <c r="MAV11" s="244"/>
      <c r="MAW11" s="244"/>
      <c r="MAX11" s="244"/>
      <c r="MAY11" s="244"/>
      <c r="MAZ11" s="244"/>
      <c r="MBA11" s="244"/>
      <c r="MBB11" s="244"/>
      <c r="MBC11" s="244"/>
      <c r="MBD11" s="244"/>
      <c r="MBE11" s="244"/>
      <c r="MBF11" s="244"/>
      <c r="MBG11" s="244"/>
      <c r="MBH11" s="244"/>
      <c r="MBI11" s="244"/>
      <c r="MBJ11" s="244"/>
      <c r="MBK11" s="244"/>
      <c r="MBL11" s="244"/>
      <c r="MBM11" s="244"/>
      <c r="MBN11" s="244"/>
      <c r="MBO11" s="244"/>
      <c r="MBP11" s="244"/>
      <c r="MBQ11" s="244"/>
      <c r="MBR11" s="244"/>
      <c r="MBS11" s="244"/>
      <c r="MBT11" s="244"/>
      <c r="MBU11" s="244"/>
      <c r="MBV11" s="244"/>
      <c r="MBW11" s="244"/>
      <c r="MBX11" s="244"/>
      <c r="MBY11" s="244"/>
      <c r="MBZ11" s="244"/>
      <c r="MCA11" s="244"/>
      <c r="MCB11" s="244"/>
      <c r="MCC11" s="244"/>
      <c r="MCD11" s="244"/>
      <c r="MCE11" s="244"/>
      <c r="MCF11" s="244"/>
      <c r="MCG11" s="244"/>
      <c r="MCH11" s="244"/>
      <c r="MCI11" s="244"/>
      <c r="MCJ11" s="244"/>
      <c r="MCK11" s="244"/>
      <c r="MCL11" s="244"/>
      <c r="MCM11" s="244"/>
      <c r="MCN11" s="244"/>
      <c r="MCO11" s="244"/>
      <c r="MCP11" s="244"/>
      <c r="MCQ11" s="244"/>
      <c r="MCR11" s="244"/>
      <c r="MCS11" s="244"/>
      <c r="MCT11" s="244"/>
      <c r="MCU11" s="244"/>
      <c r="MCV11" s="244"/>
      <c r="MCW11" s="244"/>
      <c r="MCX11" s="244"/>
      <c r="MCY11" s="244"/>
      <c r="MCZ11" s="244"/>
      <c r="MDA11" s="244"/>
      <c r="MDB11" s="244"/>
      <c r="MDC11" s="244"/>
      <c r="MDD11" s="244"/>
      <c r="MDE11" s="244"/>
      <c r="MDF11" s="244"/>
      <c r="MDG11" s="244"/>
      <c r="MDH11" s="244"/>
      <c r="MDI11" s="244"/>
      <c r="MDJ11" s="244"/>
      <c r="MDK11" s="244"/>
      <c r="MDL11" s="244"/>
      <c r="MDM11" s="244"/>
      <c r="MDN11" s="244"/>
      <c r="MDO11" s="244"/>
      <c r="MDP11" s="244"/>
      <c r="MDQ11" s="244"/>
      <c r="MDR11" s="244"/>
      <c r="MDS11" s="244"/>
      <c r="MDT11" s="244"/>
      <c r="MDU11" s="244"/>
      <c r="MDV11" s="244"/>
      <c r="MDW11" s="244"/>
      <c r="MDX11" s="244"/>
      <c r="MDY11" s="244"/>
      <c r="MDZ11" s="244"/>
      <c r="MEA11" s="244"/>
      <c r="MEB11" s="244"/>
      <c r="MEC11" s="244"/>
      <c r="MED11" s="244"/>
      <c r="MEE11" s="244"/>
      <c r="MEF11" s="244"/>
      <c r="MEG11" s="244"/>
      <c r="MEH11" s="244"/>
      <c r="MEI11" s="244"/>
      <c r="MEJ11" s="244"/>
      <c r="MEK11" s="244"/>
      <c r="MEL11" s="244"/>
      <c r="MEM11" s="244"/>
      <c r="MEN11" s="244"/>
      <c r="MEO11" s="244"/>
      <c r="MEP11" s="244"/>
      <c r="MEQ11" s="244"/>
      <c r="MER11" s="244"/>
      <c r="MES11" s="244"/>
      <c r="MET11" s="244"/>
      <c r="MEU11" s="244"/>
      <c r="MEV11" s="244"/>
      <c r="MEW11" s="244"/>
      <c r="MEX11" s="244"/>
      <c r="MEY11" s="244"/>
      <c r="MEZ11" s="244"/>
      <c r="MFA11" s="244"/>
      <c r="MFB11" s="244"/>
      <c r="MFC11" s="244"/>
      <c r="MFD11" s="244"/>
      <c r="MFE11" s="244"/>
      <c r="MFF11" s="244"/>
      <c r="MFG11" s="244"/>
      <c r="MFH11" s="244"/>
      <c r="MFI11" s="244"/>
      <c r="MFJ11" s="244"/>
      <c r="MFK11" s="244"/>
      <c r="MFL11" s="244"/>
      <c r="MFM11" s="244"/>
      <c r="MFN11" s="244"/>
      <c r="MFO11" s="244"/>
      <c r="MFP11" s="244"/>
      <c r="MFQ11" s="244"/>
      <c r="MFR11" s="244"/>
      <c r="MFS11" s="244"/>
      <c r="MFT11" s="244"/>
      <c r="MFU11" s="244"/>
      <c r="MFV11" s="244"/>
      <c r="MFW11" s="244"/>
      <c r="MFX11" s="244"/>
      <c r="MFY11" s="244"/>
      <c r="MFZ11" s="244"/>
      <c r="MGA11" s="244"/>
      <c r="MGB11" s="244"/>
      <c r="MGC11" s="244"/>
      <c r="MGD11" s="244"/>
      <c r="MGE11" s="244"/>
      <c r="MGF11" s="244"/>
      <c r="MGG11" s="244"/>
      <c r="MGH11" s="244"/>
      <c r="MGI11" s="244"/>
      <c r="MGJ11" s="244"/>
      <c r="MGK11" s="244"/>
      <c r="MGL11" s="244"/>
      <c r="MGM11" s="244"/>
      <c r="MGN11" s="244"/>
      <c r="MGO11" s="244"/>
      <c r="MGP11" s="244"/>
      <c r="MGQ11" s="244"/>
      <c r="MGR11" s="244"/>
      <c r="MGS11" s="244"/>
      <c r="MGT11" s="244"/>
      <c r="MGU11" s="244"/>
      <c r="MGV11" s="244"/>
      <c r="MGW11" s="244"/>
      <c r="MGX11" s="244"/>
      <c r="MGY11" s="244"/>
      <c r="MGZ11" s="244"/>
      <c r="MHA11" s="244"/>
      <c r="MHB11" s="244"/>
      <c r="MHC11" s="244"/>
      <c r="MHD11" s="244"/>
      <c r="MHE11" s="244"/>
      <c r="MHF11" s="244"/>
      <c r="MHG11" s="244"/>
      <c r="MHH11" s="244"/>
      <c r="MHI11" s="244"/>
      <c r="MHJ11" s="244"/>
      <c r="MHK11" s="244"/>
      <c r="MHL11" s="244"/>
      <c r="MHM11" s="244"/>
      <c r="MHN11" s="244"/>
      <c r="MHO11" s="244"/>
      <c r="MHP11" s="244"/>
      <c r="MHQ11" s="244"/>
      <c r="MHR11" s="244"/>
      <c r="MHS11" s="244"/>
      <c r="MHT11" s="244"/>
      <c r="MHU11" s="244"/>
      <c r="MHV11" s="244"/>
      <c r="MHW11" s="244"/>
      <c r="MHX11" s="244"/>
      <c r="MHY11" s="244"/>
      <c r="MHZ11" s="244"/>
      <c r="MIA11" s="244"/>
      <c r="MIB11" s="244"/>
      <c r="MIC11" s="244"/>
      <c r="MID11" s="244"/>
      <c r="MIE11" s="244"/>
      <c r="MIF11" s="244"/>
      <c r="MIG11" s="244"/>
      <c r="MIH11" s="244"/>
      <c r="MII11" s="244"/>
      <c r="MIJ11" s="244"/>
      <c r="MIK11" s="244"/>
      <c r="MIL11" s="244"/>
      <c r="MIM11" s="244"/>
      <c r="MIN11" s="244"/>
      <c r="MIO11" s="244"/>
      <c r="MIP11" s="244"/>
      <c r="MIQ11" s="244"/>
      <c r="MIR11" s="244"/>
      <c r="MIS11" s="244"/>
      <c r="MIT11" s="244"/>
      <c r="MIU11" s="244"/>
      <c r="MIV11" s="244"/>
      <c r="MIW11" s="244"/>
      <c r="MIX11" s="244"/>
      <c r="MIY11" s="244"/>
      <c r="MIZ11" s="244"/>
      <c r="MJA11" s="244"/>
      <c r="MJB11" s="244"/>
      <c r="MJC11" s="244"/>
      <c r="MJD11" s="244"/>
      <c r="MJE11" s="244"/>
      <c r="MJF11" s="244"/>
      <c r="MJG11" s="244"/>
      <c r="MJH11" s="244"/>
      <c r="MJI11" s="244"/>
      <c r="MJJ11" s="244"/>
      <c r="MJK11" s="244"/>
      <c r="MJL11" s="244"/>
      <c r="MJM11" s="244"/>
      <c r="MJN11" s="244"/>
      <c r="MJO11" s="244"/>
      <c r="MJP11" s="244"/>
      <c r="MJQ11" s="244"/>
      <c r="MJR11" s="244"/>
      <c r="MJS11" s="244"/>
      <c r="MJT11" s="244"/>
      <c r="MJU11" s="244"/>
      <c r="MJV11" s="244"/>
      <c r="MJW11" s="244"/>
      <c r="MJX11" s="244"/>
      <c r="MJY11" s="244"/>
      <c r="MJZ11" s="244"/>
      <c r="MKA11" s="244"/>
      <c r="MKB11" s="244"/>
      <c r="MKC11" s="244"/>
      <c r="MKD11" s="244"/>
      <c r="MKE11" s="244"/>
      <c r="MKF11" s="244"/>
      <c r="MKG11" s="244"/>
      <c r="MKH11" s="244"/>
      <c r="MKI11" s="244"/>
      <c r="MKJ11" s="244"/>
      <c r="MKK11" s="244"/>
      <c r="MKL11" s="244"/>
      <c r="MKM11" s="244"/>
      <c r="MKN11" s="244"/>
      <c r="MKO11" s="244"/>
      <c r="MKP11" s="244"/>
      <c r="MKQ11" s="244"/>
      <c r="MKR11" s="244"/>
      <c r="MKS11" s="244"/>
      <c r="MKT11" s="244"/>
      <c r="MKU11" s="244"/>
      <c r="MKV11" s="244"/>
      <c r="MKW11" s="244"/>
      <c r="MKX11" s="244"/>
      <c r="MKY11" s="244"/>
      <c r="MKZ11" s="244"/>
      <c r="MLA11" s="244"/>
      <c r="MLB11" s="244"/>
      <c r="MLC11" s="244"/>
      <c r="MLD11" s="244"/>
      <c r="MLE11" s="244"/>
      <c r="MLF11" s="244"/>
      <c r="MLG11" s="244"/>
      <c r="MLH11" s="244"/>
      <c r="MLI11" s="244"/>
      <c r="MLJ11" s="244"/>
      <c r="MLK11" s="244"/>
      <c r="MLL11" s="244"/>
      <c r="MLM11" s="244"/>
      <c r="MLN11" s="244"/>
      <c r="MLO11" s="244"/>
      <c r="MLP11" s="244"/>
      <c r="MLQ11" s="244"/>
      <c r="MLR11" s="244"/>
      <c r="MLS11" s="244"/>
      <c r="MLT11" s="244"/>
      <c r="MLU11" s="244"/>
      <c r="MLV11" s="244"/>
      <c r="MLW11" s="244"/>
      <c r="MLX11" s="244"/>
      <c r="MLY11" s="244"/>
      <c r="MLZ11" s="244"/>
      <c r="MMA11" s="244"/>
      <c r="MMB11" s="244"/>
      <c r="MMC11" s="244"/>
      <c r="MMD11" s="244"/>
      <c r="MME11" s="244"/>
      <c r="MMF11" s="244"/>
      <c r="MMG11" s="244"/>
      <c r="MMH11" s="244"/>
      <c r="MMI11" s="244"/>
      <c r="MMJ11" s="244"/>
      <c r="MMK11" s="244"/>
      <c r="MML11" s="244"/>
      <c r="MMM11" s="244"/>
      <c r="MMN11" s="244"/>
      <c r="MMO11" s="244"/>
      <c r="MMP11" s="244"/>
      <c r="MMQ11" s="244"/>
      <c r="MMR11" s="244"/>
      <c r="MMS11" s="244"/>
      <c r="MMT11" s="244"/>
      <c r="MMU11" s="244"/>
      <c r="MMV11" s="244"/>
      <c r="MMW11" s="244"/>
      <c r="MMX11" s="244"/>
      <c r="MMY11" s="244"/>
      <c r="MMZ11" s="244"/>
      <c r="MNA11" s="244"/>
      <c r="MNB11" s="244"/>
      <c r="MNC11" s="244"/>
      <c r="MND11" s="244"/>
      <c r="MNE11" s="244"/>
      <c r="MNF11" s="244"/>
      <c r="MNG11" s="244"/>
      <c r="MNH11" s="244"/>
      <c r="MNI11" s="244"/>
      <c r="MNJ11" s="244"/>
      <c r="MNK11" s="244"/>
      <c r="MNL11" s="244"/>
      <c r="MNM11" s="244"/>
      <c r="MNN11" s="244"/>
      <c r="MNO11" s="244"/>
      <c r="MNP11" s="244"/>
      <c r="MNQ11" s="244"/>
      <c r="MNR11" s="244"/>
      <c r="MNS11" s="244"/>
      <c r="MNT11" s="244"/>
      <c r="MNU11" s="244"/>
      <c r="MNV11" s="244"/>
      <c r="MNW11" s="244"/>
      <c r="MNX11" s="244"/>
      <c r="MNY11" s="244"/>
      <c r="MNZ11" s="244"/>
      <c r="MOA11" s="244"/>
      <c r="MOB11" s="244"/>
      <c r="MOC11" s="244"/>
      <c r="MOD11" s="244"/>
      <c r="MOE11" s="244"/>
      <c r="MOF11" s="244"/>
      <c r="MOG11" s="244"/>
      <c r="MOH11" s="244"/>
      <c r="MOI11" s="244"/>
      <c r="MOJ11" s="244"/>
      <c r="MOK11" s="244"/>
      <c r="MOL11" s="244"/>
      <c r="MOM11" s="244"/>
      <c r="MON11" s="244"/>
      <c r="MOO11" s="244"/>
      <c r="MOP11" s="244"/>
      <c r="MOQ11" s="244"/>
      <c r="MOR11" s="244"/>
      <c r="MOS11" s="244"/>
      <c r="MOT11" s="244"/>
      <c r="MOU11" s="244"/>
      <c r="MOV11" s="244"/>
      <c r="MOW11" s="244"/>
      <c r="MOX11" s="244"/>
      <c r="MOY11" s="244"/>
      <c r="MOZ11" s="244"/>
      <c r="MPA11" s="244"/>
      <c r="MPB11" s="244"/>
      <c r="MPC11" s="244"/>
      <c r="MPD11" s="244"/>
      <c r="MPE11" s="244"/>
      <c r="MPF11" s="244"/>
      <c r="MPG11" s="244"/>
      <c r="MPH11" s="244"/>
      <c r="MPI11" s="244"/>
      <c r="MPJ11" s="244"/>
      <c r="MPK11" s="244"/>
      <c r="MPL11" s="244"/>
      <c r="MPM11" s="244"/>
      <c r="MPN11" s="244"/>
      <c r="MPO11" s="244"/>
      <c r="MPP11" s="244"/>
      <c r="MPQ11" s="244"/>
      <c r="MPR11" s="244"/>
      <c r="MPS11" s="244"/>
      <c r="MPT11" s="244"/>
      <c r="MPU11" s="244"/>
      <c r="MPV11" s="244"/>
      <c r="MPW11" s="244"/>
      <c r="MPX11" s="244"/>
      <c r="MPY11" s="244"/>
      <c r="MPZ11" s="244"/>
      <c r="MQA11" s="244"/>
      <c r="MQB11" s="244"/>
      <c r="MQC11" s="244"/>
      <c r="MQD11" s="244"/>
      <c r="MQE11" s="244"/>
      <c r="MQF11" s="244"/>
      <c r="MQG11" s="244"/>
      <c r="MQH11" s="244"/>
      <c r="MQI11" s="244"/>
      <c r="MQJ11" s="244"/>
      <c r="MQK11" s="244"/>
      <c r="MQL11" s="244"/>
      <c r="MQM11" s="244"/>
      <c r="MQN11" s="244"/>
      <c r="MQO11" s="244"/>
      <c r="MQP11" s="244"/>
      <c r="MQQ11" s="244"/>
      <c r="MQR11" s="244"/>
      <c r="MQS11" s="244"/>
      <c r="MQT11" s="244"/>
      <c r="MQU11" s="244"/>
      <c r="MQV11" s="244"/>
      <c r="MQW11" s="244"/>
      <c r="MQX11" s="244"/>
      <c r="MQY11" s="244"/>
      <c r="MQZ11" s="244"/>
      <c r="MRA11" s="244"/>
      <c r="MRB11" s="244"/>
      <c r="MRC11" s="244"/>
      <c r="MRD11" s="244"/>
      <c r="MRE11" s="244"/>
      <c r="MRF11" s="244"/>
      <c r="MRG11" s="244"/>
      <c r="MRH11" s="244"/>
      <c r="MRI11" s="244"/>
      <c r="MRJ11" s="244"/>
      <c r="MRK11" s="244"/>
      <c r="MRL11" s="244"/>
      <c r="MRM11" s="244"/>
      <c r="MRN11" s="244"/>
      <c r="MRO11" s="244"/>
      <c r="MRP11" s="244"/>
      <c r="MRQ11" s="244"/>
      <c r="MRR11" s="244"/>
      <c r="MRS11" s="244"/>
      <c r="MRT11" s="244"/>
      <c r="MRU11" s="244"/>
      <c r="MRV11" s="244"/>
      <c r="MRW11" s="244"/>
      <c r="MRX11" s="244"/>
      <c r="MRY11" s="244"/>
      <c r="MRZ11" s="244"/>
      <c r="MSA11" s="244"/>
      <c r="MSB11" s="244"/>
      <c r="MSC11" s="244"/>
      <c r="MSD11" s="244"/>
      <c r="MSE11" s="244"/>
      <c r="MSF11" s="244"/>
      <c r="MSG11" s="244"/>
      <c r="MSH11" s="244"/>
      <c r="MSI11" s="244"/>
      <c r="MSJ11" s="244"/>
      <c r="MSK11" s="244"/>
      <c r="MSL11" s="244"/>
      <c r="MSM11" s="244"/>
      <c r="MSN11" s="244"/>
      <c r="MSO11" s="244"/>
      <c r="MSP11" s="244"/>
      <c r="MSQ11" s="244"/>
      <c r="MSR11" s="244"/>
      <c r="MSS11" s="244"/>
      <c r="MST11" s="244"/>
      <c r="MSU11" s="244"/>
      <c r="MSV11" s="244"/>
      <c r="MSW11" s="244"/>
      <c r="MSX11" s="244"/>
      <c r="MSY11" s="244"/>
      <c r="MSZ11" s="244"/>
      <c r="MTA11" s="244"/>
      <c r="MTB11" s="244"/>
      <c r="MTC11" s="244"/>
      <c r="MTD11" s="244"/>
      <c r="MTE11" s="244"/>
      <c r="MTF11" s="244"/>
      <c r="MTG11" s="244"/>
      <c r="MTH11" s="244"/>
      <c r="MTI11" s="244"/>
      <c r="MTJ11" s="244"/>
      <c r="MTK11" s="244"/>
      <c r="MTL11" s="244"/>
      <c r="MTM11" s="244"/>
      <c r="MTN11" s="244"/>
      <c r="MTO11" s="244"/>
      <c r="MTP11" s="244"/>
      <c r="MTQ11" s="244"/>
      <c r="MTR11" s="244"/>
      <c r="MTS11" s="244"/>
      <c r="MTT11" s="244"/>
      <c r="MTU11" s="244"/>
      <c r="MTV11" s="244"/>
      <c r="MTW11" s="244"/>
      <c r="MTX11" s="244"/>
      <c r="MTY11" s="244"/>
      <c r="MTZ11" s="244"/>
      <c r="MUA11" s="244"/>
      <c r="MUB11" s="244"/>
      <c r="MUC11" s="244"/>
      <c r="MUD11" s="244"/>
      <c r="MUE11" s="244"/>
      <c r="MUF11" s="244"/>
      <c r="MUG11" s="244"/>
      <c r="MUH11" s="244"/>
      <c r="MUI11" s="244"/>
      <c r="MUJ11" s="244"/>
      <c r="MUK11" s="244"/>
      <c r="MUL11" s="244"/>
      <c r="MUM11" s="244"/>
      <c r="MUN11" s="244"/>
      <c r="MUO11" s="244"/>
      <c r="MUP11" s="244"/>
      <c r="MUQ11" s="244"/>
      <c r="MUR11" s="244"/>
      <c r="MUS11" s="244"/>
      <c r="MUT11" s="244"/>
      <c r="MUU11" s="244"/>
      <c r="MUV11" s="244"/>
      <c r="MUW11" s="244"/>
      <c r="MUX11" s="244"/>
      <c r="MUY11" s="244"/>
      <c r="MUZ11" s="244"/>
      <c r="MVA11" s="244"/>
      <c r="MVB11" s="244"/>
      <c r="MVC11" s="244"/>
      <c r="MVD11" s="244"/>
      <c r="MVE11" s="244"/>
      <c r="MVF11" s="244"/>
      <c r="MVG11" s="244"/>
      <c r="MVH11" s="244"/>
      <c r="MVI11" s="244"/>
      <c r="MVJ11" s="244"/>
      <c r="MVK11" s="244"/>
      <c r="MVL11" s="244"/>
      <c r="MVM11" s="244"/>
      <c r="MVN11" s="244"/>
      <c r="MVO11" s="244"/>
      <c r="MVP11" s="244"/>
      <c r="MVQ11" s="244"/>
      <c r="MVR11" s="244"/>
      <c r="MVS11" s="244"/>
      <c r="MVT11" s="244"/>
      <c r="MVU11" s="244"/>
      <c r="MVV11" s="244"/>
      <c r="MVW11" s="244"/>
      <c r="MVX11" s="244"/>
      <c r="MVY11" s="244"/>
      <c r="MVZ11" s="244"/>
      <c r="MWA11" s="244"/>
      <c r="MWB11" s="244"/>
      <c r="MWC11" s="244"/>
      <c r="MWD11" s="244"/>
      <c r="MWE11" s="244"/>
      <c r="MWF11" s="244"/>
      <c r="MWG11" s="244"/>
      <c r="MWH11" s="244"/>
      <c r="MWI11" s="244"/>
      <c r="MWJ11" s="244"/>
      <c r="MWK11" s="244"/>
      <c r="MWL11" s="244"/>
      <c r="MWM11" s="244"/>
      <c r="MWN11" s="244"/>
      <c r="MWO11" s="244"/>
      <c r="MWP11" s="244"/>
      <c r="MWQ11" s="244"/>
      <c r="MWR11" s="244"/>
      <c r="MWS11" s="244"/>
      <c r="MWT11" s="244"/>
      <c r="MWU11" s="244"/>
      <c r="MWV11" s="244"/>
      <c r="MWW11" s="244"/>
      <c r="MWX11" s="244"/>
      <c r="MWY11" s="244"/>
      <c r="MWZ11" s="244"/>
      <c r="MXA11" s="244"/>
      <c r="MXB11" s="244"/>
      <c r="MXC11" s="244"/>
      <c r="MXD11" s="244"/>
      <c r="MXE11" s="244"/>
      <c r="MXF11" s="244"/>
      <c r="MXG11" s="244"/>
      <c r="MXH11" s="244"/>
      <c r="MXI11" s="244"/>
      <c r="MXJ11" s="244"/>
      <c r="MXK11" s="244"/>
      <c r="MXL11" s="244"/>
      <c r="MXM11" s="244"/>
      <c r="MXN11" s="244"/>
      <c r="MXO11" s="244"/>
      <c r="MXP11" s="244"/>
      <c r="MXQ11" s="244"/>
      <c r="MXR11" s="244"/>
      <c r="MXS11" s="244"/>
      <c r="MXT11" s="244"/>
      <c r="MXU11" s="244"/>
      <c r="MXV11" s="244"/>
      <c r="MXW11" s="244"/>
      <c r="MXX11" s="244"/>
      <c r="MXY11" s="244"/>
      <c r="MXZ11" s="244"/>
      <c r="MYA11" s="244"/>
      <c r="MYB11" s="244"/>
      <c r="MYC11" s="244"/>
      <c r="MYD11" s="244"/>
      <c r="MYE11" s="244"/>
      <c r="MYF11" s="244"/>
      <c r="MYG11" s="244"/>
      <c r="MYH11" s="244"/>
      <c r="MYI11" s="244"/>
      <c r="MYJ11" s="244"/>
      <c r="MYK11" s="244"/>
      <c r="MYL11" s="244"/>
      <c r="MYM11" s="244"/>
      <c r="MYN11" s="244"/>
      <c r="MYO11" s="244"/>
      <c r="MYP11" s="244"/>
      <c r="MYQ11" s="244"/>
      <c r="MYR11" s="244"/>
      <c r="MYS11" s="244"/>
      <c r="MYT11" s="244"/>
      <c r="MYU11" s="244"/>
      <c r="MYV11" s="244"/>
      <c r="MYW11" s="244"/>
      <c r="MYX11" s="244"/>
      <c r="MYY11" s="244"/>
      <c r="MYZ11" s="244"/>
      <c r="MZA11" s="244"/>
      <c r="MZB11" s="244"/>
      <c r="MZC11" s="244"/>
      <c r="MZD11" s="244"/>
      <c r="MZE11" s="244"/>
      <c r="MZF11" s="244"/>
      <c r="MZG11" s="244"/>
      <c r="MZH11" s="244"/>
      <c r="MZI11" s="244"/>
      <c r="MZJ11" s="244"/>
      <c r="MZK11" s="244"/>
      <c r="MZL11" s="244"/>
      <c r="MZM11" s="244"/>
      <c r="MZN11" s="244"/>
      <c r="MZO11" s="244"/>
      <c r="MZP11" s="244"/>
      <c r="MZQ11" s="244"/>
      <c r="MZR11" s="244"/>
      <c r="MZS11" s="244"/>
      <c r="MZT11" s="244"/>
      <c r="MZU11" s="244"/>
      <c r="MZV11" s="244"/>
      <c r="MZW11" s="244"/>
      <c r="MZX11" s="244"/>
      <c r="MZY11" s="244"/>
      <c r="MZZ11" s="244"/>
      <c r="NAA11" s="244"/>
      <c r="NAB11" s="244"/>
      <c r="NAC11" s="244"/>
      <c r="NAD11" s="244"/>
      <c r="NAE11" s="244"/>
      <c r="NAF11" s="244"/>
      <c r="NAG11" s="244"/>
      <c r="NAH11" s="244"/>
      <c r="NAI11" s="244"/>
      <c r="NAJ11" s="244"/>
      <c r="NAK11" s="244"/>
      <c r="NAL11" s="244"/>
      <c r="NAM11" s="244"/>
      <c r="NAN11" s="244"/>
      <c r="NAO11" s="244"/>
      <c r="NAP11" s="244"/>
      <c r="NAQ11" s="244"/>
      <c r="NAR11" s="244"/>
      <c r="NAS11" s="244"/>
      <c r="NAT11" s="244"/>
      <c r="NAU11" s="244"/>
      <c r="NAV11" s="244"/>
      <c r="NAW11" s="244"/>
      <c r="NAX11" s="244"/>
      <c r="NAY11" s="244"/>
      <c r="NAZ11" s="244"/>
      <c r="NBA11" s="244"/>
      <c r="NBB11" s="244"/>
      <c r="NBC11" s="244"/>
      <c r="NBD11" s="244"/>
      <c r="NBE11" s="244"/>
      <c r="NBF11" s="244"/>
      <c r="NBG11" s="244"/>
      <c r="NBH11" s="244"/>
      <c r="NBI11" s="244"/>
      <c r="NBJ11" s="244"/>
      <c r="NBK11" s="244"/>
      <c r="NBL11" s="244"/>
      <c r="NBM11" s="244"/>
      <c r="NBN11" s="244"/>
      <c r="NBO11" s="244"/>
      <c r="NBP11" s="244"/>
      <c r="NBQ11" s="244"/>
      <c r="NBR11" s="244"/>
      <c r="NBS11" s="244"/>
      <c r="NBT11" s="244"/>
      <c r="NBU11" s="244"/>
      <c r="NBV11" s="244"/>
      <c r="NBW11" s="244"/>
      <c r="NBX11" s="244"/>
      <c r="NBY11" s="244"/>
      <c r="NBZ11" s="244"/>
      <c r="NCA11" s="244"/>
      <c r="NCB11" s="244"/>
      <c r="NCC11" s="244"/>
      <c r="NCD11" s="244"/>
      <c r="NCE11" s="244"/>
      <c r="NCF11" s="244"/>
      <c r="NCG11" s="244"/>
      <c r="NCH11" s="244"/>
      <c r="NCI11" s="244"/>
      <c r="NCJ11" s="244"/>
      <c r="NCK11" s="244"/>
      <c r="NCL11" s="244"/>
      <c r="NCM11" s="244"/>
      <c r="NCN11" s="244"/>
      <c r="NCO11" s="244"/>
      <c r="NCP11" s="244"/>
      <c r="NCQ11" s="244"/>
      <c r="NCR11" s="244"/>
      <c r="NCS11" s="244"/>
      <c r="NCT11" s="244"/>
      <c r="NCU11" s="244"/>
      <c r="NCV11" s="244"/>
      <c r="NCW11" s="244"/>
      <c r="NCX11" s="244"/>
      <c r="NCY11" s="244"/>
      <c r="NCZ11" s="244"/>
      <c r="NDA11" s="244"/>
      <c r="NDB11" s="244"/>
      <c r="NDC11" s="244"/>
      <c r="NDD11" s="244"/>
      <c r="NDE11" s="244"/>
      <c r="NDF11" s="244"/>
      <c r="NDG11" s="244"/>
      <c r="NDH11" s="244"/>
      <c r="NDI11" s="244"/>
      <c r="NDJ11" s="244"/>
      <c r="NDK11" s="244"/>
      <c r="NDL11" s="244"/>
      <c r="NDM11" s="244"/>
      <c r="NDN11" s="244"/>
      <c r="NDO11" s="244"/>
      <c r="NDP11" s="244"/>
      <c r="NDQ11" s="244"/>
      <c r="NDR11" s="244"/>
      <c r="NDS11" s="244"/>
      <c r="NDT11" s="244"/>
      <c r="NDU11" s="244"/>
      <c r="NDV11" s="244"/>
      <c r="NDW11" s="244"/>
      <c r="NDX11" s="244"/>
      <c r="NDY11" s="244"/>
      <c r="NDZ11" s="244"/>
      <c r="NEA11" s="244"/>
      <c r="NEB11" s="244"/>
      <c r="NEC11" s="244"/>
      <c r="NED11" s="244"/>
      <c r="NEE11" s="244"/>
      <c r="NEF11" s="244"/>
      <c r="NEG11" s="244"/>
      <c r="NEH11" s="244"/>
      <c r="NEI11" s="244"/>
      <c r="NEJ11" s="244"/>
      <c r="NEK11" s="244"/>
      <c r="NEL11" s="244"/>
      <c r="NEM11" s="244"/>
      <c r="NEN11" s="244"/>
      <c r="NEO11" s="244"/>
      <c r="NEP11" s="244"/>
      <c r="NEQ11" s="244"/>
      <c r="NER11" s="244"/>
      <c r="NES11" s="244"/>
      <c r="NET11" s="244"/>
      <c r="NEU11" s="244"/>
      <c r="NEV11" s="244"/>
      <c r="NEW11" s="244"/>
      <c r="NEX11" s="244"/>
      <c r="NEY11" s="244"/>
      <c r="NEZ11" s="244"/>
      <c r="NFA11" s="244"/>
      <c r="NFB11" s="244"/>
      <c r="NFC11" s="244"/>
      <c r="NFD11" s="244"/>
      <c r="NFE11" s="244"/>
      <c r="NFF11" s="244"/>
      <c r="NFG11" s="244"/>
      <c r="NFH11" s="244"/>
      <c r="NFI11" s="244"/>
      <c r="NFJ11" s="244"/>
      <c r="NFK11" s="244"/>
      <c r="NFL11" s="244"/>
      <c r="NFM11" s="244"/>
      <c r="NFN11" s="244"/>
      <c r="NFO11" s="244"/>
      <c r="NFP11" s="244"/>
      <c r="NFQ11" s="244"/>
      <c r="NFR11" s="244"/>
      <c r="NFS11" s="244"/>
      <c r="NFT11" s="244"/>
      <c r="NFU11" s="244"/>
      <c r="NFV11" s="244"/>
      <c r="NFW11" s="244"/>
      <c r="NFX11" s="244"/>
      <c r="NFY11" s="244"/>
      <c r="NFZ11" s="244"/>
      <c r="NGA11" s="244"/>
      <c r="NGB11" s="244"/>
      <c r="NGC11" s="244"/>
      <c r="NGD11" s="244"/>
      <c r="NGE11" s="244"/>
      <c r="NGF11" s="244"/>
      <c r="NGG11" s="244"/>
      <c r="NGH11" s="244"/>
      <c r="NGI11" s="244"/>
      <c r="NGJ11" s="244"/>
      <c r="NGK11" s="244"/>
      <c r="NGL11" s="244"/>
      <c r="NGM11" s="244"/>
      <c r="NGN11" s="244"/>
      <c r="NGO11" s="244"/>
      <c r="NGP11" s="244"/>
      <c r="NGQ11" s="244"/>
      <c r="NGR11" s="244"/>
      <c r="NGS11" s="244"/>
      <c r="NGT11" s="244"/>
      <c r="NGU11" s="244"/>
      <c r="NGV11" s="244"/>
      <c r="NGW11" s="244"/>
      <c r="NGX11" s="244"/>
      <c r="NGY11" s="244"/>
      <c r="NGZ11" s="244"/>
      <c r="NHA11" s="244"/>
      <c r="NHB11" s="244"/>
      <c r="NHC11" s="244"/>
      <c r="NHD11" s="244"/>
      <c r="NHE11" s="244"/>
      <c r="NHF11" s="244"/>
      <c r="NHG11" s="244"/>
      <c r="NHH11" s="244"/>
      <c r="NHI11" s="244"/>
      <c r="NHJ11" s="244"/>
      <c r="NHK11" s="244"/>
      <c r="NHL11" s="244"/>
      <c r="NHM11" s="244"/>
      <c r="NHN11" s="244"/>
      <c r="NHO11" s="244"/>
      <c r="NHP11" s="244"/>
      <c r="NHQ11" s="244"/>
      <c r="NHR11" s="244"/>
      <c r="NHS11" s="244"/>
      <c r="NHT11" s="244"/>
      <c r="NHU11" s="244"/>
      <c r="NHV11" s="244"/>
      <c r="NHW11" s="244"/>
      <c r="NHX11" s="244"/>
      <c r="NHY11" s="244"/>
      <c r="NHZ11" s="244"/>
      <c r="NIA11" s="244"/>
      <c r="NIB11" s="244"/>
      <c r="NIC11" s="244"/>
      <c r="NID11" s="244"/>
      <c r="NIE11" s="244"/>
      <c r="NIF11" s="244"/>
      <c r="NIG11" s="244"/>
      <c r="NIH11" s="244"/>
      <c r="NII11" s="244"/>
      <c r="NIJ11" s="244"/>
      <c r="NIK11" s="244"/>
      <c r="NIL11" s="244"/>
      <c r="NIM11" s="244"/>
      <c r="NIN11" s="244"/>
      <c r="NIO11" s="244"/>
      <c r="NIP11" s="244"/>
      <c r="NIQ11" s="244"/>
      <c r="NIR11" s="244"/>
      <c r="NIS11" s="244"/>
      <c r="NIT11" s="244"/>
      <c r="NIU11" s="244"/>
      <c r="NIV11" s="244"/>
      <c r="NIW11" s="244"/>
      <c r="NIX11" s="244"/>
      <c r="NIY11" s="244"/>
      <c r="NIZ11" s="244"/>
      <c r="NJA11" s="244"/>
      <c r="NJB11" s="244"/>
      <c r="NJC11" s="244"/>
      <c r="NJD11" s="244"/>
      <c r="NJE11" s="244"/>
      <c r="NJF11" s="244"/>
      <c r="NJG11" s="244"/>
      <c r="NJH11" s="244"/>
      <c r="NJI11" s="244"/>
      <c r="NJJ11" s="244"/>
      <c r="NJK11" s="244"/>
      <c r="NJL11" s="244"/>
      <c r="NJM11" s="244"/>
      <c r="NJN11" s="244"/>
      <c r="NJO11" s="244"/>
      <c r="NJP11" s="244"/>
      <c r="NJQ11" s="244"/>
      <c r="NJR11" s="244"/>
      <c r="NJS11" s="244"/>
      <c r="NJT11" s="244"/>
      <c r="NJU11" s="244"/>
      <c r="NJV11" s="244"/>
      <c r="NJW11" s="244"/>
      <c r="NJX11" s="244"/>
      <c r="NJY11" s="244"/>
      <c r="NJZ11" s="244"/>
      <c r="NKA11" s="244"/>
      <c r="NKB11" s="244"/>
      <c r="NKC11" s="244"/>
      <c r="NKD11" s="244"/>
      <c r="NKE11" s="244"/>
      <c r="NKF11" s="244"/>
      <c r="NKG11" s="244"/>
      <c r="NKH11" s="244"/>
      <c r="NKI11" s="244"/>
      <c r="NKJ11" s="244"/>
      <c r="NKK11" s="244"/>
      <c r="NKL11" s="244"/>
      <c r="NKM11" s="244"/>
      <c r="NKN11" s="244"/>
      <c r="NKO11" s="244"/>
      <c r="NKP11" s="244"/>
      <c r="NKQ11" s="244"/>
      <c r="NKR11" s="244"/>
      <c r="NKS11" s="244"/>
      <c r="NKT11" s="244"/>
      <c r="NKU11" s="244"/>
      <c r="NKV11" s="244"/>
      <c r="NKW11" s="244"/>
      <c r="NKX11" s="244"/>
      <c r="NKY11" s="244"/>
      <c r="NKZ11" s="244"/>
      <c r="NLA11" s="244"/>
      <c r="NLB11" s="244"/>
      <c r="NLC11" s="244"/>
      <c r="NLD11" s="244"/>
      <c r="NLE11" s="244"/>
      <c r="NLF11" s="244"/>
      <c r="NLG11" s="244"/>
      <c r="NLH11" s="244"/>
      <c r="NLI11" s="244"/>
      <c r="NLJ11" s="244"/>
      <c r="NLK11" s="244"/>
      <c r="NLL11" s="244"/>
      <c r="NLM11" s="244"/>
      <c r="NLN11" s="244"/>
      <c r="NLO11" s="244"/>
      <c r="NLP11" s="244"/>
      <c r="NLQ11" s="244"/>
      <c r="NLR11" s="244"/>
      <c r="NLS11" s="244"/>
      <c r="NLT11" s="244"/>
      <c r="NLU11" s="244"/>
      <c r="NLV11" s="244"/>
      <c r="NLW11" s="244"/>
      <c r="NLX11" s="244"/>
      <c r="NLY11" s="244"/>
      <c r="NLZ11" s="244"/>
      <c r="NMA11" s="244"/>
      <c r="NMB11" s="244"/>
      <c r="NMC11" s="244"/>
      <c r="NMD11" s="244"/>
      <c r="NME11" s="244"/>
      <c r="NMF11" s="244"/>
      <c r="NMG11" s="244"/>
      <c r="NMH11" s="244"/>
      <c r="NMI11" s="244"/>
      <c r="NMJ11" s="244"/>
      <c r="NMK11" s="244"/>
      <c r="NML11" s="244"/>
      <c r="NMM11" s="244"/>
      <c r="NMN11" s="244"/>
      <c r="NMO11" s="244"/>
      <c r="NMP11" s="244"/>
      <c r="NMQ11" s="244"/>
      <c r="NMR11" s="244"/>
      <c r="NMS11" s="244"/>
      <c r="NMT11" s="244"/>
      <c r="NMU11" s="244"/>
      <c r="NMV11" s="244"/>
      <c r="NMW11" s="244"/>
      <c r="NMX11" s="244"/>
      <c r="NMY11" s="244"/>
      <c r="NMZ11" s="244"/>
      <c r="NNA11" s="244"/>
      <c r="NNB11" s="244"/>
      <c r="NNC11" s="244"/>
      <c r="NND11" s="244"/>
      <c r="NNE11" s="244"/>
      <c r="NNF11" s="244"/>
      <c r="NNG11" s="244"/>
      <c r="NNH11" s="244"/>
      <c r="NNI11" s="244"/>
      <c r="NNJ11" s="244"/>
      <c r="NNK11" s="244"/>
      <c r="NNL11" s="244"/>
      <c r="NNM11" s="244"/>
      <c r="NNN11" s="244"/>
      <c r="NNO11" s="244"/>
      <c r="NNP11" s="244"/>
      <c r="NNQ11" s="244"/>
      <c r="NNR11" s="244"/>
      <c r="NNS11" s="244"/>
      <c r="NNT11" s="244"/>
      <c r="NNU11" s="244"/>
      <c r="NNV11" s="244"/>
      <c r="NNW11" s="244"/>
      <c r="NNX11" s="244"/>
      <c r="NNY11" s="244"/>
      <c r="NNZ11" s="244"/>
      <c r="NOA11" s="244"/>
      <c r="NOB11" s="244"/>
      <c r="NOC11" s="244"/>
      <c r="NOD11" s="244"/>
      <c r="NOE11" s="244"/>
      <c r="NOF11" s="244"/>
      <c r="NOG11" s="244"/>
      <c r="NOH11" s="244"/>
      <c r="NOI11" s="244"/>
      <c r="NOJ11" s="244"/>
      <c r="NOK11" s="244"/>
      <c r="NOL11" s="244"/>
      <c r="NOM11" s="244"/>
      <c r="NON11" s="244"/>
      <c r="NOO11" s="244"/>
      <c r="NOP11" s="244"/>
      <c r="NOQ11" s="244"/>
      <c r="NOR11" s="244"/>
      <c r="NOS11" s="244"/>
      <c r="NOT11" s="244"/>
      <c r="NOU11" s="244"/>
      <c r="NOV11" s="244"/>
      <c r="NOW11" s="244"/>
      <c r="NOX11" s="244"/>
      <c r="NOY11" s="244"/>
      <c r="NOZ11" s="244"/>
      <c r="NPA11" s="244"/>
      <c r="NPB11" s="244"/>
      <c r="NPC11" s="244"/>
      <c r="NPD11" s="244"/>
      <c r="NPE11" s="244"/>
      <c r="NPF11" s="244"/>
      <c r="NPG11" s="244"/>
      <c r="NPH11" s="244"/>
      <c r="NPI11" s="244"/>
      <c r="NPJ11" s="244"/>
      <c r="NPK11" s="244"/>
      <c r="NPL11" s="244"/>
      <c r="NPM11" s="244"/>
      <c r="NPN11" s="244"/>
      <c r="NPO11" s="244"/>
      <c r="NPP11" s="244"/>
      <c r="NPQ11" s="244"/>
      <c r="NPR11" s="244"/>
      <c r="NPS11" s="244"/>
      <c r="NPT11" s="244"/>
      <c r="NPU11" s="244"/>
      <c r="NPV11" s="244"/>
      <c r="NPW11" s="244"/>
      <c r="NPX11" s="244"/>
      <c r="NPY11" s="244"/>
      <c r="NPZ11" s="244"/>
      <c r="NQA11" s="244"/>
      <c r="NQB11" s="244"/>
      <c r="NQC11" s="244"/>
      <c r="NQD11" s="244"/>
      <c r="NQE11" s="244"/>
      <c r="NQF11" s="244"/>
      <c r="NQG11" s="244"/>
      <c r="NQH11" s="244"/>
      <c r="NQI11" s="244"/>
      <c r="NQJ11" s="244"/>
      <c r="NQK11" s="244"/>
      <c r="NQL11" s="244"/>
      <c r="NQM11" s="244"/>
      <c r="NQN11" s="244"/>
      <c r="NQO11" s="244"/>
      <c r="NQP11" s="244"/>
      <c r="NQQ11" s="244"/>
      <c r="NQR11" s="244"/>
      <c r="NQS11" s="244"/>
      <c r="NQT11" s="244"/>
      <c r="NQU11" s="244"/>
      <c r="NQV11" s="244"/>
      <c r="NQW11" s="244"/>
      <c r="NQX11" s="244"/>
      <c r="NQY11" s="244"/>
      <c r="NQZ11" s="244"/>
      <c r="NRA11" s="244"/>
      <c r="NRB11" s="244"/>
      <c r="NRC11" s="244"/>
      <c r="NRD11" s="244"/>
      <c r="NRE11" s="244"/>
      <c r="NRF11" s="244"/>
      <c r="NRG11" s="244"/>
      <c r="NRH11" s="244"/>
      <c r="NRI11" s="244"/>
      <c r="NRJ11" s="244"/>
      <c r="NRK11" s="244"/>
      <c r="NRL11" s="244"/>
      <c r="NRM11" s="244"/>
      <c r="NRN11" s="244"/>
      <c r="NRO11" s="244"/>
      <c r="NRP11" s="244"/>
      <c r="NRQ11" s="244"/>
      <c r="NRR11" s="244"/>
      <c r="NRS11" s="244"/>
      <c r="NRT11" s="244"/>
      <c r="NRU11" s="244"/>
      <c r="NRV11" s="244"/>
      <c r="NRW11" s="244"/>
      <c r="NRX11" s="244"/>
      <c r="NRY11" s="244"/>
      <c r="NRZ11" s="244"/>
      <c r="NSA11" s="244"/>
      <c r="NSB11" s="244"/>
      <c r="NSC11" s="244"/>
      <c r="NSD11" s="244"/>
      <c r="NSE11" s="244"/>
      <c r="NSF11" s="244"/>
      <c r="NSG11" s="244"/>
      <c r="NSH11" s="244"/>
      <c r="NSI11" s="244"/>
      <c r="NSJ11" s="244"/>
      <c r="NSK11" s="244"/>
      <c r="NSL11" s="244"/>
      <c r="NSM11" s="244"/>
      <c r="NSN11" s="244"/>
      <c r="NSO11" s="244"/>
      <c r="NSP11" s="244"/>
      <c r="NSQ11" s="244"/>
      <c r="NSR11" s="244"/>
      <c r="NSS11" s="244"/>
      <c r="NST11" s="244"/>
      <c r="NSU11" s="244"/>
      <c r="NSV11" s="244"/>
      <c r="NSW11" s="244"/>
      <c r="NSX11" s="244"/>
      <c r="NSY11" s="244"/>
      <c r="NSZ11" s="244"/>
      <c r="NTA11" s="244"/>
      <c r="NTB11" s="244"/>
      <c r="NTC11" s="244"/>
      <c r="NTD11" s="244"/>
      <c r="NTE11" s="244"/>
      <c r="NTF11" s="244"/>
      <c r="NTG11" s="244"/>
      <c r="NTH11" s="244"/>
      <c r="NTI11" s="244"/>
      <c r="NTJ11" s="244"/>
      <c r="NTK11" s="244"/>
      <c r="NTL11" s="244"/>
      <c r="NTM11" s="244"/>
      <c r="NTN11" s="244"/>
      <c r="NTO11" s="244"/>
      <c r="NTP11" s="244"/>
      <c r="NTQ11" s="244"/>
      <c r="NTR11" s="244"/>
      <c r="NTS11" s="244"/>
      <c r="NTT11" s="244"/>
      <c r="NTU11" s="244"/>
      <c r="NTV11" s="244"/>
      <c r="NTW11" s="244"/>
      <c r="NTX11" s="244"/>
      <c r="NTY11" s="244"/>
      <c r="NTZ11" s="244"/>
      <c r="NUA11" s="244"/>
      <c r="NUB11" s="244"/>
      <c r="NUC11" s="244"/>
      <c r="NUD11" s="244"/>
      <c r="NUE11" s="244"/>
      <c r="NUF11" s="244"/>
      <c r="NUG11" s="244"/>
      <c r="NUH11" s="244"/>
      <c r="NUI11" s="244"/>
      <c r="NUJ11" s="244"/>
      <c r="NUK11" s="244"/>
      <c r="NUL11" s="244"/>
      <c r="NUM11" s="244"/>
      <c r="NUN11" s="244"/>
      <c r="NUO11" s="244"/>
      <c r="NUP11" s="244"/>
      <c r="NUQ11" s="244"/>
      <c r="NUR11" s="244"/>
      <c r="NUS11" s="244"/>
      <c r="NUT11" s="244"/>
      <c r="NUU11" s="244"/>
      <c r="NUV11" s="244"/>
      <c r="NUW11" s="244"/>
      <c r="NUX11" s="244"/>
      <c r="NUY11" s="244"/>
      <c r="NUZ11" s="244"/>
      <c r="NVA11" s="244"/>
      <c r="NVB11" s="244"/>
      <c r="NVC11" s="244"/>
      <c r="NVD11" s="244"/>
      <c r="NVE11" s="244"/>
      <c r="NVF11" s="244"/>
      <c r="NVG11" s="244"/>
      <c r="NVH11" s="244"/>
      <c r="NVI11" s="244"/>
      <c r="NVJ11" s="244"/>
      <c r="NVK11" s="244"/>
      <c r="NVL11" s="244"/>
      <c r="NVM11" s="244"/>
      <c r="NVN11" s="244"/>
      <c r="NVO11" s="244"/>
      <c r="NVP11" s="244"/>
      <c r="NVQ11" s="244"/>
      <c r="NVR11" s="244"/>
      <c r="NVS11" s="244"/>
      <c r="NVT11" s="244"/>
      <c r="NVU11" s="244"/>
      <c r="NVV11" s="244"/>
      <c r="NVW11" s="244"/>
      <c r="NVX11" s="244"/>
      <c r="NVY11" s="244"/>
      <c r="NVZ11" s="244"/>
      <c r="NWA11" s="244"/>
      <c r="NWB11" s="244"/>
      <c r="NWC11" s="244"/>
      <c r="NWD11" s="244"/>
      <c r="NWE11" s="244"/>
      <c r="NWF11" s="244"/>
      <c r="NWG11" s="244"/>
      <c r="NWH11" s="244"/>
      <c r="NWI11" s="244"/>
      <c r="NWJ11" s="244"/>
      <c r="NWK11" s="244"/>
      <c r="NWL11" s="244"/>
      <c r="NWM11" s="244"/>
      <c r="NWN11" s="244"/>
      <c r="NWO11" s="244"/>
      <c r="NWP11" s="244"/>
      <c r="NWQ11" s="244"/>
      <c r="NWR11" s="244"/>
      <c r="NWS11" s="244"/>
      <c r="NWT11" s="244"/>
      <c r="NWU11" s="244"/>
      <c r="NWV11" s="244"/>
      <c r="NWW11" s="244"/>
      <c r="NWX11" s="244"/>
      <c r="NWY11" s="244"/>
      <c r="NWZ11" s="244"/>
      <c r="NXA11" s="244"/>
      <c r="NXB11" s="244"/>
      <c r="NXC11" s="244"/>
      <c r="NXD11" s="244"/>
      <c r="NXE11" s="244"/>
      <c r="NXF11" s="244"/>
      <c r="NXG11" s="244"/>
      <c r="NXH11" s="244"/>
      <c r="NXI11" s="244"/>
      <c r="NXJ11" s="244"/>
      <c r="NXK11" s="244"/>
      <c r="NXL11" s="244"/>
      <c r="NXM11" s="244"/>
      <c r="NXN11" s="244"/>
      <c r="NXO11" s="244"/>
      <c r="NXP11" s="244"/>
      <c r="NXQ11" s="244"/>
      <c r="NXR11" s="244"/>
      <c r="NXS11" s="244"/>
      <c r="NXT11" s="244"/>
      <c r="NXU11" s="244"/>
      <c r="NXV11" s="244"/>
      <c r="NXW11" s="244"/>
      <c r="NXX11" s="244"/>
      <c r="NXY11" s="244"/>
      <c r="NXZ11" s="244"/>
      <c r="NYA11" s="244"/>
      <c r="NYB11" s="244"/>
      <c r="NYC11" s="244"/>
      <c r="NYD11" s="244"/>
      <c r="NYE11" s="244"/>
      <c r="NYF11" s="244"/>
      <c r="NYG11" s="244"/>
      <c r="NYH11" s="244"/>
      <c r="NYI11" s="244"/>
      <c r="NYJ11" s="244"/>
      <c r="NYK11" s="244"/>
      <c r="NYL11" s="244"/>
      <c r="NYM11" s="244"/>
      <c r="NYN11" s="244"/>
      <c r="NYO11" s="244"/>
      <c r="NYP11" s="244"/>
      <c r="NYQ11" s="244"/>
      <c r="NYR11" s="244"/>
      <c r="NYS11" s="244"/>
      <c r="NYT11" s="244"/>
      <c r="NYU11" s="244"/>
      <c r="NYV11" s="244"/>
      <c r="NYW11" s="244"/>
      <c r="NYX11" s="244"/>
      <c r="NYY11" s="244"/>
      <c r="NYZ11" s="244"/>
      <c r="NZA11" s="244"/>
      <c r="NZB11" s="244"/>
      <c r="NZC11" s="244"/>
      <c r="NZD11" s="244"/>
      <c r="NZE11" s="244"/>
      <c r="NZF11" s="244"/>
      <c r="NZG11" s="244"/>
      <c r="NZH11" s="244"/>
      <c r="NZI11" s="244"/>
      <c r="NZJ11" s="244"/>
      <c r="NZK11" s="244"/>
      <c r="NZL11" s="244"/>
      <c r="NZM11" s="244"/>
      <c r="NZN11" s="244"/>
      <c r="NZO11" s="244"/>
      <c r="NZP11" s="244"/>
      <c r="NZQ11" s="244"/>
      <c r="NZR11" s="244"/>
      <c r="NZS11" s="244"/>
      <c r="NZT11" s="244"/>
      <c r="NZU11" s="244"/>
      <c r="NZV11" s="244"/>
      <c r="NZW11" s="244"/>
      <c r="NZX11" s="244"/>
      <c r="NZY11" s="244"/>
      <c r="NZZ11" s="244"/>
      <c r="OAA11" s="244"/>
      <c r="OAB11" s="244"/>
      <c r="OAC11" s="244"/>
      <c r="OAD11" s="244"/>
      <c r="OAE11" s="244"/>
      <c r="OAF11" s="244"/>
      <c r="OAG11" s="244"/>
      <c r="OAH11" s="244"/>
      <c r="OAI11" s="244"/>
      <c r="OAJ11" s="244"/>
      <c r="OAK11" s="244"/>
      <c r="OAL11" s="244"/>
      <c r="OAM11" s="244"/>
      <c r="OAN11" s="244"/>
      <c r="OAO11" s="244"/>
      <c r="OAP11" s="244"/>
      <c r="OAQ11" s="244"/>
      <c r="OAR11" s="244"/>
      <c r="OAS11" s="244"/>
      <c r="OAT11" s="244"/>
      <c r="OAU11" s="244"/>
      <c r="OAV11" s="244"/>
      <c r="OAW11" s="244"/>
      <c r="OAX11" s="244"/>
      <c r="OAY11" s="244"/>
      <c r="OAZ11" s="244"/>
      <c r="OBA11" s="244"/>
      <c r="OBB11" s="244"/>
      <c r="OBC11" s="244"/>
      <c r="OBD11" s="244"/>
      <c r="OBE11" s="244"/>
      <c r="OBF11" s="244"/>
      <c r="OBG11" s="244"/>
      <c r="OBH11" s="244"/>
      <c r="OBI11" s="244"/>
      <c r="OBJ11" s="244"/>
      <c r="OBK11" s="244"/>
      <c r="OBL11" s="244"/>
      <c r="OBM11" s="244"/>
      <c r="OBN11" s="244"/>
      <c r="OBO11" s="244"/>
      <c r="OBP11" s="244"/>
      <c r="OBQ11" s="244"/>
      <c r="OBR11" s="244"/>
      <c r="OBS11" s="244"/>
      <c r="OBT11" s="244"/>
      <c r="OBU11" s="244"/>
      <c r="OBV11" s="244"/>
      <c r="OBW11" s="244"/>
      <c r="OBX11" s="244"/>
      <c r="OBY11" s="244"/>
      <c r="OBZ11" s="244"/>
      <c r="OCA11" s="244"/>
      <c r="OCB11" s="244"/>
      <c r="OCC11" s="244"/>
      <c r="OCD11" s="244"/>
      <c r="OCE11" s="244"/>
      <c r="OCF11" s="244"/>
      <c r="OCG11" s="244"/>
      <c r="OCH11" s="244"/>
      <c r="OCI11" s="244"/>
      <c r="OCJ11" s="244"/>
      <c r="OCK11" s="244"/>
      <c r="OCL11" s="244"/>
      <c r="OCM11" s="244"/>
      <c r="OCN11" s="244"/>
      <c r="OCO11" s="244"/>
      <c r="OCP11" s="244"/>
      <c r="OCQ11" s="244"/>
      <c r="OCR11" s="244"/>
      <c r="OCS11" s="244"/>
      <c r="OCT11" s="244"/>
      <c r="OCU11" s="244"/>
      <c r="OCV11" s="244"/>
      <c r="OCW11" s="244"/>
      <c r="OCX11" s="244"/>
      <c r="OCY11" s="244"/>
      <c r="OCZ11" s="244"/>
      <c r="ODA11" s="244"/>
      <c r="ODB11" s="244"/>
      <c r="ODC11" s="244"/>
      <c r="ODD11" s="244"/>
      <c r="ODE11" s="244"/>
      <c r="ODF11" s="244"/>
      <c r="ODG11" s="244"/>
      <c r="ODH11" s="244"/>
      <c r="ODI11" s="244"/>
      <c r="ODJ11" s="244"/>
      <c r="ODK11" s="244"/>
      <c r="ODL11" s="244"/>
      <c r="ODM11" s="244"/>
      <c r="ODN11" s="244"/>
      <c r="ODO11" s="244"/>
      <c r="ODP11" s="244"/>
      <c r="ODQ11" s="244"/>
      <c r="ODR11" s="244"/>
      <c r="ODS11" s="244"/>
      <c r="ODT11" s="244"/>
      <c r="ODU11" s="244"/>
      <c r="ODV11" s="244"/>
      <c r="ODW11" s="244"/>
      <c r="ODX11" s="244"/>
      <c r="ODY11" s="244"/>
      <c r="ODZ11" s="244"/>
      <c r="OEA11" s="244"/>
      <c r="OEB11" s="244"/>
      <c r="OEC11" s="244"/>
      <c r="OED11" s="244"/>
      <c r="OEE11" s="244"/>
      <c r="OEF11" s="244"/>
      <c r="OEG11" s="244"/>
      <c r="OEH11" s="244"/>
      <c r="OEI11" s="244"/>
      <c r="OEJ11" s="244"/>
      <c r="OEK11" s="244"/>
      <c r="OEL11" s="244"/>
      <c r="OEM11" s="244"/>
      <c r="OEN11" s="244"/>
      <c r="OEO11" s="244"/>
      <c r="OEP11" s="244"/>
      <c r="OEQ11" s="244"/>
      <c r="OER11" s="244"/>
      <c r="OES11" s="244"/>
      <c r="OET11" s="244"/>
      <c r="OEU11" s="244"/>
      <c r="OEV11" s="244"/>
      <c r="OEW11" s="244"/>
      <c r="OEX11" s="244"/>
      <c r="OEY11" s="244"/>
      <c r="OEZ11" s="244"/>
      <c r="OFA11" s="244"/>
      <c r="OFB11" s="244"/>
      <c r="OFC11" s="244"/>
      <c r="OFD11" s="244"/>
      <c r="OFE11" s="244"/>
      <c r="OFF11" s="244"/>
      <c r="OFG11" s="244"/>
      <c r="OFH11" s="244"/>
      <c r="OFI11" s="244"/>
      <c r="OFJ11" s="244"/>
      <c r="OFK11" s="244"/>
      <c r="OFL11" s="244"/>
      <c r="OFM11" s="244"/>
      <c r="OFN11" s="244"/>
      <c r="OFO11" s="244"/>
      <c r="OFP11" s="244"/>
      <c r="OFQ11" s="244"/>
      <c r="OFR11" s="244"/>
      <c r="OFS11" s="244"/>
      <c r="OFT11" s="244"/>
      <c r="OFU11" s="244"/>
      <c r="OFV11" s="244"/>
      <c r="OFW11" s="244"/>
      <c r="OFX11" s="244"/>
      <c r="OFY11" s="244"/>
      <c r="OFZ11" s="244"/>
      <c r="OGA11" s="244"/>
      <c r="OGB11" s="244"/>
      <c r="OGC11" s="244"/>
      <c r="OGD11" s="244"/>
      <c r="OGE11" s="244"/>
      <c r="OGF11" s="244"/>
      <c r="OGG11" s="244"/>
      <c r="OGH11" s="244"/>
      <c r="OGI11" s="244"/>
      <c r="OGJ11" s="244"/>
      <c r="OGK11" s="244"/>
      <c r="OGL11" s="244"/>
      <c r="OGM11" s="244"/>
      <c r="OGN11" s="244"/>
      <c r="OGO11" s="244"/>
      <c r="OGP11" s="244"/>
      <c r="OGQ11" s="244"/>
      <c r="OGR11" s="244"/>
      <c r="OGS11" s="244"/>
      <c r="OGT11" s="244"/>
      <c r="OGU11" s="244"/>
      <c r="OGV11" s="244"/>
      <c r="OGW11" s="244"/>
      <c r="OGX11" s="244"/>
      <c r="OGY11" s="244"/>
      <c r="OGZ11" s="244"/>
      <c r="OHA11" s="244"/>
      <c r="OHB11" s="244"/>
      <c r="OHC11" s="244"/>
      <c r="OHD11" s="244"/>
      <c r="OHE11" s="244"/>
      <c r="OHF11" s="244"/>
      <c r="OHG11" s="244"/>
      <c r="OHH11" s="244"/>
      <c r="OHI11" s="244"/>
      <c r="OHJ11" s="244"/>
      <c r="OHK11" s="244"/>
      <c r="OHL11" s="244"/>
      <c r="OHM11" s="244"/>
      <c r="OHN11" s="244"/>
      <c r="OHO11" s="244"/>
      <c r="OHP11" s="244"/>
      <c r="OHQ11" s="244"/>
      <c r="OHR11" s="244"/>
      <c r="OHS11" s="244"/>
      <c r="OHT11" s="244"/>
      <c r="OHU11" s="244"/>
      <c r="OHV11" s="244"/>
      <c r="OHW11" s="244"/>
      <c r="OHX11" s="244"/>
      <c r="OHY11" s="244"/>
      <c r="OHZ11" s="244"/>
      <c r="OIA11" s="244"/>
      <c r="OIB11" s="244"/>
      <c r="OIC11" s="244"/>
      <c r="OID11" s="244"/>
      <c r="OIE11" s="244"/>
      <c r="OIF11" s="244"/>
      <c r="OIG11" s="244"/>
      <c r="OIH11" s="244"/>
      <c r="OII11" s="244"/>
      <c r="OIJ11" s="244"/>
      <c r="OIK11" s="244"/>
      <c r="OIL11" s="244"/>
      <c r="OIM11" s="244"/>
      <c r="OIN11" s="244"/>
      <c r="OIO11" s="244"/>
      <c r="OIP11" s="244"/>
      <c r="OIQ11" s="244"/>
      <c r="OIR11" s="244"/>
      <c r="OIS11" s="244"/>
      <c r="OIT11" s="244"/>
      <c r="OIU11" s="244"/>
      <c r="OIV11" s="244"/>
      <c r="OIW11" s="244"/>
      <c r="OIX11" s="244"/>
      <c r="OIY11" s="244"/>
      <c r="OIZ11" s="244"/>
      <c r="OJA11" s="244"/>
      <c r="OJB11" s="244"/>
      <c r="OJC11" s="244"/>
      <c r="OJD11" s="244"/>
      <c r="OJE11" s="244"/>
      <c r="OJF11" s="244"/>
      <c r="OJG11" s="244"/>
      <c r="OJH11" s="244"/>
      <c r="OJI11" s="244"/>
      <c r="OJJ11" s="244"/>
      <c r="OJK11" s="244"/>
      <c r="OJL11" s="244"/>
      <c r="OJM11" s="244"/>
      <c r="OJN11" s="244"/>
      <c r="OJO11" s="244"/>
      <c r="OJP11" s="244"/>
      <c r="OJQ11" s="244"/>
      <c r="OJR11" s="244"/>
      <c r="OJS11" s="244"/>
      <c r="OJT11" s="244"/>
      <c r="OJU11" s="244"/>
      <c r="OJV11" s="244"/>
      <c r="OJW11" s="244"/>
      <c r="OJX11" s="244"/>
      <c r="OJY11" s="244"/>
      <c r="OJZ11" s="244"/>
      <c r="OKA11" s="244"/>
      <c r="OKB11" s="244"/>
      <c r="OKC11" s="244"/>
      <c r="OKD11" s="244"/>
      <c r="OKE11" s="244"/>
      <c r="OKF11" s="244"/>
      <c r="OKG11" s="244"/>
      <c r="OKH11" s="244"/>
      <c r="OKI11" s="244"/>
      <c r="OKJ11" s="244"/>
      <c r="OKK11" s="244"/>
      <c r="OKL11" s="244"/>
      <c r="OKM11" s="244"/>
      <c r="OKN11" s="244"/>
      <c r="OKO11" s="244"/>
      <c r="OKP11" s="244"/>
      <c r="OKQ11" s="244"/>
      <c r="OKR11" s="244"/>
      <c r="OKS11" s="244"/>
      <c r="OKT11" s="244"/>
      <c r="OKU11" s="244"/>
      <c r="OKV11" s="244"/>
      <c r="OKW11" s="244"/>
      <c r="OKX11" s="244"/>
      <c r="OKY11" s="244"/>
      <c r="OKZ11" s="244"/>
      <c r="OLA11" s="244"/>
      <c r="OLB11" s="244"/>
      <c r="OLC11" s="244"/>
      <c r="OLD11" s="244"/>
      <c r="OLE11" s="244"/>
      <c r="OLF11" s="244"/>
      <c r="OLG11" s="244"/>
      <c r="OLH11" s="244"/>
      <c r="OLI11" s="244"/>
      <c r="OLJ11" s="244"/>
      <c r="OLK11" s="244"/>
      <c r="OLL11" s="244"/>
      <c r="OLM11" s="244"/>
      <c r="OLN11" s="244"/>
      <c r="OLO11" s="244"/>
      <c r="OLP11" s="244"/>
      <c r="OLQ11" s="244"/>
      <c r="OLR11" s="244"/>
      <c r="OLS11" s="244"/>
      <c r="OLT11" s="244"/>
      <c r="OLU11" s="244"/>
      <c r="OLV11" s="244"/>
      <c r="OLW11" s="244"/>
      <c r="OLX11" s="244"/>
      <c r="OLY11" s="244"/>
      <c r="OLZ11" s="244"/>
      <c r="OMA11" s="244"/>
      <c r="OMB11" s="244"/>
      <c r="OMC11" s="244"/>
      <c r="OMD11" s="244"/>
      <c r="OME11" s="244"/>
      <c r="OMF11" s="244"/>
      <c r="OMG11" s="244"/>
      <c r="OMH11" s="244"/>
      <c r="OMI11" s="244"/>
      <c r="OMJ11" s="244"/>
      <c r="OMK11" s="244"/>
      <c r="OML11" s="244"/>
      <c r="OMM11" s="244"/>
      <c r="OMN11" s="244"/>
      <c r="OMO11" s="244"/>
      <c r="OMP11" s="244"/>
      <c r="OMQ11" s="244"/>
      <c r="OMR11" s="244"/>
      <c r="OMS11" s="244"/>
      <c r="OMT11" s="244"/>
      <c r="OMU11" s="244"/>
      <c r="OMV11" s="244"/>
      <c r="OMW11" s="244"/>
      <c r="OMX11" s="244"/>
      <c r="OMY11" s="244"/>
      <c r="OMZ11" s="244"/>
      <c r="ONA11" s="244"/>
      <c r="ONB11" s="244"/>
      <c r="ONC11" s="244"/>
      <c r="OND11" s="244"/>
      <c r="ONE11" s="244"/>
      <c r="ONF11" s="244"/>
      <c r="ONG11" s="244"/>
      <c r="ONH11" s="244"/>
      <c r="ONI11" s="244"/>
      <c r="ONJ11" s="244"/>
      <c r="ONK11" s="244"/>
      <c r="ONL11" s="244"/>
      <c r="ONM11" s="244"/>
      <c r="ONN11" s="244"/>
      <c r="ONO11" s="244"/>
      <c r="ONP11" s="244"/>
      <c r="ONQ11" s="244"/>
      <c r="ONR11" s="244"/>
      <c r="ONS11" s="244"/>
      <c r="ONT11" s="244"/>
      <c r="ONU11" s="244"/>
      <c r="ONV11" s="244"/>
      <c r="ONW11" s="244"/>
      <c r="ONX11" s="244"/>
      <c r="ONY11" s="244"/>
      <c r="ONZ11" s="244"/>
      <c r="OOA11" s="244"/>
      <c r="OOB11" s="244"/>
      <c r="OOC11" s="244"/>
      <c r="OOD11" s="244"/>
      <c r="OOE11" s="244"/>
      <c r="OOF11" s="244"/>
      <c r="OOG11" s="244"/>
      <c r="OOH11" s="244"/>
      <c r="OOI11" s="244"/>
      <c r="OOJ11" s="244"/>
      <c r="OOK11" s="244"/>
      <c r="OOL11" s="244"/>
      <c r="OOM11" s="244"/>
      <c r="OON11" s="244"/>
      <c r="OOO11" s="244"/>
      <c r="OOP11" s="244"/>
      <c r="OOQ11" s="244"/>
      <c r="OOR11" s="244"/>
      <c r="OOS11" s="244"/>
      <c r="OOT11" s="244"/>
      <c r="OOU11" s="244"/>
      <c r="OOV11" s="244"/>
      <c r="OOW11" s="244"/>
      <c r="OOX11" s="244"/>
      <c r="OOY11" s="244"/>
      <c r="OOZ11" s="244"/>
      <c r="OPA11" s="244"/>
      <c r="OPB11" s="244"/>
      <c r="OPC11" s="244"/>
      <c r="OPD11" s="244"/>
      <c r="OPE11" s="244"/>
      <c r="OPF11" s="244"/>
      <c r="OPG11" s="244"/>
      <c r="OPH11" s="244"/>
      <c r="OPI11" s="244"/>
      <c r="OPJ11" s="244"/>
      <c r="OPK11" s="244"/>
      <c r="OPL11" s="244"/>
      <c r="OPM11" s="244"/>
      <c r="OPN11" s="244"/>
      <c r="OPO11" s="244"/>
      <c r="OPP11" s="244"/>
      <c r="OPQ11" s="244"/>
      <c r="OPR11" s="244"/>
      <c r="OPS11" s="244"/>
      <c r="OPT11" s="244"/>
      <c r="OPU11" s="244"/>
      <c r="OPV11" s="244"/>
      <c r="OPW11" s="244"/>
      <c r="OPX11" s="244"/>
      <c r="OPY11" s="244"/>
      <c r="OPZ11" s="244"/>
      <c r="OQA11" s="244"/>
      <c r="OQB11" s="244"/>
      <c r="OQC11" s="244"/>
      <c r="OQD11" s="244"/>
      <c r="OQE11" s="244"/>
      <c r="OQF11" s="244"/>
      <c r="OQG11" s="244"/>
      <c r="OQH11" s="244"/>
      <c r="OQI11" s="244"/>
      <c r="OQJ11" s="244"/>
      <c r="OQK11" s="244"/>
      <c r="OQL11" s="244"/>
      <c r="OQM11" s="244"/>
      <c r="OQN11" s="244"/>
      <c r="OQO11" s="244"/>
      <c r="OQP11" s="244"/>
      <c r="OQQ11" s="244"/>
      <c r="OQR11" s="244"/>
      <c r="OQS11" s="244"/>
      <c r="OQT11" s="244"/>
      <c r="OQU11" s="244"/>
      <c r="OQV11" s="244"/>
      <c r="OQW11" s="244"/>
      <c r="OQX11" s="244"/>
      <c r="OQY11" s="244"/>
      <c r="OQZ11" s="244"/>
      <c r="ORA11" s="244"/>
      <c r="ORB11" s="244"/>
      <c r="ORC11" s="244"/>
      <c r="ORD11" s="244"/>
      <c r="ORE11" s="244"/>
      <c r="ORF11" s="244"/>
      <c r="ORG11" s="244"/>
      <c r="ORH11" s="244"/>
      <c r="ORI11" s="244"/>
      <c r="ORJ11" s="244"/>
      <c r="ORK11" s="244"/>
      <c r="ORL11" s="244"/>
      <c r="ORM11" s="244"/>
      <c r="ORN11" s="244"/>
      <c r="ORO11" s="244"/>
      <c r="ORP11" s="244"/>
      <c r="ORQ11" s="244"/>
      <c r="ORR11" s="244"/>
      <c r="ORS11" s="244"/>
      <c r="ORT11" s="244"/>
      <c r="ORU11" s="244"/>
      <c r="ORV11" s="244"/>
      <c r="ORW11" s="244"/>
      <c r="ORX11" s="244"/>
      <c r="ORY11" s="244"/>
      <c r="ORZ11" s="244"/>
      <c r="OSA11" s="244"/>
      <c r="OSB11" s="244"/>
      <c r="OSC11" s="244"/>
      <c r="OSD11" s="244"/>
      <c r="OSE11" s="244"/>
      <c r="OSF11" s="244"/>
      <c r="OSG11" s="244"/>
      <c r="OSH11" s="244"/>
      <c r="OSI11" s="244"/>
      <c r="OSJ11" s="244"/>
      <c r="OSK11" s="244"/>
      <c r="OSL11" s="244"/>
      <c r="OSM11" s="244"/>
      <c r="OSN11" s="244"/>
      <c r="OSO11" s="244"/>
      <c r="OSP11" s="244"/>
      <c r="OSQ11" s="244"/>
      <c r="OSR11" s="244"/>
      <c r="OSS11" s="244"/>
      <c r="OST11" s="244"/>
      <c r="OSU11" s="244"/>
      <c r="OSV11" s="244"/>
      <c r="OSW11" s="244"/>
      <c r="OSX11" s="244"/>
      <c r="OSY11" s="244"/>
      <c r="OSZ11" s="244"/>
      <c r="OTA11" s="244"/>
      <c r="OTB11" s="244"/>
      <c r="OTC11" s="244"/>
      <c r="OTD11" s="244"/>
      <c r="OTE11" s="244"/>
      <c r="OTF11" s="244"/>
      <c r="OTG11" s="244"/>
      <c r="OTH11" s="244"/>
      <c r="OTI11" s="244"/>
      <c r="OTJ11" s="244"/>
      <c r="OTK11" s="244"/>
      <c r="OTL11" s="244"/>
      <c r="OTM11" s="244"/>
      <c r="OTN11" s="244"/>
      <c r="OTO11" s="244"/>
      <c r="OTP11" s="244"/>
      <c r="OTQ11" s="244"/>
      <c r="OTR11" s="244"/>
      <c r="OTS11" s="244"/>
      <c r="OTT11" s="244"/>
      <c r="OTU11" s="244"/>
      <c r="OTV11" s="244"/>
      <c r="OTW11" s="244"/>
      <c r="OTX11" s="244"/>
      <c r="OTY11" s="244"/>
      <c r="OTZ11" s="244"/>
      <c r="OUA11" s="244"/>
      <c r="OUB11" s="244"/>
      <c r="OUC11" s="244"/>
      <c r="OUD11" s="244"/>
      <c r="OUE11" s="244"/>
      <c r="OUF11" s="244"/>
      <c r="OUG11" s="244"/>
      <c r="OUH11" s="244"/>
      <c r="OUI11" s="244"/>
      <c r="OUJ11" s="244"/>
      <c r="OUK11" s="244"/>
      <c r="OUL11" s="244"/>
      <c r="OUM11" s="244"/>
      <c r="OUN11" s="244"/>
      <c r="OUO11" s="244"/>
      <c r="OUP11" s="244"/>
      <c r="OUQ11" s="244"/>
      <c r="OUR11" s="244"/>
      <c r="OUS11" s="244"/>
      <c r="OUT11" s="244"/>
      <c r="OUU11" s="244"/>
      <c r="OUV11" s="244"/>
      <c r="OUW11" s="244"/>
      <c r="OUX11" s="244"/>
      <c r="OUY11" s="244"/>
      <c r="OUZ11" s="244"/>
      <c r="OVA11" s="244"/>
      <c r="OVB11" s="244"/>
      <c r="OVC11" s="244"/>
      <c r="OVD11" s="244"/>
      <c r="OVE11" s="244"/>
      <c r="OVF11" s="244"/>
      <c r="OVG11" s="244"/>
      <c r="OVH11" s="244"/>
      <c r="OVI11" s="244"/>
      <c r="OVJ11" s="244"/>
      <c r="OVK11" s="244"/>
      <c r="OVL11" s="244"/>
      <c r="OVM11" s="244"/>
      <c r="OVN11" s="244"/>
      <c r="OVO11" s="244"/>
      <c r="OVP11" s="244"/>
      <c r="OVQ11" s="244"/>
      <c r="OVR11" s="244"/>
      <c r="OVS11" s="244"/>
      <c r="OVT11" s="244"/>
      <c r="OVU11" s="244"/>
      <c r="OVV11" s="244"/>
      <c r="OVW11" s="244"/>
      <c r="OVX11" s="244"/>
      <c r="OVY11" s="244"/>
      <c r="OVZ11" s="244"/>
      <c r="OWA11" s="244"/>
      <c r="OWB11" s="244"/>
      <c r="OWC11" s="244"/>
      <c r="OWD11" s="244"/>
      <c r="OWE11" s="244"/>
      <c r="OWF11" s="244"/>
      <c r="OWG11" s="244"/>
      <c r="OWH11" s="244"/>
      <c r="OWI11" s="244"/>
      <c r="OWJ11" s="244"/>
      <c r="OWK11" s="244"/>
      <c r="OWL11" s="244"/>
      <c r="OWM11" s="244"/>
      <c r="OWN11" s="244"/>
      <c r="OWO11" s="244"/>
      <c r="OWP11" s="244"/>
      <c r="OWQ11" s="244"/>
      <c r="OWR11" s="244"/>
      <c r="OWS11" s="244"/>
      <c r="OWT11" s="244"/>
      <c r="OWU11" s="244"/>
      <c r="OWV11" s="244"/>
      <c r="OWW11" s="244"/>
      <c r="OWX11" s="244"/>
      <c r="OWY11" s="244"/>
      <c r="OWZ11" s="244"/>
      <c r="OXA11" s="244"/>
      <c r="OXB11" s="244"/>
      <c r="OXC11" s="244"/>
      <c r="OXD11" s="244"/>
      <c r="OXE11" s="244"/>
      <c r="OXF11" s="244"/>
      <c r="OXG11" s="244"/>
      <c r="OXH11" s="244"/>
      <c r="OXI11" s="244"/>
      <c r="OXJ11" s="244"/>
      <c r="OXK11" s="244"/>
      <c r="OXL11" s="244"/>
      <c r="OXM11" s="244"/>
      <c r="OXN11" s="244"/>
      <c r="OXO11" s="244"/>
      <c r="OXP11" s="244"/>
      <c r="OXQ11" s="244"/>
      <c r="OXR11" s="244"/>
      <c r="OXS11" s="244"/>
      <c r="OXT11" s="244"/>
      <c r="OXU11" s="244"/>
      <c r="OXV11" s="244"/>
      <c r="OXW11" s="244"/>
      <c r="OXX11" s="244"/>
      <c r="OXY11" s="244"/>
      <c r="OXZ11" s="244"/>
      <c r="OYA11" s="244"/>
      <c r="OYB11" s="244"/>
      <c r="OYC11" s="244"/>
      <c r="OYD11" s="244"/>
      <c r="OYE11" s="244"/>
      <c r="OYF11" s="244"/>
      <c r="OYG11" s="244"/>
      <c r="OYH11" s="244"/>
      <c r="OYI11" s="244"/>
      <c r="OYJ11" s="244"/>
      <c r="OYK11" s="244"/>
      <c r="OYL11" s="244"/>
      <c r="OYM11" s="244"/>
      <c r="OYN11" s="244"/>
      <c r="OYO11" s="244"/>
      <c r="OYP11" s="244"/>
      <c r="OYQ11" s="244"/>
      <c r="OYR11" s="244"/>
      <c r="OYS11" s="244"/>
      <c r="OYT11" s="244"/>
      <c r="OYU11" s="244"/>
      <c r="OYV11" s="244"/>
      <c r="OYW11" s="244"/>
      <c r="OYX11" s="244"/>
      <c r="OYY11" s="244"/>
      <c r="OYZ11" s="244"/>
      <c r="OZA11" s="244"/>
      <c r="OZB11" s="244"/>
      <c r="OZC11" s="244"/>
      <c r="OZD11" s="244"/>
      <c r="OZE11" s="244"/>
      <c r="OZF11" s="244"/>
      <c r="OZG11" s="244"/>
      <c r="OZH11" s="244"/>
      <c r="OZI11" s="244"/>
      <c r="OZJ11" s="244"/>
      <c r="OZK11" s="244"/>
      <c r="OZL11" s="244"/>
      <c r="OZM11" s="244"/>
      <c r="OZN11" s="244"/>
      <c r="OZO11" s="244"/>
      <c r="OZP11" s="244"/>
      <c r="OZQ11" s="244"/>
      <c r="OZR11" s="244"/>
      <c r="OZS11" s="244"/>
      <c r="OZT11" s="244"/>
      <c r="OZU11" s="244"/>
      <c r="OZV11" s="244"/>
      <c r="OZW11" s="244"/>
      <c r="OZX11" s="244"/>
      <c r="OZY11" s="244"/>
      <c r="OZZ11" s="244"/>
      <c r="PAA11" s="244"/>
      <c r="PAB11" s="244"/>
      <c r="PAC11" s="244"/>
      <c r="PAD11" s="244"/>
      <c r="PAE11" s="244"/>
      <c r="PAF11" s="244"/>
      <c r="PAG11" s="244"/>
      <c r="PAH11" s="244"/>
      <c r="PAI11" s="244"/>
      <c r="PAJ11" s="244"/>
      <c r="PAK11" s="244"/>
      <c r="PAL11" s="244"/>
      <c r="PAM11" s="244"/>
      <c r="PAN11" s="244"/>
      <c r="PAO11" s="244"/>
      <c r="PAP11" s="244"/>
      <c r="PAQ11" s="244"/>
      <c r="PAR11" s="244"/>
      <c r="PAS11" s="244"/>
      <c r="PAT11" s="244"/>
      <c r="PAU11" s="244"/>
      <c r="PAV11" s="244"/>
      <c r="PAW11" s="244"/>
      <c r="PAX11" s="244"/>
      <c r="PAY11" s="244"/>
      <c r="PAZ11" s="244"/>
      <c r="PBA11" s="244"/>
      <c r="PBB11" s="244"/>
      <c r="PBC11" s="244"/>
      <c r="PBD11" s="244"/>
      <c r="PBE11" s="244"/>
      <c r="PBF11" s="244"/>
      <c r="PBG11" s="244"/>
      <c r="PBH11" s="244"/>
      <c r="PBI11" s="244"/>
      <c r="PBJ11" s="244"/>
      <c r="PBK11" s="244"/>
      <c r="PBL11" s="244"/>
      <c r="PBM11" s="244"/>
      <c r="PBN11" s="244"/>
      <c r="PBO11" s="244"/>
      <c r="PBP11" s="244"/>
      <c r="PBQ11" s="244"/>
      <c r="PBR11" s="244"/>
      <c r="PBS11" s="244"/>
      <c r="PBT11" s="244"/>
      <c r="PBU11" s="244"/>
      <c r="PBV11" s="244"/>
      <c r="PBW11" s="244"/>
      <c r="PBX11" s="244"/>
      <c r="PBY11" s="244"/>
      <c r="PBZ11" s="244"/>
      <c r="PCA11" s="244"/>
      <c r="PCB11" s="244"/>
      <c r="PCC11" s="244"/>
      <c r="PCD11" s="244"/>
      <c r="PCE11" s="244"/>
      <c r="PCF11" s="244"/>
      <c r="PCG11" s="244"/>
      <c r="PCH11" s="244"/>
      <c r="PCI11" s="244"/>
      <c r="PCJ11" s="244"/>
      <c r="PCK11" s="244"/>
      <c r="PCL11" s="244"/>
      <c r="PCM11" s="244"/>
      <c r="PCN11" s="244"/>
      <c r="PCO11" s="244"/>
      <c r="PCP11" s="244"/>
      <c r="PCQ11" s="244"/>
      <c r="PCR11" s="244"/>
      <c r="PCS11" s="244"/>
      <c r="PCT11" s="244"/>
      <c r="PCU11" s="244"/>
      <c r="PCV11" s="244"/>
      <c r="PCW11" s="244"/>
      <c r="PCX11" s="244"/>
      <c r="PCY11" s="244"/>
      <c r="PCZ11" s="244"/>
      <c r="PDA11" s="244"/>
      <c r="PDB11" s="244"/>
      <c r="PDC11" s="244"/>
      <c r="PDD11" s="244"/>
      <c r="PDE11" s="244"/>
      <c r="PDF11" s="244"/>
      <c r="PDG11" s="244"/>
      <c r="PDH11" s="244"/>
      <c r="PDI11" s="244"/>
      <c r="PDJ11" s="244"/>
      <c r="PDK11" s="244"/>
      <c r="PDL11" s="244"/>
      <c r="PDM11" s="244"/>
      <c r="PDN11" s="244"/>
      <c r="PDO11" s="244"/>
      <c r="PDP11" s="244"/>
      <c r="PDQ11" s="244"/>
      <c r="PDR11" s="244"/>
      <c r="PDS11" s="244"/>
      <c r="PDT11" s="244"/>
      <c r="PDU11" s="244"/>
      <c r="PDV11" s="244"/>
      <c r="PDW11" s="244"/>
      <c r="PDX11" s="244"/>
      <c r="PDY11" s="244"/>
      <c r="PDZ11" s="244"/>
      <c r="PEA11" s="244"/>
      <c r="PEB11" s="244"/>
      <c r="PEC11" s="244"/>
      <c r="PED11" s="244"/>
      <c r="PEE11" s="244"/>
      <c r="PEF11" s="244"/>
      <c r="PEG11" s="244"/>
      <c r="PEH11" s="244"/>
      <c r="PEI11" s="244"/>
      <c r="PEJ11" s="244"/>
      <c r="PEK11" s="244"/>
      <c r="PEL11" s="244"/>
      <c r="PEM11" s="244"/>
      <c r="PEN11" s="244"/>
      <c r="PEO11" s="244"/>
      <c r="PEP11" s="244"/>
      <c r="PEQ11" s="244"/>
      <c r="PER11" s="244"/>
      <c r="PES11" s="244"/>
      <c r="PET11" s="244"/>
      <c r="PEU11" s="244"/>
      <c r="PEV11" s="244"/>
      <c r="PEW11" s="244"/>
      <c r="PEX11" s="244"/>
      <c r="PEY11" s="244"/>
      <c r="PEZ11" s="244"/>
      <c r="PFA11" s="244"/>
      <c r="PFB11" s="244"/>
      <c r="PFC11" s="244"/>
      <c r="PFD11" s="244"/>
      <c r="PFE11" s="244"/>
      <c r="PFF11" s="244"/>
      <c r="PFG11" s="244"/>
      <c r="PFH11" s="244"/>
      <c r="PFI11" s="244"/>
      <c r="PFJ11" s="244"/>
      <c r="PFK11" s="244"/>
      <c r="PFL11" s="244"/>
      <c r="PFM11" s="244"/>
      <c r="PFN11" s="244"/>
      <c r="PFO11" s="244"/>
      <c r="PFP11" s="244"/>
      <c r="PFQ11" s="244"/>
      <c r="PFR11" s="244"/>
      <c r="PFS11" s="244"/>
      <c r="PFT11" s="244"/>
      <c r="PFU11" s="244"/>
      <c r="PFV11" s="244"/>
      <c r="PFW11" s="244"/>
      <c r="PFX11" s="244"/>
      <c r="PFY11" s="244"/>
      <c r="PFZ11" s="244"/>
      <c r="PGA11" s="244"/>
      <c r="PGB11" s="244"/>
      <c r="PGC11" s="244"/>
      <c r="PGD11" s="244"/>
      <c r="PGE11" s="244"/>
      <c r="PGF11" s="244"/>
      <c r="PGG11" s="244"/>
      <c r="PGH11" s="244"/>
      <c r="PGI11" s="244"/>
      <c r="PGJ11" s="244"/>
      <c r="PGK11" s="244"/>
      <c r="PGL11" s="244"/>
      <c r="PGM11" s="244"/>
      <c r="PGN11" s="244"/>
      <c r="PGO11" s="244"/>
      <c r="PGP11" s="244"/>
      <c r="PGQ11" s="244"/>
      <c r="PGR11" s="244"/>
      <c r="PGS11" s="244"/>
      <c r="PGT11" s="244"/>
      <c r="PGU11" s="244"/>
      <c r="PGV11" s="244"/>
      <c r="PGW11" s="244"/>
      <c r="PGX11" s="244"/>
      <c r="PGY11" s="244"/>
      <c r="PGZ11" s="244"/>
      <c r="PHA11" s="244"/>
      <c r="PHB11" s="244"/>
      <c r="PHC11" s="244"/>
      <c r="PHD11" s="244"/>
      <c r="PHE11" s="244"/>
      <c r="PHF11" s="244"/>
      <c r="PHG11" s="244"/>
      <c r="PHH11" s="244"/>
      <c r="PHI11" s="244"/>
      <c r="PHJ11" s="244"/>
      <c r="PHK11" s="244"/>
      <c r="PHL11" s="244"/>
      <c r="PHM11" s="244"/>
      <c r="PHN11" s="244"/>
      <c r="PHO11" s="244"/>
      <c r="PHP11" s="244"/>
      <c r="PHQ11" s="244"/>
      <c r="PHR11" s="244"/>
      <c r="PHS11" s="244"/>
      <c r="PHT11" s="244"/>
      <c r="PHU11" s="244"/>
      <c r="PHV11" s="244"/>
      <c r="PHW11" s="244"/>
      <c r="PHX11" s="244"/>
      <c r="PHY11" s="244"/>
      <c r="PHZ11" s="244"/>
      <c r="PIA11" s="244"/>
      <c r="PIB11" s="244"/>
      <c r="PIC11" s="244"/>
      <c r="PID11" s="244"/>
      <c r="PIE11" s="244"/>
      <c r="PIF11" s="244"/>
      <c r="PIG11" s="244"/>
      <c r="PIH11" s="244"/>
      <c r="PII11" s="244"/>
      <c r="PIJ11" s="244"/>
      <c r="PIK11" s="244"/>
      <c r="PIL11" s="244"/>
      <c r="PIM11" s="244"/>
      <c r="PIN11" s="244"/>
      <c r="PIO11" s="244"/>
      <c r="PIP11" s="244"/>
      <c r="PIQ11" s="244"/>
      <c r="PIR11" s="244"/>
      <c r="PIS11" s="244"/>
      <c r="PIT11" s="244"/>
      <c r="PIU11" s="244"/>
      <c r="PIV11" s="244"/>
      <c r="PIW11" s="244"/>
      <c r="PIX11" s="244"/>
      <c r="PIY11" s="244"/>
      <c r="PIZ11" s="244"/>
      <c r="PJA11" s="244"/>
      <c r="PJB11" s="244"/>
      <c r="PJC11" s="244"/>
      <c r="PJD11" s="244"/>
      <c r="PJE11" s="244"/>
      <c r="PJF11" s="244"/>
      <c r="PJG11" s="244"/>
      <c r="PJH11" s="244"/>
      <c r="PJI11" s="244"/>
      <c r="PJJ11" s="244"/>
      <c r="PJK11" s="244"/>
      <c r="PJL11" s="244"/>
      <c r="PJM11" s="244"/>
      <c r="PJN11" s="244"/>
      <c r="PJO11" s="244"/>
      <c r="PJP11" s="244"/>
      <c r="PJQ11" s="244"/>
      <c r="PJR11" s="244"/>
      <c r="PJS11" s="244"/>
      <c r="PJT11" s="244"/>
      <c r="PJU11" s="244"/>
      <c r="PJV11" s="244"/>
      <c r="PJW11" s="244"/>
      <c r="PJX11" s="244"/>
      <c r="PJY11" s="244"/>
      <c r="PJZ11" s="244"/>
      <c r="PKA11" s="244"/>
      <c r="PKB11" s="244"/>
      <c r="PKC11" s="244"/>
      <c r="PKD11" s="244"/>
      <c r="PKE11" s="244"/>
      <c r="PKF11" s="244"/>
      <c r="PKG11" s="244"/>
      <c r="PKH11" s="244"/>
      <c r="PKI11" s="244"/>
      <c r="PKJ11" s="244"/>
      <c r="PKK11" s="244"/>
      <c r="PKL11" s="244"/>
      <c r="PKM11" s="244"/>
      <c r="PKN11" s="244"/>
      <c r="PKO11" s="244"/>
      <c r="PKP11" s="244"/>
      <c r="PKQ11" s="244"/>
      <c r="PKR11" s="244"/>
      <c r="PKS11" s="244"/>
      <c r="PKT11" s="244"/>
      <c r="PKU11" s="244"/>
      <c r="PKV11" s="244"/>
      <c r="PKW11" s="244"/>
      <c r="PKX11" s="244"/>
      <c r="PKY11" s="244"/>
      <c r="PKZ11" s="244"/>
      <c r="PLA11" s="244"/>
      <c r="PLB11" s="244"/>
      <c r="PLC11" s="244"/>
      <c r="PLD11" s="244"/>
      <c r="PLE11" s="244"/>
      <c r="PLF11" s="244"/>
      <c r="PLG11" s="244"/>
      <c r="PLH11" s="244"/>
      <c r="PLI11" s="244"/>
      <c r="PLJ11" s="244"/>
      <c r="PLK11" s="244"/>
      <c r="PLL11" s="244"/>
      <c r="PLM11" s="244"/>
      <c r="PLN11" s="244"/>
      <c r="PLO11" s="244"/>
      <c r="PLP11" s="244"/>
      <c r="PLQ11" s="244"/>
      <c r="PLR11" s="244"/>
      <c r="PLS11" s="244"/>
      <c r="PLT11" s="244"/>
      <c r="PLU11" s="244"/>
      <c r="PLV11" s="244"/>
      <c r="PLW11" s="244"/>
      <c r="PLX11" s="244"/>
      <c r="PLY11" s="244"/>
      <c r="PLZ11" s="244"/>
      <c r="PMA11" s="244"/>
      <c r="PMB11" s="244"/>
      <c r="PMC11" s="244"/>
      <c r="PMD11" s="244"/>
      <c r="PME11" s="244"/>
      <c r="PMF11" s="244"/>
      <c r="PMG11" s="244"/>
      <c r="PMH11" s="244"/>
      <c r="PMI11" s="244"/>
      <c r="PMJ11" s="244"/>
      <c r="PMK11" s="244"/>
      <c r="PML11" s="244"/>
      <c r="PMM11" s="244"/>
      <c r="PMN11" s="244"/>
      <c r="PMO11" s="244"/>
      <c r="PMP11" s="244"/>
      <c r="PMQ11" s="244"/>
      <c r="PMR11" s="244"/>
      <c r="PMS11" s="244"/>
      <c r="PMT11" s="244"/>
      <c r="PMU11" s="244"/>
      <c r="PMV11" s="244"/>
      <c r="PMW11" s="244"/>
      <c r="PMX11" s="244"/>
      <c r="PMY11" s="244"/>
      <c r="PMZ11" s="244"/>
      <c r="PNA11" s="244"/>
      <c r="PNB11" s="244"/>
      <c r="PNC11" s="244"/>
      <c r="PND11" s="244"/>
      <c r="PNE11" s="244"/>
      <c r="PNF11" s="244"/>
      <c r="PNG11" s="244"/>
      <c r="PNH11" s="244"/>
      <c r="PNI11" s="244"/>
      <c r="PNJ11" s="244"/>
      <c r="PNK11" s="244"/>
      <c r="PNL11" s="244"/>
      <c r="PNM11" s="244"/>
      <c r="PNN11" s="244"/>
      <c r="PNO11" s="244"/>
      <c r="PNP11" s="244"/>
      <c r="PNQ11" s="244"/>
      <c r="PNR11" s="244"/>
      <c r="PNS11" s="244"/>
      <c r="PNT11" s="244"/>
      <c r="PNU11" s="244"/>
      <c r="PNV11" s="244"/>
      <c r="PNW11" s="244"/>
      <c r="PNX11" s="244"/>
      <c r="PNY11" s="244"/>
      <c r="PNZ11" s="244"/>
      <c r="POA11" s="244"/>
      <c r="POB11" s="244"/>
      <c r="POC11" s="244"/>
      <c r="POD11" s="244"/>
      <c r="POE11" s="244"/>
      <c r="POF11" s="244"/>
      <c r="POG11" s="244"/>
      <c r="POH11" s="244"/>
      <c r="POI11" s="244"/>
      <c r="POJ11" s="244"/>
      <c r="POK11" s="244"/>
      <c r="POL11" s="244"/>
      <c r="POM11" s="244"/>
      <c r="PON11" s="244"/>
      <c r="POO11" s="244"/>
      <c r="POP11" s="244"/>
      <c r="POQ11" s="244"/>
      <c r="POR11" s="244"/>
      <c r="POS11" s="244"/>
      <c r="POT11" s="244"/>
      <c r="POU11" s="244"/>
      <c r="POV11" s="244"/>
      <c r="POW11" s="244"/>
      <c r="POX11" s="244"/>
      <c r="POY11" s="244"/>
      <c r="POZ11" s="244"/>
      <c r="PPA11" s="244"/>
      <c r="PPB11" s="244"/>
      <c r="PPC11" s="244"/>
      <c r="PPD11" s="244"/>
      <c r="PPE11" s="244"/>
      <c r="PPF11" s="244"/>
      <c r="PPG11" s="244"/>
      <c r="PPH11" s="244"/>
      <c r="PPI11" s="244"/>
      <c r="PPJ11" s="244"/>
      <c r="PPK11" s="244"/>
      <c r="PPL11" s="244"/>
      <c r="PPM11" s="244"/>
      <c r="PPN11" s="244"/>
      <c r="PPO11" s="244"/>
      <c r="PPP11" s="244"/>
      <c r="PPQ11" s="244"/>
      <c r="PPR11" s="244"/>
      <c r="PPS11" s="244"/>
      <c r="PPT11" s="244"/>
      <c r="PPU11" s="244"/>
      <c r="PPV11" s="244"/>
      <c r="PPW11" s="244"/>
      <c r="PPX11" s="244"/>
      <c r="PPY11" s="244"/>
      <c r="PPZ11" s="244"/>
      <c r="PQA11" s="244"/>
      <c r="PQB11" s="244"/>
      <c r="PQC11" s="244"/>
      <c r="PQD11" s="244"/>
      <c r="PQE11" s="244"/>
      <c r="PQF11" s="244"/>
      <c r="PQG11" s="244"/>
      <c r="PQH11" s="244"/>
      <c r="PQI11" s="244"/>
      <c r="PQJ11" s="244"/>
      <c r="PQK11" s="244"/>
      <c r="PQL11" s="244"/>
      <c r="PQM11" s="244"/>
      <c r="PQN11" s="244"/>
      <c r="PQO11" s="244"/>
      <c r="PQP11" s="244"/>
      <c r="PQQ11" s="244"/>
      <c r="PQR11" s="244"/>
      <c r="PQS11" s="244"/>
      <c r="PQT11" s="244"/>
      <c r="PQU11" s="244"/>
      <c r="PQV11" s="244"/>
      <c r="PQW11" s="244"/>
      <c r="PQX11" s="244"/>
      <c r="PQY11" s="244"/>
      <c r="PQZ11" s="244"/>
      <c r="PRA11" s="244"/>
      <c r="PRB11" s="244"/>
      <c r="PRC11" s="244"/>
      <c r="PRD11" s="244"/>
      <c r="PRE11" s="244"/>
      <c r="PRF11" s="244"/>
      <c r="PRG11" s="244"/>
      <c r="PRH11" s="244"/>
      <c r="PRI11" s="244"/>
      <c r="PRJ11" s="244"/>
      <c r="PRK11" s="244"/>
      <c r="PRL11" s="244"/>
      <c r="PRM11" s="244"/>
      <c r="PRN11" s="244"/>
      <c r="PRO11" s="244"/>
      <c r="PRP11" s="244"/>
      <c r="PRQ11" s="244"/>
      <c r="PRR11" s="244"/>
      <c r="PRS11" s="244"/>
      <c r="PRT11" s="244"/>
      <c r="PRU11" s="244"/>
      <c r="PRV11" s="244"/>
      <c r="PRW11" s="244"/>
      <c r="PRX11" s="244"/>
      <c r="PRY11" s="244"/>
      <c r="PRZ11" s="244"/>
      <c r="PSA11" s="244"/>
      <c r="PSB11" s="244"/>
      <c r="PSC11" s="244"/>
      <c r="PSD11" s="244"/>
      <c r="PSE11" s="244"/>
      <c r="PSF11" s="244"/>
      <c r="PSG11" s="244"/>
      <c r="PSH11" s="244"/>
      <c r="PSI11" s="244"/>
      <c r="PSJ11" s="244"/>
      <c r="PSK11" s="244"/>
      <c r="PSL11" s="244"/>
      <c r="PSM11" s="244"/>
      <c r="PSN11" s="244"/>
      <c r="PSO11" s="244"/>
      <c r="PSP11" s="244"/>
      <c r="PSQ11" s="244"/>
      <c r="PSR11" s="244"/>
      <c r="PSS11" s="244"/>
      <c r="PST11" s="244"/>
      <c r="PSU11" s="244"/>
      <c r="PSV11" s="244"/>
      <c r="PSW11" s="244"/>
      <c r="PSX11" s="244"/>
      <c r="PSY11" s="244"/>
      <c r="PSZ11" s="244"/>
      <c r="PTA11" s="244"/>
      <c r="PTB11" s="244"/>
      <c r="PTC11" s="244"/>
      <c r="PTD11" s="244"/>
      <c r="PTE11" s="244"/>
      <c r="PTF11" s="244"/>
      <c r="PTG11" s="244"/>
      <c r="PTH11" s="244"/>
      <c r="PTI11" s="244"/>
      <c r="PTJ11" s="244"/>
      <c r="PTK11" s="244"/>
      <c r="PTL11" s="244"/>
      <c r="PTM11" s="244"/>
      <c r="PTN11" s="244"/>
      <c r="PTO11" s="244"/>
      <c r="PTP11" s="244"/>
      <c r="PTQ11" s="244"/>
      <c r="PTR11" s="244"/>
      <c r="PTS11" s="244"/>
      <c r="PTT11" s="244"/>
      <c r="PTU11" s="244"/>
      <c r="PTV11" s="244"/>
      <c r="PTW11" s="244"/>
      <c r="PTX11" s="244"/>
      <c r="PTY11" s="244"/>
      <c r="PTZ11" s="244"/>
      <c r="PUA11" s="244"/>
      <c r="PUB11" s="244"/>
      <c r="PUC11" s="244"/>
      <c r="PUD11" s="244"/>
      <c r="PUE11" s="244"/>
      <c r="PUF11" s="244"/>
      <c r="PUG11" s="244"/>
      <c r="PUH11" s="244"/>
      <c r="PUI11" s="244"/>
      <c r="PUJ11" s="244"/>
      <c r="PUK11" s="244"/>
      <c r="PUL11" s="244"/>
      <c r="PUM11" s="244"/>
      <c r="PUN11" s="244"/>
      <c r="PUO11" s="244"/>
      <c r="PUP11" s="244"/>
      <c r="PUQ11" s="244"/>
      <c r="PUR11" s="244"/>
      <c r="PUS11" s="244"/>
      <c r="PUT11" s="244"/>
      <c r="PUU11" s="244"/>
      <c r="PUV11" s="244"/>
      <c r="PUW11" s="244"/>
      <c r="PUX11" s="244"/>
      <c r="PUY11" s="244"/>
      <c r="PUZ11" s="244"/>
      <c r="PVA11" s="244"/>
      <c r="PVB11" s="244"/>
      <c r="PVC11" s="244"/>
      <c r="PVD11" s="244"/>
      <c r="PVE11" s="244"/>
      <c r="PVF11" s="244"/>
      <c r="PVG11" s="244"/>
      <c r="PVH11" s="244"/>
      <c r="PVI11" s="244"/>
      <c r="PVJ11" s="244"/>
      <c r="PVK11" s="244"/>
      <c r="PVL11" s="244"/>
      <c r="PVM11" s="244"/>
      <c r="PVN11" s="244"/>
      <c r="PVO11" s="244"/>
      <c r="PVP11" s="244"/>
      <c r="PVQ11" s="244"/>
      <c r="PVR11" s="244"/>
      <c r="PVS11" s="244"/>
      <c r="PVT11" s="244"/>
      <c r="PVU11" s="244"/>
      <c r="PVV11" s="244"/>
      <c r="PVW11" s="244"/>
      <c r="PVX11" s="244"/>
      <c r="PVY11" s="244"/>
      <c r="PVZ11" s="244"/>
      <c r="PWA11" s="244"/>
      <c r="PWB11" s="244"/>
      <c r="PWC11" s="244"/>
      <c r="PWD11" s="244"/>
      <c r="PWE11" s="244"/>
      <c r="PWF11" s="244"/>
      <c r="PWG11" s="244"/>
      <c r="PWH11" s="244"/>
      <c r="PWI11" s="244"/>
      <c r="PWJ11" s="244"/>
      <c r="PWK11" s="244"/>
      <c r="PWL11" s="244"/>
      <c r="PWM11" s="244"/>
      <c r="PWN11" s="244"/>
      <c r="PWO11" s="244"/>
      <c r="PWP11" s="244"/>
      <c r="PWQ11" s="244"/>
      <c r="PWR11" s="244"/>
      <c r="PWS11" s="244"/>
      <c r="PWT11" s="244"/>
      <c r="PWU11" s="244"/>
      <c r="PWV11" s="244"/>
      <c r="PWW11" s="244"/>
      <c r="PWX11" s="244"/>
      <c r="PWY11" s="244"/>
      <c r="PWZ11" s="244"/>
      <c r="PXA11" s="244"/>
      <c r="PXB11" s="244"/>
      <c r="PXC11" s="244"/>
      <c r="PXD11" s="244"/>
      <c r="PXE11" s="244"/>
      <c r="PXF11" s="244"/>
      <c r="PXG11" s="244"/>
      <c r="PXH11" s="244"/>
      <c r="PXI11" s="244"/>
      <c r="PXJ11" s="244"/>
      <c r="PXK11" s="244"/>
      <c r="PXL11" s="244"/>
      <c r="PXM11" s="244"/>
      <c r="PXN11" s="244"/>
      <c r="PXO11" s="244"/>
      <c r="PXP11" s="244"/>
      <c r="PXQ11" s="244"/>
      <c r="PXR11" s="244"/>
      <c r="PXS11" s="244"/>
      <c r="PXT11" s="244"/>
      <c r="PXU11" s="244"/>
      <c r="PXV11" s="244"/>
      <c r="PXW11" s="244"/>
      <c r="PXX11" s="244"/>
      <c r="PXY11" s="244"/>
      <c r="PXZ11" s="244"/>
      <c r="PYA11" s="244"/>
      <c r="PYB11" s="244"/>
      <c r="PYC11" s="244"/>
      <c r="PYD11" s="244"/>
      <c r="PYE11" s="244"/>
      <c r="PYF11" s="244"/>
      <c r="PYG11" s="244"/>
      <c r="PYH11" s="244"/>
      <c r="PYI11" s="244"/>
      <c r="PYJ11" s="244"/>
      <c r="PYK11" s="244"/>
      <c r="PYL11" s="244"/>
      <c r="PYM11" s="244"/>
      <c r="PYN11" s="244"/>
      <c r="PYO11" s="244"/>
      <c r="PYP11" s="244"/>
      <c r="PYQ11" s="244"/>
      <c r="PYR11" s="244"/>
      <c r="PYS11" s="244"/>
      <c r="PYT11" s="244"/>
      <c r="PYU11" s="244"/>
      <c r="PYV11" s="244"/>
      <c r="PYW11" s="244"/>
      <c r="PYX11" s="244"/>
      <c r="PYY11" s="244"/>
      <c r="PYZ11" s="244"/>
      <c r="PZA11" s="244"/>
      <c r="PZB11" s="244"/>
      <c r="PZC11" s="244"/>
      <c r="PZD11" s="244"/>
      <c r="PZE11" s="244"/>
      <c r="PZF11" s="244"/>
      <c r="PZG11" s="244"/>
      <c r="PZH11" s="244"/>
      <c r="PZI11" s="244"/>
      <c r="PZJ11" s="244"/>
      <c r="PZK11" s="244"/>
      <c r="PZL11" s="244"/>
      <c r="PZM11" s="244"/>
      <c r="PZN11" s="244"/>
      <c r="PZO11" s="244"/>
      <c r="PZP11" s="244"/>
      <c r="PZQ11" s="244"/>
      <c r="PZR11" s="244"/>
      <c r="PZS11" s="244"/>
      <c r="PZT11" s="244"/>
      <c r="PZU11" s="244"/>
      <c r="PZV11" s="244"/>
      <c r="PZW11" s="244"/>
      <c r="PZX11" s="244"/>
      <c r="PZY11" s="244"/>
      <c r="PZZ11" s="244"/>
      <c r="QAA11" s="244"/>
      <c r="QAB11" s="244"/>
      <c r="QAC11" s="244"/>
      <c r="QAD11" s="244"/>
      <c r="QAE11" s="244"/>
      <c r="QAF11" s="244"/>
      <c r="QAG11" s="244"/>
      <c r="QAH11" s="244"/>
      <c r="QAI11" s="244"/>
      <c r="QAJ11" s="244"/>
      <c r="QAK11" s="244"/>
      <c r="QAL11" s="244"/>
      <c r="QAM11" s="244"/>
      <c r="QAN11" s="244"/>
      <c r="QAO11" s="244"/>
      <c r="QAP11" s="244"/>
      <c r="QAQ11" s="244"/>
      <c r="QAR11" s="244"/>
      <c r="QAS11" s="244"/>
      <c r="QAT11" s="244"/>
      <c r="QAU11" s="244"/>
      <c r="QAV11" s="244"/>
      <c r="QAW11" s="244"/>
      <c r="QAX11" s="244"/>
      <c r="QAY11" s="244"/>
      <c r="QAZ11" s="244"/>
      <c r="QBA11" s="244"/>
      <c r="QBB11" s="244"/>
      <c r="QBC11" s="244"/>
      <c r="QBD11" s="244"/>
      <c r="QBE11" s="244"/>
      <c r="QBF11" s="244"/>
      <c r="QBG11" s="244"/>
      <c r="QBH11" s="244"/>
      <c r="QBI11" s="244"/>
      <c r="QBJ11" s="244"/>
      <c r="QBK11" s="244"/>
      <c r="QBL11" s="244"/>
      <c r="QBM11" s="244"/>
      <c r="QBN11" s="244"/>
      <c r="QBO11" s="244"/>
      <c r="QBP11" s="244"/>
      <c r="QBQ11" s="244"/>
      <c r="QBR11" s="244"/>
      <c r="QBS11" s="244"/>
      <c r="QBT11" s="244"/>
      <c r="QBU11" s="244"/>
      <c r="QBV11" s="244"/>
      <c r="QBW11" s="244"/>
      <c r="QBX11" s="244"/>
      <c r="QBY11" s="244"/>
      <c r="QBZ11" s="244"/>
      <c r="QCA11" s="244"/>
      <c r="QCB11" s="244"/>
      <c r="QCC11" s="244"/>
      <c r="QCD11" s="244"/>
      <c r="QCE11" s="244"/>
      <c r="QCF11" s="244"/>
      <c r="QCG11" s="244"/>
      <c r="QCH11" s="244"/>
      <c r="QCI11" s="244"/>
      <c r="QCJ11" s="244"/>
      <c r="QCK11" s="244"/>
      <c r="QCL11" s="244"/>
      <c r="QCM11" s="244"/>
      <c r="QCN11" s="244"/>
      <c r="QCO11" s="244"/>
      <c r="QCP11" s="244"/>
      <c r="QCQ11" s="244"/>
      <c r="QCR11" s="244"/>
      <c r="QCS11" s="244"/>
      <c r="QCT11" s="244"/>
      <c r="QCU11" s="244"/>
      <c r="QCV11" s="244"/>
      <c r="QCW11" s="244"/>
      <c r="QCX11" s="244"/>
      <c r="QCY11" s="244"/>
      <c r="QCZ11" s="244"/>
      <c r="QDA11" s="244"/>
      <c r="QDB11" s="244"/>
      <c r="QDC11" s="244"/>
      <c r="QDD11" s="244"/>
      <c r="QDE11" s="244"/>
      <c r="QDF11" s="244"/>
      <c r="QDG11" s="244"/>
      <c r="QDH11" s="244"/>
      <c r="QDI11" s="244"/>
      <c r="QDJ11" s="244"/>
      <c r="QDK11" s="244"/>
      <c r="QDL11" s="244"/>
      <c r="QDM11" s="244"/>
      <c r="QDN11" s="244"/>
      <c r="QDO11" s="244"/>
      <c r="QDP11" s="244"/>
      <c r="QDQ11" s="244"/>
      <c r="QDR11" s="244"/>
      <c r="QDS11" s="244"/>
      <c r="QDT11" s="244"/>
      <c r="QDU11" s="244"/>
      <c r="QDV11" s="244"/>
      <c r="QDW11" s="244"/>
      <c r="QDX11" s="244"/>
      <c r="QDY11" s="244"/>
      <c r="QDZ11" s="244"/>
      <c r="QEA11" s="244"/>
      <c r="QEB11" s="244"/>
      <c r="QEC11" s="244"/>
      <c r="QED11" s="244"/>
      <c r="QEE11" s="244"/>
      <c r="QEF11" s="244"/>
      <c r="QEG11" s="244"/>
      <c r="QEH11" s="244"/>
      <c r="QEI11" s="244"/>
      <c r="QEJ11" s="244"/>
      <c r="QEK11" s="244"/>
      <c r="QEL11" s="244"/>
      <c r="QEM11" s="244"/>
      <c r="QEN11" s="244"/>
      <c r="QEO11" s="244"/>
      <c r="QEP11" s="244"/>
      <c r="QEQ11" s="244"/>
      <c r="QER11" s="244"/>
      <c r="QES11" s="244"/>
      <c r="QET11" s="244"/>
      <c r="QEU11" s="244"/>
      <c r="QEV11" s="244"/>
      <c r="QEW11" s="244"/>
      <c r="QEX11" s="244"/>
      <c r="QEY11" s="244"/>
      <c r="QEZ11" s="244"/>
      <c r="QFA11" s="244"/>
      <c r="QFB11" s="244"/>
      <c r="QFC11" s="244"/>
      <c r="QFD11" s="244"/>
      <c r="QFE11" s="244"/>
      <c r="QFF11" s="244"/>
      <c r="QFG11" s="244"/>
      <c r="QFH11" s="244"/>
      <c r="QFI11" s="244"/>
      <c r="QFJ11" s="244"/>
      <c r="QFK11" s="244"/>
      <c r="QFL11" s="244"/>
      <c r="QFM11" s="244"/>
      <c r="QFN11" s="244"/>
      <c r="QFO11" s="244"/>
      <c r="QFP11" s="244"/>
      <c r="QFQ11" s="244"/>
      <c r="QFR11" s="244"/>
      <c r="QFS11" s="244"/>
      <c r="QFT11" s="244"/>
      <c r="QFU11" s="244"/>
      <c r="QFV11" s="244"/>
      <c r="QFW11" s="244"/>
      <c r="QFX11" s="244"/>
      <c r="QFY11" s="244"/>
      <c r="QFZ11" s="244"/>
      <c r="QGA11" s="244"/>
      <c r="QGB11" s="244"/>
      <c r="QGC11" s="244"/>
      <c r="QGD11" s="244"/>
      <c r="QGE11" s="244"/>
      <c r="QGF11" s="244"/>
      <c r="QGG11" s="244"/>
      <c r="QGH11" s="244"/>
      <c r="QGI11" s="244"/>
      <c r="QGJ11" s="244"/>
      <c r="QGK11" s="244"/>
      <c r="QGL11" s="244"/>
      <c r="QGM11" s="244"/>
      <c r="QGN11" s="244"/>
      <c r="QGO11" s="244"/>
      <c r="QGP11" s="244"/>
      <c r="QGQ11" s="244"/>
      <c r="QGR11" s="244"/>
      <c r="QGS11" s="244"/>
      <c r="QGT11" s="244"/>
      <c r="QGU11" s="244"/>
      <c r="QGV11" s="244"/>
      <c r="QGW11" s="244"/>
      <c r="QGX11" s="244"/>
      <c r="QGY11" s="244"/>
      <c r="QGZ11" s="244"/>
      <c r="QHA11" s="244"/>
      <c r="QHB11" s="244"/>
      <c r="QHC11" s="244"/>
      <c r="QHD11" s="244"/>
      <c r="QHE11" s="244"/>
      <c r="QHF11" s="244"/>
      <c r="QHG11" s="244"/>
      <c r="QHH11" s="244"/>
      <c r="QHI11" s="244"/>
      <c r="QHJ11" s="244"/>
      <c r="QHK11" s="244"/>
      <c r="QHL11" s="244"/>
      <c r="QHM11" s="244"/>
      <c r="QHN11" s="244"/>
      <c r="QHO11" s="244"/>
      <c r="QHP11" s="244"/>
      <c r="QHQ11" s="244"/>
      <c r="QHR11" s="244"/>
      <c r="QHS11" s="244"/>
      <c r="QHT11" s="244"/>
      <c r="QHU11" s="244"/>
      <c r="QHV11" s="244"/>
      <c r="QHW11" s="244"/>
      <c r="QHX11" s="244"/>
      <c r="QHY11" s="244"/>
      <c r="QHZ11" s="244"/>
      <c r="QIA11" s="244"/>
      <c r="QIB11" s="244"/>
      <c r="QIC11" s="244"/>
      <c r="QID11" s="244"/>
      <c r="QIE11" s="244"/>
      <c r="QIF11" s="244"/>
      <c r="QIG11" s="244"/>
      <c r="QIH11" s="244"/>
      <c r="QII11" s="244"/>
      <c r="QIJ11" s="244"/>
      <c r="QIK11" s="244"/>
      <c r="QIL11" s="244"/>
      <c r="QIM11" s="244"/>
      <c r="QIN11" s="244"/>
      <c r="QIO11" s="244"/>
      <c r="QIP11" s="244"/>
      <c r="QIQ11" s="244"/>
      <c r="QIR11" s="244"/>
      <c r="QIS11" s="244"/>
      <c r="QIT11" s="244"/>
      <c r="QIU11" s="244"/>
      <c r="QIV11" s="244"/>
      <c r="QIW11" s="244"/>
      <c r="QIX11" s="244"/>
      <c r="QIY11" s="244"/>
      <c r="QIZ11" s="244"/>
      <c r="QJA11" s="244"/>
      <c r="QJB11" s="244"/>
      <c r="QJC11" s="244"/>
      <c r="QJD11" s="244"/>
      <c r="QJE11" s="244"/>
      <c r="QJF11" s="244"/>
      <c r="QJG11" s="244"/>
      <c r="QJH11" s="244"/>
      <c r="QJI11" s="244"/>
      <c r="QJJ11" s="244"/>
      <c r="QJK11" s="244"/>
      <c r="QJL11" s="244"/>
      <c r="QJM11" s="244"/>
      <c r="QJN11" s="244"/>
      <c r="QJO11" s="244"/>
      <c r="QJP11" s="244"/>
      <c r="QJQ11" s="244"/>
      <c r="QJR11" s="244"/>
      <c r="QJS11" s="244"/>
      <c r="QJT11" s="244"/>
      <c r="QJU11" s="244"/>
      <c r="QJV11" s="244"/>
      <c r="QJW11" s="244"/>
      <c r="QJX11" s="244"/>
      <c r="QJY11" s="244"/>
      <c r="QJZ11" s="244"/>
      <c r="QKA11" s="244"/>
      <c r="QKB11" s="244"/>
      <c r="QKC11" s="244"/>
      <c r="QKD11" s="244"/>
      <c r="QKE11" s="244"/>
      <c r="QKF11" s="244"/>
      <c r="QKG11" s="244"/>
      <c r="QKH11" s="244"/>
      <c r="QKI11" s="244"/>
      <c r="QKJ11" s="244"/>
      <c r="QKK11" s="244"/>
      <c r="QKL11" s="244"/>
      <c r="QKM11" s="244"/>
      <c r="QKN11" s="244"/>
      <c r="QKO11" s="244"/>
      <c r="QKP11" s="244"/>
      <c r="QKQ11" s="244"/>
      <c r="QKR11" s="244"/>
      <c r="QKS11" s="244"/>
      <c r="QKT11" s="244"/>
      <c r="QKU11" s="244"/>
      <c r="QKV11" s="244"/>
      <c r="QKW11" s="244"/>
      <c r="QKX11" s="244"/>
      <c r="QKY11" s="244"/>
      <c r="QKZ11" s="244"/>
      <c r="QLA11" s="244"/>
      <c r="QLB11" s="244"/>
      <c r="QLC11" s="244"/>
      <c r="QLD11" s="244"/>
      <c r="QLE11" s="244"/>
      <c r="QLF11" s="244"/>
      <c r="QLG11" s="244"/>
      <c r="QLH11" s="244"/>
      <c r="QLI11" s="244"/>
      <c r="QLJ11" s="244"/>
      <c r="QLK11" s="244"/>
      <c r="QLL11" s="244"/>
      <c r="QLM11" s="244"/>
      <c r="QLN11" s="244"/>
      <c r="QLO11" s="244"/>
      <c r="QLP11" s="244"/>
      <c r="QLQ11" s="244"/>
      <c r="QLR11" s="244"/>
      <c r="QLS11" s="244"/>
      <c r="QLT11" s="244"/>
      <c r="QLU11" s="244"/>
      <c r="QLV11" s="244"/>
      <c r="QLW11" s="244"/>
      <c r="QLX11" s="244"/>
      <c r="QLY11" s="244"/>
      <c r="QLZ11" s="244"/>
      <c r="QMA11" s="244"/>
      <c r="QMB11" s="244"/>
      <c r="QMC11" s="244"/>
      <c r="QMD11" s="244"/>
      <c r="QME11" s="244"/>
      <c r="QMF11" s="244"/>
      <c r="QMG11" s="244"/>
      <c r="QMH11" s="244"/>
      <c r="QMI11" s="244"/>
      <c r="QMJ11" s="244"/>
      <c r="QMK11" s="244"/>
      <c r="QML11" s="244"/>
      <c r="QMM11" s="244"/>
      <c r="QMN11" s="244"/>
      <c r="QMO11" s="244"/>
      <c r="QMP11" s="244"/>
      <c r="QMQ11" s="244"/>
      <c r="QMR11" s="244"/>
      <c r="QMS11" s="244"/>
      <c r="QMT11" s="244"/>
      <c r="QMU11" s="244"/>
      <c r="QMV11" s="244"/>
      <c r="QMW11" s="244"/>
      <c r="QMX11" s="244"/>
      <c r="QMY11" s="244"/>
      <c r="QMZ11" s="244"/>
      <c r="QNA11" s="244"/>
      <c r="QNB11" s="244"/>
      <c r="QNC11" s="244"/>
      <c r="QND11" s="244"/>
      <c r="QNE11" s="244"/>
      <c r="QNF11" s="244"/>
      <c r="QNG11" s="244"/>
      <c r="QNH11" s="244"/>
      <c r="QNI11" s="244"/>
      <c r="QNJ11" s="244"/>
      <c r="QNK11" s="244"/>
      <c r="QNL11" s="244"/>
      <c r="QNM11" s="244"/>
      <c r="QNN11" s="244"/>
      <c r="QNO11" s="244"/>
      <c r="QNP11" s="244"/>
      <c r="QNQ11" s="244"/>
      <c r="QNR11" s="244"/>
      <c r="QNS11" s="244"/>
      <c r="QNT11" s="244"/>
      <c r="QNU11" s="244"/>
      <c r="QNV11" s="244"/>
      <c r="QNW11" s="244"/>
      <c r="QNX11" s="244"/>
      <c r="QNY11" s="244"/>
      <c r="QNZ11" s="244"/>
      <c r="QOA11" s="244"/>
      <c r="QOB11" s="244"/>
      <c r="QOC11" s="244"/>
      <c r="QOD11" s="244"/>
      <c r="QOE11" s="244"/>
      <c r="QOF11" s="244"/>
      <c r="QOG11" s="244"/>
      <c r="QOH11" s="244"/>
      <c r="QOI11" s="244"/>
      <c r="QOJ11" s="244"/>
      <c r="QOK11" s="244"/>
      <c r="QOL11" s="244"/>
      <c r="QOM11" s="244"/>
      <c r="QON11" s="244"/>
      <c r="QOO11" s="244"/>
      <c r="QOP11" s="244"/>
      <c r="QOQ11" s="244"/>
      <c r="QOR11" s="244"/>
      <c r="QOS11" s="244"/>
      <c r="QOT11" s="244"/>
      <c r="QOU11" s="244"/>
      <c r="QOV11" s="244"/>
      <c r="QOW11" s="244"/>
      <c r="QOX11" s="244"/>
      <c r="QOY11" s="244"/>
      <c r="QOZ11" s="244"/>
      <c r="QPA11" s="244"/>
      <c r="QPB11" s="244"/>
      <c r="QPC11" s="244"/>
      <c r="QPD11" s="244"/>
      <c r="QPE11" s="244"/>
      <c r="QPF11" s="244"/>
      <c r="QPG11" s="244"/>
      <c r="QPH11" s="244"/>
      <c r="QPI11" s="244"/>
      <c r="QPJ11" s="244"/>
      <c r="QPK11" s="244"/>
      <c r="QPL11" s="244"/>
      <c r="QPM11" s="244"/>
      <c r="QPN11" s="244"/>
      <c r="QPO11" s="244"/>
      <c r="QPP11" s="244"/>
      <c r="QPQ11" s="244"/>
      <c r="QPR11" s="244"/>
      <c r="QPS11" s="244"/>
      <c r="QPT11" s="244"/>
      <c r="QPU11" s="244"/>
      <c r="QPV11" s="244"/>
      <c r="QPW11" s="244"/>
      <c r="QPX11" s="244"/>
      <c r="QPY11" s="244"/>
      <c r="QPZ11" s="244"/>
      <c r="QQA11" s="244"/>
      <c r="QQB11" s="244"/>
      <c r="QQC11" s="244"/>
      <c r="QQD11" s="244"/>
      <c r="QQE11" s="244"/>
      <c r="QQF11" s="244"/>
      <c r="QQG11" s="244"/>
      <c r="QQH11" s="244"/>
      <c r="QQI11" s="244"/>
      <c r="QQJ11" s="244"/>
      <c r="QQK11" s="244"/>
      <c r="QQL11" s="244"/>
      <c r="QQM11" s="244"/>
      <c r="QQN11" s="244"/>
      <c r="QQO11" s="244"/>
      <c r="QQP11" s="244"/>
      <c r="QQQ11" s="244"/>
      <c r="QQR11" s="244"/>
      <c r="QQS11" s="244"/>
      <c r="QQT11" s="244"/>
      <c r="QQU11" s="244"/>
      <c r="QQV11" s="244"/>
      <c r="QQW11" s="244"/>
      <c r="QQX11" s="244"/>
      <c r="QQY11" s="244"/>
      <c r="QQZ11" s="244"/>
      <c r="QRA11" s="244"/>
      <c r="QRB11" s="244"/>
      <c r="QRC11" s="244"/>
      <c r="QRD11" s="244"/>
      <c r="QRE11" s="244"/>
      <c r="QRF11" s="244"/>
      <c r="QRG11" s="244"/>
      <c r="QRH11" s="244"/>
      <c r="QRI11" s="244"/>
      <c r="QRJ11" s="244"/>
      <c r="QRK11" s="244"/>
      <c r="QRL11" s="244"/>
      <c r="QRM11" s="244"/>
      <c r="QRN11" s="244"/>
      <c r="QRO11" s="244"/>
      <c r="QRP11" s="244"/>
      <c r="QRQ11" s="244"/>
      <c r="QRR11" s="244"/>
      <c r="QRS11" s="244"/>
      <c r="QRT11" s="244"/>
      <c r="QRU11" s="244"/>
      <c r="QRV11" s="244"/>
      <c r="QRW11" s="244"/>
      <c r="QRX11" s="244"/>
      <c r="QRY11" s="244"/>
      <c r="QRZ11" s="244"/>
      <c r="QSA11" s="244"/>
      <c r="QSB11" s="244"/>
      <c r="QSC11" s="244"/>
      <c r="QSD11" s="244"/>
      <c r="QSE11" s="244"/>
      <c r="QSF11" s="244"/>
      <c r="QSG11" s="244"/>
      <c r="QSH11" s="244"/>
      <c r="QSI11" s="244"/>
      <c r="QSJ11" s="244"/>
      <c r="QSK11" s="244"/>
      <c r="QSL11" s="244"/>
      <c r="QSM11" s="244"/>
      <c r="QSN11" s="244"/>
      <c r="QSO11" s="244"/>
      <c r="QSP11" s="244"/>
      <c r="QSQ11" s="244"/>
      <c r="QSR11" s="244"/>
      <c r="QSS11" s="244"/>
      <c r="QST11" s="244"/>
      <c r="QSU11" s="244"/>
      <c r="QSV11" s="244"/>
      <c r="QSW11" s="244"/>
      <c r="QSX11" s="244"/>
      <c r="QSY11" s="244"/>
      <c r="QSZ11" s="244"/>
      <c r="QTA11" s="244"/>
      <c r="QTB11" s="244"/>
      <c r="QTC11" s="244"/>
      <c r="QTD11" s="244"/>
      <c r="QTE11" s="244"/>
      <c r="QTF11" s="244"/>
      <c r="QTG11" s="244"/>
      <c r="QTH11" s="244"/>
      <c r="QTI11" s="244"/>
      <c r="QTJ11" s="244"/>
      <c r="QTK11" s="244"/>
      <c r="QTL11" s="244"/>
      <c r="QTM11" s="244"/>
      <c r="QTN11" s="244"/>
      <c r="QTO11" s="244"/>
      <c r="QTP11" s="244"/>
      <c r="QTQ11" s="244"/>
      <c r="QTR11" s="244"/>
      <c r="QTS11" s="244"/>
      <c r="QTT11" s="244"/>
      <c r="QTU11" s="244"/>
      <c r="QTV11" s="244"/>
      <c r="QTW11" s="244"/>
      <c r="QTX11" s="244"/>
      <c r="QTY11" s="244"/>
      <c r="QTZ11" s="244"/>
      <c r="QUA11" s="244"/>
      <c r="QUB11" s="244"/>
      <c r="QUC11" s="244"/>
      <c r="QUD11" s="244"/>
      <c r="QUE11" s="244"/>
      <c r="QUF11" s="244"/>
      <c r="QUG11" s="244"/>
      <c r="QUH11" s="244"/>
      <c r="QUI11" s="244"/>
      <c r="QUJ11" s="244"/>
      <c r="QUK11" s="244"/>
      <c r="QUL11" s="244"/>
      <c r="QUM11" s="244"/>
      <c r="QUN11" s="244"/>
      <c r="QUO11" s="244"/>
      <c r="QUP11" s="244"/>
      <c r="QUQ11" s="244"/>
      <c r="QUR11" s="244"/>
      <c r="QUS11" s="244"/>
      <c r="QUT11" s="244"/>
      <c r="QUU11" s="244"/>
      <c r="QUV11" s="244"/>
      <c r="QUW11" s="244"/>
      <c r="QUX11" s="244"/>
      <c r="QUY11" s="244"/>
      <c r="QUZ11" s="244"/>
      <c r="QVA11" s="244"/>
      <c r="QVB11" s="244"/>
      <c r="QVC11" s="244"/>
      <c r="QVD11" s="244"/>
      <c r="QVE11" s="244"/>
      <c r="QVF11" s="244"/>
      <c r="QVG11" s="244"/>
      <c r="QVH11" s="244"/>
      <c r="QVI11" s="244"/>
      <c r="QVJ11" s="244"/>
      <c r="QVK11" s="244"/>
      <c r="QVL11" s="244"/>
      <c r="QVM11" s="244"/>
      <c r="QVN11" s="244"/>
      <c r="QVO11" s="244"/>
      <c r="QVP11" s="244"/>
      <c r="QVQ11" s="244"/>
      <c r="QVR11" s="244"/>
      <c r="QVS11" s="244"/>
      <c r="QVT11" s="244"/>
      <c r="QVU11" s="244"/>
      <c r="QVV11" s="244"/>
      <c r="QVW11" s="244"/>
      <c r="QVX11" s="244"/>
      <c r="QVY11" s="244"/>
      <c r="QVZ11" s="244"/>
      <c r="QWA11" s="244"/>
      <c r="QWB11" s="244"/>
      <c r="QWC11" s="244"/>
      <c r="QWD11" s="244"/>
      <c r="QWE11" s="244"/>
      <c r="QWF11" s="244"/>
      <c r="QWG11" s="244"/>
      <c r="QWH11" s="244"/>
      <c r="QWI11" s="244"/>
      <c r="QWJ11" s="244"/>
      <c r="QWK11" s="244"/>
      <c r="QWL11" s="244"/>
      <c r="QWM11" s="244"/>
      <c r="QWN11" s="244"/>
      <c r="QWO11" s="244"/>
      <c r="QWP11" s="244"/>
      <c r="QWQ11" s="244"/>
      <c r="QWR11" s="244"/>
      <c r="QWS11" s="244"/>
      <c r="QWT11" s="244"/>
      <c r="QWU11" s="244"/>
      <c r="QWV11" s="244"/>
      <c r="QWW11" s="244"/>
      <c r="QWX11" s="244"/>
      <c r="QWY11" s="244"/>
      <c r="QWZ11" s="244"/>
      <c r="QXA11" s="244"/>
      <c r="QXB11" s="244"/>
      <c r="QXC11" s="244"/>
      <c r="QXD11" s="244"/>
      <c r="QXE11" s="244"/>
      <c r="QXF11" s="244"/>
      <c r="QXG11" s="244"/>
      <c r="QXH11" s="244"/>
      <c r="QXI11" s="244"/>
      <c r="QXJ11" s="244"/>
      <c r="QXK11" s="244"/>
      <c r="QXL11" s="244"/>
      <c r="QXM11" s="244"/>
      <c r="QXN11" s="244"/>
      <c r="QXO11" s="244"/>
      <c r="QXP11" s="244"/>
      <c r="QXQ11" s="244"/>
      <c r="QXR11" s="244"/>
      <c r="QXS11" s="244"/>
      <c r="QXT11" s="244"/>
      <c r="QXU11" s="244"/>
      <c r="QXV11" s="244"/>
      <c r="QXW11" s="244"/>
      <c r="QXX11" s="244"/>
      <c r="QXY11" s="244"/>
      <c r="QXZ11" s="244"/>
      <c r="QYA11" s="244"/>
      <c r="QYB11" s="244"/>
      <c r="QYC11" s="244"/>
      <c r="QYD11" s="244"/>
      <c r="QYE11" s="244"/>
      <c r="QYF11" s="244"/>
      <c r="QYG11" s="244"/>
      <c r="QYH11" s="244"/>
      <c r="QYI11" s="244"/>
      <c r="QYJ11" s="244"/>
      <c r="QYK11" s="244"/>
      <c r="QYL11" s="244"/>
      <c r="QYM11" s="244"/>
      <c r="QYN11" s="244"/>
      <c r="QYO11" s="244"/>
      <c r="QYP11" s="244"/>
      <c r="QYQ11" s="244"/>
      <c r="QYR11" s="244"/>
      <c r="QYS11" s="244"/>
      <c r="QYT11" s="244"/>
      <c r="QYU11" s="244"/>
      <c r="QYV11" s="244"/>
      <c r="QYW11" s="244"/>
      <c r="QYX11" s="244"/>
      <c r="QYY11" s="244"/>
      <c r="QYZ11" s="244"/>
      <c r="QZA11" s="244"/>
      <c r="QZB11" s="244"/>
      <c r="QZC11" s="244"/>
      <c r="QZD11" s="244"/>
      <c r="QZE11" s="244"/>
      <c r="QZF11" s="244"/>
      <c r="QZG11" s="244"/>
      <c r="QZH11" s="244"/>
      <c r="QZI11" s="244"/>
      <c r="QZJ11" s="244"/>
      <c r="QZK11" s="244"/>
      <c r="QZL11" s="244"/>
      <c r="QZM11" s="244"/>
      <c r="QZN11" s="244"/>
      <c r="QZO11" s="244"/>
      <c r="QZP11" s="244"/>
      <c r="QZQ11" s="244"/>
      <c r="QZR11" s="244"/>
      <c r="QZS11" s="244"/>
      <c r="QZT11" s="244"/>
      <c r="QZU11" s="244"/>
      <c r="QZV11" s="244"/>
      <c r="QZW11" s="244"/>
      <c r="QZX11" s="244"/>
      <c r="QZY11" s="244"/>
      <c r="QZZ11" s="244"/>
      <c r="RAA11" s="244"/>
      <c r="RAB11" s="244"/>
      <c r="RAC11" s="244"/>
      <c r="RAD11" s="244"/>
      <c r="RAE11" s="244"/>
      <c r="RAF11" s="244"/>
      <c r="RAG11" s="244"/>
      <c r="RAH11" s="244"/>
      <c r="RAI11" s="244"/>
      <c r="RAJ11" s="244"/>
      <c r="RAK11" s="244"/>
      <c r="RAL11" s="244"/>
      <c r="RAM11" s="244"/>
      <c r="RAN11" s="244"/>
      <c r="RAO11" s="244"/>
      <c r="RAP11" s="244"/>
      <c r="RAQ11" s="244"/>
      <c r="RAR11" s="244"/>
      <c r="RAS11" s="244"/>
      <c r="RAT11" s="244"/>
      <c r="RAU11" s="244"/>
      <c r="RAV11" s="244"/>
      <c r="RAW11" s="244"/>
      <c r="RAX11" s="244"/>
      <c r="RAY11" s="244"/>
      <c r="RAZ11" s="244"/>
      <c r="RBA11" s="244"/>
      <c r="RBB11" s="244"/>
      <c r="RBC11" s="244"/>
      <c r="RBD11" s="244"/>
      <c r="RBE11" s="244"/>
      <c r="RBF11" s="244"/>
      <c r="RBG11" s="244"/>
      <c r="RBH11" s="244"/>
      <c r="RBI11" s="244"/>
      <c r="RBJ11" s="244"/>
      <c r="RBK11" s="244"/>
      <c r="RBL11" s="244"/>
      <c r="RBM11" s="244"/>
      <c r="RBN11" s="244"/>
      <c r="RBO11" s="244"/>
      <c r="RBP11" s="244"/>
      <c r="RBQ11" s="244"/>
      <c r="RBR11" s="244"/>
      <c r="RBS11" s="244"/>
      <c r="RBT11" s="244"/>
      <c r="RBU11" s="244"/>
      <c r="RBV11" s="244"/>
      <c r="RBW11" s="244"/>
      <c r="RBX11" s="244"/>
      <c r="RBY11" s="244"/>
      <c r="RBZ11" s="244"/>
      <c r="RCA11" s="244"/>
      <c r="RCB11" s="244"/>
      <c r="RCC11" s="244"/>
      <c r="RCD11" s="244"/>
      <c r="RCE11" s="244"/>
      <c r="RCF11" s="244"/>
      <c r="RCG11" s="244"/>
      <c r="RCH11" s="244"/>
      <c r="RCI11" s="244"/>
      <c r="RCJ11" s="244"/>
      <c r="RCK11" s="244"/>
      <c r="RCL11" s="244"/>
      <c r="RCM11" s="244"/>
      <c r="RCN11" s="244"/>
      <c r="RCO11" s="244"/>
      <c r="RCP11" s="244"/>
      <c r="RCQ11" s="244"/>
      <c r="RCR11" s="244"/>
      <c r="RCS11" s="244"/>
      <c r="RCT11" s="244"/>
      <c r="RCU11" s="244"/>
      <c r="RCV11" s="244"/>
      <c r="RCW11" s="244"/>
      <c r="RCX11" s="244"/>
      <c r="RCY11" s="244"/>
      <c r="RCZ11" s="244"/>
      <c r="RDA11" s="244"/>
      <c r="RDB11" s="244"/>
      <c r="RDC11" s="244"/>
      <c r="RDD11" s="244"/>
      <c r="RDE11" s="244"/>
      <c r="RDF11" s="244"/>
      <c r="RDG11" s="244"/>
      <c r="RDH11" s="244"/>
      <c r="RDI11" s="244"/>
      <c r="RDJ11" s="244"/>
      <c r="RDK11" s="244"/>
      <c r="RDL11" s="244"/>
      <c r="RDM11" s="244"/>
      <c r="RDN11" s="244"/>
      <c r="RDO11" s="244"/>
      <c r="RDP11" s="244"/>
      <c r="RDQ11" s="244"/>
      <c r="RDR11" s="244"/>
      <c r="RDS11" s="244"/>
      <c r="RDT11" s="244"/>
      <c r="RDU11" s="244"/>
      <c r="RDV11" s="244"/>
      <c r="RDW11" s="244"/>
      <c r="RDX11" s="244"/>
      <c r="RDY11" s="244"/>
      <c r="RDZ11" s="244"/>
      <c r="REA11" s="244"/>
      <c r="REB11" s="244"/>
      <c r="REC11" s="244"/>
      <c r="RED11" s="244"/>
      <c r="REE11" s="244"/>
      <c r="REF11" s="244"/>
      <c r="REG11" s="244"/>
      <c r="REH11" s="244"/>
      <c r="REI11" s="244"/>
      <c r="REJ11" s="244"/>
      <c r="REK11" s="244"/>
      <c r="REL11" s="244"/>
      <c r="REM11" s="244"/>
      <c r="REN11" s="244"/>
      <c r="REO11" s="244"/>
      <c r="REP11" s="244"/>
      <c r="REQ11" s="244"/>
      <c r="RER11" s="244"/>
      <c r="RES11" s="244"/>
      <c r="RET11" s="244"/>
      <c r="REU11" s="244"/>
      <c r="REV11" s="244"/>
      <c r="REW11" s="244"/>
      <c r="REX11" s="244"/>
      <c r="REY11" s="244"/>
      <c r="REZ11" s="244"/>
      <c r="RFA11" s="244"/>
      <c r="RFB11" s="244"/>
      <c r="RFC11" s="244"/>
      <c r="RFD11" s="244"/>
      <c r="RFE11" s="244"/>
      <c r="RFF11" s="244"/>
      <c r="RFG11" s="244"/>
      <c r="RFH11" s="244"/>
      <c r="RFI11" s="244"/>
      <c r="RFJ11" s="244"/>
      <c r="RFK11" s="244"/>
      <c r="RFL11" s="244"/>
      <c r="RFM11" s="244"/>
      <c r="RFN11" s="244"/>
      <c r="RFO11" s="244"/>
      <c r="RFP11" s="244"/>
      <c r="RFQ11" s="244"/>
      <c r="RFR11" s="244"/>
      <c r="RFS11" s="244"/>
      <c r="RFT11" s="244"/>
      <c r="RFU11" s="244"/>
      <c r="RFV11" s="244"/>
      <c r="RFW11" s="244"/>
      <c r="RFX11" s="244"/>
      <c r="RFY11" s="244"/>
      <c r="RFZ11" s="244"/>
      <c r="RGA11" s="244"/>
      <c r="RGB11" s="244"/>
      <c r="RGC11" s="244"/>
      <c r="RGD11" s="244"/>
      <c r="RGE11" s="244"/>
      <c r="RGF11" s="244"/>
      <c r="RGG11" s="244"/>
      <c r="RGH11" s="244"/>
      <c r="RGI11" s="244"/>
      <c r="RGJ11" s="244"/>
      <c r="RGK11" s="244"/>
      <c r="RGL11" s="244"/>
      <c r="RGM11" s="244"/>
      <c r="RGN11" s="244"/>
      <c r="RGO11" s="244"/>
      <c r="RGP11" s="244"/>
      <c r="RGQ11" s="244"/>
      <c r="RGR11" s="244"/>
      <c r="RGS11" s="244"/>
      <c r="RGT11" s="244"/>
      <c r="RGU11" s="244"/>
      <c r="RGV11" s="244"/>
      <c r="RGW11" s="244"/>
      <c r="RGX11" s="244"/>
      <c r="RGY11" s="244"/>
      <c r="RGZ11" s="244"/>
      <c r="RHA11" s="244"/>
      <c r="RHB11" s="244"/>
      <c r="RHC11" s="244"/>
      <c r="RHD11" s="244"/>
      <c r="RHE11" s="244"/>
      <c r="RHF11" s="244"/>
      <c r="RHG11" s="244"/>
      <c r="RHH11" s="244"/>
      <c r="RHI11" s="244"/>
      <c r="RHJ11" s="244"/>
      <c r="RHK11" s="244"/>
      <c r="RHL11" s="244"/>
      <c r="RHM11" s="244"/>
      <c r="RHN11" s="244"/>
      <c r="RHO11" s="244"/>
      <c r="RHP11" s="244"/>
      <c r="RHQ11" s="244"/>
      <c r="RHR11" s="244"/>
      <c r="RHS11" s="244"/>
      <c r="RHT11" s="244"/>
      <c r="RHU11" s="244"/>
      <c r="RHV11" s="244"/>
      <c r="RHW11" s="244"/>
      <c r="RHX11" s="244"/>
      <c r="RHY11" s="244"/>
      <c r="RHZ11" s="244"/>
      <c r="RIA11" s="244"/>
      <c r="RIB11" s="244"/>
      <c r="RIC11" s="244"/>
      <c r="RID11" s="244"/>
      <c r="RIE11" s="244"/>
      <c r="RIF11" s="244"/>
      <c r="RIG11" s="244"/>
      <c r="RIH11" s="244"/>
      <c r="RII11" s="244"/>
      <c r="RIJ11" s="244"/>
      <c r="RIK11" s="244"/>
      <c r="RIL11" s="244"/>
      <c r="RIM11" s="244"/>
      <c r="RIN11" s="244"/>
      <c r="RIO11" s="244"/>
      <c r="RIP11" s="244"/>
      <c r="RIQ11" s="244"/>
      <c r="RIR11" s="244"/>
      <c r="RIS11" s="244"/>
      <c r="RIT11" s="244"/>
      <c r="RIU11" s="244"/>
      <c r="RIV11" s="244"/>
      <c r="RIW11" s="244"/>
      <c r="RIX11" s="244"/>
      <c r="RIY11" s="244"/>
      <c r="RIZ11" s="244"/>
      <c r="RJA11" s="244"/>
      <c r="RJB11" s="244"/>
      <c r="RJC11" s="244"/>
      <c r="RJD11" s="244"/>
      <c r="RJE11" s="244"/>
      <c r="RJF11" s="244"/>
      <c r="RJG11" s="244"/>
      <c r="RJH11" s="244"/>
      <c r="RJI11" s="244"/>
      <c r="RJJ11" s="244"/>
      <c r="RJK11" s="244"/>
      <c r="RJL11" s="244"/>
      <c r="RJM11" s="244"/>
      <c r="RJN11" s="244"/>
      <c r="RJO11" s="244"/>
      <c r="RJP11" s="244"/>
      <c r="RJQ11" s="244"/>
      <c r="RJR11" s="244"/>
      <c r="RJS11" s="244"/>
      <c r="RJT11" s="244"/>
      <c r="RJU11" s="244"/>
      <c r="RJV11" s="244"/>
      <c r="RJW11" s="244"/>
      <c r="RJX11" s="244"/>
      <c r="RJY11" s="244"/>
      <c r="RJZ11" s="244"/>
      <c r="RKA11" s="244"/>
      <c r="RKB11" s="244"/>
      <c r="RKC11" s="244"/>
      <c r="RKD11" s="244"/>
      <c r="RKE11" s="244"/>
      <c r="RKF11" s="244"/>
      <c r="RKG11" s="244"/>
      <c r="RKH11" s="244"/>
      <c r="RKI11" s="244"/>
      <c r="RKJ11" s="244"/>
      <c r="RKK11" s="244"/>
      <c r="RKL11" s="244"/>
      <c r="RKM11" s="244"/>
      <c r="RKN11" s="244"/>
      <c r="RKO11" s="244"/>
      <c r="RKP11" s="244"/>
      <c r="RKQ11" s="244"/>
      <c r="RKR11" s="244"/>
      <c r="RKS11" s="244"/>
      <c r="RKT11" s="244"/>
      <c r="RKU11" s="244"/>
      <c r="RKV11" s="244"/>
      <c r="RKW11" s="244"/>
      <c r="RKX11" s="244"/>
      <c r="RKY11" s="244"/>
      <c r="RKZ11" s="244"/>
      <c r="RLA11" s="244"/>
      <c r="RLB11" s="244"/>
      <c r="RLC11" s="244"/>
      <c r="RLD11" s="244"/>
      <c r="RLE11" s="244"/>
      <c r="RLF11" s="244"/>
      <c r="RLG11" s="244"/>
      <c r="RLH11" s="244"/>
      <c r="RLI11" s="244"/>
      <c r="RLJ11" s="244"/>
      <c r="RLK11" s="244"/>
      <c r="RLL11" s="244"/>
      <c r="RLM11" s="244"/>
      <c r="RLN11" s="244"/>
      <c r="RLO11" s="244"/>
      <c r="RLP11" s="244"/>
      <c r="RLQ11" s="244"/>
      <c r="RLR11" s="244"/>
      <c r="RLS11" s="244"/>
      <c r="RLT11" s="244"/>
      <c r="RLU11" s="244"/>
      <c r="RLV11" s="244"/>
      <c r="RLW11" s="244"/>
      <c r="RLX11" s="244"/>
      <c r="RLY11" s="244"/>
      <c r="RLZ11" s="244"/>
      <c r="RMA11" s="244"/>
      <c r="RMB11" s="244"/>
      <c r="RMC11" s="244"/>
      <c r="RMD11" s="244"/>
      <c r="RME11" s="244"/>
      <c r="RMF11" s="244"/>
      <c r="RMG11" s="244"/>
      <c r="RMH11" s="244"/>
      <c r="RMI11" s="244"/>
      <c r="RMJ11" s="244"/>
      <c r="RMK11" s="244"/>
      <c r="RML11" s="244"/>
      <c r="RMM11" s="244"/>
      <c r="RMN11" s="244"/>
      <c r="RMO11" s="244"/>
      <c r="RMP11" s="244"/>
      <c r="RMQ11" s="244"/>
      <c r="RMR11" s="244"/>
      <c r="RMS11" s="244"/>
      <c r="RMT11" s="244"/>
      <c r="RMU11" s="244"/>
      <c r="RMV11" s="244"/>
      <c r="RMW11" s="244"/>
      <c r="RMX11" s="244"/>
      <c r="RMY11" s="244"/>
      <c r="RMZ11" s="244"/>
      <c r="RNA11" s="244"/>
      <c r="RNB11" s="244"/>
      <c r="RNC11" s="244"/>
      <c r="RND11" s="244"/>
      <c r="RNE11" s="244"/>
      <c r="RNF11" s="244"/>
      <c r="RNG11" s="244"/>
      <c r="RNH11" s="244"/>
      <c r="RNI11" s="244"/>
      <c r="RNJ11" s="244"/>
      <c r="RNK11" s="244"/>
      <c r="RNL11" s="244"/>
      <c r="RNM11" s="244"/>
      <c r="RNN11" s="244"/>
      <c r="RNO11" s="244"/>
      <c r="RNP11" s="244"/>
      <c r="RNQ11" s="244"/>
      <c r="RNR11" s="244"/>
      <c r="RNS11" s="244"/>
      <c r="RNT11" s="244"/>
      <c r="RNU11" s="244"/>
      <c r="RNV11" s="244"/>
      <c r="RNW11" s="244"/>
      <c r="RNX11" s="244"/>
      <c r="RNY11" s="244"/>
      <c r="RNZ11" s="244"/>
      <c r="ROA11" s="244"/>
      <c r="ROB11" s="244"/>
      <c r="ROC11" s="244"/>
      <c r="ROD11" s="244"/>
      <c r="ROE11" s="244"/>
      <c r="ROF11" s="244"/>
      <c r="ROG11" s="244"/>
      <c r="ROH11" s="244"/>
      <c r="ROI11" s="244"/>
      <c r="ROJ11" s="244"/>
      <c r="ROK11" s="244"/>
      <c r="ROL11" s="244"/>
      <c r="ROM11" s="244"/>
      <c r="RON11" s="244"/>
      <c r="ROO11" s="244"/>
      <c r="ROP11" s="244"/>
      <c r="ROQ11" s="244"/>
      <c r="ROR11" s="244"/>
      <c r="ROS11" s="244"/>
      <c r="ROT11" s="244"/>
      <c r="ROU11" s="244"/>
      <c r="ROV11" s="244"/>
      <c r="ROW11" s="244"/>
      <c r="ROX11" s="244"/>
      <c r="ROY11" s="244"/>
      <c r="ROZ11" s="244"/>
      <c r="RPA11" s="244"/>
      <c r="RPB11" s="244"/>
      <c r="RPC11" s="244"/>
      <c r="RPD11" s="244"/>
      <c r="RPE11" s="244"/>
      <c r="RPF11" s="244"/>
      <c r="RPG11" s="244"/>
      <c r="RPH11" s="244"/>
      <c r="RPI11" s="244"/>
      <c r="RPJ11" s="244"/>
      <c r="RPK11" s="244"/>
      <c r="RPL11" s="244"/>
      <c r="RPM11" s="244"/>
      <c r="RPN11" s="244"/>
      <c r="RPO11" s="244"/>
      <c r="RPP11" s="244"/>
      <c r="RPQ11" s="244"/>
      <c r="RPR11" s="244"/>
      <c r="RPS11" s="244"/>
      <c r="RPT11" s="244"/>
      <c r="RPU11" s="244"/>
      <c r="RPV11" s="244"/>
      <c r="RPW11" s="244"/>
      <c r="RPX11" s="244"/>
      <c r="RPY11" s="244"/>
      <c r="RPZ11" s="244"/>
      <c r="RQA11" s="244"/>
      <c r="RQB11" s="244"/>
      <c r="RQC11" s="244"/>
      <c r="RQD11" s="244"/>
      <c r="RQE11" s="244"/>
      <c r="RQF11" s="244"/>
      <c r="RQG11" s="244"/>
      <c r="RQH11" s="244"/>
      <c r="RQI11" s="244"/>
      <c r="RQJ11" s="244"/>
      <c r="RQK11" s="244"/>
      <c r="RQL11" s="244"/>
      <c r="RQM11" s="244"/>
      <c r="RQN11" s="244"/>
      <c r="RQO11" s="244"/>
      <c r="RQP11" s="244"/>
      <c r="RQQ11" s="244"/>
      <c r="RQR11" s="244"/>
      <c r="RQS11" s="244"/>
      <c r="RQT11" s="244"/>
      <c r="RQU11" s="244"/>
      <c r="RQV11" s="244"/>
      <c r="RQW11" s="244"/>
      <c r="RQX11" s="244"/>
      <c r="RQY11" s="244"/>
      <c r="RQZ11" s="244"/>
      <c r="RRA11" s="244"/>
      <c r="RRB11" s="244"/>
      <c r="RRC11" s="244"/>
      <c r="RRD11" s="244"/>
      <c r="RRE11" s="244"/>
      <c r="RRF11" s="244"/>
      <c r="RRG11" s="244"/>
      <c r="RRH11" s="244"/>
      <c r="RRI11" s="244"/>
      <c r="RRJ11" s="244"/>
      <c r="RRK11" s="244"/>
      <c r="RRL11" s="244"/>
      <c r="RRM11" s="244"/>
      <c r="RRN11" s="244"/>
      <c r="RRO11" s="244"/>
      <c r="RRP11" s="244"/>
      <c r="RRQ11" s="244"/>
      <c r="RRR11" s="244"/>
      <c r="RRS11" s="244"/>
      <c r="RRT11" s="244"/>
      <c r="RRU11" s="244"/>
      <c r="RRV11" s="244"/>
      <c r="RRW11" s="244"/>
      <c r="RRX11" s="244"/>
      <c r="RRY11" s="244"/>
      <c r="RRZ11" s="244"/>
      <c r="RSA11" s="244"/>
      <c r="RSB11" s="244"/>
      <c r="RSC11" s="244"/>
      <c r="RSD11" s="244"/>
      <c r="RSE11" s="244"/>
      <c r="RSF11" s="244"/>
      <c r="RSG11" s="244"/>
      <c r="RSH11" s="244"/>
      <c r="RSI11" s="244"/>
      <c r="RSJ11" s="244"/>
      <c r="RSK11" s="244"/>
      <c r="RSL11" s="244"/>
      <c r="RSM11" s="244"/>
      <c r="RSN11" s="244"/>
      <c r="RSO11" s="244"/>
      <c r="RSP11" s="244"/>
      <c r="RSQ11" s="244"/>
      <c r="RSR11" s="244"/>
      <c r="RSS11" s="244"/>
      <c r="RST11" s="244"/>
      <c r="RSU11" s="244"/>
      <c r="RSV11" s="244"/>
      <c r="RSW11" s="244"/>
      <c r="RSX11" s="244"/>
      <c r="RSY11" s="244"/>
      <c r="RSZ11" s="244"/>
      <c r="RTA11" s="244"/>
      <c r="RTB11" s="244"/>
      <c r="RTC11" s="244"/>
      <c r="RTD11" s="244"/>
      <c r="RTE11" s="244"/>
      <c r="RTF11" s="244"/>
      <c r="RTG11" s="244"/>
      <c r="RTH11" s="244"/>
      <c r="RTI11" s="244"/>
      <c r="RTJ11" s="244"/>
      <c r="RTK11" s="244"/>
      <c r="RTL11" s="244"/>
      <c r="RTM11" s="244"/>
      <c r="RTN11" s="244"/>
      <c r="RTO11" s="244"/>
      <c r="RTP11" s="244"/>
      <c r="RTQ11" s="244"/>
      <c r="RTR11" s="244"/>
      <c r="RTS11" s="244"/>
      <c r="RTT11" s="244"/>
      <c r="RTU11" s="244"/>
      <c r="RTV11" s="244"/>
      <c r="RTW11" s="244"/>
      <c r="RTX11" s="244"/>
      <c r="RTY11" s="244"/>
      <c r="RTZ11" s="244"/>
      <c r="RUA11" s="244"/>
      <c r="RUB11" s="244"/>
      <c r="RUC11" s="244"/>
      <c r="RUD11" s="244"/>
      <c r="RUE11" s="244"/>
      <c r="RUF11" s="244"/>
      <c r="RUG11" s="244"/>
      <c r="RUH11" s="244"/>
      <c r="RUI11" s="244"/>
      <c r="RUJ11" s="244"/>
      <c r="RUK11" s="244"/>
      <c r="RUL11" s="244"/>
      <c r="RUM11" s="244"/>
      <c r="RUN11" s="244"/>
      <c r="RUO11" s="244"/>
      <c r="RUP11" s="244"/>
      <c r="RUQ11" s="244"/>
      <c r="RUR11" s="244"/>
      <c r="RUS11" s="244"/>
      <c r="RUT11" s="244"/>
      <c r="RUU11" s="244"/>
      <c r="RUV11" s="244"/>
      <c r="RUW11" s="244"/>
      <c r="RUX11" s="244"/>
      <c r="RUY11" s="244"/>
      <c r="RUZ11" s="244"/>
      <c r="RVA11" s="244"/>
      <c r="RVB11" s="244"/>
      <c r="RVC11" s="244"/>
      <c r="RVD11" s="244"/>
      <c r="RVE11" s="244"/>
      <c r="RVF11" s="244"/>
      <c r="RVG11" s="244"/>
      <c r="RVH11" s="244"/>
      <c r="RVI11" s="244"/>
      <c r="RVJ11" s="244"/>
      <c r="RVK11" s="244"/>
      <c r="RVL11" s="244"/>
      <c r="RVM11" s="244"/>
      <c r="RVN11" s="244"/>
      <c r="RVO11" s="244"/>
      <c r="RVP11" s="244"/>
      <c r="RVQ11" s="244"/>
      <c r="RVR11" s="244"/>
      <c r="RVS11" s="244"/>
      <c r="RVT11" s="244"/>
      <c r="RVU11" s="244"/>
      <c r="RVV11" s="244"/>
      <c r="RVW11" s="244"/>
      <c r="RVX11" s="244"/>
      <c r="RVY11" s="244"/>
      <c r="RVZ11" s="244"/>
      <c r="RWA11" s="244"/>
      <c r="RWB11" s="244"/>
      <c r="RWC11" s="244"/>
      <c r="RWD11" s="244"/>
      <c r="RWE11" s="244"/>
      <c r="RWF11" s="244"/>
      <c r="RWG11" s="244"/>
      <c r="RWH11" s="244"/>
      <c r="RWI11" s="244"/>
      <c r="RWJ11" s="244"/>
      <c r="RWK11" s="244"/>
      <c r="RWL11" s="244"/>
      <c r="RWM11" s="244"/>
      <c r="RWN11" s="244"/>
      <c r="RWO11" s="244"/>
      <c r="RWP11" s="244"/>
      <c r="RWQ11" s="244"/>
      <c r="RWR11" s="244"/>
      <c r="RWS11" s="244"/>
      <c r="RWT11" s="244"/>
      <c r="RWU11" s="244"/>
      <c r="RWV11" s="244"/>
      <c r="RWW11" s="244"/>
      <c r="RWX11" s="244"/>
      <c r="RWY11" s="244"/>
      <c r="RWZ11" s="244"/>
      <c r="RXA11" s="244"/>
      <c r="RXB11" s="244"/>
      <c r="RXC11" s="244"/>
      <c r="RXD11" s="244"/>
      <c r="RXE11" s="244"/>
      <c r="RXF11" s="244"/>
      <c r="RXG11" s="244"/>
      <c r="RXH11" s="244"/>
      <c r="RXI11" s="244"/>
      <c r="RXJ11" s="244"/>
      <c r="RXK11" s="244"/>
      <c r="RXL11" s="244"/>
      <c r="RXM11" s="244"/>
      <c r="RXN11" s="244"/>
      <c r="RXO11" s="244"/>
      <c r="RXP11" s="244"/>
      <c r="RXQ11" s="244"/>
      <c r="RXR11" s="244"/>
      <c r="RXS11" s="244"/>
      <c r="RXT11" s="244"/>
      <c r="RXU11" s="244"/>
      <c r="RXV11" s="244"/>
      <c r="RXW11" s="244"/>
      <c r="RXX11" s="244"/>
      <c r="RXY11" s="244"/>
      <c r="RXZ11" s="244"/>
      <c r="RYA11" s="244"/>
      <c r="RYB11" s="244"/>
      <c r="RYC11" s="244"/>
      <c r="RYD11" s="244"/>
      <c r="RYE11" s="244"/>
      <c r="RYF11" s="244"/>
      <c r="RYG11" s="244"/>
      <c r="RYH11" s="244"/>
      <c r="RYI11" s="244"/>
      <c r="RYJ11" s="244"/>
      <c r="RYK11" s="244"/>
      <c r="RYL11" s="244"/>
      <c r="RYM11" s="244"/>
      <c r="RYN11" s="244"/>
      <c r="RYO11" s="244"/>
      <c r="RYP11" s="244"/>
      <c r="RYQ11" s="244"/>
      <c r="RYR11" s="244"/>
      <c r="RYS11" s="244"/>
      <c r="RYT11" s="244"/>
      <c r="RYU11" s="244"/>
      <c r="RYV11" s="244"/>
      <c r="RYW11" s="244"/>
      <c r="RYX11" s="244"/>
      <c r="RYY11" s="244"/>
      <c r="RYZ11" s="244"/>
      <c r="RZA11" s="244"/>
      <c r="RZB11" s="244"/>
      <c r="RZC11" s="244"/>
      <c r="RZD11" s="244"/>
      <c r="RZE11" s="244"/>
      <c r="RZF11" s="244"/>
      <c r="RZG11" s="244"/>
      <c r="RZH11" s="244"/>
      <c r="RZI11" s="244"/>
      <c r="RZJ11" s="244"/>
      <c r="RZK11" s="244"/>
      <c r="RZL11" s="244"/>
      <c r="RZM11" s="244"/>
      <c r="RZN11" s="244"/>
      <c r="RZO11" s="244"/>
      <c r="RZP11" s="244"/>
      <c r="RZQ11" s="244"/>
      <c r="RZR11" s="244"/>
      <c r="RZS11" s="244"/>
      <c r="RZT11" s="244"/>
      <c r="RZU11" s="244"/>
      <c r="RZV11" s="244"/>
      <c r="RZW11" s="244"/>
      <c r="RZX11" s="244"/>
      <c r="RZY11" s="244"/>
      <c r="RZZ11" s="244"/>
      <c r="SAA11" s="244"/>
      <c r="SAB11" s="244"/>
      <c r="SAC11" s="244"/>
      <c r="SAD11" s="244"/>
      <c r="SAE11" s="244"/>
      <c r="SAF11" s="244"/>
      <c r="SAG11" s="244"/>
      <c r="SAH11" s="244"/>
      <c r="SAI11" s="244"/>
      <c r="SAJ11" s="244"/>
      <c r="SAK11" s="244"/>
      <c r="SAL11" s="244"/>
      <c r="SAM11" s="244"/>
      <c r="SAN11" s="244"/>
      <c r="SAO11" s="244"/>
      <c r="SAP11" s="244"/>
      <c r="SAQ11" s="244"/>
      <c r="SAR11" s="244"/>
      <c r="SAS11" s="244"/>
      <c r="SAT11" s="244"/>
      <c r="SAU11" s="244"/>
      <c r="SAV11" s="244"/>
      <c r="SAW11" s="244"/>
      <c r="SAX11" s="244"/>
      <c r="SAY11" s="244"/>
      <c r="SAZ11" s="244"/>
      <c r="SBA11" s="244"/>
      <c r="SBB11" s="244"/>
      <c r="SBC11" s="244"/>
      <c r="SBD11" s="244"/>
      <c r="SBE11" s="244"/>
      <c r="SBF11" s="244"/>
      <c r="SBG11" s="244"/>
      <c r="SBH11" s="244"/>
      <c r="SBI11" s="244"/>
      <c r="SBJ11" s="244"/>
      <c r="SBK11" s="244"/>
      <c r="SBL11" s="244"/>
      <c r="SBM11" s="244"/>
      <c r="SBN11" s="244"/>
      <c r="SBO11" s="244"/>
      <c r="SBP11" s="244"/>
      <c r="SBQ11" s="244"/>
      <c r="SBR11" s="244"/>
      <c r="SBS11" s="244"/>
      <c r="SBT11" s="244"/>
      <c r="SBU11" s="244"/>
      <c r="SBV11" s="244"/>
      <c r="SBW11" s="244"/>
      <c r="SBX11" s="244"/>
      <c r="SBY11" s="244"/>
      <c r="SBZ11" s="244"/>
      <c r="SCA11" s="244"/>
      <c r="SCB11" s="244"/>
      <c r="SCC11" s="244"/>
      <c r="SCD11" s="244"/>
      <c r="SCE11" s="244"/>
      <c r="SCF11" s="244"/>
      <c r="SCG11" s="244"/>
      <c r="SCH11" s="244"/>
      <c r="SCI11" s="244"/>
      <c r="SCJ11" s="244"/>
      <c r="SCK11" s="244"/>
      <c r="SCL11" s="244"/>
      <c r="SCM11" s="244"/>
      <c r="SCN11" s="244"/>
      <c r="SCO11" s="244"/>
      <c r="SCP11" s="244"/>
      <c r="SCQ11" s="244"/>
      <c r="SCR11" s="244"/>
      <c r="SCS11" s="244"/>
      <c r="SCT11" s="244"/>
      <c r="SCU11" s="244"/>
      <c r="SCV11" s="244"/>
      <c r="SCW11" s="244"/>
      <c r="SCX11" s="244"/>
      <c r="SCY11" s="244"/>
      <c r="SCZ11" s="244"/>
      <c r="SDA11" s="244"/>
      <c r="SDB11" s="244"/>
      <c r="SDC11" s="244"/>
      <c r="SDD11" s="244"/>
      <c r="SDE11" s="244"/>
      <c r="SDF11" s="244"/>
      <c r="SDG11" s="244"/>
      <c r="SDH11" s="244"/>
      <c r="SDI11" s="244"/>
      <c r="SDJ11" s="244"/>
      <c r="SDK11" s="244"/>
      <c r="SDL11" s="244"/>
      <c r="SDM11" s="244"/>
      <c r="SDN11" s="244"/>
      <c r="SDO11" s="244"/>
      <c r="SDP11" s="244"/>
      <c r="SDQ11" s="244"/>
      <c r="SDR11" s="244"/>
      <c r="SDS11" s="244"/>
      <c r="SDT11" s="244"/>
      <c r="SDU11" s="244"/>
      <c r="SDV11" s="244"/>
      <c r="SDW11" s="244"/>
      <c r="SDX11" s="244"/>
      <c r="SDY11" s="244"/>
      <c r="SDZ11" s="244"/>
      <c r="SEA11" s="244"/>
      <c r="SEB11" s="244"/>
      <c r="SEC11" s="244"/>
      <c r="SED11" s="244"/>
      <c r="SEE11" s="244"/>
      <c r="SEF11" s="244"/>
      <c r="SEG11" s="244"/>
      <c r="SEH11" s="244"/>
      <c r="SEI11" s="244"/>
      <c r="SEJ11" s="244"/>
      <c r="SEK11" s="244"/>
      <c r="SEL11" s="244"/>
      <c r="SEM11" s="244"/>
      <c r="SEN11" s="244"/>
      <c r="SEO11" s="244"/>
      <c r="SEP11" s="244"/>
      <c r="SEQ11" s="244"/>
      <c r="SER11" s="244"/>
      <c r="SES11" s="244"/>
      <c r="SET11" s="244"/>
      <c r="SEU11" s="244"/>
      <c r="SEV11" s="244"/>
      <c r="SEW11" s="244"/>
      <c r="SEX11" s="244"/>
      <c r="SEY11" s="244"/>
      <c r="SEZ11" s="244"/>
      <c r="SFA11" s="244"/>
      <c r="SFB11" s="244"/>
      <c r="SFC11" s="244"/>
      <c r="SFD11" s="244"/>
      <c r="SFE11" s="244"/>
      <c r="SFF11" s="244"/>
      <c r="SFG11" s="244"/>
      <c r="SFH11" s="244"/>
      <c r="SFI11" s="244"/>
      <c r="SFJ11" s="244"/>
      <c r="SFK11" s="244"/>
      <c r="SFL11" s="244"/>
      <c r="SFM11" s="244"/>
      <c r="SFN11" s="244"/>
      <c r="SFO11" s="244"/>
      <c r="SFP11" s="244"/>
      <c r="SFQ11" s="244"/>
      <c r="SFR11" s="244"/>
      <c r="SFS11" s="244"/>
      <c r="SFT11" s="244"/>
      <c r="SFU11" s="244"/>
      <c r="SFV11" s="244"/>
      <c r="SFW11" s="244"/>
      <c r="SFX11" s="244"/>
      <c r="SFY11" s="244"/>
      <c r="SFZ11" s="244"/>
      <c r="SGA11" s="244"/>
      <c r="SGB11" s="244"/>
      <c r="SGC11" s="244"/>
      <c r="SGD11" s="244"/>
      <c r="SGE11" s="244"/>
      <c r="SGF11" s="244"/>
      <c r="SGG11" s="244"/>
      <c r="SGH11" s="244"/>
      <c r="SGI11" s="244"/>
      <c r="SGJ11" s="244"/>
      <c r="SGK11" s="244"/>
      <c r="SGL11" s="244"/>
      <c r="SGM11" s="244"/>
      <c r="SGN11" s="244"/>
      <c r="SGO11" s="244"/>
      <c r="SGP11" s="244"/>
      <c r="SGQ11" s="244"/>
      <c r="SGR11" s="244"/>
      <c r="SGS11" s="244"/>
      <c r="SGT11" s="244"/>
      <c r="SGU11" s="244"/>
      <c r="SGV11" s="244"/>
      <c r="SGW11" s="244"/>
      <c r="SGX11" s="244"/>
      <c r="SGY11" s="244"/>
      <c r="SGZ11" s="244"/>
      <c r="SHA11" s="244"/>
      <c r="SHB11" s="244"/>
      <c r="SHC11" s="244"/>
      <c r="SHD11" s="244"/>
      <c r="SHE11" s="244"/>
      <c r="SHF11" s="244"/>
      <c r="SHG11" s="244"/>
      <c r="SHH11" s="244"/>
      <c r="SHI11" s="244"/>
      <c r="SHJ11" s="244"/>
      <c r="SHK11" s="244"/>
      <c r="SHL11" s="244"/>
      <c r="SHM11" s="244"/>
      <c r="SHN11" s="244"/>
      <c r="SHO11" s="244"/>
      <c r="SHP11" s="244"/>
      <c r="SHQ11" s="244"/>
      <c r="SHR11" s="244"/>
      <c r="SHS11" s="244"/>
      <c r="SHT11" s="244"/>
      <c r="SHU11" s="244"/>
      <c r="SHV11" s="244"/>
      <c r="SHW11" s="244"/>
      <c r="SHX11" s="244"/>
      <c r="SHY11" s="244"/>
      <c r="SHZ11" s="244"/>
      <c r="SIA11" s="244"/>
      <c r="SIB11" s="244"/>
      <c r="SIC11" s="244"/>
      <c r="SID11" s="244"/>
      <c r="SIE11" s="244"/>
      <c r="SIF11" s="244"/>
      <c r="SIG11" s="244"/>
      <c r="SIH11" s="244"/>
      <c r="SII11" s="244"/>
      <c r="SIJ11" s="244"/>
      <c r="SIK11" s="244"/>
      <c r="SIL11" s="244"/>
      <c r="SIM11" s="244"/>
      <c r="SIN11" s="244"/>
      <c r="SIO11" s="244"/>
      <c r="SIP11" s="244"/>
      <c r="SIQ11" s="244"/>
      <c r="SIR11" s="244"/>
      <c r="SIS11" s="244"/>
      <c r="SIT11" s="244"/>
      <c r="SIU11" s="244"/>
      <c r="SIV11" s="244"/>
      <c r="SIW11" s="244"/>
      <c r="SIX11" s="244"/>
      <c r="SIY11" s="244"/>
      <c r="SIZ11" s="244"/>
      <c r="SJA11" s="244"/>
      <c r="SJB11" s="244"/>
      <c r="SJC11" s="244"/>
      <c r="SJD11" s="244"/>
      <c r="SJE11" s="244"/>
      <c r="SJF11" s="244"/>
      <c r="SJG11" s="244"/>
      <c r="SJH11" s="244"/>
      <c r="SJI11" s="244"/>
      <c r="SJJ11" s="244"/>
      <c r="SJK11" s="244"/>
      <c r="SJL11" s="244"/>
      <c r="SJM11" s="244"/>
      <c r="SJN11" s="244"/>
      <c r="SJO11" s="244"/>
      <c r="SJP11" s="244"/>
      <c r="SJQ11" s="244"/>
      <c r="SJR11" s="244"/>
      <c r="SJS11" s="244"/>
      <c r="SJT11" s="244"/>
      <c r="SJU11" s="244"/>
      <c r="SJV11" s="244"/>
      <c r="SJW11" s="244"/>
      <c r="SJX11" s="244"/>
      <c r="SJY11" s="244"/>
      <c r="SJZ11" s="244"/>
      <c r="SKA11" s="244"/>
      <c r="SKB11" s="244"/>
      <c r="SKC11" s="244"/>
      <c r="SKD11" s="244"/>
      <c r="SKE11" s="244"/>
      <c r="SKF11" s="244"/>
      <c r="SKG11" s="244"/>
      <c r="SKH11" s="244"/>
      <c r="SKI11" s="244"/>
      <c r="SKJ11" s="244"/>
      <c r="SKK11" s="244"/>
      <c r="SKL11" s="244"/>
      <c r="SKM11" s="244"/>
      <c r="SKN11" s="244"/>
      <c r="SKO11" s="244"/>
      <c r="SKP11" s="244"/>
      <c r="SKQ11" s="244"/>
      <c r="SKR11" s="244"/>
      <c r="SKS11" s="244"/>
      <c r="SKT11" s="244"/>
      <c r="SKU11" s="244"/>
      <c r="SKV11" s="244"/>
      <c r="SKW11" s="244"/>
      <c r="SKX11" s="244"/>
      <c r="SKY11" s="244"/>
      <c r="SKZ11" s="244"/>
      <c r="SLA11" s="244"/>
      <c r="SLB11" s="244"/>
      <c r="SLC11" s="244"/>
      <c r="SLD11" s="244"/>
      <c r="SLE11" s="244"/>
      <c r="SLF11" s="244"/>
      <c r="SLG11" s="244"/>
      <c r="SLH11" s="244"/>
      <c r="SLI11" s="244"/>
      <c r="SLJ11" s="244"/>
      <c r="SLK11" s="244"/>
      <c r="SLL11" s="244"/>
      <c r="SLM11" s="244"/>
      <c r="SLN11" s="244"/>
      <c r="SLO11" s="244"/>
      <c r="SLP11" s="244"/>
      <c r="SLQ11" s="244"/>
      <c r="SLR11" s="244"/>
      <c r="SLS11" s="244"/>
      <c r="SLT11" s="244"/>
      <c r="SLU11" s="244"/>
      <c r="SLV11" s="244"/>
      <c r="SLW11" s="244"/>
      <c r="SLX11" s="244"/>
      <c r="SLY11" s="244"/>
      <c r="SLZ11" s="244"/>
      <c r="SMA11" s="244"/>
      <c r="SMB11" s="244"/>
      <c r="SMC11" s="244"/>
      <c r="SMD11" s="244"/>
      <c r="SME11" s="244"/>
      <c r="SMF11" s="244"/>
      <c r="SMG11" s="244"/>
      <c r="SMH11" s="244"/>
      <c r="SMI11" s="244"/>
      <c r="SMJ11" s="244"/>
      <c r="SMK11" s="244"/>
      <c r="SML11" s="244"/>
      <c r="SMM11" s="244"/>
      <c r="SMN11" s="244"/>
      <c r="SMO11" s="244"/>
      <c r="SMP11" s="244"/>
      <c r="SMQ11" s="244"/>
      <c r="SMR11" s="244"/>
      <c r="SMS11" s="244"/>
      <c r="SMT11" s="244"/>
      <c r="SMU11" s="244"/>
      <c r="SMV11" s="244"/>
      <c r="SMW11" s="244"/>
      <c r="SMX11" s="244"/>
      <c r="SMY11" s="244"/>
      <c r="SMZ11" s="244"/>
      <c r="SNA11" s="244"/>
      <c r="SNB11" s="244"/>
      <c r="SNC11" s="244"/>
      <c r="SND11" s="244"/>
      <c r="SNE11" s="244"/>
      <c r="SNF11" s="244"/>
      <c r="SNG11" s="244"/>
      <c r="SNH11" s="244"/>
      <c r="SNI11" s="244"/>
      <c r="SNJ11" s="244"/>
      <c r="SNK11" s="244"/>
      <c r="SNL11" s="244"/>
      <c r="SNM11" s="244"/>
      <c r="SNN11" s="244"/>
      <c r="SNO11" s="244"/>
      <c r="SNP11" s="244"/>
      <c r="SNQ11" s="244"/>
      <c r="SNR11" s="244"/>
      <c r="SNS11" s="244"/>
      <c r="SNT11" s="244"/>
      <c r="SNU11" s="244"/>
      <c r="SNV11" s="244"/>
      <c r="SNW11" s="244"/>
      <c r="SNX11" s="244"/>
      <c r="SNY11" s="244"/>
      <c r="SNZ11" s="244"/>
      <c r="SOA11" s="244"/>
      <c r="SOB11" s="244"/>
      <c r="SOC11" s="244"/>
      <c r="SOD11" s="244"/>
      <c r="SOE11" s="244"/>
      <c r="SOF11" s="244"/>
      <c r="SOG11" s="244"/>
      <c r="SOH11" s="244"/>
      <c r="SOI11" s="244"/>
      <c r="SOJ11" s="244"/>
      <c r="SOK11" s="244"/>
      <c r="SOL11" s="244"/>
      <c r="SOM11" s="244"/>
      <c r="SON11" s="244"/>
      <c r="SOO11" s="244"/>
      <c r="SOP11" s="244"/>
      <c r="SOQ11" s="244"/>
      <c r="SOR11" s="244"/>
      <c r="SOS11" s="244"/>
      <c r="SOT11" s="244"/>
      <c r="SOU11" s="244"/>
      <c r="SOV11" s="244"/>
      <c r="SOW11" s="244"/>
      <c r="SOX11" s="244"/>
      <c r="SOY11" s="244"/>
      <c r="SOZ11" s="244"/>
      <c r="SPA11" s="244"/>
      <c r="SPB11" s="244"/>
      <c r="SPC11" s="244"/>
      <c r="SPD11" s="244"/>
      <c r="SPE11" s="244"/>
      <c r="SPF11" s="244"/>
      <c r="SPG11" s="244"/>
      <c r="SPH11" s="244"/>
      <c r="SPI11" s="244"/>
      <c r="SPJ11" s="244"/>
      <c r="SPK11" s="244"/>
      <c r="SPL11" s="244"/>
      <c r="SPM11" s="244"/>
      <c r="SPN11" s="244"/>
      <c r="SPO11" s="244"/>
      <c r="SPP11" s="244"/>
      <c r="SPQ11" s="244"/>
      <c r="SPR11" s="244"/>
      <c r="SPS11" s="244"/>
      <c r="SPT11" s="244"/>
      <c r="SPU11" s="244"/>
      <c r="SPV11" s="244"/>
      <c r="SPW11" s="244"/>
      <c r="SPX11" s="244"/>
      <c r="SPY11" s="244"/>
      <c r="SPZ11" s="244"/>
      <c r="SQA11" s="244"/>
      <c r="SQB11" s="244"/>
      <c r="SQC11" s="244"/>
      <c r="SQD11" s="244"/>
      <c r="SQE11" s="244"/>
      <c r="SQF11" s="244"/>
      <c r="SQG11" s="244"/>
      <c r="SQH11" s="244"/>
      <c r="SQI11" s="244"/>
      <c r="SQJ11" s="244"/>
      <c r="SQK11" s="244"/>
      <c r="SQL11" s="244"/>
      <c r="SQM11" s="244"/>
      <c r="SQN11" s="244"/>
      <c r="SQO11" s="244"/>
      <c r="SQP11" s="244"/>
      <c r="SQQ11" s="244"/>
      <c r="SQR11" s="244"/>
      <c r="SQS11" s="244"/>
      <c r="SQT11" s="244"/>
      <c r="SQU11" s="244"/>
      <c r="SQV11" s="244"/>
      <c r="SQW11" s="244"/>
      <c r="SQX11" s="244"/>
      <c r="SQY11" s="244"/>
      <c r="SQZ11" s="244"/>
      <c r="SRA11" s="244"/>
      <c r="SRB11" s="244"/>
      <c r="SRC11" s="244"/>
      <c r="SRD11" s="244"/>
      <c r="SRE11" s="244"/>
      <c r="SRF11" s="244"/>
      <c r="SRG11" s="244"/>
      <c r="SRH11" s="244"/>
      <c r="SRI11" s="244"/>
      <c r="SRJ11" s="244"/>
      <c r="SRK11" s="244"/>
      <c r="SRL11" s="244"/>
      <c r="SRM11" s="244"/>
      <c r="SRN11" s="244"/>
      <c r="SRO11" s="244"/>
      <c r="SRP11" s="244"/>
      <c r="SRQ11" s="244"/>
      <c r="SRR11" s="244"/>
      <c r="SRS11" s="244"/>
      <c r="SRT11" s="244"/>
      <c r="SRU11" s="244"/>
      <c r="SRV11" s="244"/>
      <c r="SRW11" s="244"/>
      <c r="SRX11" s="244"/>
      <c r="SRY11" s="244"/>
      <c r="SRZ11" s="244"/>
      <c r="SSA11" s="244"/>
      <c r="SSB11" s="244"/>
      <c r="SSC11" s="244"/>
      <c r="SSD11" s="244"/>
      <c r="SSE11" s="244"/>
      <c r="SSF11" s="244"/>
      <c r="SSG11" s="244"/>
      <c r="SSH11" s="244"/>
      <c r="SSI11" s="244"/>
      <c r="SSJ11" s="244"/>
      <c r="SSK11" s="244"/>
      <c r="SSL11" s="244"/>
      <c r="SSM11" s="244"/>
      <c r="SSN11" s="244"/>
      <c r="SSO11" s="244"/>
      <c r="SSP11" s="244"/>
      <c r="SSQ11" s="244"/>
      <c r="SSR11" s="244"/>
      <c r="SSS11" s="244"/>
      <c r="SST11" s="244"/>
      <c r="SSU11" s="244"/>
      <c r="SSV11" s="244"/>
      <c r="SSW11" s="244"/>
      <c r="SSX11" s="244"/>
      <c r="SSY11" s="244"/>
      <c r="SSZ11" s="244"/>
      <c r="STA11" s="244"/>
      <c r="STB11" s="244"/>
      <c r="STC11" s="244"/>
      <c r="STD11" s="244"/>
      <c r="STE11" s="244"/>
      <c r="STF11" s="244"/>
      <c r="STG11" s="244"/>
      <c r="STH11" s="244"/>
      <c r="STI11" s="244"/>
      <c r="STJ11" s="244"/>
      <c r="STK11" s="244"/>
      <c r="STL11" s="244"/>
      <c r="STM11" s="244"/>
      <c r="STN11" s="244"/>
      <c r="STO11" s="244"/>
      <c r="STP11" s="244"/>
      <c r="STQ11" s="244"/>
      <c r="STR11" s="244"/>
      <c r="STS11" s="244"/>
      <c r="STT11" s="244"/>
      <c r="STU11" s="244"/>
      <c r="STV11" s="244"/>
      <c r="STW11" s="244"/>
      <c r="STX11" s="244"/>
      <c r="STY11" s="244"/>
      <c r="STZ11" s="244"/>
      <c r="SUA11" s="244"/>
      <c r="SUB11" s="244"/>
      <c r="SUC11" s="244"/>
      <c r="SUD11" s="244"/>
      <c r="SUE11" s="244"/>
      <c r="SUF11" s="244"/>
      <c r="SUG11" s="244"/>
      <c r="SUH11" s="244"/>
      <c r="SUI11" s="244"/>
      <c r="SUJ11" s="244"/>
      <c r="SUK11" s="244"/>
      <c r="SUL11" s="244"/>
      <c r="SUM11" s="244"/>
      <c r="SUN11" s="244"/>
      <c r="SUO11" s="244"/>
      <c r="SUP11" s="244"/>
      <c r="SUQ11" s="244"/>
      <c r="SUR11" s="244"/>
      <c r="SUS11" s="244"/>
      <c r="SUT11" s="244"/>
      <c r="SUU11" s="244"/>
      <c r="SUV11" s="244"/>
      <c r="SUW11" s="244"/>
      <c r="SUX11" s="244"/>
      <c r="SUY11" s="244"/>
      <c r="SUZ11" s="244"/>
      <c r="SVA11" s="244"/>
      <c r="SVB11" s="244"/>
      <c r="SVC11" s="244"/>
      <c r="SVD11" s="244"/>
      <c r="SVE11" s="244"/>
      <c r="SVF11" s="244"/>
      <c r="SVG11" s="244"/>
      <c r="SVH11" s="244"/>
      <c r="SVI11" s="244"/>
      <c r="SVJ11" s="244"/>
      <c r="SVK11" s="244"/>
      <c r="SVL11" s="244"/>
      <c r="SVM11" s="244"/>
      <c r="SVN11" s="244"/>
      <c r="SVO11" s="244"/>
      <c r="SVP11" s="244"/>
      <c r="SVQ11" s="244"/>
      <c r="SVR11" s="244"/>
      <c r="SVS11" s="244"/>
      <c r="SVT11" s="244"/>
      <c r="SVU11" s="244"/>
      <c r="SVV11" s="244"/>
      <c r="SVW11" s="244"/>
      <c r="SVX11" s="244"/>
      <c r="SVY11" s="244"/>
      <c r="SVZ11" s="244"/>
      <c r="SWA11" s="244"/>
      <c r="SWB11" s="244"/>
      <c r="SWC11" s="244"/>
      <c r="SWD11" s="244"/>
      <c r="SWE11" s="244"/>
      <c r="SWF11" s="244"/>
      <c r="SWG11" s="244"/>
      <c r="SWH11" s="244"/>
      <c r="SWI11" s="244"/>
      <c r="SWJ11" s="244"/>
      <c r="SWK11" s="244"/>
      <c r="SWL11" s="244"/>
      <c r="SWM11" s="244"/>
      <c r="SWN11" s="244"/>
      <c r="SWO11" s="244"/>
      <c r="SWP11" s="244"/>
      <c r="SWQ11" s="244"/>
      <c r="SWR11" s="244"/>
      <c r="SWS11" s="244"/>
      <c r="SWT11" s="244"/>
      <c r="SWU11" s="244"/>
      <c r="SWV11" s="244"/>
      <c r="SWW11" s="244"/>
      <c r="SWX11" s="244"/>
      <c r="SWY11" s="244"/>
      <c r="SWZ11" s="244"/>
      <c r="SXA11" s="244"/>
      <c r="SXB11" s="244"/>
      <c r="SXC11" s="244"/>
      <c r="SXD11" s="244"/>
      <c r="SXE11" s="244"/>
      <c r="SXF11" s="244"/>
      <c r="SXG11" s="244"/>
      <c r="SXH11" s="244"/>
      <c r="SXI11" s="244"/>
      <c r="SXJ11" s="244"/>
      <c r="SXK11" s="244"/>
      <c r="SXL11" s="244"/>
      <c r="SXM11" s="244"/>
      <c r="SXN11" s="244"/>
      <c r="SXO11" s="244"/>
      <c r="SXP11" s="244"/>
      <c r="SXQ11" s="244"/>
      <c r="SXR11" s="244"/>
      <c r="SXS11" s="244"/>
      <c r="SXT11" s="244"/>
      <c r="SXU11" s="244"/>
      <c r="SXV11" s="244"/>
      <c r="SXW11" s="244"/>
      <c r="SXX11" s="244"/>
      <c r="SXY11" s="244"/>
      <c r="SXZ11" s="244"/>
      <c r="SYA11" s="244"/>
      <c r="SYB11" s="244"/>
      <c r="SYC11" s="244"/>
      <c r="SYD11" s="244"/>
      <c r="SYE11" s="244"/>
      <c r="SYF11" s="244"/>
      <c r="SYG11" s="244"/>
      <c r="SYH11" s="244"/>
      <c r="SYI11" s="244"/>
      <c r="SYJ11" s="244"/>
      <c r="SYK11" s="244"/>
      <c r="SYL11" s="244"/>
      <c r="SYM11" s="244"/>
      <c r="SYN11" s="244"/>
      <c r="SYO11" s="244"/>
      <c r="SYP11" s="244"/>
      <c r="SYQ11" s="244"/>
      <c r="SYR11" s="244"/>
      <c r="SYS11" s="244"/>
      <c r="SYT11" s="244"/>
      <c r="SYU11" s="244"/>
      <c r="SYV11" s="244"/>
      <c r="SYW11" s="244"/>
      <c r="SYX11" s="244"/>
      <c r="SYY11" s="244"/>
      <c r="SYZ11" s="244"/>
      <c r="SZA11" s="244"/>
      <c r="SZB11" s="244"/>
      <c r="SZC11" s="244"/>
      <c r="SZD11" s="244"/>
      <c r="SZE11" s="244"/>
      <c r="SZF11" s="244"/>
      <c r="SZG11" s="244"/>
      <c r="SZH11" s="244"/>
      <c r="SZI11" s="244"/>
      <c r="SZJ11" s="244"/>
      <c r="SZK11" s="244"/>
      <c r="SZL11" s="244"/>
      <c r="SZM11" s="244"/>
      <c r="SZN11" s="244"/>
      <c r="SZO11" s="244"/>
      <c r="SZP11" s="244"/>
      <c r="SZQ11" s="244"/>
      <c r="SZR11" s="244"/>
      <c r="SZS11" s="244"/>
      <c r="SZT11" s="244"/>
      <c r="SZU11" s="244"/>
      <c r="SZV11" s="244"/>
      <c r="SZW11" s="244"/>
      <c r="SZX11" s="244"/>
      <c r="SZY11" s="244"/>
      <c r="SZZ11" s="244"/>
      <c r="TAA11" s="244"/>
      <c r="TAB11" s="244"/>
      <c r="TAC11" s="244"/>
      <c r="TAD11" s="244"/>
      <c r="TAE11" s="244"/>
      <c r="TAF11" s="244"/>
      <c r="TAG11" s="244"/>
      <c r="TAH11" s="244"/>
      <c r="TAI11" s="244"/>
      <c r="TAJ11" s="244"/>
      <c r="TAK11" s="244"/>
      <c r="TAL11" s="244"/>
      <c r="TAM11" s="244"/>
      <c r="TAN11" s="244"/>
      <c r="TAO11" s="244"/>
      <c r="TAP11" s="244"/>
      <c r="TAQ11" s="244"/>
      <c r="TAR11" s="244"/>
      <c r="TAS11" s="244"/>
      <c r="TAT11" s="244"/>
      <c r="TAU11" s="244"/>
      <c r="TAV11" s="244"/>
      <c r="TAW11" s="244"/>
      <c r="TAX11" s="244"/>
      <c r="TAY11" s="244"/>
      <c r="TAZ11" s="244"/>
      <c r="TBA11" s="244"/>
      <c r="TBB11" s="244"/>
      <c r="TBC11" s="244"/>
      <c r="TBD11" s="244"/>
      <c r="TBE11" s="244"/>
      <c r="TBF11" s="244"/>
      <c r="TBG11" s="244"/>
      <c r="TBH11" s="244"/>
      <c r="TBI11" s="244"/>
      <c r="TBJ11" s="244"/>
      <c r="TBK11" s="244"/>
      <c r="TBL11" s="244"/>
      <c r="TBM11" s="244"/>
      <c r="TBN11" s="244"/>
      <c r="TBO11" s="244"/>
      <c r="TBP11" s="244"/>
      <c r="TBQ11" s="244"/>
      <c r="TBR11" s="244"/>
      <c r="TBS11" s="244"/>
      <c r="TBT11" s="244"/>
      <c r="TBU11" s="244"/>
      <c r="TBV11" s="244"/>
      <c r="TBW11" s="244"/>
      <c r="TBX11" s="244"/>
      <c r="TBY11" s="244"/>
      <c r="TBZ11" s="244"/>
      <c r="TCA11" s="244"/>
      <c r="TCB11" s="244"/>
      <c r="TCC11" s="244"/>
      <c r="TCD11" s="244"/>
      <c r="TCE11" s="244"/>
      <c r="TCF11" s="244"/>
      <c r="TCG11" s="244"/>
      <c r="TCH11" s="244"/>
      <c r="TCI11" s="244"/>
      <c r="TCJ11" s="244"/>
      <c r="TCK11" s="244"/>
      <c r="TCL11" s="244"/>
      <c r="TCM11" s="244"/>
      <c r="TCN11" s="244"/>
      <c r="TCO11" s="244"/>
      <c r="TCP11" s="244"/>
      <c r="TCQ11" s="244"/>
      <c r="TCR11" s="244"/>
      <c r="TCS11" s="244"/>
      <c r="TCT11" s="244"/>
      <c r="TCU11" s="244"/>
      <c r="TCV11" s="244"/>
      <c r="TCW11" s="244"/>
      <c r="TCX11" s="244"/>
      <c r="TCY11" s="244"/>
      <c r="TCZ11" s="244"/>
      <c r="TDA11" s="244"/>
      <c r="TDB11" s="244"/>
      <c r="TDC11" s="244"/>
      <c r="TDD11" s="244"/>
      <c r="TDE11" s="244"/>
      <c r="TDF11" s="244"/>
      <c r="TDG11" s="244"/>
      <c r="TDH11" s="244"/>
      <c r="TDI11" s="244"/>
      <c r="TDJ11" s="244"/>
      <c r="TDK11" s="244"/>
      <c r="TDL11" s="244"/>
      <c r="TDM11" s="244"/>
      <c r="TDN11" s="244"/>
      <c r="TDO11" s="244"/>
      <c r="TDP11" s="244"/>
      <c r="TDQ11" s="244"/>
      <c r="TDR11" s="244"/>
      <c r="TDS11" s="244"/>
      <c r="TDT11" s="244"/>
      <c r="TDU11" s="244"/>
      <c r="TDV11" s="244"/>
      <c r="TDW11" s="244"/>
      <c r="TDX11" s="244"/>
      <c r="TDY11" s="244"/>
      <c r="TDZ11" s="244"/>
      <c r="TEA11" s="244"/>
      <c r="TEB11" s="244"/>
      <c r="TEC11" s="244"/>
      <c r="TED11" s="244"/>
      <c r="TEE11" s="244"/>
      <c r="TEF11" s="244"/>
      <c r="TEG11" s="244"/>
      <c r="TEH11" s="244"/>
      <c r="TEI11" s="244"/>
      <c r="TEJ11" s="244"/>
      <c r="TEK11" s="244"/>
      <c r="TEL11" s="244"/>
      <c r="TEM11" s="244"/>
      <c r="TEN11" s="244"/>
      <c r="TEO11" s="244"/>
      <c r="TEP11" s="244"/>
      <c r="TEQ11" s="244"/>
      <c r="TER11" s="244"/>
      <c r="TES11" s="244"/>
      <c r="TET11" s="244"/>
      <c r="TEU11" s="244"/>
      <c r="TEV11" s="244"/>
      <c r="TEW11" s="244"/>
      <c r="TEX11" s="244"/>
      <c r="TEY11" s="244"/>
      <c r="TEZ11" s="244"/>
      <c r="TFA11" s="244"/>
      <c r="TFB11" s="244"/>
      <c r="TFC11" s="244"/>
      <c r="TFD11" s="244"/>
      <c r="TFE11" s="244"/>
      <c r="TFF11" s="244"/>
      <c r="TFG11" s="244"/>
      <c r="TFH11" s="244"/>
      <c r="TFI11" s="244"/>
      <c r="TFJ11" s="244"/>
      <c r="TFK11" s="244"/>
      <c r="TFL11" s="244"/>
      <c r="TFM11" s="244"/>
      <c r="TFN11" s="244"/>
      <c r="TFO11" s="244"/>
      <c r="TFP11" s="244"/>
      <c r="TFQ11" s="244"/>
      <c r="TFR11" s="244"/>
      <c r="TFS11" s="244"/>
      <c r="TFT11" s="244"/>
      <c r="TFU11" s="244"/>
      <c r="TFV11" s="244"/>
      <c r="TFW11" s="244"/>
      <c r="TFX11" s="244"/>
      <c r="TFY11" s="244"/>
      <c r="TFZ11" s="244"/>
      <c r="TGA11" s="244"/>
      <c r="TGB11" s="244"/>
      <c r="TGC11" s="244"/>
      <c r="TGD11" s="244"/>
      <c r="TGE11" s="244"/>
      <c r="TGF11" s="244"/>
      <c r="TGG11" s="244"/>
      <c r="TGH11" s="244"/>
      <c r="TGI11" s="244"/>
      <c r="TGJ11" s="244"/>
      <c r="TGK11" s="244"/>
      <c r="TGL11" s="244"/>
      <c r="TGM11" s="244"/>
      <c r="TGN11" s="244"/>
      <c r="TGO11" s="244"/>
      <c r="TGP11" s="244"/>
      <c r="TGQ11" s="244"/>
      <c r="TGR11" s="244"/>
      <c r="TGS11" s="244"/>
      <c r="TGT11" s="244"/>
      <c r="TGU11" s="244"/>
      <c r="TGV11" s="244"/>
      <c r="TGW11" s="244"/>
      <c r="TGX11" s="244"/>
      <c r="TGY11" s="244"/>
      <c r="TGZ11" s="244"/>
      <c r="THA11" s="244"/>
      <c r="THB11" s="244"/>
      <c r="THC11" s="244"/>
      <c r="THD11" s="244"/>
      <c r="THE11" s="244"/>
      <c r="THF11" s="244"/>
      <c r="THG11" s="244"/>
      <c r="THH11" s="244"/>
      <c r="THI11" s="244"/>
      <c r="THJ11" s="244"/>
      <c r="THK11" s="244"/>
      <c r="THL11" s="244"/>
      <c r="THM11" s="244"/>
      <c r="THN11" s="244"/>
      <c r="THO11" s="244"/>
      <c r="THP11" s="244"/>
      <c r="THQ11" s="244"/>
      <c r="THR11" s="244"/>
      <c r="THS11" s="244"/>
      <c r="THT11" s="244"/>
      <c r="THU11" s="244"/>
      <c r="THV11" s="244"/>
      <c r="THW11" s="244"/>
      <c r="THX11" s="244"/>
      <c r="THY11" s="244"/>
      <c r="THZ11" s="244"/>
      <c r="TIA11" s="244"/>
      <c r="TIB11" s="244"/>
      <c r="TIC11" s="244"/>
      <c r="TID11" s="244"/>
      <c r="TIE11" s="244"/>
      <c r="TIF11" s="244"/>
      <c r="TIG11" s="244"/>
      <c r="TIH11" s="244"/>
      <c r="TII11" s="244"/>
      <c r="TIJ11" s="244"/>
      <c r="TIK11" s="244"/>
      <c r="TIL11" s="244"/>
      <c r="TIM11" s="244"/>
      <c r="TIN11" s="244"/>
      <c r="TIO11" s="244"/>
      <c r="TIP11" s="244"/>
      <c r="TIQ11" s="244"/>
      <c r="TIR11" s="244"/>
      <c r="TIS11" s="244"/>
      <c r="TIT11" s="244"/>
      <c r="TIU11" s="244"/>
      <c r="TIV11" s="244"/>
      <c r="TIW11" s="244"/>
      <c r="TIX11" s="244"/>
      <c r="TIY11" s="244"/>
      <c r="TIZ11" s="244"/>
      <c r="TJA11" s="244"/>
      <c r="TJB11" s="244"/>
      <c r="TJC11" s="244"/>
      <c r="TJD11" s="244"/>
      <c r="TJE11" s="244"/>
      <c r="TJF11" s="244"/>
      <c r="TJG11" s="244"/>
      <c r="TJH11" s="244"/>
      <c r="TJI11" s="244"/>
      <c r="TJJ11" s="244"/>
      <c r="TJK11" s="244"/>
      <c r="TJL11" s="244"/>
      <c r="TJM11" s="244"/>
      <c r="TJN11" s="244"/>
      <c r="TJO11" s="244"/>
      <c r="TJP11" s="244"/>
      <c r="TJQ11" s="244"/>
      <c r="TJR11" s="244"/>
      <c r="TJS11" s="244"/>
      <c r="TJT11" s="244"/>
      <c r="TJU11" s="244"/>
      <c r="TJV11" s="244"/>
      <c r="TJW11" s="244"/>
      <c r="TJX11" s="244"/>
      <c r="TJY11" s="244"/>
      <c r="TJZ11" s="244"/>
      <c r="TKA11" s="244"/>
      <c r="TKB11" s="244"/>
      <c r="TKC11" s="244"/>
      <c r="TKD11" s="244"/>
      <c r="TKE11" s="244"/>
      <c r="TKF11" s="244"/>
      <c r="TKG11" s="244"/>
      <c r="TKH11" s="244"/>
      <c r="TKI11" s="244"/>
      <c r="TKJ11" s="244"/>
      <c r="TKK11" s="244"/>
      <c r="TKL11" s="244"/>
      <c r="TKM11" s="244"/>
      <c r="TKN11" s="244"/>
      <c r="TKO11" s="244"/>
      <c r="TKP11" s="244"/>
      <c r="TKQ11" s="244"/>
      <c r="TKR11" s="244"/>
      <c r="TKS11" s="244"/>
      <c r="TKT11" s="244"/>
      <c r="TKU11" s="244"/>
      <c r="TKV11" s="244"/>
      <c r="TKW11" s="244"/>
      <c r="TKX11" s="244"/>
      <c r="TKY11" s="244"/>
      <c r="TKZ11" s="244"/>
      <c r="TLA11" s="244"/>
      <c r="TLB11" s="244"/>
      <c r="TLC11" s="244"/>
      <c r="TLD11" s="244"/>
      <c r="TLE11" s="244"/>
      <c r="TLF11" s="244"/>
      <c r="TLG11" s="244"/>
      <c r="TLH11" s="244"/>
      <c r="TLI11" s="244"/>
      <c r="TLJ11" s="244"/>
      <c r="TLK11" s="244"/>
      <c r="TLL11" s="244"/>
      <c r="TLM11" s="244"/>
      <c r="TLN11" s="244"/>
      <c r="TLO11" s="244"/>
      <c r="TLP11" s="244"/>
      <c r="TLQ11" s="244"/>
      <c r="TLR11" s="244"/>
      <c r="TLS11" s="244"/>
      <c r="TLT11" s="244"/>
      <c r="TLU11" s="244"/>
      <c r="TLV11" s="244"/>
      <c r="TLW11" s="244"/>
      <c r="TLX11" s="244"/>
      <c r="TLY11" s="244"/>
      <c r="TLZ11" s="244"/>
      <c r="TMA11" s="244"/>
      <c r="TMB11" s="244"/>
      <c r="TMC11" s="244"/>
      <c r="TMD11" s="244"/>
      <c r="TME11" s="244"/>
      <c r="TMF11" s="244"/>
      <c r="TMG11" s="244"/>
      <c r="TMH11" s="244"/>
      <c r="TMI11" s="244"/>
      <c r="TMJ11" s="244"/>
      <c r="TMK11" s="244"/>
      <c r="TML11" s="244"/>
      <c r="TMM11" s="244"/>
      <c r="TMN11" s="244"/>
      <c r="TMO11" s="244"/>
      <c r="TMP11" s="244"/>
      <c r="TMQ11" s="244"/>
      <c r="TMR11" s="244"/>
      <c r="TMS11" s="244"/>
      <c r="TMT11" s="244"/>
      <c r="TMU11" s="244"/>
      <c r="TMV11" s="244"/>
      <c r="TMW11" s="244"/>
      <c r="TMX11" s="244"/>
      <c r="TMY11" s="244"/>
      <c r="TMZ11" s="244"/>
      <c r="TNA11" s="244"/>
      <c r="TNB11" s="244"/>
      <c r="TNC11" s="244"/>
      <c r="TND11" s="244"/>
      <c r="TNE11" s="244"/>
      <c r="TNF11" s="244"/>
      <c r="TNG11" s="244"/>
      <c r="TNH11" s="244"/>
      <c r="TNI11" s="244"/>
      <c r="TNJ11" s="244"/>
      <c r="TNK11" s="244"/>
      <c r="TNL11" s="244"/>
      <c r="TNM11" s="244"/>
      <c r="TNN11" s="244"/>
      <c r="TNO11" s="244"/>
      <c r="TNP11" s="244"/>
      <c r="TNQ11" s="244"/>
      <c r="TNR11" s="244"/>
      <c r="TNS11" s="244"/>
      <c r="TNT11" s="244"/>
      <c r="TNU11" s="244"/>
      <c r="TNV11" s="244"/>
      <c r="TNW11" s="244"/>
      <c r="TNX11" s="244"/>
      <c r="TNY11" s="244"/>
      <c r="TNZ11" s="244"/>
      <c r="TOA11" s="244"/>
      <c r="TOB11" s="244"/>
      <c r="TOC11" s="244"/>
      <c r="TOD11" s="244"/>
      <c r="TOE11" s="244"/>
      <c r="TOF11" s="244"/>
      <c r="TOG11" s="244"/>
      <c r="TOH11" s="244"/>
      <c r="TOI11" s="244"/>
      <c r="TOJ11" s="244"/>
      <c r="TOK11" s="244"/>
      <c r="TOL11" s="244"/>
      <c r="TOM11" s="244"/>
      <c r="TON11" s="244"/>
      <c r="TOO11" s="244"/>
      <c r="TOP11" s="244"/>
      <c r="TOQ11" s="244"/>
      <c r="TOR11" s="244"/>
      <c r="TOS11" s="244"/>
      <c r="TOT11" s="244"/>
      <c r="TOU11" s="244"/>
      <c r="TOV11" s="244"/>
      <c r="TOW11" s="244"/>
      <c r="TOX11" s="244"/>
      <c r="TOY11" s="244"/>
      <c r="TOZ11" s="244"/>
      <c r="TPA11" s="244"/>
      <c r="TPB11" s="244"/>
      <c r="TPC11" s="244"/>
      <c r="TPD11" s="244"/>
      <c r="TPE11" s="244"/>
      <c r="TPF11" s="244"/>
      <c r="TPG11" s="244"/>
      <c r="TPH11" s="244"/>
      <c r="TPI11" s="244"/>
      <c r="TPJ11" s="244"/>
      <c r="TPK11" s="244"/>
      <c r="TPL11" s="244"/>
      <c r="TPM11" s="244"/>
      <c r="TPN11" s="244"/>
      <c r="TPO11" s="244"/>
      <c r="TPP11" s="244"/>
      <c r="TPQ11" s="244"/>
      <c r="TPR11" s="244"/>
      <c r="TPS11" s="244"/>
      <c r="TPT11" s="244"/>
      <c r="TPU11" s="244"/>
      <c r="TPV11" s="244"/>
      <c r="TPW11" s="244"/>
      <c r="TPX11" s="244"/>
      <c r="TPY11" s="244"/>
      <c r="TPZ11" s="244"/>
      <c r="TQA11" s="244"/>
      <c r="TQB11" s="244"/>
      <c r="TQC11" s="244"/>
      <c r="TQD11" s="244"/>
      <c r="TQE11" s="244"/>
      <c r="TQF11" s="244"/>
      <c r="TQG11" s="244"/>
      <c r="TQH11" s="244"/>
      <c r="TQI11" s="244"/>
      <c r="TQJ11" s="244"/>
      <c r="TQK11" s="244"/>
      <c r="TQL11" s="244"/>
      <c r="TQM11" s="244"/>
      <c r="TQN11" s="244"/>
      <c r="TQO11" s="244"/>
      <c r="TQP11" s="244"/>
      <c r="TQQ11" s="244"/>
      <c r="TQR11" s="244"/>
      <c r="TQS11" s="244"/>
      <c r="TQT11" s="244"/>
      <c r="TQU11" s="244"/>
      <c r="TQV11" s="244"/>
      <c r="TQW11" s="244"/>
      <c r="TQX11" s="244"/>
      <c r="TQY11" s="244"/>
      <c r="TQZ11" s="244"/>
      <c r="TRA11" s="244"/>
      <c r="TRB11" s="244"/>
      <c r="TRC11" s="244"/>
      <c r="TRD11" s="244"/>
      <c r="TRE11" s="244"/>
      <c r="TRF11" s="244"/>
      <c r="TRG11" s="244"/>
      <c r="TRH11" s="244"/>
      <c r="TRI11" s="244"/>
      <c r="TRJ11" s="244"/>
      <c r="TRK11" s="244"/>
      <c r="TRL11" s="244"/>
      <c r="TRM11" s="244"/>
      <c r="TRN11" s="244"/>
      <c r="TRO11" s="244"/>
      <c r="TRP11" s="244"/>
      <c r="TRQ11" s="244"/>
      <c r="TRR11" s="244"/>
      <c r="TRS11" s="244"/>
      <c r="TRT11" s="244"/>
      <c r="TRU11" s="244"/>
      <c r="TRV11" s="244"/>
      <c r="TRW11" s="244"/>
      <c r="TRX11" s="244"/>
      <c r="TRY11" s="244"/>
      <c r="TRZ11" s="244"/>
      <c r="TSA11" s="244"/>
      <c r="TSB11" s="244"/>
      <c r="TSC11" s="244"/>
      <c r="TSD11" s="244"/>
      <c r="TSE11" s="244"/>
      <c r="TSF11" s="244"/>
      <c r="TSG11" s="244"/>
      <c r="TSH11" s="244"/>
      <c r="TSI11" s="244"/>
      <c r="TSJ11" s="244"/>
      <c r="TSK11" s="244"/>
      <c r="TSL11" s="244"/>
      <c r="TSM11" s="244"/>
      <c r="TSN11" s="244"/>
      <c r="TSO11" s="244"/>
      <c r="TSP11" s="244"/>
      <c r="TSQ11" s="244"/>
      <c r="TSR11" s="244"/>
      <c r="TSS11" s="244"/>
      <c r="TST11" s="244"/>
      <c r="TSU11" s="244"/>
      <c r="TSV11" s="244"/>
      <c r="TSW11" s="244"/>
      <c r="TSX11" s="244"/>
      <c r="TSY11" s="244"/>
      <c r="TSZ11" s="244"/>
      <c r="TTA11" s="244"/>
      <c r="TTB11" s="244"/>
      <c r="TTC11" s="244"/>
      <c r="TTD11" s="244"/>
      <c r="TTE11" s="244"/>
      <c r="TTF11" s="244"/>
      <c r="TTG11" s="244"/>
      <c r="TTH11" s="244"/>
      <c r="TTI11" s="244"/>
      <c r="TTJ11" s="244"/>
      <c r="TTK11" s="244"/>
      <c r="TTL11" s="244"/>
      <c r="TTM11" s="244"/>
      <c r="TTN11" s="244"/>
      <c r="TTO11" s="244"/>
      <c r="TTP11" s="244"/>
      <c r="TTQ11" s="244"/>
      <c r="TTR11" s="244"/>
      <c r="TTS11" s="244"/>
      <c r="TTT11" s="244"/>
      <c r="TTU11" s="244"/>
      <c r="TTV11" s="244"/>
      <c r="TTW11" s="244"/>
      <c r="TTX11" s="244"/>
      <c r="TTY11" s="244"/>
      <c r="TTZ11" s="244"/>
      <c r="TUA11" s="244"/>
      <c r="TUB11" s="244"/>
      <c r="TUC11" s="244"/>
      <c r="TUD11" s="244"/>
      <c r="TUE11" s="244"/>
      <c r="TUF11" s="244"/>
      <c r="TUG11" s="244"/>
      <c r="TUH11" s="244"/>
      <c r="TUI11" s="244"/>
      <c r="TUJ11" s="244"/>
      <c r="TUK11" s="244"/>
      <c r="TUL11" s="244"/>
      <c r="TUM11" s="244"/>
      <c r="TUN11" s="244"/>
      <c r="TUO11" s="244"/>
      <c r="TUP11" s="244"/>
      <c r="TUQ11" s="244"/>
      <c r="TUR11" s="244"/>
      <c r="TUS11" s="244"/>
      <c r="TUT11" s="244"/>
      <c r="TUU11" s="244"/>
      <c r="TUV11" s="244"/>
      <c r="TUW11" s="244"/>
      <c r="TUX11" s="244"/>
      <c r="TUY11" s="244"/>
      <c r="TUZ11" s="244"/>
      <c r="TVA11" s="244"/>
      <c r="TVB11" s="244"/>
      <c r="TVC11" s="244"/>
      <c r="TVD11" s="244"/>
      <c r="TVE11" s="244"/>
      <c r="TVF11" s="244"/>
      <c r="TVG11" s="244"/>
      <c r="TVH11" s="244"/>
      <c r="TVI11" s="244"/>
      <c r="TVJ11" s="244"/>
      <c r="TVK11" s="244"/>
      <c r="TVL11" s="244"/>
      <c r="TVM11" s="244"/>
      <c r="TVN11" s="244"/>
      <c r="TVO11" s="244"/>
      <c r="TVP11" s="244"/>
      <c r="TVQ11" s="244"/>
      <c r="TVR11" s="244"/>
      <c r="TVS11" s="244"/>
      <c r="TVT11" s="244"/>
      <c r="TVU11" s="244"/>
      <c r="TVV11" s="244"/>
      <c r="TVW11" s="244"/>
      <c r="TVX11" s="244"/>
      <c r="TVY11" s="244"/>
      <c r="TVZ11" s="244"/>
      <c r="TWA11" s="244"/>
      <c r="TWB11" s="244"/>
      <c r="TWC11" s="244"/>
      <c r="TWD11" s="244"/>
      <c r="TWE11" s="244"/>
      <c r="TWF11" s="244"/>
      <c r="TWG11" s="244"/>
      <c r="TWH11" s="244"/>
      <c r="TWI11" s="244"/>
      <c r="TWJ11" s="244"/>
      <c r="TWK11" s="244"/>
      <c r="TWL11" s="244"/>
      <c r="TWM11" s="244"/>
      <c r="TWN11" s="244"/>
      <c r="TWO11" s="244"/>
      <c r="TWP11" s="244"/>
      <c r="TWQ11" s="244"/>
      <c r="TWR11" s="244"/>
      <c r="TWS11" s="244"/>
      <c r="TWT11" s="244"/>
      <c r="TWU11" s="244"/>
      <c r="TWV11" s="244"/>
      <c r="TWW11" s="244"/>
      <c r="TWX11" s="244"/>
      <c r="TWY11" s="244"/>
      <c r="TWZ11" s="244"/>
      <c r="TXA11" s="244"/>
      <c r="TXB11" s="244"/>
      <c r="TXC11" s="244"/>
      <c r="TXD11" s="244"/>
      <c r="TXE11" s="244"/>
      <c r="TXF11" s="244"/>
      <c r="TXG11" s="244"/>
      <c r="TXH11" s="244"/>
      <c r="TXI11" s="244"/>
      <c r="TXJ11" s="244"/>
      <c r="TXK11" s="244"/>
      <c r="TXL11" s="244"/>
      <c r="TXM11" s="244"/>
      <c r="TXN11" s="244"/>
      <c r="TXO11" s="244"/>
      <c r="TXP11" s="244"/>
      <c r="TXQ11" s="244"/>
      <c r="TXR11" s="244"/>
      <c r="TXS11" s="244"/>
      <c r="TXT11" s="244"/>
      <c r="TXU11" s="244"/>
      <c r="TXV11" s="244"/>
      <c r="TXW11" s="244"/>
      <c r="TXX11" s="244"/>
      <c r="TXY11" s="244"/>
      <c r="TXZ11" s="244"/>
      <c r="TYA11" s="244"/>
      <c r="TYB11" s="244"/>
      <c r="TYC11" s="244"/>
      <c r="TYD11" s="244"/>
      <c r="TYE11" s="244"/>
      <c r="TYF11" s="244"/>
      <c r="TYG11" s="244"/>
      <c r="TYH11" s="244"/>
      <c r="TYI11" s="244"/>
      <c r="TYJ11" s="244"/>
      <c r="TYK11" s="244"/>
      <c r="TYL11" s="244"/>
      <c r="TYM11" s="244"/>
      <c r="TYN11" s="244"/>
      <c r="TYO11" s="244"/>
      <c r="TYP11" s="244"/>
      <c r="TYQ11" s="244"/>
      <c r="TYR11" s="244"/>
      <c r="TYS11" s="244"/>
      <c r="TYT11" s="244"/>
      <c r="TYU11" s="244"/>
      <c r="TYV11" s="244"/>
      <c r="TYW11" s="244"/>
      <c r="TYX11" s="244"/>
      <c r="TYY11" s="244"/>
      <c r="TYZ11" s="244"/>
      <c r="TZA11" s="244"/>
      <c r="TZB11" s="244"/>
      <c r="TZC11" s="244"/>
      <c r="TZD11" s="244"/>
      <c r="TZE11" s="244"/>
      <c r="TZF11" s="244"/>
      <c r="TZG11" s="244"/>
      <c r="TZH11" s="244"/>
      <c r="TZI11" s="244"/>
      <c r="TZJ11" s="244"/>
      <c r="TZK11" s="244"/>
      <c r="TZL11" s="244"/>
      <c r="TZM11" s="244"/>
      <c r="TZN11" s="244"/>
      <c r="TZO11" s="244"/>
      <c r="TZP11" s="244"/>
      <c r="TZQ11" s="244"/>
      <c r="TZR11" s="244"/>
      <c r="TZS11" s="244"/>
      <c r="TZT11" s="244"/>
      <c r="TZU11" s="244"/>
      <c r="TZV11" s="244"/>
      <c r="TZW11" s="244"/>
      <c r="TZX11" s="244"/>
      <c r="TZY11" s="244"/>
      <c r="TZZ11" s="244"/>
      <c r="UAA11" s="244"/>
      <c r="UAB11" s="244"/>
      <c r="UAC11" s="244"/>
      <c r="UAD11" s="244"/>
      <c r="UAE11" s="244"/>
      <c r="UAF11" s="244"/>
      <c r="UAG11" s="244"/>
      <c r="UAH11" s="244"/>
      <c r="UAI11" s="244"/>
      <c r="UAJ11" s="244"/>
      <c r="UAK11" s="244"/>
      <c r="UAL11" s="244"/>
      <c r="UAM11" s="244"/>
      <c r="UAN11" s="244"/>
      <c r="UAO11" s="244"/>
      <c r="UAP11" s="244"/>
      <c r="UAQ11" s="244"/>
      <c r="UAR11" s="244"/>
      <c r="UAS11" s="244"/>
      <c r="UAT11" s="244"/>
      <c r="UAU11" s="244"/>
      <c r="UAV11" s="244"/>
      <c r="UAW11" s="244"/>
      <c r="UAX11" s="244"/>
      <c r="UAY11" s="244"/>
      <c r="UAZ11" s="244"/>
      <c r="UBA11" s="244"/>
      <c r="UBB11" s="244"/>
      <c r="UBC11" s="244"/>
      <c r="UBD11" s="244"/>
      <c r="UBE11" s="244"/>
      <c r="UBF11" s="244"/>
      <c r="UBG11" s="244"/>
      <c r="UBH11" s="244"/>
      <c r="UBI11" s="244"/>
      <c r="UBJ11" s="244"/>
      <c r="UBK11" s="244"/>
      <c r="UBL11" s="244"/>
      <c r="UBM11" s="244"/>
      <c r="UBN11" s="244"/>
      <c r="UBO11" s="244"/>
      <c r="UBP11" s="244"/>
      <c r="UBQ11" s="244"/>
      <c r="UBR11" s="244"/>
      <c r="UBS11" s="244"/>
      <c r="UBT11" s="244"/>
      <c r="UBU11" s="244"/>
      <c r="UBV11" s="244"/>
      <c r="UBW11" s="244"/>
      <c r="UBX11" s="244"/>
      <c r="UBY11" s="244"/>
      <c r="UBZ11" s="244"/>
      <c r="UCA11" s="244"/>
      <c r="UCB11" s="244"/>
      <c r="UCC11" s="244"/>
      <c r="UCD11" s="244"/>
      <c r="UCE11" s="244"/>
      <c r="UCF11" s="244"/>
      <c r="UCG11" s="244"/>
      <c r="UCH11" s="244"/>
      <c r="UCI11" s="244"/>
      <c r="UCJ11" s="244"/>
      <c r="UCK11" s="244"/>
      <c r="UCL11" s="244"/>
      <c r="UCM11" s="244"/>
      <c r="UCN11" s="244"/>
      <c r="UCO11" s="244"/>
      <c r="UCP11" s="244"/>
      <c r="UCQ11" s="244"/>
      <c r="UCR11" s="244"/>
      <c r="UCS11" s="244"/>
      <c r="UCT11" s="244"/>
      <c r="UCU11" s="244"/>
      <c r="UCV11" s="244"/>
      <c r="UCW11" s="244"/>
      <c r="UCX11" s="244"/>
      <c r="UCY11" s="244"/>
      <c r="UCZ11" s="244"/>
      <c r="UDA11" s="244"/>
      <c r="UDB11" s="244"/>
      <c r="UDC11" s="244"/>
      <c r="UDD11" s="244"/>
      <c r="UDE11" s="244"/>
      <c r="UDF11" s="244"/>
      <c r="UDG11" s="244"/>
      <c r="UDH11" s="244"/>
      <c r="UDI11" s="244"/>
      <c r="UDJ11" s="244"/>
      <c r="UDK11" s="244"/>
      <c r="UDL11" s="244"/>
      <c r="UDM11" s="244"/>
      <c r="UDN11" s="244"/>
      <c r="UDO11" s="244"/>
      <c r="UDP11" s="244"/>
      <c r="UDQ11" s="244"/>
      <c r="UDR11" s="244"/>
      <c r="UDS11" s="244"/>
      <c r="UDT11" s="244"/>
      <c r="UDU11" s="244"/>
      <c r="UDV11" s="244"/>
      <c r="UDW11" s="244"/>
      <c r="UDX11" s="244"/>
      <c r="UDY11" s="244"/>
      <c r="UDZ11" s="244"/>
      <c r="UEA11" s="244"/>
      <c r="UEB11" s="244"/>
      <c r="UEC11" s="244"/>
      <c r="UED11" s="244"/>
      <c r="UEE11" s="244"/>
      <c r="UEF11" s="244"/>
      <c r="UEG11" s="244"/>
      <c r="UEH11" s="244"/>
      <c r="UEI11" s="244"/>
      <c r="UEJ11" s="244"/>
      <c r="UEK11" s="244"/>
      <c r="UEL11" s="244"/>
      <c r="UEM11" s="244"/>
      <c r="UEN11" s="244"/>
      <c r="UEO11" s="244"/>
      <c r="UEP11" s="244"/>
      <c r="UEQ11" s="244"/>
      <c r="UER11" s="244"/>
      <c r="UES11" s="244"/>
      <c r="UET11" s="244"/>
      <c r="UEU11" s="244"/>
      <c r="UEV11" s="244"/>
      <c r="UEW11" s="244"/>
      <c r="UEX11" s="244"/>
      <c r="UEY11" s="244"/>
      <c r="UEZ11" s="244"/>
      <c r="UFA11" s="244"/>
      <c r="UFB11" s="244"/>
      <c r="UFC11" s="244"/>
      <c r="UFD11" s="244"/>
      <c r="UFE11" s="244"/>
      <c r="UFF11" s="244"/>
      <c r="UFG11" s="244"/>
      <c r="UFH11" s="244"/>
      <c r="UFI11" s="244"/>
      <c r="UFJ11" s="244"/>
      <c r="UFK11" s="244"/>
      <c r="UFL11" s="244"/>
      <c r="UFM11" s="244"/>
      <c r="UFN11" s="244"/>
      <c r="UFO11" s="244"/>
      <c r="UFP11" s="244"/>
      <c r="UFQ11" s="244"/>
      <c r="UFR11" s="244"/>
      <c r="UFS11" s="244"/>
      <c r="UFT11" s="244"/>
      <c r="UFU11" s="244"/>
      <c r="UFV11" s="244"/>
      <c r="UFW11" s="244"/>
      <c r="UFX11" s="244"/>
      <c r="UFY11" s="244"/>
      <c r="UFZ11" s="244"/>
      <c r="UGA11" s="244"/>
      <c r="UGB11" s="244"/>
      <c r="UGC11" s="244"/>
      <c r="UGD11" s="244"/>
      <c r="UGE11" s="244"/>
      <c r="UGF11" s="244"/>
      <c r="UGG11" s="244"/>
      <c r="UGH11" s="244"/>
      <c r="UGI11" s="244"/>
      <c r="UGJ11" s="244"/>
      <c r="UGK11" s="244"/>
      <c r="UGL11" s="244"/>
      <c r="UGM11" s="244"/>
      <c r="UGN11" s="244"/>
      <c r="UGO11" s="244"/>
      <c r="UGP11" s="244"/>
      <c r="UGQ11" s="244"/>
      <c r="UGR11" s="244"/>
      <c r="UGS11" s="244"/>
      <c r="UGT11" s="244"/>
      <c r="UGU11" s="244"/>
      <c r="UGV11" s="244"/>
      <c r="UGW11" s="244"/>
      <c r="UGX11" s="244"/>
      <c r="UGY11" s="244"/>
      <c r="UGZ11" s="244"/>
      <c r="UHA11" s="244"/>
      <c r="UHB11" s="244"/>
      <c r="UHC11" s="244"/>
      <c r="UHD11" s="244"/>
      <c r="UHE11" s="244"/>
      <c r="UHF11" s="244"/>
      <c r="UHG11" s="244"/>
      <c r="UHH11" s="244"/>
      <c r="UHI11" s="244"/>
      <c r="UHJ11" s="244"/>
      <c r="UHK11" s="244"/>
      <c r="UHL11" s="244"/>
      <c r="UHM11" s="244"/>
      <c r="UHN11" s="244"/>
      <c r="UHO11" s="244"/>
      <c r="UHP11" s="244"/>
      <c r="UHQ11" s="244"/>
      <c r="UHR11" s="244"/>
      <c r="UHS11" s="244"/>
      <c r="UHT11" s="244"/>
      <c r="UHU11" s="244"/>
      <c r="UHV11" s="244"/>
      <c r="UHW11" s="244"/>
      <c r="UHX11" s="244"/>
      <c r="UHY11" s="244"/>
      <c r="UHZ11" s="244"/>
      <c r="UIA11" s="244"/>
      <c r="UIB11" s="244"/>
      <c r="UIC11" s="244"/>
      <c r="UID11" s="244"/>
      <c r="UIE11" s="244"/>
      <c r="UIF11" s="244"/>
      <c r="UIG11" s="244"/>
      <c r="UIH11" s="244"/>
      <c r="UII11" s="244"/>
      <c r="UIJ11" s="244"/>
      <c r="UIK11" s="244"/>
      <c r="UIL11" s="244"/>
      <c r="UIM11" s="244"/>
      <c r="UIN11" s="244"/>
      <c r="UIO11" s="244"/>
      <c r="UIP11" s="244"/>
      <c r="UIQ11" s="244"/>
      <c r="UIR11" s="244"/>
      <c r="UIS11" s="244"/>
      <c r="UIT11" s="244"/>
      <c r="UIU11" s="244"/>
      <c r="UIV11" s="244"/>
      <c r="UIW11" s="244"/>
      <c r="UIX11" s="244"/>
      <c r="UIY11" s="244"/>
      <c r="UIZ11" s="244"/>
      <c r="UJA11" s="244"/>
      <c r="UJB11" s="244"/>
      <c r="UJC11" s="244"/>
      <c r="UJD11" s="244"/>
      <c r="UJE11" s="244"/>
      <c r="UJF11" s="244"/>
      <c r="UJG11" s="244"/>
      <c r="UJH11" s="244"/>
      <c r="UJI11" s="244"/>
      <c r="UJJ11" s="244"/>
      <c r="UJK11" s="244"/>
      <c r="UJL11" s="244"/>
      <c r="UJM11" s="244"/>
      <c r="UJN11" s="244"/>
      <c r="UJO11" s="244"/>
      <c r="UJP11" s="244"/>
      <c r="UJQ11" s="244"/>
      <c r="UJR11" s="244"/>
      <c r="UJS11" s="244"/>
      <c r="UJT11" s="244"/>
      <c r="UJU11" s="244"/>
      <c r="UJV11" s="244"/>
      <c r="UJW11" s="244"/>
      <c r="UJX11" s="244"/>
      <c r="UJY11" s="244"/>
      <c r="UJZ11" s="244"/>
      <c r="UKA11" s="244"/>
      <c r="UKB11" s="244"/>
      <c r="UKC11" s="244"/>
      <c r="UKD11" s="244"/>
      <c r="UKE11" s="244"/>
      <c r="UKF11" s="244"/>
      <c r="UKG11" s="244"/>
      <c r="UKH11" s="244"/>
      <c r="UKI11" s="244"/>
      <c r="UKJ11" s="244"/>
      <c r="UKK11" s="244"/>
      <c r="UKL11" s="244"/>
      <c r="UKM11" s="244"/>
      <c r="UKN11" s="244"/>
      <c r="UKO11" s="244"/>
      <c r="UKP11" s="244"/>
      <c r="UKQ11" s="244"/>
      <c r="UKR11" s="244"/>
      <c r="UKS11" s="244"/>
      <c r="UKT11" s="244"/>
      <c r="UKU11" s="244"/>
      <c r="UKV11" s="244"/>
      <c r="UKW11" s="244"/>
      <c r="UKX11" s="244"/>
      <c r="UKY11" s="244"/>
      <c r="UKZ11" s="244"/>
      <c r="ULA11" s="244"/>
      <c r="ULB11" s="244"/>
      <c r="ULC11" s="244"/>
      <c r="ULD11" s="244"/>
      <c r="ULE11" s="244"/>
      <c r="ULF11" s="244"/>
      <c r="ULG11" s="244"/>
      <c r="ULH11" s="244"/>
      <c r="ULI11" s="244"/>
      <c r="ULJ11" s="244"/>
      <c r="ULK11" s="244"/>
      <c r="ULL11" s="244"/>
      <c r="ULM11" s="244"/>
      <c r="ULN11" s="244"/>
      <c r="ULO11" s="244"/>
      <c r="ULP11" s="244"/>
      <c r="ULQ11" s="244"/>
      <c r="ULR11" s="244"/>
      <c r="ULS11" s="244"/>
      <c r="ULT11" s="244"/>
      <c r="ULU11" s="244"/>
      <c r="ULV11" s="244"/>
      <c r="ULW11" s="244"/>
      <c r="ULX11" s="244"/>
      <c r="ULY11" s="244"/>
      <c r="ULZ11" s="244"/>
      <c r="UMA11" s="244"/>
      <c r="UMB11" s="244"/>
      <c r="UMC11" s="244"/>
      <c r="UMD11" s="244"/>
      <c r="UME11" s="244"/>
      <c r="UMF11" s="244"/>
      <c r="UMG11" s="244"/>
      <c r="UMH11" s="244"/>
      <c r="UMI11" s="244"/>
      <c r="UMJ11" s="244"/>
      <c r="UMK11" s="244"/>
      <c r="UML11" s="244"/>
      <c r="UMM11" s="244"/>
      <c r="UMN11" s="244"/>
      <c r="UMO11" s="244"/>
      <c r="UMP11" s="244"/>
      <c r="UMQ11" s="244"/>
      <c r="UMR11" s="244"/>
      <c r="UMS11" s="244"/>
      <c r="UMT11" s="244"/>
      <c r="UMU11" s="244"/>
      <c r="UMV11" s="244"/>
      <c r="UMW11" s="244"/>
      <c r="UMX11" s="244"/>
      <c r="UMY11" s="244"/>
      <c r="UMZ11" s="244"/>
      <c r="UNA11" s="244"/>
      <c r="UNB11" s="244"/>
      <c r="UNC11" s="244"/>
      <c r="UND11" s="244"/>
      <c r="UNE11" s="244"/>
      <c r="UNF11" s="244"/>
      <c r="UNG11" s="244"/>
      <c r="UNH11" s="244"/>
      <c r="UNI11" s="244"/>
      <c r="UNJ11" s="244"/>
      <c r="UNK11" s="244"/>
      <c r="UNL11" s="244"/>
      <c r="UNM11" s="244"/>
      <c r="UNN11" s="244"/>
      <c r="UNO11" s="244"/>
      <c r="UNP11" s="244"/>
      <c r="UNQ11" s="244"/>
      <c r="UNR11" s="244"/>
      <c r="UNS11" s="244"/>
      <c r="UNT11" s="244"/>
      <c r="UNU11" s="244"/>
      <c r="UNV11" s="244"/>
      <c r="UNW11" s="244"/>
      <c r="UNX11" s="244"/>
      <c r="UNY11" s="244"/>
      <c r="UNZ11" s="244"/>
      <c r="UOA11" s="244"/>
      <c r="UOB11" s="244"/>
      <c r="UOC11" s="244"/>
      <c r="UOD11" s="244"/>
      <c r="UOE11" s="244"/>
      <c r="UOF11" s="244"/>
      <c r="UOG11" s="244"/>
      <c r="UOH11" s="244"/>
      <c r="UOI11" s="244"/>
      <c r="UOJ11" s="244"/>
      <c r="UOK11" s="244"/>
      <c r="UOL11" s="244"/>
      <c r="UOM11" s="244"/>
      <c r="UON11" s="244"/>
      <c r="UOO11" s="244"/>
      <c r="UOP11" s="244"/>
      <c r="UOQ11" s="244"/>
      <c r="UOR11" s="244"/>
      <c r="UOS11" s="244"/>
      <c r="UOT11" s="244"/>
      <c r="UOU11" s="244"/>
      <c r="UOV11" s="244"/>
      <c r="UOW11" s="244"/>
      <c r="UOX11" s="244"/>
      <c r="UOY11" s="244"/>
      <c r="UOZ11" s="244"/>
      <c r="UPA11" s="244"/>
      <c r="UPB11" s="244"/>
      <c r="UPC11" s="244"/>
      <c r="UPD11" s="244"/>
      <c r="UPE11" s="244"/>
      <c r="UPF11" s="244"/>
      <c r="UPG11" s="244"/>
      <c r="UPH11" s="244"/>
      <c r="UPI11" s="244"/>
      <c r="UPJ11" s="244"/>
      <c r="UPK11" s="244"/>
      <c r="UPL11" s="244"/>
      <c r="UPM11" s="244"/>
      <c r="UPN11" s="244"/>
      <c r="UPO11" s="244"/>
      <c r="UPP11" s="244"/>
      <c r="UPQ11" s="244"/>
      <c r="UPR11" s="244"/>
      <c r="UPS11" s="244"/>
      <c r="UPT11" s="244"/>
      <c r="UPU11" s="244"/>
      <c r="UPV11" s="244"/>
      <c r="UPW11" s="244"/>
      <c r="UPX11" s="244"/>
      <c r="UPY11" s="244"/>
      <c r="UPZ11" s="244"/>
      <c r="UQA11" s="244"/>
      <c r="UQB11" s="244"/>
      <c r="UQC11" s="244"/>
      <c r="UQD11" s="244"/>
      <c r="UQE11" s="244"/>
      <c r="UQF11" s="244"/>
      <c r="UQG11" s="244"/>
      <c r="UQH11" s="244"/>
      <c r="UQI11" s="244"/>
      <c r="UQJ11" s="244"/>
      <c r="UQK11" s="244"/>
      <c r="UQL11" s="244"/>
      <c r="UQM11" s="244"/>
      <c r="UQN11" s="244"/>
      <c r="UQO11" s="244"/>
      <c r="UQP11" s="244"/>
      <c r="UQQ11" s="244"/>
      <c r="UQR11" s="244"/>
      <c r="UQS11" s="244"/>
      <c r="UQT11" s="244"/>
      <c r="UQU11" s="244"/>
      <c r="UQV11" s="244"/>
      <c r="UQW11" s="244"/>
      <c r="UQX11" s="244"/>
      <c r="UQY11" s="244"/>
      <c r="UQZ11" s="244"/>
      <c r="URA11" s="244"/>
      <c r="URB11" s="244"/>
      <c r="URC11" s="244"/>
      <c r="URD11" s="244"/>
      <c r="URE11" s="244"/>
      <c r="URF11" s="244"/>
      <c r="URG11" s="244"/>
      <c r="URH11" s="244"/>
      <c r="URI11" s="244"/>
      <c r="URJ11" s="244"/>
      <c r="URK11" s="244"/>
      <c r="URL11" s="244"/>
      <c r="URM11" s="244"/>
      <c r="URN11" s="244"/>
      <c r="URO11" s="244"/>
      <c r="URP11" s="244"/>
      <c r="URQ11" s="244"/>
      <c r="URR11" s="244"/>
      <c r="URS11" s="244"/>
      <c r="URT11" s="244"/>
      <c r="URU11" s="244"/>
      <c r="URV11" s="244"/>
      <c r="URW11" s="244"/>
      <c r="URX11" s="244"/>
      <c r="URY11" s="244"/>
      <c r="URZ11" s="244"/>
      <c r="USA11" s="244"/>
      <c r="USB11" s="244"/>
      <c r="USC11" s="244"/>
      <c r="USD11" s="244"/>
      <c r="USE11" s="244"/>
      <c r="USF11" s="244"/>
      <c r="USG11" s="244"/>
      <c r="USH11" s="244"/>
      <c r="USI11" s="244"/>
      <c r="USJ11" s="244"/>
      <c r="USK11" s="244"/>
      <c r="USL11" s="244"/>
      <c r="USM11" s="244"/>
      <c r="USN11" s="244"/>
      <c r="USO11" s="244"/>
      <c r="USP11" s="244"/>
      <c r="USQ11" s="244"/>
      <c r="USR11" s="244"/>
      <c r="USS11" s="244"/>
      <c r="UST11" s="244"/>
      <c r="USU11" s="244"/>
      <c r="USV11" s="244"/>
      <c r="USW11" s="244"/>
      <c r="USX11" s="244"/>
      <c r="USY11" s="244"/>
      <c r="USZ11" s="244"/>
      <c r="UTA11" s="244"/>
      <c r="UTB11" s="244"/>
      <c r="UTC11" s="244"/>
      <c r="UTD11" s="244"/>
      <c r="UTE11" s="244"/>
      <c r="UTF11" s="244"/>
      <c r="UTG11" s="244"/>
      <c r="UTH11" s="244"/>
      <c r="UTI11" s="244"/>
      <c r="UTJ11" s="244"/>
      <c r="UTK11" s="244"/>
      <c r="UTL11" s="244"/>
      <c r="UTM11" s="244"/>
      <c r="UTN11" s="244"/>
      <c r="UTO11" s="244"/>
      <c r="UTP11" s="244"/>
      <c r="UTQ11" s="244"/>
      <c r="UTR11" s="244"/>
      <c r="UTS11" s="244"/>
      <c r="UTT11" s="244"/>
      <c r="UTU11" s="244"/>
      <c r="UTV11" s="244"/>
      <c r="UTW11" s="244"/>
      <c r="UTX11" s="244"/>
      <c r="UTY11" s="244"/>
      <c r="UTZ11" s="244"/>
      <c r="UUA11" s="244"/>
      <c r="UUB11" s="244"/>
      <c r="UUC11" s="244"/>
      <c r="UUD11" s="244"/>
      <c r="UUE11" s="244"/>
      <c r="UUF11" s="244"/>
      <c r="UUG11" s="244"/>
      <c r="UUH11" s="244"/>
      <c r="UUI11" s="244"/>
      <c r="UUJ11" s="244"/>
      <c r="UUK11" s="244"/>
      <c r="UUL11" s="244"/>
      <c r="UUM11" s="244"/>
      <c r="UUN11" s="244"/>
      <c r="UUO11" s="244"/>
      <c r="UUP11" s="244"/>
      <c r="UUQ11" s="244"/>
      <c r="UUR11" s="244"/>
      <c r="UUS11" s="244"/>
      <c r="UUT11" s="244"/>
      <c r="UUU11" s="244"/>
      <c r="UUV11" s="244"/>
      <c r="UUW11" s="244"/>
      <c r="UUX11" s="244"/>
      <c r="UUY11" s="244"/>
      <c r="UUZ11" s="244"/>
      <c r="UVA11" s="244"/>
      <c r="UVB11" s="244"/>
      <c r="UVC11" s="244"/>
      <c r="UVD11" s="244"/>
      <c r="UVE11" s="244"/>
      <c r="UVF11" s="244"/>
      <c r="UVG11" s="244"/>
      <c r="UVH11" s="244"/>
      <c r="UVI11" s="244"/>
      <c r="UVJ11" s="244"/>
      <c r="UVK11" s="244"/>
      <c r="UVL11" s="244"/>
      <c r="UVM11" s="244"/>
      <c r="UVN11" s="244"/>
      <c r="UVO11" s="244"/>
      <c r="UVP11" s="244"/>
      <c r="UVQ11" s="244"/>
      <c r="UVR11" s="244"/>
      <c r="UVS11" s="244"/>
      <c r="UVT11" s="244"/>
      <c r="UVU11" s="244"/>
      <c r="UVV11" s="244"/>
      <c r="UVW11" s="244"/>
      <c r="UVX11" s="244"/>
      <c r="UVY11" s="244"/>
      <c r="UVZ11" s="244"/>
      <c r="UWA11" s="244"/>
      <c r="UWB11" s="244"/>
      <c r="UWC11" s="244"/>
      <c r="UWD11" s="244"/>
      <c r="UWE11" s="244"/>
      <c r="UWF11" s="244"/>
      <c r="UWG11" s="244"/>
      <c r="UWH11" s="244"/>
      <c r="UWI11" s="244"/>
      <c r="UWJ11" s="244"/>
      <c r="UWK11" s="244"/>
      <c r="UWL11" s="244"/>
      <c r="UWM11" s="244"/>
      <c r="UWN11" s="244"/>
      <c r="UWO11" s="244"/>
      <c r="UWP11" s="244"/>
      <c r="UWQ11" s="244"/>
      <c r="UWR11" s="244"/>
      <c r="UWS11" s="244"/>
      <c r="UWT11" s="244"/>
      <c r="UWU11" s="244"/>
      <c r="UWV11" s="244"/>
      <c r="UWW11" s="244"/>
      <c r="UWX11" s="244"/>
      <c r="UWY11" s="244"/>
      <c r="UWZ11" s="244"/>
      <c r="UXA11" s="244"/>
      <c r="UXB11" s="244"/>
      <c r="UXC11" s="244"/>
      <c r="UXD11" s="244"/>
      <c r="UXE11" s="244"/>
      <c r="UXF11" s="244"/>
      <c r="UXG11" s="244"/>
      <c r="UXH11" s="244"/>
      <c r="UXI11" s="244"/>
      <c r="UXJ11" s="244"/>
      <c r="UXK11" s="244"/>
      <c r="UXL11" s="244"/>
      <c r="UXM11" s="244"/>
      <c r="UXN11" s="244"/>
      <c r="UXO11" s="244"/>
      <c r="UXP11" s="244"/>
      <c r="UXQ11" s="244"/>
      <c r="UXR11" s="244"/>
      <c r="UXS11" s="244"/>
      <c r="UXT11" s="244"/>
      <c r="UXU11" s="244"/>
      <c r="UXV11" s="244"/>
      <c r="UXW11" s="244"/>
      <c r="UXX11" s="244"/>
      <c r="UXY11" s="244"/>
      <c r="UXZ11" s="244"/>
      <c r="UYA11" s="244"/>
      <c r="UYB11" s="244"/>
      <c r="UYC11" s="244"/>
      <c r="UYD11" s="244"/>
      <c r="UYE11" s="244"/>
      <c r="UYF11" s="244"/>
      <c r="UYG11" s="244"/>
      <c r="UYH11" s="244"/>
      <c r="UYI11" s="244"/>
      <c r="UYJ11" s="244"/>
      <c r="UYK11" s="244"/>
      <c r="UYL11" s="244"/>
      <c r="UYM11" s="244"/>
      <c r="UYN11" s="244"/>
      <c r="UYO11" s="244"/>
      <c r="UYP11" s="244"/>
      <c r="UYQ11" s="244"/>
      <c r="UYR11" s="244"/>
      <c r="UYS11" s="244"/>
      <c r="UYT11" s="244"/>
      <c r="UYU11" s="244"/>
      <c r="UYV11" s="244"/>
      <c r="UYW11" s="244"/>
      <c r="UYX11" s="244"/>
      <c r="UYY11" s="244"/>
      <c r="UYZ11" s="244"/>
      <c r="UZA11" s="244"/>
      <c r="UZB11" s="244"/>
      <c r="UZC11" s="244"/>
      <c r="UZD11" s="244"/>
      <c r="UZE11" s="244"/>
      <c r="UZF11" s="244"/>
      <c r="UZG11" s="244"/>
      <c r="UZH11" s="244"/>
      <c r="UZI11" s="244"/>
      <c r="UZJ11" s="244"/>
      <c r="UZK11" s="244"/>
      <c r="UZL11" s="244"/>
      <c r="UZM11" s="244"/>
      <c r="UZN11" s="244"/>
      <c r="UZO11" s="244"/>
      <c r="UZP11" s="244"/>
      <c r="UZQ11" s="244"/>
      <c r="UZR11" s="244"/>
      <c r="UZS11" s="244"/>
      <c r="UZT11" s="244"/>
      <c r="UZU11" s="244"/>
      <c r="UZV11" s="244"/>
      <c r="UZW11" s="244"/>
      <c r="UZX11" s="244"/>
      <c r="UZY11" s="244"/>
      <c r="UZZ11" s="244"/>
      <c r="VAA11" s="244"/>
      <c r="VAB11" s="244"/>
      <c r="VAC11" s="244"/>
      <c r="VAD11" s="244"/>
      <c r="VAE11" s="244"/>
      <c r="VAF11" s="244"/>
      <c r="VAG11" s="244"/>
      <c r="VAH11" s="244"/>
      <c r="VAI11" s="244"/>
      <c r="VAJ11" s="244"/>
      <c r="VAK11" s="244"/>
      <c r="VAL11" s="244"/>
      <c r="VAM11" s="244"/>
      <c r="VAN11" s="244"/>
      <c r="VAO11" s="244"/>
      <c r="VAP11" s="244"/>
      <c r="VAQ11" s="244"/>
      <c r="VAR11" s="244"/>
      <c r="VAS11" s="244"/>
      <c r="VAT11" s="244"/>
      <c r="VAU11" s="244"/>
      <c r="VAV11" s="244"/>
      <c r="VAW11" s="244"/>
      <c r="VAX11" s="244"/>
      <c r="VAY11" s="244"/>
      <c r="VAZ11" s="244"/>
      <c r="VBA11" s="244"/>
      <c r="VBB11" s="244"/>
      <c r="VBC11" s="244"/>
      <c r="VBD11" s="244"/>
      <c r="VBE11" s="244"/>
      <c r="VBF11" s="244"/>
      <c r="VBG11" s="244"/>
      <c r="VBH11" s="244"/>
      <c r="VBI11" s="244"/>
      <c r="VBJ11" s="244"/>
      <c r="VBK11" s="244"/>
      <c r="VBL11" s="244"/>
      <c r="VBM11" s="244"/>
      <c r="VBN11" s="244"/>
      <c r="VBO11" s="244"/>
      <c r="VBP11" s="244"/>
      <c r="VBQ11" s="244"/>
      <c r="VBR11" s="244"/>
      <c r="VBS11" s="244"/>
      <c r="VBT11" s="244"/>
      <c r="VBU11" s="244"/>
      <c r="VBV11" s="244"/>
      <c r="VBW11" s="244"/>
      <c r="VBX11" s="244"/>
      <c r="VBY11" s="244"/>
      <c r="VBZ11" s="244"/>
      <c r="VCA11" s="244"/>
      <c r="VCB11" s="244"/>
      <c r="VCC11" s="244"/>
      <c r="VCD11" s="244"/>
      <c r="VCE11" s="244"/>
      <c r="VCF11" s="244"/>
      <c r="VCG11" s="244"/>
      <c r="VCH11" s="244"/>
      <c r="VCI11" s="244"/>
      <c r="VCJ11" s="244"/>
      <c r="VCK11" s="244"/>
      <c r="VCL11" s="244"/>
      <c r="VCM11" s="244"/>
      <c r="VCN11" s="244"/>
      <c r="VCO11" s="244"/>
      <c r="VCP11" s="244"/>
      <c r="VCQ11" s="244"/>
      <c r="VCR11" s="244"/>
      <c r="VCS11" s="244"/>
      <c r="VCT11" s="244"/>
      <c r="VCU11" s="244"/>
      <c r="VCV11" s="244"/>
      <c r="VCW11" s="244"/>
      <c r="VCX11" s="244"/>
      <c r="VCY11" s="244"/>
      <c r="VCZ11" s="244"/>
      <c r="VDA11" s="244"/>
      <c r="VDB11" s="244"/>
      <c r="VDC11" s="244"/>
      <c r="VDD11" s="244"/>
      <c r="VDE11" s="244"/>
      <c r="VDF11" s="244"/>
      <c r="VDG11" s="244"/>
      <c r="VDH11" s="244"/>
      <c r="VDI11" s="244"/>
      <c r="VDJ11" s="244"/>
      <c r="VDK11" s="244"/>
      <c r="VDL11" s="244"/>
      <c r="VDM11" s="244"/>
      <c r="VDN11" s="244"/>
      <c r="VDO11" s="244"/>
      <c r="VDP11" s="244"/>
      <c r="VDQ11" s="244"/>
      <c r="VDR11" s="244"/>
      <c r="VDS11" s="244"/>
      <c r="VDT11" s="244"/>
      <c r="VDU11" s="244"/>
      <c r="VDV11" s="244"/>
      <c r="VDW11" s="244"/>
      <c r="VDX11" s="244"/>
      <c r="VDY11" s="244"/>
      <c r="VDZ11" s="244"/>
      <c r="VEA11" s="244"/>
      <c r="VEB11" s="244"/>
      <c r="VEC11" s="244"/>
      <c r="VED11" s="244"/>
      <c r="VEE11" s="244"/>
      <c r="VEF11" s="244"/>
      <c r="VEG11" s="244"/>
      <c r="VEH11" s="244"/>
      <c r="VEI11" s="244"/>
      <c r="VEJ11" s="244"/>
      <c r="VEK11" s="244"/>
      <c r="VEL11" s="244"/>
      <c r="VEM11" s="244"/>
      <c r="VEN11" s="244"/>
      <c r="VEO11" s="244"/>
      <c r="VEP11" s="244"/>
      <c r="VEQ11" s="244"/>
      <c r="VER11" s="244"/>
      <c r="VES11" s="244"/>
      <c r="VET11" s="244"/>
      <c r="VEU11" s="244"/>
      <c r="VEV11" s="244"/>
      <c r="VEW11" s="244"/>
      <c r="VEX11" s="244"/>
      <c r="VEY11" s="244"/>
      <c r="VEZ11" s="244"/>
      <c r="VFA11" s="244"/>
      <c r="VFB11" s="244"/>
      <c r="VFC11" s="244"/>
      <c r="VFD11" s="244"/>
      <c r="VFE11" s="244"/>
      <c r="VFF11" s="244"/>
      <c r="VFG11" s="244"/>
      <c r="VFH11" s="244"/>
      <c r="VFI11" s="244"/>
      <c r="VFJ11" s="244"/>
      <c r="VFK11" s="244"/>
      <c r="VFL11" s="244"/>
      <c r="VFM11" s="244"/>
      <c r="VFN11" s="244"/>
      <c r="VFO11" s="244"/>
      <c r="VFP11" s="244"/>
      <c r="VFQ11" s="244"/>
      <c r="VFR11" s="244"/>
      <c r="VFS11" s="244"/>
      <c r="VFT11" s="244"/>
      <c r="VFU11" s="244"/>
      <c r="VFV11" s="244"/>
      <c r="VFW11" s="244"/>
      <c r="VFX11" s="244"/>
      <c r="VFY11" s="244"/>
      <c r="VFZ11" s="244"/>
      <c r="VGA11" s="244"/>
      <c r="VGB11" s="244"/>
      <c r="VGC11" s="244"/>
      <c r="VGD11" s="244"/>
      <c r="VGE11" s="244"/>
      <c r="VGF11" s="244"/>
      <c r="VGG11" s="244"/>
      <c r="VGH11" s="244"/>
      <c r="VGI11" s="244"/>
      <c r="VGJ11" s="244"/>
      <c r="VGK11" s="244"/>
      <c r="VGL11" s="244"/>
      <c r="VGM11" s="244"/>
      <c r="VGN11" s="244"/>
      <c r="VGO11" s="244"/>
      <c r="VGP11" s="244"/>
      <c r="VGQ11" s="244"/>
      <c r="VGR11" s="244"/>
      <c r="VGS11" s="244"/>
      <c r="VGT11" s="244"/>
      <c r="VGU11" s="244"/>
      <c r="VGV11" s="244"/>
      <c r="VGW11" s="244"/>
      <c r="VGX11" s="244"/>
      <c r="VGY11" s="244"/>
      <c r="VGZ11" s="244"/>
      <c r="VHA11" s="244"/>
      <c r="VHB11" s="244"/>
      <c r="VHC11" s="244"/>
      <c r="VHD11" s="244"/>
      <c r="VHE11" s="244"/>
      <c r="VHF11" s="244"/>
      <c r="VHG11" s="244"/>
      <c r="VHH11" s="244"/>
      <c r="VHI11" s="244"/>
      <c r="VHJ11" s="244"/>
      <c r="VHK11" s="244"/>
      <c r="VHL11" s="244"/>
      <c r="VHM11" s="244"/>
      <c r="VHN11" s="244"/>
      <c r="VHO11" s="244"/>
      <c r="VHP11" s="244"/>
      <c r="VHQ11" s="244"/>
      <c r="VHR11" s="244"/>
      <c r="VHS11" s="244"/>
      <c r="VHT11" s="244"/>
      <c r="VHU11" s="244"/>
      <c r="VHV11" s="244"/>
      <c r="VHW11" s="244"/>
      <c r="VHX11" s="244"/>
      <c r="VHY11" s="244"/>
      <c r="VHZ11" s="244"/>
      <c r="VIA11" s="244"/>
      <c r="VIB11" s="244"/>
      <c r="VIC11" s="244"/>
      <c r="VID11" s="244"/>
      <c r="VIE11" s="244"/>
      <c r="VIF11" s="244"/>
      <c r="VIG11" s="244"/>
      <c r="VIH11" s="244"/>
      <c r="VII11" s="244"/>
      <c r="VIJ11" s="244"/>
      <c r="VIK11" s="244"/>
      <c r="VIL11" s="244"/>
      <c r="VIM11" s="244"/>
      <c r="VIN11" s="244"/>
      <c r="VIO11" s="244"/>
      <c r="VIP11" s="244"/>
      <c r="VIQ11" s="244"/>
      <c r="VIR11" s="244"/>
      <c r="VIS11" s="244"/>
      <c r="VIT11" s="244"/>
      <c r="VIU11" s="244"/>
      <c r="VIV11" s="244"/>
      <c r="VIW11" s="244"/>
      <c r="VIX11" s="244"/>
      <c r="VIY11" s="244"/>
      <c r="VIZ11" s="244"/>
      <c r="VJA11" s="244"/>
      <c r="VJB11" s="244"/>
      <c r="VJC11" s="244"/>
      <c r="VJD11" s="244"/>
      <c r="VJE11" s="244"/>
      <c r="VJF11" s="244"/>
      <c r="VJG11" s="244"/>
      <c r="VJH11" s="244"/>
      <c r="VJI11" s="244"/>
      <c r="VJJ11" s="244"/>
      <c r="VJK11" s="244"/>
      <c r="VJL11" s="244"/>
      <c r="VJM11" s="244"/>
      <c r="VJN11" s="244"/>
      <c r="VJO11" s="244"/>
      <c r="VJP11" s="244"/>
      <c r="VJQ11" s="244"/>
      <c r="VJR11" s="244"/>
      <c r="VJS11" s="244"/>
      <c r="VJT11" s="244"/>
      <c r="VJU11" s="244"/>
      <c r="VJV11" s="244"/>
      <c r="VJW11" s="244"/>
      <c r="VJX11" s="244"/>
      <c r="VJY11" s="244"/>
      <c r="VJZ11" s="244"/>
      <c r="VKA11" s="244"/>
      <c r="VKB11" s="244"/>
      <c r="VKC11" s="244"/>
      <c r="VKD11" s="244"/>
      <c r="VKE11" s="244"/>
      <c r="VKF11" s="244"/>
      <c r="VKG11" s="244"/>
      <c r="VKH11" s="244"/>
      <c r="VKI11" s="244"/>
      <c r="VKJ11" s="244"/>
      <c r="VKK11" s="244"/>
      <c r="VKL11" s="244"/>
      <c r="VKM11" s="244"/>
      <c r="VKN11" s="244"/>
      <c r="VKO11" s="244"/>
      <c r="VKP11" s="244"/>
      <c r="VKQ11" s="244"/>
      <c r="VKR11" s="244"/>
      <c r="VKS11" s="244"/>
      <c r="VKT11" s="244"/>
      <c r="VKU11" s="244"/>
      <c r="VKV11" s="244"/>
      <c r="VKW11" s="244"/>
      <c r="VKX11" s="244"/>
      <c r="VKY11" s="244"/>
      <c r="VKZ11" s="244"/>
      <c r="VLA11" s="244"/>
      <c r="VLB11" s="244"/>
      <c r="VLC11" s="244"/>
      <c r="VLD11" s="244"/>
      <c r="VLE11" s="244"/>
      <c r="VLF11" s="244"/>
      <c r="VLG11" s="244"/>
      <c r="VLH11" s="244"/>
      <c r="VLI11" s="244"/>
      <c r="VLJ11" s="244"/>
      <c r="VLK11" s="244"/>
      <c r="VLL11" s="244"/>
      <c r="VLM11" s="244"/>
      <c r="VLN11" s="244"/>
      <c r="VLO11" s="244"/>
      <c r="VLP11" s="244"/>
      <c r="VLQ11" s="244"/>
      <c r="VLR11" s="244"/>
      <c r="VLS11" s="244"/>
      <c r="VLT11" s="244"/>
      <c r="VLU11" s="244"/>
      <c r="VLV11" s="244"/>
      <c r="VLW11" s="244"/>
      <c r="VLX11" s="244"/>
      <c r="VLY11" s="244"/>
      <c r="VLZ11" s="244"/>
      <c r="VMA11" s="244"/>
      <c r="VMB11" s="244"/>
      <c r="VMC11" s="244"/>
      <c r="VMD11" s="244"/>
      <c r="VME11" s="244"/>
      <c r="VMF11" s="244"/>
      <c r="VMG11" s="244"/>
      <c r="VMH11" s="244"/>
      <c r="VMI11" s="244"/>
      <c r="VMJ11" s="244"/>
      <c r="VMK11" s="244"/>
      <c r="VML11" s="244"/>
      <c r="VMM11" s="244"/>
      <c r="VMN11" s="244"/>
      <c r="VMO11" s="244"/>
      <c r="VMP11" s="244"/>
      <c r="VMQ11" s="244"/>
      <c r="VMR11" s="244"/>
      <c r="VMS11" s="244"/>
      <c r="VMT11" s="244"/>
      <c r="VMU11" s="244"/>
      <c r="VMV11" s="244"/>
      <c r="VMW11" s="244"/>
      <c r="VMX11" s="244"/>
      <c r="VMY11" s="244"/>
      <c r="VMZ11" s="244"/>
      <c r="VNA11" s="244"/>
      <c r="VNB11" s="244"/>
      <c r="VNC11" s="244"/>
      <c r="VND11" s="244"/>
      <c r="VNE11" s="244"/>
      <c r="VNF11" s="244"/>
      <c r="VNG11" s="244"/>
      <c r="VNH11" s="244"/>
      <c r="VNI11" s="244"/>
      <c r="VNJ11" s="244"/>
      <c r="VNK11" s="244"/>
      <c r="VNL11" s="244"/>
      <c r="VNM11" s="244"/>
      <c r="VNN11" s="244"/>
      <c r="VNO11" s="244"/>
      <c r="VNP11" s="244"/>
      <c r="VNQ11" s="244"/>
      <c r="VNR11" s="244"/>
      <c r="VNS11" s="244"/>
      <c r="VNT11" s="244"/>
      <c r="VNU11" s="244"/>
      <c r="VNV11" s="244"/>
      <c r="VNW11" s="244"/>
      <c r="VNX11" s="244"/>
      <c r="VNY11" s="244"/>
      <c r="VNZ11" s="244"/>
      <c r="VOA11" s="244"/>
      <c r="VOB11" s="244"/>
      <c r="VOC11" s="244"/>
      <c r="VOD11" s="244"/>
      <c r="VOE11" s="244"/>
      <c r="VOF11" s="244"/>
      <c r="VOG11" s="244"/>
      <c r="VOH11" s="244"/>
      <c r="VOI11" s="244"/>
      <c r="VOJ11" s="244"/>
      <c r="VOK11" s="244"/>
      <c r="VOL11" s="244"/>
      <c r="VOM11" s="244"/>
      <c r="VON11" s="244"/>
      <c r="VOO11" s="244"/>
      <c r="VOP11" s="244"/>
      <c r="VOQ11" s="244"/>
      <c r="VOR11" s="244"/>
      <c r="VOS11" s="244"/>
      <c r="VOT11" s="244"/>
      <c r="VOU11" s="244"/>
      <c r="VOV11" s="244"/>
      <c r="VOW11" s="244"/>
      <c r="VOX11" s="244"/>
      <c r="VOY11" s="244"/>
      <c r="VOZ11" s="244"/>
      <c r="VPA11" s="244"/>
      <c r="VPB11" s="244"/>
      <c r="VPC11" s="244"/>
      <c r="VPD11" s="244"/>
      <c r="VPE11" s="244"/>
      <c r="VPF11" s="244"/>
      <c r="VPG11" s="244"/>
      <c r="VPH11" s="244"/>
      <c r="VPI11" s="244"/>
      <c r="VPJ11" s="244"/>
      <c r="VPK11" s="244"/>
      <c r="VPL11" s="244"/>
      <c r="VPM11" s="244"/>
      <c r="VPN11" s="244"/>
      <c r="VPO11" s="244"/>
      <c r="VPP11" s="244"/>
      <c r="VPQ11" s="244"/>
      <c r="VPR11" s="244"/>
      <c r="VPS11" s="244"/>
      <c r="VPT11" s="244"/>
      <c r="VPU11" s="244"/>
      <c r="VPV11" s="244"/>
      <c r="VPW11" s="244"/>
      <c r="VPX11" s="244"/>
      <c r="VPY11" s="244"/>
      <c r="VPZ11" s="244"/>
      <c r="VQA11" s="244"/>
      <c r="VQB11" s="244"/>
      <c r="VQC11" s="244"/>
      <c r="VQD11" s="244"/>
      <c r="VQE11" s="244"/>
      <c r="VQF11" s="244"/>
      <c r="VQG11" s="244"/>
      <c r="VQH11" s="244"/>
      <c r="VQI11" s="244"/>
      <c r="VQJ11" s="244"/>
      <c r="VQK11" s="244"/>
      <c r="VQL11" s="244"/>
      <c r="VQM11" s="244"/>
      <c r="VQN11" s="244"/>
      <c r="VQO11" s="244"/>
      <c r="VQP11" s="244"/>
      <c r="VQQ11" s="244"/>
      <c r="VQR11" s="244"/>
      <c r="VQS11" s="244"/>
      <c r="VQT11" s="244"/>
      <c r="VQU11" s="244"/>
      <c r="VQV11" s="244"/>
      <c r="VQW11" s="244"/>
      <c r="VQX11" s="244"/>
      <c r="VQY11" s="244"/>
      <c r="VQZ11" s="244"/>
      <c r="VRA11" s="244"/>
      <c r="VRB11" s="244"/>
      <c r="VRC11" s="244"/>
      <c r="VRD11" s="244"/>
      <c r="VRE11" s="244"/>
      <c r="VRF11" s="244"/>
      <c r="VRG11" s="244"/>
      <c r="VRH11" s="244"/>
      <c r="VRI11" s="244"/>
      <c r="VRJ11" s="244"/>
      <c r="VRK11" s="244"/>
      <c r="VRL11" s="244"/>
      <c r="VRM11" s="244"/>
      <c r="VRN11" s="244"/>
      <c r="VRO11" s="244"/>
      <c r="VRP11" s="244"/>
      <c r="VRQ11" s="244"/>
      <c r="VRR11" s="244"/>
      <c r="VRS11" s="244"/>
      <c r="VRT11" s="244"/>
      <c r="VRU11" s="244"/>
      <c r="VRV11" s="244"/>
      <c r="VRW11" s="244"/>
      <c r="VRX11" s="244"/>
      <c r="VRY11" s="244"/>
      <c r="VRZ11" s="244"/>
      <c r="VSA11" s="244"/>
      <c r="VSB11" s="244"/>
      <c r="VSC11" s="244"/>
      <c r="VSD11" s="244"/>
      <c r="VSE11" s="244"/>
      <c r="VSF11" s="244"/>
      <c r="VSG11" s="244"/>
      <c r="VSH11" s="244"/>
      <c r="VSI11" s="244"/>
      <c r="VSJ11" s="244"/>
      <c r="VSK11" s="244"/>
      <c r="VSL11" s="244"/>
      <c r="VSM11" s="244"/>
      <c r="VSN11" s="244"/>
      <c r="VSO11" s="244"/>
      <c r="VSP11" s="244"/>
      <c r="VSQ11" s="244"/>
      <c r="VSR11" s="244"/>
      <c r="VSS11" s="244"/>
      <c r="VST11" s="244"/>
      <c r="VSU11" s="244"/>
      <c r="VSV11" s="244"/>
      <c r="VSW11" s="244"/>
      <c r="VSX11" s="244"/>
      <c r="VSY11" s="244"/>
      <c r="VSZ11" s="244"/>
      <c r="VTA11" s="244"/>
      <c r="VTB11" s="244"/>
      <c r="VTC11" s="244"/>
      <c r="VTD11" s="244"/>
      <c r="VTE11" s="244"/>
      <c r="VTF11" s="244"/>
      <c r="VTG11" s="244"/>
      <c r="VTH11" s="244"/>
      <c r="VTI11" s="244"/>
      <c r="VTJ11" s="244"/>
      <c r="VTK11" s="244"/>
      <c r="VTL11" s="244"/>
      <c r="VTM11" s="244"/>
      <c r="VTN11" s="244"/>
      <c r="VTO11" s="244"/>
      <c r="VTP11" s="244"/>
      <c r="VTQ11" s="244"/>
      <c r="VTR11" s="244"/>
      <c r="VTS11" s="244"/>
      <c r="VTT11" s="244"/>
      <c r="VTU11" s="244"/>
      <c r="VTV11" s="244"/>
      <c r="VTW11" s="244"/>
      <c r="VTX11" s="244"/>
      <c r="VTY11" s="244"/>
      <c r="VTZ11" s="244"/>
      <c r="VUA11" s="244"/>
      <c r="VUB11" s="244"/>
      <c r="VUC11" s="244"/>
      <c r="VUD11" s="244"/>
      <c r="VUE11" s="244"/>
      <c r="VUF11" s="244"/>
      <c r="VUG11" s="244"/>
      <c r="VUH11" s="244"/>
      <c r="VUI11" s="244"/>
      <c r="VUJ11" s="244"/>
      <c r="VUK11" s="244"/>
      <c r="VUL11" s="244"/>
      <c r="VUM11" s="244"/>
      <c r="VUN11" s="244"/>
      <c r="VUO11" s="244"/>
      <c r="VUP11" s="244"/>
      <c r="VUQ11" s="244"/>
      <c r="VUR11" s="244"/>
      <c r="VUS11" s="244"/>
      <c r="VUT11" s="244"/>
      <c r="VUU11" s="244"/>
      <c r="VUV11" s="244"/>
      <c r="VUW11" s="244"/>
      <c r="VUX11" s="244"/>
      <c r="VUY11" s="244"/>
      <c r="VUZ11" s="244"/>
      <c r="VVA11" s="244"/>
      <c r="VVB11" s="244"/>
      <c r="VVC11" s="244"/>
      <c r="VVD11" s="244"/>
      <c r="VVE11" s="244"/>
      <c r="VVF11" s="244"/>
      <c r="VVG11" s="244"/>
      <c r="VVH11" s="244"/>
      <c r="VVI11" s="244"/>
      <c r="VVJ11" s="244"/>
      <c r="VVK11" s="244"/>
      <c r="VVL11" s="244"/>
      <c r="VVM11" s="244"/>
      <c r="VVN11" s="244"/>
      <c r="VVO11" s="244"/>
      <c r="VVP11" s="244"/>
      <c r="VVQ11" s="244"/>
      <c r="VVR11" s="244"/>
      <c r="VVS11" s="244"/>
      <c r="VVT11" s="244"/>
      <c r="VVU11" s="244"/>
      <c r="VVV11" s="244"/>
      <c r="VVW11" s="244"/>
      <c r="VVX11" s="244"/>
      <c r="VVY11" s="244"/>
      <c r="VVZ11" s="244"/>
      <c r="VWA11" s="244"/>
      <c r="VWB11" s="244"/>
      <c r="VWC11" s="244"/>
      <c r="VWD11" s="244"/>
      <c r="VWE11" s="244"/>
      <c r="VWF11" s="244"/>
      <c r="VWG11" s="244"/>
      <c r="VWH11" s="244"/>
      <c r="VWI11" s="244"/>
      <c r="VWJ11" s="244"/>
      <c r="VWK11" s="244"/>
      <c r="VWL11" s="244"/>
      <c r="VWM11" s="244"/>
      <c r="VWN11" s="244"/>
      <c r="VWO11" s="244"/>
      <c r="VWP11" s="244"/>
      <c r="VWQ11" s="244"/>
      <c r="VWR11" s="244"/>
      <c r="VWS11" s="244"/>
      <c r="VWT11" s="244"/>
      <c r="VWU11" s="244"/>
      <c r="VWV11" s="244"/>
      <c r="VWW11" s="244"/>
      <c r="VWX11" s="244"/>
      <c r="VWY11" s="244"/>
      <c r="VWZ11" s="244"/>
      <c r="VXA11" s="244"/>
      <c r="VXB11" s="244"/>
      <c r="VXC11" s="244"/>
      <c r="VXD11" s="244"/>
      <c r="VXE11" s="244"/>
      <c r="VXF11" s="244"/>
      <c r="VXG11" s="244"/>
      <c r="VXH11" s="244"/>
      <c r="VXI11" s="244"/>
      <c r="VXJ11" s="244"/>
      <c r="VXK11" s="244"/>
      <c r="VXL11" s="244"/>
      <c r="VXM11" s="244"/>
      <c r="VXN11" s="244"/>
      <c r="VXO11" s="244"/>
      <c r="VXP11" s="244"/>
      <c r="VXQ11" s="244"/>
      <c r="VXR11" s="244"/>
      <c r="VXS11" s="244"/>
      <c r="VXT11" s="244"/>
      <c r="VXU11" s="244"/>
      <c r="VXV11" s="244"/>
      <c r="VXW11" s="244"/>
      <c r="VXX11" s="244"/>
      <c r="VXY11" s="244"/>
      <c r="VXZ11" s="244"/>
      <c r="VYA11" s="244"/>
      <c r="VYB11" s="244"/>
      <c r="VYC11" s="244"/>
      <c r="VYD11" s="244"/>
      <c r="VYE11" s="244"/>
      <c r="VYF11" s="244"/>
      <c r="VYG11" s="244"/>
      <c r="VYH11" s="244"/>
      <c r="VYI11" s="244"/>
      <c r="VYJ11" s="244"/>
      <c r="VYK11" s="244"/>
      <c r="VYL11" s="244"/>
      <c r="VYM11" s="244"/>
      <c r="VYN11" s="244"/>
      <c r="VYO11" s="244"/>
      <c r="VYP11" s="244"/>
      <c r="VYQ11" s="244"/>
      <c r="VYR11" s="244"/>
      <c r="VYS11" s="244"/>
      <c r="VYT11" s="244"/>
      <c r="VYU11" s="244"/>
      <c r="VYV11" s="244"/>
      <c r="VYW11" s="244"/>
      <c r="VYX11" s="244"/>
      <c r="VYY11" s="244"/>
      <c r="VYZ11" s="244"/>
      <c r="VZA11" s="244"/>
      <c r="VZB11" s="244"/>
      <c r="VZC11" s="244"/>
      <c r="VZD11" s="244"/>
      <c r="VZE11" s="244"/>
      <c r="VZF11" s="244"/>
      <c r="VZG11" s="244"/>
      <c r="VZH11" s="244"/>
      <c r="VZI11" s="244"/>
      <c r="VZJ11" s="244"/>
      <c r="VZK11" s="244"/>
      <c r="VZL11" s="244"/>
      <c r="VZM11" s="244"/>
      <c r="VZN11" s="244"/>
      <c r="VZO11" s="244"/>
      <c r="VZP11" s="244"/>
      <c r="VZQ11" s="244"/>
      <c r="VZR11" s="244"/>
      <c r="VZS11" s="244"/>
      <c r="VZT11" s="244"/>
      <c r="VZU11" s="244"/>
      <c r="VZV11" s="244"/>
      <c r="VZW11" s="244"/>
      <c r="VZX11" s="244"/>
      <c r="VZY11" s="244"/>
      <c r="VZZ11" s="244"/>
      <c r="WAA11" s="244"/>
      <c r="WAB11" s="244"/>
      <c r="WAC11" s="244"/>
      <c r="WAD11" s="244"/>
      <c r="WAE11" s="244"/>
      <c r="WAF11" s="244"/>
      <c r="WAG11" s="244"/>
      <c r="WAH11" s="244"/>
      <c r="WAI11" s="244"/>
      <c r="WAJ11" s="244"/>
      <c r="WAK11" s="244"/>
      <c r="WAL11" s="244"/>
      <c r="WAM11" s="244"/>
      <c r="WAN11" s="244"/>
      <c r="WAO11" s="244"/>
      <c r="WAP11" s="244"/>
      <c r="WAQ11" s="244"/>
      <c r="WAR11" s="244"/>
      <c r="WAS11" s="244"/>
      <c r="WAT11" s="244"/>
      <c r="WAU11" s="244"/>
      <c r="WAV11" s="244"/>
      <c r="WAW11" s="244"/>
      <c r="WAX11" s="244"/>
      <c r="WAY11" s="244"/>
      <c r="WAZ11" s="244"/>
      <c r="WBA11" s="244"/>
      <c r="WBB11" s="244"/>
      <c r="WBC11" s="244"/>
      <c r="WBD11" s="244"/>
      <c r="WBE11" s="244"/>
      <c r="WBF11" s="244"/>
      <c r="WBG11" s="244"/>
      <c r="WBH11" s="244"/>
      <c r="WBI11" s="244"/>
      <c r="WBJ11" s="244"/>
      <c r="WBK11" s="244"/>
      <c r="WBL11" s="244"/>
      <c r="WBM11" s="244"/>
      <c r="WBN11" s="244"/>
      <c r="WBO11" s="244"/>
      <c r="WBP11" s="244"/>
      <c r="WBQ11" s="244"/>
      <c r="WBR11" s="244"/>
      <c r="WBS11" s="244"/>
      <c r="WBT11" s="244"/>
      <c r="WBU11" s="244"/>
      <c r="WBV11" s="244"/>
      <c r="WBW11" s="244"/>
      <c r="WBX11" s="244"/>
      <c r="WBY11" s="244"/>
      <c r="WBZ11" s="244"/>
      <c r="WCA11" s="244"/>
      <c r="WCB11" s="244"/>
      <c r="WCC11" s="244"/>
      <c r="WCD11" s="244"/>
      <c r="WCE11" s="244"/>
      <c r="WCF11" s="244"/>
      <c r="WCG11" s="244"/>
      <c r="WCH11" s="244"/>
      <c r="WCI11" s="244"/>
      <c r="WCJ11" s="244"/>
      <c r="WCK11" s="244"/>
      <c r="WCL11" s="244"/>
      <c r="WCM11" s="244"/>
      <c r="WCN11" s="244"/>
      <c r="WCO11" s="244"/>
      <c r="WCP11" s="244"/>
      <c r="WCQ11" s="244"/>
      <c r="WCR11" s="244"/>
      <c r="WCS11" s="244"/>
      <c r="WCT11" s="244"/>
      <c r="WCU11" s="244"/>
      <c r="WCV11" s="244"/>
      <c r="WCW11" s="244"/>
      <c r="WCX11" s="244"/>
      <c r="WCY11" s="244"/>
      <c r="WCZ11" s="244"/>
      <c r="WDA11" s="244"/>
      <c r="WDB11" s="244"/>
      <c r="WDC11" s="244"/>
      <c r="WDD11" s="244"/>
      <c r="WDE11" s="244"/>
      <c r="WDF11" s="244"/>
      <c r="WDG11" s="244"/>
      <c r="WDH11" s="244"/>
      <c r="WDI11" s="244"/>
      <c r="WDJ11" s="244"/>
      <c r="WDK11" s="244"/>
      <c r="WDL11" s="244"/>
      <c r="WDM11" s="244"/>
      <c r="WDN11" s="244"/>
      <c r="WDO11" s="244"/>
      <c r="WDP11" s="244"/>
      <c r="WDQ11" s="244"/>
      <c r="WDR11" s="244"/>
      <c r="WDS11" s="244"/>
      <c r="WDT11" s="244"/>
      <c r="WDU11" s="244"/>
      <c r="WDV11" s="244"/>
      <c r="WDW11" s="244"/>
      <c r="WDX11" s="244"/>
      <c r="WDY11" s="244"/>
      <c r="WDZ11" s="244"/>
      <c r="WEA11" s="244"/>
      <c r="WEB11" s="244"/>
      <c r="WEC11" s="244"/>
      <c r="WED11" s="244"/>
      <c r="WEE11" s="244"/>
      <c r="WEF11" s="244"/>
      <c r="WEG11" s="244"/>
      <c r="WEH11" s="244"/>
      <c r="WEI11" s="244"/>
      <c r="WEJ11" s="244"/>
      <c r="WEK11" s="244"/>
      <c r="WEL11" s="244"/>
      <c r="WEM11" s="244"/>
      <c r="WEN11" s="244"/>
      <c r="WEO11" s="244"/>
      <c r="WEP11" s="244"/>
      <c r="WEQ11" s="244"/>
      <c r="WER11" s="244"/>
      <c r="WES11" s="244"/>
      <c r="WET11" s="244"/>
      <c r="WEU11" s="244"/>
      <c r="WEV11" s="244"/>
      <c r="WEW11" s="244"/>
      <c r="WEX11" s="244"/>
      <c r="WEY11" s="244"/>
      <c r="WEZ11" s="244"/>
      <c r="WFA11" s="244"/>
      <c r="WFB11" s="244"/>
      <c r="WFC11" s="244"/>
      <c r="WFD11" s="244"/>
      <c r="WFE11" s="244"/>
      <c r="WFF11" s="244"/>
      <c r="WFG11" s="244"/>
      <c r="WFH11" s="244"/>
      <c r="WFI11" s="244"/>
      <c r="WFJ11" s="244"/>
      <c r="WFK11" s="244"/>
      <c r="WFL11" s="244"/>
      <c r="WFM11" s="244"/>
      <c r="WFN11" s="244"/>
      <c r="WFO11" s="244"/>
      <c r="WFP11" s="244"/>
      <c r="WFQ11" s="244"/>
      <c r="WFR11" s="244"/>
      <c r="WFS11" s="244"/>
      <c r="WFT11" s="244"/>
      <c r="WFU11" s="244"/>
      <c r="WFV11" s="244"/>
      <c r="WFW11" s="244"/>
      <c r="WFX11" s="244"/>
      <c r="WFY11" s="244"/>
      <c r="WFZ11" s="244"/>
      <c r="WGA11" s="244"/>
      <c r="WGB11" s="244"/>
      <c r="WGC11" s="244"/>
      <c r="WGD11" s="244"/>
      <c r="WGE11" s="244"/>
      <c r="WGF11" s="244"/>
      <c r="WGG11" s="244"/>
      <c r="WGH11" s="244"/>
      <c r="WGI11" s="244"/>
      <c r="WGJ11" s="244"/>
      <c r="WGK11" s="244"/>
      <c r="WGL11" s="244"/>
      <c r="WGM11" s="244"/>
      <c r="WGN11" s="244"/>
      <c r="WGO11" s="244"/>
      <c r="WGP11" s="244"/>
      <c r="WGQ11" s="244"/>
      <c r="WGR11" s="244"/>
      <c r="WGS11" s="244"/>
      <c r="WGT11" s="244"/>
      <c r="WGU11" s="244"/>
      <c r="WGV11" s="244"/>
      <c r="WGW11" s="244"/>
      <c r="WGX11" s="244"/>
      <c r="WGY11" s="244"/>
      <c r="WGZ11" s="244"/>
      <c r="WHA11" s="244"/>
      <c r="WHB11" s="244"/>
      <c r="WHC11" s="244"/>
      <c r="WHD11" s="244"/>
      <c r="WHE11" s="244"/>
      <c r="WHF11" s="244"/>
      <c r="WHG11" s="244"/>
      <c r="WHH11" s="244"/>
      <c r="WHI11" s="244"/>
      <c r="WHJ11" s="244"/>
      <c r="WHK11" s="244"/>
      <c r="WHL11" s="244"/>
      <c r="WHM11" s="244"/>
      <c r="WHN11" s="244"/>
      <c r="WHO11" s="244"/>
      <c r="WHP11" s="244"/>
      <c r="WHQ11" s="244"/>
      <c r="WHR11" s="244"/>
      <c r="WHS11" s="244"/>
      <c r="WHT11" s="244"/>
      <c r="WHU11" s="244"/>
      <c r="WHV11" s="244"/>
      <c r="WHW11" s="244"/>
      <c r="WHX11" s="244"/>
      <c r="WHY11" s="244"/>
      <c r="WHZ11" s="244"/>
      <c r="WIA11" s="244"/>
      <c r="WIB11" s="244"/>
      <c r="WIC11" s="244"/>
      <c r="WID11" s="244"/>
      <c r="WIE11" s="244"/>
      <c r="WIF11" s="244"/>
      <c r="WIG11" s="244"/>
      <c r="WIH11" s="244"/>
      <c r="WII11" s="244"/>
      <c r="WIJ11" s="244"/>
      <c r="WIK11" s="244"/>
      <c r="WIL11" s="244"/>
      <c r="WIM11" s="244"/>
      <c r="WIN11" s="244"/>
      <c r="WIO11" s="244"/>
      <c r="WIP11" s="244"/>
      <c r="WIQ11" s="244"/>
      <c r="WIR11" s="244"/>
      <c r="WIS11" s="244"/>
      <c r="WIT11" s="244"/>
      <c r="WIU11" s="244"/>
      <c r="WIV11" s="244"/>
      <c r="WIW11" s="244"/>
      <c r="WIX11" s="244"/>
      <c r="WIY11" s="244"/>
      <c r="WIZ11" s="244"/>
      <c r="WJA11" s="244"/>
      <c r="WJB11" s="244"/>
      <c r="WJC11" s="244"/>
      <c r="WJD11" s="244"/>
      <c r="WJE11" s="244"/>
      <c r="WJF11" s="244"/>
      <c r="WJG11" s="244"/>
      <c r="WJH11" s="244"/>
      <c r="WJI11" s="244"/>
      <c r="WJJ11" s="244"/>
      <c r="WJK11" s="244"/>
      <c r="WJL11" s="244"/>
      <c r="WJM11" s="244"/>
      <c r="WJN11" s="244"/>
      <c r="WJO11" s="244"/>
      <c r="WJP11" s="244"/>
      <c r="WJQ11" s="244"/>
      <c r="WJR11" s="244"/>
      <c r="WJS11" s="244"/>
      <c r="WJT11" s="244"/>
      <c r="WJU11" s="244"/>
      <c r="WJV11" s="244"/>
      <c r="WJW11" s="244"/>
      <c r="WJX11" s="244"/>
      <c r="WJY11" s="244"/>
      <c r="WJZ11" s="244"/>
      <c r="WKA11" s="244"/>
      <c r="WKB11" s="244"/>
      <c r="WKC11" s="244"/>
      <c r="WKD11" s="244"/>
      <c r="WKE11" s="244"/>
      <c r="WKF11" s="244"/>
      <c r="WKG11" s="244"/>
      <c r="WKH11" s="244"/>
      <c r="WKI11" s="244"/>
      <c r="WKJ11" s="244"/>
      <c r="WKK11" s="244"/>
      <c r="WKL11" s="244"/>
      <c r="WKM11" s="244"/>
      <c r="WKN11" s="244"/>
      <c r="WKO11" s="244"/>
      <c r="WKP11" s="244"/>
      <c r="WKQ11" s="244"/>
      <c r="WKR11" s="244"/>
      <c r="WKS11" s="244"/>
      <c r="WKT11" s="244"/>
      <c r="WKU11" s="244"/>
      <c r="WKV11" s="244"/>
      <c r="WKW11" s="244"/>
      <c r="WKX11" s="244"/>
      <c r="WKY11" s="244"/>
      <c r="WKZ11" s="244"/>
      <c r="WLA11" s="244"/>
      <c r="WLB11" s="244"/>
      <c r="WLC11" s="244"/>
      <c r="WLD11" s="244"/>
      <c r="WLE11" s="244"/>
      <c r="WLF11" s="244"/>
      <c r="WLG11" s="244"/>
      <c r="WLH11" s="244"/>
      <c r="WLI11" s="244"/>
      <c r="WLJ11" s="244"/>
      <c r="WLK11" s="244"/>
      <c r="WLL11" s="244"/>
      <c r="WLM11" s="244"/>
      <c r="WLN11" s="244"/>
      <c r="WLO11" s="244"/>
      <c r="WLP11" s="244"/>
      <c r="WLQ11" s="244"/>
      <c r="WLR11" s="244"/>
      <c r="WLS11" s="244"/>
      <c r="WLT11" s="244"/>
      <c r="WLU11" s="244"/>
      <c r="WLV11" s="244"/>
      <c r="WLW11" s="244"/>
      <c r="WLX11" s="244"/>
      <c r="WLY11" s="244"/>
      <c r="WLZ11" s="244"/>
      <c r="WMA11" s="244"/>
      <c r="WMB11" s="244"/>
      <c r="WMC11" s="244"/>
      <c r="WMD11" s="244"/>
      <c r="WME11" s="244"/>
      <c r="WMF11" s="244"/>
      <c r="WMG11" s="244"/>
      <c r="WMH11" s="244"/>
      <c r="WMI11" s="244"/>
      <c r="WMJ11" s="244"/>
      <c r="WMK11" s="244"/>
      <c r="WML11" s="244"/>
      <c r="WMM11" s="244"/>
      <c r="WMN11" s="244"/>
      <c r="WMO11" s="244"/>
      <c r="WMP11" s="244"/>
      <c r="WMQ11" s="244"/>
      <c r="WMR11" s="244"/>
      <c r="WMS11" s="244"/>
      <c r="WMT11" s="244"/>
      <c r="WMU11" s="244"/>
      <c r="WMV11" s="244"/>
      <c r="WMW11" s="244"/>
      <c r="WMX11" s="244"/>
      <c r="WMY11" s="244"/>
      <c r="WMZ11" s="244"/>
      <c r="WNA11" s="244"/>
      <c r="WNB11" s="244"/>
      <c r="WNC11" s="244"/>
      <c r="WND11" s="244"/>
      <c r="WNE11" s="244"/>
      <c r="WNF11" s="244"/>
      <c r="WNG11" s="244"/>
      <c r="WNH11" s="244"/>
      <c r="WNI11" s="244"/>
      <c r="WNJ11" s="244"/>
      <c r="WNK11" s="244"/>
      <c r="WNL11" s="244"/>
      <c r="WNM11" s="244"/>
      <c r="WNN11" s="244"/>
      <c r="WNO11" s="244"/>
      <c r="WNP11" s="244"/>
      <c r="WNQ11" s="244"/>
      <c r="WNR11" s="244"/>
      <c r="WNS11" s="244"/>
      <c r="WNT11" s="244"/>
      <c r="WNU11" s="244"/>
      <c r="WNV11" s="244"/>
      <c r="WNW11" s="244"/>
      <c r="WNX11" s="244"/>
      <c r="WNY11" s="244"/>
      <c r="WNZ11" s="244"/>
      <c r="WOA11" s="244"/>
      <c r="WOB11" s="244"/>
      <c r="WOC11" s="244"/>
      <c r="WOD11" s="244"/>
      <c r="WOE11" s="244"/>
      <c r="WOF11" s="244"/>
      <c r="WOG11" s="244"/>
      <c r="WOH11" s="244"/>
      <c r="WOI11" s="244"/>
      <c r="WOJ11" s="244"/>
      <c r="WOK11" s="244"/>
      <c r="WOL11" s="244"/>
      <c r="WOM11" s="244"/>
      <c r="WON11" s="244"/>
      <c r="WOO11" s="244"/>
      <c r="WOP11" s="244"/>
      <c r="WOQ11" s="244"/>
      <c r="WOR11" s="244"/>
      <c r="WOS11" s="244"/>
      <c r="WOT11" s="244"/>
      <c r="WOU11" s="244"/>
      <c r="WOV11" s="244"/>
      <c r="WOW11" s="244"/>
      <c r="WOX11" s="244"/>
      <c r="WOY11" s="244"/>
      <c r="WOZ11" s="244"/>
      <c r="WPA11" s="244"/>
      <c r="WPB11" s="244"/>
      <c r="WPC11" s="244"/>
      <c r="WPD11" s="244"/>
      <c r="WPE11" s="244"/>
      <c r="WPF11" s="244"/>
      <c r="WPG11" s="244"/>
      <c r="WPH11" s="244"/>
      <c r="WPI11" s="244"/>
      <c r="WPJ11" s="244"/>
      <c r="WPK11" s="244"/>
      <c r="WPL11" s="244"/>
      <c r="WPM11" s="244"/>
      <c r="WPN11" s="244"/>
      <c r="WPO11" s="244"/>
      <c r="WPP11" s="244"/>
      <c r="WPQ11" s="244"/>
      <c r="WPR11" s="244"/>
      <c r="WPS11" s="244"/>
      <c r="WPT11" s="244"/>
      <c r="WPU11" s="244"/>
      <c r="WPV11" s="244"/>
      <c r="WPW11" s="244"/>
      <c r="WPX11" s="244"/>
      <c r="WPY11" s="244"/>
      <c r="WPZ11" s="244"/>
      <c r="WQA11" s="244"/>
      <c r="WQB11" s="244"/>
      <c r="WQC11" s="244"/>
      <c r="WQD11" s="244"/>
      <c r="WQE11" s="244"/>
      <c r="WQF11" s="244"/>
      <c r="WQG11" s="244"/>
      <c r="WQH11" s="244"/>
      <c r="WQI11" s="244"/>
      <c r="WQJ11" s="244"/>
      <c r="WQK11" s="244"/>
      <c r="WQL11" s="244"/>
      <c r="WQM11" s="244"/>
      <c r="WQN11" s="244"/>
      <c r="WQO11" s="244"/>
      <c r="WQP11" s="244"/>
      <c r="WQQ11" s="244"/>
      <c r="WQR11" s="244"/>
      <c r="WQS11" s="244"/>
      <c r="WQT11" s="244"/>
      <c r="WQU11" s="244"/>
      <c r="WQV11" s="244"/>
      <c r="WQW11" s="244"/>
      <c r="WQX11" s="244"/>
      <c r="WQY11" s="244"/>
      <c r="WQZ11" s="244"/>
      <c r="WRA11" s="244"/>
      <c r="WRB11" s="244"/>
      <c r="WRC11" s="244"/>
      <c r="WRD11" s="244"/>
      <c r="WRE11" s="244"/>
      <c r="WRF11" s="244"/>
      <c r="WRG11" s="244"/>
      <c r="WRH11" s="244"/>
      <c r="WRI11" s="244"/>
      <c r="WRJ11" s="244"/>
      <c r="WRK11" s="244"/>
      <c r="WRL11" s="244"/>
      <c r="WRM11" s="244"/>
      <c r="WRN11" s="244"/>
      <c r="WRO11" s="244"/>
      <c r="WRP11" s="244"/>
      <c r="WRQ11" s="244"/>
      <c r="WRR11" s="244"/>
      <c r="WRS11" s="244"/>
      <c r="WRT11" s="244"/>
      <c r="WRU11" s="244"/>
      <c r="WRV11" s="244"/>
      <c r="WRW11" s="244"/>
      <c r="WRX11" s="244"/>
      <c r="WRY11" s="244"/>
      <c r="WRZ11" s="244"/>
      <c r="WSA11" s="244"/>
      <c r="WSB11" s="244"/>
      <c r="WSC11" s="244"/>
      <c r="WSD11" s="244"/>
      <c r="WSE11" s="244"/>
      <c r="WSF11" s="244"/>
      <c r="WSG11" s="244"/>
      <c r="WSH11" s="244"/>
      <c r="WSI11" s="244"/>
      <c r="WSJ11" s="244"/>
      <c r="WSK11" s="244"/>
      <c r="WSL11" s="244"/>
      <c r="WSM11" s="244"/>
      <c r="WSN11" s="244"/>
      <c r="WSO11" s="244"/>
      <c r="WSP11" s="244"/>
      <c r="WSQ11" s="244"/>
      <c r="WSR11" s="244"/>
      <c r="WSS11" s="244"/>
      <c r="WST11" s="244"/>
      <c r="WSU11" s="244"/>
      <c r="WSV11" s="244"/>
      <c r="WSW11" s="244"/>
      <c r="WSX11" s="244"/>
      <c r="WSY11" s="244"/>
      <c r="WSZ11" s="244"/>
      <c r="WTA11" s="244"/>
      <c r="WTB11" s="244"/>
      <c r="WTC11" s="244"/>
      <c r="WTD11" s="244"/>
      <c r="WTE11" s="244"/>
      <c r="WTF11" s="244"/>
      <c r="WTG11" s="244"/>
      <c r="WTH11" s="244"/>
      <c r="WTI11" s="244"/>
      <c r="WTJ11" s="244"/>
      <c r="WTK11" s="244"/>
      <c r="WTL11" s="244"/>
      <c r="WTM11" s="244"/>
      <c r="WTN11" s="244"/>
      <c r="WTO11" s="244"/>
      <c r="WTP11" s="244"/>
      <c r="WTQ11" s="244"/>
      <c r="WTR11" s="244"/>
      <c r="WTS11" s="244"/>
      <c r="WTT11" s="244"/>
      <c r="WTU11" s="244"/>
      <c r="WTV11" s="244"/>
      <c r="WTW11" s="244"/>
      <c r="WTX11" s="244"/>
      <c r="WTY11" s="244"/>
      <c r="WTZ11" s="244"/>
      <c r="WUA11" s="244"/>
      <c r="WUB11" s="244"/>
      <c r="WUC11" s="244"/>
      <c r="WUD11" s="244"/>
      <c r="WUE11" s="244"/>
      <c r="WUF11" s="244"/>
      <c r="WUG11" s="244"/>
      <c r="WUH11" s="244"/>
      <c r="WUI11" s="244"/>
      <c r="WUJ11" s="244"/>
      <c r="WUK11" s="244"/>
      <c r="WUL11" s="244"/>
      <c r="WUM11" s="244"/>
      <c r="WUN11" s="244"/>
      <c r="WUO11" s="244"/>
      <c r="WUP11" s="244"/>
      <c r="WUQ11" s="244"/>
      <c r="WUR11" s="244"/>
      <c r="WUS11" s="244"/>
      <c r="WUT11" s="244"/>
      <c r="WUU11" s="244"/>
      <c r="WUV11" s="244"/>
      <c r="WUW11" s="244"/>
      <c r="WUX11" s="244"/>
      <c r="WUY11" s="244"/>
      <c r="WUZ11" s="244"/>
      <c r="WVA11" s="244"/>
      <c r="WVB11" s="244"/>
      <c r="WVC11" s="244"/>
      <c r="WVD11" s="244"/>
      <c r="WVE11" s="244"/>
      <c r="WVF11" s="244"/>
      <c r="WVG11" s="244"/>
      <c r="WVH11" s="244"/>
      <c r="WVI11" s="244"/>
      <c r="WVJ11" s="244"/>
      <c r="WVK11" s="244"/>
      <c r="WVL11" s="244"/>
      <c r="WVM11" s="244"/>
      <c r="WVN11" s="244"/>
      <c r="WVO11" s="244"/>
      <c r="WVP11" s="244"/>
      <c r="WVQ11" s="244"/>
      <c r="WVR11" s="244"/>
      <c r="WVS11" s="244"/>
      <c r="WVT11" s="244"/>
      <c r="WVU11" s="244"/>
      <c r="WVV11" s="244"/>
      <c r="WVW11" s="244"/>
      <c r="WVX11" s="244"/>
      <c r="WVY11" s="244"/>
      <c r="WVZ11" s="244"/>
      <c r="WWA11" s="244"/>
      <c r="WWB11" s="244"/>
      <c r="WWC11" s="244"/>
      <c r="WWD11" s="244"/>
      <c r="WWE11" s="244"/>
      <c r="WWF11" s="244"/>
      <c r="WWG11" s="244"/>
      <c r="WWH11" s="244"/>
      <c r="WWI11" s="244"/>
      <c r="WWJ11" s="244"/>
      <c r="WWK11" s="244"/>
      <c r="WWL11" s="244"/>
      <c r="WWM11" s="244"/>
      <c r="WWN11" s="244"/>
      <c r="WWO11" s="244"/>
      <c r="WWP11" s="244"/>
      <c r="WWQ11" s="244"/>
      <c r="WWR11" s="244"/>
      <c r="WWS11" s="244"/>
      <c r="WWT11" s="244"/>
      <c r="WWU11" s="244"/>
      <c r="WWV11" s="244"/>
      <c r="WWW11" s="244"/>
      <c r="WWX11" s="244"/>
      <c r="WWY11" s="244"/>
      <c r="WWZ11" s="244"/>
      <c r="WXA11" s="244"/>
      <c r="WXB11" s="244"/>
      <c r="WXC11" s="244"/>
      <c r="WXD11" s="244"/>
      <c r="WXE11" s="244"/>
      <c r="WXF11" s="244"/>
      <c r="WXG11" s="244"/>
      <c r="WXH11" s="244"/>
      <c r="WXI11" s="244"/>
      <c r="WXJ11" s="244"/>
      <c r="WXK11" s="244"/>
      <c r="WXL11" s="244"/>
      <c r="WXM11" s="244"/>
      <c r="WXN11" s="244"/>
      <c r="WXO11" s="244"/>
      <c r="WXP11" s="244"/>
      <c r="WXQ11" s="244"/>
      <c r="WXR11" s="244"/>
      <c r="WXS11" s="244"/>
      <c r="WXT11" s="244"/>
      <c r="WXU11" s="244"/>
      <c r="WXV11" s="244"/>
      <c r="WXW11" s="244"/>
      <c r="WXX11" s="244"/>
      <c r="WXY11" s="244"/>
      <c r="WXZ11" s="244"/>
      <c r="WYA11" s="244"/>
      <c r="WYB11" s="244"/>
      <c r="WYC11" s="244"/>
      <c r="WYD11" s="244"/>
      <c r="WYE11" s="244"/>
      <c r="WYF11" s="244"/>
      <c r="WYG11" s="244"/>
      <c r="WYH11" s="244"/>
      <c r="WYI11" s="244"/>
      <c r="WYJ11" s="244"/>
      <c r="WYK11" s="244"/>
      <c r="WYL11" s="244"/>
      <c r="WYM11" s="244"/>
      <c r="WYN11" s="244"/>
      <c r="WYO11" s="244"/>
      <c r="WYP11" s="244"/>
      <c r="WYQ11" s="244"/>
      <c r="WYR11" s="244"/>
      <c r="WYS11" s="244"/>
      <c r="WYT11" s="244"/>
      <c r="WYU11" s="244"/>
      <c r="WYV11" s="244"/>
      <c r="WYW11" s="244"/>
      <c r="WYX11" s="244"/>
      <c r="WYY11" s="244"/>
      <c r="WYZ11" s="244"/>
      <c r="WZA11" s="244"/>
      <c r="WZB11" s="244"/>
      <c r="WZC11" s="244"/>
      <c r="WZD11" s="244"/>
      <c r="WZE11" s="244"/>
      <c r="WZF11" s="244"/>
      <c r="WZG11" s="244"/>
      <c r="WZH11" s="244"/>
      <c r="WZI11" s="244"/>
      <c r="WZJ11" s="244"/>
      <c r="WZK11" s="244"/>
      <c r="WZL11" s="244"/>
      <c r="WZM11" s="244"/>
      <c r="WZN11" s="244"/>
      <c r="WZO11" s="244"/>
      <c r="WZP11" s="244"/>
      <c r="WZQ11" s="244"/>
      <c r="WZR11" s="244"/>
      <c r="WZS11" s="244"/>
      <c r="WZT11" s="244"/>
      <c r="WZU11" s="244"/>
      <c r="WZV11" s="244"/>
      <c r="WZW11" s="244"/>
      <c r="WZX11" s="244"/>
      <c r="WZY11" s="244"/>
      <c r="WZZ11" s="244"/>
      <c r="XAA11" s="244"/>
      <c r="XAB11" s="244"/>
      <c r="XAC11" s="244"/>
      <c r="XAD11" s="244"/>
      <c r="XAE11" s="244"/>
      <c r="XAF11" s="244"/>
      <c r="XAG11" s="244"/>
      <c r="XAH11" s="244"/>
      <c r="XAI11" s="244"/>
      <c r="XAJ11" s="244"/>
      <c r="XAK11" s="244"/>
      <c r="XAL11" s="244"/>
      <c r="XAM11" s="244"/>
      <c r="XAN11" s="244"/>
      <c r="XAO11" s="244"/>
      <c r="XAP11" s="244"/>
      <c r="XAQ11" s="244"/>
      <c r="XAR11" s="244"/>
      <c r="XAS11" s="244"/>
      <c r="XAT11" s="244"/>
      <c r="XAU11" s="244"/>
      <c r="XAV11" s="244"/>
      <c r="XAW11" s="244"/>
      <c r="XAX11" s="244"/>
      <c r="XAY11" s="244"/>
      <c r="XAZ11" s="244"/>
      <c r="XBA11" s="244"/>
      <c r="XBB11" s="244"/>
      <c r="XBC11" s="244"/>
      <c r="XBD11" s="244"/>
      <c r="XBE11" s="244"/>
      <c r="XBF11" s="244"/>
      <c r="XBG11" s="244"/>
      <c r="XBH11" s="244"/>
      <c r="XBI11" s="244"/>
      <c r="XBJ11" s="244"/>
      <c r="XBK11" s="244"/>
      <c r="XBL11" s="244"/>
      <c r="XBM11" s="244"/>
      <c r="XBN11" s="244"/>
      <c r="XBO11" s="244"/>
      <c r="XBP11" s="244"/>
      <c r="XBQ11" s="244"/>
      <c r="XBR11" s="244"/>
      <c r="XBS11" s="244"/>
      <c r="XBT11" s="244"/>
      <c r="XBU11" s="244"/>
      <c r="XBV11" s="244"/>
      <c r="XBW11" s="244"/>
      <c r="XBX11" s="244"/>
      <c r="XBY11" s="244"/>
      <c r="XBZ11" s="244"/>
      <c r="XCA11" s="244"/>
      <c r="XCB11" s="244"/>
      <c r="XCC11" s="244"/>
      <c r="XCD11" s="244"/>
      <c r="XCE11" s="244"/>
      <c r="XCF11" s="244"/>
      <c r="XCG11" s="244"/>
      <c r="XCH11" s="244"/>
      <c r="XCI11" s="244"/>
      <c r="XCJ11" s="244"/>
      <c r="XCK11" s="244"/>
      <c r="XCL11" s="244"/>
      <c r="XCM11" s="244"/>
      <c r="XCN11" s="244"/>
      <c r="XCO11" s="244"/>
      <c r="XCP11" s="244"/>
      <c r="XCQ11" s="244"/>
      <c r="XCR11" s="244"/>
      <c r="XCS11" s="244"/>
      <c r="XCT11" s="244"/>
      <c r="XCU11" s="244"/>
      <c r="XCV11" s="244"/>
      <c r="XCW11" s="244"/>
      <c r="XCX11" s="244"/>
      <c r="XCY11" s="244"/>
      <c r="XCZ11" s="244"/>
      <c r="XDA11" s="244"/>
      <c r="XDB11" s="244"/>
      <c r="XDC11" s="244"/>
      <c r="XDD11" s="244"/>
      <c r="XDE11" s="244"/>
      <c r="XDF11" s="244"/>
      <c r="XDG11" s="244"/>
      <c r="XDH11" s="244"/>
      <c r="XDI11" s="244"/>
      <c r="XDJ11" s="244"/>
      <c r="XDK11" s="244"/>
      <c r="XDL11" s="244"/>
      <c r="XDM11" s="244"/>
      <c r="XDN11" s="244"/>
      <c r="XDO11" s="244"/>
      <c r="XDP11" s="244"/>
      <c r="XDQ11" s="244"/>
      <c r="XDR11" s="244"/>
      <c r="XDS11" s="244"/>
      <c r="XDT11" s="244"/>
      <c r="XDU11" s="244"/>
      <c r="XDV11" s="244"/>
      <c r="XDW11" s="244"/>
      <c r="XDX11" s="244"/>
      <c r="XDY11" s="244"/>
      <c r="XDZ11" s="244"/>
      <c r="XEA11" s="244"/>
      <c r="XEB11" s="244"/>
      <c r="XEC11" s="244"/>
      <c r="XED11" s="244"/>
      <c r="XEE11" s="244"/>
      <c r="XEF11" s="244"/>
      <c r="XEG11" s="244"/>
      <c r="XEH11" s="244"/>
      <c r="XEI11" s="244"/>
      <c r="XEJ11" s="244"/>
      <c r="XEK11" s="244"/>
      <c r="XEL11" s="244"/>
      <c r="XEM11" s="244"/>
      <c r="XEN11" s="244"/>
      <c r="XEO11" s="244"/>
      <c r="XEP11" s="244"/>
      <c r="XEQ11" s="244"/>
      <c r="XER11" s="244"/>
      <c r="XES11" s="244"/>
      <c r="XET11" s="244"/>
      <c r="XEU11" s="244"/>
      <c r="XEV11" s="244"/>
      <c r="XEW11" s="244"/>
      <c r="XEX11" s="244"/>
      <c r="XEY11" s="244"/>
      <c r="XEZ11" s="244"/>
    </row>
    <row r="12" s="19" customFormat="1" ht="56" customHeight="1" outlineLevel="1" spans="1:16">
      <c r="A12" s="189">
        <f>IF(D12="","",COUNTA($D$7:D12))</f>
        <v>5</v>
      </c>
      <c r="B12" s="66" t="s">
        <v>76</v>
      </c>
      <c r="C12" s="66" t="s">
        <v>77</v>
      </c>
      <c r="D12" s="35" t="s">
        <v>66</v>
      </c>
      <c r="E12" s="59">
        <f>1*4*3</f>
        <v>12</v>
      </c>
      <c r="F12" s="59">
        <v>185</v>
      </c>
      <c r="G12" s="59">
        <f>H12*(1+I12)</f>
        <v>892.5</v>
      </c>
      <c r="H12" s="310">
        <v>850</v>
      </c>
      <c r="I12" s="276">
        <v>0.05</v>
      </c>
      <c r="J12" s="59">
        <v>35</v>
      </c>
      <c r="K12" s="59">
        <f>(F12+G12+J12)*$K$5</f>
        <v>66.75</v>
      </c>
      <c r="L12" s="59">
        <f>(F12+G12+J12+K12)*$L$5</f>
        <v>106.1325</v>
      </c>
      <c r="M12" s="59">
        <f>F12+G12+J12+K12+L12</f>
        <v>1285.3825</v>
      </c>
      <c r="N12" s="59">
        <f>E12*M12</f>
        <v>15424.59</v>
      </c>
      <c r="O12" s="218" t="s">
        <v>67</v>
      </c>
      <c r="P12" s="327"/>
    </row>
    <row r="13" s="234" customFormat="1" ht="57" customHeight="1" outlineLevel="1" spans="1:16380">
      <c r="A13" s="189">
        <f>IF(D13="","",COUNTA($D$7:D13))</f>
        <v>6</v>
      </c>
      <c r="B13" s="36" t="s">
        <v>78</v>
      </c>
      <c r="C13" s="36" t="s">
        <v>79</v>
      </c>
      <c r="D13" s="35" t="s">
        <v>66</v>
      </c>
      <c r="E13" s="42">
        <f>1.8*3-2</f>
        <v>3.4</v>
      </c>
      <c r="F13" s="42">
        <f>185*1.5</f>
        <v>277.5</v>
      </c>
      <c r="G13" s="42">
        <f>+H13+H13*I13</f>
        <v>1338.75</v>
      </c>
      <c r="H13" s="42">
        <f>850*1.5</f>
        <v>1275</v>
      </c>
      <c r="I13" s="171">
        <v>0.05</v>
      </c>
      <c r="J13" s="42">
        <f>35*1.5</f>
        <v>52.5</v>
      </c>
      <c r="K13" s="218">
        <f>(F13+G13+J13)*$K$5</f>
        <v>100.125</v>
      </c>
      <c r="L13" s="218">
        <f>(F13+G13+J13+K13)*$L$5</f>
        <v>159.19875</v>
      </c>
      <c r="M13" s="286">
        <f>F13+G13+J13+K13+L13</f>
        <v>1928.07375</v>
      </c>
      <c r="N13" s="218">
        <f>E13*M13</f>
        <v>6555.45075</v>
      </c>
      <c r="O13" s="218" t="s">
        <v>80</v>
      </c>
      <c r="P13" s="331" t="str">
        <f>_xlfn.DISPIMG("ID_B38AE882FF6A4606BFC434821E981686",1)</f>
        <v>=DISPIMG("ID_B38AE882FF6A4606BFC434821E981686",1)</v>
      </c>
      <c r="Q13" s="246"/>
      <c r="R13" s="246"/>
      <c r="S13" s="246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7"/>
      <c r="BY13" s="247"/>
      <c r="BZ13" s="247"/>
      <c r="CA13" s="247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47"/>
      <c r="FR13" s="247"/>
      <c r="FS13" s="247"/>
      <c r="FT13" s="247"/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47"/>
      <c r="GO13" s="247"/>
      <c r="GP13" s="247"/>
      <c r="GQ13" s="247"/>
      <c r="GR13" s="247"/>
      <c r="GS13" s="247"/>
      <c r="GT13" s="247"/>
      <c r="GU13" s="247"/>
      <c r="GV13" s="247"/>
      <c r="GW13" s="247"/>
      <c r="GX13" s="247"/>
      <c r="GY13" s="247"/>
      <c r="GZ13" s="247"/>
      <c r="HA13" s="247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47"/>
      <c r="ID13" s="247"/>
      <c r="IE13" s="247"/>
      <c r="IF13" s="247"/>
      <c r="IG13" s="247"/>
      <c r="IH13" s="247"/>
      <c r="II13" s="247"/>
      <c r="IJ13" s="247"/>
      <c r="IK13" s="247"/>
      <c r="IL13" s="247"/>
      <c r="IM13" s="247"/>
      <c r="IN13" s="247"/>
      <c r="IO13" s="247"/>
      <c r="IP13" s="247"/>
      <c r="IQ13" s="247"/>
      <c r="IR13" s="247"/>
      <c r="IS13" s="247"/>
      <c r="IT13" s="247"/>
      <c r="IU13" s="247"/>
      <c r="IV13" s="247"/>
      <c r="IW13" s="247"/>
      <c r="IX13" s="247"/>
      <c r="IY13" s="247"/>
      <c r="IZ13" s="247"/>
      <c r="JA13" s="247"/>
      <c r="JB13" s="247"/>
      <c r="JC13" s="247"/>
      <c r="JD13" s="247"/>
      <c r="JE13" s="247"/>
      <c r="JF13" s="247"/>
      <c r="JG13" s="247"/>
      <c r="JH13" s="247"/>
      <c r="JI13" s="247"/>
      <c r="JJ13" s="247"/>
      <c r="JK13" s="247"/>
      <c r="JL13" s="247"/>
      <c r="JM13" s="247"/>
      <c r="JN13" s="247"/>
      <c r="JO13" s="247"/>
      <c r="JP13" s="247"/>
      <c r="JQ13" s="247"/>
      <c r="JR13" s="247"/>
      <c r="JS13" s="247"/>
      <c r="JT13" s="247"/>
      <c r="JU13" s="247"/>
      <c r="JV13" s="247"/>
      <c r="JW13" s="247"/>
      <c r="JX13" s="247"/>
      <c r="JY13" s="247"/>
      <c r="JZ13" s="247"/>
      <c r="KA13" s="247"/>
      <c r="KB13" s="247"/>
      <c r="KC13" s="247"/>
      <c r="KD13" s="247"/>
      <c r="KE13" s="247"/>
      <c r="KF13" s="247"/>
      <c r="KG13" s="247"/>
      <c r="KH13" s="247"/>
      <c r="KI13" s="247"/>
      <c r="KJ13" s="247"/>
      <c r="KK13" s="247"/>
      <c r="KL13" s="247"/>
      <c r="KM13" s="247"/>
      <c r="KN13" s="247"/>
      <c r="KO13" s="247"/>
      <c r="KP13" s="247"/>
      <c r="KQ13" s="247"/>
      <c r="KR13" s="247"/>
      <c r="KS13" s="247"/>
      <c r="KT13" s="247"/>
      <c r="KU13" s="247"/>
      <c r="KV13" s="247"/>
      <c r="KW13" s="247"/>
      <c r="KX13" s="247"/>
      <c r="KY13" s="247"/>
      <c r="KZ13" s="247"/>
      <c r="LA13" s="247"/>
      <c r="LB13" s="247"/>
      <c r="LC13" s="247"/>
      <c r="LD13" s="247"/>
      <c r="LE13" s="247"/>
      <c r="LF13" s="247"/>
      <c r="LG13" s="247"/>
      <c r="LH13" s="247"/>
      <c r="LI13" s="247"/>
      <c r="LJ13" s="247"/>
      <c r="LK13" s="247"/>
      <c r="LL13" s="247"/>
      <c r="LM13" s="247"/>
      <c r="LN13" s="247"/>
      <c r="LO13" s="247"/>
      <c r="LP13" s="247"/>
      <c r="LQ13" s="247"/>
      <c r="LR13" s="247"/>
      <c r="LS13" s="247"/>
      <c r="LT13" s="247"/>
      <c r="LU13" s="247"/>
      <c r="LV13" s="247"/>
      <c r="LW13" s="247"/>
      <c r="LX13" s="247"/>
      <c r="LY13" s="247"/>
      <c r="LZ13" s="247"/>
      <c r="MA13" s="247"/>
      <c r="MB13" s="247"/>
      <c r="MC13" s="247"/>
      <c r="MD13" s="247"/>
      <c r="ME13" s="247"/>
      <c r="MF13" s="247"/>
      <c r="MG13" s="247"/>
      <c r="MH13" s="247"/>
      <c r="MI13" s="247"/>
      <c r="MJ13" s="247"/>
      <c r="MK13" s="247"/>
      <c r="ML13" s="247"/>
      <c r="MM13" s="247"/>
      <c r="MN13" s="247"/>
      <c r="MO13" s="247"/>
      <c r="MP13" s="247"/>
      <c r="MQ13" s="247"/>
      <c r="MR13" s="247"/>
      <c r="MS13" s="247"/>
      <c r="MT13" s="247"/>
      <c r="MU13" s="247"/>
      <c r="MV13" s="247"/>
      <c r="MW13" s="247"/>
      <c r="MX13" s="247"/>
      <c r="MY13" s="247"/>
      <c r="MZ13" s="247"/>
      <c r="NA13" s="247"/>
      <c r="NB13" s="247"/>
      <c r="NC13" s="247"/>
      <c r="ND13" s="247"/>
      <c r="NE13" s="247"/>
      <c r="NF13" s="247"/>
      <c r="NG13" s="247"/>
      <c r="NH13" s="247"/>
      <c r="NI13" s="247"/>
      <c r="NJ13" s="247"/>
      <c r="NK13" s="247"/>
      <c r="NL13" s="247"/>
      <c r="NM13" s="247"/>
      <c r="NN13" s="247"/>
      <c r="NO13" s="247"/>
      <c r="NP13" s="247"/>
      <c r="NQ13" s="247"/>
      <c r="NR13" s="247"/>
      <c r="NS13" s="247"/>
      <c r="NT13" s="247"/>
      <c r="NU13" s="247"/>
      <c r="NV13" s="247"/>
      <c r="NW13" s="247"/>
      <c r="NX13" s="247"/>
      <c r="NY13" s="247"/>
      <c r="NZ13" s="247"/>
      <c r="OA13" s="247"/>
      <c r="OB13" s="247"/>
      <c r="OC13" s="247"/>
      <c r="OD13" s="247"/>
      <c r="OE13" s="247"/>
      <c r="OF13" s="247"/>
      <c r="OG13" s="247"/>
      <c r="OH13" s="247"/>
      <c r="OI13" s="247"/>
      <c r="OJ13" s="247"/>
      <c r="OK13" s="247"/>
      <c r="OL13" s="247"/>
      <c r="OM13" s="247"/>
      <c r="ON13" s="247"/>
      <c r="OO13" s="247"/>
      <c r="OP13" s="247"/>
      <c r="OQ13" s="247"/>
      <c r="OR13" s="247"/>
      <c r="OS13" s="247"/>
      <c r="OT13" s="247"/>
      <c r="OU13" s="247"/>
      <c r="OV13" s="247"/>
      <c r="OW13" s="247"/>
      <c r="OX13" s="247"/>
      <c r="OY13" s="247"/>
      <c r="OZ13" s="247"/>
      <c r="PA13" s="247"/>
      <c r="PB13" s="247"/>
      <c r="PC13" s="247"/>
      <c r="PD13" s="247"/>
      <c r="PE13" s="247"/>
      <c r="PF13" s="247"/>
      <c r="PG13" s="247"/>
      <c r="PH13" s="247"/>
      <c r="PI13" s="247"/>
      <c r="PJ13" s="247"/>
      <c r="PK13" s="247"/>
      <c r="PL13" s="247"/>
      <c r="PM13" s="247"/>
      <c r="PN13" s="247"/>
      <c r="PO13" s="247"/>
      <c r="PP13" s="247"/>
      <c r="PQ13" s="247"/>
      <c r="PR13" s="247"/>
      <c r="PS13" s="247"/>
      <c r="PT13" s="247"/>
      <c r="PU13" s="247"/>
      <c r="PV13" s="247"/>
      <c r="PW13" s="247"/>
      <c r="PX13" s="247"/>
      <c r="PY13" s="247"/>
      <c r="PZ13" s="247"/>
      <c r="QA13" s="247"/>
      <c r="QB13" s="247"/>
      <c r="QC13" s="247"/>
      <c r="QD13" s="247"/>
      <c r="QE13" s="247"/>
      <c r="QF13" s="247"/>
      <c r="QG13" s="247"/>
      <c r="QH13" s="247"/>
      <c r="QI13" s="247"/>
      <c r="QJ13" s="247"/>
      <c r="QK13" s="247"/>
      <c r="QL13" s="247"/>
      <c r="QM13" s="247"/>
      <c r="QN13" s="247"/>
      <c r="QO13" s="247"/>
      <c r="QP13" s="247"/>
      <c r="QQ13" s="247"/>
      <c r="QR13" s="247"/>
      <c r="QS13" s="247"/>
      <c r="QT13" s="247"/>
      <c r="QU13" s="247"/>
      <c r="QV13" s="247"/>
      <c r="QW13" s="247"/>
      <c r="QX13" s="247"/>
      <c r="QY13" s="247"/>
      <c r="QZ13" s="247"/>
      <c r="RA13" s="247"/>
      <c r="RB13" s="247"/>
      <c r="RC13" s="247"/>
      <c r="RD13" s="247"/>
      <c r="RE13" s="247"/>
      <c r="RF13" s="247"/>
      <c r="RG13" s="247"/>
      <c r="RH13" s="247"/>
      <c r="RI13" s="247"/>
      <c r="RJ13" s="247"/>
      <c r="RK13" s="247"/>
      <c r="RL13" s="247"/>
      <c r="RM13" s="247"/>
      <c r="RN13" s="247"/>
      <c r="RO13" s="247"/>
      <c r="RP13" s="247"/>
      <c r="RQ13" s="247"/>
      <c r="RR13" s="247"/>
      <c r="RS13" s="247"/>
      <c r="RT13" s="247"/>
      <c r="RU13" s="247"/>
      <c r="RV13" s="247"/>
      <c r="RW13" s="247"/>
      <c r="RX13" s="247"/>
      <c r="RY13" s="247"/>
      <c r="RZ13" s="247"/>
      <c r="SA13" s="247"/>
      <c r="SB13" s="247"/>
      <c r="SC13" s="247"/>
      <c r="SD13" s="247"/>
      <c r="SE13" s="247"/>
      <c r="SF13" s="247"/>
      <c r="SG13" s="247"/>
      <c r="SH13" s="247"/>
      <c r="SI13" s="247"/>
      <c r="SJ13" s="247"/>
      <c r="SK13" s="247"/>
      <c r="SL13" s="247"/>
      <c r="SM13" s="247"/>
      <c r="SN13" s="247"/>
      <c r="SO13" s="247"/>
      <c r="SP13" s="247"/>
      <c r="SQ13" s="247"/>
      <c r="SR13" s="247"/>
      <c r="SS13" s="247"/>
      <c r="ST13" s="247"/>
      <c r="SU13" s="247"/>
      <c r="SV13" s="247"/>
      <c r="SW13" s="247"/>
      <c r="SX13" s="247"/>
      <c r="SY13" s="247"/>
      <c r="SZ13" s="247"/>
      <c r="TA13" s="247"/>
      <c r="TB13" s="247"/>
      <c r="TC13" s="247"/>
      <c r="TD13" s="247"/>
      <c r="TE13" s="247"/>
      <c r="TF13" s="247"/>
      <c r="TG13" s="247"/>
      <c r="TH13" s="247"/>
      <c r="TI13" s="247"/>
      <c r="TJ13" s="247"/>
      <c r="TK13" s="247"/>
      <c r="TL13" s="247"/>
      <c r="TM13" s="247"/>
      <c r="TN13" s="247"/>
      <c r="TO13" s="247"/>
      <c r="TP13" s="247"/>
      <c r="TQ13" s="247"/>
      <c r="TR13" s="247"/>
      <c r="TS13" s="247"/>
      <c r="TT13" s="247"/>
      <c r="TU13" s="247"/>
      <c r="TV13" s="247"/>
      <c r="TW13" s="247"/>
      <c r="TX13" s="247"/>
      <c r="TY13" s="247"/>
      <c r="TZ13" s="247"/>
      <c r="UA13" s="247"/>
      <c r="UB13" s="247"/>
      <c r="UC13" s="247"/>
      <c r="UD13" s="247"/>
      <c r="UE13" s="247"/>
      <c r="UF13" s="247"/>
      <c r="UG13" s="247"/>
      <c r="UH13" s="247"/>
      <c r="UI13" s="247"/>
      <c r="UJ13" s="247"/>
      <c r="UK13" s="247"/>
      <c r="UL13" s="247"/>
      <c r="UM13" s="247"/>
      <c r="UN13" s="247"/>
      <c r="UO13" s="247"/>
      <c r="UP13" s="247"/>
      <c r="UQ13" s="247"/>
      <c r="UR13" s="247"/>
      <c r="US13" s="247"/>
      <c r="UT13" s="247"/>
      <c r="UU13" s="247"/>
      <c r="UV13" s="247"/>
      <c r="UW13" s="247"/>
      <c r="UX13" s="247"/>
      <c r="UY13" s="247"/>
      <c r="UZ13" s="247"/>
      <c r="VA13" s="247"/>
      <c r="VB13" s="247"/>
      <c r="VC13" s="247"/>
      <c r="VD13" s="247"/>
      <c r="VE13" s="247"/>
      <c r="VF13" s="247"/>
      <c r="VG13" s="247"/>
      <c r="VH13" s="247"/>
      <c r="VI13" s="247"/>
      <c r="VJ13" s="247"/>
      <c r="VK13" s="247"/>
      <c r="VL13" s="247"/>
      <c r="VM13" s="247"/>
      <c r="VN13" s="247"/>
      <c r="VO13" s="247"/>
      <c r="VP13" s="247"/>
      <c r="VQ13" s="247"/>
      <c r="VR13" s="247"/>
      <c r="VS13" s="247"/>
      <c r="VT13" s="247"/>
      <c r="VU13" s="247"/>
      <c r="VV13" s="247"/>
      <c r="VW13" s="247"/>
      <c r="VX13" s="247"/>
      <c r="VY13" s="247"/>
      <c r="VZ13" s="247"/>
      <c r="WA13" s="247"/>
      <c r="WB13" s="247"/>
      <c r="WC13" s="247"/>
      <c r="WD13" s="247"/>
      <c r="WE13" s="247"/>
      <c r="WF13" s="247"/>
      <c r="WG13" s="247"/>
      <c r="WH13" s="247"/>
      <c r="WI13" s="247"/>
      <c r="WJ13" s="247"/>
      <c r="WK13" s="247"/>
      <c r="WL13" s="247"/>
      <c r="WM13" s="247"/>
      <c r="WN13" s="247"/>
      <c r="WO13" s="247"/>
      <c r="WP13" s="247"/>
      <c r="WQ13" s="247"/>
      <c r="WR13" s="247"/>
      <c r="WS13" s="247"/>
      <c r="WT13" s="247"/>
      <c r="WU13" s="247"/>
      <c r="WV13" s="247"/>
      <c r="WW13" s="247"/>
      <c r="WX13" s="247"/>
      <c r="WY13" s="247"/>
      <c r="WZ13" s="247"/>
      <c r="XA13" s="247"/>
      <c r="XB13" s="247"/>
      <c r="XC13" s="247"/>
      <c r="XD13" s="247"/>
      <c r="XE13" s="247"/>
      <c r="XF13" s="247"/>
      <c r="XG13" s="247"/>
      <c r="XH13" s="247"/>
      <c r="XI13" s="247"/>
      <c r="XJ13" s="247"/>
      <c r="XK13" s="247"/>
      <c r="XL13" s="247"/>
      <c r="XM13" s="247"/>
      <c r="XN13" s="247"/>
      <c r="XO13" s="247"/>
      <c r="XP13" s="247"/>
      <c r="XQ13" s="247"/>
      <c r="XR13" s="247"/>
      <c r="XS13" s="247"/>
      <c r="XT13" s="247"/>
      <c r="XU13" s="247"/>
      <c r="XV13" s="247"/>
      <c r="XW13" s="247"/>
      <c r="XX13" s="247"/>
      <c r="XY13" s="247"/>
      <c r="XZ13" s="247"/>
      <c r="YA13" s="247"/>
      <c r="YB13" s="247"/>
      <c r="YC13" s="247"/>
      <c r="YD13" s="247"/>
      <c r="YE13" s="247"/>
      <c r="YF13" s="247"/>
      <c r="YG13" s="247"/>
      <c r="YH13" s="247"/>
      <c r="YI13" s="247"/>
      <c r="YJ13" s="247"/>
      <c r="YK13" s="247"/>
      <c r="YL13" s="247"/>
      <c r="YM13" s="247"/>
      <c r="YN13" s="247"/>
      <c r="YO13" s="247"/>
      <c r="YP13" s="247"/>
      <c r="YQ13" s="247"/>
      <c r="YR13" s="247"/>
      <c r="YS13" s="247"/>
      <c r="YT13" s="247"/>
      <c r="YU13" s="247"/>
      <c r="YV13" s="247"/>
      <c r="YW13" s="247"/>
      <c r="YX13" s="247"/>
      <c r="YY13" s="247"/>
      <c r="YZ13" s="247"/>
      <c r="ZA13" s="247"/>
      <c r="ZB13" s="247"/>
      <c r="ZC13" s="247"/>
      <c r="ZD13" s="247"/>
      <c r="ZE13" s="247"/>
      <c r="ZF13" s="247"/>
      <c r="ZG13" s="247"/>
      <c r="ZH13" s="247"/>
      <c r="ZI13" s="247"/>
      <c r="ZJ13" s="247"/>
      <c r="ZK13" s="247"/>
      <c r="ZL13" s="247"/>
      <c r="ZM13" s="247"/>
      <c r="ZN13" s="247"/>
      <c r="ZO13" s="247"/>
      <c r="ZP13" s="247"/>
      <c r="ZQ13" s="247"/>
      <c r="ZR13" s="247"/>
      <c r="ZS13" s="247"/>
      <c r="ZT13" s="247"/>
      <c r="ZU13" s="247"/>
      <c r="ZV13" s="247"/>
      <c r="ZW13" s="247"/>
      <c r="ZX13" s="247"/>
      <c r="ZY13" s="247"/>
      <c r="ZZ13" s="247"/>
      <c r="AAA13" s="247"/>
      <c r="AAB13" s="247"/>
      <c r="AAC13" s="247"/>
      <c r="AAD13" s="247"/>
      <c r="AAE13" s="247"/>
      <c r="AAF13" s="247"/>
      <c r="AAG13" s="247"/>
      <c r="AAH13" s="247"/>
      <c r="AAI13" s="247"/>
      <c r="AAJ13" s="247"/>
      <c r="AAK13" s="247"/>
      <c r="AAL13" s="247"/>
      <c r="AAM13" s="247"/>
      <c r="AAN13" s="247"/>
      <c r="AAO13" s="247"/>
      <c r="AAP13" s="247"/>
      <c r="AAQ13" s="247"/>
      <c r="AAR13" s="247"/>
      <c r="AAS13" s="247"/>
      <c r="AAT13" s="247"/>
      <c r="AAU13" s="247"/>
      <c r="AAV13" s="247"/>
      <c r="AAW13" s="247"/>
      <c r="AAX13" s="247"/>
      <c r="AAY13" s="247"/>
      <c r="AAZ13" s="247"/>
      <c r="ABA13" s="247"/>
      <c r="ABB13" s="247"/>
      <c r="ABC13" s="247"/>
      <c r="ABD13" s="247"/>
      <c r="ABE13" s="247"/>
      <c r="ABF13" s="247"/>
      <c r="ABG13" s="247"/>
      <c r="ABH13" s="247"/>
      <c r="ABI13" s="247"/>
      <c r="ABJ13" s="247"/>
      <c r="ABK13" s="247"/>
      <c r="ABL13" s="247"/>
      <c r="ABM13" s="247"/>
      <c r="ABN13" s="247"/>
      <c r="ABO13" s="247"/>
      <c r="ABP13" s="247"/>
      <c r="ABQ13" s="247"/>
      <c r="ABR13" s="247"/>
      <c r="ABS13" s="247"/>
      <c r="ABT13" s="247"/>
      <c r="ABU13" s="247"/>
      <c r="ABV13" s="247"/>
      <c r="ABW13" s="247"/>
      <c r="ABX13" s="247"/>
      <c r="ABY13" s="247"/>
      <c r="ABZ13" s="247"/>
      <c r="ACA13" s="247"/>
      <c r="ACB13" s="247"/>
      <c r="ACC13" s="247"/>
      <c r="ACD13" s="247"/>
      <c r="ACE13" s="247"/>
      <c r="ACF13" s="247"/>
      <c r="ACG13" s="247"/>
      <c r="ACH13" s="247"/>
      <c r="ACI13" s="247"/>
      <c r="ACJ13" s="247"/>
      <c r="ACK13" s="247"/>
      <c r="ACL13" s="247"/>
      <c r="ACM13" s="247"/>
      <c r="ACN13" s="247"/>
      <c r="ACO13" s="247"/>
      <c r="ACP13" s="247"/>
      <c r="ACQ13" s="247"/>
      <c r="ACR13" s="247"/>
      <c r="ACS13" s="247"/>
      <c r="ACT13" s="247"/>
      <c r="ACU13" s="247"/>
      <c r="ACV13" s="247"/>
      <c r="ACW13" s="247"/>
      <c r="ACX13" s="247"/>
      <c r="ACY13" s="247"/>
      <c r="ACZ13" s="247"/>
      <c r="ADA13" s="247"/>
      <c r="ADB13" s="247"/>
      <c r="ADC13" s="247"/>
      <c r="ADD13" s="247"/>
      <c r="ADE13" s="247"/>
      <c r="ADF13" s="247"/>
      <c r="ADG13" s="247"/>
      <c r="ADH13" s="247"/>
      <c r="ADI13" s="247"/>
      <c r="ADJ13" s="247"/>
      <c r="ADK13" s="247"/>
      <c r="ADL13" s="247"/>
      <c r="ADM13" s="247"/>
      <c r="ADN13" s="247"/>
      <c r="ADO13" s="247"/>
      <c r="ADP13" s="247"/>
      <c r="ADQ13" s="247"/>
      <c r="ADR13" s="247"/>
      <c r="ADS13" s="247"/>
      <c r="ADT13" s="247"/>
      <c r="ADU13" s="247"/>
      <c r="ADV13" s="247"/>
      <c r="ADW13" s="247"/>
      <c r="ADX13" s="247"/>
      <c r="ADY13" s="247"/>
      <c r="ADZ13" s="247"/>
      <c r="AEA13" s="247"/>
      <c r="AEB13" s="247"/>
      <c r="AEC13" s="247"/>
      <c r="AED13" s="247"/>
      <c r="AEE13" s="247"/>
      <c r="AEF13" s="247"/>
      <c r="AEG13" s="247"/>
      <c r="AEH13" s="247"/>
      <c r="AEI13" s="247"/>
      <c r="AEJ13" s="247"/>
      <c r="AEK13" s="247"/>
      <c r="AEL13" s="247"/>
      <c r="AEM13" s="247"/>
      <c r="AEN13" s="247"/>
      <c r="AEO13" s="247"/>
      <c r="AEP13" s="247"/>
      <c r="AEQ13" s="247"/>
      <c r="AER13" s="247"/>
      <c r="AES13" s="247"/>
      <c r="AET13" s="247"/>
      <c r="AEU13" s="247"/>
      <c r="AEV13" s="247"/>
      <c r="AEW13" s="247"/>
      <c r="AEX13" s="247"/>
      <c r="AEY13" s="247"/>
      <c r="AEZ13" s="247"/>
      <c r="AFA13" s="247"/>
      <c r="AFB13" s="247"/>
      <c r="AFC13" s="247"/>
      <c r="AFD13" s="247"/>
      <c r="AFE13" s="247"/>
      <c r="AFF13" s="247"/>
      <c r="AFG13" s="247"/>
      <c r="AFH13" s="247"/>
      <c r="AFI13" s="247"/>
      <c r="AFJ13" s="247"/>
      <c r="AFK13" s="247"/>
      <c r="AFL13" s="247"/>
      <c r="AFM13" s="247"/>
      <c r="AFN13" s="247"/>
      <c r="AFO13" s="247"/>
      <c r="AFP13" s="247"/>
      <c r="AFQ13" s="247"/>
      <c r="AFR13" s="247"/>
      <c r="AFS13" s="247"/>
      <c r="AFT13" s="247"/>
      <c r="AFU13" s="247"/>
      <c r="AFV13" s="247"/>
      <c r="AFW13" s="247"/>
      <c r="AFX13" s="247"/>
      <c r="AFY13" s="247"/>
      <c r="AFZ13" s="247"/>
      <c r="AGA13" s="247"/>
      <c r="AGB13" s="247"/>
      <c r="AGC13" s="247"/>
      <c r="AGD13" s="247"/>
      <c r="AGE13" s="247"/>
      <c r="AGF13" s="247"/>
      <c r="AGG13" s="247"/>
      <c r="AGH13" s="247"/>
      <c r="AGI13" s="247"/>
      <c r="AGJ13" s="247"/>
      <c r="AGK13" s="247"/>
      <c r="AGL13" s="247"/>
      <c r="AGM13" s="247"/>
      <c r="AGN13" s="247"/>
      <c r="AGO13" s="247"/>
      <c r="AGP13" s="247"/>
      <c r="AGQ13" s="247"/>
      <c r="AGR13" s="247"/>
      <c r="AGS13" s="247"/>
      <c r="AGT13" s="247"/>
      <c r="AGU13" s="247"/>
      <c r="AGV13" s="247"/>
      <c r="AGW13" s="247"/>
      <c r="AGX13" s="247"/>
      <c r="AGY13" s="247"/>
      <c r="AGZ13" s="247"/>
      <c r="AHA13" s="247"/>
      <c r="AHB13" s="247"/>
      <c r="AHC13" s="247"/>
      <c r="AHD13" s="247"/>
      <c r="AHE13" s="247"/>
      <c r="AHF13" s="247"/>
      <c r="AHG13" s="247"/>
      <c r="AHH13" s="247"/>
      <c r="AHI13" s="247"/>
      <c r="AHJ13" s="247"/>
      <c r="AHK13" s="247"/>
      <c r="AHL13" s="247"/>
      <c r="AHM13" s="247"/>
      <c r="AHN13" s="247"/>
      <c r="AHO13" s="247"/>
      <c r="AHP13" s="247"/>
      <c r="AHQ13" s="247"/>
      <c r="AHR13" s="247"/>
      <c r="AHS13" s="247"/>
      <c r="AHT13" s="247"/>
      <c r="AHU13" s="247"/>
      <c r="AHV13" s="247"/>
      <c r="AHW13" s="247"/>
      <c r="AHX13" s="247"/>
      <c r="AHY13" s="247"/>
      <c r="AHZ13" s="247"/>
      <c r="AIA13" s="247"/>
      <c r="AIB13" s="247"/>
      <c r="AIC13" s="247"/>
      <c r="AID13" s="247"/>
      <c r="AIE13" s="247"/>
      <c r="AIF13" s="247"/>
      <c r="AIG13" s="247"/>
      <c r="AIH13" s="247"/>
      <c r="AII13" s="247"/>
      <c r="AIJ13" s="247"/>
      <c r="AIK13" s="247"/>
      <c r="AIL13" s="247"/>
      <c r="AIM13" s="247"/>
      <c r="AIN13" s="247"/>
      <c r="AIO13" s="247"/>
      <c r="AIP13" s="247"/>
      <c r="AIQ13" s="247"/>
      <c r="AIR13" s="247"/>
      <c r="AIS13" s="247"/>
      <c r="AIT13" s="247"/>
      <c r="AIU13" s="247"/>
      <c r="AIV13" s="247"/>
      <c r="AIW13" s="247"/>
      <c r="AIX13" s="247"/>
      <c r="AIY13" s="247"/>
      <c r="AIZ13" s="247"/>
      <c r="AJA13" s="247"/>
      <c r="AJB13" s="247"/>
      <c r="AJC13" s="247"/>
      <c r="AJD13" s="247"/>
      <c r="AJE13" s="247"/>
      <c r="AJF13" s="247"/>
      <c r="AJG13" s="247"/>
      <c r="AJH13" s="247"/>
      <c r="AJI13" s="247"/>
      <c r="AJJ13" s="247"/>
      <c r="AJK13" s="247"/>
      <c r="AJL13" s="247"/>
      <c r="AJM13" s="247"/>
      <c r="AJN13" s="247"/>
      <c r="AJO13" s="247"/>
      <c r="AJP13" s="247"/>
      <c r="AJQ13" s="247"/>
      <c r="AJR13" s="247"/>
      <c r="AJS13" s="247"/>
      <c r="AJT13" s="247"/>
      <c r="AJU13" s="247"/>
      <c r="AJV13" s="247"/>
      <c r="AJW13" s="247"/>
      <c r="AJX13" s="247"/>
      <c r="AJY13" s="247"/>
      <c r="AJZ13" s="247"/>
      <c r="AKA13" s="247"/>
      <c r="AKB13" s="247"/>
      <c r="AKC13" s="247"/>
      <c r="AKD13" s="247"/>
      <c r="AKE13" s="247"/>
      <c r="AKF13" s="247"/>
      <c r="AKG13" s="247"/>
      <c r="AKH13" s="247"/>
      <c r="AKI13" s="247"/>
      <c r="AKJ13" s="247"/>
      <c r="AKK13" s="247"/>
      <c r="AKL13" s="247"/>
      <c r="AKM13" s="247"/>
      <c r="AKN13" s="247"/>
      <c r="AKO13" s="247"/>
      <c r="AKP13" s="247"/>
      <c r="AKQ13" s="247"/>
      <c r="AKR13" s="247"/>
      <c r="AKS13" s="247"/>
      <c r="AKT13" s="247"/>
      <c r="AKU13" s="247"/>
      <c r="AKV13" s="247"/>
      <c r="AKW13" s="247"/>
      <c r="AKX13" s="247"/>
      <c r="AKY13" s="247"/>
      <c r="AKZ13" s="247"/>
      <c r="ALA13" s="247"/>
      <c r="ALB13" s="247"/>
      <c r="ALC13" s="247"/>
      <c r="ALD13" s="247"/>
      <c r="ALE13" s="247"/>
      <c r="ALF13" s="247"/>
      <c r="ALG13" s="247"/>
      <c r="ALH13" s="247"/>
      <c r="ALI13" s="247"/>
      <c r="ALJ13" s="247"/>
      <c r="ALK13" s="247"/>
      <c r="ALL13" s="247"/>
      <c r="ALM13" s="247"/>
      <c r="ALN13" s="247"/>
      <c r="ALO13" s="247"/>
      <c r="ALP13" s="247"/>
      <c r="ALQ13" s="247"/>
      <c r="ALR13" s="247"/>
      <c r="ALS13" s="247"/>
      <c r="ALT13" s="247"/>
      <c r="ALU13" s="247"/>
      <c r="ALV13" s="247"/>
      <c r="ALW13" s="247"/>
      <c r="ALX13" s="247"/>
      <c r="ALY13" s="247"/>
      <c r="ALZ13" s="247"/>
      <c r="AMA13" s="247"/>
      <c r="AMB13" s="247"/>
      <c r="AMC13" s="247"/>
      <c r="AMD13" s="247"/>
      <c r="AME13" s="247"/>
      <c r="AMF13" s="247"/>
      <c r="AMG13" s="247"/>
      <c r="AMH13" s="247"/>
      <c r="AMI13" s="247"/>
      <c r="AMJ13" s="247"/>
      <c r="AMK13" s="247"/>
      <c r="AML13" s="247"/>
      <c r="AMM13" s="247"/>
      <c r="AMN13" s="247"/>
      <c r="AMO13" s="247"/>
      <c r="AMP13" s="247"/>
      <c r="AMQ13" s="247"/>
      <c r="AMR13" s="247"/>
      <c r="AMS13" s="247"/>
      <c r="AMT13" s="247"/>
      <c r="AMU13" s="247"/>
      <c r="AMV13" s="247"/>
      <c r="AMW13" s="247"/>
      <c r="AMX13" s="247"/>
      <c r="AMY13" s="247"/>
      <c r="AMZ13" s="247"/>
      <c r="ANA13" s="247"/>
      <c r="ANB13" s="247"/>
      <c r="ANC13" s="247"/>
      <c r="AND13" s="247"/>
      <c r="ANE13" s="247"/>
      <c r="ANF13" s="247"/>
      <c r="ANG13" s="247"/>
      <c r="ANH13" s="247"/>
      <c r="ANI13" s="247"/>
      <c r="ANJ13" s="247"/>
      <c r="ANK13" s="247"/>
      <c r="ANL13" s="247"/>
      <c r="ANM13" s="247"/>
      <c r="ANN13" s="247"/>
      <c r="ANO13" s="247"/>
      <c r="ANP13" s="247"/>
      <c r="ANQ13" s="247"/>
      <c r="ANR13" s="247"/>
      <c r="ANS13" s="247"/>
      <c r="ANT13" s="247"/>
      <c r="ANU13" s="247"/>
      <c r="ANV13" s="247"/>
      <c r="ANW13" s="247"/>
      <c r="ANX13" s="247"/>
      <c r="ANY13" s="247"/>
      <c r="ANZ13" s="247"/>
      <c r="AOA13" s="247"/>
      <c r="AOB13" s="247"/>
      <c r="AOC13" s="247"/>
      <c r="AOD13" s="247"/>
      <c r="AOE13" s="247"/>
      <c r="AOF13" s="247"/>
      <c r="AOG13" s="247"/>
      <c r="AOH13" s="247"/>
      <c r="AOI13" s="247"/>
      <c r="AOJ13" s="247"/>
      <c r="AOK13" s="247"/>
      <c r="AOL13" s="247"/>
      <c r="AOM13" s="247"/>
      <c r="AON13" s="247"/>
      <c r="AOO13" s="247"/>
      <c r="AOP13" s="247"/>
      <c r="AOQ13" s="247"/>
      <c r="AOR13" s="247"/>
      <c r="AOS13" s="247"/>
      <c r="AOT13" s="247"/>
      <c r="AOU13" s="247"/>
      <c r="AOV13" s="247"/>
      <c r="AOW13" s="247"/>
      <c r="AOX13" s="247"/>
      <c r="AOY13" s="247"/>
      <c r="AOZ13" s="247"/>
      <c r="APA13" s="247"/>
      <c r="APB13" s="247"/>
      <c r="APC13" s="247"/>
      <c r="APD13" s="247"/>
      <c r="APE13" s="247"/>
      <c r="APF13" s="247"/>
      <c r="APG13" s="247"/>
      <c r="APH13" s="247"/>
      <c r="API13" s="247"/>
      <c r="APJ13" s="247"/>
      <c r="APK13" s="247"/>
      <c r="APL13" s="247"/>
      <c r="APM13" s="247"/>
      <c r="APN13" s="247"/>
      <c r="APO13" s="247"/>
      <c r="APP13" s="247"/>
      <c r="APQ13" s="247"/>
      <c r="APR13" s="247"/>
      <c r="APS13" s="247"/>
      <c r="APT13" s="247"/>
      <c r="APU13" s="247"/>
      <c r="APV13" s="247"/>
      <c r="APW13" s="247"/>
      <c r="APX13" s="247"/>
      <c r="APY13" s="247"/>
      <c r="APZ13" s="247"/>
      <c r="AQA13" s="247"/>
      <c r="AQB13" s="247"/>
      <c r="AQC13" s="247"/>
      <c r="AQD13" s="247"/>
      <c r="AQE13" s="247"/>
      <c r="AQF13" s="247"/>
      <c r="AQG13" s="247"/>
      <c r="AQH13" s="247"/>
      <c r="AQI13" s="247"/>
      <c r="AQJ13" s="247"/>
      <c r="AQK13" s="247"/>
      <c r="AQL13" s="247"/>
      <c r="AQM13" s="247"/>
      <c r="AQN13" s="247"/>
      <c r="AQO13" s="247"/>
      <c r="AQP13" s="247"/>
      <c r="AQQ13" s="247"/>
      <c r="AQR13" s="247"/>
      <c r="AQS13" s="247"/>
      <c r="AQT13" s="247"/>
      <c r="AQU13" s="247"/>
      <c r="AQV13" s="247"/>
      <c r="AQW13" s="247"/>
      <c r="AQX13" s="247"/>
      <c r="AQY13" s="247"/>
      <c r="AQZ13" s="247"/>
      <c r="ARA13" s="247"/>
      <c r="ARB13" s="247"/>
      <c r="ARC13" s="247"/>
      <c r="ARD13" s="247"/>
      <c r="ARE13" s="247"/>
      <c r="ARF13" s="247"/>
      <c r="ARG13" s="247"/>
      <c r="ARH13" s="247"/>
      <c r="ARI13" s="247"/>
      <c r="ARJ13" s="247"/>
      <c r="ARK13" s="247"/>
      <c r="ARL13" s="247"/>
      <c r="ARM13" s="247"/>
      <c r="ARN13" s="247"/>
      <c r="ARO13" s="247"/>
      <c r="ARP13" s="247"/>
      <c r="ARQ13" s="247"/>
      <c r="ARR13" s="247"/>
      <c r="ARS13" s="247"/>
      <c r="ART13" s="247"/>
      <c r="ARU13" s="247"/>
      <c r="ARV13" s="247"/>
      <c r="ARW13" s="247"/>
      <c r="ARX13" s="247"/>
      <c r="ARY13" s="247"/>
      <c r="ARZ13" s="247"/>
      <c r="ASA13" s="247"/>
      <c r="ASB13" s="247"/>
      <c r="ASC13" s="247"/>
      <c r="ASD13" s="247"/>
      <c r="ASE13" s="247"/>
      <c r="ASF13" s="247"/>
      <c r="ASG13" s="247"/>
      <c r="ASH13" s="247"/>
      <c r="ASI13" s="247"/>
      <c r="ASJ13" s="247"/>
      <c r="ASK13" s="247"/>
      <c r="ASL13" s="247"/>
      <c r="ASM13" s="247"/>
      <c r="ASN13" s="247"/>
      <c r="ASO13" s="247"/>
      <c r="ASP13" s="247"/>
      <c r="ASQ13" s="247"/>
      <c r="ASR13" s="247"/>
      <c r="ASS13" s="247"/>
      <c r="AST13" s="247"/>
      <c r="ASU13" s="247"/>
      <c r="ASV13" s="247"/>
      <c r="ASW13" s="247"/>
      <c r="ASX13" s="247"/>
      <c r="ASY13" s="247"/>
      <c r="ASZ13" s="247"/>
      <c r="ATA13" s="247"/>
      <c r="ATB13" s="247"/>
      <c r="ATC13" s="247"/>
      <c r="ATD13" s="247"/>
      <c r="ATE13" s="247"/>
      <c r="ATF13" s="247"/>
      <c r="ATG13" s="247"/>
      <c r="ATH13" s="247"/>
      <c r="ATI13" s="247"/>
      <c r="ATJ13" s="247"/>
      <c r="ATK13" s="247"/>
      <c r="ATL13" s="247"/>
      <c r="ATM13" s="247"/>
      <c r="ATN13" s="247"/>
      <c r="ATO13" s="247"/>
      <c r="ATP13" s="247"/>
      <c r="ATQ13" s="247"/>
      <c r="ATR13" s="247"/>
      <c r="ATS13" s="247"/>
      <c r="ATT13" s="247"/>
      <c r="ATU13" s="247"/>
      <c r="ATV13" s="247"/>
      <c r="ATW13" s="247"/>
      <c r="ATX13" s="247"/>
      <c r="ATY13" s="247"/>
      <c r="ATZ13" s="247"/>
      <c r="AUA13" s="247"/>
      <c r="AUB13" s="247"/>
      <c r="AUC13" s="247"/>
      <c r="AUD13" s="247"/>
      <c r="AUE13" s="247"/>
      <c r="AUF13" s="247"/>
      <c r="AUG13" s="247"/>
      <c r="AUH13" s="247"/>
      <c r="AUI13" s="247"/>
      <c r="AUJ13" s="247"/>
      <c r="AUK13" s="247"/>
      <c r="AUL13" s="247"/>
      <c r="AUM13" s="247"/>
      <c r="AUN13" s="247"/>
      <c r="AUO13" s="247"/>
      <c r="AUP13" s="247"/>
      <c r="AUQ13" s="247"/>
      <c r="AUR13" s="247"/>
      <c r="AUS13" s="247"/>
      <c r="AUT13" s="247"/>
      <c r="AUU13" s="247"/>
      <c r="AUV13" s="247"/>
      <c r="AUW13" s="247"/>
      <c r="AUX13" s="247"/>
      <c r="AUY13" s="247"/>
      <c r="AUZ13" s="247"/>
      <c r="AVA13" s="247"/>
      <c r="AVB13" s="247"/>
      <c r="AVC13" s="247"/>
      <c r="AVD13" s="247"/>
      <c r="AVE13" s="247"/>
      <c r="AVF13" s="247"/>
      <c r="AVG13" s="247"/>
      <c r="AVH13" s="247"/>
      <c r="AVI13" s="247"/>
      <c r="AVJ13" s="247"/>
      <c r="AVK13" s="247"/>
      <c r="AVL13" s="247"/>
      <c r="AVM13" s="247"/>
      <c r="AVN13" s="247"/>
      <c r="AVO13" s="247"/>
      <c r="AVP13" s="247"/>
      <c r="AVQ13" s="247"/>
      <c r="AVR13" s="247"/>
      <c r="AVS13" s="247"/>
      <c r="AVT13" s="247"/>
      <c r="AVU13" s="247"/>
      <c r="AVV13" s="247"/>
      <c r="AVW13" s="247"/>
      <c r="AVX13" s="247"/>
      <c r="AVY13" s="247"/>
      <c r="AVZ13" s="247"/>
      <c r="AWA13" s="247"/>
      <c r="AWB13" s="247"/>
      <c r="AWC13" s="247"/>
      <c r="AWD13" s="247"/>
      <c r="AWE13" s="247"/>
      <c r="AWF13" s="247"/>
      <c r="AWG13" s="247"/>
      <c r="AWH13" s="247"/>
      <c r="AWI13" s="247"/>
      <c r="AWJ13" s="247"/>
      <c r="AWK13" s="247"/>
      <c r="AWL13" s="247"/>
      <c r="AWM13" s="247"/>
      <c r="AWN13" s="247"/>
      <c r="AWO13" s="247"/>
      <c r="AWP13" s="247"/>
      <c r="AWQ13" s="247"/>
      <c r="AWR13" s="247"/>
      <c r="AWS13" s="247"/>
      <c r="AWT13" s="247"/>
      <c r="AWU13" s="247"/>
      <c r="AWV13" s="247"/>
      <c r="AWW13" s="247"/>
      <c r="AWX13" s="247"/>
      <c r="AWY13" s="247"/>
      <c r="AWZ13" s="247"/>
      <c r="AXA13" s="247"/>
      <c r="AXB13" s="247"/>
      <c r="AXC13" s="247"/>
      <c r="AXD13" s="247"/>
      <c r="AXE13" s="247"/>
      <c r="AXF13" s="247"/>
      <c r="AXG13" s="247"/>
      <c r="AXH13" s="247"/>
      <c r="AXI13" s="247"/>
      <c r="AXJ13" s="247"/>
      <c r="AXK13" s="247"/>
      <c r="AXL13" s="247"/>
      <c r="AXM13" s="247"/>
      <c r="AXN13" s="247"/>
      <c r="AXO13" s="247"/>
      <c r="AXP13" s="247"/>
      <c r="AXQ13" s="247"/>
      <c r="AXR13" s="247"/>
      <c r="AXS13" s="247"/>
      <c r="AXT13" s="247"/>
      <c r="AXU13" s="247"/>
      <c r="AXV13" s="247"/>
      <c r="AXW13" s="247"/>
      <c r="AXX13" s="247"/>
      <c r="AXY13" s="247"/>
      <c r="AXZ13" s="247"/>
      <c r="AYA13" s="247"/>
      <c r="AYB13" s="247"/>
      <c r="AYC13" s="247"/>
      <c r="AYD13" s="247"/>
      <c r="AYE13" s="247"/>
      <c r="AYF13" s="247"/>
      <c r="AYG13" s="247"/>
      <c r="AYH13" s="247"/>
      <c r="AYI13" s="247"/>
      <c r="AYJ13" s="247"/>
      <c r="AYK13" s="247"/>
      <c r="AYL13" s="247"/>
      <c r="AYM13" s="247"/>
      <c r="AYN13" s="247"/>
      <c r="AYO13" s="247"/>
      <c r="AYP13" s="247"/>
      <c r="AYQ13" s="247"/>
      <c r="AYR13" s="247"/>
      <c r="AYS13" s="247"/>
      <c r="AYT13" s="247"/>
      <c r="AYU13" s="247"/>
      <c r="AYV13" s="247"/>
      <c r="AYW13" s="247"/>
      <c r="AYX13" s="247"/>
      <c r="AYY13" s="247"/>
      <c r="AYZ13" s="247"/>
      <c r="AZA13" s="247"/>
      <c r="AZB13" s="247"/>
      <c r="AZC13" s="247"/>
      <c r="AZD13" s="247"/>
      <c r="AZE13" s="247"/>
      <c r="AZF13" s="247"/>
      <c r="AZG13" s="247"/>
      <c r="AZH13" s="247"/>
      <c r="AZI13" s="247"/>
      <c r="AZJ13" s="247"/>
      <c r="AZK13" s="247"/>
      <c r="AZL13" s="247"/>
      <c r="AZM13" s="247"/>
      <c r="AZN13" s="247"/>
      <c r="AZO13" s="247"/>
      <c r="AZP13" s="247"/>
      <c r="AZQ13" s="247"/>
      <c r="AZR13" s="247"/>
      <c r="AZS13" s="247"/>
      <c r="AZT13" s="247"/>
      <c r="AZU13" s="247"/>
      <c r="AZV13" s="247"/>
      <c r="AZW13" s="247"/>
      <c r="AZX13" s="247"/>
      <c r="AZY13" s="247"/>
      <c r="AZZ13" s="247"/>
      <c r="BAA13" s="247"/>
      <c r="BAB13" s="247"/>
      <c r="BAC13" s="247"/>
      <c r="BAD13" s="247"/>
      <c r="BAE13" s="247"/>
      <c r="BAF13" s="247"/>
      <c r="BAG13" s="247"/>
      <c r="BAH13" s="247"/>
      <c r="BAI13" s="247"/>
      <c r="BAJ13" s="247"/>
      <c r="BAK13" s="247"/>
      <c r="BAL13" s="247"/>
      <c r="BAM13" s="247"/>
      <c r="BAN13" s="247"/>
      <c r="BAO13" s="247"/>
      <c r="BAP13" s="247"/>
      <c r="BAQ13" s="247"/>
      <c r="BAR13" s="247"/>
      <c r="BAS13" s="247"/>
      <c r="BAT13" s="247"/>
      <c r="BAU13" s="247"/>
      <c r="BAV13" s="247"/>
      <c r="BAW13" s="247"/>
      <c r="BAX13" s="247"/>
      <c r="BAY13" s="247"/>
      <c r="BAZ13" s="247"/>
      <c r="BBA13" s="247"/>
      <c r="BBB13" s="247"/>
      <c r="BBC13" s="247"/>
      <c r="BBD13" s="247"/>
      <c r="BBE13" s="247"/>
      <c r="BBF13" s="247"/>
      <c r="BBG13" s="247"/>
      <c r="BBH13" s="247"/>
      <c r="BBI13" s="247"/>
      <c r="BBJ13" s="247"/>
      <c r="BBK13" s="247"/>
      <c r="BBL13" s="247"/>
      <c r="BBM13" s="247"/>
      <c r="BBN13" s="247"/>
      <c r="BBO13" s="247"/>
      <c r="BBP13" s="247"/>
      <c r="BBQ13" s="247"/>
      <c r="BBR13" s="247"/>
      <c r="BBS13" s="247"/>
      <c r="BBT13" s="247"/>
      <c r="BBU13" s="247"/>
      <c r="BBV13" s="247"/>
      <c r="BBW13" s="247"/>
      <c r="BBX13" s="247"/>
      <c r="BBY13" s="247"/>
      <c r="BBZ13" s="247"/>
      <c r="BCA13" s="247"/>
      <c r="BCB13" s="247"/>
      <c r="BCC13" s="247"/>
      <c r="BCD13" s="247"/>
      <c r="BCE13" s="247"/>
      <c r="BCF13" s="247"/>
      <c r="BCG13" s="247"/>
      <c r="BCH13" s="247"/>
      <c r="BCI13" s="247"/>
      <c r="BCJ13" s="247"/>
      <c r="BCK13" s="247"/>
      <c r="BCL13" s="247"/>
      <c r="BCM13" s="247"/>
      <c r="BCN13" s="247"/>
      <c r="BCO13" s="247"/>
      <c r="BCP13" s="247"/>
      <c r="BCQ13" s="247"/>
      <c r="BCR13" s="247"/>
      <c r="BCS13" s="247"/>
      <c r="BCT13" s="247"/>
      <c r="BCU13" s="247"/>
      <c r="BCV13" s="247"/>
      <c r="BCW13" s="247"/>
      <c r="BCX13" s="247"/>
      <c r="BCY13" s="247"/>
      <c r="BCZ13" s="247"/>
      <c r="BDA13" s="247"/>
      <c r="BDB13" s="247"/>
      <c r="BDC13" s="247"/>
      <c r="BDD13" s="247"/>
      <c r="BDE13" s="247"/>
      <c r="BDF13" s="247"/>
      <c r="BDG13" s="247"/>
      <c r="BDH13" s="247"/>
      <c r="BDI13" s="247"/>
      <c r="BDJ13" s="247"/>
      <c r="BDK13" s="247"/>
      <c r="BDL13" s="247"/>
      <c r="BDM13" s="247"/>
      <c r="BDN13" s="247"/>
      <c r="BDO13" s="247"/>
      <c r="BDP13" s="247"/>
      <c r="BDQ13" s="247"/>
      <c r="BDR13" s="247"/>
      <c r="BDS13" s="247"/>
      <c r="BDT13" s="247"/>
      <c r="BDU13" s="247"/>
      <c r="BDV13" s="247"/>
      <c r="BDW13" s="247"/>
      <c r="BDX13" s="247"/>
      <c r="BDY13" s="247"/>
      <c r="BDZ13" s="247"/>
      <c r="BEA13" s="247"/>
      <c r="BEB13" s="247"/>
      <c r="BEC13" s="247"/>
      <c r="BED13" s="247"/>
      <c r="BEE13" s="247"/>
      <c r="BEF13" s="247"/>
      <c r="BEG13" s="247"/>
      <c r="BEH13" s="247"/>
      <c r="BEI13" s="247"/>
      <c r="BEJ13" s="247"/>
      <c r="BEK13" s="247"/>
      <c r="BEL13" s="247"/>
      <c r="BEM13" s="247"/>
      <c r="BEN13" s="247"/>
      <c r="BEO13" s="247"/>
      <c r="BEP13" s="247"/>
      <c r="BEQ13" s="247"/>
      <c r="BER13" s="247"/>
      <c r="BES13" s="247"/>
      <c r="BET13" s="247"/>
      <c r="BEU13" s="247"/>
      <c r="BEV13" s="247"/>
      <c r="BEW13" s="247"/>
      <c r="BEX13" s="247"/>
      <c r="BEY13" s="247"/>
      <c r="BEZ13" s="247"/>
      <c r="BFA13" s="247"/>
      <c r="BFB13" s="247"/>
      <c r="BFC13" s="247"/>
      <c r="BFD13" s="247"/>
      <c r="BFE13" s="247"/>
      <c r="BFF13" s="247"/>
      <c r="BFG13" s="247"/>
      <c r="BFH13" s="247"/>
      <c r="BFI13" s="247"/>
      <c r="BFJ13" s="247"/>
      <c r="BFK13" s="247"/>
      <c r="BFL13" s="247"/>
      <c r="BFM13" s="247"/>
      <c r="BFN13" s="247"/>
      <c r="BFO13" s="247"/>
      <c r="BFP13" s="247"/>
      <c r="BFQ13" s="247"/>
      <c r="BFR13" s="247"/>
      <c r="BFS13" s="247"/>
      <c r="BFT13" s="247"/>
      <c r="BFU13" s="247"/>
      <c r="BFV13" s="247"/>
      <c r="BFW13" s="247"/>
      <c r="BFX13" s="247"/>
      <c r="BFY13" s="247"/>
      <c r="BFZ13" s="247"/>
      <c r="BGA13" s="247"/>
      <c r="BGB13" s="247"/>
      <c r="BGC13" s="247"/>
      <c r="BGD13" s="247"/>
      <c r="BGE13" s="247"/>
      <c r="BGF13" s="247"/>
      <c r="BGG13" s="247"/>
      <c r="BGH13" s="247"/>
      <c r="BGI13" s="247"/>
      <c r="BGJ13" s="247"/>
      <c r="BGK13" s="247"/>
      <c r="BGL13" s="247"/>
      <c r="BGM13" s="247"/>
      <c r="BGN13" s="247"/>
      <c r="BGO13" s="247"/>
      <c r="BGP13" s="247"/>
      <c r="BGQ13" s="247"/>
      <c r="BGR13" s="247"/>
      <c r="BGS13" s="247"/>
      <c r="BGT13" s="247"/>
      <c r="BGU13" s="247"/>
      <c r="BGV13" s="247"/>
      <c r="BGW13" s="247"/>
      <c r="BGX13" s="247"/>
      <c r="BGY13" s="247"/>
      <c r="BGZ13" s="247"/>
      <c r="BHA13" s="247"/>
      <c r="BHB13" s="247"/>
      <c r="BHC13" s="247"/>
      <c r="BHD13" s="247"/>
      <c r="BHE13" s="247"/>
      <c r="BHF13" s="247"/>
      <c r="BHG13" s="247"/>
      <c r="BHH13" s="247"/>
      <c r="BHI13" s="247"/>
      <c r="BHJ13" s="247"/>
      <c r="BHK13" s="247"/>
      <c r="BHL13" s="247"/>
      <c r="BHM13" s="247"/>
      <c r="BHN13" s="247"/>
      <c r="BHO13" s="247"/>
      <c r="BHP13" s="247"/>
      <c r="BHQ13" s="247"/>
      <c r="BHR13" s="247"/>
      <c r="BHS13" s="247"/>
      <c r="BHT13" s="247"/>
      <c r="BHU13" s="247"/>
      <c r="BHV13" s="247"/>
      <c r="BHW13" s="247"/>
      <c r="BHX13" s="247"/>
      <c r="BHY13" s="247"/>
      <c r="BHZ13" s="247"/>
      <c r="BIA13" s="247"/>
      <c r="BIB13" s="247"/>
      <c r="BIC13" s="247"/>
      <c r="BID13" s="247"/>
      <c r="BIE13" s="247"/>
      <c r="BIF13" s="247"/>
      <c r="BIG13" s="247"/>
      <c r="BIH13" s="247"/>
      <c r="BII13" s="247"/>
      <c r="BIJ13" s="247"/>
      <c r="BIK13" s="247"/>
      <c r="BIL13" s="247"/>
      <c r="BIM13" s="247"/>
      <c r="BIN13" s="247"/>
      <c r="BIO13" s="247"/>
      <c r="BIP13" s="247"/>
      <c r="BIQ13" s="247"/>
      <c r="BIR13" s="247"/>
      <c r="BIS13" s="247"/>
      <c r="BIT13" s="247"/>
      <c r="BIU13" s="247"/>
      <c r="BIV13" s="247"/>
      <c r="BIW13" s="247"/>
      <c r="BIX13" s="247"/>
      <c r="BIY13" s="247"/>
      <c r="BIZ13" s="247"/>
      <c r="BJA13" s="247"/>
      <c r="BJB13" s="247"/>
      <c r="BJC13" s="247"/>
      <c r="BJD13" s="247"/>
      <c r="BJE13" s="247"/>
      <c r="BJF13" s="247"/>
      <c r="BJG13" s="247"/>
      <c r="BJH13" s="247"/>
      <c r="BJI13" s="247"/>
      <c r="BJJ13" s="247"/>
      <c r="BJK13" s="247"/>
      <c r="BJL13" s="247"/>
      <c r="BJM13" s="247"/>
      <c r="BJN13" s="247"/>
      <c r="BJO13" s="247"/>
      <c r="BJP13" s="247"/>
      <c r="BJQ13" s="247"/>
      <c r="BJR13" s="247"/>
      <c r="BJS13" s="247"/>
      <c r="BJT13" s="247"/>
      <c r="BJU13" s="247"/>
      <c r="BJV13" s="247"/>
      <c r="BJW13" s="247"/>
      <c r="BJX13" s="247"/>
      <c r="BJY13" s="247"/>
      <c r="BJZ13" s="247"/>
      <c r="BKA13" s="247"/>
      <c r="BKB13" s="247"/>
      <c r="BKC13" s="247"/>
      <c r="BKD13" s="247"/>
      <c r="BKE13" s="247"/>
      <c r="BKF13" s="247"/>
      <c r="BKG13" s="247"/>
      <c r="BKH13" s="247"/>
      <c r="BKI13" s="247"/>
      <c r="BKJ13" s="247"/>
      <c r="BKK13" s="247"/>
      <c r="BKL13" s="247"/>
      <c r="BKM13" s="247"/>
      <c r="BKN13" s="247"/>
      <c r="BKO13" s="247"/>
      <c r="BKP13" s="247"/>
      <c r="BKQ13" s="247"/>
      <c r="BKR13" s="247"/>
      <c r="BKS13" s="247"/>
      <c r="BKT13" s="247"/>
      <c r="BKU13" s="247"/>
      <c r="BKV13" s="247"/>
      <c r="BKW13" s="247"/>
      <c r="BKX13" s="247"/>
      <c r="BKY13" s="247"/>
      <c r="BKZ13" s="247"/>
      <c r="BLA13" s="247"/>
      <c r="BLB13" s="247"/>
      <c r="BLC13" s="247"/>
      <c r="BLD13" s="247"/>
      <c r="BLE13" s="247"/>
      <c r="BLF13" s="247"/>
      <c r="BLG13" s="247"/>
      <c r="BLH13" s="247"/>
      <c r="BLI13" s="247"/>
      <c r="BLJ13" s="247"/>
      <c r="BLK13" s="247"/>
      <c r="BLL13" s="247"/>
      <c r="BLM13" s="247"/>
      <c r="BLN13" s="247"/>
      <c r="BLO13" s="247"/>
      <c r="BLP13" s="247"/>
      <c r="BLQ13" s="247"/>
      <c r="BLR13" s="247"/>
      <c r="BLS13" s="247"/>
      <c r="BLT13" s="247"/>
      <c r="BLU13" s="247"/>
      <c r="BLV13" s="247"/>
      <c r="BLW13" s="247"/>
      <c r="BLX13" s="247"/>
      <c r="BLY13" s="247"/>
      <c r="BLZ13" s="247"/>
      <c r="BMA13" s="247"/>
      <c r="BMB13" s="247"/>
      <c r="BMC13" s="247"/>
      <c r="BMD13" s="247"/>
      <c r="BME13" s="247"/>
      <c r="BMF13" s="247"/>
      <c r="BMG13" s="247"/>
      <c r="BMH13" s="247"/>
      <c r="BMI13" s="247"/>
      <c r="BMJ13" s="247"/>
      <c r="BMK13" s="247"/>
      <c r="BML13" s="247"/>
      <c r="BMM13" s="247"/>
      <c r="BMN13" s="247"/>
      <c r="BMO13" s="247"/>
      <c r="BMP13" s="247"/>
      <c r="BMQ13" s="247"/>
      <c r="BMR13" s="247"/>
      <c r="BMS13" s="247"/>
      <c r="BMT13" s="247"/>
      <c r="BMU13" s="247"/>
      <c r="BMV13" s="247"/>
      <c r="BMW13" s="247"/>
      <c r="BMX13" s="247"/>
      <c r="BMY13" s="247"/>
      <c r="BMZ13" s="247"/>
      <c r="BNA13" s="247"/>
      <c r="BNB13" s="247"/>
      <c r="BNC13" s="247"/>
      <c r="BND13" s="247"/>
      <c r="BNE13" s="247"/>
      <c r="BNF13" s="247"/>
      <c r="BNG13" s="247"/>
      <c r="BNH13" s="247"/>
      <c r="BNI13" s="247"/>
      <c r="BNJ13" s="247"/>
      <c r="BNK13" s="247"/>
      <c r="BNL13" s="247"/>
      <c r="BNM13" s="247"/>
      <c r="BNN13" s="247"/>
      <c r="BNO13" s="247"/>
      <c r="BNP13" s="247"/>
      <c r="BNQ13" s="247"/>
      <c r="BNR13" s="247"/>
      <c r="BNS13" s="247"/>
      <c r="BNT13" s="247"/>
      <c r="BNU13" s="247"/>
      <c r="BNV13" s="247"/>
      <c r="BNW13" s="247"/>
      <c r="BNX13" s="247"/>
      <c r="BNY13" s="247"/>
      <c r="BNZ13" s="247"/>
      <c r="BOA13" s="247"/>
      <c r="BOB13" s="247"/>
      <c r="BOC13" s="247"/>
      <c r="BOD13" s="247"/>
      <c r="BOE13" s="247"/>
      <c r="BOF13" s="247"/>
      <c r="BOG13" s="247"/>
      <c r="BOH13" s="247"/>
      <c r="BOI13" s="247"/>
      <c r="BOJ13" s="247"/>
      <c r="BOK13" s="247"/>
      <c r="BOL13" s="247"/>
      <c r="BOM13" s="247"/>
      <c r="BON13" s="247"/>
      <c r="BOO13" s="247"/>
      <c r="BOP13" s="247"/>
      <c r="BOQ13" s="247"/>
      <c r="BOR13" s="247"/>
      <c r="BOS13" s="247"/>
      <c r="BOT13" s="247"/>
      <c r="BOU13" s="247"/>
      <c r="BOV13" s="247"/>
      <c r="BOW13" s="247"/>
      <c r="BOX13" s="247"/>
      <c r="BOY13" s="247"/>
      <c r="BOZ13" s="247"/>
      <c r="BPA13" s="247"/>
      <c r="BPB13" s="247"/>
      <c r="BPC13" s="247"/>
      <c r="BPD13" s="247"/>
      <c r="BPE13" s="247"/>
      <c r="BPF13" s="247"/>
      <c r="BPG13" s="247"/>
      <c r="BPH13" s="247"/>
      <c r="BPI13" s="247"/>
      <c r="BPJ13" s="247"/>
      <c r="BPK13" s="247"/>
      <c r="BPL13" s="247"/>
      <c r="BPM13" s="247"/>
      <c r="BPN13" s="247"/>
      <c r="BPO13" s="247"/>
      <c r="BPP13" s="247"/>
      <c r="BPQ13" s="247"/>
      <c r="BPR13" s="247"/>
      <c r="BPS13" s="247"/>
      <c r="BPT13" s="247"/>
      <c r="BPU13" s="247"/>
      <c r="BPV13" s="247"/>
      <c r="BPW13" s="247"/>
      <c r="BPX13" s="247"/>
      <c r="BPY13" s="247"/>
      <c r="BPZ13" s="247"/>
      <c r="BQA13" s="247"/>
      <c r="BQB13" s="247"/>
      <c r="BQC13" s="247"/>
      <c r="BQD13" s="247"/>
      <c r="BQE13" s="247"/>
      <c r="BQF13" s="247"/>
      <c r="BQG13" s="247"/>
      <c r="BQH13" s="247"/>
      <c r="BQI13" s="247"/>
      <c r="BQJ13" s="247"/>
      <c r="BQK13" s="247"/>
      <c r="BQL13" s="247"/>
      <c r="BQM13" s="247"/>
      <c r="BQN13" s="247"/>
      <c r="BQO13" s="247"/>
      <c r="BQP13" s="247"/>
      <c r="BQQ13" s="247"/>
      <c r="BQR13" s="247"/>
      <c r="BQS13" s="247"/>
      <c r="BQT13" s="247"/>
      <c r="BQU13" s="247"/>
      <c r="BQV13" s="247"/>
      <c r="BQW13" s="247"/>
      <c r="BQX13" s="247"/>
      <c r="BQY13" s="247"/>
      <c r="BQZ13" s="247"/>
      <c r="BRA13" s="247"/>
      <c r="BRB13" s="247"/>
      <c r="BRC13" s="247"/>
      <c r="BRD13" s="247"/>
      <c r="BRE13" s="247"/>
      <c r="BRF13" s="247"/>
      <c r="BRG13" s="247"/>
      <c r="BRH13" s="247"/>
      <c r="BRI13" s="247"/>
      <c r="BRJ13" s="247"/>
      <c r="BRK13" s="247"/>
      <c r="BRL13" s="247"/>
      <c r="BRM13" s="247"/>
      <c r="BRN13" s="247"/>
      <c r="BRO13" s="247"/>
      <c r="BRP13" s="247"/>
      <c r="BRQ13" s="247"/>
      <c r="BRR13" s="247"/>
      <c r="BRS13" s="247"/>
      <c r="BRT13" s="247"/>
      <c r="BRU13" s="247"/>
      <c r="BRV13" s="247"/>
      <c r="BRW13" s="247"/>
      <c r="BRX13" s="247"/>
      <c r="BRY13" s="247"/>
      <c r="BRZ13" s="247"/>
      <c r="BSA13" s="247"/>
      <c r="BSB13" s="247"/>
      <c r="BSC13" s="247"/>
      <c r="BSD13" s="247"/>
      <c r="BSE13" s="247"/>
      <c r="BSF13" s="247"/>
      <c r="BSG13" s="247"/>
      <c r="BSH13" s="247"/>
      <c r="BSI13" s="247"/>
      <c r="BSJ13" s="247"/>
      <c r="BSK13" s="247"/>
      <c r="BSL13" s="247"/>
      <c r="BSM13" s="247"/>
      <c r="BSN13" s="247"/>
      <c r="BSO13" s="247"/>
      <c r="BSP13" s="247"/>
      <c r="BSQ13" s="247"/>
      <c r="BSR13" s="247"/>
      <c r="BSS13" s="247"/>
      <c r="BST13" s="247"/>
      <c r="BSU13" s="247"/>
      <c r="BSV13" s="247"/>
      <c r="BSW13" s="247"/>
      <c r="BSX13" s="247"/>
      <c r="BSY13" s="247"/>
      <c r="BSZ13" s="247"/>
      <c r="BTA13" s="247"/>
      <c r="BTB13" s="247"/>
      <c r="BTC13" s="247"/>
      <c r="BTD13" s="247"/>
      <c r="BTE13" s="247"/>
      <c r="BTF13" s="247"/>
      <c r="BTG13" s="247"/>
      <c r="BTH13" s="247"/>
      <c r="BTI13" s="247"/>
      <c r="BTJ13" s="247"/>
      <c r="BTK13" s="247"/>
      <c r="BTL13" s="247"/>
      <c r="BTM13" s="247"/>
      <c r="BTN13" s="247"/>
      <c r="BTO13" s="247"/>
      <c r="BTP13" s="247"/>
      <c r="BTQ13" s="247"/>
      <c r="BTR13" s="247"/>
      <c r="BTS13" s="247"/>
      <c r="BTT13" s="247"/>
      <c r="BTU13" s="247"/>
      <c r="BTV13" s="247"/>
      <c r="BTW13" s="247"/>
      <c r="BTX13" s="247"/>
      <c r="BTY13" s="247"/>
      <c r="BTZ13" s="247"/>
      <c r="BUA13" s="247"/>
      <c r="BUB13" s="247"/>
      <c r="BUC13" s="247"/>
      <c r="BUD13" s="247"/>
      <c r="BUE13" s="247"/>
      <c r="BUF13" s="247"/>
      <c r="BUG13" s="247"/>
      <c r="BUH13" s="247"/>
      <c r="BUI13" s="247"/>
      <c r="BUJ13" s="247"/>
      <c r="BUK13" s="247"/>
      <c r="BUL13" s="247"/>
      <c r="BUM13" s="247"/>
      <c r="BUN13" s="247"/>
      <c r="BUO13" s="247"/>
      <c r="BUP13" s="247"/>
      <c r="BUQ13" s="247"/>
      <c r="BUR13" s="247"/>
      <c r="BUS13" s="247"/>
      <c r="BUT13" s="247"/>
      <c r="BUU13" s="247"/>
      <c r="BUV13" s="247"/>
      <c r="BUW13" s="247"/>
      <c r="BUX13" s="247"/>
      <c r="BUY13" s="247"/>
      <c r="BUZ13" s="247"/>
      <c r="BVA13" s="247"/>
      <c r="BVB13" s="247"/>
      <c r="BVC13" s="247"/>
      <c r="BVD13" s="247"/>
      <c r="BVE13" s="247"/>
      <c r="BVF13" s="247"/>
      <c r="BVG13" s="247"/>
      <c r="BVH13" s="247"/>
      <c r="BVI13" s="247"/>
      <c r="BVJ13" s="247"/>
      <c r="BVK13" s="247"/>
      <c r="BVL13" s="247"/>
      <c r="BVM13" s="247"/>
      <c r="BVN13" s="247"/>
      <c r="BVO13" s="247"/>
      <c r="BVP13" s="247"/>
      <c r="BVQ13" s="247"/>
      <c r="BVR13" s="247"/>
      <c r="BVS13" s="247"/>
      <c r="BVT13" s="247"/>
      <c r="BVU13" s="247"/>
      <c r="BVV13" s="247"/>
      <c r="BVW13" s="247"/>
      <c r="BVX13" s="247"/>
      <c r="BVY13" s="247"/>
      <c r="BVZ13" s="247"/>
      <c r="BWA13" s="247"/>
      <c r="BWB13" s="247"/>
      <c r="BWC13" s="247"/>
      <c r="BWD13" s="247"/>
      <c r="BWE13" s="247"/>
      <c r="BWF13" s="247"/>
      <c r="BWG13" s="247"/>
      <c r="BWH13" s="247"/>
      <c r="BWI13" s="247"/>
      <c r="BWJ13" s="247"/>
      <c r="BWK13" s="247"/>
      <c r="BWL13" s="247"/>
      <c r="BWM13" s="247"/>
      <c r="BWN13" s="247"/>
      <c r="BWO13" s="247"/>
      <c r="BWP13" s="247"/>
      <c r="BWQ13" s="247"/>
      <c r="BWR13" s="247"/>
      <c r="BWS13" s="247"/>
      <c r="BWT13" s="247"/>
      <c r="BWU13" s="247"/>
      <c r="BWV13" s="247"/>
      <c r="BWW13" s="247"/>
      <c r="BWX13" s="247"/>
      <c r="BWY13" s="247"/>
      <c r="BWZ13" s="247"/>
      <c r="BXA13" s="247"/>
      <c r="BXB13" s="247"/>
      <c r="BXC13" s="247"/>
      <c r="BXD13" s="247"/>
      <c r="BXE13" s="247"/>
      <c r="BXF13" s="247"/>
      <c r="BXG13" s="247"/>
      <c r="BXH13" s="247"/>
      <c r="BXI13" s="247"/>
      <c r="BXJ13" s="247"/>
      <c r="BXK13" s="247"/>
      <c r="BXL13" s="247"/>
      <c r="BXM13" s="247"/>
      <c r="BXN13" s="247"/>
      <c r="BXO13" s="247"/>
      <c r="BXP13" s="247"/>
      <c r="BXQ13" s="247"/>
      <c r="BXR13" s="247"/>
      <c r="BXS13" s="247"/>
      <c r="BXT13" s="247"/>
      <c r="BXU13" s="247"/>
      <c r="BXV13" s="247"/>
      <c r="BXW13" s="247"/>
      <c r="BXX13" s="247"/>
      <c r="BXY13" s="247"/>
      <c r="BXZ13" s="247"/>
      <c r="BYA13" s="247"/>
      <c r="BYB13" s="247"/>
      <c r="BYC13" s="247"/>
      <c r="BYD13" s="247"/>
      <c r="BYE13" s="247"/>
      <c r="BYF13" s="247"/>
      <c r="BYG13" s="247"/>
      <c r="BYH13" s="247"/>
      <c r="BYI13" s="247"/>
      <c r="BYJ13" s="247"/>
      <c r="BYK13" s="247"/>
      <c r="BYL13" s="247"/>
      <c r="BYM13" s="247"/>
      <c r="BYN13" s="247"/>
      <c r="BYO13" s="247"/>
      <c r="BYP13" s="247"/>
      <c r="BYQ13" s="247"/>
      <c r="BYR13" s="247"/>
      <c r="BYS13" s="247"/>
      <c r="BYT13" s="247"/>
      <c r="BYU13" s="247"/>
      <c r="BYV13" s="247"/>
      <c r="BYW13" s="247"/>
      <c r="BYX13" s="247"/>
      <c r="BYY13" s="247"/>
      <c r="BYZ13" s="247"/>
      <c r="BZA13" s="247"/>
      <c r="BZB13" s="247"/>
      <c r="BZC13" s="247"/>
      <c r="BZD13" s="247"/>
      <c r="BZE13" s="247"/>
      <c r="BZF13" s="247"/>
      <c r="BZG13" s="247"/>
      <c r="BZH13" s="247"/>
      <c r="BZI13" s="247"/>
      <c r="BZJ13" s="247"/>
      <c r="BZK13" s="247"/>
      <c r="BZL13" s="247"/>
      <c r="BZM13" s="247"/>
      <c r="BZN13" s="247"/>
      <c r="BZO13" s="247"/>
      <c r="BZP13" s="247"/>
      <c r="BZQ13" s="247"/>
      <c r="BZR13" s="247"/>
      <c r="BZS13" s="247"/>
      <c r="BZT13" s="247"/>
      <c r="BZU13" s="247"/>
      <c r="BZV13" s="247"/>
      <c r="BZW13" s="247"/>
      <c r="BZX13" s="247"/>
      <c r="BZY13" s="247"/>
      <c r="BZZ13" s="247"/>
      <c r="CAA13" s="247"/>
      <c r="CAB13" s="247"/>
      <c r="CAC13" s="247"/>
      <c r="CAD13" s="247"/>
      <c r="CAE13" s="247"/>
      <c r="CAF13" s="247"/>
      <c r="CAG13" s="247"/>
      <c r="CAH13" s="247"/>
      <c r="CAI13" s="247"/>
      <c r="CAJ13" s="247"/>
      <c r="CAK13" s="247"/>
      <c r="CAL13" s="247"/>
      <c r="CAM13" s="247"/>
      <c r="CAN13" s="247"/>
      <c r="CAO13" s="247"/>
      <c r="CAP13" s="247"/>
      <c r="CAQ13" s="247"/>
      <c r="CAR13" s="247"/>
      <c r="CAS13" s="247"/>
      <c r="CAT13" s="247"/>
      <c r="CAU13" s="247"/>
      <c r="CAV13" s="247"/>
      <c r="CAW13" s="247"/>
      <c r="CAX13" s="247"/>
      <c r="CAY13" s="247"/>
      <c r="CAZ13" s="247"/>
      <c r="CBA13" s="247"/>
      <c r="CBB13" s="247"/>
      <c r="CBC13" s="247"/>
      <c r="CBD13" s="247"/>
      <c r="CBE13" s="247"/>
      <c r="CBF13" s="247"/>
      <c r="CBG13" s="247"/>
      <c r="CBH13" s="247"/>
      <c r="CBI13" s="247"/>
      <c r="CBJ13" s="247"/>
      <c r="CBK13" s="247"/>
      <c r="CBL13" s="247"/>
      <c r="CBM13" s="247"/>
      <c r="CBN13" s="247"/>
      <c r="CBO13" s="247"/>
      <c r="CBP13" s="247"/>
      <c r="CBQ13" s="247"/>
      <c r="CBR13" s="247"/>
      <c r="CBS13" s="247"/>
      <c r="CBT13" s="247"/>
      <c r="CBU13" s="247"/>
      <c r="CBV13" s="247"/>
      <c r="CBW13" s="247"/>
      <c r="CBX13" s="247"/>
      <c r="CBY13" s="247"/>
      <c r="CBZ13" s="247"/>
      <c r="CCA13" s="247"/>
      <c r="CCB13" s="247"/>
      <c r="CCC13" s="247"/>
      <c r="CCD13" s="247"/>
      <c r="CCE13" s="247"/>
      <c r="CCF13" s="247"/>
      <c r="CCG13" s="247"/>
      <c r="CCH13" s="247"/>
      <c r="CCI13" s="247"/>
      <c r="CCJ13" s="247"/>
      <c r="CCK13" s="247"/>
      <c r="CCL13" s="247"/>
      <c r="CCM13" s="247"/>
      <c r="CCN13" s="247"/>
      <c r="CCO13" s="247"/>
      <c r="CCP13" s="247"/>
      <c r="CCQ13" s="247"/>
      <c r="CCR13" s="247"/>
      <c r="CCS13" s="247"/>
      <c r="CCT13" s="247"/>
      <c r="CCU13" s="247"/>
      <c r="CCV13" s="247"/>
      <c r="CCW13" s="247"/>
      <c r="CCX13" s="247"/>
      <c r="CCY13" s="247"/>
      <c r="CCZ13" s="247"/>
      <c r="CDA13" s="247"/>
      <c r="CDB13" s="247"/>
      <c r="CDC13" s="247"/>
      <c r="CDD13" s="247"/>
      <c r="CDE13" s="247"/>
      <c r="CDF13" s="247"/>
      <c r="CDG13" s="247"/>
      <c r="CDH13" s="247"/>
      <c r="CDI13" s="247"/>
      <c r="CDJ13" s="247"/>
      <c r="CDK13" s="247"/>
      <c r="CDL13" s="247"/>
      <c r="CDM13" s="247"/>
      <c r="CDN13" s="247"/>
      <c r="CDO13" s="247"/>
      <c r="CDP13" s="247"/>
      <c r="CDQ13" s="247"/>
      <c r="CDR13" s="247"/>
      <c r="CDS13" s="247"/>
      <c r="CDT13" s="247"/>
      <c r="CDU13" s="247"/>
      <c r="CDV13" s="247"/>
      <c r="CDW13" s="247"/>
      <c r="CDX13" s="247"/>
      <c r="CDY13" s="247"/>
      <c r="CDZ13" s="247"/>
      <c r="CEA13" s="247"/>
      <c r="CEB13" s="247"/>
      <c r="CEC13" s="247"/>
      <c r="CED13" s="247"/>
      <c r="CEE13" s="247"/>
      <c r="CEF13" s="247"/>
      <c r="CEG13" s="247"/>
      <c r="CEH13" s="247"/>
      <c r="CEI13" s="247"/>
      <c r="CEJ13" s="247"/>
      <c r="CEK13" s="247"/>
      <c r="CEL13" s="247"/>
      <c r="CEM13" s="247"/>
      <c r="CEN13" s="247"/>
      <c r="CEO13" s="247"/>
      <c r="CEP13" s="247"/>
      <c r="CEQ13" s="247"/>
      <c r="CER13" s="247"/>
      <c r="CES13" s="247"/>
      <c r="CET13" s="247"/>
      <c r="CEU13" s="247"/>
      <c r="CEV13" s="247"/>
      <c r="CEW13" s="247"/>
      <c r="CEX13" s="247"/>
      <c r="CEY13" s="247"/>
      <c r="CEZ13" s="247"/>
      <c r="CFA13" s="247"/>
      <c r="CFB13" s="247"/>
      <c r="CFC13" s="247"/>
      <c r="CFD13" s="247"/>
      <c r="CFE13" s="247"/>
      <c r="CFF13" s="247"/>
      <c r="CFG13" s="247"/>
      <c r="CFH13" s="247"/>
      <c r="CFI13" s="247"/>
      <c r="CFJ13" s="247"/>
      <c r="CFK13" s="247"/>
      <c r="CFL13" s="247"/>
      <c r="CFM13" s="247"/>
      <c r="CFN13" s="247"/>
      <c r="CFO13" s="247"/>
      <c r="CFP13" s="247"/>
      <c r="CFQ13" s="247"/>
      <c r="CFR13" s="247"/>
      <c r="CFS13" s="247"/>
      <c r="CFT13" s="247"/>
      <c r="CFU13" s="247"/>
      <c r="CFV13" s="247"/>
      <c r="CFW13" s="247"/>
      <c r="CFX13" s="247"/>
      <c r="CFY13" s="247"/>
      <c r="CFZ13" s="247"/>
      <c r="CGA13" s="247"/>
      <c r="CGB13" s="247"/>
      <c r="CGC13" s="247"/>
      <c r="CGD13" s="247"/>
      <c r="CGE13" s="247"/>
      <c r="CGF13" s="247"/>
      <c r="CGG13" s="247"/>
      <c r="CGH13" s="247"/>
      <c r="CGI13" s="247"/>
      <c r="CGJ13" s="247"/>
      <c r="CGK13" s="247"/>
      <c r="CGL13" s="247"/>
      <c r="CGM13" s="247"/>
      <c r="CGN13" s="247"/>
      <c r="CGO13" s="247"/>
      <c r="CGP13" s="247"/>
      <c r="CGQ13" s="247"/>
      <c r="CGR13" s="247"/>
      <c r="CGS13" s="247"/>
      <c r="CGT13" s="247"/>
      <c r="CGU13" s="247"/>
      <c r="CGV13" s="247"/>
      <c r="CGW13" s="247"/>
      <c r="CGX13" s="247"/>
      <c r="CGY13" s="247"/>
      <c r="CGZ13" s="247"/>
      <c r="CHA13" s="247"/>
      <c r="CHB13" s="247"/>
      <c r="CHC13" s="247"/>
      <c r="CHD13" s="247"/>
      <c r="CHE13" s="247"/>
      <c r="CHF13" s="247"/>
      <c r="CHG13" s="247"/>
      <c r="CHH13" s="247"/>
      <c r="CHI13" s="247"/>
      <c r="CHJ13" s="247"/>
      <c r="CHK13" s="247"/>
      <c r="CHL13" s="247"/>
      <c r="CHM13" s="247"/>
      <c r="CHN13" s="247"/>
      <c r="CHO13" s="247"/>
      <c r="CHP13" s="247"/>
      <c r="CHQ13" s="247"/>
      <c r="CHR13" s="247"/>
      <c r="CHS13" s="247"/>
      <c r="CHT13" s="247"/>
      <c r="CHU13" s="247"/>
      <c r="CHV13" s="247"/>
      <c r="CHW13" s="247"/>
      <c r="CHX13" s="247"/>
      <c r="CHY13" s="247"/>
      <c r="CHZ13" s="247"/>
      <c r="CIA13" s="247"/>
      <c r="CIB13" s="247"/>
      <c r="CIC13" s="247"/>
      <c r="CID13" s="247"/>
      <c r="CIE13" s="247"/>
      <c r="CIF13" s="247"/>
      <c r="CIG13" s="247"/>
      <c r="CIH13" s="247"/>
      <c r="CII13" s="247"/>
      <c r="CIJ13" s="247"/>
      <c r="CIK13" s="247"/>
      <c r="CIL13" s="247"/>
      <c r="CIM13" s="247"/>
      <c r="CIN13" s="247"/>
      <c r="CIO13" s="247"/>
      <c r="CIP13" s="247"/>
      <c r="CIQ13" s="247"/>
      <c r="CIR13" s="247"/>
      <c r="CIS13" s="247"/>
      <c r="CIT13" s="247"/>
      <c r="CIU13" s="247"/>
      <c r="CIV13" s="247"/>
      <c r="CIW13" s="247"/>
      <c r="CIX13" s="247"/>
      <c r="CIY13" s="247"/>
      <c r="CIZ13" s="247"/>
      <c r="CJA13" s="247"/>
      <c r="CJB13" s="247"/>
      <c r="CJC13" s="247"/>
      <c r="CJD13" s="247"/>
      <c r="CJE13" s="247"/>
      <c r="CJF13" s="247"/>
      <c r="CJG13" s="247"/>
      <c r="CJH13" s="247"/>
      <c r="CJI13" s="247"/>
      <c r="CJJ13" s="247"/>
      <c r="CJK13" s="247"/>
      <c r="CJL13" s="247"/>
      <c r="CJM13" s="247"/>
      <c r="CJN13" s="247"/>
      <c r="CJO13" s="247"/>
      <c r="CJP13" s="247"/>
      <c r="CJQ13" s="247"/>
      <c r="CJR13" s="247"/>
      <c r="CJS13" s="247"/>
      <c r="CJT13" s="247"/>
      <c r="CJU13" s="247"/>
      <c r="CJV13" s="247"/>
      <c r="CJW13" s="247"/>
      <c r="CJX13" s="247"/>
      <c r="CJY13" s="247"/>
      <c r="CJZ13" s="247"/>
      <c r="CKA13" s="247"/>
      <c r="CKB13" s="247"/>
      <c r="CKC13" s="247"/>
      <c r="CKD13" s="247"/>
      <c r="CKE13" s="247"/>
      <c r="CKF13" s="247"/>
      <c r="CKG13" s="247"/>
      <c r="CKH13" s="247"/>
      <c r="CKI13" s="247"/>
      <c r="CKJ13" s="247"/>
      <c r="CKK13" s="247"/>
      <c r="CKL13" s="247"/>
      <c r="CKM13" s="247"/>
      <c r="CKN13" s="247"/>
      <c r="CKO13" s="247"/>
      <c r="CKP13" s="247"/>
      <c r="CKQ13" s="247"/>
      <c r="CKR13" s="247"/>
      <c r="CKS13" s="247"/>
      <c r="CKT13" s="247"/>
      <c r="CKU13" s="247"/>
      <c r="CKV13" s="247"/>
      <c r="CKW13" s="247"/>
      <c r="CKX13" s="247"/>
      <c r="CKY13" s="247"/>
      <c r="CKZ13" s="247"/>
      <c r="CLA13" s="247"/>
      <c r="CLB13" s="247"/>
      <c r="CLC13" s="247"/>
      <c r="CLD13" s="247"/>
      <c r="CLE13" s="247"/>
      <c r="CLF13" s="247"/>
      <c r="CLG13" s="247"/>
      <c r="CLH13" s="247"/>
      <c r="CLI13" s="247"/>
      <c r="CLJ13" s="247"/>
      <c r="CLK13" s="247"/>
      <c r="CLL13" s="247"/>
      <c r="CLM13" s="247"/>
      <c r="CLN13" s="247"/>
      <c r="CLO13" s="247"/>
      <c r="CLP13" s="247"/>
      <c r="CLQ13" s="247"/>
      <c r="CLR13" s="247"/>
      <c r="CLS13" s="247"/>
      <c r="CLT13" s="247"/>
      <c r="CLU13" s="247"/>
      <c r="CLV13" s="247"/>
      <c r="CLW13" s="247"/>
      <c r="CLX13" s="247"/>
      <c r="CLY13" s="247"/>
      <c r="CLZ13" s="247"/>
      <c r="CMA13" s="247"/>
      <c r="CMB13" s="247"/>
      <c r="CMC13" s="247"/>
      <c r="CMD13" s="247"/>
      <c r="CME13" s="247"/>
      <c r="CMF13" s="247"/>
      <c r="CMG13" s="247"/>
      <c r="CMH13" s="247"/>
      <c r="CMI13" s="247"/>
      <c r="CMJ13" s="247"/>
      <c r="CMK13" s="247"/>
      <c r="CML13" s="247"/>
      <c r="CMM13" s="247"/>
      <c r="CMN13" s="247"/>
      <c r="CMO13" s="247"/>
      <c r="CMP13" s="247"/>
      <c r="CMQ13" s="247"/>
      <c r="CMR13" s="247"/>
      <c r="CMS13" s="247"/>
      <c r="CMT13" s="247"/>
      <c r="CMU13" s="247"/>
      <c r="CMV13" s="247"/>
      <c r="CMW13" s="247"/>
      <c r="CMX13" s="247"/>
      <c r="CMY13" s="247"/>
      <c r="CMZ13" s="247"/>
      <c r="CNA13" s="247"/>
      <c r="CNB13" s="247"/>
      <c r="CNC13" s="247"/>
      <c r="CND13" s="247"/>
      <c r="CNE13" s="247"/>
      <c r="CNF13" s="247"/>
      <c r="CNG13" s="247"/>
      <c r="CNH13" s="247"/>
      <c r="CNI13" s="247"/>
      <c r="CNJ13" s="247"/>
      <c r="CNK13" s="247"/>
      <c r="CNL13" s="247"/>
      <c r="CNM13" s="247"/>
      <c r="CNN13" s="247"/>
      <c r="CNO13" s="247"/>
      <c r="CNP13" s="247"/>
      <c r="CNQ13" s="247"/>
      <c r="CNR13" s="247"/>
      <c r="CNS13" s="247"/>
      <c r="CNT13" s="247"/>
      <c r="CNU13" s="247"/>
      <c r="CNV13" s="247"/>
      <c r="CNW13" s="247"/>
      <c r="CNX13" s="247"/>
      <c r="CNY13" s="247"/>
      <c r="CNZ13" s="247"/>
      <c r="COA13" s="247"/>
      <c r="COB13" s="247"/>
      <c r="COC13" s="247"/>
      <c r="COD13" s="247"/>
      <c r="COE13" s="247"/>
      <c r="COF13" s="247"/>
      <c r="COG13" s="247"/>
      <c r="COH13" s="247"/>
      <c r="COI13" s="247"/>
      <c r="COJ13" s="247"/>
      <c r="COK13" s="247"/>
      <c r="COL13" s="247"/>
      <c r="COM13" s="247"/>
      <c r="CON13" s="247"/>
      <c r="COO13" s="247"/>
      <c r="COP13" s="247"/>
      <c r="COQ13" s="247"/>
      <c r="COR13" s="247"/>
      <c r="COS13" s="247"/>
      <c r="COT13" s="247"/>
      <c r="COU13" s="247"/>
      <c r="COV13" s="247"/>
      <c r="COW13" s="247"/>
      <c r="COX13" s="247"/>
      <c r="COY13" s="247"/>
      <c r="COZ13" s="247"/>
      <c r="CPA13" s="247"/>
      <c r="CPB13" s="247"/>
      <c r="CPC13" s="247"/>
      <c r="CPD13" s="247"/>
      <c r="CPE13" s="247"/>
      <c r="CPF13" s="247"/>
      <c r="CPG13" s="247"/>
      <c r="CPH13" s="247"/>
      <c r="CPI13" s="247"/>
      <c r="CPJ13" s="247"/>
      <c r="CPK13" s="247"/>
      <c r="CPL13" s="247"/>
      <c r="CPM13" s="247"/>
      <c r="CPN13" s="247"/>
      <c r="CPO13" s="247"/>
      <c r="CPP13" s="247"/>
      <c r="CPQ13" s="247"/>
      <c r="CPR13" s="247"/>
      <c r="CPS13" s="247"/>
      <c r="CPT13" s="247"/>
      <c r="CPU13" s="247"/>
      <c r="CPV13" s="247"/>
      <c r="CPW13" s="247"/>
      <c r="CPX13" s="247"/>
      <c r="CPY13" s="247"/>
      <c r="CPZ13" s="247"/>
      <c r="CQA13" s="247"/>
      <c r="CQB13" s="247"/>
      <c r="CQC13" s="247"/>
      <c r="CQD13" s="247"/>
      <c r="CQE13" s="247"/>
      <c r="CQF13" s="247"/>
      <c r="CQG13" s="247"/>
      <c r="CQH13" s="247"/>
      <c r="CQI13" s="247"/>
      <c r="CQJ13" s="247"/>
      <c r="CQK13" s="247"/>
      <c r="CQL13" s="247"/>
      <c r="CQM13" s="247"/>
      <c r="CQN13" s="247"/>
      <c r="CQO13" s="247"/>
      <c r="CQP13" s="247"/>
      <c r="CQQ13" s="247"/>
      <c r="CQR13" s="247"/>
      <c r="CQS13" s="247"/>
      <c r="CQT13" s="247"/>
      <c r="CQU13" s="247"/>
      <c r="CQV13" s="247"/>
      <c r="CQW13" s="247"/>
      <c r="CQX13" s="247"/>
      <c r="CQY13" s="247"/>
      <c r="CQZ13" s="247"/>
      <c r="CRA13" s="247"/>
      <c r="CRB13" s="247"/>
      <c r="CRC13" s="247"/>
      <c r="CRD13" s="247"/>
      <c r="CRE13" s="247"/>
      <c r="CRF13" s="247"/>
      <c r="CRG13" s="247"/>
      <c r="CRH13" s="247"/>
      <c r="CRI13" s="247"/>
      <c r="CRJ13" s="247"/>
      <c r="CRK13" s="247"/>
      <c r="CRL13" s="247"/>
      <c r="CRM13" s="247"/>
      <c r="CRN13" s="247"/>
      <c r="CRO13" s="247"/>
      <c r="CRP13" s="247"/>
      <c r="CRQ13" s="247"/>
      <c r="CRR13" s="247"/>
      <c r="CRS13" s="247"/>
      <c r="CRT13" s="247"/>
      <c r="CRU13" s="247"/>
      <c r="CRV13" s="247"/>
      <c r="CRW13" s="247"/>
      <c r="CRX13" s="247"/>
      <c r="CRY13" s="247"/>
      <c r="CRZ13" s="247"/>
      <c r="CSA13" s="247"/>
      <c r="CSB13" s="247"/>
      <c r="CSC13" s="247"/>
      <c r="CSD13" s="247"/>
      <c r="CSE13" s="247"/>
      <c r="CSF13" s="247"/>
      <c r="CSG13" s="247"/>
      <c r="CSH13" s="247"/>
      <c r="CSI13" s="247"/>
      <c r="CSJ13" s="247"/>
      <c r="CSK13" s="247"/>
      <c r="CSL13" s="247"/>
      <c r="CSM13" s="247"/>
      <c r="CSN13" s="247"/>
      <c r="CSO13" s="247"/>
      <c r="CSP13" s="247"/>
      <c r="CSQ13" s="247"/>
      <c r="CSR13" s="247"/>
      <c r="CSS13" s="247"/>
      <c r="CST13" s="247"/>
      <c r="CSU13" s="247"/>
      <c r="CSV13" s="247"/>
      <c r="CSW13" s="247"/>
      <c r="CSX13" s="247"/>
      <c r="CSY13" s="247"/>
      <c r="CSZ13" s="247"/>
      <c r="CTA13" s="247"/>
      <c r="CTB13" s="247"/>
      <c r="CTC13" s="247"/>
      <c r="CTD13" s="247"/>
      <c r="CTE13" s="247"/>
      <c r="CTF13" s="247"/>
      <c r="CTG13" s="247"/>
      <c r="CTH13" s="247"/>
      <c r="CTI13" s="247"/>
      <c r="CTJ13" s="247"/>
      <c r="CTK13" s="247"/>
      <c r="CTL13" s="247"/>
      <c r="CTM13" s="247"/>
      <c r="CTN13" s="247"/>
      <c r="CTO13" s="247"/>
      <c r="CTP13" s="247"/>
      <c r="CTQ13" s="247"/>
      <c r="CTR13" s="247"/>
      <c r="CTS13" s="247"/>
      <c r="CTT13" s="247"/>
      <c r="CTU13" s="247"/>
      <c r="CTV13" s="247"/>
      <c r="CTW13" s="247"/>
      <c r="CTX13" s="247"/>
      <c r="CTY13" s="247"/>
      <c r="CTZ13" s="247"/>
      <c r="CUA13" s="247"/>
      <c r="CUB13" s="247"/>
      <c r="CUC13" s="247"/>
      <c r="CUD13" s="247"/>
      <c r="CUE13" s="247"/>
      <c r="CUF13" s="247"/>
      <c r="CUG13" s="247"/>
      <c r="CUH13" s="247"/>
      <c r="CUI13" s="247"/>
      <c r="CUJ13" s="247"/>
      <c r="CUK13" s="247"/>
      <c r="CUL13" s="247"/>
      <c r="CUM13" s="247"/>
      <c r="CUN13" s="247"/>
      <c r="CUO13" s="247"/>
      <c r="CUP13" s="247"/>
      <c r="CUQ13" s="247"/>
      <c r="CUR13" s="247"/>
      <c r="CUS13" s="247"/>
      <c r="CUT13" s="247"/>
      <c r="CUU13" s="247"/>
      <c r="CUV13" s="247"/>
      <c r="CUW13" s="247"/>
      <c r="CUX13" s="247"/>
      <c r="CUY13" s="247"/>
      <c r="CUZ13" s="247"/>
      <c r="CVA13" s="247"/>
      <c r="CVB13" s="247"/>
      <c r="CVC13" s="247"/>
      <c r="CVD13" s="247"/>
      <c r="CVE13" s="247"/>
      <c r="CVF13" s="247"/>
      <c r="CVG13" s="247"/>
      <c r="CVH13" s="247"/>
      <c r="CVI13" s="247"/>
      <c r="CVJ13" s="247"/>
      <c r="CVK13" s="247"/>
      <c r="CVL13" s="247"/>
      <c r="CVM13" s="247"/>
      <c r="CVN13" s="247"/>
      <c r="CVO13" s="247"/>
      <c r="CVP13" s="247"/>
      <c r="CVQ13" s="247"/>
      <c r="CVR13" s="247"/>
      <c r="CVS13" s="247"/>
      <c r="CVT13" s="247"/>
      <c r="CVU13" s="247"/>
      <c r="CVV13" s="247"/>
      <c r="CVW13" s="247"/>
      <c r="CVX13" s="247"/>
      <c r="CVY13" s="247"/>
      <c r="CVZ13" s="247"/>
      <c r="CWA13" s="247"/>
      <c r="CWB13" s="247"/>
      <c r="CWC13" s="247"/>
      <c r="CWD13" s="247"/>
      <c r="CWE13" s="247"/>
      <c r="CWF13" s="247"/>
      <c r="CWG13" s="247"/>
      <c r="CWH13" s="247"/>
      <c r="CWI13" s="247"/>
      <c r="CWJ13" s="247"/>
      <c r="CWK13" s="247"/>
      <c r="CWL13" s="247"/>
      <c r="CWM13" s="247"/>
      <c r="CWN13" s="247"/>
      <c r="CWO13" s="247"/>
      <c r="CWP13" s="247"/>
      <c r="CWQ13" s="247"/>
      <c r="CWR13" s="247"/>
      <c r="CWS13" s="247"/>
      <c r="CWT13" s="247"/>
      <c r="CWU13" s="247"/>
      <c r="CWV13" s="247"/>
      <c r="CWW13" s="247"/>
      <c r="CWX13" s="247"/>
      <c r="CWY13" s="247"/>
      <c r="CWZ13" s="247"/>
      <c r="CXA13" s="247"/>
      <c r="CXB13" s="247"/>
      <c r="CXC13" s="247"/>
      <c r="CXD13" s="247"/>
      <c r="CXE13" s="247"/>
      <c r="CXF13" s="247"/>
      <c r="CXG13" s="247"/>
      <c r="CXH13" s="247"/>
      <c r="CXI13" s="247"/>
      <c r="CXJ13" s="247"/>
      <c r="CXK13" s="247"/>
      <c r="CXL13" s="247"/>
      <c r="CXM13" s="247"/>
      <c r="CXN13" s="247"/>
      <c r="CXO13" s="247"/>
      <c r="CXP13" s="247"/>
      <c r="CXQ13" s="247"/>
      <c r="CXR13" s="247"/>
      <c r="CXS13" s="247"/>
      <c r="CXT13" s="247"/>
      <c r="CXU13" s="247"/>
      <c r="CXV13" s="247"/>
      <c r="CXW13" s="247"/>
      <c r="CXX13" s="247"/>
      <c r="CXY13" s="247"/>
      <c r="CXZ13" s="247"/>
      <c r="CYA13" s="247"/>
      <c r="CYB13" s="247"/>
      <c r="CYC13" s="247"/>
      <c r="CYD13" s="247"/>
      <c r="CYE13" s="247"/>
      <c r="CYF13" s="247"/>
      <c r="CYG13" s="247"/>
      <c r="CYH13" s="247"/>
      <c r="CYI13" s="247"/>
      <c r="CYJ13" s="247"/>
      <c r="CYK13" s="247"/>
      <c r="CYL13" s="247"/>
      <c r="CYM13" s="247"/>
      <c r="CYN13" s="247"/>
      <c r="CYO13" s="247"/>
      <c r="CYP13" s="247"/>
      <c r="CYQ13" s="247"/>
      <c r="CYR13" s="247"/>
      <c r="CYS13" s="247"/>
      <c r="CYT13" s="247"/>
      <c r="CYU13" s="247"/>
      <c r="CYV13" s="247"/>
      <c r="CYW13" s="247"/>
      <c r="CYX13" s="247"/>
      <c r="CYY13" s="247"/>
      <c r="CYZ13" s="247"/>
      <c r="CZA13" s="247"/>
      <c r="CZB13" s="247"/>
      <c r="CZC13" s="247"/>
      <c r="CZD13" s="247"/>
      <c r="CZE13" s="247"/>
      <c r="CZF13" s="247"/>
      <c r="CZG13" s="247"/>
      <c r="CZH13" s="247"/>
      <c r="CZI13" s="247"/>
      <c r="CZJ13" s="247"/>
      <c r="CZK13" s="247"/>
      <c r="CZL13" s="247"/>
      <c r="CZM13" s="247"/>
      <c r="CZN13" s="247"/>
      <c r="CZO13" s="247"/>
      <c r="CZP13" s="247"/>
      <c r="CZQ13" s="247"/>
      <c r="CZR13" s="247"/>
      <c r="CZS13" s="247"/>
      <c r="CZT13" s="247"/>
      <c r="CZU13" s="247"/>
      <c r="CZV13" s="247"/>
      <c r="CZW13" s="247"/>
      <c r="CZX13" s="247"/>
      <c r="CZY13" s="247"/>
      <c r="CZZ13" s="247"/>
      <c r="DAA13" s="247"/>
      <c r="DAB13" s="247"/>
      <c r="DAC13" s="247"/>
      <c r="DAD13" s="247"/>
      <c r="DAE13" s="247"/>
      <c r="DAF13" s="247"/>
      <c r="DAG13" s="247"/>
      <c r="DAH13" s="247"/>
      <c r="DAI13" s="247"/>
      <c r="DAJ13" s="247"/>
      <c r="DAK13" s="247"/>
      <c r="DAL13" s="247"/>
      <c r="DAM13" s="247"/>
      <c r="DAN13" s="247"/>
      <c r="DAO13" s="247"/>
      <c r="DAP13" s="247"/>
      <c r="DAQ13" s="247"/>
      <c r="DAR13" s="247"/>
      <c r="DAS13" s="247"/>
      <c r="DAT13" s="247"/>
      <c r="DAU13" s="247"/>
      <c r="DAV13" s="247"/>
      <c r="DAW13" s="247"/>
      <c r="DAX13" s="247"/>
      <c r="DAY13" s="247"/>
      <c r="DAZ13" s="247"/>
      <c r="DBA13" s="247"/>
      <c r="DBB13" s="247"/>
      <c r="DBC13" s="247"/>
      <c r="DBD13" s="247"/>
      <c r="DBE13" s="247"/>
      <c r="DBF13" s="247"/>
      <c r="DBG13" s="247"/>
      <c r="DBH13" s="247"/>
      <c r="DBI13" s="247"/>
      <c r="DBJ13" s="247"/>
      <c r="DBK13" s="247"/>
      <c r="DBL13" s="247"/>
      <c r="DBM13" s="247"/>
      <c r="DBN13" s="247"/>
      <c r="DBO13" s="247"/>
      <c r="DBP13" s="247"/>
      <c r="DBQ13" s="247"/>
      <c r="DBR13" s="247"/>
      <c r="DBS13" s="247"/>
      <c r="DBT13" s="247"/>
      <c r="DBU13" s="247"/>
      <c r="DBV13" s="247"/>
      <c r="DBW13" s="247"/>
      <c r="DBX13" s="247"/>
      <c r="DBY13" s="247"/>
      <c r="DBZ13" s="247"/>
      <c r="DCA13" s="247"/>
      <c r="DCB13" s="247"/>
      <c r="DCC13" s="247"/>
      <c r="DCD13" s="247"/>
      <c r="DCE13" s="247"/>
      <c r="DCF13" s="247"/>
      <c r="DCG13" s="247"/>
      <c r="DCH13" s="247"/>
      <c r="DCI13" s="247"/>
      <c r="DCJ13" s="247"/>
      <c r="DCK13" s="247"/>
      <c r="DCL13" s="247"/>
      <c r="DCM13" s="247"/>
      <c r="DCN13" s="247"/>
      <c r="DCO13" s="247"/>
      <c r="DCP13" s="247"/>
      <c r="DCQ13" s="247"/>
      <c r="DCR13" s="247"/>
      <c r="DCS13" s="247"/>
      <c r="DCT13" s="247"/>
      <c r="DCU13" s="247"/>
      <c r="DCV13" s="247"/>
      <c r="DCW13" s="247"/>
      <c r="DCX13" s="247"/>
      <c r="DCY13" s="247"/>
      <c r="DCZ13" s="247"/>
      <c r="DDA13" s="247"/>
      <c r="DDB13" s="247"/>
      <c r="DDC13" s="247"/>
      <c r="DDD13" s="247"/>
      <c r="DDE13" s="247"/>
      <c r="DDF13" s="247"/>
      <c r="DDG13" s="247"/>
      <c r="DDH13" s="247"/>
      <c r="DDI13" s="247"/>
      <c r="DDJ13" s="247"/>
      <c r="DDK13" s="247"/>
      <c r="DDL13" s="247"/>
      <c r="DDM13" s="247"/>
      <c r="DDN13" s="247"/>
      <c r="DDO13" s="247"/>
      <c r="DDP13" s="247"/>
      <c r="DDQ13" s="247"/>
      <c r="DDR13" s="247"/>
      <c r="DDS13" s="247"/>
      <c r="DDT13" s="247"/>
      <c r="DDU13" s="247"/>
      <c r="DDV13" s="247"/>
      <c r="DDW13" s="247"/>
      <c r="DDX13" s="247"/>
      <c r="DDY13" s="247"/>
      <c r="DDZ13" s="247"/>
      <c r="DEA13" s="247"/>
      <c r="DEB13" s="247"/>
      <c r="DEC13" s="247"/>
      <c r="DED13" s="247"/>
      <c r="DEE13" s="247"/>
      <c r="DEF13" s="247"/>
      <c r="DEG13" s="247"/>
      <c r="DEH13" s="247"/>
      <c r="DEI13" s="247"/>
      <c r="DEJ13" s="247"/>
      <c r="DEK13" s="247"/>
      <c r="DEL13" s="247"/>
      <c r="DEM13" s="247"/>
      <c r="DEN13" s="247"/>
      <c r="DEO13" s="247"/>
      <c r="DEP13" s="247"/>
      <c r="DEQ13" s="247"/>
      <c r="DER13" s="247"/>
      <c r="DES13" s="247"/>
      <c r="DET13" s="247"/>
      <c r="DEU13" s="247"/>
      <c r="DEV13" s="247"/>
      <c r="DEW13" s="247"/>
      <c r="DEX13" s="247"/>
      <c r="DEY13" s="247"/>
      <c r="DEZ13" s="247"/>
      <c r="DFA13" s="247"/>
      <c r="DFB13" s="247"/>
      <c r="DFC13" s="247"/>
      <c r="DFD13" s="247"/>
      <c r="DFE13" s="247"/>
      <c r="DFF13" s="247"/>
      <c r="DFG13" s="247"/>
      <c r="DFH13" s="247"/>
      <c r="DFI13" s="247"/>
      <c r="DFJ13" s="247"/>
      <c r="DFK13" s="247"/>
      <c r="DFL13" s="247"/>
      <c r="DFM13" s="247"/>
      <c r="DFN13" s="247"/>
      <c r="DFO13" s="247"/>
      <c r="DFP13" s="247"/>
      <c r="DFQ13" s="247"/>
      <c r="DFR13" s="247"/>
      <c r="DFS13" s="247"/>
      <c r="DFT13" s="247"/>
      <c r="DFU13" s="247"/>
      <c r="DFV13" s="247"/>
      <c r="DFW13" s="247"/>
      <c r="DFX13" s="247"/>
      <c r="DFY13" s="247"/>
      <c r="DFZ13" s="247"/>
      <c r="DGA13" s="247"/>
      <c r="DGB13" s="247"/>
      <c r="DGC13" s="247"/>
      <c r="DGD13" s="247"/>
      <c r="DGE13" s="247"/>
      <c r="DGF13" s="247"/>
      <c r="DGG13" s="247"/>
      <c r="DGH13" s="247"/>
      <c r="DGI13" s="247"/>
      <c r="DGJ13" s="247"/>
      <c r="DGK13" s="247"/>
      <c r="DGL13" s="247"/>
      <c r="DGM13" s="247"/>
      <c r="DGN13" s="247"/>
      <c r="DGO13" s="247"/>
      <c r="DGP13" s="247"/>
      <c r="DGQ13" s="247"/>
      <c r="DGR13" s="247"/>
      <c r="DGS13" s="247"/>
      <c r="DGT13" s="247"/>
      <c r="DGU13" s="247"/>
      <c r="DGV13" s="247"/>
      <c r="DGW13" s="247"/>
      <c r="DGX13" s="247"/>
      <c r="DGY13" s="247"/>
      <c r="DGZ13" s="247"/>
      <c r="DHA13" s="247"/>
      <c r="DHB13" s="247"/>
      <c r="DHC13" s="247"/>
      <c r="DHD13" s="247"/>
      <c r="DHE13" s="247"/>
      <c r="DHF13" s="247"/>
      <c r="DHG13" s="247"/>
      <c r="DHH13" s="247"/>
      <c r="DHI13" s="247"/>
      <c r="DHJ13" s="247"/>
      <c r="DHK13" s="247"/>
      <c r="DHL13" s="247"/>
      <c r="DHM13" s="247"/>
      <c r="DHN13" s="247"/>
      <c r="DHO13" s="247"/>
      <c r="DHP13" s="247"/>
      <c r="DHQ13" s="247"/>
      <c r="DHR13" s="247"/>
      <c r="DHS13" s="247"/>
      <c r="DHT13" s="247"/>
      <c r="DHU13" s="247"/>
      <c r="DHV13" s="247"/>
      <c r="DHW13" s="247"/>
      <c r="DHX13" s="247"/>
      <c r="DHY13" s="247"/>
      <c r="DHZ13" s="247"/>
      <c r="DIA13" s="247"/>
      <c r="DIB13" s="247"/>
      <c r="DIC13" s="247"/>
      <c r="DID13" s="247"/>
      <c r="DIE13" s="247"/>
      <c r="DIF13" s="247"/>
      <c r="DIG13" s="247"/>
      <c r="DIH13" s="247"/>
      <c r="DII13" s="247"/>
      <c r="DIJ13" s="247"/>
      <c r="DIK13" s="247"/>
      <c r="DIL13" s="247"/>
      <c r="DIM13" s="247"/>
      <c r="DIN13" s="247"/>
      <c r="DIO13" s="247"/>
      <c r="DIP13" s="247"/>
      <c r="DIQ13" s="247"/>
      <c r="DIR13" s="247"/>
      <c r="DIS13" s="247"/>
      <c r="DIT13" s="247"/>
      <c r="DIU13" s="247"/>
      <c r="DIV13" s="247"/>
      <c r="DIW13" s="247"/>
      <c r="DIX13" s="247"/>
      <c r="DIY13" s="247"/>
      <c r="DIZ13" s="247"/>
      <c r="DJA13" s="247"/>
      <c r="DJB13" s="247"/>
      <c r="DJC13" s="247"/>
      <c r="DJD13" s="247"/>
      <c r="DJE13" s="247"/>
      <c r="DJF13" s="247"/>
      <c r="DJG13" s="247"/>
      <c r="DJH13" s="247"/>
      <c r="DJI13" s="247"/>
      <c r="DJJ13" s="247"/>
      <c r="DJK13" s="247"/>
      <c r="DJL13" s="247"/>
      <c r="DJM13" s="247"/>
      <c r="DJN13" s="247"/>
      <c r="DJO13" s="247"/>
      <c r="DJP13" s="247"/>
      <c r="DJQ13" s="247"/>
      <c r="DJR13" s="247"/>
      <c r="DJS13" s="247"/>
      <c r="DJT13" s="247"/>
      <c r="DJU13" s="247"/>
      <c r="DJV13" s="247"/>
      <c r="DJW13" s="247"/>
      <c r="DJX13" s="247"/>
      <c r="DJY13" s="247"/>
      <c r="DJZ13" s="247"/>
      <c r="DKA13" s="247"/>
      <c r="DKB13" s="247"/>
      <c r="DKC13" s="247"/>
      <c r="DKD13" s="247"/>
      <c r="DKE13" s="247"/>
      <c r="DKF13" s="247"/>
      <c r="DKG13" s="247"/>
      <c r="DKH13" s="247"/>
      <c r="DKI13" s="247"/>
      <c r="DKJ13" s="247"/>
      <c r="DKK13" s="247"/>
      <c r="DKL13" s="247"/>
      <c r="DKM13" s="247"/>
      <c r="DKN13" s="247"/>
      <c r="DKO13" s="247"/>
      <c r="DKP13" s="247"/>
      <c r="DKQ13" s="247"/>
      <c r="DKR13" s="247"/>
      <c r="DKS13" s="247"/>
      <c r="DKT13" s="247"/>
      <c r="DKU13" s="247"/>
      <c r="DKV13" s="247"/>
      <c r="DKW13" s="247"/>
      <c r="DKX13" s="247"/>
      <c r="DKY13" s="247"/>
      <c r="DKZ13" s="247"/>
      <c r="DLA13" s="247"/>
      <c r="DLB13" s="247"/>
      <c r="DLC13" s="247"/>
      <c r="DLD13" s="247"/>
      <c r="DLE13" s="247"/>
      <c r="DLF13" s="247"/>
      <c r="DLG13" s="247"/>
      <c r="DLH13" s="247"/>
      <c r="DLI13" s="247"/>
      <c r="DLJ13" s="247"/>
      <c r="DLK13" s="247"/>
      <c r="DLL13" s="247"/>
      <c r="DLM13" s="247"/>
      <c r="DLN13" s="247"/>
      <c r="DLO13" s="247"/>
      <c r="DLP13" s="247"/>
      <c r="DLQ13" s="247"/>
      <c r="DLR13" s="247"/>
      <c r="DLS13" s="247"/>
      <c r="DLT13" s="247"/>
      <c r="DLU13" s="247"/>
      <c r="DLV13" s="247"/>
      <c r="DLW13" s="247"/>
      <c r="DLX13" s="247"/>
      <c r="DLY13" s="247"/>
      <c r="DLZ13" s="247"/>
      <c r="DMA13" s="247"/>
      <c r="DMB13" s="247"/>
      <c r="DMC13" s="247"/>
      <c r="DMD13" s="247"/>
      <c r="DME13" s="247"/>
      <c r="DMF13" s="247"/>
      <c r="DMG13" s="247"/>
      <c r="DMH13" s="247"/>
      <c r="DMI13" s="247"/>
      <c r="DMJ13" s="247"/>
      <c r="DMK13" s="247"/>
      <c r="DML13" s="247"/>
      <c r="DMM13" s="247"/>
      <c r="DMN13" s="247"/>
      <c r="DMO13" s="247"/>
      <c r="DMP13" s="247"/>
      <c r="DMQ13" s="247"/>
      <c r="DMR13" s="247"/>
      <c r="DMS13" s="247"/>
      <c r="DMT13" s="247"/>
      <c r="DMU13" s="247"/>
      <c r="DMV13" s="247"/>
      <c r="DMW13" s="247"/>
      <c r="DMX13" s="247"/>
      <c r="DMY13" s="247"/>
      <c r="DMZ13" s="247"/>
      <c r="DNA13" s="247"/>
      <c r="DNB13" s="247"/>
      <c r="DNC13" s="247"/>
      <c r="DND13" s="247"/>
      <c r="DNE13" s="247"/>
      <c r="DNF13" s="247"/>
      <c r="DNG13" s="247"/>
      <c r="DNH13" s="247"/>
      <c r="DNI13" s="247"/>
      <c r="DNJ13" s="247"/>
      <c r="DNK13" s="247"/>
      <c r="DNL13" s="247"/>
      <c r="DNM13" s="247"/>
      <c r="DNN13" s="247"/>
      <c r="DNO13" s="247"/>
      <c r="DNP13" s="247"/>
      <c r="DNQ13" s="247"/>
      <c r="DNR13" s="247"/>
      <c r="DNS13" s="247"/>
      <c r="DNT13" s="247"/>
      <c r="DNU13" s="247"/>
      <c r="DNV13" s="247"/>
      <c r="DNW13" s="247"/>
      <c r="DNX13" s="247"/>
      <c r="DNY13" s="247"/>
      <c r="DNZ13" s="247"/>
      <c r="DOA13" s="247"/>
      <c r="DOB13" s="247"/>
      <c r="DOC13" s="247"/>
      <c r="DOD13" s="247"/>
      <c r="DOE13" s="247"/>
      <c r="DOF13" s="247"/>
      <c r="DOG13" s="247"/>
      <c r="DOH13" s="247"/>
      <c r="DOI13" s="247"/>
      <c r="DOJ13" s="247"/>
      <c r="DOK13" s="247"/>
      <c r="DOL13" s="247"/>
      <c r="DOM13" s="247"/>
      <c r="DON13" s="247"/>
      <c r="DOO13" s="247"/>
      <c r="DOP13" s="247"/>
      <c r="DOQ13" s="247"/>
      <c r="DOR13" s="247"/>
      <c r="DOS13" s="247"/>
      <c r="DOT13" s="247"/>
      <c r="DOU13" s="247"/>
      <c r="DOV13" s="247"/>
      <c r="DOW13" s="247"/>
      <c r="DOX13" s="247"/>
      <c r="DOY13" s="247"/>
      <c r="DOZ13" s="247"/>
      <c r="DPA13" s="247"/>
      <c r="DPB13" s="247"/>
      <c r="DPC13" s="247"/>
      <c r="DPD13" s="247"/>
      <c r="DPE13" s="247"/>
      <c r="DPF13" s="247"/>
      <c r="DPG13" s="247"/>
      <c r="DPH13" s="247"/>
      <c r="DPI13" s="247"/>
      <c r="DPJ13" s="247"/>
      <c r="DPK13" s="247"/>
      <c r="DPL13" s="247"/>
      <c r="DPM13" s="247"/>
      <c r="DPN13" s="247"/>
      <c r="DPO13" s="247"/>
      <c r="DPP13" s="247"/>
      <c r="DPQ13" s="247"/>
      <c r="DPR13" s="247"/>
      <c r="DPS13" s="247"/>
      <c r="DPT13" s="247"/>
      <c r="DPU13" s="247"/>
      <c r="DPV13" s="247"/>
      <c r="DPW13" s="247"/>
      <c r="DPX13" s="247"/>
      <c r="DPY13" s="247"/>
      <c r="DPZ13" s="247"/>
      <c r="DQA13" s="247"/>
      <c r="DQB13" s="247"/>
      <c r="DQC13" s="247"/>
      <c r="DQD13" s="247"/>
      <c r="DQE13" s="247"/>
      <c r="DQF13" s="247"/>
      <c r="DQG13" s="247"/>
      <c r="DQH13" s="247"/>
      <c r="DQI13" s="247"/>
      <c r="DQJ13" s="247"/>
      <c r="DQK13" s="247"/>
      <c r="DQL13" s="247"/>
      <c r="DQM13" s="247"/>
      <c r="DQN13" s="247"/>
      <c r="DQO13" s="247"/>
      <c r="DQP13" s="247"/>
      <c r="DQQ13" s="247"/>
      <c r="DQR13" s="247"/>
      <c r="DQS13" s="247"/>
      <c r="DQT13" s="247"/>
      <c r="DQU13" s="247"/>
      <c r="DQV13" s="247"/>
      <c r="DQW13" s="247"/>
      <c r="DQX13" s="247"/>
      <c r="DQY13" s="247"/>
      <c r="DQZ13" s="247"/>
      <c r="DRA13" s="247"/>
      <c r="DRB13" s="247"/>
      <c r="DRC13" s="247"/>
      <c r="DRD13" s="247"/>
      <c r="DRE13" s="247"/>
      <c r="DRF13" s="247"/>
      <c r="DRG13" s="247"/>
      <c r="DRH13" s="247"/>
      <c r="DRI13" s="247"/>
      <c r="DRJ13" s="247"/>
      <c r="DRK13" s="247"/>
      <c r="DRL13" s="247"/>
      <c r="DRM13" s="247"/>
      <c r="DRN13" s="247"/>
      <c r="DRO13" s="247"/>
      <c r="DRP13" s="247"/>
      <c r="DRQ13" s="247"/>
      <c r="DRR13" s="247"/>
      <c r="DRS13" s="247"/>
      <c r="DRT13" s="247"/>
      <c r="DRU13" s="247"/>
      <c r="DRV13" s="247"/>
      <c r="DRW13" s="247"/>
      <c r="DRX13" s="247"/>
      <c r="DRY13" s="247"/>
      <c r="DRZ13" s="247"/>
      <c r="DSA13" s="247"/>
      <c r="DSB13" s="247"/>
      <c r="DSC13" s="247"/>
      <c r="DSD13" s="247"/>
      <c r="DSE13" s="247"/>
      <c r="DSF13" s="247"/>
      <c r="DSG13" s="247"/>
      <c r="DSH13" s="247"/>
      <c r="DSI13" s="247"/>
      <c r="DSJ13" s="247"/>
      <c r="DSK13" s="247"/>
      <c r="DSL13" s="247"/>
      <c r="DSM13" s="247"/>
      <c r="DSN13" s="247"/>
      <c r="DSO13" s="247"/>
      <c r="DSP13" s="247"/>
      <c r="DSQ13" s="247"/>
      <c r="DSR13" s="247"/>
      <c r="DSS13" s="247"/>
      <c r="DST13" s="247"/>
      <c r="DSU13" s="247"/>
      <c r="DSV13" s="247"/>
      <c r="DSW13" s="247"/>
      <c r="DSX13" s="247"/>
      <c r="DSY13" s="247"/>
      <c r="DSZ13" s="247"/>
      <c r="DTA13" s="247"/>
      <c r="DTB13" s="247"/>
      <c r="DTC13" s="247"/>
      <c r="DTD13" s="247"/>
      <c r="DTE13" s="247"/>
      <c r="DTF13" s="247"/>
      <c r="DTG13" s="247"/>
      <c r="DTH13" s="247"/>
      <c r="DTI13" s="247"/>
      <c r="DTJ13" s="247"/>
      <c r="DTK13" s="247"/>
      <c r="DTL13" s="247"/>
      <c r="DTM13" s="247"/>
      <c r="DTN13" s="247"/>
      <c r="DTO13" s="247"/>
      <c r="DTP13" s="247"/>
      <c r="DTQ13" s="247"/>
      <c r="DTR13" s="247"/>
      <c r="DTS13" s="247"/>
      <c r="DTT13" s="247"/>
      <c r="DTU13" s="247"/>
      <c r="DTV13" s="247"/>
      <c r="DTW13" s="247"/>
      <c r="DTX13" s="247"/>
      <c r="DTY13" s="247"/>
      <c r="DTZ13" s="247"/>
      <c r="DUA13" s="247"/>
      <c r="DUB13" s="247"/>
      <c r="DUC13" s="247"/>
      <c r="DUD13" s="247"/>
      <c r="DUE13" s="247"/>
      <c r="DUF13" s="247"/>
      <c r="DUG13" s="247"/>
      <c r="DUH13" s="247"/>
      <c r="DUI13" s="247"/>
      <c r="DUJ13" s="247"/>
      <c r="DUK13" s="247"/>
      <c r="DUL13" s="247"/>
      <c r="DUM13" s="247"/>
      <c r="DUN13" s="247"/>
      <c r="DUO13" s="247"/>
      <c r="DUP13" s="247"/>
      <c r="DUQ13" s="247"/>
      <c r="DUR13" s="247"/>
      <c r="DUS13" s="247"/>
      <c r="DUT13" s="247"/>
      <c r="DUU13" s="247"/>
      <c r="DUV13" s="247"/>
      <c r="DUW13" s="247"/>
      <c r="DUX13" s="247"/>
      <c r="DUY13" s="247"/>
      <c r="DUZ13" s="247"/>
      <c r="DVA13" s="247"/>
      <c r="DVB13" s="247"/>
      <c r="DVC13" s="247"/>
      <c r="DVD13" s="247"/>
      <c r="DVE13" s="247"/>
      <c r="DVF13" s="247"/>
      <c r="DVG13" s="247"/>
      <c r="DVH13" s="247"/>
      <c r="DVI13" s="247"/>
      <c r="DVJ13" s="247"/>
      <c r="DVK13" s="247"/>
      <c r="DVL13" s="247"/>
      <c r="DVM13" s="247"/>
      <c r="DVN13" s="247"/>
      <c r="DVO13" s="247"/>
      <c r="DVP13" s="247"/>
      <c r="DVQ13" s="247"/>
      <c r="DVR13" s="247"/>
      <c r="DVS13" s="247"/>
      <c r="DVT13" s="247"/>
      <c r="DVU13" s="247"/>
      <c r="DVV13" s="247"/>
      <c r="DVW13" s="247"/>
      <c r="DVX13" s="247"/>
      <c r="DVY13" s="247"/>
      <c r="DVZ13" s="247"/>
      <c r="DWA13" s="247"/>
      <c r="DWB13" s="247"/>
      <c r="DWC13" s="247"/>
      <c r="DWD13" s="247"/>
      <c r="DWE13" s="247"/>
      <c r="DWF13" s="247"/>
      <c r="DWG13" s="247"/>
      <c r="DWH13" s="247"/>
      <c r="DWI13" s="247"/>
      <c r="DWJ13" s="247"/>
      <c r="DWK13" s="247"/>
      <c r="DWL13" s="247"/>
      <c r="DWM13" s="247"/>
      <c r="DWN13" s="247"/>
      <c r="DWO13" s="247"/>
      <c r="DWP13" s="247"/>
      <c r="DWQ13" s="247"/>
      <c r="DWR13" s="247"/>
      <c r="DWS13" s="247"/>
      <c r="DWT13" s="247"/>
      <c r="DWU13" s="247"/>
      <c r="DWV13" s="247"/>
      <c r="DWW13" s="247"/>
      <c r="DWX13" s="247"/>
      <c r="DWY13" s="247"/>
      <c r="DWZ13" s="247"/>
      <c r="DXA13" s="247"/>
      <c r="DXB13" s="247"/>
      <c r="DXC13" s="247"/>
      <c r="DXD13" s="247"/>
      <c r="DXE13" s="247"/>
      <c r="DXF13" s="247"/>
      <c r="DXG13" s="247"/>
      <c r="DXH13" s="247"/>
      <c r="DXI13" s="247"/>
      <c r="DXJ13" s="247"/>
      <c r="DXK13" s="247"/>
      <c r="DXL13" s="247"/>
      <c r="DXM13" s="247"/>
      <c r="DXN13" s="247"/>
      <c r="DXO13" s="247"/>
      <c r="DXP13" s="247"/>
      <c r="DXQ13" s="247"/>
      <c r="DXR13" s="247"/>
      <c r="DXS13" s="247"/>
      <c r="DXT13" s="247"/>
      <c r="DXU13" s="247"/>
      <c r="DXV13" s="247"/>
      <c r="DXW13" s="247"/>
      <c r="DXX13" s="247"/>
      <c r="DXY13" s="247"/>
      <c r="DXZ13" s="247"/>
      <c r="DYA13" s="247"/>
      <c r="DYB13" s="247"/>
      <c r="DYC13" s="247"/>
      <c r="DYD13" s="247"/>
      <c r="DYE13" s="247"/>
      <c r="DYF13" s="247"/>
      <c r="DYG13" s="247"/>
      <c r="DYH13" s="247"/>
      <c r="DYI13" s="247"/>
      <c r="DYJ13" s="247"/>
      <c r="DYK13" s="247"/>
      <c r="DYL13" s="247"/>
      <c r="DYM13" s="247"/>
      <c r="DYN13" s="247"/>
      <c r="DYO13" s="247"/>
      <c r="DYP13" s="247"/>
      <c r="DYQ13" s="247"/>
      <c r="DYR13" s="247"/>
      <c r="DYS13" s="247"/>
      <c r="DYT13" s="247"/>
      <c r="DYU13" s="247"/>
      <c r="DYV13" s="247"/>
      <c r="DYW13" s="247"/>
      <c r="DYX13" s="247"/>
      <c r="DYY13" s="247"/>
      <c r="DYZ13" s="247"/>
      <c r="DZA13" s="247"/>
      <c r="DZB13" s="247"/>
      <c r="DZC13" s="247"/>
      <c r="DZD13" s="247"/>
      <c r="DZE13" s="247"/>
      <c r="DZF13" s="247"/>
      <c r="DZG13" s="247"/>
      <c r="DZH13" s="247"/>
      <c r="DZI13" s="247"/>
      <c r="DZJ13" s="247"/>
      <c r="DZK13" s="247"/>
      <c r="DZL13" s="247"/>
      <c r="DZM13" s="247"/>
      <c r="DZN13" s="247"/>
      <c r="DZO13" s="247"/>
      <c r="DZP13" s="247"/>
      <c r="DZQ13" s="247"/>
      <c r="DZR13" s="247"/>
      <c r="DZS13" s="247"/>
      <c r="DZT13" s="247"/>
      <c r="DZU13" s="247"/>
      <c r="DZV13" s="247"/>
      <c r="DZW13" s="247"/>
      <c r="DZX13" s="247"/>
      <c r="DZY13" s="247"/>
      <c r="DZZ13" s="247"/>
      <c r="EAA13" s="247"/>
      <c r="EAB13" s="247"/>
      <c r="EAC13" s="247"/>
      <c r="EAD13" s="247"/>
      <c r="EAE13" s="247"/>
      <c r="EAF13" s="247"/>
      <c r="EAG13" s="247"/>
      <c r="EAH13" s="247"/>
      <c r="EAI13" s="247"/>
      <c r="EAJ13" s="247"/>
      <c r="EAK13" s="247"/>
      <c r="EAL13" s="247"/>
      <c r="EAM13" s="247"/>
      <c r="EAN13" s="247"/>
      <c r="EAO13" s="247"/>
      <c r="EAP13" s="247"/>
      <c r="EAQ13" s="247"/>
      <c r="EAR13" s="247"/>
      <c r="EAS13" s="247"/>
      <c r="EAT13" s="247"/>
      <c r="EAU13" s="247"/>
      <c r="EAV13" s="247"/>
      <c r="EAW13" s="247"/>
      <c r="EAX13" s="247"/>
      <c r="EAY13" s="247"/>
      <c r="EAZ13" s="247"/>
      <c r="EBA13" s="247"/>
      <c r="EBB13" s="247"/>
      <c r="EBC13" s="247"/>
      <c r="EBD13" s="247"/>
      <c r="EBE13" s="247"/>
      <c r="EBF13" s="247"/>
      <c r="EBG13" s="247"/>
      <c r="EBH13" s="247"/>
      <c r="EBI13" s="247"/>
      <c r="EBJ13" s="247"/>
      <c r="EBK13" s="247"/>
      <c r="EBL13" s="247"/>
      <c r="EBM13" s="247"/>
      <c r="EBN13" s="247"/>
      <c r="EBO13" s="247"/>
      <c r="EBP13" s="247"/>
      <c r="EBQ13" s="247"/>
      <c r="EBR13" s="247"/>
      <c r="EBS13" s="247"/>
      <c r="EBT13" s="247"/>
      <c r="EBU13" s="247"/>
      <c r="EBV13" s="247"/>
      <c r="EBW13" s="247"/>
      <c r="EBX13" s="247"/>
      <c r="EBY13" s="247"/>
      <c r="EBZ13" s="247"/>
      <c r="ECA13" s="247"/>
      <c r="ECB13" s="247"/>
      <c r="ECC13" s="247"/>
      <c r="ECD13" s="247"/>
      <c r="ECE13" s="247"/>
      <c r="ECF13" s="247"/>
      <c r="ECG13" s="247"/>
      <c r="ECH13" s="247"/>
      <c r="ECI13" s="247"/>
      <c r="ECJ13" s="247"/>
      <c r="ECK13" s="247"/>
      <c r="ECL13" s="247"/>
      <c r="ECM13" s="247"/>
      <c r="ECN13" s="247"/>
      <c r="ECO13" s="247"/>
      <c r="ECP13" s="247"/>
      <c r="ECQ13" s="247"/>
      <c r="ECR13" s="247"/>
      <c r="ECS13" s="247"/>
      <c r="ECT13" s="247"/>
      <c r="ECU13" s="247"/>
      <c r="ECV13" s="247"/>
      <c r="ECW13" s="247"/>
      <c r="ECX13" s="247"/>
      <c r="ECY13" s="247"/>
      <c r="ECZ13" s="247"/>
      <c r="EDA13" s="247"/>
      <c r="EDB13" s="247"/>
      <c r="EDC13" s="247"/>
      <c r="EDD13" s="247"/>
      <c r="EDE13" s="247"/>
      <c r="EDF13" s="247"/>
      <c r="EDG13" s="247"/>
      <c r="EDH13" s="247"/>
      <c r="EDI13" s="247"/>
      <c r="EDJ13" s="247"/>
      <c r="EDK13" s="247"/>
      <c r="EDL13" s="247"/>
      <c r="EDM13" s="247"/>
      <c r="EDN13" s="247"/>
      <c r="EDO13" s="247"/>
      <c r="EDP13" s="247"/>
      <c r="EDQ13" s="247"/>
      <c r="EDR13" s="247"/>
      <c r="EDS13" s="247"/>
      <c r="EDT13" s="247"/>
      <c r="EDU13" s="247"/>
      <c r="EDV13" s="247"/>
      <c r="EDW13" s="247"/>
      <c r="EDX13" s="247"/>
      <c r="EDY13" s="247"/>
      <c r="EDZ13" s="247"/>
      <c r="EEA13" s="247"/>
      <c r="EEB13" s="247"/>
      <c r="EEC13" s="247"/>
      <c r="EED13" s="247"/>
      <c r="EEE13" s="247"/>
      <c r="EEF13" s="247"/>
      <c r="EEG13" s="247"/>
      <c r="EEH13" s="247"/>
      <c r="EEI13" s="247"/>
      <c r="EEJ13" s="247"/>
      <c r="EEK13" s="247"/>
      <c r="EEL13" s="247"/>
      <c r="EEM13" s="247"/>
      <c r="EEN13" s="247"/>
      <c r="EEO13" s="247"/>
      <c r="EEP13" s="247"/>
      <c r="EEQ13" s="247"/>
      <c r="EER13" s="247"/>
      <c r="EES13" s="247"/>
      <c r="EET13" s="247"/>
      <c r="EEU13" s="247"/>
      <c r="EEV13" s="247"/>
      <c r="EEW13" s="247"/>
      <c r="EEX13" s="247"/>
      <c r="EEY13" s="247"/>
      <c r="EEZ13" s="247"/>
      <c r="EFA13" s="247"/>
      <c r="EFB13" s="247"/>
      <c r="EFC13" s="247"/>
      <c r="EFD13" s="247"/>
      <c r="EFE13" s="247"/>
      <c r="EFF13" s="247"/>
      <c r="EFG13" s="247"/>
      <c r="EFH13" s="247"/>
      <c r="EFI13" s="247"/>
      <c r="EFJ13" s="247"/>
      <c r="EFK13" s="247"/>
      <c r="EFL13" s="247"/>
      <c r="EFM13" s="247"/>
      <c r="EFN13" s="247"/>
      <c r="EFO13" s="247"/>
      <c r="EFP13" s="247"/>
      <c r="EFQ13" s="247"/>
      <c r="EFR13" s="247"/>
      <c r="EFS13" s="247"/>
      <c r="EFT13" s="247"/>
      <c r="EFU13" s="247"/>
      <c r="EFV13" s="247"/>
      <c r="EFW13" s="247"/>
      <c r="EFX13" s="247"/>
      <c r="EFY13" s="247"/>
      <c r="EFZ13" s="247"/>
      <c r="EGA13" s="247"/>
      <c r="EGB13" s="247"/>
      <c r="EGC13" s="247"/>
      <c r="EGD13" s="247"/>
      <c r="EGE13" s="247"/>
      <c r="EGF13" s="247"/>
      <c r="EGG13" s="247"/>
      <c r="EGH13" s="247"/>
      <c r="EGI13" s="247"/>
      <c r="EGJ13" s="247"/>
      <c r="EGK13" s="247"/>
      <c r="EGL13" s="247"/>
      <c r="EGM13" s="247"/>
      <c r="EGN13" s="247"/>
      <c r="EGO13" s="247"/>
      <c r="EGP13" s="247"/>
      <c r="EGQ13" s="247"/>
      <c r="EGR13" s="247"/>
      <c r="EGS13" s="247"/>
      <c r="EGT13" s="247"/>
      <c r="EGU13" s="247"/>
      <c r="EGV13" s="247"/>
      <c r="EGW13" s="247"/>
      <c r="EGX13" s="247"/>
      <c r="EGY13" s="247"/>
      <c r="EGZ13" s="247"/>
      <c r="EHA13" s="247"/>
      <c r="EHB13" s="247"/>
      <c r="EHC13" s="247"/>
      <c r="EHD13" s="247"/>
      <c r="EHE13" s="247"/>
      <c r="EHF13" s="247"/>
      <c r="EHG13" s="247"/>
      <c r="EHH13" s="247"/>
      <c r="EHI13" s="247"/>
      <c r="EHJ13" s="247"/>
      <c r="EHK13" s="247"/>
      <c r="EHL13" s="247"/>
      <c r="EHM13" s="247"/>
      <c r="EHN13" s="247"/>
      <c r="EHO13" s="247"/>
      <c r="EHP13" s="247"/>
      <c r="EHQ13" s="247"/>
      <c r="EHR13" s="247"/>
      <c r="EHS13" s="247"/>
      <c r="EHT13" s="247"/>
      <c r="EHU13" s="247"/>
      <c r="EHV13" s="247"/>
      <c r="EHW13" s="247"/>
      <c r="EHX13" s="247"/>
      <c r="EHY13" s="247"/>
      <c r="EHZ13" s="247"/>
      <c r="EIA13" s="247"/>
      <c r="EIB13" s="247"/>
      <c r="EIC13" s="247"/>
      <c r="EID13" s="247"/>
      <c r="EIE13" s="247"/>
      <c r="EIF13" s="247"/>
      <c r="EIG13" s="247"/>
      <c r="EIH13" s="247"/>
      <c r="EII13" s="247"/>
      <c r="EIJ13" s="247"/>
      <c r="EIK13" s="247"/>
      <c r="EIL13" s="247"/>
      <c r="EIM13" s="247"/>
      <c r="EIN13" s="247"/>
      <c r="EIO13" s="247"/>
      <c r="EIP13" s="247"/>
      <c r="EIQ13" s="247"/>
      <c r="EIR13" s="247"/>
      <c r="EIS13" s="247"/>
      <c r="EIT13" s="247"/>
      <c r="EIU13" s="247"/>
      <c r="EIV13" s="247"/>
      <c r="EIW13" s="247"/>
      <c r="EIX13" s="247"/>
      <c r="EIY13" s="247"/>
      <c r="EIZ13" s="247"/>
      <c r="EJA13" s="247"/>
      <c r="EJB13" s="247"/>
      <c r="EJC13" s="247"/>
      <c r="EJD13" s="247"/>
      <c r="EJE13" s="247"/>
      <c r="EJF13" s="247"/>
      <c r="EJG13" s="247"/>
      <c r="EJH13" s="247"/>
      <c r="EJI13" s="247"/>
      <c r="EJJ13" s="247"/>
      <c r="EJK13" s="247"/>
      <c r="EJL13" s="247"/>
      <c r="EJM13" s="247"/>
      <c r="EJN13" s="247"/>
      <c r="EJO13" s="247"/>
      <c r="EJP13" s="247"/>
      <c r="EJQ13" s="247"/>
      <c r="EJR13" s="247"/>
      <c r="EJS13" s="247"/>
      <c r="EJT13" s="247"/>
      <c r="EJU13" s="247"/>
      <c r="EJV13" s="247"/>
      <c r="EJW13" s="247"/>
      <c r="EJX13" s="247"/>
      <c r="EJY13" s="247"/>
      <c r="EJZ13" s="247"/>
      <c r="EKA13" s="247"/>
      <c r="EKB13" s="247"/>
      <c r="EKC13" s="247"/>
      <c r="EKD13" s="247"/>
      <c r="EKE13" s="247"/>
      <c r="EKF13" s="247"/>
      <c r="EKG13" s="247"/>
      <c r="EKH13" s="247"/>
      <c r="EKI13" s="247"/>
      <c r="EKJ13" s="247"/>
      <c r="EKK13" s="247"/>
      <c r="EKL13" s="247"/>
      <c r="EKM13" s="247"/>
      <c r="EKN13" s="247"/>
      <c r="EKO13" s="247"/>
      <c r="EKP13" s="247"/>
      <c r="EKQ13" s="247"/>
      <c r="EKR13" s="247"/>
      <c r="EKS13" s="247"/>
      <c r="EKT13" s="247"/>
      <c r="EKU13" s="247"/>
      <c r="EKV13" s="247"/>
      <c r="EKW13" s="247"/>
      <c r="EKX13" s="247"/>
      <c r="EKY13" s="247"/>
      <c r="EKZ13" s="247"/>
      <c r="ELA13" s="247"/>
      <c r="ELB13" s="247"/>
      <c r="ELC13" s="247"/>
      <c r="ELD13" s="247"/>
      <c r="ELE13" s="247"/>
      <c r="ELF13" s="247"/>
      <c r="ELG13" s="247"/>
      <c r="ELH13" s="247"/>
      <c r="ELI13" s="247"/>
      <c r="ELJ13" s="247"/>
      <c r="ELK13" s="247"/>
      <c r="ELL13" s="247"/>
      <c r="ELM13" s="247"/>
      <c r="ELN13" s="247"/>
      <c r="ELO13" s="247"/>
      <c r="ELP13" s="247"/>
      <c r="ELQ13" s="247"/>
      <c r="ELR13" s="247"/>
      <c r="ELS13" s="247"/>
      <c r="ELT13" s="247"/>
      <c r="ELU13" s="247"/>
      <c r="ELV13" s="247"/>
      <c r="ELW13" s="247"/>
      <c r="ELX13" s="247"/>
      <c r="ELY13" s="247"/>
      <c r="ELZ13" s="247"/>
      <c r="EMA13" s="247"/>
      <c r="EMB13" s="247"/>
      <c r="EMC13" s="247"/>
      <c r="EMD13" s="247"/>
      <c r="EME13" s="247"/>
      <c r="EMF13" s="247"/>
      <c r="EMG13" s="247"/>
      <c r="EMH13" s="247"/>
      <c r="EMI13" s="247"/>
      <c r="EMJ13" s="247"/>
      <c r="EMK13" s="247"/>
      <c r="EML13" s="247"/>
      <c r="EMM13" s="247"/>
      <c r="EMN13" s="247"/>
      <c r="EMO13" s="247"/>
      <c r="EMP13" s="247"/>
      <c r="EMQ13" s="247"/>
      <c r="EMR13" s="247"/>
      <c r="EMS13" s="247"/>
      <c r="EMT13" s="247"/>
      <c r="EMU13" s="247"/>
      <c r="EMV13" s="247"/>
      <c r="EMW13" s="247"/>
      <c r="EMX13" s="247"/>
      <c r="EMY13" s="247"/>
      <c r="EMZ13" s="247"/>
      <c r="ENA13" s="247"/>
      <c r="ENB13" s="247"/>
      <c r="ENC13" s="247"/>
      <c r="END13" s="247"/>
      <c r="ENE13" s="247"/>
      <c r="ENF13" s="247"/>
      <c r="ENG13" s="247"/>
      <c r="ENH13" s="247"/>
      <c r="ENI13" s="247"/>
      <c r="ENJ13" s="247"/>
      <c r="ENK13" s="247"/>
      <c r="ENL13" s="247"/>
      <c r="ENM13" s="247"/>
      <c r="ENN13" s="247"/>
      <c r="ENO13" s="247"/>
      <c r="ENP13" s="247"/>
      <c r="ENQ13" s="247"/>
      <c r="ENR13" s="247"/>
      <c r="ENS13" s="247"/>
      <c r="ENT13" s="247"/>
      <c r="ENU13" s="247"/>
      <c r="ENV13" s="247"/>
      <c r="ENW13" s="247"/>
      <c r="ENX13" s="247"/>
      <c r="ENY13" s="247"/>
      <c r="ENZ13" s="247"/>
      <c r="EOA13" s="247"/>
      <c r="EOB13" s="247"/>
      <c r="EOC13" s="247"/>
      <c r="EOD13" s="247"/>
      <c r="EOE13" s="247"/>
      <c r="EOF13" s="247"/>
      <c r="EOG13" s="247"/>
      <c r="EOH13" s="247"/>
      <c r="EOI13" s="247"/>
      <c r="EOJ13" s="247"/>
      <c r="EOK13" s="247"/>
      <c r="EOL13" s="247"/>
      <c r="EOM13" s="247"/>
      <c r="EON13" s="247"/>
      <c r="EOO13" s="247"/>
      <c r="EOP13" s="247"/>
      <c r="EOQ13" s="247"/>
      <c r="EOR13" s="247"/>
      <c r="EOS13" s="247"/>
      <c r="EOT13" s="247"/>
      <c r="EOU13" s="247"/>
      <c r="EOV13" s="247"/>
      <c r="EOW13" s="247"/>
      <c r="EOX13" s="247"/>
      <c r="EOY13" s="247"/>
      <c r="EOZ13" s="247"/>
      <c r="EPA13" s="247"/>
      <c r="EPB13" s="247"/>
      <c r="EPC13" s="247"/>
      <c r="EPD13" s="247"/>
      <c r="EPE13" s="247"/>
      <c r="EPF13" s="247"/>
      <c r="EPG13" s="247"/>
      <c r="EPH13" s="247"/>
      <c r="EPI13" s="247"/>
      <c r="EPJ13" s="247"/>
      <c r="EPK13" s="247"/>
      <c r="EPL13" s="247"/>
      <c r="EPM13" s="247"/>
      <c r="EPN13" s="247"/>
      <c r="EPO13" s="247"/>
      <c r="EPP13" s="247"/>
      <c r="EPQ13" s="247"/>
      <c r="EPR13" s="247"/>
      <c r="EPS13" s="247"/>
      <c r="EPT13" s="247"/>
      <c r="EPU13" s="247"/>
      <c r="EPV13" s="247"/>
      <c r="EPW13" s="247"/>
      <c r="EPX13" s="247"/>
      <c r="EPY13" s="247"/>
      <c r="EPZ13" s="247"/>
      <c r="EQA13" s="247"/>
      <c r="EQB13" s="247"/>
      <c r="EQC13" s="247"/>
      <c r="EQD13" s="247"/>
      <c r="EQE13" s="247"/>
      <c r="EQF13" s="247"/>
      <c r="EQG13" s="247"/>
      <c r="EQH13" s="247"/>
      <c r="EQI13" s="247"/>
      <c r="EQJ13" s="247"/>
      <c r="EQK13" s="247"/>
      <c r="EQL13" s="247"/>
      <c r="EQM13" s="247"/>
      <c r="EQN13" s="247"/>
      <c r="EQO13" s="247"/>
      <c r="EQP13" s="247"/>
      <c r="EQQ13" s="247"/>
      <c r="EQR13" s="247"/>
      <c r="EQS13" s="247"/>
      <c r="EQT13" s="247"/>
      <c r="EQU13" s="247"/>
      <c r="EQV13" s="247"/>
      <c r="EQW13" s="247"/>
      <c r="EQX13" s="247"/>
      <c r="EQY13" s="247"/>
      <c r="EQZ13" s="247"/>
      <c r="ERA13" s="247"/>
      <c r="ERB13" s="247"/>
      <c r="ERC13" s="247"/>
      <c r="ERD13" s="247"/>
      <c r="ERE13" s="247"/>
      <c r="ERF13" s="247"/>
      <c r="ERG13" s="247"/>
      <c r="ERH13" s="247"/>
      <c r="ERI13" s="247"/>
      <c r="ERJ13" s="247"/>
      <c r="ERK13" s="247"/>
      <c r="ERL13" s="247"/>
      <c r="ERM13" s="247"/>
      <c r="ERN13" s="247"/>
      <c r="ERO13" s="247"/>
      <c r="ERP13" s="247"/>
      <c r="ERQ13" s="247"/>
      <c r="ERR13" s="247"/>
      <c r="ERS13" s="247"/>
      <c r="ERT13" s="247"/>
      <c r="ERU13" s="247"/>
      <c r="ERV13" s="247"/>
      <c r="ERW13" s="247"/>
      <c r="ERX13" s="247"/>
      <c r="ERY13" s="247"/>
      <c r="ERZ13" s="247"/>
      <c r="ESA13" s="247"/>
      <c r="ESB13" s="247"/>
      <c r="ESC13" s="247"/>
      <c r="ESD13" s="247"/>
      <c r="ESE13" s="247"/>
      <c r="ESF13" s="247"/>
      <c r="ESG13" s="247"/>
      <c r="ESH13" s="247"/>
      <c r="ESI13" s="247"/>
      <c r="ESJ13" s="247"/>
      <c r="ESK13" s="247"/>
      <c r="ESL13" s="247"/>
      <c r="ESM13" s="247"/>
      <c r="ESN13" s="247"/>
      <c r="ESO13" s="247"/>
      <c r="ESP13" s="247"/>
      <c r="ESQ13" s="247"/>
      <c r="ESR13" s="247"/>
      <c r="ESS13" s="247"/>
      <c r="EST13" s="247"/>
      <c r="ESU13" s="247"/>
      <c r="ESV13" s="247"/>
      <c r="ESW13" s="247"/>
      <c r="ESX13" s="247"/>
      <c r="ESY13" s="247"/>
      <c r="ESZ13" s="247"/>
      <c r="ETA13" s="247"/>
      <c r="ETB13" s="247"/>
      <c r="ETC13" s="247"/>
      <c r="ETD13" s="247"/>
      <c r="ETE13" s="247"/>
      <c r="ETF13" s="247"/>
      <c r="ETG13" s="247"/>
      <c r="ETH13" s="247"/>
      <c r="ETI13" s="247"/>
      <c r="ETJ13" s="247"/>
      <c r="ETK13" s="247"/>
      <c r="ETL13" s="247"/>
      <c r="ETM13" s="247"/>
      <c r="ETN13" s="247"/>
      <c r="ETO13" s="247"/>
      <c r="ETP13" s="247"/>
      <c r="ETQ13" s="247"/>
      <c r="ETR13" s="247"/>
      <c r="ETS13" s="247"/>
      <c r="ETT13" s="247"/>
      <c r="ETU13" s="247"/>
      <c r="ETV13" s="247"/>
      <c r="ETW13" s="247"/>
      <c r="ETX13" s="247"/>
      <c r="ETY13" s="247"/>
      <c r="ETZ13" s="247"/>
      <c r="EUA13" s="247"/>
      <c r="EUB13" s="247"/>
      <c r="EUC13" s="247"/>
      <c r="EUD13" s="247"/>
      <c r="EUE13" s="247"/>
      <c r="EUF13" s="247"/>
      <c r="EUG13" s="247"/>
      <c r="EUH13" s="247"/>
      <c r="EUI13" s="247"/>
      <c r="EUJ13" s="247"/>
      <c r="EUK13" s="247"/>
      <c r="EUL13" s="247"/>
      <c r="EUM13" s="247"/>
      <c r="EUN13" s="247"/>
      <c r="EUO13" s="247"/>
      <c r="EUP13" s="247"/>
      <c r="EUQ13" s="247"/>
      <c r="EUR13" s="247"/>
      <c r="EUS13" s="247"/>
      <c r="EUT13" s="247"/>
      <c r="EUU13" s="247"/>
      <c r="EUV13" s="247"/>
      <c r="EUW13" s="247"/>
      <c r="EUX13" s="247"/>
      <c r="EUY13" s="247"/>
      <c r="EUZ13" s="247"/>
      <c r="EVA13" s="247"/>
      <c r="EVB13" s="247"/>
      <c r="EVC13" s="247"/>
      <c r="EVD13" s="247"/>
      <c r="EVE13" s="247"/>
      <c r="EVF13" s="247"/>
      <c r="EVG13" s="247"/>
      <c r="EVH13" s="247"/>
      <c r="EVI13" s="247"/>
      <c r="EVJ13" s="247"/>
      <c r="EVK13" s="247"/>
      <c r="EVL13" s="247"/>
      <c r="EVM13" s="247"/>
      <c r="EVN13" s="247"/>
      <c r="EVO13" s="247"/>
      <c r="EVP13" s="247"/>
      <c r="EVQ13" s="247"/>
      <c r="EVR13" s="247"/>
      <c r="EVS13" s="247"/>
      <c r="EVT13" s="247"/>
      <c r="EVU13" s="247"/>
      <c r="EVV13" s="247"/>
      <c r="EVW13" s="247"/>
      <c r="EVX13" s="247"/>
      <c r="EVY13" s="247"/>
      <c r="EVZ13" s="247"/>
      <c r="EWA13" s="247"/>
      <c r="EWB13" s="247"/>
      <c r="EWC13" s="247"/>
      <c r="EWD13" s="247"/>
      <c r="EWE13" s="247"/>
      <c r="EWF13" s="247"/>
      <c r="EWG13" s="247"/>
      <c r="EWH13" s="247"/>
      <c r="EWI13" s="247"/>
      <c r="EWJ13" s="247"/>
      <c r="EWK13" s="247"/>
      <c r="EWL13" s="247"/>
      <c r="EWM13" s="247"/>
      <c r="EWN13" s="247"/>
      <c r="EWO13" s="247"/>
      <c r="EWP13" s="247"/>
      <c r="EWQ13" s="247"/>
      <c r="EWR13" s="247"/>
      <c r="EWS13" s="247"/>
      <c r="EWT13" s="247"/>
      <c r="EWU13" s="247"/>
      <c r="EWV13" s="247"/>
      <c r="EWW13" s="247"/>
      <c r="EWX13" s="247"/>
      <c r="EWY13" s="247"/>
      <c r="EWZ13" s="247"/>
      <c r="EXA13" s="247"/>
      <c r="EXB13" s="247"/>
      <c r="EXC13" s="247"/>
      <c r="EXD13" s="247"/>
      <c r="EXE13" s="247"/>
      <c r="EXF13" s="247"/>
      <c r="EXG13" s="247"/>
      <c r="EXH13" s="247"/>
      <c r="EXI13" s="247"/>
      <c r="EXJ13" s="247"/>
      <c r="EXK13" s="247"/>
      <c r="EXL13" s="247"/>
      <c r="EXM13" s="247"/>
      <c r="EXN13" s="247"/>
      <c r="EXO13" s="247"/>
      <c r="EXP13" s="247"/>
      <c r="EXQ13" s="247"/>
      <c r="EXR13" s="247"/>
      <c r="EXS13" s="247"/>
      <c r="EXT13" s="247"/>
      <c r="EXU13" s="247"/>
      <c r="EXV13" s="247"/>
      <c r="EXW13" s="247"/>
      <c r="EXX13" s="247"/>
      <c r="EXY13" s="247"/>
      <c r="EXZ13" s="247"/>
      <c r="EYA13" s="247"/>
      <c r="EYB13" s="247"/>
      <c r="EYC13" s="247"/>
      <c r="EYD13" s="247"/>
      <c r="EYE13" s="247"/>
      <c r="EYF13" s="247"/>
      <c r="EYG13" s="247"/>
      <c r="EYH13" s="247"/>
      <c r="EYI13" s="247"/>
      <c r="EYJ13" s="247"/>
      <c r="EYK13" s="247"/>
      <c r="EYL13" s="247"/>
      <c r="EYM13" s="247"/>
      <c r="EYN13" s="247"/>
      <c r="EYO13" s="247"/>
      <c r="EYP13" s="247"/>
      <c r="EYQ13" s="247"/>
      <c r="EYR13" s="247"/>
      <c r="EYS13" s="247"/>
      <c r="EYT13" s="247"/>
      <c r="EYU13" s="247"/>
      <c r="EYV13" s="247"/>
      <c r="EYW13" s="247"/>
      <c r="EYX13" s="247"/>
      <c r="EYY13" s="247"/>
      <c r="EYZ13" s="247"/>
      <c r="EZA13" s="247"/>
      <c r="EZB13" s="247"/>
      <c r="EZC13" s="247"/>
      <c r="EZD13" s="247"/>
      <c r="EZE13" s="247"/>
      <c r="EZF13" s="247"/>
      <c r="EZG13" s="247"/>
      <c r="EZH13" s="247"/>
      <c r="EZI13" s="247"/>
      <c r="EZJ13" s="247"/>
      <c r="EZK13" s="247"/>
      <c r="EZL13" s="247"/>
      <c r="EZM13" s="247"/>
      <c r="EZN13" s="247"/>
      <c r="EZO13" s="247"/>
      <c r="EZP13" s="247"/>
      <c r="EZQ13" s="247"/>
      <c r="EZR13" s="247"/>
      <c r="EZS13" s="247"/>
      <c r="EZT13" s="247"/>
      <c r="EZU13" s="247"/>
      <c r="EZV13" s="247"/>
      <c r="EZW13" s="247"/>
      <c r="EZX13" s="247"/>
      <c r="EZY13" s="247"/>
      <c r="EZZ13" s="247"/>
      <c r="FAA13" s="247"/>
      <c r="FAB13" s="247"/>
      <c r="FAC13" s="247"/>
      <c r="FAD13" s="247"/>
      <c r="FAE13" s="247"/>
      <c r="FAF13" s="247"/>
      <c r="FAG13" s="247"/>
      <c r="FAH13" s="247"/>
      <c r="FAI13" s="247"/>
      <c r="FAJ13" s="247"/>
      <c r="FAK13" s="247"/>
      <c r="FAL13" s="247"/>
      <c r="FAM13" s="247"/>
      <c r="FAN13" s="247"/>
      <c r="FAO13" s="247"/>
      <c r="FAP13" s="247"/>
      <c r="FAQ13" s="247"/>
      <c r="FAR13" s="247"/>
      <c r="FAS13" s="247"/>
      <c r="FAT13" s="247"/>
      <c r="FAU13" s="247"/>
      <c r="FAV13" s="247"/>
      <c r="FAW13" s="247"/>
      <c r="FAX13" s="247"/>
      <c r="FAY13" s="247"/>
      <c r="FAZ13" s="247"/>
      <c r="FBA13" s="247"/>
      <c r="FBB13" s="247"/>
      <c r="FBC13" s="247"/>
      <c r="FBD13" s="247"/>
      <c r="FBE13" s="247"/>
      <c r="FBF13" s="247"/>
      <c r="FBG13" s="247"/>
      <c r="FBH13" s="247"/>
      <c r="FBI13" s="247"/>
      <c r="FBJ13" s="247"/>
      <c r="FBK13" s="247"/>
      <c r="FBL13" s="247"/>
      <c r="FBM13" s="247"/>
      <c r="FBN13" s="247"/>
      <c r="FBO13" s="247"/>
      <c r="FBP13" s="247"/>
      <c r="FBQ13" s="247"/>
      <c r="FBR13" s="247"/>
      <c r="FBS13" s="247"/>
      <c r="FBT13" s="247"/>
      <c r="FBU13" s="247"/>
      <c r="FBV13" s="247"/>
      <c r="FBW13" s="247"/>
      <c r="FBX13" s="247"/>
      <c r="FBY13" s="247"/>
      <c r="FBZ13" s="247"/>
      <c r="FCA13" s="247"/>
      <c r="FCB13" s="247"/>
      <c r="FCC13" s="247"/>
      <c r="FCD13" s="247"/>
      <c r="FCE13" s="247"/>
      <c r="FCF13" s="247"/>
      <c r="FCG13" s="247"/>
      <c r="FCH13" s="247"/>
      <c r="FCI13" s="247"/>
      <c r="FCJ13" s="247"/>
      <c r="FCK13" s="247"/>
      <c r="FCL13" s="247"/>
      <c r="FCM13" s="247"/>
      <c r="FCN13" s="247"/>
      <c r="FCO13" s="247"/>
      <c r="FCP13" s="247"/>
      <c r="FCQ13" s="247"/>
      <c r="FCR13" s="247"/>
      <c r="FCS13" s="247"/>
      <c r="FCT13" s="247"/>
      <c r="FCU13" s="247"/>
      <c r="FCV13" s="247"/>
      <c r="FCW13" s="247"/>
      <c r="FCX13" s="247"/>
      <c r="FCY13" s="247"/>
      <c r="FCZ13" s="247"/>
      <c r="FDA13" s="247"/>
      <c r="FDB13" s="247"/>
      <c r="FDC13" s="247"/>
      <c r="FDD13" s="247"/>
      <c r="FDE13" s="247"/>
      <c r="FDF13" s="247"/>
      <c r="FDG13" s="247"/>
      <c r="FDH13" s="247"/>
      <c r="FDI13" s="247"/>
      <c r="FDJ13" s="247"/>
      <c r="FDK13" s="247"/>
      <c r="FDL13" s="247"/>
      <c r="FDM13" s="247"/>
      <c r="FDN13" s="247"/>
      <c r="FDO13" s="247"/>
      <c r="FDP13" s="247"/>
      <c r="FDQ13" s="247"/>
      <c r="FDR13" s="247"/>
      <c r="FDS13" s="247"/>
      <c r="FDT13" s="247"/>
      <c r="FDU13" s="247"/>
      <c r="FDV13" s="247"/>
      <c r="FDW13" s="247"/>
      <c r="FDX13" s="247"/>
      <c r="FDY13" s="247"/>
      <c r="FDZ13" s="247"/>
      <c r="FEA13" s="247"/>
      <c r="FEB13" s="247"/>
      <c r="FEC13" s="247"/>
      <c r="FED13" s="247"/>
      <c r="FEE13" s="247"/>
      <c r="FEF13" s="247"/>
      <c r="FEG13" s="247"/>
      <c r="FEH13" s="247"/>
      <c r="FEI13" s="247"/>
      <c r="FEJ13" s="247"/>
      <c r="FEK13" s="247"/>
      <c r="FEL13" s="247"/>
      <c r="FEM13" s="247"/>
      <c r="FEN13" s="247"/>
      <c r="FEO13" s="247"/>
      <c r="FEP13" s="247"/>
      <c r="FEQ13" s="247"/>
      <c r="FER13" s="247"/>
      <c r="FES13" s="247"/>
      <c r="FET13" s="247"/>
      <c r="FEU13" s="247"/>
      <c r="FEV13" s="247"/>
      <c r="FEW13" s="247"/>
      <c r="FEX13" s="247"/>
      <c r="FEY13" s="247"/>
      <c r="FEZ13" s="247"/>
      <c r="FFA13" s="247"/>
      <c r="FFB13" s="247"/>
      <c r="FFC13" s="247"/>
      <c r="FFD13" s="247"/>
      <c r="FFE13" s="247"/>
      <c r="FFF13" s="247"/>
      <c r="FFG13" s="247"/>
      <c r="FFH13" s="247"/>
      <c r="FFI13" s="247"/>
      <c r="FFJ13" s="247"/>
      <c r="FFK13" s="247"/>
      <c r="FFL13" s="247"/>
      <c r="FFM13" s="247"/>
      <c r="FFN13" s="247"/>
      <c r="FFO13" s="247"/>
      <c r="FFP13" s="247"/>
      <c r="FFQ13" s="247"/>
      <c r="FFR13" s="247"/>
      <c r="FFS13" s="247"/>
      <c r="FFT13" s="247"/>
      <c r="FFU13" s="247"/>
      <c r="FFV13" s="247"/>
      <c r="FFW13" s="247"/>
      <c r="FFX13" s="247"/>
      <c r="FFY13" s="247"/>
      <c r="FFZ13" s="247"/>
      <c r="FGA13" s="247"/>
      <c r="FGB13" s="247"/>
      <c r="FGC13" s="247"/>
      <c r="FGD13" s="247"/>
      <c r="FGE13" s="247"/>
      <c r="FGF13" s="247"/>
      <c r="FGG13" s="247"/>
      <c r="FGH13" s="247"/>
      <c r="FGI13" s="247"/>
      <c r="FGJ13" s="247"/>
      <c r="FGK13" s="247"/>
      <c r="FGL13" s="247"/>
      <c r="FGM13" s="247"/>
      <c r="FGN13" s="247"/>
      <c r="FGO13" s="247"/>
      <c r="FGP13" s="247"/>
      <c r="FGQ13" s="247"/>
      <c r="FGR13" s="247"/>
      <c r="FGS13" s="247"/>
      <c r="FGT13" s="247"/>
      <c r="FGU13" s="247"/>
      <c r="FGV13" s="247"/>
      <c r="FGW13" s="247"/>
      <c r="FGX13" s="247"/>
      <c r="FGY13" s="247"/>
      <c r="FGZ13" s="247"/>
      <c r="FHA13" s="247"/>
      <c r="FHB13" s="247"/>
      <c r="FHC13" s="247"/>
      <c r="FHD13" s="247"/>
      <c r="FHE13" s="247"/>
      <c r="FHF13" s="247"/>
      <c r="FHG13" s="247"/>
      <c r="FHH13" s="247"/>
      <c r="FHI13" s="247"/>
      <c r="FHJ13" s="247"/>
      <c r="FHK13" s="247"/>
      <c r="FHL13" s="247"/>
      <c r="FHM13" s="247"/>
      <c r="FHN13" s="247"/>
      <c r="FHO13" s="247"/>
      <c r="FHP13" s="247"/>
      <c r="FHQ13" s="247"/>
      <c r="FHR13" s="247"/>
      <c r="FHS13" s="247"/>
      <c r="FHT13" s="247"/>
      <c r="FHU13" s="247"/>
      <c r="FHV13" s="247"/>
      <c r="FHW13" s="247"/>
      <c r="FHX13" s="247"/>
      <c r="FHY13" s="247"/>
      <c r="FHZ13" s="247"/>
      <c r="FIA13" s="247"/>
      <c r="FIB13" s="247"/>
      <c r="FIC13" s="247"/>
      <c r="FID13" s="247"/>
      <c r="FIE13" s="247"/>
      <c r="FIF13" s="247"/>
      <c r="FIG13" s="247"/>
      <c r="FIH13" s="247"/>
      <c r="FII13" s="247"/>
      <c r="FIJ13" s="247"/>
      <c r="FIK13" s="247"/>
      <c r="FIL13" s="247"/>
      <c r="FIM13" s="247"/>
      <c r="FIN13" s="247"/>
      <c r="FIO13" s="247"/>
      <c r="FIP13" s="247"/>
      <c r="FIQ13" s="247"/>
      <c r="FIR13" s="247"/>
      <c r="FIS13" s="247"/>
      <c r="FIT13" s="247"/>
      <c r="FIU13" s="247"/>
      <c r="FIV13" s="247"/>
      <c r="FIW13" s="247"/>
      <c r="FIX13" s="247"/>
      <c r="FIY13" s="247"/>
      <c r="FIZ13" s="247"/>
      <c r="FJA13" s="247"/>
      <c r="FJB13" s="247"/>
      <c r="FJC13" s="247"/>
      <c r="FJD13" s="247"/>
      <c r="FJE13" s="247"/>
      <c r="FJF13" s="247"/>
      <c r="FJG13" s="247"/>
      <c r="FJH13" s="247"/>
      <c r="FJI13" s="247"/>
      <c r="FJJ13" s="247"/>
      <c r="FJK13" s="247"/>
      <c r="FJL13" s="247"/>
      <c r="FJM13" s="247"/>
      <c r="FJN13" s="247"/>
      <c r="FJO13" s="247"/>
      <c r="FJP13" s="247"/>
      <c r="FJQ13" s="247"/>
      <c r="FJR13" s="247"/>
      <c r="FJS13" s="247"/>
      <c r="FJT13" s="247"/>
      <c r="FJU13" s="247"/>
      <c r="FJV13" s="247"/>
      <c r="FJW13" s="247"/>
      <c r="FJX13" s="247"/>
      <c r="FJY13" s="247"/>
      <c r="FJZ13" s="247"/>
      <c r="FKA13" s="247"/>
      <c r="FKB13" s="247"/>
      <c r="FKC13" s="247"/>
      <c r="FKD13" s="247"/>
      <c r="FKE13" s="247"/>
      <c r="FKF13" s="247"/>
      <c r="FKG13" s="247"/>
      <c r="FKH13" s="247"/>
      <c r="FKI13" s="247"/>
      <c r="FKJ13" s="247"/>
      <c r="FKK13" s="247"/>
      <c r="FKL13" s="247"/>
      <c r="FKM13" s="247"/>
      <c r="FKN13" s="247"/>
      <c r="FKO13" s="247"/>
      <c r="FKP13" s="247"/>
      <c r="FKQ13" s="247"/>
      <c r="FKR13" s="247"/>
      <c r="FKS13" s="247"/>
      <c r="FKT13" s="247"/>
      <c r="FKU13" s="247"/>
      <c r="FKV13" s="247"/>
      <c r="FKW13" s="247"/>
      <c r="FKX13" s="247"/>
      <c r="FKY13" s="247"/>
      <c r="FKZ13" s="247"/>
      <c r="FLA13" s="247"/>
      <c r="FLB13" s="247"/>
      <c r="FLC13" s="247"/>
      <c r="FLD13" s="247"/>
      <c r="FLE13" s="247"/>
      <c r="FLF13" s="247"/>
      <c r="FLG13" s="247"/>
      <c r="FLH13" s="247"/>
      <c r="FLI13" s="247"/>
      <c r="FLJ13" s="247"/>
      <c r="FLK13" s="247"/>
      <c r="FLL13" s="247"/>
      <c r="FLM13" s="247"/>
      <c r="FLN13" s="247"/>
      <c r="FLO13" s="247"/>
      <c r="FLP13" s="247"/>
      <c r="FLQ13" s="247"/>
      <c r="FLR13" s="247"/>
      <c r="FLS13" s="247"/>
      <c r="FLT13" s="247"/>
      <c r="FLU13" s="247"/>
      <c r="FLV13" s="247"/>
      <c r="FLW13" s="247"/>
      <c r="FLX13" s="247"/>
      <c r="FLY13" s="247"/>
      <c r="FLZ13" s="247"/>
      <c r="FMA13" s="247"/>
      <c r="FMB13" s="247"/>
      <c r="FMC13" s="247"/>
      <c r="FMD13" s="247"/>
      <c r="FME13" s="247"/>
      <c r="FMF13" s="247"/>
      <c r="FMG13" s="247"/>
      <c r="FMH13" s="247"/>
      <c r="FMI13" s="247"/>
      <c r="FMJ13" s="247"/>
      <c r="FMK13" s="247"/>
      <c r="FML13" s="247"/>
      <c r="FMM13" s="247"/>
      <c r="FMN13" s="247"/>
      <c r="FMO13" s="247"/>
      <c r="FMP13" s="247"/>
      <c r="FMQ13" s="247"/>
      <c r="FMR13" s="247"/>
      <c r="FMS13" s="247"/>
      <c r="FMT13" s="247"/>
      <c r="FMU13" s="247"/>
      <c r="FMV13" s="247"/>
      <c r="FMW13" s="247"/>
      <c r="FMX13" s="247"/>
      <c r="FMY13" s="247"/>
      <c r="FMZ13" s="247"/>
      <c r="FNA13" s="247"/>
      <c r="FNB13" s="247"/>
      <c r="FNC13" s="247"/>
      <c r="FND13" s="247"/>
      <c r="FNE13" s="247"/>
      <c r="FNF13" s="247"/>
      <c r="FNG13" s="247"/>
      <c r="FNH13" s="247"/>
      <c r="FNI13" s="247"/>
      <c r="FNJ13" s="247"/>
      <c r="FNK13" s="247"/>
      <c r="FNL13" s="247"/>
      <c r="FNM13" s="247"/>
      <c r="FNN13" s="247"/>
      <c r="FNO13" s="247"/>
      <c r="FNP13" s="247"/>
      <c r="FNQ13" s="247"/>
      <c r="FNR13" s="247"/>
      <c r="FNS13" s="247"/>
      <c r="FNT13" s="247"/>
      <c r="FNU13" s="247"/>
      <c r="FNV13" s="247"/>
      <c r="FNW13" s="247"/>
      <c r="FNX13" s="247"/>
      <c r="FNY13" s="247"/>
      <c r="FNZ13" s="247"/>
      <c r="FOA13" s="247"/>
      <c r="FOB13" s="247"/>
      <c r="FOC13" s="247"/>
      <c r="FOD13" s="247"/>
      <c r="FOE13" s="247"/>
      <c r="FOF13" s="247"/>
      <c r="FOG13" s="247"/>
      <c r="FOH13" s="247"/>
      <c r="FOI13" s="247"/>
      <c r="FOJ13" s="247"/>
      <c r="FOK13" s="247"/>
      <c r="FOL13" s="247"/>
      <c r="FOM13" s="247"/>
      <c r="FON13" s="247"/>
      <c r="FOO13" s="247"/>
      <c r="FOP13" s="247"/>
      <c r="FOQ13" s="247"/>
      <c r="FOR13" s="247"/>
      <c r="FOS13" s="247"/>
      <c r="FOT13" s="247"/>
      <c r="FOU13" s="247"/>
      <c r="FOV13" s="247"/>
      <c r="FOW13" s="247"/>
      <c r="FOX13" s="247"/>
      <c r="FOY13" s="247"/>
      <c r="FOZ13" s="247"/>
      <c r="FPA13" s="247"/>
      <c r="FPB13" s="247"/>
      <c r="FPC13" s="247"/>
      <c r="FPD13" s="247"/>
      <c r="FPE13" s="247"/>
      <c r="FPF13" s="247"/>
      <c r="FPG13" s="247"/>
      <c r="FPH13" s="247"/>
      <c r="FPI13" s="247"/>
      <c r="FPJ13" s="247"/>
      <c r="FPK13" s="247"/>
      <c r="FPL13" s="247"/>
      <c r="FPM13" s="247"/>
      <c r="FPN13" s="247"/>
      <c r="FPO13" s="247"/>
      <c r="FPP13" s="247"/>
      <c r="FPQ13" s="247"/>
      <c r="FPR13" s="247"/>
      <c r="FPS13" s="247"/>
      <c r="FPT13" s="247"/>
      <c r="FPU13" s="247"/>
      <c r="FPV13" s="247"/>
      <c r="FPW13" s="247"/>
      <c r="FPX13" s="247"/>
      <c r="FPY13" s="247"/>
      <c r="FPZ13" s="247"/>
      <c r="FQA13" s="247"/>
      <c r="FQB13" s="247"/>
      <c r="FQC13" s="247"/>
      <c r="FQD13" s="247"/>
      <c r="FQE13" s="247"/>
      <c r="FQF13" s="247"/>
      <c r="FQG13" s="247"/>
      <c r="FQH13" s="247"/>
      <c r="FQI13" s="247"/>
      <c r="FQJ13" s="247"/>
      <c r="FQK13" s="247"/>
      <c r="FQL13" s="247"/>
      <c r="FQM13" s="247"/>
      <c r="FQN13" s="247"/>
      <c r="FQO13" s="247"/>
      <c r="FQP13" s="247"/>
      <c r="FQQ13" s="247"/>
      <c r="FQR13" s="247"/>
      <c r="FQS13" s="247"/>
      <c r="FQT13" s="247"/>
      <c r="FQU13" s="247"/>
      <c r="FQV13" s="247"/>
      <c r="FQW13" s="247"/>
      <c r="FQX13" s="247"/>
      <c r="FQY13" s="247"/>
      <c r="FQZ13" s="247"/>
      <c r="FRA13" s="247"/>
      <c r="FRB13" s="247"/>
      <c r="FRC13" s="247"/>
      <c r="FRD13" s="247"/>
      <c r="FRE13" s="247"/>
      <c r="FRF13" s="247"/>
      <c r="FRG13" s="247"/>
      <c r="FRH13" s="247"/>
      <c r="FRI13" s="247"/>
      <c r="FRJ13" s="247"/>
      <c r="FRK13" s="247"/>
      <c r="FRL13" s="247"/>
      <c r="FRM13" s="247"/>
      <c r="FRN13" s="247"/>
      <c r="FRO13" s="247"/>
      <c r="FRP13" s="247"/>
      <c r="FRQ13" s="247"/>
      <c r="FRR13" s="247"/>
      <c r="FRS13" s="247"/>
      <c r="FRT13" s="247"/>
      <c r="FRU13" s="247"/>
      <c r="FRV13" s="247"/>
      <c r="FRW13" s="247"/>
      <c r="FRX13" s="247"/>
      <c r="FRY13" s="247"/>
      <c r="FRZ13" s="247"/>
      <c r="FSA13" s="247"/>
      <c r="FSB13" s="247"/>
      <c r="FSC13" s="247"/>
      <c r="FSD13" s="247"/>
      <c r="FSE13" s="247"/>
      <c r="FSF13" s="247"/>
      <c r="FSG13" s="247"/>
      <c r="FSH13" s="247"/>
      <c r="FSI13" s="247"/>
      <c r="FSJ13" s="247"/>
      <c r="FSK13" s="247"/>
      <c r="FSL13" s="247"/>
      <c r="FSM13" s="247"/>
      <c r="FSN13" s="247"/>
      <c r="FSO13" s="247"/>
      <c r="FSP13" s="247"/>
      <c r="FSQ13" s="247"/>
      <c r="FSR13" s="247"/>
      <c r="FSS13" s="247"/>
      <c r="FST13" s="247"/>
      <c r="FSU13" s="247"/>
      <c r="FSV13" s="247"/>
      <c r="FSW13" s="247"/>
      <c r="FSX13" s="247"/>
      <c r="FSY13" s="247"/>
      <c r="FSZ13" s="247"/>
      <c r="FTA13" s="247"/>
      <c r="FTB13" s="247"/>
      <c r="FTC13" s="247"/>
      <c r="FTD13" s="247"/>
      <c r="FTE13" s="247"/>
      <c r="FTF13" s="247"/>
      <c r="FTG13" s="247"/>
      <c r="FTH13" s="247"/>
      <c r="FTI13" s="247"/>
      <c r="FTJ13" s="247"/>
      <c r="FTK13" s="247"/>
      <c r="FTL13" s="247"/>
      <c r="FTM13" s="247"/>
      <c r="FTN13" s="247"/>
      <c r="FTO13" s="247"/>
      <c r="FTP13" s="247"/>
      <c r="FTQ13" s="247"/>
      <c r="FTR13" s="247"/>
      <c r="FTS13" s="247"/>
      <c r="FTT13" s="247"/>
      <c r="FTU13" s="247"/>
      <c r="FTV13" s="247"/>
      <c r="FTW13" s="247"/>
      <c r="FTX13" s="247"/>
      <c r="FTY13" s="247"/>
      <c r="FTZ13" s="247"/>
      <c r="FUA13" s="247"/>
      <c r="FUB13" s="247"/>
      <c r="FUC13" s="247"/>
      <c r="FUD13" s="247"/>
      <c r="FUE13" s="247"/>
      <c r="FUF13" s="247"/>
      <c r="FUG13" s="247"/>
      <c r="FUH13" s="247"/>
      <c r="FUI13" s="247"/>
      <c r="FUJ13" s="247"/>
      <c r="FUK13" s="247"/>
      <c r="FUL13" s="247"/>
      <c r="FUM13" s="247"/>
      <c r="FUN13" s="247"/>
      <c r="FUO13" s="247"/>
      <c r="FUP13" s="247"/>
      <c r="FUQ13" s="247"/>
      <c r="FUR13" s="247"/>
      <c r="FUS13" s="247"/>
      <c r="FUT13" s="247"/>
      <c r="FUU13" s="247"/>
      <c r="FUV13" s="247"/>
      <c r="FUW13" s="247"/>
      <c r="FUX13" s="247"/>
      <c r="FUY13" s="247"/>
      <c r="FUZ13" s="247"/>
      <c r="FVA13" s="247"/>
      <c r="FVB13" s="247"/>
      <c r="FVC13" s="247"/>
      <c r="FVD13" s="247"/>
      <c r="FVE13" s="247"/>
      <c r="FVF13" s="247"/>
      <c r="FVG13" s="247"/>
      <c r="FVH13" s="247"/>
      <c r="FVI13" s="247"/>
      <c r="FVJ13" s="247"/>
      <c r="FVK13" s="247"/>
      <c r="FVL13" s="247"/>
      <c r="FVM13" s="247"/>
      <c r="FVN13" s="247"/>
      <c r="FVO13" s="247"/>
      <c r="FVP13" s="247"/>
      <c r="FVQ13" s="247"/>
      <c r="FVR13" s="247"/>
      <c r="FVS13" s="247"/>
      <c r="FVT13" s="247"/>
      <c r="FVU13" s="247"/>
      <c r="FVV13" s="247"/>
      <c r="FVW13" s="247"/>
      <c r="FVX13" s="247"/>
      <c r="FVY13" s="247"/>
      <c r="FVZ13" s="247"/>
      <c r="FWA13" s="247"/>
      <c r="FWB13" s="247"/>
      <c r="FWC13" s="247"/>
      <c r="FWD13" s="247"/>
      <c r="FWE13" s="247"/>
      <c r="FWF13" s="247"/>
      <c r="FWG13" s="247"/>
      <c r="FWH13" s="247"/>
      <c r="FWI13" s="247"/>
      <c r="FWJ13" s="247"/>
      <c r="FWK13" s="247"/>
      <c r="FWL13" s="247"/>
      <c r="FWM13" s="247"/>
      <c r="FWN13" s="247"/>
      <c r="FWO13" s="247"/>
      <c r="FWP13" s="247"/>
      <c r="FWQ13" s="247"/>
      <c r="FWR13" s="247"/>
      <c r="FWS13" s="247"/>
      <c r="FWT13" s="247"/>
      <c r="FWU13" s="247"/>
      <c r="FWV13" s="247"/>
      <c r="FWW13" s="247"/>
      <c r="FWX13" s="247"/>
      <c r="FWY13" s="247"/>
      <c r="FWZ13" s="247"/>
      <c r="FXA13" s="247"/>
      <c r="FXB13" s="247"/>
      <c r="FXC13" s="247"/>
      <c r="FXD13" s="247"/>
      <c r="FXE13" s="247"/>
      <c r="FXF13" s="247"/>
      <c r="FXG13" s="247"/>
      <c r="FXH13" s="247"/>
      <c r="FXI13" s="247"/>
      <c r="FXJ13" s="247"/>
      <c r="FXK13" s="247"/>
      <c r="FXL13" s="247"/>
      <c r="FXM13" s="247"/>
      <c r="FXN13" s="247"/>
      <c r="FXO13" s="247"/>
      <c r="FXP13" s="247"/>
      <c r="FXQ13" s="247"/>
      <c r="FXR13" s="247"/>
      <c r="FXS13" s="247"/>
      <c r="FXT13" s="247"/>
      <c r="FXU13" s="247"/>
      <c r="FXV13" s="247"/>
      <c r="FXW13" s="247"/>
      <c r="FXX13" s="247"/>
      <c r="FXY13" s="247"/>
      <c r="FXZ13" s="247"/>
      <c r="FYA13" s="247"/>
      <c r="FYB13" s="247"/>
      <c r="FYC13" s="247"/>
      <c r="FYD13" s="247"/>
      <c r="FYE13" s="247"/>
      <c r="FYF13" s="247"/>
      <c r="FYG13" s="247"/>
      <c r="FYH13" s="247"/>
      <c r="FYI13" s="247"/>
      <c r="FYJ13" s="247"/>
      <c r="FYK13" s="247"/>
      <c r="FYL13" s="247"/>
      <c r="FYM13" s="247"/>
      <c r="FYN13" s="247"/>
      <c r="FYO13" s="247"/>
      <c r="FYP13" s="247"/>
      <c r="FYQ13" s="247"/>
      <c r="FYR13" s="247"/>
      <c r="FYS13" s="247"/>
      <c r="FYT13" s="247"/>
      <c r="FYU13" s="247"/>
      <c r="FYV13" s="247"/>
      <c r="FYW13" s="247"/>
      <c r="FYX13" s="247"/>
      <c r="FYY13" s="247"/>
      <c r="FYZ13" s="247"/>
      <c r="FZA13" s="247"/>
      <c r="FZB13" s="247"/>
      <c r="FZC13" s="247"/>
      <c r="FZD13" s="247"/>
      <c r="FZE13" s="247"/>
      <c r="FZF13" s="247"/>
      <c r="FZG13" s="247"/>
      <c r="FZH13" s="247"/>
      <c r="FZI13" s="247"/>
      <c r="FZJ13" s="247"/>
      <c r="FZK13" s="247"/>
      <c r="FZL13" s="247"/>
      <c r="FZM13" s="247"/>
      <c r="FZN13" s="247"/>
      <c r="FZO13" s="247"/>
      <c r="FZP13" s="247"/>
      <c r="FZQ13" s="247"/>
      <c r="FZR13" s="247"/>
      <c r="FZS13" s="247"/>
      <c r="FZT13" s="247"/>
      <c r="FZU13" s="247"/>
      <c r="FZV13" s="247"/>
      <c r="FZW13" s="247"/>
      <c r="FZX13" s="247"/>
      <c r="FZY13" s="247"/>
      <c r="FZZ13" s="247"/>
      <c r="GAA13" s="247"/>
      <c r="GAB13" s="247"/>
      <c r="GAC13" s="247"/>
      <c r="GAD13" s="247"/>
      <c r="GAE13" s="247"/>
      <c r="GAF13" s="247"/>
      <c r="GAG13" s="247"/>
      <c r="GAH13" s="247"/>
      <c r="GAI13" s="247"/>
      <c r="GAJ13" s="247"/>
      <c r="GAK13" s="247"/>
      <c r="GAL13" s="247"/>
      <c r="GAM13" s="247"/>
      <c r="GAN13" s="247"/>
      <c r="GAO13" s="247"/>
      <c r="GAP13" s="247"/>
      <c r="GAQ13" s="247"/>
      <c r="GAR13" s="247"/>
      <c r="GAS13" s="247"/>
      <c r="GAT13" s="247"/>
      <c r="GAU13" s="247"/>
      <c r="GAV13" s="247"/>
      <c r="GAW13" s="247"/>
      <c r="GAX13" s="247"/>
      <c r="GAY13" s="247"/>
      <c r="GAZ13" s="247"/>
      <c r="GBA13" s="247"/>
      <c r="GBB13" s="247"/>
      <c r="GBC13" s="247"/>
      <c r="GBD13" s="247"/>
      <c r="GBE13" s="247"/>
      <c r="GBF13" s="247"/>
      <c r="GBG13" s="247"/>
      <c r="GBH13" s="247"/>
      <c r="GBI13" s="247"/>
      <c r="GBJ13" s="247"/>
      <c r="GBK13" s="247"/>
      <c r="GBL13" s="247"/>
      <c r="GBM13" s="247"/>
      <c r="GBN13" s="247"/>
      <c r="GBO13" s="247"/>
      <c r="GBP13" s="247"/>
      <c r="GBQ13" s="247"/>
      <c r="GBR13" s="247"/>
      <c r="GBS13" s="247"/>
      <c r="GBT13" s="247"/>
      <c r="GBU13" s="247"/>
      <c r="GBV13" s="247"/>
      <c r="GBW13" s="247"/>
      <c r="GBX13" s="247"/>
      <c r="GBY13" s="247"/>
      <c r="GBZ13" s="247"/>
      <c r="GCA13" s="247"/>
      <c r="GCB13" s="247"/>
      <c r="GCC13" s="247"/>
      <c r="GCD13" s="247"/>
      <c r="GCE13" s="247"/>
      <c r="GCF13" s="247"/>
      <c r="GCG13" s="247"/>
      <c r="GCH13" s="247"/>
      <c r="GCI13" s="247"/>
      <c r="GCJ13" s="247"/>
      <c r="GCK13" s="247"/>
      <c r="GCL13" s="247"/>
      <c r="GCM13" s="247"/>
      <c r="GCN13" s="247"/>
      <c r="GCO13" s="247"/>
      <c r="GCP13" s="247"/>
      <c r="GCQ13" s="247"/>
      <c r="GCR13" s="247"/>
      <c r="GCS13" s="247"/>
      <c r="GCT13" s="247"/>
      <c r="GCU13" s="247"/>
      <c r="GCV13" s="247"/>
      <c r="GCW13" s="247"/>
      <c r="GCX13" s="247"/>
      <c r="GCY13" s="247"/>
      <c r="GCZ13" s="247"/>
      <c r="GDA13" s="247"/>
      <c r="GDB13" s="247"/>
      <c r="GDC13" s="247"/>
      <c r="GDD13" s="247"/>
      <c r="GDE13" s="247"/>
      <c r="GDF13" s="247"/>
      <c r="GDG13" s="247"/>
      <c r="GDH13" s="247"/>
      <c r="GDI13" s="247"/>
      <c r="GDJ13" s="247"/>
      <c r="GDK13" s="247"/>
      <c r="GDL13" s="247"/>
      <c r="GDM13" s="247"/>
      <c r="GDN13" s="247"/>
      <c r="GDO13" s="247"/>
      <c r="GDP13" s="247"/>
      <c r="GDQ13" s="247"/>
      <c r="GDR13" s="247"/>
      <c r="GDS13" s="247"/>
      <c r="GDT13" s="247"/>
      <c r="GDU13" s="247"/>
      <c r="GDV13" s="247"/>
      <c r="GDW13" s="247"/>
      <c r="GDX13" s="247"/>
      <c r="GDY13" s="247"/>
      <c r="GDZ13" s="247"/>
      <c r="GEA13" s="247"/>
      <c r="GEB13" s="247"/>
      <c r="GEC13" s="247"/>
      <c r="GED13" s="247"/>
      <c r="GEE13" s="247"/>
      <c r="GEF13" s="247"/>
      <c r="GEG13" s="247"/>
      <c r="GEH13" s="247"/>
      <c r="GEI13" s="247"/>
      <c r="GEJ13" s="247"/>
      <c r="GEK13" s="247"/>
      <c r="GEL13" s="247"/>
      <c r="GEM13" s="247"/>
      <c r="GEN13" s="247"/>
      <c r="GEO13" s="247"/>
      <c r="GEP13" s="247"/>
      <c r="GEQ13" s="247"/>
      <c r="GER13" s="247"/>
      <c r="GES13" s="247"/>
      <c r="GET13" s="247"/>
      <c r="GEU13" s="247"/>
      <c r="GEV13" s="247"/>
      <c r="GEW13" s="247"/>
      <c r="GEX13" s="247"/>
      <c r="GEY13" s="247"/>
      <c r="GEZ13" s="247"/>
      <c r="GFA13" s="247"/>
      <c r="GFB13" s="247"/>
      <c r="GFC13" s="247"/>
      <c r="GFD13" s="247"/>
      <c r="GFE13" s="247"/>
      <c r="GFF13" s="247"/>
      <c r="GFG13" s="247"/>
      <c r="GFH13" s="247"/>
      <c r="GFI13" s="247"/>
      <c r="GFJ13" s="247"/>
      <c r="GFK13" s="247"/>
      <c r="GFL13" s="247"/>
      <c r="GFM13" s="247"/>
      <c r="GFN13" s="247"/>
      <c r="GFO13" s="247"/>
      <c r="GFP13" s="247"/>
      <c r="GFQ13" s="247"/>
      <c r="GFR13" s="247"/>
      <c r="GFS13" s="247"/>
      <c r="GFT13" s="247"/>
      <c r="GFU13" s="247"/>
      <c r="GFV13" s="247"/>
      <c r="GFW13" s="247"/>
      <c r="GFX13" s="247"/>
      <c r="GFY13" s="247"/>
      <c r="GFZ13" s="247"/>
      <c r="GGA13" s="247"/>
      <c r="GGB13" s="247"/>
      <c r="GGC13" s="247"/>
      <c r="GGD13" s="247"/>
      <c r="GGE13" s="247"/>
      <c r="GGF13" s="247"/>
      <c r="GGG13" s="247"/>
      <c r="GGH13" s="247"/>
      <c r="GGI13" s="247"/>
      <c r="GGJ13" s="247"/>
      <c r="GGK13" s="247"/>
      <c r="GGL13" s="247"/>
      <c r="GGM13" s="247"/>
      <c r="GGN13" s="247"/>
      <c r="GGO13" s="247"/>
      <c r="GGP13" s="247"/>
      <c r="GGQ13" s="247"/>
      <c r="GGR13" s="247"/>
      <c r="GGS13" s="247"/>
      <c r="GGT13" s="247"/>
      <c r="GGU13" s="247"/>
      <c r="GGV13" s="247"/>
      <c r="GGW13" s="247"/>
      <c r="GGX13" s="247"/>
      <c r="GGY13" s="247"/>
      <c r="GGZ13" s="247"/>
      <c r="GHA13" s="247"/>
      <c r="GHB13" s="247"/>
      <c r="GHC13" s="247"/>
      <c r="GHD13" s="247"/>
      <c r="GHE13" s="247"/>
      <c r="GHF13" s="247"/>
      <c r="GHG13" s="247"/>
      <c r="GHH13" s="247"/>
      <c r="GHI13" s="247"/>
      <c r="GHJ13" s="247"/>
      <c r="GHK13" s="247"/>
      <c r="GHL13" s="247"/>
      <c r="GHM13" s="247"/>
      <c r="GHN13" s="247"/>
      <c r="GHO13" s="247"/>
      <c r="GHP13" s="247"/>
      <c r="GHQ13" s="247"/>
      <c r="GHR13" s="247"/>
      <c r="GHS13" s="247"/>
      <c r="GHT13" s="247"/>
      <c r="GHU13" s="247"/>
      <c r="GHV13" s="247"/>
      <c r="GHW13" s="247"/>
      <c r="GHX13" s="247"/>
      <c r="GHY13" s="247"/>
      <c r="GHZ13" s="247"/>
      <c r="GIA13" s="247"/>
      <c r="GIB13" s="247"/>
      <c r="GIC13" s="247"/>
      <c r="GID13" s="247"/>
      <c r="GIE13" s="247"/>
      <c r="GIF13" s="247"/>
      <c r="GIG13" s="247"/>
      <c r="GIH13" s="247"/>
      <c r="GII13" s="247"/>
      <c r="GIJ13" s="247"/>
      <c r="GIK13" s="247"/>
      <c r="GIL13" s="247"/>
      <c r="GIM13" s="247"/>
      <c r="GIN13" s="247"/>
      <c r="GIO13" s="247"/>
      <c r="GIP13" s="247"/>
      <c r="GIQ13" s="247"/>
      <c r="GIR13" s="247"/>
      <c r="GIS13" s="247"/>
      <c r="GIT13" s="247"/>
      <c r="GIU13" s="247"/>
      <c r="GIV13" s="247"/>
      <c r="GIW13" s="247"/>
      <c r="GIX13" s="247"/>
      <c r="GIY13" s="247"/>
      <c r="GIZ13" s="247"/>
      <c r="GJA13" s="247"/>
      <c r="GJB13" s="247"/>
      <c r="GJC13" s="247"/>
      <c r="GJD13" s="247"/>
      <c r="GJE13" s="247"/>
      <c r="GJF13" s="247"/>
      <c r="GJG13" s="247"/>
      <c r="GJH13" s="247"/>
      <c r="GJI13" s="247"/>
      <c r="GJJ13" s="247"/>
      <c r="GJK13" s="247"/>
      <c r="GJL13" s="247"/>
      <c r="GJM13" s="247"/>
      <c r="GJN13" s="247"/>
      <c r="GJO13" s="247"/>
      <c r="GJP13" s="247"/>
      <c r="GJQ13" s="247"/>
      <c r="GJR13" s="247"/>
      <c r="GJS13" s="247"/>
      <c r="GJT13" s="247"/>
      <c r="GJU13" s="247"/>
      <c r="GJV13" s="247"/>
      <c r="GJW13" s="247"/>
      <c r="GJX13" s="247"/>
      <c r="GJY13" s="247"/>
      <c r="GJZ13" s="247"/>
      <c r="GKA13" s="247"/>
      <c r="GKB13" s="247"/>
      <c r="GKC13" s="247"/>
      <c r="GKD13" s="247"/>
      <c r="GKE13" s="247"/>
      <c r="GKF13" s="247"/>
      <c r="GKG13" s="247"/>
      <c r="GKH13" s="247"/>
      <c r="GKI13" s="247"/>
      <c r="GKJ13" s="247"/>
      <c r="GKK13" s="247"/>
      <c r="GKL13" s="247"/>
      <c r="GKM13" s="247"/>
      <c r="GKN13" s="247"/>
      <c r="GKO13" s="247"/>
      <c r="GKP13" s="247"/>
      <c r="GKQ13" s="247"/>
      <c r="GKR13" s="247"/>
      <c r="GKS13" s="247"/>
      <c r="GKT13" s="247"/>
      <c r="GKU13" s="247"/>
      <c r="GKV13" s="247"/>
      <c r="GKW13" s="247"/>
      <c r="GKX13" s="247"/>
      <c r="GKY13" s="247"/>
      <c r="GKZ13" s="247"/>
      <c r="GLA13" s="247"/>
      <c r="GLB13" s="247"/>
      <c r="GLC13" s="247"/>
      <c r="GLD13" s="247"/>
      <c r="GLE13" s="247"/>
      <c r="GLF13" s="247"/>
      <c r="GLG13" s="247"/>
      <c r="GLH13" s="247"/>
      <c r="GLI13" s="247"/>
      <c r="GLJ13" s="247"/>
      <c r="GLK13" s="247"/>
      <c r="GLL13" s="247"/>
      <c r="GLM13" s="247"/>
      <c r="GLN13" s="247"/>
      <c r="GLO13" s="247"/>
      <c r="GLP13" s="247"/>
      <c r="GLQ13" s="247"/>
      <c r="GLR13" s="247"/>
      <c r="GLS13" s="247"/>
      <c r="GLT13" s="247"/>
      <c r="GLU13" s="247"/>
      <c r="GLV13" s="247"/>
      <c r="GLW13" s="247"/>
      <c r="GLX13" s="247"/>
      <c r="GLY13" s="247"/>
      <c r="GLZ13" s="247"/>
      <c r="GMA13" s="247"/>
      <c r="GMB13" s="247"/>
      <c r="GMC13" s="247"/>
      <c r="GMD13" s="247"/>
      <c r="GME13" s="247"/>
      <c r="GMF13" s="247"/>
      <c r="GMG13" s="247"/>
      <c r="GMH13" s="247"/>
      <c r="GMI13" s="247"/>
      <c r="GMJ13" s="247"/>
      <c r="GMK13" s="247"/>
      <c r="GML13" s="247"/>
      <c r="GMM13" s="247"/>
      <c r="GMN13" s="247"/>
      <c r="GMO13" s="247"/>
      <c r="GMP13" s="247"/>
      <c r="GMQ13" s="247"/>
      <c r="GMR13" s="247"/>
      <c r="GMS13" s="247"/>
      <c r="GMT13" s="247"/>
      <c r="GMU13" s="247"/>
      <c r="GMV13" s="247"/>
      <c r="GMW13" s="247"/>
      <c r="GMX13" s="247"/>
      <c r="GMY13" s="247"/>
      <c r="GMZ13" s="247"/>
      <c r="GNA13" s="247"/>
      <c r="GNB13" s="247"/>
      <c r="GNC13" s="247"/>
      <c r="GND13" s="247"/>
      <c r="GNE13" s="247"/>
      <c r="GNF13" s="247"/>
      <c r="GNG13" s="247"/>
      <c r="GNH13" s="247"/>
      <c r="GNI13" s="247"/>
      <c r="GNJ13" s="247"/>
      <c r="GNK13" s="247"/>
      <c r="GNL13" s="247"/>
      <c r="GNM13" s="247"/>
      <c r="GNN13" s="247"/>
      <c r="GNO13" s="247"/>
      <c r="GNP13" s="247"/>
      <c r="GNQ13" s="247"/>
      <c r="GNR13" s="247"/>
      <c r="GNS13" s="247"/>
      <c r="GNT13" s="247"/>
      <c r="GNU13" s="247"/>
      <c r="GNV13" s="247"/>
      <c r="GNW13" s="247"/>
      <c r="GNX13" s="247"/>
      <c r="GNY13" s="247"/>
      <c r="GNZ13" s="247"/>
      <c r="GOA13" s="247"/>
      <c r="GOB13" s="247"/>
      <c r="GOC13" s="247"/>
      <c r="GOD13" s="247"/>
      <c r="GOE13" s="247"/>
      <c r="GOF13" s="247"/>
      <c r="GOG13" s="247"/>
      <c r="GOH13" s="247"/>
      <c r="GOI13" s="247"/>
      <c r="GOJ13" s="247"/>
      <c r="GOK13" s="247"/>
      <c r="GOL13" s="247"/>
      <c r="GOM13" s="247"/>
      <c r="GON13" s="247"/>
      <c r="GOO13" s="247"/>
      <c r="GOP13" s="247"/>
      <c r="GOQ13" s="247"/>
      <c r="GOR13" s="247"/>
      <c r="GOS13" s="247"/>
      <c r="GOT13" s="247"/>
      <c r="GOU13" s="247"/>
      <c r="GOV13" s="247"/>
      <c r="GOW13" s="247"/>
      <c r="GOX13" s="247"/>
      <c r="GOY13" s="247"/>
      <c r="GOZ13" s="247"/>
      <c r="GPA13" s="247"/>
      <c r="GPB13" s="247"/>
      <c r="GPC13" s="247"/>
      <c r="GPD13" s="247"/>
      <c r="GPE13" s="247"/>
      <c r="GPF13" s="247"/>
      <c r="GPG13" s="247"/>
      <c r="GPH13" s="247"/>
      <c r="GPI13" s="247"/>
      <c r="GPJ13" s="247"/>
      <c r="GPK13" s="247"/>
      <c r="GPL13" s="247"/>
      <c r="GPM13" s="247"/>
      <c r="GPN13" s="247"/>
      <c r="GPO13" s="247"/>
      <c r="GPP13" s="247"/>
      <c r="GPQ13" s="247"/>
      <c r="GPR13" s="247"/>
      <c r="GPS13" s="247"/>
      <c r="GPT13" s="247"/>
      <c r="GPU13" s="247"/>
      <c r="GPV13" s="247"/>
      <c r="GPW13" s="247"/>
      <c r="GPX13" s="247"/>
      <c r="GPY13" s="247"/>
      <c r="GPZ13" s="247"/>
      <c r="GQA13" s="247"/>
      <c r="GQB13" s="247"/>
      <c r="GQC13" s="247"/>
      <c r="GQD13" s="247"/>
      <c r="GQE13" s="247"/>
      <c r="GQF13" s="247"/>
      <c r="GQG13" s="247"/>
      <c r="GQH13" s="247"/>
      <c r="GQI13" s="247"/>
      <c r="GQJ13" s="247"/>
      <c r="GQK13" s="247"/>
      <c r="GQL13" s="247"/>
      <c r="GQM13" s="247"/>
      <c r="GQN13" s="247"/>
      <c r="GQO13" s="247"/>
      <c r="GQP13" s="247"/>
      <c r="GQQ13" s="247"/>
      <c r="GQR13" s="247"/>
      <c r="GQS13" s="247"/>
      <c r="GQT13" s="247"/>
      <c r="GQU13" s="247"/>
      <c r="GQV13" s="247"/>
      <c r="GQW13" s="247"/>
      <c r="GQX13" s="247"/>
      <c r="GQY13" s="247"/>
      <c r="GQZ13" s="247"/>
      <c r="GRA13" s="247"/>
      <c r="GRB13" s="247"/>
      <c r="GRC13" s="247"/>
      <c r="GRD13" s="247"/>
      <c r="GRE13" s="247"/>
      <c r="GRF13" s="247"/>
      <c r="GRG13" s="247"/>
      <c r="GRH13" s="247"/>
      <c r="GRI13" s="247"/>
      <c r="GRJ13" s="247"/>
      <c r="GRK13" s="247"/>
      <c r="GRL13" s="247"/>
      <c r="GRM13" s="247"/>
      <c r="GRN13" s="247"/>
      <c r="GRO13" s="247"/>
      <c r="GRP13" s="247"/>
      <c r="GRQ13" s="247"/>
      <c r="GRR13" s="247"/>
      <c r="GRS13" s="247"/>
      <c r="GRT13" s="247"/>
      <c r="GRU13" s="247"/>
      <c r="GRV13" s="247"/>
      <c r="GRW13" s="247"/>
      <c r="GRX13" s="247"/>
      <c r="GRY13" s="247"/>
      <c r="GRZ13" s="247"/>
      <c r="GSA13" s="247"/>
      <c r="GSB13" s="247"/>
      <c r="GSC13" s="247"/>
      <c r="GSD13" s="247"/>
      <c r="GSE13" s="247"/>
      <c r="GSF13" s="247"/>
      <c r="GSG13" s="247"/>
      <c r="GSH13" s="247"/>
      <c r="GSI13" s="247"/>
      <c r="GSJ13" s="247"/>
      <c r="GSK13" s="247"/>
      <c r="GSL13" s="247"/>
      <c r="GSM13" s="247"/>
      <c r="GSN13" s="247"/>
      <c r="GSO13" s="247"/>
      <c r="GSP13" s="247"/>
      <c r="GSQ13" s="247"/>
      <c r="GSR13" s="247"/>
      <c r="GSS13" s="247"/>
      <c r="GST13" s="247"/>
      <c r="GSU13" s="247"/>
      <c r="GSV13" s="247"/>
      <c r="GSW13" s="247"/>
      <c r="GSX13" s="247"/>
      <c r="GSY13" s="247"/>
      <c r="GSZ13" s="247"/>
      <c r="GTA13" s="247"/>
      <c r="GTB13" s="247"/>
      <c r="GTC13" s="247"/>
      <c r="GTD13" s="247"/>
      <c r="GTE13" s="247"/>
      <c r="GTF13" s="247"/>
      <c r="GTG13" s="247"/>
      <c r="GTH13" s="247"/>
      <c r="GTI13" s="247"/>
      <c r="GTJ13" s="247"/>
      <c r="GTK13" s="247"/>
      <c r="GTL13" s="247"/>
      <c r="GTM13" s="247"/>
      <c r="GTN13" s="247"/>
      <c r="GTO13" s="247"/>
      <c r="GTP13" s="247"/>
      <c r="GTQ13" s="247"/>
      <c r="GTR13" s="247"/>
      <c r="GTS13" s="247"/>
      <c r="GTT13" s="247"/>
      <c r="GTU13" s="247"/>
      <c r="GTV13" s="247"/>
      <c r="GTW13" s="247"/>
      <c r="GTX13" s="247"/>
      <c r="GTY13" s="247"/>
      <c r="GTZ13" s="247"/>
      <c r="GUA13" s="247"/>
      <c r="GUB13" s="247"/>
      <c r="GUC13" s="247"/>
      <c r="GUD13" s="247"/>
      <c r="GUE13" s="247"/>
      <c r="GUF13" s="247"/>
      <c r="GUG13" s="247"/>
      <c r="GUH13" s="247"/>
      <c r="GUI13" s="247"/>
      <c r="GUJ13" s="247"/>
      <c r="GUK13" s="247"/>
      <c r="GUL13" s="247"/>
      <c r="GUM13" s="247"/>
      <c r="GUN13" s="247"/>
      <c r="GUO13" s="247"/>
      <c r="GUP13" s="247"/>
      <c r="GUQ13" s="247"/>
      <c r="GUR13" s="247"/>
      <c r="GUS13" s="247"/>
      <c r="GUT13" s="247"/>
      <c r="GUU13" s="247"/>
      <c r="GUV13" s="247"/>
      <c r="GUW13" s="247"/>
      <c r="GUX13" s="247"/>
      <c r="GUY13" s="247"/>
      <c r="GUZ13" s="247"/>
      <c r="GVA13" s="247"/>
      <c r="GVB13" s="247"/>
      <c r="GVC13" s="247"/>
      <c r="GVD13" s="247"/>
      <c r="GVE13" s="247"/>
      <c r="GVF13" s="247"/>
      <c r="GVG13" s="247"/>
      <c r="GVH13" s="247"/>
      <c r="GVI13" s="247"/>
      <c r="GVJ13" s="247"/>
      <c r="GVK13" s="247"/>
      <c r="GVL13" s="247"/>
      <c r="GVM13" s="247"/>
      <c r="GVN13" s="247"/>
      <c r="GVO13" s="247"/>
      <c r="GVP13" s="247"/>
      <c r="GVQ13" s="247"/>
      <c r="GVR13" s="247"/>
      <c r="GVS13" s="247"/>
      <c r="GVT13" s="247"/>
      <c r="GVU13" s="247"/>
      <c r="GVV13" s="247"/>
      <c r="GVW13" s="247"/>
      <c r="GVX13" s="247"/>
      <c r="GVY13" s="247"/>
      <c r="GVZ13" s="247"/>
      <c r="GWA13" s="247"/>
      <c r="GWB13" s="247"/>
      <c r="GWC13" s="247"/>
      <c r="GWD13" s="247"/>
      <c r="GWE13" s="247"/>
      <c r="GWF13" s="247"/>
      <c r="GWG13" s="247"/>
      <c r="GWH13" s="247"/>
      <c r="GWI13" s="247"/>
      <c r="GWJ13" s="247"/>
      <c r="GWK13" s="247"/>
      <c r="GWL13" s="247"/>
      <c r="GWM13" s="247"/>
      <c r="GWN13" s="247"/>
      <c r="GWO13" s="247"/>
      <c r="GWP13" s="247"/>
      <c r="GWQ13" s="247"/>
      <c r="GWR13" s="247"/>
      <c r="GWS13" s="247"/>
      <c r="GWT13" s="247"/>
      <c r="GWU13" s="247"/>
      <c r="GWV13" s="247"/>
      <c r="GWW13" s="247"/>
      <c r="GWX13" s="247"/>
      <c r="GWY13" s="247"/>
      <c r="GWZ13" s="247"/>
      <c r="GXA13" s="247"/>
      <c r="GXB13" s="247"/>
      <c r="GXC13" s="247"/>
      <c r="GXD13" s="247"/>
      <c r="GXE13" s="247"/>
      <c r="GXF13" s="247"/>
      <c r="GXG13" s="247"/>
      <c r="GXH13" s="247"/>
      <c r="GXI13" s="247"/>
      <c r="GXJ13" s="247"/>
      <c r="GXK13" s="247"/>
      <c r="GXL13" s="247"/>
      <c r="GXM13" s="247"/>
      <c r="GXN13" s="247"/>
      <c r="GXO13" s="247"/>
      <c r="GXP13" s="247"/>
      <c r="GXQ13" s="247"/>
      <c r="GXR13" s="247"/>
      <c r="GXS13" s="247"/>
      <c r="GXT13" s="247"/>
      <c r="GXU13" s="247"/>
      <c r="GXV13" s="247"/>
      <c r="GXW13" s="247"/>
      <c r="GXX13" s="247"/>
      <c r="GXY13" s="247"/>
      <c r="GXZ13" s="247"/>
      <c r="GYA13" s="247"/>
      <c r="GYB13" s="247"/>
      <c r="GYC13" s="247"/>
      <c r="GYD13" s="247"/>
      <c r="GYE13" s="247"/>
      <c r="GYF13" s="247"/>
      <c r="GYG13" s="247"/>
      <c r="GYH13" s="247"/>
      <c r="GYI13" s="247"/>
      <c r="GYJ13" s="247"/>
      <c r="GYK13" s="247"/>
      <c r="GYL13" s="247"/>
      <c r="GYM13" s="247"/>
      <c r="GYN13" s="247"/>
      <c r="GYO13" s="247"/>
      <c r="GYP13" s="247"/>
      <c r="GYQ13" s="247"/>
      <c r="GYR13" s="247"/>
      <c r="GYS13" s="247"/>
      <c r="GYT13" s="247"/>
      <c r="GYU13" s="247"/>
      <c r="GYV13" s="247"/>
      <c r="GYW13" s="247"/>
      <c r="GYX13" s="247"/>
      <c r="GYY13" s="247"/>
      <c r="GYZ13" s="247"/>
      <c r="GZA13" s="247"/>
      <c r="GZB13" s="247"/>
      <c r="GZC13" s="247"/>
      <c r="GZD13" s="247"/>
      <c r="GZE13" s="247"/>
      <c r="GZF13" s="247"/>
      <c r="GZG13" s="247"/>
      <c r="GZH13" s="247"/>
      <c r="GZI13" s="247"/>
      <c r="GZJ13" s="247"/>
      <c r="GZK13" s="247"/>
      <c r="GZL13" s="247"/>
      <c r="GZM13" s="247"/>
      <c r="GZN13" s="247"/>
      <c r="GZO13" s="247"/>
      <c r="GZP13" s="247"/>
      <c r="GZQ13" s="247"/>
      <c r="GZR13" s="247"/>
      <c r="GZS13" s="247"/>
      <c r="GZT13" s="247"/>
      <c r="GZU13" s="247"/>
      <c r="GZV13" s="247"/>
      <c r="GZW13" s="247"/>
      <c r="GZX13" s="247"/>
      <c r="GZY13" s="247"/>
      <c r="GZZ13" s="247"/>
      <c r="HAA13" s="247"/>
      <c r="HAB13" s="247"/>
      <c r="HAC13" s="247"/>
      <c r="HAD13" s="247"/>
      <c r="HAE13" s="247"/>
      <c r="HAF13" s="247"/>
      <c r="HAG13" s="247"/>
      <c r="HAH13" s="247"/>
      <c r="HAI13" s="247"/>
      <c r="HAJ13" s="247"/>
      <c r="HAK13" s="247"/>
      <c r="HAL13" s="247"/>
      <c r="HAM13" s="247"/>
      <c r="HAN13" s="247"/>
      <c r="HAO13" s="247"/>
      <c r="HAP13" s="247"/>
      <c r="HAQ13" s="247"/>
      <c r="HAR13" s="247"/>
      <c r="HAS13" s="247"/>
      <c r="HAT13" s="247"/>
      <c r="HAU13" s="247"/>
      <c r="HAV13" s="247"/>
      <c r="HAW13" s="247"/>
      <c r="HAX13" s="247"/>
      <c r="HAY13" s="247"/>
      <c r="HAZ13" s="247"/>
      <c r="HBA13" s="247"/>
      <c r="HBB13" s="247"/>
      <c r="HBC13" s="247"/>
      <c r="HBD13" s="247"/>
      <c r="HBE13" s="247"/>
      <c r="HBF13" s="247"/>
      <c r="HBG13" s="247"/>
      <c r="HBH13" s="247"/>
      <c r="HBI13" s="247"/>
      <c r="HBJ13" s="247"/>
      <c r="HBK13" s="247"/>
      <c r="HBL13" s="247"/>
      <c r="HBM13" s="247"/>
      <c r="HBN13" s="247"/>
      <c r="HBO13" s="247"/>
      <c r="HBP13" s="247"/>
      <c r="HBQ13" s="247"/>
      <c r="HBR13" s="247"/>
      <c r="HBS13" s="247"/>
      <c r="HBT13" s="247"/>
      <c r="HBU13" s="247"/>
      <c r="HBV13" s="247"/>
      <c r="HBW13" s="247"/>
      <c r="HBX13" s="247"/>
      <c r="HBY13" s="247"/>
      <c r="HBZ13" s="247"/>
      <c r="HCA13" s="247"/>
      <c r="HCB13" s="247"/>
      <c r="HCC13" s="247"/>
      <c r="HCD13" s="247"/>
      <c r="HCE13" s="247"/>
      <c r="HCF13" s="247"/>
      <c r="HCG13" s="247"/>
      <c r="HCH13" s="247"/>
      <c r="HCI13" s="247"/>
      <c r="HCJ13" s="247"/>
      <c r="HCK13" s="247"/>
      <c r="HCL13" s="247"/>
      <c r="HCM13" s="247"/>
      <c r="HCN13" s="247"/>
      <c r="HCO13" s="247"/>
      <c r="HCP13" s="247"/>
      <c r="HCQ13" s="247"/>
      <c r="HCR13" s="247"/>
      <c r="HCS13" s="247"/>
      <c r="HCT13" s="247"/>
      <c r="HCU13" s="247"/>
      <c r="HCV13" s="247"/>
      <c r="HCW13" s="247"/>
      <c r="HCX13" s="247"/>
      <c r="HCY13" s="247"/>
      <c r="HCZ13" s="247"/>
      <c r="HDA13" s="247"/>
      <c r="HDB13" s="247"/>
      <c r="HDC13" s="247"/>
      <c r="HDD13" s="247"/>
      <c r="HDE13" s="247"/>
      <c r="HDF13" s="247"/>
      <c r="HDG13" s="247"/>
      <c r="HDH13" s="247"/>
      <c r="HDI13" s="247"/>
      <c r="HDJ13" s="247"/>
      <c r="HDK13" s="247"/>
      <c r="HDL13" s="247"/>
      <c r="HDM13" s="247"/>
      <c r="HDN13" s="247"/>
      <c r="HDO13" s="247"/>
      <c r="HDP13" s="247"/>
      <c r="HDQ13" s="247"/>
      <c r="HDR13" s="247"/>
      <c r="HDS13" s="247"/>
      <c r="HDT13" s="247"/>
      <c r="HDU13" s="247"/>
      <c r="HDV13" s="247"/>
      <c r="HDW13" s="247"/>
      <c r="HDX13" s="247"/>
      <c r="HDY13" s="247"/>
      <c r="HDZ13" s="247"/>
      <c r="HEA13" s="247"/>
      <c r="HEB13" s="247"/>
      <c r="HEC13" s="247"/>
      <c r="HED13" s="247"/>
      <c r="HEE13" s="247"/>
      <c r="HEF13" s="247"/>
      <c r="HEG13" s="247"/>
      <c r="HEH13" s="247"/>
      <c r="HEI13" s="247"/>
      <c r="HEJ13" s="247"/>
      <c r="HEK13" s="247"/>
      <c r="HEL13" s="247"/>
      <c r="HEM13" s="247"/>
      <c r="HEN13" s="247"/>
      <c r="HEO13" s="247"/>
      <c r="HEP13" s="247"/>
      <c r="HEQ13" s="247"/>
      <c r="HER13" s="247"/>
      <c r="HES13" s="247"/>
      <c r="HET13" s="247"/>
      <c r="HEU13" s="247"/>
      <c r="HEV13" s="247"/>
      <c r="HEW13" s="247"/>
      <c r="HEX13" s="247"/>
      <c r="HEY13" s="247"/>
      <c r="HEZ13" s="247"/>
      <c r="HFA13" s="247"/>
      <c r="HFB13" s="247"/>
      <c r="HFC13" s="247"/>
      <c r="HFD13" s="247"/>
      <c r="HFE13" s="247"/>
      <c r="HFF13" s="247"/>
      <c r="HFG13" s="247"/>
      <c r="HFH13" s="247"/>
      <c r="HFI13" s="247"/>
      <c r="HFJ13" s="247"/>
      <c r="HFK13" s="247"/>
      <c r="HFL13" s="247"/>
      <c r="HFM13" s="247"/>
      <c r="HFN13" s="247"/>
      <c r="HFO13" s="247"/>
      <c r="HFP13" s="247"/>
      <c r="HFQ13" s="247"/>
      <c r="HFR13" s="247"/>
      <c r="HFS13" s="247"/>
      <c r="HFT13" s="247"/>
      <c r="HFU13" s="247"/>
      <c r="HFV13" s="247"/>
      <c r="HFW13" s="247"/>
      <c r="HFX13" s="247"/>
      <c r="HFY13" s="247"/>
      <c r="HFZ13" s="247"/>
      <c r="HGA13" s="247"/>
      <c r="HGB13" s="247"/>
      <c r="HGC13" s="247"/>
      <c r="HGD13" s="247"/>
      <c r="HGE13" s="247"/>
      <c r="HGF13" s="247"/>
      <c r="HGG13" s="247"/>
      <c r="HGH13" s="247"/>
      <c r="HGI13" s="247"/>
      <c r="HGJ13" s="247"/>
      <c r="HGK13" s="247"/>
      <c r="HGL13" s="247"/>
      <c r="HGM13" s="247"/>
      <c r="HGN13" s="247"/>
      <c r="HGO13" s="247"/>
      <c r="HGP13" s="247"/>
      <c r="HGQ13" s="247"/>
      <c r="HGR13" s="247"/>
      <c r="HGS13" s="247"/>
      <c r="HGT13" s="247"/>
      <c r="HGU13" s="247"/>
      <c r="HGV13" s="247"/>
      <c r="HGW13" s="247"/>
      <c r="HGX13" s="247"/>
      <c r="HGY13" s="247"/>
      <c r="HGZ13" s="247"/>
      <c r="HHA13" s="247"/>
      <c r="HHB13" s="247"/>
      <c r="HHC13" s="247"/>
      <c r="HHD13" s="247"/>
      <c r="HHE13" s="247"/>
      <c r="HHF13" s="247"/>
      <c r="HHG13" s="247"/>
      <c r="HHH13" s="247"/>
      <c r="HHI13" s="247"/>
      <c r="HHJ13" s="247"/>
      <c r="HHK13" s="247"/>
      <c r="HHL13" s="247"/>
      <c r="HHM13" s="247"/>
      <c r="HHN13" s="247"/>
      <c r="HHO13" s="247"/>
      <c r="HHP13" s="247"/>
      <c r="HHQ13" s="247"/>
      <c r="HHR13" s="247"/>
      <c r="HHS13" s="247"/>
      <c r="HHT13" s="247"/>
      <c r="HHU13" s="247"/>
      <c r="HHV13" s="247"/>
      <c r="HHW13" s="247"/>
      <c r="HHX13" s="247"/>
      <c r="HHY13" s="247"/>
      <c r="HHZ13" s="247"/>
      <c r="HIA13" s="247"/>
      <c r="HIB13" s="247"/>
      <c r="HIC13" s="247"/>
      <c r="HID13" s="247"/>
      <c r="HIE13" s="247"/>
      <c r="HIF13" s="247"/>
      <c r="HIG13" s="247"/>
      <c r="HIH13" s="247"/>
      <c r="HII13" s="247"/>
      <c r="HIJ13" s="247"/>
      <c r="HIK13" s="247"/>
      <c r="HIL13" s="247"/>
      <c r="HIM13" s="247"/>
      <c r="HIN13" s="247"/>
      <c r="HIO13" s="247"/>
      <c r="HIP13" s="247"/>
      <c r="HIQ13" s="247"/>
      <c r="HIR13" s="247"/>
      <c r="HIS13" s="247"/>
      <c r="HIT13" s="247"/>
      <c r="HIU13" s="247"/>
      <c r="HIV13" s="247"/>
      <c r="HIW13" s="247"/>
      <c r="HIX13" s="247"/>
      <c r="HIY13" s="247"/>
      <c r="HIZ13" s="247"/>
      <c r="HJA13" s="247"/>
      <c r="HJB13" s="247"/>
      <c r="HJC13" s="247"/>
      <c r="HJD13" s="247"/>
      <c r="HJE13" s="247"/>
      <c r="HJF13" s="247"/>
      <c r="HJG13" s="247"/>
      <c r="HJH13" s="247"/>
      <c r="HJI13" s="247"/>
      <c r="HJJ13" s="247"/>
      <c r="HJK13" s="247"/>
      <c r="HJL13" s="247"/>
      <c r="HJM13" s="247"/>
      <c r="HJN13" s="247"/>
      <c r="HJO13" s="247"/>
      <c r="HJP13" s="247"/>
      <c r="HJQ13" s="247"/>
      <c r="HJR13" s="247"/>
      <c r="HJS13" s="247"/>
      <c r="HJT13" s="247"/>
      <c r="HJU13" s="247"/>
      <c r="HJV13" s="247"/>
      <c r="HJW13" s="247"/>
      <c r="HJX13" s="247"/>
      <c r="HJY13" s="247"/>
      <c r="HJZ13" s="247"/>
      <c r="HKA13" s="247"/>
      <c r="HKB13" s="247"/>
      <c r="HKC13" s="247"/>
      <c r="HKD13" s="247"/>
      <c r="HKE13" s="247"/>
      <c r="HKF13" s="247"/>
      <c r="HKG13" s="247"/>
      <c r="HKH13" s="247"/>
      <c r="HKI13" s="247"/>
      <c r="HKJ13" s="247"/>
      <c r="HKK13" s="247"/>
      <c r="HKL13" s="247"/>
      <c r="HKM13" s="247"/>
      <c r="HKN13" s="247"/>
      <c r="HKO13" s="247"/>
      <c r="HKP13" s="247"/>
      <c r="HKQ13" s="247"/>
      <c r="HKR13" s="247"/>
      <c r="HKS13" s="247"/>
      <c r="HKT13" s="247"/>
      <c r="HKU13" s="247"/>
      <c r="HKV13" s="247"/>
      <c r="HKW13" s="247"/>
      <c r="HKX13" s="247"/>
      <c r="HKY13" s="247"/>
      <c r="HKZ13" s="247"/>
      <c r="HLA13" s="247"/>
      <c r="HLB13" s="247"/>
      <c r="HLC13" s="247"/>
      <c r="HLD13" s="247"/>
      <c r="HLE13" s="247"/>
      <c r="HLF13" s="247"/>
      <c r="HLG13" s="247"/>
      <c r="HLH13" s="247"/>
      <c r="HLI13" s="247"/>
      <c r="HLJ13" s="247"/>
      <c r="HLK13" s="247"/>
      <c r="HLL13" s="247"/>
      <c r="HLM13" s="247"/>
      <c r="HLN13" s="247"/>
      <c r="HLO13" s="247"/>
      <c r="HLP13" s="247"/>
      <c r="HLQ13" s="247"/>
      <c r="HLR13" s="247"/>
      <c r="HLS13" s="247"/>
      <c r="HLT13" s="247"/>
      <c r="HLU13" s="247"/>
      <c r="HLV13" s="247"/>
      <c r="HLW13" s="247"/>
      <c r="HLX13" s="247"/>
      <c r="HLY13" s="247"/>
      <c r="HLZ13" s="247"/>
      <c r="HMA13" s="247"/>
      <c r="HMB13" s="247"/>
      <c r="HMC13" s="247"/>
      <c r="HMD13" s="247"/>
      <c r="HME13" s="247"/>
      <c r="HMF13" s="247"/>
      <c r="HMG13" s="247"/>
      <c r="HMH13" s="247"/>
      <c r="HMI13" s="247"/>
      <c r="HMJ13" s="247"/>
      <c r="HMK13" s="247"/>
      <c r="HML13" s="247"/>
      <c r="HMM13" s="247"/>
      <c r="HMN13" s="247"/>
      <c r="HMO13" s="247"/>
      <c r="HMP13" s="247"/>
      <c r="HMQ13" s="247"/>
      <c r="HMR13" s="247"/>
      <c r="HMS13" s="247"/>
      <c r="HMT13" s="247"/>
      <c r="HMU13" s="247"/>
      <c r="HMV13" s="247"/>
      <c r="HMW13" s="247"/>
      <c r="HMX13" s="247"/>
      <c r="HMY13" s="247"/>
      <c r="HMZ13" s="247"/>
      <c r="HNA13" s="247"/>
      <c r="HNB13" s="247"/>
      <c r="HNC13" s="247"/>
      <c r="HND13" s="247"/>
      <c r="HNE13" s="247"/>
      <c r="HNF13" s="247"/>
      <c r="HNG13" s="247"/>
      <c r="HNH13" s="247"/>
      <c r="HNI13" s="247"/>
      <c r="HNJ13" s="247"/>
      <c r="HNK13" s="247"/>
      <c r="HNL13" s="247"/>
      <c r="HNM13" s="247"/>
      <c r="HNN13" s="247"/>
      <c r="HNO13" s="247"/>
      <c r="HNP13" s="247"/>
      <c r="HNQ13" s="247"/>
      <c r="HNR13" s="247"/>
      <c r="HNS13" s="247"/>
      <c r="HNT13" s="247"/>
      <c r="HNU13" s="247"/>
      <c r="HNV13" s="247"/>
      <c r="HNW13" s="247"/>
      <c r="HNX13" s="247"/>
      <c r="HNY13" s="247"/>
      <c r="HNZ13" s="247"/>
      <c r="HOA13" s="247"/>
      <c r="HOB13" s="247"/>
      <c r="HOC13" s="247"/>
      <c r="HOD13" s="247"/>
      <c r="HOE13" s="247"/>
      <c r="HOF13" s="247"/>
      <c r="HOG13" s="247"/>
      <c r="HOH13" s="247"/>
      <c r="HOI13" s="247"/>
      <c r="HOJ13" s="247"/>
      <c r="HOK13" s="247"/>
      <c r="HOL13" s="247"/>
      <c r="HOM13" s="247"/>
      <c r="HON13" s="247"/>
      <c r="HOO13" s="247"/>
      <c r="HOP13" s="247"/>
      <c r="HOQ13" s="247"/>
      <c r="HOR13" s="247"/>
      <c r="HOS13" s="247"/>
      <c r="HOT13" s="247"/>
      <c r="HOU13" s="247"/>
      <c r="HOV13" s="247"/>
      <c r="HOW13" s="247"/>
      <c r="HOX13" s="247"/>
      <c r="HOY13" s="247"/>
      <c r="HOZ13" s="247"/>
      <c r="HPA13" s="247"/>
      <c r="HPB13" s="247"/>
      <c r="HPC13" s="247"/>
      <c r="HPD13" s="247"/>
      <c r="HPE13" s="247"/>
      <c r="HPF13" s="247"/>
      <c r="HPG13" s="247"/>
      <c r="HPH13" s="247"/>
      <c r="HPI13" s="247"/>
      <c r="HPJ13" s="247"/>
      <c r="HPK13" s="247"/>
      <c r="HPL13" s="247"/>
      <c r="HPM13" s="247"/>
      <c r="HPN13" s="247"/>
      <c r="HPO13" s="247"/>
      <c r="HPP13" s="247"/>
      <c r="HPQ13" s="247"/>
      <c r="HPR13" s="247"/>
      <c r="HPS13" s="247"/>
      <c r="HPT13" s="247"/>
      <c r="HPU13" s="247"/>
      <c r="HPV13" s="247"/>
      <c r="HPW13" s="247"/>
      <c r="HPX13" s="247"/>
      <c r="HPY13" s="247"/>
      <c r="HPZ13" s="247"/>
      <c r="HQA13" s="247"/>
      <c r="HQB13" s="247"/>
      <c r="HQC13" s="247"/>
      <c r="HQD13" s="247"/>
      <c r="HQE13" s="247"/>
      <c r="HQF13" s="247"/>
      <c r="HQG13" s="247"/>
      <c r="HQH13" s="247"/>
      <c r="HQI13" s="247"/>
      <c r="HQJ13" s="247"/>
      <c r="HQK13" s="247"/>
      <c r="HQL13" s="247"/>
      <c r="HQM13" s="247"/>
      <c r="HQN13" s="247"/>
      <c r="HQO13" s="247"/>
      <c r="HQP13" s="247"/>
      <c r="HQQ13" s="247"/>
      <c r="HQR13" s="247"/>
      <c r="HQS13" s="247"/>
      <c r="HQT13" s="247"/>
      <c r="HQU13" s="247"/>
      <c r="HQV13" s="247"/>
      <c r="HQW13" s="247"/>
      <c r="HQX13" s="247"/>
      <c r="HQY13" s="247"/>
      <c r="HQZ13" s="247"/>
      <c r="HRA13" s="247"/>
      <c r="HRB13" s="247"/>
      <c r="HRC13" s="247"/>
      <c r="HRD13" s="247"/>
      <c r="HRE13" s="247"/>
      <c r="HRF13" s="247"/>
      <c r="HRG13" s="247"/>
      <c r="HRH13" s="247"/>
      <c r="HRI13" s="247"/>
      <c r="HRJ13" s="247"/>
      <c r="HRK13" s="247"/>
      <c r="HRL13" s="247"/>
      <c r="HRM13" s="247"/>
      <c r="HRN13" s="247"/>
      <c r="HRO13" s="247"/>
      <c r="HRP13" s="247"/>
      <c r="HRQ13" s="247"/>
      <c r="HRR13" s="247"/>
      <c r="HRS13" s="247"/>
      <c r="HRT13" s="247"/>
      <c r="HRU13" s="247"/>
      <c r="HRV13" s="247"/>
      <c r="HRW13" s="247"/>
      <c r="HRX13" s="247"/>
      <c r="HRY13" s="247"/>
      <c r="HRZ13" s="247"/>
      <c r="HSA13" s="247"/>
      <c r="HSB13" s="247"/>
      <c r="HSC13" s="247"/>
      <c r="HSD13" s="247"/>
      <c r="HSE13" s="247"/>
      <c r="HSF13" s="247"/>
      <c r="HSG13" s="247"/>
      <c r="HSH13" s="247"/>
      <c r="HSI13" s="247"/>
      <c r="HSJ13" s="247"/>
      <c r="HSK13" s="247"/>
      <c r="HSL13" s="247"/>
      <c r="HSM13" s="247"/>
      <c r="HSN13" s="247"/>
      <c r="HSO13" s="247"/>
      <c r="HSP13" s="247"/>
      <c r="HSQ13" s="247"/>
      <c r="HSR13" s="247"/>
      <c r="HSS13" s="247"/>
      <c r="HST13" s="247"/>
      <c r="HSU13" s="247"/>
      <c r="HSV13" s="247"/>
      <c r="HSW13" s="247"/>
      <c r="HSX13" s="247"/>
      <c r="HSY13" s="247"/>
      <c r="HSZ13" s="247"/>
      <c r="HTA13" s="247"/>
      <c r="HTB13" s="247"/>
      <c r="HTC13" s="247"/>
      <c r="HTD13" s="247"/>
      <c r="HTE13" s="247"/>
      <c r="HTF13" s="247"/>
      <c r="HTG13" s="247"/>
      <c r="HTH13" s="247"/>
      <c r="HTI13" s="247"/>
      <c r="HTJ13" s="247"/>
      <c r="HTK13" s="247"/>
      <c r="HTL13" s="247"/>
      <c r="HTM13" s="247"/>
      <c r="HTN13" s="247"/>
      <c r="HTO13" s="247"/>
      <c r="HTP13" s="247"/>
      <c r="HTQ13" s="247"/>
      <c r="HTR13" s="247"/>
      <c r="HTS13" s="247"/>
      <c r="HTT13" s="247"/>
      <c r="HTU13" s="247"/>
      <c r="HTV13" s="247"/>
      <c r="HTW13" s="247"/>
      <c r="HTX13" s="247"/>
      <c r="HTY13" s="247"/>
      <c r="HTZ13" s="247"/>
      <c r="HUA13" s="247"/>
      <c r="HUB13" s="247"/>
      <c r="HUC13" s="247"/>
      <c r="HUD13" s="247"/>
      <c r="HUE13" s="247"/>
      <c r="HUF13" s="247"/>
      <c r="HUG13" s="247"/>
      <c r="HUH13" s="247"/>
      <c r="HUI13" s="247"/>
      <c r="HUJ13" s="247"/>
      <c r="HUK13" s="247"/>
      <c r="HUL13" s="247"/>
      <c r="HUM13" s="247"/>
      <c r="HUN13" s="247"/>
      <c r="HUO13" s="247"/>
      <c r="HUP13" s="247"/>
      <c r="HUQ13" s="247"/>
      <c r="HUR13" s="247"/>
      <c r="HUS13" s="247"/>
      <c r="HUT13" s="247"/>
      <c r="HUU13" s="247"/>
      <c r="HUV13" s="247"/>
      <c r="HUW13" s="247"/>
      <c r="HUX13" s="247"/>
      <c r="HUY13" s="247"/>
      <c r="HUZ13" s="247"/>
      <c r="HVA13" s="247"/>
      <c r="HVB13" s="247"/>
      <c r="HVC13" s="247"/>
      <c r="HVD13" s="247"/>
      <c r="HVE13" s="247"/>
      <c r="HVF13" s="247"/>
      <c r="HVG13" s="247"/>
      <c r="HVH13" s="247"/>
      <c r="HVI13" s="247"/>
      <c r="HVJ13" s="247"/>
      <c r="HVK13" s="247"/>
      <c r="HVL13" s="247"/>
      <c r="HVM13" s="247"/>
      <c r="HVN13" s="247"/>
      <c r="HVO13" s="247"/>
      <c r="HVP13" s="247"/>
      <c r="HVQ13" s="247"/>
      <c r="HVR13" s="247"/>
      <c r="HVS13" s="247"/>
      <c r="HVT13" s="247"/>
      <c r="HVU13" s="247"/>
      <c r="HVV13" s="247"/>
      <c r="HVW13" s="247"/>
      <c r="HVX13" s="247"/>
      <c r="HVY13" s="247"/>
      <c r="HVZ13" s="247"/>
      <c r="HWA13" s="247"/>
      <c r="HWB13" s="247"/>
      <c r="HWC13" s="247"/>
      <c r="HWD13" s="247"/>
      <c r="HWE13" s="247"/>
      <c r="HWF13" s="247"/>
      <c r="HWG13" s="247"/>
      <c r="HWH13" s="247"/>
      <c r="HWI13" s="247"/>
      <c r="HWJ13" s="247"/>
      <c r="HWK13" s="247"/>
      <c r="HWL13" s="247"/>
      <c r="HWM13" s="247"/>
      <c r="HWN13" s="247"/>
      <c r="HWO13" s="247"/>
      <c r="HWP13" s="247"/>
      <c r="HWQ13" s="247"/>
      <c r="HWR13" s="247"/>
      <c r="HWS13" s="247"/>
      <c r="HWT13" s="247"/>
      <c r="HWU13" s="247"/>
      <c r="HWV13" s="247"/>
      <c r="HWW13" s="247"/>
      <c r="HWX13" s="247"/>
      <c r="HWY13" s="247"/>
      <c r="HWZ13" s="247"/>
      <c r="HXA13" s="247"/>
      <c r="HXB13" s="247"/>
      <c r="HXC13" s="247"/>
      <c r="HXD13" s="247"/>
      <c r="HXE13" s="247"/>
      <c r="HXF13" s="247"/>
      <c r="HXG13" s="247"/>
      <c r="HXH13" s="247"/>
      <c r="HXI13" s="247"/>
      <c r="HXJ13" s="247"/>
      <c r="HXK13" s="247"/>
      <c r="HXL13" s="247"/>
      <c r="HXM13" s="247"/>
      <c r="HXN13" s="247"/>
      <c r="HXO13" s="247"/>
      <c r="HXP13" s="247"/>
      <c r="HXQ13" s="247"/>
      <c r="HXR13" s="247"/>
      <c r="HXS13" s="247"/>
      <c r="HXT13" s="247"/>
      <c r="HXU13" s="247"/>
      <c r="HXV13" s="247"/>
      <c r="HXW13" s="247"/>
      <c r="HXX13" s="247"/>
      <c r="HXY13" s="247"/>
      <c r="HXZ13" s="247"/>
      <c r="HYA13" s="247"/>
      <c r="HYB13" s="247"/>
      <c r="HYC13" s="247"/>
      <c r="HYD13" s="247"/>
      <c r="HYE13" s="247"/>
      <c r="HYF13" s="247"/>
      <c r="HYG13" s="247"/>
      <c r="HYH13" s="247"/>
      <c r="HYI13" s="247"/>
      <c r="HYJ13" s="247"/>
      <c r="HYK13" s="247"/>
      <c r="HYL13" s="247"/>
      <c r="HYM13" s="247"/>
      <c r="HYN13" s="247"/>
      <c r="HYO13" s="247"/>
      <c r="HYP13" s="247"/>
      <c r="HYQ13" s="247"/>
      <c r="HYR13" s="247"/>
      <c r="HYS13" s="247"/>
      <c r="HYT13" s="247"/>
      <c r="HYU13" s="247"/>
      <c r="HYV13" s="247"/>
      <c r="HYW13" s="247"/>
      <c r="HYX13" s="247"/>
      <c r="HYY13" s="247"/>
      <c r="HYZ13" s="247"/>
      <c r="HZA13" s="247"/>
      <c r="HZB13" s="247"/>
      <c r="HZC13" s="247"/>
      <c r="HZD13" s="247"/>
      <c r="HZE13" s="247"/>
      <c r="HZF13" s="247"/>
      <c r="HZG13" s="247"/>
      <c r="HZH13" s="247"/>
      <c r="HZI13" s="247"/>
      <c r="HZJ13" s="247"/>
      <c r="HZK13" s="247"/>
      <c r="HZL13" s="247"/>
      <c r="HZM13" s="247"/>
      <c r="HZN13" s="247"/>
      <c r="HZO13" s="247"/>
      <c r="HZP13" s="247"/>
      <c r="HZQ13" s="247"/>
      <c r="HZR13" s="247"/>
      <c r="HZS13" s="247"/>
      <c r="HZT13" s="247"/>
      <c r="HZU13" s="247"/>
      <c r="HZV13" s="247"/>
      <c r="HZW13" s="247"/>
      <c r="HZX13" s="247"/>
      <c r="HZY13" s="247"/>
      <c r="HZZ13" s="247"/>
      <c r="IAA13" s="247"/>
      <c r="IAB13" s="247"/>
      <c r="IAC13" s="247"/>
      <c r="IAD13" s="247"/>
      <c r="IAE13" s="247"/>
      <c r="IAF13" s="247"/>
      <c r="IAG13" s="247"/>
      <c r="IAH13" s="247"/>
      <c r="IAI13" s="247"/>
      <c r="IAJ13" s="247"/>
      <c r="IAK13" s="247"/>
      <c r="IAL13" s="247"/>
      <c r="IAM13" s="247"/>
      <c r="IAN13" s="247"/>
      <c r="IAO13" s="247"/>
      <c r="IAP13" s="247"/>
      <c r="IAQ13" s="247"/>
      <c r="IAR13" s="247"/>
      <c r="IAS13" s="247"/>
      <c r="IAT13" s="247"/>
      <c r="IAU13" s="247"/>
      <c r="IAV13" s="247"/>
      <c r="IAW13" s="247"/>
      <c r="IAX13" s="247"/>
      <c r="IAY13" s="247"/>
      <c r="IAZ13" s="247"/>
      <c r="IBA13" s="247"/>
      <c r="IBB13" s="247"/>
      <c r="IBC13" s="247"/>
      <c r="IBD13" s="247"/>
      <c r="IBE13" s="247"/>
      <c r="IBF13" s="247"/>
      <c r="IBG13" s="247"/>
      <c r="IBH13" s="247"/>
      <c r="IBI13" s="247"/>
      <c r="IBJ13" s="247"/>
      <c r="IBK13" s="247"/>
      <c r="IBL13" s="247"/>
      <c r="IBM13" s="247"/>
      <c r="IBN13" s="247"/>
      <c r="IBO13" s="247"/>
      <c r="IBP13" s="247"/>
      <c r="IBQ13" s="247"/>
      <c r="IBR13" s="247"/>
      <c r="IBS13" s="247"/>
      <c r="IBT13" s="247"/>
      <c r="IBU13" s="247"/>
      <c r="IBV13" s="247"/>
      <c r="IBW13" s="247"/>
      <c r="IBX13" s="247"/>
      <c r="IBY13" s="247"/>
      <c r="IBZ13" s="247"/>
      <c r="ICA13" s="247"/>
      <c r="ICB13" s="247"/>
      <c r="ICC13" s="247"/>
      <c r="ICD13" s="247"/>
      <c r="ICE13" s="247"/>
      <c r="ICF13" s="247"/>
      <c r="ICG13" s="247"/>
      <c r="ICH13" s="247"/>
      <c r="ICI13" s="247"/>
      <c r="ICJ13" s="247"/>
      <c r="ICK13" s="247"/>
      <c r="ICL13" s="247"/>
      <c r="ICM13" s="247"/>
      <c r="ICN13" s="247"/>
      <c r="ICO13" s="247"/>
      <c r="ICP13" s="247"/>
      <c r="ICQ13" s="247"/>
      <c r="ICR13" s="247"/>
      <c r="ICS13" s="247"/>
      <c r="ICT13" s="247"/>
      <c r="ICU13" s="247"/>
      <c r="ICV13" s="247"/>
      <c r="ICW13" s="247"/>
      <c r="ICX13" s="247"/>
      <c r="ICY13" s="247"/>
      <c r="ICZ13" s="247"/>
      <c r="IDA13" s="247"/>
      <c r="IDB13" s="247"/>
      <c r="IDC13" s="247"/>
      <c r="IDD13" s="247"/>
      <c r="IDE13" s="247"/>
      <c r="IDF13" s="247"/>
      <c r="IDG13" s="247"/>
      <c r="IDH13" s="247"/>
      <c r="IDI13" s="247"/>
      <c r="IDJ13" s="247"/>
      <c r="IDK13" s="247"/>
      <c r="IDL13" s="247"/>
      <c r="IDM13" s="247"/>
      <c r="IDN13" s="247"/>
      <c r="IDO13" s="247"/>
      <c r="IDP13" s="247"/>
      <c r="IDQ13" s="247"/>
      <c r="IDR13" s="247"/>
      <c r="IDS13" s="247"/>
      <c r="IDT13" s="247"/>
      <c r="IDU13" s="247"/>
      <c r="IDV13" s="247"/>
      <c r="IDW13" s="247"/>
      <c r="IDX13" s="247"/>
      <c r="IDY13" s="247"/>
      <c r="IDZ13" s="247"/>
      <c r="IEA13" s="247"/>
      <c r="IEB13" s="247"/>
      <c r="IEC13" s="247"/>
      <c r="IED13" s="247"/>
      <c r="IEE13" s="247"/>
      <c r="IEF13" s="247"/>
      <c r="IEG13" s="247"/>
      <c r="IEH13" s="247"/>
      <c r="IEI13" s="247"/>
      <c r="IEJ13" s="247"/>
      <c r="IEK13" s="247"/>
      <c r="IEL13" s="247"/>
      <c r="IEM13" s="247"/>
      <c r="IEN13" s="247"/>
      <c r="IEO13" s="247"/>
      <c r="IEP13" s="247"/>
      <c r="IEQ13" s="247"/>
      <c r="IER13" s="247"/>
      <c r="IES13" s="247"/>
      <c r="IET13" s="247"/>
      <c r="IEU13" s="247"/>
      <c r="IEV13" s="247"/>
      <c r="IEW13" s="247"/>
      <c r="IEX13" s="247"/>
      <c r="IEY13" s="247"/>
      <c r="IEZ13" s="247"/>
      <c r="IFA13" s="247"/>
      <c r="IFB13" s="247"/>
      <c r="IFC13" s="247"/>
      <c r="IFD13" s="247"/>
      <c r="IFE13" s="247"/>
      <c r="IFF13" s="247"/>
      <c r="IFG13" s="247"/>
      <c r="IFH13" s="247"/>
      <c r="IFI13" s="247"/>
      <c r="IFJ13" s="247"/>
      <c r="IFK13" s="247"/>
      <c r="IFL13" s="247"/>
      <c r="IFM13" s="247"/>
      <c r="IFN13" s="247"/>
      <c r="IFO13" s="247"/>
      <c r="IFP13" s="247"/>
      <c r="IFQ13" s="247"/>
      <c r="IFR13" s="247"/>
      <c r="IFS13" s="247"/>
      <c r="IFT13" s="247"/>
      <c r="IFU13" s="247"/>
      <c r="IFV13" s="247"/>
      <c r="IFW13" s="247"/>
      <c r="IFX13" s="247"/>
      <c r="IFY13" s="247"/>
      <c r="IFZ13" s="247"/>
      <c r="IGA13" s="247"/>
      <c r="IGB13" s="247"/>
      <c r="IGC13" s="247"/>
      <c r="IGD13" s="247"/>
      <c r="IGE13" s="247"/>
      <c r="IGF13" s="247"/>
      <c r="IGG13" s="247"/>
      <c r="IGH13" s="247"/>
      <c r="IGI13" s="247"/>
      <c r="IGJ13" s="247"/>
      <c r="IGK13" s="247"/>
      <c r="IGL13" s="247"/>
      <c r="IGM13" s="247"/>
      <c r="IGN13" s="247"/>
      <c r="IGO13" s="247"/>
      <c r="IGP13" s="247"/>
      <c r="IGQ13" s="247"/>
      <c r="IGR13" s="247"/>
      <c r="IGS13" s="247"/>
      <c r="IGT13" s="247"/>
      <c r="IGU13" s="247"/>
      <c r="IGV13" s="247"/>
      <c r="IGW13" s="247"/>
      <c r="IGX13" s="247"/>
      <c r="IGY13" s="247"/>
      <c r="IGZ13" s="247"/>
      <c r="IHA13" s="247"/>
      <c r="IHB13" s="247"/>
      <c r="IHC13" s="247"/>
      <c r="IHD13" s="247"/>
      <c r="IHE13" s="247"/>
      <c r="IHF13" s="247"/>
      <c r="IHG13" s="247"/>
      <c r="IHH13" s="247"/>
      <c r="IHI13" s="247"/>
      <c r="IHJ13" s="247"/>
      <c r="IHK13" s="247"/>
      <c r="IHL13" s="247"/>
      <c r="IHM13" s="247"/>
      <c r="IHN13" s="247"/>
      <c r="IHO13" s="247"/>
      <c r="IHP13" s="247"/>
      <c r="IHQ13" s="247"/>
      <c r="IHR13" s="247"/>
      <c r="IHS13" s="247"/>
      <c r="IHT13" s="247"/>
      <c r="IHU13" s="247"/>
      <c r="IHV13" s="247"/>
      <c r="IHW13" s="247"/>
      <c r="IHX13" s="247"/>
      <c r="IHY13" s="247"/>
      <c r="IHZ13" s="247"/>
      <c r="IIA13" s="247"/>
      <c r="IIB13" s="247"/>
      <c r="IIC13" s="247"/>
      <c r="IID13" s="247"/>
      <c r="IIE13" s="247"/>
      <c r="IIF13" s="247"/>
      <c r="IIG13" s="247"/>
      <c r="IIH13" s="247"/>
      <c r="III13" s="247"/>
      <c r="IIJ13" s="247"/>
      <c r="IIK13" s="247"/>
      <c r="IIL13" s="247"/>
      <c r="IIM13" s="247"/>
      <c r="IIN13" s="247"/>
      <c r="IIO13" s="247"/>
      <c r="IIP13" s="247"/>
      <c r="IIQ13" s="247"/>
      <c r="IIR13" s="247"/>
      <c r="IIS13" s="247"/>
      <c r="IIT13" s="247"/>
      <c r="IIU13" s="247"/>
      <c r="IIV13" s="247"/>
      <c r="IIW13" s="247"/>
      <c r="IIX13" s="247"/>
      <c r="IIY13" s="247"/>
      <c r="IIZ13" s="247"/>
      <c r="IJA13" s="247"/>
      <c r="IJB13" s="247"/>
      <c r="IJC13" s="247"/>
      <c r="IJD13" s="247"/>
      <c r="IJE13" s="247"/>
      <c r="IJF13" s="247"/>
      <c r="IJG13" s="247"/>
      <c r="IJH13" s="247"/>
      <c r="IJI13" s="247"/>
      <c r="IJJ13" s="247"/>
      <c r="IJK13" s="247"/>
      <c r="IJL13" s="247"/>
      <c r="IJM13" s="247"/>
      <c r="IJN13" s="247"/>
      <c r="IJO13" s="247"/>
      <c r="IJP13" s="247"/>
      <c r="IJQ13" s="247"/>
      <c r="IJR13" s="247"/>
      <c r="IJS13" s="247"/>
      <c r="IJT13" s="247"/>
      <c r="IJU13" s="247"/>
      <c r="IJV13" s="247"/>
      <c r="IJW13" s="247"/>
      <c r="IJX13" s="247"/>
      <c r="IJY13" s="247"/>
      <c r="IJZ13" s="247"/>
      <c r="IKA13" s="247"/>
      <c r="IKB13" s="247"/>
      <c r="IKC13" s="247"/>
      <c r="IKD13" s="247"/>
      <c r="IKE13" s="247"/>
      <c r="IKF13" s="247"/>
      <c r="IKG13" s="247"/>
      <c r="IKH13" s="247"/>
      <c r="IKI13" s="247"/>
      <c r="IKJ13" s="247"/>
      <c r="IKK13" s="247"/>
      <c r="IKL13" s="247"/>
      <c r="IKM13" s="247"/>
      <c r="IKN13" s="247"/>
      <c r="IKO13" s="247"/>
      <c r="IKP13" s="247"/>
      <c r="IKQ13" s="247"/>
      <c r="IKR13" s="247"/>
      <c r="IKS13" s="247"/>
      <c r="IKT13" s="247"/>
      <c r="IKU13" s="247"/>
      <c r="IKV13" s="247"/>
      <c r="IKW13" s="247"/>
      <c r="IKX13" s="247"/>
      <c r="IKY13" s="247"/>
      <c r="IKZ13" s="247"/>
      <c r="ILA13" s="247"/>
      <c r="ILB13" s="247"/>
      <c r="ILC13" s="247"/>
      <c r="ILD13" s="247"/>
      <c r="ILE13" s="247"/>
      <c r="ILF13" s="247"/>
      <c r="ILG13" s="247"/>
      <c r="ILH13" s="247"/>
      <c r="ILI13" s="247"/>
      <c r="ILJ13" s="247"/>
      <c r="ILK13" s="247"/>
      <c r="ILL13" s="247"/>
      <c r="ILM13" s="247"/>
      <c r="ILN13" s="247"/>
      <c r="ILO13" s="247"/>
      <c r="ILP13" s="247"/>
      <c r="ILQ13" s="247"/>
      <c r="ILR13" s="247"/>
      <c r="ILS13" s="247"/>
      <c r="ILT13" s="247"/>
      <c r="ILU13" s="247"/>
      <c r="ILV13" s="247"/>
      <c r="ILW13" s="247"/>
      <c r="ILX13" s="247"/>
      <c r="ILY13" s="247"/>
      <c r="ILZ13" s="247"/>
      <c r="IMA13" s="247"/>
      <c r="IMB13" s="247"/>
      <c r="IMC13" s="247"/>
      <c r="IMD13" s="247"/>
      <c r="IME13" s="247"/>
      <c r="IMF13" s="247"/>
      <c r="IMG13" s="247"/>
      <c r="IMH13" s="247"/>
      <c r="IMI13" s="247"/>
      <c r="IMJ13" s="247"/>
      <c r="IMK13" s="247"/>
      <c r="IML13" s="247"/>
      <c r="IMM13" s="247"/>
      <c r="IMN13" s="247"/>
      <c r="IMO13" s="247"/>
      <c r="IMP13" s="247"/>
      <c r="IMQ13" s="247"/>
      <c r="IMR13" s="247"/>
      <c r="IMS13" s="247"/>
      <c r="IMT13" s="247"/>
      <c r="IMU13" s="247"/>
      <c r="IMV13" s="247"/>
      <c r="IMW13" s="247"/>
      <c r="IMX13" s="247"/>
      <c r="IMY13" s="247"/>
      <c r="IMZ13" s="247"/>
      <c r="INA13" s="247"/>
      <c r="INB13" s="247"/>
      <c r="INC13" s="247"/>
      <c r="IND13" s="247"/>
      <c r="INE13" s="247"/>
      <c r="INF13" s="247"/>
      <c r="ING13" s="247"/>
      <c r="INH13" s="247"/>
      <c r="INI13" s="247"/>
      <c r="INJ13" s="247"/>
      <c r="INK13" s="247"/>
      <c r="INL13" s="247"/>
      <c r="INM13" s="247"/>
      <c r="INN13" s="247"/>
      <c r="INO13" s="247"/>
      <c r="INP13" s="247"/>
      <c r="INQ13" s="247"/>
      <c r="INR13" s="247"/>
      <c r="INS13" s="247"/>
      <c r="INT13" s="247"/>
      <c r="INU13" s="247"/>
      <c r="INV13" s="247"/>
      <c r="INW13" s="247"/>
      <c r="INX13" s="247"/>
      <c r="INY13" s="247"/>
      <c r="INZ13" s="247"/>
      <c r="IOA13" s="247"/>
      <c r="IOB13" s="247"/>
      <c r="IOC13" s="247"/>
      <c r="IOD13" s="247"/>
      <c r="IOE13" s="247"/>
      <c r="IOF13" s="247"/>
      <c r="IOG13" s="247"/>
      <c r="IOH13" s="247"/>
      <c r="IOI13" s="247"/>
      <c r="IOJ13" s="247"/>
      <c r="IOK13" s="247"/>
      <c r="IOL13" s="247"/>
      <c r="IOM13" s="247"/>
      <c r="ION13" s="247"/>
      <c r="IOO13" s="247"/>
      <c r="IOP13" s="247"/>
      <c r="IOQ13" s="247"/>
      <c r="IOR13" s="247"/>
      <c r="IOS13" s="247"/>
      <c r="IOT13" s="247"/>
      <c r="IOU13" s="247"/>
      <c r="IOV13" s="247"/>
      <c r="IOW13" s="247"/>
      <c r="IOX13" s="247"/>
      <c r="IOY13" s="247"/>
      <c r="IOZ13" s="247"/>
      <c r="IPA13" s="247"/>
      <c r="IPB13" s="247"/>
      <c r="IPC13" s="247"/>
      <c r="IPD13" s="247"/>
      <c r="IPE13" s="247"/>
      <c r="IPF13" s="247"/>
      <c r="IPG13" s="247"/>
      <c r="IPH13" s="247"/>
      <c r="IPI13" s="247"/>
      <c r="IPJ13" s="247"/>
      <c r="IPK13" s="247"/>
      <c r="IPL13" s="247"/>
      <c r="IPM13" s="247"/>
      <c r="IPN13" s="247"/>
      <c r="IPO13" s="247"/>
      <c r="IPP13" s="247"/>
      <c r="IPQ13" s="247"/>
      <c r="IPR13" s="247"/>
      <c r="IPS13" s="247"/>
      <c r="IPT13" s="247"/>
      <c r="IPU13" s="247"/>
      <c r="IPV13" s="247"/>
      <c r="IPW13" s="247"/>
      <c r="IPX13" s="247"/>
      <c r="IPY13" s="247"/>
      <c r="IPZ13" s="247"/>
      <c r="IQA13" s="247"/>
      <c r="IQB13" s="247"/>
      <c r="IQC13" s="247"/>
      <c r="IQD13" s="247"/>
      <c r="IQE13" s="247"/>
      <c r="IQF13" s="247"/>
      <c r="IQG13" s="247"/>
      <c r="IQH13" s="247"/>
      <c r="IQI13" s="247"/>
      <c r="IQJ13" s="247"/>
      <c r="IQK13" s="247"/>
      <c r="IQL13" s="247"/>
      <c r="IQM13" s="247"/>
      <c r="IQN13" s="247"/>
      <c r="IQO13" s="247"/>
      <c r="IQP13" s="247"/>
      <c r="IQQ13" s="247"/>
      <c r="IQR13" s="247"/>
      <c r="IQS13" s="247"/>
      <c r="IQT13" s="247"/>
      <c r="IQU13" s="247"/>
      <c r="IQV13" s="247"/>
      <c r="IQW13" s="247"/>
      <c r="IQX13" s="247"/>
      <c r="IQY13" s="247"/>
      <c r="IQZ13" s="247"/>
      <c r="IRA13" s="247"/>
      <c r="IRB13" s="247"/>
      <c r="IRC13" s="247"/>
      <c r="IRD13" s="247"/>
      <c r="IRE13" s="247"/>
      <c r="IRF13" s="247"/>
      <c r="IRG13" s="247"/>
      <c r="IRH13" s="247"/>
      <c r="IRI13" s="247"/>
      <c r="IRJ13" s="247"/>
      <c r="IRK13" s="247"/>
      <c r="IRL13" s="247"/>
      <c r="IRM13" s="247"/>
      <c r="IRN13" s="247"/>
      <c r="IRO13" s="247"/>
      <c r="IRP13" s="247"/>
      <c r="IRQ13" s="247"/>
      <c r="IRR13" s="247"/>
      <c r="IRS13" s="247"/>
      <c r="IRT13" s="247"/>
      <c r="IRU13" s="247"/>
      <c r="IRV13" s="247"/>
      <c r="IRW13" s="247"/>
      <c r="IRX13" s="247"/>
      <c r="IRY13" s="247"/>
      <c r="IRZ13" s="247"/>
      <c r="ISA13" s="247"/>
      <c r="ISB13" s="247"/>
      <c r="ISC13" s="247"/>
      <c r="ISD13" s="247"/>
      <c r="ISE13" s="247"/>
      <c r="ISF13" s="247"/>
      <c r="ISG13" s="247"/>
      <c r="ISH13" s="247"/>
      <c r="ISI13" s="247"/>
      <c r="ISJ13" s="247"/>
      <c r="ISK13" s="247"/>
      <c r="ISL13" s="247"/>
      <c r="ISM13" s="247"/>
      <c r="ISN13" s="247"/>
      <c r="ISO13" s="247"/>
      <c r="ISP13" s="247"/>
      <c r="ISQ13" s="247"/>
      <c r="ISR13" s="247"/>
      <c r="ISS13" s="247"/>
      <c r="IST13" s="247"/>
      <c r="ISU13" s="247"/>
      <c r="ISV13" s="247"/>
      <c r="ISW13" s="247"/>
      <c r="ISX13" s="247"/>
      <c r="ISY13" s="247"/>
      <c r="ISZ13" s="247"/>
      <c r="ITA13" s="247"/>
      <c r="ITB13" s="247"/>
      <c r="ITC13" s="247"/>
      <c r="ITD13" s="247"/>
      <c r="ITE13" s="247"/>
      <c r="ITF13" s="247"/>
      <c r="ITG13" s="247"/>
      <c r="ITH13" s="247"/>
      <c r="ITI13" s="247"/>
      <c r="ITJ13" s="247"/>
      <c r="ITK13" s="247"/>
      <c r="ITL13" s="247"/>
      <c r="ITM13" s="247"/>
      <c r="ITN13" s="247"/>
      <c r="ITO13" s="247"/>
      <c r="ITP13" s="247"/>
      <c r="ITQ13" s="247"/>
      <c r="ITR13" s="247"/>
      <c r="ITS13" s="247"/>
      <c r="ITT13" s="247"/>
      <c r="ITU13" s="247"/>
      <c r="ITV13" s="247"/>
      <c r="ITW13" s="247"/>
      <c r="ITX13" s="247"/>
      <c r="ITY13" s="247"/>
      <c r="ITZ13" s="247"/>
      <c r="IUA13" s="247"/>
      <c r="IUB13" s="247"/>
      <c r="IUC13" s="247"/>
      <c r="IUD13" s="247"/>
      <c r="IUE13" s="247"/>
      <c r="IUF13" s="247"/>
      <c r="IUG13" s="247"/>
      <c r="IUH13" s="247"/>
      <c r="IUI13" s="247"/>
      <c r="IUJ13" s="247"/>
      <c r="IUK13" s="247"/>
      <c r="IUL13" s="247"/>
      <c r="IUM13" s="247"/>
      <c r="IUN13" s="247"/>
      <c r="IUO13" s="247"/>
      <c r="IUP13" s="247"/>
      <c r="IUQ13" s="247"/>
      <c r="IUR13" s="247"/>
      <c r="IUS13" s="247"/>
      <c r="IUT13" s="247"/>
      <c r="IUU13" s="247"/>
      <c r="IUV13" s="247"/>
      <c r="IUW13" s="247"/>
      <c r="IUX13" s="247"/>
      <c r="IUY13" s="247"/>
      <c r="IUZ13" s="247"/>
      <c r="IVA13" s="247"/>
      <c r="IVB13" s="247"/>
      <c r="IVC13" s="247"/>
      <c r="IVD13" s="247"/>
      <c r="IVE13" s="247"/>
      <c r="IVF13" s="247"/>
      <c r="IVG13" s="247"/>
      <c r="IVH13" s="247"/>
      <c r="IVI13" s="247"/>
      <c r="IVJ13" s="247"/>
      <c r="IVK13" s="247"/>
      <c r="IVL13" s="247"/>
      <c r="IVM13" s="247"/>
      <c r="IVN13" s="247"/>
      <c r="IVO13" s="247"/>
      <c r="IVP13" s="247"/>
      <c r="IVQ13" s="247"/>
      <c r="IVR13" s="247"/>
      <c r="IVS13" s="247"/>
      <c r="IVT13" s="247"/>
      <c r="IVU13" s="247"/>
      <c r="IVV13" s="247"/>
      <c r="IVW13" s="247"/>
      <c r="IVX13" s="247"/>
      <c r="IVY13" s="247"/>
      <c r="IVZ13" s="247"/>
      <c r="IWA13" s="247"/>
      <c r="IWB13" s="247"/>
      <c r="IWC13" s="247"/>
      <c r="IWD13" s="247"/>
      <c r="IWE13" s="247"/>
      <c r="IWF13" s="247"/>
      <c r="IWG13" s="247"/>
      <c r="IWH13" s="247"/>
      <c r="IWI13" s="247"/>
      <c r="IWJ13" s="247"/>
      <c r="IWK13" s="247"/>
      <c r="IWL13" s="247"/>
      <c r="IWM13" s="247"/>
      <c r="IWN13" s="247"/>
      <c r="IWO13" s="247"/>
      <c r="IWP13" s="247"/>
      <c r="IWQ13" s="247"/>
      <c r="IWR13" s="247"/>
      <c r="IWS13" s="247"/>
      <c r="IWT13" s="247"/>
      <c r="IWU13" s="247"/>
      <c r="IWV13" s="247"/>
      <c r="IWW13" s="247"/>
      <c r="IWX13" s="247"/>
      <c r="IWY13" s="247"/>
      <c r="IWZ13" s="247"/>
      <c r="IXA13" s="247"/>
      <c r="IXB13" s="247"/>
      <c r="IXC13" s="247"/>
      <c r="IXD13" s="247"/>
      <c r="IXE13" s="247"/>
      <c r="IXF13" s="247"/>
      <c r="IXG13" s="247"/>
      <c r="IXH13" s="247"/>
      <c r="IXI13" s="247"/>
      <c r="IXJ13" s="247"/>
      <c r="IXK13" s="247"/>
      <c r="IXL13" s="247"/>
      <c r="IXM13" s="247"/>
      <c r="IXN13" s="247"/>
      <c r="IXO13" s="247"/>
      <c r="IXP13" s="247"/>
      <c r="IXQ13" s="247"/>
      <c r="IXR13" s="247"/>
      <c r="IXS13" s="247"/>
      <c r="IXT13" s="247"/>
      <c r="IXU13" s="247"/>
      <c r="IXV13" s="247"/>
      <c r="IXW13" s="247"/>
      <c r="IXX13" s="247"/>
      <c r="IXY13" s="247"/>
      <c r="IXZ13" s="247"/>
      <c r="IYA13" s="247"/>
      <c r="IYB13" s="247"/>
      <c r="IYC13" s="247"/>
      <c r="IYD13" s="247"/>
      <c r="IYE13" s="247"/>
      <c r="IYF13" s="247"/>
      <c r="IYG13" s="247"/>
      <c r="IYH13" s="247"/>
      <c r="IYI13" s="247"/>
      <c r="IYJ13" s="247"/>
      <c r="IYK13" s="247"/>
      <c r="IYL13" s="247"/>
      <c r="IYM13" s="247"/>
      <c r="IYN13" s="247"/>
      <c r="IYO13" s="247"/>
      <c r="IYP13" s="247"/>
      <c r="IYQ13" s="247"/>
      <c r="IYR13" s="247"/>
      <c r="IYS13" s="247"/>
      <c r="IYT13" s="247"/>
      <c r="IYU13" s="247"/>
      <c r="IYV13" s="247"/>
      <c r="IYW13" s="247"/>
      <c r="IYX13" s="247"/>
      <c r="IYY13" s="247"/>
      <c r="IYZ13" s="247"/>
      <c r="IZA13" s="247"/>
      <c r="IZB13" s="247"/>
      <c r="IZC13" s="247"/>
      <c r="IZD13" s="247"/>
      <c r="IZE13" s="247"/>
      <c r="IZF13" s="247"/>
      <c r="IZG13" s="247"/>
      <c r="IZH13" s="247"/>
      <c r="IZI13" s="247"/>
      <c r="IZJ13" s="247"/>
      <c r="IZK13" s="247"/>
      <c r="IZL13" s="247"/>
      <c r="IZM13" s="247"/>
      <c r="IZN13" s="247"/>
      <c r="IZO13" s="247"/>
      <c r="IZP13" s="247"/>
      <c r="IZQ13" s="247"/>
      <c r="IZR13" s="247"/>
      <c r="IZS13" s="247"/>
      <c r="IZT13" s="247"/>
      <c r="IZU13" s="247"/>
      <c r="IZV13" s="247"/>
      <c r="IZW13" s="247"/>
      <c r="IZX13" s="247"/>
      <c r="IZY13" s="247"/>
      <c r="IZZ13" s="247"/>
      <c r="JAA13" s="247"/>
      <c r="JAB13" s="247"/>
      <c r="JAC13" s="247"/>
      <c r="JAD13" s="247"/>
      <c r="JAE13" s="247"/>
      <c r="JAF13" s="247"/>
      <c r="JAG13" s="247"/>
      <c r="JAH13" s="247"/>
      <c r="JAI13" s="247"/>
      <c r="JAJ13" s="247"/>
      <c r="JAK13" s="247"/>
      <c r="JAL13" s="247"/>
      <c r="JAM13" s="247"/>
      <c r="JAN13" s="247"/>
      <c r="JAO13" s="247"/>
      <c r="JAP13" s="247"/>
      <c r="JAQ13" s="247"/>
      <c r="JAR13" s="247"/>
      <c r="JAS13" s="247"/>
      <c r="JAT13" s="247"/>
      <c r="JAU13" s="247"/>
      <c r="JAV13" s="247"/>
      <c r="JAW13" s="247"/>
      <c r="JAX13" s="247"/>
      <c r="JAY13" s="247"/>
      <c r="JAZ13" s="247"/>
      <c r="JBA13" s="247"/>
      <c r="JBB13" s="247"/>
      <c r="JBC13" s="247"/>
      <c r="JBD13" s="247"/>
      <c r="JBE13" s="247"/>
      <c r="JBF13" s="247"/>
      <c r="JBG13" s="247"/>
      <c r="JBH13" s="247"/>
      <c r="JBI13" s="247"/>
      <c r="JBJ13" s="247"/>
      <c r="JBK13" s="247"/>
      <c r="JBL13" s="247"/>
      <c r="JBM13" s="247"/>
      <c r="JBN13" s="247"/>
      <c r="JBO13" s="247"/>
      <c r="JBP13" s="247"/>
      <c r="JBQ13" s="247"/>
      <c r="JBR13" s="247"/>
      <c r="JBS13" s="247"/>
      <c r="JBT13" s="247"/>
      <c r="JBU13" s="247"/>
      <c r="JBV13" s="247"/>
      <c r="JBW13" s="247"/>
      <c r="JBX13" s="247"/>
      <c r="JBY13" s="247"/>
      <c r="JBZ13" s="247"/>
      <c r="JCA13" s="247"/>
      <c r="JCB13" s="247"/>
      <c r="JCC13" s="247"/>
      <c r="JCD13" s="247"/>
      <c r="JCE13" s="247"/>
      <c r="JCF13" s="247"/>
      <c r="JCG13" s="247"/>
      <c r="JCH13" s="247"/>
      <c r="JCI13" s="247"/>
      <c r="JCJ13" s="247"/>
      <c r="JCK13" s="247"/>
      <c r="JCL13" s="247"/>
      <c r="JCM13" s="247"/>
      <c r="JCN13" s="247"/>
      <c r="JCO13" s="247"/>
      <c r="JCP13" s="247"/>
      <c r="JCQ13" s="247"/>
      <c r="JCR13" s="247"/>
      <c r="JCS13" s="247"/>
      <c r="JCT13" s="247"/>
      <c r="JCU13" s="247"/>
      <c r="JCV13" s="247"/>
      <c r="JCW13" s="247"/>
      <c r="JCX13" s="247"/>
      <c r="JCY13" s="247"/>
      <c r="JCZ13" s="247"/>
      <c r="JDA13" s="247"/>
      <c r="JDB13" s="247"/>
      <c r="JDC13" s="247"/>
      <c r="JDD13" s="247"/>
      <c r="JDE13" s="247"/>
      <c r="JDF13" s="247"/>
      <c r="JDG13" s="247"/>
      <c r="JDH13" s="247"/>
      <c r="JDI13" s="247"/>
      <c r="JDJ13" s="247"/>
      <c r="JDK13" s="247"/>
      <c r="JDL13" s="247"/>
      <c r="JDM13" s="247"/>
      <c r="JDN13" s="247"/>
      <c r="JDO13" s="247"/>
      <c r="JDP13" s="247"/>
      <c r="JDQ13" s="247"/>
      <c r="JDR13" s="247"/>
      <c r="JDS13" s="247"/>
      <c r="JDT13" s="247"/>
      <c r="JDU13" s="247"/>
      <c r="JDV13" s="247"/>
      <c r="JDW13" s="247"/>
      <c r="JDX13" s="247"/>
      <c r="JDY13" s="247"/>
      <c r="JDZ13" s="247"/>
      <c r="JEA13" s="247"/>
      <c r="JEB13" s="247"/>
      <c r="JEC13" s="247"/>
      <c r="JED13" s="247"/>
      <c r="JEE13" s="247"/>
      <c r="JEF13" s="247"/>
      <c r="JEG13" s="247"/>
      <c r="JEH13" s="247"/>
      <c r="JEI13" s="247"/>
      <c r="JEJ13" s="247"/>
      <c r="JEK13" s="247"/>
      <c r="JEL13" s="247"/>
      <c r="JEM13" s="247"/>
      <c r="JEN13" s="247"/>
      <c r="JEO13" s="247"/>
      <c r="JEP13" s="247"/>
      <c r="JEQ13" s="247"/>
      <c r="JER13" s="247"/>
      <c r="JES13" s="247"/>
      <c r="JET13" s="247"/>
      <c r="JEU13" s="247"/>
      <c r="JEV13" s="247"/>
      <c r="JEW13" s="247"/>
      <c r="JEX13" s="247"/>
      <c r="JEY13" s="247"/>
      <c r="JEZ13" s="247"/>
      <c r="JFA13" s="247"/>
      <c r="JFB13" s="247"/>
      <c r="JFC13" s="247"/>
      <c r="JFD13" s="247"/>
      <c r="JFE13" s="247"/>
      <c r="JFF13" s="247"/>
      <c r="JFG13" s="247"/>
      <c r="JFH13" s="247"/>
      <c r="JFI13" s="247"/>
      <c r="JFJ13" s="247"/>
      <c r="JFK13" s="247"/>
      <c r="JFL13" s="247"/>
      <c r="JFM13" s="247"/>
      <c r="JFN13" s="247"/>
      <c r="JFO13" s="247"/>
      <c r="JFP13" s="247"/>
      <c r="JFQ13" s="247"/>
      <c r="JFR13" s="247"/>
      <c r="JFS13" s="247"/>
      <c r="JFT13" s="247"/>
      <c r="JFU13" s="247"/>
      <c r="JFV13" s="247"/>
      <c r="JFW13" s="247"/>
      <c r="JFX13" s="247"/>
      <c r="JFY13" s="247"/>
      <c r="JFZ13" s="247"/>
      <c r="JGA13" s="247"/>
      <c r="JGB13" s="247"/>
      <c r="JGC13" s="247"/>
      <c r="JGD13" s="247"/>
      <c r="JGE13" s="247"/>
      <c r="JGF13" s="247"/>
      <c r="JGG13" s="247"/>
      <c r="JGH13" s="247"/>
      <c r="JGI13" s="247"/>
      <c r="JGJ13" s="247"/>
      <c r="JGK13" s="247"/>
      <c r="JGL13" s="247"/>
      <c r="JGM13" s="247"/>
      <c r="JGN13" s="247"/>
      <c r="JGO13" s="247"/>
      <c r="JGP13" s="247"/>
      <c r="JGQ13" s="247"/>
      <c r="JGR13" s="247"/>
      <c r="JGS13" s="247"/>
      <c r="JGT13" s="247"/>
      <c r="JGU13" s="247"/>
      <c r="JGV13" s="247"/>
      <c r="JGW13" s="247"/>
      <c r="JGX13" s="247"/>
      <c r="JGY13" s="247"/>
      <c r="JGZ13" s="247"/>
      <c r="JHA13" s="247"/>
      <c r="JHB13" s="247"/>
      <c r="JHC13" s="247"/>
      <c r="JHD13" s="247"/>
      <c r="JHE13" s="247"/>
      <c r="JHF13" s="247"/>
      <c r="JHG13" s="247"/>
      <c r="JHH13" s="247"/>
      <c r="JHI13" s="247"/>
      <c r="JHJ13" s="247"/>
      <c r="JHK13" s="247"/>
      <c r="JHL13" s="247"/>
      <c r="JHM13" s="247"/>
      <c r="JHN13" s="247"/>
      <c r="JHO13" s="247"/>
      <c r="JHP13" s="247"/>
      <c r="JHQ13" s="247"/>
      <c r="JHR13" s="247"/>
      <c r="JHS13" s="247"/>
      <c r="JHT13" s="247"/>
      <c r="JHU13" s="247"/>
      <c r="JHV13" s="247"/>
      <c r="JHW13" s="247"/>
      <c r="JHX13" s="247"/>
      <c r="JHY13" s="247"/>
      <c r="JHZ13" s="247"/>
      <c r="JIA13" s="247"/>
      <c r="JIB13" s="247"/>
      <c r="JIC13" s="247"/>
      <c r="JID13" s="247"/>
      <c r="JIE13" s="247"/>
      <c r="JIF13" s="247"/>
      <c r="JIG13" s="247"/>
      <c r="JIH13" s="247"/>
      <c r="JII13" s="247"/>
      <c r="JIJ13" s="247"/>
      <c r="JIK13" s="247"/>
      <c r="JIL13" s="247"/>
      <c r="JIM13" s="247"/>
      <c r="JIN13" s="247"/>
      <c r="JIO13" s="247"/>
      <c r="JIP13" s="247"/>
      <c r="JIQ13" s="247"/>
      <c r="JIR13" s="247"/>
      <c r="JIS13" s="247"/>
      <c r="JIT13" s="247"/>
      <c r="JIU13" s="247"/>
      <c r="JIV13" s="247"/>
      <c r="JIW13" s="247"/>
      <c r="JIX13" s="247"/>
      <c r="JIY13" s="247"/>
      <c r="JIZ13" s="247"/>
      <c r="JJA13" s="247"/>
      <c r="JJB13" s="247"/>
      <c r="JJC13" s="247"/>
      <c r="JJD13" s="247"/>
      <c r="JJE13" s="247"/>
      <c r="JJF13" s="247"/>
      <c r="JJG13" s="247"/>
      <c r="JJH13" s="247"/>
      <c r="JJI13" s="247"/>
      <c r="JJJ13" s="247"/>
      <c r="JJK13" s="247"/>
      <c r="JJL13" s="247"/>
      <c r="JJM13" s="247"/>
      <c r="JJN13" s="247"/>
      <c r="JJO13" s="247"/>
      <c r="JJP13" s="247"/>
      <c r="JJQ13" s="247"/>
      <c r="JJR13" s="247"/>
      <c r="JJS13" s="247"/>
      <c r="JJT13" s="247"/>
      <c r="JJU13" s="247"/>
      <c r="JJV13" s="247"/>
      <c r="JJW13" s="247"/>
      <c r="JJX13" s="247"/>
      <c r="JJY13" s="247"/>
      <c r="JJZ13" s="247"/>
      <c r="JKA13" s="247"/>
      <c r="JKB13" s="247"/>
      <c r="JKC13" s="247"/>
      <c r="JKD13" s="247"/>
      <c r="JKE13" s="247"/>
      <c r="JKF13" s="247"/>
      <c r="JKG13" s="247"/>
      <c r="JKH13" s="247"/>
      <c r="JKI13" s="247"/>
      <c r="JKJ13" s="247"/>
      <c r="JKK13" s="247"/>
      <c r="JKL13" s="247"/>
      <c r="JKM13" s="247"/>
      <c r="JKN13" s="247"/>
      <c r="JKO13" s="247"/>
      <c r="JKP13" s="247"/>
      <c r="JKQ13" s="247"/>
      <c r="JKR13" s="247"/>
      <c r="JKS13" s="247"/>
      <c r="JKT13" s="247"/>
      <c r="JKU13" s="247"/>
      <c r="JKV13" s="247"/>
      <c r="JKW13" s="247"/>
      <c r="JKX13" s="247"/>
      <c r="JKY13" s="247"/>
      <c r="JKZ13" s="247"/>
      <c r="JLA13" s="247"/>
      <c r="JLB13" s="247"/>
      <c r="JLC13" s="247"/>
      <c r="JLD13" s="247"/>
      <c r="JLE13" s="247"/>
      <c r="JLF13" s="247"/>
      <c r="JLG13" s="247"/>
      <c r="JLH13" s="247"/>
      <c r="JLI13" s="247"/>
      <c r="JLJ13" s="247"/>
      <c r="JLK13" s="247"/>
      <c r="JLL13" s="247"/>
      <c r="JLM13" s="247"/>
      <c r="JLN13" s="247"/>
      <c r="JLO13" s="247"/>
      <c r="JLP13" s="247"/>
      <c r="JLQ13" s="247"/>
      <c r="JLR13" s="247"/>
      <c r="JLS13" s="247"/>
      <c r="JLT13" s="247"/>
      <c r="JLU13" s="247"/>
      <c r="JLV13" s="247"/>
      <c r="JLW13" s="247"/>
      <c r="JLX13" s="247"/>
      <c r="JLY13" s="247"/>
      <c r="JLZ13" s="247"/>
      <c r="JMA13" s="247"/>
      <c r="JMB13" s="247"/>
      <c r="JMC13" s="247"/>
      <c r="JMD13" s="247"/>
      <c r="JME13" s="247"/>
      <c r="JMF13" s="247"/>
      <c r="JMG13" s="247"/>
      <c r="JMH13" s="247"/>
      <c r="JMI13" s="247"/>
      <c r="JMJ13" s="247"/>
      <c r="JMK13" s="247"/>
      <c r="JML13" s="247"/>
      <c r="JMM13" s="247"/>
      <c r="JMN13" s="247"/>
      <c r="JMO13" s="247"/>
      <c r="JMP13" s="247"/>
      <c r="JMQ13" s="247"/>
      <c r="JMR13" s="247"/>
      <c r="JMS13" s="247"/>
      <c r="JMT13" s="247"/>
      <c r="JMU13" s="247"/>
      <c r="JMV13" s="247"/>
      <c r="JMW13" s="247"/>
      <c r="JMX13" s="247"/>
      <c r="JMY13" s="247"/>
      <c r="JMZ13" s="247"/>
      <c r="JNA13" s="247"/>
      <c r="JNB13" s="247"/>
      <c r="JNC13" s="247"/>
      <c r="JND13" s="247"/>
      <c r="JNE13" s="247"/>
      <c r="JNF13" s="247"/>
      <c r="JNG13" s="247"/>
      <c r="JNH13" s="247"/>
      <c r="JNI13" s="247"/>
      <c r="JNJ13" s="247"/>
      <c r="JNK13" s="247"/>
      <c r="JNL13" s="247"/>
      <c r="JNM13" s="247"/>
      <c r="JNN13" s="247"/>
      <c r="JNO13" s="247"/>
      <c r="JNP13" s="247"/>
      <c r="JNQ13" s="247"/>
      <c r="JNR13" s="247"/>
      <c r="JNS13" s="247"/>
      <c r="JNT13" s="247"/>
      <c r="JNU13" s="247"/>
      <c r="JNV13" s="247"/>
      <c r="JNW13" s="247"/>
      <c r="JNX13" s="247"/>
      <c r="JNY13" s="247"/>
      <c r="JNZ13" s="247"/>
      <c r="JOA13" s="247"/>
      <c r="JOB13" s="247"/>
      <c r="JOC13" s="247"/>
      <c r="JOD13" s="247"/>
      <c r="JOE13" s="247"/>
      <c r="JOF13" s="247"/>
      <c r="JOG13" s="247"/>
      <c r="JOH13" s="247"/>
      <c r="JOI13" s="247"/>
      <c r="JOJ13" s="247"/>
      <c r="JOK13" s="247"/>
      <c r="JOL13" s="247"/>
      <c r="JOM13" s="247"/>
      <c r="JON13" s="247"/>
      <c r="JOO13" s="247"/>
      <c r="JOP13" s="247"/>
      <c r="JOQ13" s="247"/>
      <c r="JOR13" s="247"/>
      <c r="JOS13" s="247"/>
      <c r="JOT13" s="247"/>
      <c r="JOU13" s="247"/>
      <c r="JOV13" s="247"/>
      <c r="JOW13" s="247"/>
      <c r="JOX13" s="247"/>
      <c r="JOY13" s="247"/>
      <c r="JOZ13" s="247"/>
      <c r="JPA13" s="247"/>
      <c r="JPB13" s="247"/>
      <c r="JPC13" s="247"/>
      <c r="JPD13" s="247"/>
      <c r="JPE13" s="247"/>
      <c r="JPF13" s="247"/>
      <c r="JPG13" s="247"/>
      <c r="JPH13" s="247"/>
      <c r="JPI13" s="247"/>
      <c r="JPJ13" s="247"/>
      <c r="JPK13" s="247"/>
      <c r="JPL13" s="247"/>
      <c r="JPM13" s="247"/>
      <c r="JPN13" s="247"/>
      <c r="JPO13" s="247"/>
      <c r="JPP13" s="247"/>
      <c r="JPQ13" s="247"/>
      <c r="JPR13" s="247"/>
      <c r="JPS13" s="247"/>
      <c r="JPT13" s="247"/>
      <c r="JPU13" s="247"/>
      <c r="JPV13" s="247"/>
      <c r="JPW13" s="247"/>
      <c r="JPX13" s="247"/>
      <c r="JPY13" s="247"/>
      <c r="JPZ13" s="247"/>
      <c r="JQA13" s="247"/>
      <c r="JQB13" s="247"/>
      <c r="JQC13" s="247"/>
      <c r="JQD13" s="247"/>
      <c r="JQE13" s="247"/>
      <c r="JQF13" s="247"/>
      <c r="JQG13" s="247"/>
      <c r="JQH13" s="247"/>
      <c r="JQI13" s="247"/>
      <c r="JQJ13" s="247"/>
      <c r="JQK13" s="247"/>
      <c r="JQL13" s="247"/>
      <c r="JQM13" s="247"/>
      <c r="JQN13" s="247"/>
      <c r="JQO13" s="247"/>
      <c r="JQP13" s="247"/>
      <c r="JQQ13" s="247"/>
      <c r="JQR13" s="247"/>
      <c r="JQS13" s="247"/>
      <c r="JQT13" s="247"/>
      <c r="JQU13" s="247"/>
      <c r="JQV13" s="247"/>
      <c r="JQW13" s="247"/>
      <c r="JQX13" s="247"/>
      <c r="JQY13" s="247"/>
      <c r="JQZ13" s="247"/>
      <c r="JRA13" s="247"/>
      <c r="JRB13" s="247"/>
      <c r="JRC13" s="247"/>
      <c r="JRD13" s="247"/>
      <c r="JRE13" s="247"/>
      <c r="JRF13" s="247"/>
      <c r="JRG13" s="247"/>
      <c r="JRH13" s="247"/>
      <c r="JRI13" s="247"/>
      <c r="JRJ13" s="247"/>
      <c r="JRK13" s="247"/>
      <c r="JRL13" s="247"/>
      <c r="JRM13" s="247"/>
      <c r="JRN13" s="247"/>
      <c r="JRO13" s="247"/>
      <c r="JRP13" s="247"/>
      <c r="JRQ13" s="247"/>
      <c r="JRR13" s="247"/>
      <c r="JRS13" s="247"/>
      <c r="JRT13" s="247"/>
      <c r="JRU13" s="247"/>
      <c r="JRV13" s="247"/>
      <c r="JRW13" s="247"/>
      <c r="JRX13" s="247"/>
      <c r="JRY13" s="247"/>
      <c r="JRZ13" s="247"/>
      <c r="JSA13" s="247"/>
      <c r="JSB13" s="247"/>
      <c r="JSC13" s="247"/>
      <c r="JSD13" s="247"/>
      <c r="JSE13" s="247"/>
      <c r="JSF13" s="247"/>
      <c r="JSG13" s="247"/>
      <c r="JSH13" s="247"/>
      <c r="JSI13" s="247"/>
      <c r="JSJ13" s="247"/>
      <c r="JSK13" s="247"/>
      <c r="JSL13" s="247"/>
      <c r="JSM13" s="247"/>
      <c r="JSN13" s="247"/>
      <c r="JSO13" s="247"/>
      <c r="JSP13" s="247"/>
      <c r="JSQ13" s="247"/>
      <c r="JSR13" s="247"/>
      <c r="JSS13" s="247"/>
      <c r="JST13" s="247"/>
      <c r="JSU13" s="247"/>
      <c r="JSV13" s="247"/>
      <c r="JSW13" s="247"/>
      <c r="JSX13" s="247"/>
      <c r="JSY13" s="247"/>
      <c r="JSZ13" s="247"/>
      <c r="JTA13" s="247"/>
      <c r="JTB13" s="247"/>
      <c r="JTC13" s="247"/>
      <c r="JTD13" s="247"/>
      <c r="JTE13" s="247"/>
      <c r="JTF13" s="247"/>
      <c r="JTG13" s="247"/>
      <c r="JTH13" s="247"/>
      <c r="JTI13" s="247"/>
      <c r="JTJ13" s="247"/>
      <c r="JTK13" s="247"/>
      <c r="JTL13" s="247"/>
      <c r="JTM13" s="247"/>
      <c r="JTN13" s="247"/>
      <c r="JTO13" s="247"/>
      <c r="JTP13" s="247"/>
      <c r="JTQ13" s="247"/>
      <c r="JTR13" s="247"/>
      <c r="JTS13" s="247"/>
      <c r="JTT13" s="247"/>
      <c r="JTU13" s="247"/>
      <c r="JTV13" s="247"/>
      <c r="JTW13" s="247"/>
      <c r="JTX13" s="247"/>
      <c r="JTY13" s="247"/>
      <c r="JTZ13" s="247"/>
      <c r="JUA13" s="247"/>
      <c r="JUB13" s="247"/>
      <c r="JUC13" s="247"/>
      <c r="JUD13" s="247"/>
      <c r="JUE13" s="247"/>
      <c r="JUF13" s="247"/>
      <c r="JUG13" s="247"/>
      <c r="JUH13" s="247"/>
      <c r="JUI13" s="247"/>
      <c r="JUJ13" s="247"/>
      <c r="JUK13" s="247"/>
      <c r="JUL13" s="247"/>
      <c r="JUM13" s="247"/>
      <c r="JUN13" s="247"/>
      <c r="JUO13" s="247"/>
      <c r="JUP13" s="247"/>
      <c r="JUQ13" s="247"/>
      <c r="JUR13" s="247"/>
      <c r="JUS13" s="247"/>
      <c r="JUT13" s="247"/>
      <c r="JUU13" s="247"/>
      <c r="JUV13" s="247"/>
      <c r="JUW13" s="247"/>
      <c r="JUX13" s="247"/>
      <c r="JUY13" s="247"/>
      <c r="JUZ13" s="247"/>
      <c r="JVA13" s="247"/>
      <c r="JVB13" s="247"/>
      <c r="JVC13" s="247"/>
      <c r="JVD13" s="247"/>
      <c r="JVE13" s="247"/>
      <c r="JVF13" s="247"/>
      <c r="JVG13" s="247"/>
      <c r="JVH13" s="247"/>
      <c r="JVI13" s="247"/>
      <c r="JVJ13" s="247"/>
      <c r="JVK13" s="247"/>
      <c r="JVL13" s="247"/>
      <c r="JVM13" s="247"/>
      <c r="JVN13" s="247"/>
      <c r="JVO13" s="247"/>
      <c r="JVP13" s="247"/>
      <c r="JVQ13" s="247"/>
      <c r="JVR13" s="247"/>
      <c r="JVS13" s="247"/>
      <c r="JVT13" s="247"/>
      <c r="JVU13" s="247"/>
      <c r="JVV13" s="247"/>
      <c r="JVW13" s="247"/>
      <c r="JVX13" s="247"/>
      <c r="JVY13" s="247"/>
      <c r="JVZ13" s="247"/>
      <c r="JWA13" s="247"/>
      <c r="JWB13" s="247"/>
      <c r="JWC13" s="247"/>
      <c r="JWD13" s="247"/>
      <c r="JWE13" s="247"/>
      <c r="JWF13" s="247"/>
      <c r="JWG13" s="247"/>
      <c r="JWH13" s="247"/>
      <c r="JWI13" s="247"/>
      <c r="JWJ13" s="247"/>
      <c r="JWK13" s="247"/>
      <c r="JWL13" s="247"/>
      <c r="JWM13" s="247"/>
      <c r="JWN13" s="247"/>
      <c r="JWO13" s="247"/>
      <c r="JWP13" s="247"/>
      <c r="JWQ13" s="247"/>
      <c r="JWR13" s="247"/>
      <c r="JWS13" s="247"/>
      <c r="JWT13" s="247"/>
      <c r="JWU13" s="247"/>
      <c r="JWV13" s="247"/>
      <c r="JWW13" s="247"/>
      <c r="JWX13" s="247"/>
      <c r="JWY13" s="247"/>
      <c r="JWZ13" s="247"/>
      <c r="JXA13" s="247"/>
      <c r="JXB13" s="247"/>
      <c r="JXC13" s="247"/>
      <c r="JXD13" s="247"/>
      <c r="JXE13" s="247"/>
      <c r="JXF13" s="247"/>
      <c r="JXG13" s="247"/>
      <c r="JXH13" s="247"/>
      <c r="JXI13" s="247"/>
      <c r="JXJ13" s="247"/>
      <c r="JXK13" s="247"/>
      <c r="JXL13" s="247"/>
      <c r="JXM13" s="247"/>
      <c r="JXN13" s="247"/>
      <c r="JXO13" s="247"/>
      <c r="JXP13" s="247"/>
      <c r="JXQ13" s="247"/>
      <c r="JXR13" s="247"/>
      <c r="JXS13" s="247"/>
      <c r="JXT13" s="247"/>
      <c r="JXU13" s="247"/>
      <c r="JXV13" s="247"/>
      <c r="JXW13" s="247"/>
      <c r="JXX13" s="247"/>
      <c r="JXY13" s="247"/>
      <c r="JXZ13" s="247"/>
      <c r="JYA13" s="247"/>
      <c r="JYB13" s="247"/>
      <c r="JYC13" s="247"/>
      <c r="JYD13" s="247"/>
      <c r="JYE13" s="247"/>
      <c r="JYF13" s="247"/>
      <c r="JYG13" s="247"/>
      <c r="JYH13" s="247"/>
      <c r="JYI13" s="247"/>
      <c r="JYJ13" s="247"/>
      <c r="JYK13" s="247"/>
      <c r="JYL13" s="247"/>
      <c r="JYM13" s="247"/>
      <c r="JYN13" s="247"/>
      <c r="JYO13" s="247"/>
      <c r="JYP13" s="247"/>
      <c r="JYQ13" s="247"/>
      <c r="JYR13" s="247"/>
      <c r="JYS13" s="247"/>
      <c r="JYT13" s="247"/>
      <c r="JYU13" s="247"/>
      <c r="JYV13" s="247"/>
      <c r="JYW13" s="247"/>
      <c r="JYX13" s="247"/>
      <c r="JYY13" s="247"/>
      <c r="JYZ13" s="247"/>
      <c r="JZA13" s="247"/>
      <c r="JZB13" s="247"/>
      <c r="JZC13" s="247"/>
      <c r="JZD13" s="247"/>
      <c r="JZE13" s="247"/>
      <c r="JZF13" s="247"/>
      <c r="JZG13" s="247"/>
      <c r="JZH13" s="247"/>
      <c r="JZI13" s="247"/>
      <c r="JZJ13" s="247"/>
      <c r="JZK13" s="247"/>
      <c r="JZL13" s="247"/>
      <c r="JZM13" s="247"/>
      <c r="JZN13" s="247"/>
      <c r="JZO13" s="247"/>
      <c r="JZP13" s="247"/>
      <c r="JZQ13" s="247"/>
      <c r="JZR13" s="247"/>
      <c r="JZS13" s="247"/>
      <c r="JZT13" s="247"/>
      <c r="JZU13" s="247"/>
      <c r="JZV13" s="247"/>
      <c r="JZW13" s="247"/>
      <c r="JZX13" s="247"/>
      <c r="JZY13" s="247"/>
      <c r="JZZ13" s="247"/>
      <c r="KAA13" s="247"/>
      <c r="KAB13" s="247"/>
      <c r="KAC13" s="247"/>
      <c r="KAD13" s="247"/>
      <c r="KAE13" s="247"/>
      <c r="KAF13" s="247"/>
      <c r="KAG13" s="247"/>
      <c r="KAH13" s="247"/>
      <c r="KAI13" s="247"/>
      <c r="KAJ13" s="247"/>
      <c r="KAK13" s="247"/>
      <c r="KAL13" s="247"/>
      <c r="KAM13" s="247"/>
      <c r="KAN13" s="247"/>
      <c r="KAO13" s="247"/>
      <c r="KAP13" s="247"/>
      <c r="KAQ13" s="247"/>
      <c r="KAR13" s="247"/>
      <c r="KAS13" s="247"/>
      <c r="KAT13" s="247"/>
      <c r="KAU13" s="247"/>
      <c r="KAV13" s="247"/>
      <c r="KAW13" s="247"/>
      <c r="KAX13" s="247"/>
      <c r="KAY13" s="247"/>
      <c r="KAZ13" s="247"/>
      <c r="KBA13" s="247"/>
      <c r="KBB13" s="247"/>
      <c r="KBC13" s="247"/>
      <c r="KBD13" s="247"/>
      <c r="KBE13" s="247"/>
      <c r="KBF13" s="247"/>
      <c r="KBG13" s="247"/>
      <c r="KBH13" s="247"/>
      <c r="KBI13" s="247"/>
      <c r="KBJ13" s="247"/>
      <c r="KBK13" s="247"/>
      <c r="KBL13" s="247"/>
      <c r="KBM13" s="247"/>
      <c r="KBN13" s="247"/>
      <c r="KBO13" s="247"/>
      <c r="KBP13" s="247"/>
      <c r="KBQ13" s="247"/>
      <c r="KBR13" s="247"/>
      <c r="KBS13" s="247"/>
      <c r="KBT13" s="247"/>
      <c r="KBU13" s="247"/>
      <c r="KBV13" s="247"/>
      <c r="KBW13" s="247"/>
      <c r="KBX13" s="247"/>
      <c r="KBY13" s="247"/>
      <c r="KBZ13" s="247"/>
      <c r="KCA13" s="247"/>
      <c r="KCB13" s="247"/>
      <c r="KCC13" s="247"/>
      <c r="KCD13" s="247"/>
      <c r="KCE13" s="247"/>
      <c r="KCF13" s="247"/>
      <c r="KCG13" s="247"/>
      <c r="KCH13" s="247"/>
      <c r="KCI13" s="247"/>
      <c r="KCJ13" s="247"/>
      <c r="KCK13" s="247"/>
      <c r="KCL13" s="247"/>
      <c r="KCM13" s="247"/>
      <c r="KCN13" s="247"/>
      <c r="KCO13" s="247"/>
      <c r="KCP13" s="247"/>
      <c r="KCQ13" s="247"/>
      <c r="KCR13" s="247"/>
      <c r="KCS13" s="247"/>
      <c r="KCT13" s="247"/>
      <c r="KCU13" s="247"/>
      <c r="KCV13" s="247"/>
      <c r="KCW13" s="247"/>
      <c r="KCX13" s="247"/>
      <c r="KCY13" s="247"/>
      <c r="KCZ13" s="247"/>
      <c r="KDA13" s="247"/>
      <c r="KDB13" s="247"/>
      <c r="KDC13" s="247"/>
      <c r="KDD13" s="247"/>
      <c r="KDE13" s="247"/>
      <c r="KDF13" s="247"/>
      <c r="KDG13" s="247"/>
      <c r="KDH13" s="247"/>
      <c r="KDI13" s="247"/>
      <c r="KDJ13" s="247"/>
      <c r="KDK13" s="247"/>
      <c r="KDL13" s="247"/>
      <c r="KDM13" s="247"/>
      <c r="KDN13" s="247"/>
      <c r="KDO13" s="247"/>
      <c r="KDP13" s="247"/>
      <c r="KDQ13" s="247"/>
      <c r="KDR13" s="247"/>
      <c r="KDS13" s="247"/>
      <c r="KDT13" s="247"/>
      <c r="KDU13" s="247"/>
      <c r="KDV13" s="247"/>
      <c r="KDW13" s="247"/>
      <c r="KDX13" s="247"/>
      <c r="KDY13" s="247"/>
      <c r="KDZ13" s="247"/>
      <c r="KEA13" s="247"/>
      <c r="KEB13" s="247"/>
      <c r="KEC13" s="247"/>
      <c r="KED13" s="247"/>
      <c r="KEE13" s="247"/>
      <c r="KEF13" s="247"/>
      <c r="KEG13" s="247"/>
      <c r="KEH13" s="247"/>
      <c r="KEI13" s="247"/>
      <c r="KEJ13" s="247"/>
      <c r="KEK13" s="247"/>
      <c r="KEL13" s="247"/>
      <c r="KEM13" s="247"/>
      <c r="KEN13" s="247"/>
      <c r="KEO13" s="247"/>
      <c r="KEP13" s="247"/>
      <c r="KEQ13" s="247"/>
      <c r="KER13" s="247"/>
      <c r="KES13" s="247"/>
      <c r="KET13" s="247"/>
      <c r="KEU13" s="247"/>
      <c r="KEV13" s="247"/>
      <c r="KEW13" s="247"/>
      <c r="KEX13" s="247"/>
      <c r="KEY13" s="247"/>
      <c r="KEZ13" s="247"/>
      <c r="KFA13" s="247"/>
      <c r="KFB13" s="247"/>
      <c r="KFC13" s="247"/>
      <c r="KFD13" s="247"/>
      <c r="KFE13" s="247"/>
      <c r="KFF13" s="247"/>
      <c r="KFG13" s="247"/>
      <c r="KFH13" s="247"/>
      <c r="KFI13" s="247"/>
      <c r="KFJ13" s="247"/>
      <c r="KFK13" s="247"/>
      <c r="KFL13" s="247"/>
      <c r="KFM13" s="247"/>
      <c r="KFN13" s="247"/>
      <c r="KFO13" s="247"/>
      <c r="KFP13" s="247"/>
      <c r="KFQ13" s="247"/>
      <c r="KFR13" s="247"/>
      <c r="KFS13" s="247"/>
      <c r="KFT13" s="247"/>
      <c r="KFU13" s="247"/>
      <c r="KFV13" s="247"/>
      <c r="KFW13" s="247"/>
      <c r="KFX13" s="247"/>
      <c r="KFY13" s="247"/>
      <c r="KFZ13" s="247"/>
      <c r="KGA13" s="247"/>
      <c r="KGB13" s="247"/>
      <c r="KGC13" s="247"/>
      <c r="KGD13" s="247"/>
      <c r="KGE13" s="247"/>
      <c r="KGF13" s="247"/>
      <c r="KGG13" s="247"/>
      <c r="KGH13" s="247"/>
      <c r="KGI13" s="247"/>
      <c r="KGJ13" s="247"/>
      <c r="KGK13" s="247"/>
      <c r="KGL13" s="247"/>
      <c r="KGM13" s="247"/>
      <c r="KGN13" s="247"/>
      <c r="KGO13" s="247"/>
      <c r="KGP13" s="247"/>
      <c r="KGQ13" s="247"/>
      <c r="KGR13" s="247"/>
      <c r="KGS13" s="247"/>
      <c r="KGT13" s="247"/>
      <c r="KGU13" s="247"/>
      <c r="KGV13" s="247"/>
      <c r="KGW13" s="247"/>
      <c r="KGX13" s="247"/>
      <c r="KGY13" s="247"/>
      <c r="KGZ13" s="247"/>
      <c r="KHA13" s="247"/>
      <c r="KHB13" s="247"/>
      <c r="KHC13" s="247"/>
      <c r="KHD13" s="247"/>
      <c r="KHE13" s="247"/>
      <c r="KHF13" s="247"/>
      <c r="KHG13" s="247"/>
      <c r="KHH13" s="247"/>
      <c r="KHI13" s="247"/>
      <c r="KHJ13" s="247"/>
      <c r="KHK13" s="247"/>
      <c r="KHL13" s="247"/>
      <c r="KHM13" s="247"/>
      <c r="KHN13" s="247"/>
      <c r="KHO13" s="247"/>
      <c r="KHP13" s="247"/>
      <c r="KHQ13" s="247"/>
      <c r="KHR13" s="247"/>
      <c r="KHS13" s="247"/>
      <c r="KHT13" s="247"/>
      <c r="KHU13" s="247"/>
      <c r="KHV13" s="247"/>
      <c r="KHW13" s="247"/>
      <c r="KHX13" s="247"/>
      <c r="KHY13" s="247"/>
      <c r="KHZ13" s="247"/>
      <c r="KIA13" s="247"/>
      <c r="KIB13" s="247"/>
      <c r="KIC13" s="247"/>
      <c r="KID13" s="247"/>
      <c r="KIE13" s="247"/>
      <c r="KIF13" s="247"/>
      <c r="KIG13" s="247"/>
      <c r="KIH13" s="247"/>
      <c r="KII13" s="247"/>
      <c r="KIJ13" s="247"/>
      <c r="KIK13" s="247"/>
      <c r="KIL13" s="247"/>
      <c r="KIM13" s="247"/>
      <c r="KIN13" s="247"/>
      <c r="KIO13" s="247"/>
      <c r="KIP13" s="247"/>
      <c r="KIQ13" s="247"/>
      <c r="KIR13" s="247"/>
      <c r="KIS13" s="247"/>
      <c r="KIT13" s="247"/>
      <c r="KIU13" s="247"/>
      <c r="KIV13" s="247"/>
      <c r="KIW13" s="247"/>
      <c r="KIX13" s="247"/>
      <c r="KIY13" s="247"/>
      <c r="KIZ13" s="247"/>
      <c r="KJA13" s="247"/>
      <c r="KJB13" s="247"/>
      <c r="KJC13" s="247"/>
      <c r="KJD13" s="247"/>
      <c r="KJE13" s="247"/>
      <c r="KJF13" s="247"/>
      <c r="KJG13" s="247"/>
      <c r="KJH13" s="247"/>
      <c r="KJI13" s="247"/>
      <c r="KJJ13" s="247"/>
      <c r="KJK13" s="247"/>
      <c r="KJL13" s="247"/>
      <c r="KJM13" s="247"/>
      <c r="KJN13" s="247"/>
      <c r="KJO13" s="247"/>
      <c r="KJP13" s="247"/>
      <c r="KJQ13" s="247"/>
      <c r="KJR13" s="247"/>
      <c r="KJS13" s="247"/>
      <c r="KJT13" s="247"/>
      <c r="KJU13" s="247"/>
      <c r="KJV13" s="247"/>
      <c r="KJW13" s="247"/>
      <c r="KJX13" s="247"/>
      <c r="KJY13" s="247"/>
      <c r="KJZ13" s="247"/>
      <c r="KKA13" s="247"/>
      <c r="KKB13" s="247"/>
      <c r="KKC13" s="247"/>
      <c r="KKD13" s="247"/>
      <c r="KKE13" s="247"/>
      <c r="KKF13" s="247"/>
      <c r="KKG13" s="247"/>
      <c r="KKH13" s="247"/>
      <c r="KKI13" s="247"/>
      <c r="KKJ13" s="247"/>
      <c r="KKK13" s="247"/>
      <c r="KKL13" s="247"/>
      <c r="KKM13" s="247"/>
      <c r="KKN13" s="247"/>
      <c r="KKO13" s="247"/>
      <c r="KKP13" s="247"/>
      <c r="KKQ13" s="247"/>
      <c r="KKR13" s="247"/>
      <c r="KKS13" s="247"/>
      <c r="KKT13" s="247"/>
      <c r="KKU13" s="247"/>
      <c r="KKV13" s="247"/>
      <c r="KKW13" s="247"/>
      <c r="KKX13" s="247"/>
      <c r="KKY13" s="247"/>
      <c r="KKZ13" s="247"/>
      <c r="KLA13" s="247"/>
      <c r="KLB13" s="247"/>
      <c r="KLC13" s="247"/>
      <c r="KLD13" s="247"/>
      <c r="KLE13" s="247"/>
      <c r="KLF13" s="247"/>
      <c r="KLG13" s="247"/>
      <c r="KLH13" s="247"/>
      <c r="KLI13" s="247"/>
      <c r="KLJ13" s="247"/>
      <c r="KLK13" s="247"/>
      <c r="KLL13" s="247"/>
      <c r="KLM13" s="247"/>
      <c r="KLN13" s="247"/>
      <c r="KLO13" s="247"/>
      <c r="KLP13" s="247"/>
      <c r="KLQ13" s="247"/>
      <c r="KLR13" s="247"/>
      <c r="KLS13" s="247"/>
      <c r="KLT13" s="247"/>
      <c r="KLU13" s="247"/>
      <c r="KLV13" s="247"/>
      <c r="KLW13" s="247"/>
      <c r="KLX13" s="247"/>
      <c r="KLY13" s="247"/>
      <c r="KLZ13" s="247"/>
      <c r="KMA13" s="247"/>
      <c r="KMB13" s="247"/>
      <c r="KMC13" s="247"/>
      <c r="KMD13" s="247"/>
      <c r="KME13" s="247"/>
      <c r="KMF13" s="247"/>
      <c r="KMG13" s="247"/>
      <c r="KMH13" s="247"/>
      <c r="KMI13" s="247"/>
      <c r="KMJ13" s="247"/>
      <c r="KMK13" s="247"/>
      <c r="KML13" s="247"/>
      <c r="KMM13" s="247"/>
      <c r="KMN13" s="247"/>
      <c r="KMO13" s="247"/>
      <c r="KMP13" s="247"/>
      <c r="KMQ13" s="247"/>
      <c r="KMR13" s="247"/>
      <c r="KMS13" s="247"/>
      <c r="KMT13" s="247"/>
      <c r="KMU13" s="247"/>
      <c r="KMV13" s="247"/>
      <c r="KMW13" s="247"/>
      <c r="KMX13" s="247"/>
      <c r="KMY13" s="247"/>
      <c r="KMZ13" s="247"/>
      <c r="KNA13" s="247"/>
      <c r="KNB13" s="247"/>
      <c r="KNC13" s="247"/>
      <c r="KND13" s="247"/>
      <c r="KNE13" s="247"/>
      <c r="KNF13" s="247"/>
      <c r="KNG13" s="247"/>
      <c r="KNH13" s="247"/>
      <c r="KNI13" s="247"/>
      <c r="KNJ13" s="247"/>
      <c r="KNK13" s="247"/>
      <c r="KNL13" s="247"/>
      <c r="KNM13" s="247"/>
      <c r="KNN13" s="247"/>
      <c r="KNO13" s="247"/>
      <c r="KNP13" s="247"/>
      <c r="KNQ13" s="247"/>
      <c r="KNR13" s="247"/>
      <c r="KNS13" s="247"/>
      <c r="KNT13" s="247"/>
      <c r="KNU13" s="247"/>
      <c r="KNV13" s="247"/>
      <c r="KNW13" s="247"/>
      <c r="KNX13" s="247"/>
      <c r="KNY13" s="247"/>
      <c r="KNZ13" s="247"/>
      <c r="KOA13" s="247"/>
      <c r="KOB13" s="247"/>
      <c r="KOC13" s="247"/>
      <c r="KOD13" s="247"/>
      <c r="KOE13" s="247"/>
      <c r="KOF13" s="247"/>
      <c r="KOG13" s="247"/>
      <c r="KOH13" s="247"/>
      <c r="KOI13" s="247"/>
      <c r="KOJ13" s="247"/>
      <c r="KOK13" s="247"/>
      <c r="KOL13" s="247"/>
      <c r="KOM13" s="247"/>
      <c r="KON13" s="247"/>
      <c r="KOO13" s="247"/>
      <c r="KOP13" s="247"/>
      <c r="KOQ13" s="247"/>
      <c r="KOR13" s="247"/>
      <c r="KOS13" s="247"/>
      <c r="KOT13" s="247"/>
      <c r="KOU13" s="247"/>
      <c r="KOV13" s="247"/>
      <c r="KOW13" s="247"/>
      <c r="KOX13" s="247"/>
      <c r="KOY13" s="247"/>
      <c r="KOZ13" s="247"/>
      <c r="KPA13" s="247"/>
      <c r="KPB13" s="247"/>
      <c r="KPC13" s="247"/>
      <c r="KPD13" s="247"/>
      <c r="KPE13" s="247"/>
      <c r="KPF13" s="247"/>
      <c r="KPG13" s="247"/>
      <c r="KPH13" s="247"/>
      <c r="KPI13" s="247"/>
      <c r="KPJ13" s="247"/>
      <c r="KPK13" s="247"/>
      <c r="KPL13" s="247"/>
      <c r="KPM13" s="247"/>
      <c r="KPN13" s="247"/>
      <c r="KPO13" s="247"/>
      <c r="KPP13" s="247"/>
      <c r="KPQ13" s="247"/>
      <c r="KPR13" s="247"/>
      <c r="KPS13" s="247"/>
      <c r="KPT13" s="247"/>
      <c r="KPU13" s="247"/>
      <c r="KPV13" s="247"/>
      <c r="KPW13" s="247"/>
      <c r="KPX13" s="247"/>
      <c r="KPY13" s="247"/>
      <c r="KPZ13" s="247"/>
      <c r="KQA13" s="247"/>
      <c r="KQB13" s="247"/>
      <c r="KQC13" s="247"/>
      <c r="KQD13" s="247"/>
      <c r="KQE13" s="247"/>
      <c r="KQF13" s="247"/>
      <c r="KQG13" s="247"/>
      <c r="KQH13" s="247"/>
      <c r="KQI13" s="247"/>
      <c r="KQJ13" s="247"/>
      <c r="KQK13" s="247"/>
      <c r="KQL13" s="247"/>
      <c r="KQM13" s="247"/>
      <c r="KQN13" s="247"/>
      <c r="KQO13" s="247"/>
      <c r="KQP13" s="247"/>
      <c r="KQQ13" s="247"/>
      <c r="KQR13" s="247"/>
      <c r="KQS13" s="247"/>
      <c r="KQT13" s="247"/>
      <c r="KQU13" s="247"/>
      <c r="KQV13" s="247"/>
      <c r="KQW13" s="247"/>
      <c r="KQX13" s="247"/>
      <c r="KQY13" s="247"/>
      <c r="KQZ13" s="247"/>
      <c r="KRA13" s="247"/>
      <c r="KRB13" s="247"/>
      <c r="KRC13" s="247"/>
      <c r="KRD13" s="247"/>
      <c r="KRE13" s="247"/>
      <c r="KRF13" s="247"/>
      <c r="KRG13" s="247"/>
      <c r="KRH13" s="247"/>
      <c r="KRI13" s="247"/>
      <c r="KRJ13" s="247"/>
      <c r="KRK13" s="247"/>
      <c r="KRL13" s="247"/>
      <c r="KRM13" s="247"/>
      <c r="KRN13" s="247"/>
      <c r="KRO13" s="247"/>
      <c r="KRP13" s="247"/>
      <c r="KRQ13" s="247"/>
      <c r="KRR13" s="247"/>
      <c r="KRS13" s="247"/>
      <c r="KRT13" s="247"/>
      <c r="KRU13" s="247"/>
      <c r="KRV13" s="247"/>
      <c r="KRW13" s="247"/>
      <c r="KRX13" s="247"/>
      <c r="KRY13" s="247"/>
      <c r="KRZ13" s="247"/>
      <c r="KSA13" s="247"/>
      <c r="KSB13" s="247"/>
      <c r="KSC13" s="247"/>
      <c r="KSD13" s="247"/>
      <c r="KSE13" s="247"/>
      <c r="KSF13" s="247"/>
      <c r="KSG13" s="247"/>
      <c r="KSH13" s="247"/>
      <c r="KSI13" s="247"/>
      <c r="KSJ13" s="247"/>
      <c r="KSK13" s="247"/>
      <c r="KSL13" s="247"/>
      <c r="KSM13" s="247"/>
      <c r="KSN13" s="247"/>
      <c r="KSO13" s="247"/>
      <c r="KSP13" s="247"/>
      <c r="KSQ13" s="247"/>
      <c r="KSR13" s="247"/>
      <c r="KSS13" s="247"/>
      <c r="KST13" s="247"/>
      <c r="KSU13" s="247"/>
      <c r="KSV13" s="247"/>
      <c r="KSW13" s="247"/>
      <c r="KSX13" s="247"/>
      <c r="KSY13" s="247"/>
      <c r="KSZ13" s="247"/>
      <c r="KTA13" s="247"/>
      <c r="KTB13" s="247"/>
      <c r="KTC13" s="247"/>
      <c r="KTD13" s="247"/>
      <c r="KTE13" s="247"/>
      <c r="KTF13" s="247"/>
      <c r="KTG13" s="247"/>
      <c r="KTH13" s="247"/>
      <c r="KTI13" s="247"/>
      <c r="KTJ13" s="247"/>
      <c r="KTK13" s="247"/>
      <c r="KTL13" s="247"/>
      <c r="KTM13" s="247"/>
      <c r="KTN13" s="247"/>
      <c r="KTO13" s="247"/>
      <c r="KTP13" s="247"/>
      <c r="KTQ13" s="247"/>
      <c r="KTR13" s="247"/>
      <c r="KTS13" s="247"/>
      <c r="KTT13" s="247"/>
      <c r="KTU13" s="247"/>
      <c r="KTV13" s="247"/>
      <c r="KTW13" s="247"/>
      <c r="KTX13" s="247"/>
      <c r="KTY13" s="247"/>
      <c r="KTZ13" s="247"/>
      <c r="KUA13" s="247"/>
      <c r="KUB13" s="247"/>
      <c r="KUC13" s="247"/>
      <c r="KUD13" s="247"/>
      <c r="KUE13" s="247"/>
      <c r="KUF13" s="247"/>
      <c r="KUG13" s="247"/>
      <c r="KUH13" s="247"/>
      <c r="KUI13" s="247"/>
      <c r="KUJ13" s="247"/>
      <c r="KUK13" s="247"/>
      <c r="KUL13" s="247"/>
      <c r="KUM13" s="247"/>
      <c r="KUN13" s="247"/>
      <c r="KUO13" s="247"/>
      <c r="KUP13" s="247"/>
      <c r="KUQ13" s="247"/>
      <c r="KUR13" s="247"/>
      <c r="KUS13" s="247"/>
      <c r="KUT13" s="247"/>
      <c r="KUU13" s="247"/>
      <c r="KUV13" s="247"/>
      <c r="KUW13" s="247"/>
      <c r="KUX13" s="247"/>
      <c r="KUY13" s="247"/>
      <c r="KUZ13" s="247"/>
      <c r="KVA13" s="247"/>
      <c r="KVB13" s="247"/>
      <c r="KVC13" s="247"/>
      <c r="KVD13" s="247"/>
      <c r="KVE13" s="247"/>
      <c r="KVF13" s="247"/>
      <c r="KVG13" s="247"/>
      <c r="KVH13" s="247"/>
      <c r="KVI13" s="247"/>
      <c r="KVJ13" s="247"/>
      <c r="KVK13" s="247"/>
      <c r="KVL13" s="247"/>
      <c r="KVM13" s="247"/>
      <c r="KVN13" s="247"/>
      <c r="KVO13" s="247"/>
      <c r="KVP13" s="247"/>
      <c r="KVQ13" s="247"/>
      <c r="KVR13" s="247"/>
      <c r="KVS13" s="247"/>
      <c r="KVT13" s="247"/>
      <c r="KVU13" s="247"/>
      <c r="KVV13" s="247"/>
      <c r="KVW13" s="247"/>
      <c r="KVX13" s="247"/>
      <c r="KVY13" s="247"/>
      <c r="KVZ13" s="247"/>
      <c r="KWA13" s="247"/>
      <c r="KWB13" s="247"/>
      <c r="KWC13" s="247"/>
      <c r="KWD13" s="247"/>
      <c r="KWE13" s="247"/>
      <c r="KWF13" s="247"/>
      <c r="KWG13" s="247"/>
      <c r="KWH13" s="247"/>
      <c r="KWI13" s="247"/>
      <c r="KWJ13" s="247"/>
      <c r="KWK13" s="247"/>
      <c r="KWL13" s="247"/>
      <c r="KWM13" s="247"/>
      <c r="KWN13" s="247"/>
      <c r="KWO13" s="247"/>
      <c r="KWP13" s="247"/>
      <c r="KWQ13" s="247"/>
      <c r="KWR13" s="247"/>
      <c r="KWS13" s="247"/>
      <c r="KWT13" s="247"/>
      <c r="KWU13" s="247"/>
      <c r="KWV13" s="247"/>
      <c r="KWW13" s="247"/>
      <c r="KWX13" s="247"/>
      <c r="KWY13" s="247"/>
      <c r="KWZ13" s="247"/>
      <c r="KXA13" s="247"/>
      <c r="KXB13" s="247"/>
      <c r="KXC13" s="247"/>
      <c r="KXD13" s="247"/>
      <c r="KXE13" s="247"/>
      <c r="KXF13" s="247"/>
      <c r="KXG13" s="247"/>
      <c r="KXH13" s="247"/>
      <c r="KXI13" s="247"/>
      <c r="KXJ13" s="247"/>
      <c r="KXK13" s="247"/>
      <c r="KXL13" s="247"/>
      <c r="KXM13" s="247"/>
      <c r="KXN13" s="247"/>
      <c r="KXO13" s="247"/>
      <c r="KXP13" s="247"/>
      <c r="KXQ13" s="247"/>
      <c r="KXR13" s="247"/>
      <c r="KXS13" s="247"/>
      <c r="KXT13" s="247"/>
      <c r="KXU13" s="247"/>
      <c r="KXV13" s="247"/>
      <c r="KXW13" s="247"/>
      <c r="KXX13" s="247"/>
      <c r="KXY13" s="247"/>
      <c r="KXZ13" s="247"/>
      <c r="KYA13" s="247"/>
      <c r="KYB13" s="247"/>
      <c r="KYC13" s="247"/>
      <c r="KYD13" s="247"/>
      <c r="KYE13" s="247"/>
      <c r="KYF13" s="247"/>
      <c r="KYG13" s="247"/>
      <c r="KYH13" s="247"/>
      <c r="KYI13" s="247"/>
      <c r="KYJ13" s="247"/>
      <c r="KYK13" s="247"/>
      <c r="KYL13" s="247"/>
      <c r="KYM13" s="247"/>
      <c r="KYN13" s="247"/>
      <c r="KYO13" s="247"/>
      <c r="KYP13" s="247"/>
      <c r="KYQ13" s="247"/>
      <c r="KYR13" s="247"/>
      <c r="KYS13" s="247"/>
      <c r="KYT13" s="247"/>
      <c r="KYU13" s="247"/>
      <c r="KYV13" s="247"/>
      <c r="KYW13" s="247"/>
      <c r="KYX13" s="247"/>
      <c r="KYY13" s="247"/>
      <c r="KYZ13" s="247"/>
      <c r="KZA13" s="247"/>
      <c r="KZB13" s="247"/>
      <c r="KZC13" s="247"/>
      <c r="KZD13" s="247"/>
      <c r="KZE13" s="247"/>
      <c r="KZF13" s="247"/>
      <c r="KZG13" s="247"/>
      <c r="KZH13" s="247"/>
      <c r="KZI13" s="247"/>
      <c r="KZJ13" s="247"/>
      <c r="KZK13" s="247"/>
      <c r="KZL13" s="247"/>
      <c r="KZM13" s="247"/>
      <c r="KZN13" s="247"/>
      <c r="KZO13" s="247"/>
      <c r="KZP13" s="247"/>
      <c r="KZQ13" s="247"/>
      <c r="KZR13" s="247"/>
      <c r="KZS13" s="247"/>
      <c r="KZT13" s="247"/>
      <c r="KZU13" s="247"/>
      <c r="KZV13" s="247"/>
      <c r="KZW13" s="247"/>
      <c r="KZX13" s="247"/>
      <c r="KZY13" s="247"/>
      <c r="KZZ13" s="247"/>
      <c r="LAA13" s="247"/>
      <c r="LAB13" s="247"/>
      <c r="LAC13" s="247"/>
      <c r="LAD13" s="247"/>
      <c r="LAE13" s="247"/>
      <c r="LAF13" s="247"/>
      <c r="LAG13" s="247"/>
      <c r="LAH13" s="247"/>
      <c r="LAI13" s="247"/>
      <c r="LAJ13" s="247"/>
      <c r="LAK13" s="247"/>
      <c r="LAL13" s="247"/>
      <c r="LAM13" s="247"/>
      <c r="LAN13" s="247"/>
      <c r="LAO13" s="247"/>
      <c r="LAP13" s="247"/>
      <c r="LAQ13" s="247"/>
      <c r="LAR13" s="247"/>
      <c r="LAS13" s="247"/>
      <c r="LAT13" s="247"/>
      <c r="LAU13" s="247"/>
      <c r="LAV13" s="247"/>
      <c r="LAW13" s="247"/>
      <c r="LAX13" s="247"/>
      <c r="LAY13" s="247"/>
      <c r="LAZ13" s="247"/>
      <c r="LBA13" s="247"/>
      <c r="LBB13" s="247"/>
      <c r="LBC13" s="247"/>
      <c r="LBD13" s="247"/>
      <c r="LBE13" s="247"/>
      <c r="LBF13" s="247"/>
      <c r="LBG13" s="247"/>
      <c r="LBH13" s="247"/>
      <c r="LBI13" s="247"/>
      <c r="LBJ13" s="247"/>
      <c r="LBK13" s="247"/>
      <c r="LBL13" s="247"/>
      <c r="LBM13" s="247"/>
      <c r="LBN13" s="247"/>
      <c r="LBO13" s="247"/>
      <c r="LBP13" s="247"/>
      <c r="LBQ13" s="247"/>
      <c r="LBR13" s="247"/>
      <c r="LBS13" s="247"/>
      <c r="LBT13" s="247"/>
      <c r="LBU13" s="247"/>
      <c r="LBV13" s="247"/>
      <c r="LBW13" s="247"/>
      <c r="LBX13" s="247"/>
      <c r="LBY13" s="247"/>
      <c r="LBZ13" s="247"/>
      <c r="LCA13" s="247"/>
      <c r="LCB13" s="247"/>
      <c r="LCC13" s="247"/>
      <c r="LCD13" s="247"/>
      <c r="LCE13" s="247"/>
      <c r="LCF13" s="247"/>
      <c r="LCG13" s="247"/>
      <c r="LCH13" s="247"/>
      <c r="LCI13" s="247"/>
      <c r="LCJ13" s="247"/>
      <c r="LCK13" s="247"/>
      <c r="LCL13" s="247"/>
      <c r="LCM13" s="247"/>
      <c r="LCN13" s="247"/>
      <c r="LCO13" s="247"/>
      <c r="LCP13" s="247"/>
      <c r="LCQ13" s="247"/>
      <c r="LCR13" s="247"/>
      <c r="LCS13" s="247"/>
      <c r="LCT13" s="247"/>
      <c r="LCU13" s="247"/>
      <c r="LCV13" s="247"/>
      <c r="LCW13" s="247"/>
      <c r="LCX13" s="247"/>
      <c r="LCY13" s="247"/>
      <c r="LCZ13" s="247"/>
      <c r="LDA13" s="247"/>
      <c r="LDB13" s="247"/>
      <c r="LDC13" s="247"/>
      <c r="LDD13" s="247"/>
      <c r="LDE13" s="247"/>
      <c r="LDF13" s="247"/>
      <c r="LDG13" s="247"/>
      <c r="LDH13" s="247"/>
      <c r="LDI13" s="247"/>
      <c r="LDJ13" s="247"/>
      <c r="LDK13" s="247"/>
      <c r="LDL13" s="247"/>
      <c r="LDM13" s="247"/>
      <c r="LDN13" s="247"/>
      <c r="LDO13" s="247"/>
      <c r="LDP13" s="247"/>
      <c r="LDQ13" s="247"/>
      <c r="LDR13" s="247"/>
      <c r="LDS13" s="247"/>
      <c r="LDT13" s="247"/>
      <c r="LDU13" s="247"/>
      <c r="LDV13" s="247"/>
      <c r="LDW13" s="247"/>
      <c r="LDX13" s="247"/>
      <c r="LDY13" s="247"/>
      <c r="LDZ13" s="247"/>
      <c r="LEA13" s="247"/>
      <c r="LEB13" s="247"/>
      <c r="LEC13" s="247"/>
      <c r="LED13" s="247"/>
      <c r="LEE13" s="247"/>
      <c r="LEF13" s="247"/>
      <c r="LEG13" s="247"/>
      <c r="LEH13" s="247"/>
      <c r="LEI13" s="247"/>
      <c r="LEJ13" s="247"/>
      <c r="LEK13" s="247"/>
      <c r="LEL13" s="247"/>
      <c r="LEM13" s="247"/>
      <c r="LEN13" s="247"/>
      <c r="LEO13" s="247"/>
      <c r="LEP13" s="247"/>
      <c r="LEQ13" s="247"/>
      <c r="LER13" s="247"/>
      <c r="LES13" s="247"/>
      <c r="LET13" s="247"/>
      <c r="LEU13" s="247"/>
      <c r="LEV13" s="247"/>
      <c r="LEW13" s="247"/>
      <c r="LEX13" s="247"/>
      <c r="LEY13" s="247"/>
      <c r="LEZ13" s="247"/>
      <c r="LFA13" s="247"/>
      <c r="LFB13" s="247"/>
      <c r="LFC13" s="247"/>
      <c r="LFD13" s="247"/>
      <c r="LFE13" s="247"/>
      <c r="LFF13" s="247"/>
      <c r="LFG13" s="247"/>
      <c r="LFH13" s="247"/>
      <c r="LFI13" s="247"/>
      <c r="LFJ13" s="247"/>
      <c r="LFK13" s="247"/>
      <c r="LFL13" s="247"/>
      <c r="LFM13" s="247"/>
      <c r="LFN13" s="247"/>
      <c r="LFO13" s="247"/>
      <c r="LFP13" s="247"/>
      <c r="LFQ13" s="247"/>
      <c r="LFR13" s="247"/>
      <c r="LFS13" s="247"/>
      <c r="LFT13" s="247"/>
      <c r="LFU13" s="247"/>
      <c r="LFV13" s="247"/>
      <c r="LFW13" s="247"/>
      <c r="LFX13" s="247"/>
      <c r="LFY13" s="247"/>
      <c r="LFZ13" s="247"/>
      <c r="LGA13" s="247"/>
      <c r="LGB13" s="247"/>
      <c r="LGC13" s="247"/>
      <c r="LGD13" s="247"/>
      <c r="LGE13" s="247"/>
      <c r="LGF13" s="247"/>
      <c r="LGG13" s="247"/>
      <c r="LGH13" s="247"/>
      <c r="LGI13" s="247"/>
      <c r="LGJ13" s="247"/>
      <c r="LGK13" s="247"/>
      <c r="LGL13" s="247"/>
      <c r="LGM13" s="247"/>
      <c r="LGN13" s="247"/>
      <c r="LGO13" s="247"/>
      <c r="LGP13" s="247"/>
      <c r="LGQ13" s="247"/>
      <c r="LGR13" s="247"/>
      <c r="LGS13" s="247"/>
      <c r="LGT13" s="247"/>
      <c r="LGU13" s="247"/>
      <c r="LGV13" s="247"/>
      <c r="LGW13" s="247"/>
      <c r="LGX13" s="247"/>
      <c r="LGY13" s="247"/>
      <c r="LGZ13" s="247"/>
      <c r="LHA13" s="247"/>
      <c r="LHB13" s="247"/>
      <c r="LHC13" s="247"/>
      <c r="LHD13" s="247"/>
      <c r="LHE13" s="247"/>
      <c r="LHF13" s="247"/>
      <c r="LHG13" s="247"/>
      <c r="LHH13" s="247"/>
      <c r="LHI13" s="247"/>
      <c r="LHJ13" s="247"/>
      <c r="LHK13" s="247"/>
      <c r="LHL13" s="247"/>
      <c r="LHM13" s="247"/>
      <c r="LHN13" s="247"/>
      <c r="LHO13" s="247"/>
      <c r="LHP13" s="247"/>
      <c r="LHQ13" s="247"/>
      <c r="LHR13" s="247"/>
      <c r="LHS13" s="247"/>
      <c r="LHT13" s="247"/>
      <c r="LHU13" s="247"/>
      <c r="LHV13" s="247"/>
      <c r="LHW13" s="247"/>
      <c r="LHX13" s="247"/>
      <c r="LHY13" s="247"/>
      <c r="LHZ13" s="247"/>
      <c r="LIA13" s="247"/>
      <c r="LIB13" s="247"/>
      <c r="LIC13" s="247"/>
      <c r="LID13" s="247"/>
      <c r="LIE13" s="247"/>
      <c r="LIF13" s="247"/>
      <c r="LIG13" s="247"/>
      <c r="LIH13" s="247"/>
      <c r="LII13" s="247"/>
      <c r="LIJ13" s="247"/>
      <c r="LIK13" s="247"/>
      <c r="LIL13" s="247"/>
      <c r="LIM13" s="247"/>
      <c r="LIN13" s="247"/>
      <c r="LIO13" s="247"/>
      <c r="LIP13" s="247"/>
      <c r="LIQ13" s="247"/>
      <c r="LIR13" s="247"/>
      <c r="LIS13" s="247"/>
      <c r="LIT13" s="247"/>
      <c r="LIU13" s="247"/>
      <c r="LIV13" s="247"/>
      <c r="LIW13" s="247"/>
      <c r="LIX13" s="247"/>
      <c r="LIY13" s="247"/>
      <c r="LIZ13" s="247"/>
      <c r="LJA13" s="247"/>
      <c r="LJB13" s="247"/>
      <c r="LJC13" s="247"/>
      <c r="LJD13" s="247"/>
      <c r="LJE13" s="247"/>
      <c r="LJF13" s="247"/>
      <c r="LJG13" s="247"/>
      <c r="LJH13" s="247"/>
      <c r="LJI13" s="247"/>
      <c r="LJJ13" s="247"/>
      <c r="LJK13" s="247"/>
      <c r="LJL13" s="247"/>
      <c r="LJM13" s="247"/>
      <c r="LJN13" s="247"/>
      <c r="LJO13" s="247"/>
      <c r="LJP13" s="247"/>
      <c r="LJQ13" s="247"/>
      <c r="LJR13" s="247"/>
      <c r="LJS13" s="247"/>
      <c r="LJT13" s="247"/>
      <c r="LJU13" s="247"/>
      <c r="LJV13" s="247"/>
      <c r="LJW13" s="247"/>
      <c r="LJX13" s="247"/>
      <c r="LJY13" s="247"/>
      <c r="LJZ13" s="247"/>
      <c r="LKA13" s="247"/>
      <c r="LKB13" s="247"/>
      <c r="LKC13" s="247"/>
      <c r="LKD13" s="247"/>
      <c r="LKE13" s="247"/>
      <c r="LKF13" s="247"/>
      <c r="LKG13" s="247"/>
      <c r="LKH13" s="247"/>
      <c r="LKI13" s="247"/>
      <c r="LKJ13" s="247"/>
      <c r="LKK13" s="247"/>
      <c r="LKL13" s="247"/>
      <c r="LKM13" s="247"/>
      <c r="LKN13" s="247"/>
      <c r="LKO13" s="247"/>
      <c r="LKP13" s="247"/>
      <c r="LKQ13" s="247"/>
      <c r="LKR13" s="247"/>
      <c r="LKS13" s="247"/>
      <c r="LKT13" s="247"/>
      <c r="LKU13" s="247"/>
      <c r="LKV13" s="247"/>
      <c r="LKW13" s="247"/>
      <c r="LKX13" s="247"/>
      <c r="LKY13" s="247"/>
      <c r="LKZ13" s="247"/>
      <c r="LLA13" s="247"/>
      <c r="LLB13" s="247"/>
      <c r="LLC13" s="247"/>
      <c r="LLD13" s="247"/>
      <c r="LLE13" s="247"/>
      <c r="LLF13" s="247"/>
      <c r="LLG13" s="247"/>
      <c r="LLH13" s="247"/>
      <c r="LLI13" s="247"/>
      <c r="LLJ13" s="247"/>
      <c r="LLK13" s="247"/>
      <c r="LLL13" s="247"/>
      <c r="LLM13" s="247"/>
      <c r="LLN13" s="247"/>
      <c r="LLO13" s="247"/>
      <c r="LLP13" s="247"/>
      <c r="LLQ13" s="247"/>
      <c r="LLR13" s="247"/>
      <c r="LLS13" s="247"/>
      <c r="LLT13" s="247"/>
      <c r="LLU13" s="247"/>
      <c r="LLV13" s="247"/>
      <c r="LLW13" s="247"/>
      <c r="LLX13" s="247"/>
      <c r="LLY13" s="247"/>
      <c r="LLZ13" s="247"/>
      <c r="LMA13" s="247"/>
      <c r="LMB13" s="247"/>
      <c r="LMC13" s="247"/>
      <c r="LMD13" s="247"/>
      <c r="LME13" s="247"/>
      <c r="LMF13" s="247"/>
      <c r="LMG13" s="247"/>
      <c r="LMH13" s="247"/>
      <c r="LMI13" s="247"/>
      <c r="LMJ13" s="247"/>
      <c r="LMK13" s="247"/>
      <c r="LML13" s="247"/>
      <c r="LMM13" s="247"/>
      <c r="LMN13" s="247"/>
      <c r="LMO13" s="247"/>
      <c r="LMP13" s="247"/>
      <c r="LMQ13" s="247"/>
      <c r="LMR13" s="247"/>
      <c r="LMS13" s="247"/>
      <c r="LMT13" s="247"/>
      <c r="LMU13" s="247"/>
      <c r="LMV13" s="247"/>
      <c r="LMW13" s="247"/>
      <c r="LMX13" s="247"/>
      <c r="LMY13" s="247"/>
      <c r="LMZ13" s="247"/>
      <c r="LNA13" s="247"/>
      <c r="LNB13" s="247"/>
      <c r="LNC13" s="247"/>
      <c r="LND13" s="247"/>
      <c r="LNE13" s="247"/>
      <c r="LNF13" s="247"/>
      <c r="LNG13" s="247"/>
      <c r="LNH13" s="247"/>
      <c r="LNI13" s="247"/>
      <c r="LNJ13" s="247"/>
      <c r="LNK13" s="247"/>
      <c r="LNL13" s="247"/>
      <c r="LNM13" s="247"/>
      <c r="LNN13" s="247"/>
      <c r="LNO13" s="247"/>
      <c r="LNP13" s="247"/>
      <c r="LNQ13" s="247"/>
      <c r="LNR13" s="247"/>
      <c r="LNS13" s="247"/>
      <c r="LNT13" s="247"/>
      <c r="LNU13" s="247"/>
      <c r="LNV13" s="247"/>
      <c r="LNW13" s="247"/>
      <c r="LNX13" s="247"/>
      <c r="LNY13" s="247"/>
      <c r="LNZ13" s="247"/>
      <c r="LOA13" s="247"/>
      <c r="LOB13" s="247"/>
      <c r="LOC13" s="247"/>
      <c r="LOD13" s="247"/>
      <c r="LOE13" s="247"/>
      <c r="LOF13" s="247"/>
      <c r="LOG13" s="247"/>
      <c r="LOH13" s="247"/>
      <c r="LOI13" s="247"/>
      <c r="LOJ13" s="247"/>
      <c r="LOK13" s="247"/>
      <c r="LOL13" s="247"/>
      <c r="LOM13" s="247"/>
      <c r="LON13" s="247"/>
      <c r="LOO13" s="247"/>
      <c r="LOP13" s="247"/>
      <c r="LOQ13" s="247"/>
      <c r="LOR13" s="247"/>
      <c r="LOS13" s="247"/>
      <c r="LOT13" s="247"/>
      <c r="LOU13" s="247"/>
      <c r="LOV13" s="247"/>
      <c r="LOW13" s="247"/>
      <c r="LOX13" s="247"/>
      <c r="LOY13" s="247"/>
      <c r="LOZ13" s="247"/>
      <c r="LPA13" s="247"/>
      <c r="LPB13" s="247"/>
      <c r="LPC13" s="247"/>
      <c r="LPD13" s="247"/>
      <c r="LPE13" s="247"/>
      <c r="LPF13" s="247"/>
      <c r="LPG13" s="247"/>
      <c r="LPH13" s="247"/>
      <c r="LPI13" s="247"/>
      <c r="LPJ13" s="247"/>
      <c r="LPK13" s="247"/>
      <c r="LPL13" s="247"/>
      <c r="LPM13" s="247"/>
      <c r="LPN13" s="247"/>
      <c r="LPO13" s="247"/>
      <c r="LPP13" s="247"/>
      <c r="LPQ13" s="247"/>
      <c r="LPR13" s="247"/>
      <c r="LPS13" s="247"/>
      <c r="LPT13" s="247"/>
      <c r="LPU13" s="247"/>
      <c r="LPV13" s="247"/>
      <c r="LPW13" s="247"/>
      <c r="LPX13" s="247"/>
      <c r="LPY13" s="247"/>
      <c r="LPZ13" s="247"/>
      <c r="LQA13" s="247"/>
      <c r="LQB13" s="247"/>
      <c r="LQC13" s="247"/>
      <c r="LQD13" s="247"/>
      <c r="LQE13" s="247"/>
      <c r="LQF13" s="247"/>
      <c r="LQG13" s="247"/>
      <c r="LQH13" s="247"/>
      <c r="LQI13" s="247"/>
      <c r="LQJ13" s="247"/>
      <c r="LQK13" s="247"/>
      <c r="LQL13" s="247"/>
      <c r="LQM13" s="247"/>
      <c r="LQN13" s="247"/>
      <c r="LQO13" s="247"/>
      <c r="LQP13" s="247"/>
      <c r="LQQ13" s="247"/>
      <c r="LQR13" s="247"/>
      <c r="LQS13" s="247"/>
      <c r="LQT13" s="247"/>
      <c r="LQU13" s="247"/>
      <c r="LQV13" s="247"/>
      <c r="LQW13" s="247"/>
      <c r="LQX13" s="247"/>
      <c r="LQY13" s="247"/>
      <c r="LQZ13" s="247"/>
      <c r="LRA13" s="247"/>
      <c r="LRB13" s="247"/>
      <c r="LRC13" s="247"/>
      <c r="LRD13" s="247"/>
      <c r="LRE13" s="247"/>
      <c r="LRF13" s="247"/>
      <c r="LRG13" s="247"/>
      <c r="LRH13" s="247"/>
      <c r="LRI13" s="247"/>
      <c r="LRJ13" s="247"/>
      <c r="LRK13" s="247"/>
      <c r="LRL13" s="247"/>
      <c r="LRM13" s="247"/>
      <c r="LRN13" s="247"/>
      <c r="LRO13" s="247"/>
      <c r="LRP13" s="247"/>
      <c r="LRQ13" s="247"/>
      <c r="LRR13" s="247"/>
      <c r="LRS13" s="247"/>
      <c r="LRT13" s="247"/>
      <c r="LRU13" s="247"/>
      <c r="LRV13" s="247"/>
      <c r="LRW13" s="247"/>
      <c r="LRX13" s="247"/>
      <c r="LRY13" s="247"/>
      <c r="LRZ13" s="247"/>
      <c r="LSA13" s="247"/>
      <c r="LSB13" s="247"/>
      <c r="LSC13" s="247"/>
      <c r="LSD13" s="247"/>
      <c r="LSE13" s="247"/>
      <c r="LSF13" s="247"/>
      <c r="LSG13" s="247"/>
      <c r="LSH13" s="247"/>
      <c r="LSI13" s="247"/>
      <c r="LSJ13" s="247"/>
      <c r="LSK13" s="247"/>
      <c r="LSL13" s="247"/>
      <c r="LSM13" s="247"/>
      <c r="LSN13" s="247"/>
      <c r="LSO13" s="247"/>
      <c r="LSP13" s="247"/>
      <c r="LSQ13" s="247"/>
      <c r="LSR13" s="247"/>
      <c r="LSS13" s="247"/>
      <c r="LST13" s="247"/>
      <c r="LSU13" s="247"/>
      <c r="LSV13" s="247"/>
      <c r="LSW13" s="247"/>
      <c r="LSX13" s="247"/>
      <c r="LSY13" s="247"/>
      <c r="LSZ13" s="247"/>
      <c r="LTA13" s="247"/>
      <c r="LTB13" s="247"/>
      <c r="LTC13" s="247"/>
      <c r="LTD13" s="247"/>
      <c r="LTE13" s="247"/>
      <c r="LTF13" s="247"/>
      <c r="LTG13" s="247"/>
      <c r="LTH13" s="247"/>
      <c r="LTI13" s="247"/>
      <c r="LTJ13" s="247"/>
      <c r="LTK13" s="247"/>
      <c r="LTL13" s="247"/>
      <c r="LTM13" s="247"/>
      <c r="LTN13" s="247"/>
      <c r="LTO13" s="247"/>
      <c r="LTP13" s="247"/>
      <c r="LTQ13" s="247"/>
      <c r="LTR13" s="247"/>
      <c r="LTS13" s="247"/>
      <c r="LTT13" s="247"/>
      <c r="LTU13" s="247"/>
      <c r="LTV13" s="247"/>
      <c r="LTW13" s="247"/>
      <c r="LTX13" s="247"/>
      <c r="LTY13" s="247"/>
      <c r="LTZ13" s="247"/>
      <c r="LUA13" s="247"/>
      <c r="LUB13" s="247"/>
      <c r="LUC13" s="247"/>
      <c r="LUD13" s="247"/>
      <c r="LUE13" s="247"/>
      <c r="LUF13" s="247"/>
      <c r="LUG13" s="247"/>
      <c r="LUH13" s="247"/>
      <c r="LUI13" s="247"/>
      <c r="LUJ13" s="247"/>
      <c r="LUK13" s="247"/>
      <c r="LUL13" s="247"/>
      <c r="LUM13" s="247"/>
      <c r="LUN13" s="247"/>
      <c r="LUO13" s="247"/>
      <c r="LUP13" s="247"/>
      <c r="LUQ13" s="247"/>
      <c r="LUR13" s="247"/>
      <c r="LUS13" s="247"/>
      <c r="LUT13" s="247"/>
      <c r="LUU13" s="247"/>
      <c r="LUV13" s="247"/>
      <c r="LUW13" s="247"/>
      <c r="LUX13" s="247"/>
      <c r="LUY13" s="247"/>
      <c r="LUZ13" s="247"/>
      <c r="LVA13" s="247"/>
      <c r="LVB13" s="247"/>
      <c r="LVC13" s="247"/>
      <c r="LVD13" s="247"/>
      <c r="LVE13" s="247"/>
      <c r="LVF13" s="247"/>
      <c r="LVG13" s="247"/>
      <c r="LVH13" s="247"/>
      <c r="LVI13" s="247"/>
      <c r="LVJ13" s="247"/>
      <c r="LVK13" s="247"/>
      <c r="LVL13" s="247"/>
      <c r="LVM13" s="247"/>
      <c r="LVN13" s="247"/>
      <c r="LVO13" s="247"/>
      <c r="LVP13" s="247"/>
      <c r="LVQ13" s="247"/>
      <c r="LVR13" s="247"/>
      <c r="LVS13" s="247"/>
      <c r="LVT13" s="247"/>
      <c r="LVU13" s="247"/>
      <c r="LVV13" s="247"/>
      <c r="LVW13" s="247"/>
      <c r="LVX13" s="247"/>
      <c r="LVY13" s="247"/>
      <c r="LVZ13" s="247"/>
      <c r="LWA13" s="247"/>
      <c r="LWB13" s="247"/>
      <c r="LWC13" s="247"/>
      <c r="LWD13" s="247"/>
      <c r="LWE13" s="247"/>
      <c r="LWF13" s="247"/>
      <c r="LWG13" s="247"/>
      <c r="LWH13" s="247"/>
      <c r="LWI13" s="247"/>
      <c r="LWJ13" s="247"/>
      <c r="LWK13" s="247"/>
      <c r="LWL13" s="247"/>
      <c r="LWM13" s="247"/>
      <c r="LWN13" s="247"/>
      <c r="LWO13" s="247"/>
      <c r="LWP13" s="247"/>
      <c r="LWQ13" s="247"/>
      <c r="LWR13" s="247"/>
      <c r="LWS13" s="247"/>
      <c r="LWT13" s="247"/>
      <c r="LWU13" s="247"/>
      <c r="LWV13" s="247"/>
      <c r="LWW13" s="247"/>
      <c r="LWX13" s="247"/>
      <c r="LWY13" s="247"/>
      <c r="LWZ13" s="247"/>
      <c r="LXA13" s="247"/>
      <c r="LXB13" s="247"/>
      <c r="LXC13" s="247"/>
      <c r="LXD13" s="247"/>
      <c r="LXE13" s="247"/>
      <c r="LXF13" s="247"/>
      <c r="LXG13" s="247"/>
      <c r="LXH13" s="247"/>
      <c r="LXI13" s="247"/>
      <c r="LXJ13" s="247"/>
      <c r="LXK13" s="247"/>
      <c r="LXL13" s="247"/>
      <c r="LXM13" s="247"/>
      <c r="LXN13" s="247"/>
      <c r="LXO13" s="247"/>
      <c r="LXP13" s="247"/>
      <c r="LXQ13" s="247"/>
      <c r="LXR13" s="247"/>
      <c r="LXS13" s="247"/>
      <c r="LXT13" s="247"/>
      <c r="LXU13" s="247"/>
      <c r="LXV13" s="247"/>
      <c r="LXW13" s="247"/>
      <c r="LXX13" s="247"/>
      <c r="LXY13" s="247"/>
      <c r="LXZ13" s="247"/>
      <c r="LYA13" s="247"/>
      <c r="LYB13" s="247"/>
      <c r="LYC13" s="247"/>
      <c r="LYD13" s="247"/>
      <c r="LYE13" s="247"/>
      <c r="LYF13" s="247"/>
      <c r="LYG13" s="247"/>
      <c r="LYH13" s="247"/>
      <c r="LYI13" s="247"/>
      <c r="LYJ13" s="247"/>
      <c r="LYK13" s="247"/>
      <c r="LYL13" s="247"/>
      <c r="LYM13" s="247"/>
      <c r="LYN13" s="247"/>
      <c r="LYO13" s="247"/>
      <c r="LYP13" s="247"/>
      <c r="LYQ13" s="247"/>
      <c r="LYR13" s="247"/>
      <c r="LYS13" s="247"/>
      <c r="LYT13" s="247"/>
      <c r="LYU13" s="247"/>
      <c r="LYV13" s="247"/>
      <c r="LYW13" s="247"/>
      <c r="LYX13" s="247"/>
      <c r="LYY13" s="247"/>
      <c r="LYZ13" s="247"/>
      <c r="LZA13" s="247"/>
      <c r="LZB13" s="247"/>
      <c r="LZC13" s="247"/>
      <c r="LZD13" s="247"/>
      <c r="LZE13" s="247"/>
      <c r="LZF13" s="247"/>
      <c r="LZG13" s="247"/>
      <c r="LZH13" s="247"/>
      <c r="LZI13" s="247"/>
      <c r="LZJ13" s="247"/>
      <c r="LZK13" s="247"/>
      <c r="LZL13" s="247"/>
      <c r="LZM13" s="247"/>
      <c r="LZN13" s="247"/>
      <c r="LZO13" s="247"/>
      <c r="LZP13" s="247"/>
      <c r="LZQ13" s="247"/>
      <c r="LZR13" s="247"/>
      <c r="LZS13" s="247"/>
      <c r="LZT13" s="247"/>
      <c r="LZU13" s="247"/>
      <c r="LZV13" s="247"/>
      <c r="LZW13" s="247"/>
      <c r="LZX13" s="247"/>
      <c r="LZY13" s="247"/>
      <c r="LZZ13" s="247"/>
      <c r="MAA13" s="247"/>
      <c r="MAB13" s="247"/>
      <c r="MAC13" s="247"/>
      <c r="MAD13" s="247"/>
      <c r="MAE13" s="247"/>
      <c r="MAF13" s="247"/>
      <c r="MAG13" s="247"/>
      <c r="MAH13" s="247"/>
      <c r="MAI13" s="247"/>
      <c r="MAJ13" s="247"/>
      <c r="MAK13" s="247"/>
      <c r="MAL13" s="247"/>
      <c r="MAM13" s="247"/>
      <c r="MAN13" s="247"/>
      <c r="MAO13" s="247"/>
      <c r="MAP13" s="247"/>
      <c r="MAQ13" s="247"/>
      <c r="MAR13" s="247"/>
      <c r="MAS13" s="247"/>
      <c r="MAT13" s="247"/>
      <c r="MAU13" s="247"/>
      <c r="MAV13" s="247"/>
      <c r="MAW13" s="247"/>
      <c r="MAX13" s="247"/>
      <c r="MAY13" s="247"/>
      <c r="MAZ13" s="247"/>
      <c r="MBA13" s="247"/>
      <c r="MBB13" s="247"/>
      <c r="MBC13" s="247"/>
      <c r="MBD13" s="247"/>
      <c r="MBE13" s="247"/>
      <c r="MBF13" s="247"/>
      <c r="MBG13" s="247"/>
      <c r="MBH13" s="247"/>
      <c r="MBI13" s="247"/>
      <c r="MBJ13" s="247"/>
      <c r="MBK13" s="247"/>
      <c r="MBL13" s="247"/>
      <c r="MBM13" s="247"/>
      <c r="MBN13" s="247"/>
      <c r="MBO13" s="247"/>
      <c r="MBP13" s="247"/>
      <c r="MBQ13" s="247"/>
      <c r="MBR13" s="247"/>
      <c r="MBS13" s="247"/>
      <c r="MBT13" s="247"/>
      <c r="MBU13" s="247"/>
      <c r="MBV13" s="247"/>
      <c r="MBW13" s="247"/>
      <c r="MBX13" s="247"/>
      <c r="MBY13" s="247"/>
      <c r="MBZ13" s="247"/>
      <c r="MCA13" s="247"/>
      <c r="MCB13" s="247"/>
      <c r="MCC13" s="247"/>
      <c r="MCD13" s="247"/>
      <c r="MCE13" s="247"/>
      <c r="MCF13" s="247"/>
      <c r="MCG13" s="247"/>
      <c r="MCH13" s="247"/>
      <c r="MCI13" s="247"/>
      <c r="MCJ13" s="247"/>
      <c r="MCK13" s="247"/>
      <c r="MCL13" s="247"/>
      <c r="MCM13" s="247"/>
      <c r="MCN13" s="247"/>
      <c r="MCO13" s="247"/>
      <c r="MCP13" s="247"/>
      <c r="MCQ13" s="247"/>
      <c r="MCR13" s="247"/>
      <c r="MCS13" s="247"/>
      <c r="MCT13" s="247"/>
      <c r="MCU13" s="247"/>
      <c r="MCV13" s="247"/>
      <c r="MCW13" s="247"/>
      <c r="MCX13" s="247"/>
      <c r="MCY13" s="247"/>
      <c r="MCZ13" s="247"/>
      <c r="MDA13" s="247"/>
      <c r="MDB13" s="247"/>
      <c r="MDC13" s="247"/>
      <c r="MDD13" s="247"/>
      <c r="MDE13" s="247"/>
      <c r="MDF13" s="247"/>
      <c r="MDG13" s="247"/>
      <c r="MDH13" s="247"/>
      <c r="MDI13" s="247"/>
      <c r="MDJ13" s="247"/>
      <c r="MDK13" s="247"/>
      <c r="MDL13" s="247"/>
      <c r="MDM13" s="247"/>
      <c r="MDN13" s="247"/>
      <c r="MDO13" s="247"/>
      <c r="MDP13" s="247"/>
      <c r="MDQ13" s="247"/>
      <c r="MDR13" s="247"/>
      <c r="MDS13" s="247"/>
      <c r="MDT13" s="247"/>
      <c r="MDU13" s="247"/>
      <c r="MDV13" s="247"/>
      <c r="MDW13" s="247"/>
      <c r="MDX13" s="247"/>
      <c r="MDY13" s="247"/>
      <c r="MDZ13" s="247"/>
      <c r="MEA13" s="247"/>
      <c r="MEB13" s="247"/>
      <c r="MEC13" s="247"/>
      <c r="MED13" s="247"/>
      <c r="MEE13" s="247"/>
      <c r="MEF13" s="247"/>
      <c r="MEG13" s="247"/>
      <c r="MEH13" s="247"/>
      <c r="MEI13" s="247"/>
      <c r="MEJ13" s="247"/>
      <c r="MEK13" s="247"/>
      <c r="MEL13" s="247"/>
      <c r="MEM13" s="247"/>
      <c r="MEN13" s="247"/>
      <c r="MEO13" s="247"/>
      <c r="MEP13" s="247"/>
      <c r="MEQ13" s="247"/>
      <c r="MER13" s="247"/>
      <c r="MES13" s="247"/>
      <c r="MET13" s="247"/>
      <c r="MEU13" s="247"/>
      <c r="MEV13" s="247"/>
      <c r="MEW13" s="247"/>
      <c r="MEX13" s="247"/>
      <c r="MEY13" s="247"/>
      <c r="MEZ13" s="247"/>
      <c r="MFA13" s="247"/>
      <c r="MFB13" s="247"/>
      <c r="MFC13" s="247"/>
      <c r="MFD13" s="247"/>
      <c r="MFE13" s="247"/>
      <c r="MFF13" s="247"/>
      <c r="MFG13" s="247"/>
      <c r="MFH13" s="247"/>
      <c r="MFI13" s="247"/>
      <c r="MFJ13" s="247"/>
      <c r="MFK13" s="247"/>
      <c r="MFL13" s="247"/>
      <c r="MFM13" s="247"/>
      <c r="MFN13" s="247"/>
      <c r="MFO13" s="247"/>
      <c r="MFP13" s="247"/>
      <c r="MFQ13" s="247"/>
      <c r="MFR13" s="247"/>
      <c r="MFS13" s="247"/>
      <c r="MFT13" s="247"/>
      <c r="MFU13" s="247"/>
      <c r="MFV13" s="247"/>
      <c r="MFW13" s="247"/>
      <c r="MFX13" s="247"/>
      <c r="MFY13" s="247"/>
      <c r="MFZ13" s="247"/>
      <c r="MGA13" s="247"/>
      <c r="MGB13" s="247"/>
      <c r="MGC13" s="247"/>
      <c r="MGD13" s="247"/>
      <c r="MGE13" s="247"/>
      <c r="MGF13" s="247"/>
      <c r="MGG13" s="247"/>
      <c r="MGH13" s="247"/>
      <c r="MGI13" s="247"/>
      <c r="MGJ13" s="247"/>
      <c r="MGK13" s="247"/>
      <c r="MGL13" s="247"/>
      <c r="MGM13" s="247"/>
      <c r="MGN13" s="247"/>
      <c r="MGO13" s="247"/>
      <c r="MGP13" s="247"/>
      <c r="MGQ13" s="247"/>
      <c r="MGR13" s="247"/>
      <c r="MGS13" s="247"/>
      <c r="MGT13" s="247"/>
      <c r="MGU13" s="247"/>
      <c r="MGV13" s="247"/>
      <c r="MGW13" s="247"/>
      <c r="MGX13" s="247"/>
      <c r="MGY13" s="247"/>
      <c r="MGZ13" s="247"/>
      <c r="MHA13" s="247"/>
      <c r="MHB13" s="247"/>
      <c r="MHC13" s="247"/>
      <c r="MHD13" s="247"/>
      <c r="MHE13" s="247"/>
      <c r="MHF13" s="247"/>
      <c r="MHG13" s="247"/>
      <c r="MHH13" s="247"/>
      <c r="MHI13" s="247"/>
      <c r="MHJ13" s="247"/>
      <c r="MHK13" s="247"/>
      <c r="MHL13" s="247"/>
      <c r="MHM13" s="247"/>
      <c r="MHN13" s="247"/>
      <c r="MHO13" s="247"/>
      <c r="MHP13" s="247"/>
      <c r="MHQ13" s="247"/>
      <c r="MHR13" s="247"/>
      <c r="MHS13" s="247"/>
      <c r="MHT13" s="247"/>
      <c r="MHU13" s="247"/>
      <c r="MHV13" s="247"/>
      <c r="MHW13" s="247"/>
      <c r="MHX13" s="247"/>
      <c r="MHY13" s="247"/>
      <c r="MHZ13" s="247"/>
      <c r="MIA13" s="247"/>
      <c r="MIB13" s="247"/>
      <c r="MIC13" s="247"/>
      <c r="MID13" s="247"/>
      <c r="MIE13" s="247"/>
      <c r="MIF13" s="247"/>
      <c r="MIG13" s="247"/>
      <c r="MIH13" s="247"/>
      <c r="MII13" s="247"/>
      <c r="MIJ13" s="247"/>
      <c r="MIK13" s="247"/>
      <c r="MIL13" s="247"/>
      <c r="MIM13" s="247"/>
      <c r="MIN13" s="247"/>
      <c r="MIO13" s="247"/>
      <c r="MIP13" s="247"/>
      <c r="MIQ13" s="247"/>
      <c r="MIR13" s="247"/>
      <c r="MIS13" s="247"/>
      <c r="MIT13" s="247"/>
      <c r="MIU13" s="247"/>
      <c r="MIV13" s="247"/>
      <c r="MIW13" s="247"/>
      <c r="MIX13" s="247"/>
      <c r="MIY13" s="247"/>
      <c r="MIZ13" s="247"/>
      <c r="MJA13" s="247"/>
      <c r="MJB13" s="247"/>
      <c r="MJC13" s="247"/>
      <c r="MJD13" s="247"/>
      <c r="MJE13" s="247"/>
      <c r="MJF13" s="247"/>
      <c r="MJG13" s="247"/>
      <c r="MJH13" s="247"/>
      <c r="MJI13" s="247"/>
      <c r="MJJ13" s="247"/>
      <c r="MJK13" s="247"/>
      <c r="MJL13" s="247"/>
      <c r="MJM13" s="247"/>
      <c r="MJN13" s="247"/>
      <c r="MJO13" s="247"/>
      <c r="MJP13" s="247"/>
      <c r="MJQ13" s="247"/>
      <c r="MJR13" s="247"/>
      <c r="MJS13" s="247"/>
      <c r="MJT13" s="247"/>
      <c r="MJU13" s="247"/>
      <c r="MJV13" s="247"/>
      <c r="MJW13" s="247"/>
      <c r="MJX13" s="247"/>
      <c r="MJY13" s="247"/>
      <c r="MJZ13" s="247"/>
      <c r="MKA13" s="247"/>
      <c r="MKB13" s="247"/>
      <c r="MKC13" s="247"/>
      <c r="MKD13" s="247"/>
      <c r="MKE13" s="247"/>
      <c r="MKF13" s="247"/>
      <c r="MKG13" s="247"/>
      <c r="MKH13" s="247"/>
      <c r="MKI13" s="247"/>
      <c r="MKJ13" s="247"/>
      <c r="MKK13" s="247"/>
      <c r="MKL13" s="247"/>
      <c r="MKM13" s="247"/>
      <c r="MKN13" s="247"/>
      <c r="MKO13" s="247"/>
      <c r="MKP13" s="247"/>
      <c r="MKQ13" s="247"/>
      <c r="MKR13" s="247"/>
      <c r="MKS13" s="247"/>
      <c r="MKT13" s="247"/>
      <c r="MKU13" s="247"/>
      <c r="MKV13" s="247"/>
      <c r="MKW13" s="247"/>
      <c r="MKX13" s="247"/>
      <c r="MKY13" s="247"/>
      <c r="MKZ13" s="247"/>
      <c r="MLA13" s="247"/>
      <c r="MLB13" s="247"/>
      <c r="MLC13" s="247"/>
      <c r="MLD13" s="247"/>
      <c r="MLE13" s="247"/>
      <c r="MLF13" s="247"/>
      <c r="MLG13" s="247"/>
      <c r="MLH13" s="247"/>
      <c r="MLI13" s="247"/>
      <c r="MLJ13" s="247"/>
      <c r="MLK13" s="247"/>
      <c r="MLL13" s="247"/>
      <c r="MLM13" s="247"/>
      <c r="MLN13" s="247"/>
      <c r="MLO13" s="247"/>
      <c r="MLP13" s="247"/>
      <c r="MLQ13" s="247"/>
      <c r="MLR13" s="247"/>
      <c r="MLS13" s="247"/>
      <c r="MLT13" s="247"/>
      <c r="MLU13" s="247"/>
      <c r="MLV13" s="247"/>
      <c r="MLW13" s="247"/>
      <c r="MLX13" s="247"/>
      <c r="MLY13" s="247"/>
      <c r="MLZ13" s="247"/>
      <c r="MMA13" s="247"/>
      <c r="MMB13" s="247"/>
      <c r="MMC13" s="247"/>
      <c r="MMD13" s="247"/>
      <c r="MME13" s="247"/>
      <c r="MMF13" s="247"/>
      <c r="MMG13" s="247"/>
      <c r="MMH13" s="247"/>
      <c r="MMI13" s="247"/>
      <c r="MMJ13" s="247"/>
      <c r="MMK13" s="247"/>
      <c r="MML13" s="247"/>
      <c r="MMM13" s="247"/>
      <c r="MMN13" s="247"/>
      <c r="MMO13" s="247"/>
      <c r="MMP13" s="247"/>
      <c r="MMQ13" s="247"/>
      <c r="MMR13" s="247"/>
      <c r="MMS13" s="247"/>
      <c r="MMT13" s="247"/>
      <c r="MMU13" s="247"/>
      <c r="MMV13" s="247"/>
      <c r="MMW13" s="247"/>
      <c r="MMX13" s="247"/>
      <c r="MMY13" s="247"/>
      <c r="MMZ13" s="247"/>
      <c r="MNA13" s="247"/>
      <c r="MNB13" s="247"/>
      <c r="MNC13" s="247"/>
      <c r="MND13" s="247"/>
      <c r="MNE13" s="247"/>
      <c r="MNF13" s="247"/>
      <c r="MNG13" s="247"/>
      <c r="MNH13" s="247"/>
      <c r="MNI13" s="247"/>
      <c r="MNJ13" s="247"/>
      <c r="MNK13" s="247"/>
      <c r="MNL13" s="247"/>
      <c r="MNM13" s="247"/>
      <c r="MNN13" s="247"/>
      <c r="MNO13" s="247"/>
      <c r="MNP13" s="247"/>
      <c r="MNQ13" s="247"/>
      <c r="MNR13" s="247"/>
      <c r="MNS13" s="247"/>
      <c r="MNT13" s="247"/>
      <c r="MNU13" s="247"/>
      <c r="MNV13" s="247"/>
      <c r="MNW13" s="247"/>
      <c r="MNX13" s="247"/>
      <c r="MNY13" s="247"/>
      <c r="MNZ13" s="247"/>
      <c r="MOA13" s="247"/>
      <c r="MOB13" s="247"/>
      <c r="MOC13" s="247"/>
      <c r="MOD13" s="247"/>
      <c r="MOE13" s="247"/>
      <c r="MOF13" s="247"/>
      <c r="MOG13" s="247"/>
      <c r="MOH13" s="247"/>
      <c r="MOI13" s="247"/>
      <c r="MOJ13" s="247"/>
      <c r="MOK13" s="247"/>
      <c r="MOL13" s="247"/>
      <c r="MOM13" s="247"/>
      <c r="MON13" s="247"/>
      <c r="MOO13" s="247"/>
      <c r="MOP13" s="247"/>
      <c r="MOQ13" s="247"/>
      <c r="MOR13" s="247"/>
      <c r="MOS13" s="247"/>
      <c r="MOT13" s="247"/>
      <c r="MOU13" s="247"/>
      <c r="MOV13" s="247"/>
      <c r="MOW13" s="247"/>
      <c r="MOX13" s="247"/>
      <c r="MOY13" s="247"/>
      <c r="MOZ13" s="247"/>
      <c r="MPA13" s="247"/>
      <c r="MPB13" s="247"/>
      <c r="MPC13" s="247"/>
      <c r="MPD13" s="247"/>
      <c r="MPE13" s="247"/>
      <c r="MPF13" s="247"/>
      <c r="MPG13" s="247"/>
      <c r="MPH13" s="247"/>
      <c r="MPI13" s="247"/>
      <c r="MPJ13" s="247"/>
      <c r="MPK13" s="247"/>
      <c r="MPL13" s="247"/>
      <c r="MPM13" s="247"/>
      <c r="MPN13" s="247"/>
      <c r="MPO13" s="247"/>
      <c r="MPP13" s="247"/>
      <c r="MPQ13" s="247"/>
      <c r="MPR13" s="247"/>
      <c r="MPS13" s="247"/>
      <c r="MPT13" s="247"/>
      <c r="MPU13" s="247"/>
      <c r="MPV13" s="247"/>
      <c r="MPW13" s="247"/>
      <c r="MPX13" s="247"/>
      <c r="MPY13" s="247"/>
      <c r="MPZ13" s="247"/>
      <c r="MQA13" s="247"/>
      <c r="MQB13" s="247"/>
      <c r="MQC13" s="247"/>
      <c r="MQD13" s="247"/>
      <c r="MQE13" s="247"/>
      <c r="MQF13" s="247"/>
      <c r="MQG13" s="247"/>
      <c r="MQH13" s="247"/>
      <c r="MQI13" s="247"/>
      <c r="MQJ13" s="247"/>
      <c r="MQK13" s="247"/>
      <c r="MQL13" s="247"/>
      <c r="MQM13" s="247"/>
      <c r="MQN13" s="247"/>
      <c r="MQO13" s="247"/>
      <c r="MQP13" s="247"/>
      <c r="MQQ13" s="247"/>
      <c r="MQR13" s="247"/>
      <c r="MQS13" s="247"/>
      <c r="MQT13" s="247"/>
      <c r="MQU13" s="247"/>
      <c r="MQV13" s="247"/>
      <c r="MQW13" s="247"/>
      <c r="MQX13" s="247"/>
      <c r="MQY13" s="247"/>
      <c r="MQZ13" s="247"/>
      <c r="MRA13" s="247"/>
      <c r="MRB13" s="247"/>
      <c r="MRC13" s="247"/>
      <c r="MRD13" s="247"/>
      <c r="MRE13" s="247"/>
      <c r="MRF13" s="247"/>
      <c r="MRG13" s="247"/>
      <c r="MRH13" s="247"/>
      <c r="MRI13" s="247"/>
      <c r="MRJ13" s="247"/>
      <c r="MRK13" s="247"/>
      <c r="MRL13" s="247"/>
      <c r="MRM13" s="247"/>
      <c r="MRN13" s="247"/>
      <c r="MRO13" s="247"/>
      <c r="MRP13" s="247"/>
      <c r="MRQ13" s="247"/>
      <c r="MRR13" s="247"/>
      <c r="MRS13" s="247"/>
      <c r="MRT13" s="247"/>
      <c r="MRU13" s="247"/>
      <c r="MRV13" s="247"/>
      <c r="MRW13" s="247"/>
      <c r="MRX13" s="247"/>
      <c r="MRY13" s="247"/>
      <c r="MRZ13" s="247"/>
      <c r="MSA13" s="247"/>
      <c r="MSB13" s="247"/>
      <c r="MSC13" s="247"/>
      <c r="MSD13" s="247"/>
      <c r="MSE13" s="247"/>
      <c r="MSF13" s="247"/>
      <c r="MSG13" s="247"/>
      <c r="MSH13" s="247"/>
      <c r="MSI13" s="247"/>
      <c r="MSJ13" s="247"/>
      <c r="MSK13" s="247"/>
      <c r="MSL13" s="247"/>
      <c r="MSM13" s="247"/>
      <c r="MSN13" s="247"/>
      <c r="MSO13" s="247"/>
      <c r="MSP13" s="247"/>
      <c r="MSQ13" s="247"/>
      <c r="MSR13" s="247"/>
      <c r="MSS13" s="247"/>
      <c r="MST13" s="247"/>
      <c r="MSU13" s="247"/>
      <c r="MSV13" s="247"/>
      <c r="MSW13" s="247"/>
      <c r="MSX13" s="247"/>
      <c r="MSY13" s="247"/>
      <c r="MSZ13" s="247"/>
      <c r="MTA13" s="247"/>
      <c r="MTB13" s="247"/>
      <c r="MTC13" s="247"/>
      <c r="MTD13" s="247"/>
      <c r="MTE13" s="247"/>
      <c r="MTF13" s="247"/>
      <c r="MTG13" s="247"/>
      <c r="MTH13" s="247"/>
      <c r="MTI13" s="247"/>
      <c r="MTJ13" s="247"/>
      <c r="MTK13" s="247"/>
      <c r="MTL13" s="247"/>
      <c r="MTM13" s="247"/>
      <c r="MTN13" s="247"/>
      <c r="MTO13" s="247"/>
      <c r="MTP13" s="247"/>
      <c r="MTQ13" s="247"/>
      <c r="MTR13" s="247"/>
      <c r="MTS13" s="247"/>
      <c r="MTT13" s="247"/>
      <c r="MTU13" s="247"/>
      <c r="MTV13" s="247"/>
      <c r="MTW13" s="247"/>
      <c r="MTX13" s="247"/>
      <c r="MTY13" s="247"/>
      <c r="MTZ13" s="247"/>
      <c r="MUA13" s="247"/>
      <c r="MUB13" s="247"/>
      <c r="MUC13" s="247"/>
      <c r="MUD13" s="247"/>
      <c r="MUE13" s="247"/>
      <c r="MUF13" s="247"/>
      <c r="MUG13" s="247"/>
      <c r="MUH13" s="247"/>
      <c r="MUI13" s="247"/>
      <c r="MUJ13" s="247"/>
      <c r="MUK13" s="247"/>
      <c r="MUL13" s="247"/>
      <c r="MUM13" s="247"/>
      <c r="MUN13" s="247"/>
      <c r="MUO13" s="247"/>
      <c r="MUP13" s="247"/>
      <c r="MUQ13" s="247"/>
      <c r="MUR13" s="247"/>
      <c r="MUS13" s="247"/>
      <c r="MUT13" s="247"/>
      <c r="MUU13" s="247"/>
      <c r="MUV13" s="247"/>
      <c r="MUW13" s="247"/>
      <c r="MUX13" s="247"/>
      <c r="MUY13" s="247"/>
      <c r="MUZ13" s="247"/>
      <c r="MVA13" s="247"/>
      <c r="MVB13" s="247"/>
      <c r="MVC13" s="247"/>
      <c r="MVD13" s="247"/>
      <c r="MVE13" s="247"/>
      <c r="MVF13" s="247"/>
      <c r="MVG13" s="247"/>
      <c r="MVH13" s="247"/>
      <c r="MVI13" s="247"/>
      <c r="MVJ13" s="247"/>
      <c r="MVK13" s="247"/>
      <c r="MVL13" s="247"/>
      <c r="MVM13" s="247"/>
      <c r="MVN13" s="247"/>
      <c r="MVO13" s="247"/>
      <c r="MVP13" s="247"/>
      <c r="MVQ13" s="247"/>
      <c r="MVR13" s="247"/>
      <c r="MVS13" s="247"/>
      <c r="MVT13" s="247"/>
      <c r="MVU13" s="247"/>
      <c r="MVV13" s="247"/>
      <c r="MVW13" s="247"/>
      <c r="MVX13" s="247"/>
      <c r="MVY13" s="247"/>
      <c r="MVZ13" s="247"/>
      <c r="MWA13" s="247"/>
      <c r="MWB13" s="247"/>
      <c r="MWC13" s="247"/>
      <c r="MWD13" s="247"/>
      <c r="MWE13" s="247"/>
      <c r="MWF13" s="247"/>
      <c r="MWG13" s="247"/>
      <c r="MWH13" s="247"/>
      <c r="MWI13" s="247"/>
      <c r="MWJ13" s="247"/>
      <c r="MWK13" s="247"/>
      <c r="MWL13" s="247"/>
      <c r="MWM13" s="247"/>
      <c r="MWN13" s="247"/>
      <c r="MWO13" s="247"/>
      <c r="MWP13" s="247"/>
      <c r="MWQ13" s="247"/>
      <c r="MWR13" s="247"/>
      <c r="MWS13" s="247"/>
      <c r="MWT13" s="247"/>
      <c r="MWU13" s="247"/>
      <c r="MWV13" s="247"/>
      <c r="MWW13" s="247"/>
      <c r="MWX13" s="247"/>
      <c r="MWY13" s="247"/>
      <c r="MWZ13" s="247"/>
      <c r="MXA13" s="247"/>
      <c r="MXB13" s="247"/>
      <c r="MXC13" s="247"/>
      <c r="MXD13" s="247"/>
      <c r="MXE13" s="247"/>
      <c r="MXF13" s="247"/>
      <c r="MXG13" s="247"/>
      <c r="MXH13" s="247"/>
      <c r="MXI13" s="247"/>
      <c r="MXJ13" s="247"/>
      <c r="MXK13" s="247"/>
      <c r="MXL13" s="247"/>
      <c r="MXM13" s="247"/>
      <c r="MXN13" s="247"/>
      <c r="MXO13" s="247"/>
      <c r="MXP13" s="247"/>
      <c r="MXQ13" s="247"/>
      <c r="MXR13" s="247"/>
      <c r="MXS13" s="247"/>
      <c r="MXT13" s="247"/>
      <c r="MXU13" s="247"/>
      <c r="MXV13" s="247"/>
      <c r="MXW13" s="247"/>
      <c r="MXX13" s="247"/>
      <c r="MXY13" s="247"/>
      <c r="MXZ13" s="247"/>
      <c r="MYA13" s="247"/>
      <c r="MYB13" s="247"/>
      <c r="MYC13" s="247"/>
      <c r="MYD13" s="247"/>
      <c r="MYE13" s="247"/>
      <c r="MYF13" s="247"/>
      <c r="MYG13" s="247"/>
      <c r="MYH13" s="247"/>
      <c r="MYI13" s="247"/>
      <c r="MYJ13" s="247"/>
      <c r="MYK13" s="247"/>
      <c r="MYL13" s="247"/>
      <c r="MYM13" s="247"/>
      <c r="MYN13" s="247"/>
      <c r="MYO13" s="247"/>
      <c r="MYP13" s="247"/>
      <c r="MYQ13" s="247"/>
      <c r="MYR13" s="247"/>
      <c r="MYS13" s="247"/>
      <c r="MYT13" s="247"/>
      <c r="MYU13" s="247"/>
      <c r="MYV13" s="247"/>
      <c r="MYW13" s="247"/>
      <c r="MYX13" s="247"/>
      <c r="MYY13" s="247"/>
      <c r="MYZ13" s="247"/>
      <c r="MZA13" s="247"/>
      <c r="MZB13" s="247"/>
      <c r="MZC13" s="247"/>
      <c r="MZD13" s="247"/>
      <c r="MZE13" s="247"/>
      <c r="MZF13" s="247"/>
      <c r="MZG13" s="247"/>
      <c r="MZH13" s="247"/>
      <c r="MZI13" s="247"/>
      <c r="MZJ13" s="247"/>
      <c r="MZK13" s="247"/>
      <c r="MZL13" s="247"/>
      <c r="MZM13" s="247"/>
      <c r="MZN13" s="247"/>
      <c r="MZO13" s="247"/>
      <c r="MZP13" s="247"/>
      <c r="MZQ13" s="247"/>
      <c r="MZR13" s="247"/>
      <c r="MZS13" s="247"/>
      <c r="MZT13" s="247"/>
      <c r="MZU13" s="247"/>
      <c r="MZV13" s="247"/>
      <c r="MZW13" s="247"/>
      <c r="MZX13" s="247"/>
      <c r="MZY13" s="247"/>
      <c r="MZZ13" s="247"/>
      <c r="NAA13" s="247"/>
      <c r="NAB13" s="247"/>
      <c r="NAC13" s="247"/>
      <c r="NAD13" s="247"/>
      <c r="NAE13" s="247"/>
      <c r="NAF13" s="247"/>
      <c r="NAG13" s="247"/>
      <c r="NAH13" s="247"/>
      <c r="NAI13" s="247"/>
      <c r="NAJ13" s="247"/>
      <c r="NAK13" s="247"/>
      <c r="NAL13" s="247"/>
      <c r="NAM13" s="247"/>
      <c r="NAN13" s="247"/>
      <c r="NAO13" s="247"/>
      <c r="NAP13" s="247"/>
      <c r="NAQ13" s="247"/>
      <c r="NAR13" s="247"/>
      <c r="NAS13" s="247"/>
      <c r="NAT13" s="247"/>
      <c r="NAU13" s="247"/>
      <c r="NAV13" s="247"/>
      <c r="NAW13" s="247"/>
      <c r="NAX13" s="247"/>
      <c r="NAY13" s="247"/>
      <c r="NAZ13" s="247"/>
      <c r="NBA13" s="247"/>
      <c r="NBB13" s="247"/>
      <c r="NBC13" s="247"/>
      <c r="NBD13" s="247"/>
      <c r="NBE13" s="247"/>
      <c r="NBF13" s="247"/>
      <c r="NBG13" s="247"/>
      <c r="NBH13" s="247"/>
      <c r="NBI13" s="247"/>
      <c r="NBJ13" s="247"/>
      <c r="NBK13" s="247"/>
      <c r="NBL13" s="247"/>
      <c r="NBM13" s="247"/>
      <c r="NBN13" s="247"/>
      <c r="NBO13" s="247"/>
      <c r="NBP13" s="247"/>
      <c r="NBQ13" s="247"/>
      <c r="NBR13" s="247"/>
      <c r="NBS13" s="247"/>
      <c r="NBT13" s="247"/>
      <c r="NBU13" s="247"/>
      <c r="NBV13" s="247"/>
      <c r="NBW13" s="247"/>
      <c r="NBX13" s="247"/>
      <c r="NBY13" s="247"/>
      <c r="NBZ13" s="247"/>
      <c r="NCA13" s="247"/>
      <c r="NCB13" s="247"/>
      <c r="NCC13" s="247"/>
      <c r="NCD13" s="247"/>
      <c r="NCE13" s="247"/>
      <c r="NCF13" s="247"/>
      <c r="NCG13" s="247"/>
      <c r="NCH13" s="247"/>
      <c r="NCI13" s="247"/>
      <c r="NCJ13" s="247"/>
      <c r="NCK13" s="247"/>
      <c r="NCL13" s="247"/>
      <c r="NCM13" s="247"/>
      <c r="NCN13" s="247"/>
      <c r="NCO13" s="247"/>
      <c r="NCP13" s="247"/>
      <c r="NCQ13" s="247"/>
      <c r="NCR13" s="247"/>
      <c r="NCS13" s="247"/>
      <c r="NCT13" s="247"/>
      <c r="NCU13" s="247"/>
      <c r="NCV13" s="247"/>
      <c r="NCW13" s="247"/>
      <c r="NCX13" s="247"/>
      <c r="NCY13" s="247"/>
      <c r="NCZ13" s="247"/>
      <c r="NDA13" s="247"/>
      <c r="NDB13" s="247"/>
      <c r="NDC13" s="247"/>
      <c r="NDD13" s="247"/>
      <c r="NDE13" s="247"/>
      <c r="NDF13" s="247"/>
      <c r="NDG13" s="247"/>
      <c r="NDH13" s="247"/>
      <c r="NDI13" s="247"/>
      <c r="NDJ13" s="247"/>
      <c r="NDK13" s="247"/>
      <c r="NDL13" s="247"/>
      <c r="NDM13" s="247"/>
      <c r="NDN13" s="247"/>
      <c r="NDO13" s="247"/>
      <c r="NDP13" s="247"/>
      <c r="NDQ13" s="247"/>
      <c r="NDR13" s="247"/>
      <c r="NDS13" s="247"/>
      <c r="NDT13" s="247"/>
      <c r="NDU13" s="247"/>
      <c r="NDV13" s="247"/>
      <c r="NDW13" s="247"/>
      <c r="NDX13" s="247"/>
      <c r="NDY13" s="247"/>
      <c r="NDZ13" s="247"/>
      <c r="NEA13" s="247"/>
      <c r="NEB13" s="247"/>
      <c r="NEC13" s="247"/>
      <c r="NED13" s="247"/>
      <c r="NEE13" s="247"/>
      <c r="NEF13" s="247"/>
      <c r="NEG13" s="247"/>
      <c r="NEH13" s="247"/>
      <c r="NEI13" s="247"/>
      <c r="NEJ13" s="247"/>
      <c r="NEK13" s="247"/>
      <c r="NEL13" s="247"/>
      <c r="NEM13" s="247"/>
      <c r="NEN13" s="247"/>
      <c r="NEO13" s="247"/>
      <c r="NEP13" s="247"/>
      <c r="NEQ13" s="247"/>
      <c r="NER13" s="247"/>
      <c r="NES13" s="247"/>
      <c r="NET13" s="247"/>
      <c r="NEU13" s="247"/>
      <c r="NEV13" s="247"/>
      <c r="NEW13" s="247"/>
      <c r="NEX13" s="247"/>
      <c r="NEY13" s="247"/>
      <c r="NEZ13" s="247"/>
      <c r="NFA13" s="247"/>
      <c r="NFB13" s="247"/>
      <c r="NFC13" s="247"/>
      <c r="NFD13" s="247"/>
      <c r="NFE13" s="247"/>
      <c r="NFF13" s="247"/>
      <c r="NFG13" s="247"/>
      <c r="NFH13" s="247"/>
      <c r="NFI13" s="247"/>
      <c r="NFJ13" s="247"/>
      <c r="NFK13" s="247"/>
      <c r="NFL13" s="247"/>
      <c r="NFM13" s="247"/>
      <c r="NFN13" s="247"/>
      <c r="NFO13" s="247"/>
      <c r="NFP13" s="247"/>
      <c r="NFQ13" s="247"/>
      <c r="NFR13" s="247"/>
      <c r="NFS13" s="247"/>
      <c r="NFT13" s="247"/>
      <c r="NFU13" s="247"/>
      <c r="NFV13" s="247"/>
      <c r="NFW13" s="247"/>
      <c r="NFX13" s="247"/>
      <c r="NFY13" s="247"/>
      <c r="NFZ13" s="247"/>
      <c r="NGA13" s="247"/>
      <c r="NGB13" s="247"/>
      <c r="NGC13" s="247"/>
      <c r="NGD13" s="247"/>
      <c r="NGE13" s="247"/>
      <c r="NGF13" s="247"/>
      <c r="NGG13" s="247"/>
      <c r="NGH13" s="247"/>
      <c r="NGI13" s="247"/>
      <c r="NGJ13" s="247"/>
      <c r="NGK13" s="247"/>
      <c r="NGL13" s="247"/>
      <c r="NGM13" s="247"/>
      <c r="NGN13" s="247"/>
      <c r="NGO13" s="247"/>
      <c r="NGP13" s="247"/>
      <c r="NGQ13" s="247"/>
      <c r="NGR13" s="247"/>
      <c r="NGS13" s="247"/>
      <c r="NGT13" s="247"/>
      <c r="NGU13" s="247"/>
      <c r="NGV13" s="247"/>
      <c r="NGW13" s="247"/>
      <c r="NGX13" s="247"/>
      <c r="NGY13" s="247"/>
      <c r="NGZ13" s="247"/>
      <c r="NHA13" s="247"/>
      <c r="NHB13" s="247"/>
      <c r="NHC13" s="247"/>
      <c r="NHD13" s="247"/>
      <c r="NHE13" s="247"/>
      <c r="NHF13" s="247"/>
      <c r="NHG13" s="247"/>
      <c r="NHH13" s="247"/>
      <c r="NHI13" s="247"/>
      <c r="NHJ13" s="247"/>
      <c r="NHK13" s="247"/>
      <c r="NHL13" s="247"/>
      <c r="NHM13" s="247"/>
      <c r="NHN13" s="247"/>
      <c r="NHO13" s="247"/>
      <c r="NHP13" s="247"/>
      <c r="NHQ13" s="247"/>
      <c r="NHR13" s="247"/>
      <c r="NHS13" s="247"/>
      <c r="NHT13" s="247"/>
      <c r="NHU13" s="247"/>
      <c r="NHV13" s="247"/>
      <c r="NHW13" s="247"/>
      <c r="NHX13" s="247"/>
      <c r="NHY13" s="247"/>
      <c r="NHZ13" s="247"/>
      <c r="NIA13" s="247"/>
      <c r="NIB13" s="247"/>
      <c r="NIC13" s="247"/>
      <c r="NID13" s="247"/>
      <c r="NIE13" s="247"/>
      <c r="NIF13" s="247"/>
      <c r="NIG13" s="247"/>
      <c r="NIH13" s="247"/>
      <c r="NII13" s="247"/>
      <c r="NIJ13" s="247"/>
      <c r="NIK13" s="247"/>
      <c r="NIL13" s="247"/>
      <c r="NIM13" s="247"/>
      <c r="NIN13" s="247"/>
      <c r="NIO13" s="247"/>
      <c r="NIP13" s="247"/>
      <c r="NIQ13" s="247"/>
      <c r="NIR13" s="247"/>
      <c r="NIS13" s="247"/>
      <c r="NIT13" s="247"/>
      <c r="NIU13" s="247"/>
      <c r="NIV13" s="247"/>
      <c r="NIW13" s="247"/>
      <c r="NIX13" s="247"/>
      <c r="NIY13" s="247"/>
      <c r="NIZ13" s="247"/>
      <c r="NJA13" s="247"/>
      <c r="NJB13" s="247"/>
      <c r="NJC13" s="247"/>
      <c r="NJD13" s="247"/>
      <c r="NJE13" s="247"/>
      <c r="NJF13" s="247"/>
      <c r="NJG13" s="247"/>
      <c r="NJH13" s="247"/>
      <c r="NJI13" s="247"/>
      <c r="NJJ13" s="247"/>
      <c r="NJK13" s="247"/>
      <c r="NJL13" s="247"/>
      <c r="NJM13" s="247"/>
      <c r="NJN13" s="247"/>
      <c r="NJO13" s="247"/>
      <c r="NJP13" s="247"/>
      <c r="NJQ13" s="247"/>
      <c r="NJR13" s="247"/>
      <c r="NJS13" s="247"/>
      <c r="NJT13" s="247"/>
      <c r="NJU13" s="247"/>
      <c r="NJV13" s="247"/>
      <c r="NJW13" s="247"/>
      <c r="NJX13" s="247"/>
      <c r="NJY13" s="247"/>
      <c r="NJZ13" s="247"/>
      <c r="NKA13" s="247"/>
      <c r="NKB13" s="247"/>
      <c r="NKC13" s="247"/>
      <c r="NKD13" s="247"/>
      <c r="NKE13" s="247"/>
      <c r="NKF13" s="247"/>
      <c r="NKG13" s="247"/>
      <c r="NKH13" s="247"/>
      <c r="NKI13" s="247"/>
      <c r="NKJ13" s="247"/>
      <c r="NKK13" s="247"/>
      <c r="NKL13" s="247"/>
      <c r="NKM13" s="247"/>
      <c r="NKN13" s="247"/>
      <c r="NKO13" s="247"/>
      <c r="NKP13" s="247"/>
      <c r="NKQ13" s="247"/>
      <c r="NKR13" s="247"/>
      <c r="NKS13" s="247"/>
      <c r="NKT13" s="247"/>
      <c r="NKU13" s="247"/>
      <c r="NKV13" s="247"/>
      <c r="NKW13" s="247"/>
      <c r="NKX13" s="247"/>
      <c r="NKY13" s="247"/>
      <c r="NKZ13" s="247"/>
      <c r="NLA13" s="247"/>
      <c r="NLB13" s="247"/>
      <c r="NLC13" s="247"/>
      <c r="NLD13" s="247"/>
      <c r="NLE13" s="247"/>
      <c r="NLF13" s="247"/>
      <c r="NLG13" s="247"/>
      <c r="NLH13" s="247"/>
      <c r="NLI13" s="247"/>
      <c r="NLJ13" s="247"/>
      <c r="NLK13" s="247"/>
      <c r="NLL13" s="247"/>
      <c r="NLM13" s="247"/>
      <c r="NLN13" s="247"/>
      <c r="NLO13" s="247"/>
      <c r="NLP13" s="247"/>
      <c r="NLQ13" s="247"/>
      <c r="NLR13" s="247"/>
      <c r="NLS13" s="247"/>
      <c r="NLT13" s="247"/>
      <c r="NLU13" s="247"/>
      <c r="NLV13" s="247"/>
      <c r="NLW13" s="247"/>
      <c r="NLX13" s="247"/>
      <c r="NLY13" s="247"/>
      <c r="NLZ13" s="247"/>
      <c r="NMA13" s="247"/>
      <c r="NMB13" s="247"/>
      <c r="NMC13" s="247"/>
      <c r="NMD13" s="247"/>
      <c r="NME13" s="247"/>
      <c r="NMF13" s="247"/>
      <c r="NMG13" s="247"/>
      <c r="NMH13" s="247"/>
      <c r="NMI13" s="247"/>
      <c r="NMJ13" s="247"/>
      <c r="NMK13" s="247"/>
      <c r="NML13" s="247"/>
      <c r="NMM13" s="247"/>
      <c r="NMN13" s="247"/>
      <c r="NMO13" s="247"/>
      <c r="NMP13" s="247"/>
      <c r="NMQ13" s="247"/>
      <c r="NMR13" s="247"/>
      <c r="NMS13" s="247"/>
      <c r="NMT13" s="247"/>
      <c r="NMU13" s="247"/>
      <c r="NMV13" s="247"/>
      <c r="NMW13" s="247"/>
      <c r="NMX13" s="247"/>
      <c r="NMY13" s="247"/>
      <c r="NMZ13" s="247"/>
      <c r="NNA13" s="247"/>
      <c r="NNB13" s="247"/>
      <c r="NNC13" s="247"/>
      <c r="NND13" s="247"/>
      <c r="NNE13" s="247"/>
      <c r="NNF13" s="247"/>
      <c r="NNG13" s="247"/>
      <c r="NNH13" s="247"/>
      <c r="NNI13" s="247"/>
      <c r="NNJ13" s="247"/>
      <c r="NNK13" s="247"/>
      <c r="NNL13" s="247"/>
      <c r="NNM13" s="247"/>
      <c r="NNN13" s="247"/>
      <c r="NNO13" s="247"/>
      <c r="NNP13" s="247"/>
      <c r="NNQ13" s="247"/>
      <c r="NNR13" s="247"/>
      <c r="NNS13" s="247"/>
      <c r="NNT13" s="247"/>
      <c r="NNU13" s="247"/>
      <c r="NNV13" s="247"/>
      <c r="NNW13" s="247"/>
      <c r="NNX13" s="247"/>
      <c r="NNY13" s="247"/>
      <c r="NNZ13" s="247"/>
      <c r="NOA13" s="247"/>
      <c r="NOB13" s="247"/>
      <c r="NOC13" s="247"/>
      <c r="NOD13" s="247"/>
      <c r="NOE13" s="247"/>
      <c r="NOF13" s="247"/>
      <c r="NOG13" s="247"/>
      <c r="NOH13" s="247"/>
      <c r="NOI13" s="247"/>
      <c r="NOJ13" s="247"/>
      <c r="NOK13" s="247"/>
      <c r="NOL13" s="247"/>
      <c r="NOM13" s="247"/>
      <c r="NON13" s="247"/>
      <c r="NOO13" s="247"/>
      <c r="NOP13" s="247"/>
      <c r="NOQ13" s="247"/>
      <c r="NOR13" s="247"/>
      <c r="NOS13" s="247"/>
      <c r="NOT13" s="247"/>
      <c r="NOU13" s="247"/>
      <c r="NOV13" s="247"/>
      <c r="NOW13" s="247"/>
      <c r="NOX13" s="247"/>
      <c r="NOY13" s="247"/>
      <c r="NOZ13" s="247"/>
      <c r="NPA13" s="247"/>
      <c r="NPB13" s="247"/>
      <c r="NPC13" s="247"/>
      <c r="NPD13" s="247"/>
      <c r="NPE13" s="247"/>
      <c r="NPF13" s="247"/>
      <c r="NPG13" s="247"/>
      <c r="NPH13" s="247"/>
      <c r="NPI13" s="247"/>
      <c r="NPJ13" s="247"/>
      <c r="NPK13" s="247"/>
      <c r="NPL13" s="247"/>
      <c r="NPM13" s="247"/>
      <c r="NPN13" s="247"/>
      <c r="NPO13" s="247"/>
      <c r="NPP13" s="247"/>
      <c r="NPQ13" s="247"/>
      <c r="NPR13" s="247"/>
      <c r="NPS13" s="247"/>
      <c r="NPT13" s="247"/>
      <c r="NPU13" s="247"/>
      <c r="NPV13" s="247"/>
      <c r="NPW13" s="247"/>
      <c r="NPX13" s="247"/>
      <c r="NPY13" s="247"/>
      <c r="NPZ13" s="247"/>
      <c r="NQA13" s="247"/>
      <c r="NQB13" s="247"/>
      <c r="NQC13" s="247"/>
      <c r="NQD13" s="247"/>
      <c r="NQE13" s="247"/>
      <c r="NQF13" s="247"/>
      <c r="NQG13" s="247"/>
      <c r="NQH13" s="247"/>
      <c r="NQI13" s="247"/>
      <c r="NQJ13" s="247"/>
      <c r="NQK13" s="247"/>
      <c r="NQL13" s="247"/>
      <c r="NQM13" s="247"/>
      <c r="NQN13" s="247"/>
      <c r="NQO13" s="247"/>
      <c r="NQP13" s="247"/>
      <c r="NQQ13" s="247"/>
      <c r="NQR13" s="247"/>
      <c r="NQS13" s="247"/>
      <c r="NQT13" s="247"/>
      <c r="NQU13" s="247"/>
      <c r="NQV13" s="247"/>
      <c r="NQW13" s="247"/>
      <c r="NQX13" s="247"/>
      <c r="NQY13" s="247"/>
      <c r="NQZ13" s="247"/>
      <c r="NRA13" s="247"/>
      <c r="NRB13" s="247"/>
      <c r="NRC13" s="247"/>
      <c r="NRD13" s="247"/>
      <c r="NRE13" s="247"/>
      <c r="NRF13" s="247"/>
      <c r="NRG13" s="247"/>
      <c r="NRH13" s="247"/>
      <c r="NRI13" s="247"/>
      <c r="NRJ13" s="247"/>
      <c r="NRK13" s="247"/>
      <c r="NRL13" s="247"/>
      <c r="NRM13" s="247"/>
      <c r="NRN13" s="247"/>
      <c r="NRO13" s="247"/>
      <c r="NRP13" s="247"/>
      <c r="NRQ13" s="247"/>
      <c r="NRR13" s="247"/>
      <c r="NRS13" s="247"/>
      <c r="NRT13" s="247"/>
      <c r="NRU13" s="247"/>
      <c r="NRV13" s="247"/>
      <c r="NRW13" s="247"/>
      <c r="NRX13" s="247"/>
      <c r="NRY13" s="247"/>
      <c r="NRZ13" s="247"/>
      <c r="NSA13" s="247"/>
      <c r="NSB13" s="247"/>
      <c r="NSC13" s="247"/>
      <c r="NSD13" s="247"/>
      <c r="NSE13" s="247"/>
      <c r="NSF13" s="247"/>
      <c r="NSG13" s="247"/>
      <c r="NSH13" s="247"/>
      <c r="NSI13" s="247"/>
      <c r="NSJ13" s="247"/>
      <c r="NSK13" s="247"/>
      <c r="NSL13" s="247"/>
      <c r="NSM13" s="247"/>
      <c r="NSN13" s="247"/>
      <c r="NSO13" s="247"/>
      <c r="NSP13" s="247"/>
      <c r="NSQ13" s="247"/>
      <c r="NSR13" s="247"/>
      <c r="NSS13" s="247"/>
      <c r="NST13" s="247"/>
      <c r="NSU13" s="247"/>
      <c r="NSV13" s="247"/>
      <c r="NSW13" s="247"/>
      <c r="NSX13" s="247"/>
      <c r="NSY13" s="247"/>
      <c r="NSZ13" s="247"/>
      <c r="NTA13" s="247"/>
      <c r="NTB13" s="247"/>
      <c r="NTC13" s="247"/>
      <c r="NTD13" s="247"/>
      <c r="NTE13" s="247"/>
      <c r="NTF13" s="247"/>
      <c r="NTG13" s="247"/>
      <c r="NTH13" s="247"/>
      <c r="NTI13" s="247"/>
      <c r="NTJ13" s="247"/>
      <c r="NTK13" s="247"/>
      <c r="NTL13" s="247"/>
      <c r="NTM13" s="247"/>
      <c r="NTN13" s="247"/>
      <c r="NTO13" s="247"/>
      <c r="NTP13" s="247"/>
      <c r="NTQ13" s="247"/>
      <c r="NTR13" s="247"/>
      <c r="NTS13" s="247"/>
      <c r="NTT13" s="247"/>
      <c r="NTU13" s="247"/>
      <c r="NTV13" s="247"/>
      <c r="NTW13" s="247"/>
      <c r="NTX13" s="247"/>
      <c r="NTY13" s="247"/>
      <c r="NTZ13" s="247"/>
      <c r="NUA13" s="247"/>
      <c r="NUB13" s="247"/>
      <c r="NUC13" s="247"/>
      <c r="NUD13" s="247"/>
      <c r="NUE13" s="247"/>
      <c r="NUF13" s="247"/>
      <c r="NUG13" s="247"/>
      <c r="NUH13" s="247"/>
      <c r="NUI13" s="247"/>
      <c r="NUJ13" s="247"/>
      <c r="NUK13" s="247"/>
      <c r="NUL13" s="247"/>
      <c r="NUM13" s="247"/>
      <c r="NUN13" s="247"/>
      <c r="NUO13" s="247"/>
      <c r="NUP13" s="247"/>
      <c r="NUQ13" s="247"/>
      <c r="NUR13" s="247"/>
      <c r="NUS13" s="247"/>
      <c r="NUT13" s="247"/>
      <c r="NUU13" s="247"/>
      <c r="NUV13" s="247"/>
      <c r="NUW13" s="247"/>
      <c r="NUX13" s="247"/>
      <c r="NUY13" s="247"/>
      <c r="NUZ13" s="247"/>
      <c r="NVA13" s="247"/>
      <c r="NVB13" s="247"/>
      <c r="NVC13" s="247"/>
      <c r="NVD13" s="247"/>
      <c r="NVE13" s="247"/>
      <c r="NVF13" s="247"/>
      <c r="NVG13" s="247"/>
      <c r="NVH13" s="247"/>
      <c r="NVI13" s="247"/>
      <c r="NVJ13" s="247"/>
      <c r="NVK13" s="247"/>
      <c r="NVL13" s="247"/>
      <c r="NVM13" s="247"/>
      <c r="NVN13" s="247"/>
      <c r="NVO13" s="247"/>
      <c r="NVP13" s="247"/>
      <c r="NVQ13" s="247"/>
      <c r="NVR13" s="247"/>
      <c r="NVS13" s="247"/>
      <c r="NVT13" s="247"/>
      <c r="NVU13" s="247"/>
      <c r="NVV13" s="247"/>
      <c r="NVW13" s="247"/>
      <c r="NVX13" s="247"/>
      <c r="NVY13" s="247"/>
      <c r="NVZ13" s="247"/>
      <c r="NWA13" s="247"/>
      <c r="NWB13" s="247"/>
      <c r="NWC13" s="247"/>
      <c r="NWD13" s="247"/>
      <c r="NWE13" s="247"/>
      <c r="NWF13" s="247"/>
      <c r="NWG13" s="247"/>
      <c r="NWH13" s="247"/>
      <c r="NWI13" s="247"/>
      <c r="NWJ13" s="247"/>
      <c r="NWK13" s="247"/>
      <c r="NWL13" s="247"/>
      <c r="NWM13" s="247"/>
      <c r="NWN13" s="247"/>
      <c r="NWO13" s="247"/>
      <c r="NWP13" s="247"/>
      <c r="NWQ13" s="247"/>
      <c r="NWR13" s="247"/>
      <c r="NWS13" s="247"/>
      <c r="NWT13" s="247"/>
      <c r="NWU13" s="247"/>
      <c r="NWV13" s="247"/>
      <c r="NWW13" s="247"/>
      <c r="NWX13" s="247"/>
      <c r="NWY13" s="247"/>
      <c r="NWZ13" s="247"/>
      <c r="NXA13" s="247"/>
      <c r="NXB13" s="247"/>
      <c r="NXC13" s="247"/>
      <c r="NXD13" s="247"/>
      <c r="NXE13" s="247"/>
      <c r="NXF13" s="247"/>
      <c r="NXG13" s="247"/>
      <c r="NXH13" s="247"/>
      <c r="NXI13" s="247"/>
      <c r="NXJ13" s="247"/>
      <c r="NXK13" s="247"/>
      <c r="NXL13" s="247"/>
      <c r="NXM13" s="247"/>
      <c r="NXN13" s="247"/>
      <c r="NXO13" s="247"/>
      <c r="NXP13" s="247"/>
      <c r="NXQ13" s="247"/>
      <c r="NXR13" s="247"/>
      <c r="NXS13" s="247"/>
      <c r="NXT13" s="247"/>
      <c r="NXU13" s="247"/>
      <c r="NXV13" s="247"/>
      <c r="NXW13" s="247"/>
      <c r="NXX13" s="247"/>
      <c r="NXY13" s="247"/>
      <c r="NXZ13" s="247"/>
      <c r="NYA13" s="247"/>
      <c r="NYB13" s="247"/>
      <c r="NYC13" s="247"/>
      <c r="NYD13" s="247"/>
      <c r="NYE13" s="247"/>
      <c r="NYF13" s="247"/>
      <c r="NYG13" s="247"/>
      <c r="NYH13" s="247"/>
      <c r="NYI13" s="247"/>
      <c r="NYJ13" s="247"/>
      <c r="NYK13" s="247"/>
      <c r="NYL13" s="247"/>
      <c r="NYM13" s="247"/>
      <c r="NYN13" s="247"/>
      <c r="NYO13" s="247"/>
      <c r="NYP13" s="247"/>
      <c r="NYQ13" s="247"/>
      <c r="NYR13" s="247"/>
      <c r="NYS13" s="247"/>
      <c r="NYT13" s="247"/>
      <c r="NYU13" s="247"/>
      <c r="NYV13" s="247"/>
      <c r="NYW13" s="247"/>
      <c r="NYX13" s="247"/>
      <c r="NYY13" s="247"/>
      <c r="NYZ13" s="247"/>
      <c r="NZA13" s="247"/>
      <c r="NZB13" s="247"/>
      <c r="NZC13" s="247"/>
      <c r="NZD13" s="247"/>
      <c r="NZE13" s="247"/>
      <c r="NZF13" s="247"/>
      <c r="NZG13" s="247"/>
      <c r="NZH13" s="247"/>
      <c r="NZI13" s="247"/>
      <c r="NZJ13" s="247"/>
      <c r="NZK13" s="247"/>
      <c r="NZL13" s="247"/>
      <c r="NZM13" s="247"/>
      <c r="NZN13" s="247"/>
      <c r="NZO13" s="247"/>
      <c r="NZP13" s="247"/>
      <c r="NZQ13" s="247"/>
      <c r="NZR13" s="247"/>
      <c r="NZS13" s="247"/>
      <c r="NZT13" s="247"/>
      <c r="NZU13" s="247"/>
      <c r="NZV13" s="247"/>
      <c r="NZW13" s="247"/>
      <c r="NZX13" s="247"/>
      <c r="NZY13" s="247"/>
      <c r="NZZ13" s="247"/>
      <c r="OAA13" s="247"/>
      <c r="OAB13" s="247"/>
      <c r="OAC13" s="247"/>
      <c r="OAD13" s="247"/>
      <c r="OAE13" s="247"/>
      <c r="OAF13" s="247"/>
      <c r="OAG13" s="247"/>
      <c r="OAH13" s="247"/>
      <c r="OAI13" s="247"/>
      <c r="OAJ13" s="247"/>
      <c r="OAK13" s="247"/>
      <c r="OAL13" s="247"/>
      <c r="OAM13" s="247"/>
      <c r="OAN13" s="247"/>
      <c r="OAO13" s="247"/>
      <c r="OAP13" s="247"/>
      <c r="OAQ13" s="247"/>
      <c r="OAR13" s="247"/>
      <c r="OAS13" s="247"/>
      <c r="OAT13" s="247"/>
      <c r="OAU13" s="247"/>
      <c r="OAV13" s="247"/>
      <c r="OAW13" s="247"/>
      <c r="OAX13" s="247"/>
      <c r="OAY13" s="247"/>
      <c r="OAZ13" s="247"/>
      <c r="OBA13" s="247"/>
      <c r="OBB13" s="247"/>
      <c r="OBC13" s="247"/>
      <c r="OBD13" s="247"/>
      <c r="OBE13" s="247"/>
      <c r="OBF13" s="247"/>
      <c r="OBG13" s="247"/>
      <c r="OBH13" s="247"/>
      <c r="OBI13" s="247"/>
      <c r="OBJ13" s="247"/>
      <c r="OBK13" s="247"/>
      <c r="OBL13" s="247"/>
      <c r="OBM13" s="247"/>
      <c r="OBN13" s="247"/>
      <c r="OBO13" s="247"/>
      <c r="OBP13" s="247"/>
      <c r="OBQ13" s="247"/>
      <c r="OBR13" s="247"/>
      <c r="OBS13" s="247"/>
      <c r="OBT13" s="247"/>
      <c r="OBU13" s="247"/>
      <c r="OBV13" s="247"/>
      <c r="OBW13" s="247"/>
      <c r="OBX13" s="247"/>
      <c r="OBY13" s="247"/>
      <c r="OBZ13" s="247"/>
      <c r="OCA13" s="247"/>
      <c r="OCB13" s="247"/>
      <c r="OCC13" s="247"/>
      <c r="OCD13" s="247"/>
      <c r="OCE13" s="247"/>
      <c r="OCF13" s="247"/>
      <c r="OCG13" s="247"/>
      <c r="OCH13" s="247"/>
      <c r="OCI13" s="247"/>
      <c r="OCJ13" s="247"/>
      <c r="OCK13" s="247"/>
      <c r="OCL13" s="247"/>
      <c r="OCM13" s="247"/>
      <c r="OCN13" s="247"/>
      <c r="OCO13" s="247"/>
      <c r="OCP13" s="247"/>
      <c r="OCQ13" s="247"/>
      <c r="OCR13" s="247"/>
      <c r="OCS13" s="247"/>
      <c r="OCT13" s="247"/>
      <c r="OCU13" s="247"/>
      <c r="OCV13" s="247"/>
      <c r="OCW13" s="247"/>
      <c r="OCX13" s="247"/>
      <c r="OCY13" s="247"/>
      <c r="OCZ13" s="247"/>
      <c r="ODA13" s="247"/>
      <c r="ODB13" s="247"/>
      <c r="ODC13" s="247"/>
      <c r="ODD13" s="247"/>
      <c r="ODE13" s="247"/>
      <c r="ODF13" s="247"/>
      <c r="ODG13" s="247"/>
      <c r="ODH13" s="247"/>
      <c r="ODI13" s="247"/>
      <c r="ODJ13" s="247"/>
      <c r="ODK13" s="247"/>
      <c r="ODL13" s="247"/>
      <c r="ODM13" s="247"/>
      <c r="ODN13" s="247"/>
      <c r="ODO13" s="247"/>
      <c r="ODP13" s="247"/>
      <c r="ODQ13" s="247"/>
      <c r="ODR13" s="247"/>
      <c r="ODS13" s="247"/>
      <c r="ODT13" s="247"/>
      <c r="ODU13" s="247"/>
      <c r="ODV13" s="247"/>
      <c r="ODW13" s="247"/>
      <c r="ODX13" s="247"/>
      <c r="ODY13" s="247"/>
      <c r="ODZ13" s="247"/>
      <c r="OEA13" s="247"/>
      <c r="OEB13" s="247"/>
      <c r="OEC13" s="247"/>
      <c r="OED13" s="247"/>
      <c r="OEE13" s="247"/>
      <c r="OEF13" s="247"/>
      <c r="OEG13" s="247"/>
      <c r="OEH13" s="247"/>
      <c r="OEI13" s="247"/>
      <c r="OEJ13" s="247"/>
      <c r="OEK13" s="247"/>
      <c r="OEL13" s="247"/>
      <c r="OEM13" s="247"/>
      <c r="OEN13" s="247"/>
      <c r="OEO13" s="247"/>
      <c r="OEP13" s="247"/>
      <c r="OEQ13" s="247"/>
      <c r="OER13" s="247"/>
      <c r="OES13" s="247"/>
      <c r="OET13" s="247"/>
      <c r="OEU13" s="247"/>
      <c r="OEV13" s="247"/>
      <c r="OEW13" s="247"/>
      <c r="OEX13" s="247"/>
      <c r="OEY13" s="247"/>
      <c r="OEZ13" s="247"/>
      <c r="OFA13" s="247"/>
      <c r="OFB13" s="247"/>
      <c r="OFC13" s="247"/>
      <c r="OFD13" s="247"/>
      <c r="OFE13" s="247"/>
      <c r="OFF13" s="247"/>
      <c r="OFG13" s="247"/>
      <c r="OFH13" s="247"/>
      <c r="OFI13" s="247"/>
      <c r="OFJ13" s="247"/>
      <c r="OFK13" s="247"/>
      <c r="OFL13" s="247"/>
      <c r="OFM13" s="247"/>
      <c r="OFN13" s="247"/>
      <c r="OFO13" s="247"/>
      <c r="OFP13" s="247"/>
      <c r="OFQ13" s="247"/>
      <c r="OFR13" s="247"/>
      <c r="OFS13" s="247"/>
      <c r="OFT13" s="247"/>
      <c r="OFU13" s="247"/>
      <c r="OFV13" s="247"/>
      <c r="OFW13" s="247"/>
      <c r="OFX13" s="247"/>
      <c r="OFY13" s="247"/>
      <c r="OFZ13" s="247"/>
      <c r="OGA13" s="247"/>
      <c r="OGB13" s="247"/>
      <c r="OGC13" s="247"/>
      <c r="OGD13" s="247"/>
      <c r="OGE13" s="247"/>
      <c r="OGF13" s="247"/>
      <c r="OGG13" s="247"/>
      <c r="OGH13" s="247"/>
      <c r="OGI13" s="247"/>
      <c r="OGJ13" s="247"/>
      <c r="OGK13" s="247"/>
      <c r="OGL13" s="247"/>
      <c r="OGM13" s="247"/>
      <c r="OGN13" s="247"/>
      <c r="OGO13" s="247"/>
      <c r="OGP13" s="247"/>
      <c r="OGQ13" s="247"/>
      <c r="OGR13" s="247"/>
      <c r="OGS13" s="247"/>
      <c r="OGT13" s="247"/>
      <c r="OGU13" s="247"/>
      <c r="OGV13" s="247"/>
      <c r="OGW13" s="247"/>
      <c r="OGX13" s="247"/>
      <c r="OGY13" s="247"/>
      <c r="OGZ13" s="247"/>
      <c r="OHA13" s="247"/>
      <c r="OHB13" s="247"/>
      <c r="OHC13" s="247"/>
      <c r="OHD13" s="247"/>
      <c r="OHE13" s="247"/>
      <c r="OHF13" s="247"/>
      <c r="OHG13" s="247"/>
      <c r="OHH13" s="247"/>
      <c r="OHI13" s="247"/>
      <c r="OHJ13" s="247"/>
      <c r="OHK13" s="247"/>
      <c r="OHL13" s="247"/>
      <c r="OHM13" s="247"/>
      <c r="OHN13" s="247"/>
      <c r="OHO13" s="247"/>
      <c r="OHP13" s="247"/>
      <c r="OHQ13" s="247"/>
      <c r="OHR13" s="247"/>
      <c r="OHS13" s="247"/>
      <c r="OHT13" s="247"/>
      <c r="OHU13" s="247"/>
      <c r="OHV13" s="247"/>
      <c r="OHW13" s="247"/>
      <c r="OHX13" s="247"/>
      <c r="OHY13" s="247"/>
      <c r="OHZ13" s="247"/>
      <c r="OIA13" s="247"/>
      <c r="OIB13" s="247"/>
      <c r="OIC13" s="247"/>
      <c r="OID13" s="247"/>
      <c r="OIE13" s="247"/>
      <c r="OIF13" s="247"/>
      <c r="OIG13" s="247"/>
      <c r="OIH13" s="247"/>
      <c r="OII13" s="247"/>
      <c r="OIJ13" s="247"/>
      <c r="OIK13" s="247"/>
      <c r="OIL13" s="247"/>
      <c r="OIM13" s="247"/>
      <c r="OIN13" s="247"/>
      <c r="OIO13" s="247"/>
      <c r="OIP13" s="247"/>
      <c r="OIQ13" s="247"/>
      <c r="OIR13" s="247"/>
      <c r="OIS13" s="247"/>
      <c r="OIT13" s="247"/>
      <c r="OIU13" s="247"/>
      <c r="OIV13" s="247"/>
      <c r="OIW13" s="247"/>
      <c r="OIX13" s="247"/>
      <c r="OIY13" s="247"/>
      <c r="OIZ13" s="247"/>
      <c r="OJA13" s="247"/>
      <c r="OJB13" s="247"/>
      <c r="OJC13" s="247"/>
      <c r="OJD13" s="247"/>
      <c r="OJE13" s="247"/>
      <c r="OJF13" s="247"/>
      <c r="OJG13" s="247"/>
      <c r="OJH13" s="247"/>
      <c r="OJI13" s="247"/>
      <c r="OJJ13" s="247"/>
      <c r="OJK13" s="247"/>
      <c r="OJL13" s="247"/>
      <c r="OJM13" s="247"/>
      <c r="OJN13" s="247"/>
      <c r="OJO13" s="247"/>
      <c r="OJP13" s="247"/>
      <c r="OJQ13" s="247"/>
      <c r="OJR13" s="247"/>
      <c r="OJS13" s="247"/>
      <c r="OJT13" s="247"/>
      <c r="OJU13" s="247"/>
      <c r="OJV13" s="247"/>
      <c r="OJW13" s="247"/>
      <c r="OJX13" s="247"/>
      <c r="OJY13" s="247"/>
      <c r="OJZ13" s="247"/>
      <c r="OKA13" s="247"/>
      <c r="OKB13" s="247"/>
      <c r="OKC13" s="247"/>
      <c r="OKD13" s="247"/>
      <c r="OKE13" s="247"/>
      <c r="OKF13" s="247"/>
      <c r="OKG13" s="247"/>
      <c r="OKH13" s="247"/>
      <c r="OKI13" s="247"/>
      <c r="OKJ13" s="247"/>
      <c r="OKK13" s="247"/>
      <c r="OKL13" s="247"/>
      <c r="OKM13" s="247"/>
      <c r="OKN13" s="247"/>
      <c r="OKO13" s="247"/>
      <c r="OKP13" s="247"/>
      <c r="OKQ13" s="247"/>
      <c r="OKR13" s="247"/>
      <c r="OKS13" s="247"/>
      <c r="OKT13" s="247"/>
      <c r="OKU13" s="247"/>
      <c r="OKV13" s="247"/>
      <c r="OKW13" s="247"/>
      <c r="OKX13" s="247"/>
      <c r="OKY13" s="247"/>
      <c r="OKZ13" s="247"/>
      <c r="OLA13" s="247"/>
      <c r="OLB13" s="247"/>
      <c r="OLC13" s="247"/>
      <c r="OLD13" s="247"/>
      <c r="OLE13" s="247"/>
      <c r="OLF13" s="247"/>
      <c r="OLG13" s="247"/>
      <c r="OLH13" s="247"/>
      <c r="OLI13" s="247"/>
      <c r="OLJ13" s="247"/>
      <c r="OLK13" s="247"/>
      <c r="OLL13" s="247"/>
      <c r="OLM13" s="247"/>
      <c r="OLN13" s="247"/>
      <c r="OLO13" s="247"/>
      <c r="OLP13" s="247"/>
      <c r="OLQ13" s="247"/>
      <c r="OLR13" s="247"/>
      <c r="OLS13" s="247"/>
      <c r="OLT13" s="247"/>
      <c r="OLU13" s="247"/>
      <c r="OLV13" s="247"/>
      <c r="OLW13" s="247"/>
      <c r="OLX13" s="247"/>
      <c r="OLY13" s="247"/>
      <c r="OLZ13" s="247"/>
      <c r="OMA13" s="247"/>
      <c r="OMB13" s="247"/>
      <c r="OMC13" s="247"/>
      <c r="OMD13" s="247"/>
      <c r="OME13" s="247"/>
      <c r="OMF13" s="247"/>
      <c r="OMG13" s="247"/>
      <c r="OMH13" s="247"/>
      <c r="OMI13" s="247"/>
      <c r="OMJ13" s="247"/>
      <c r="OMK13" s="247"/>
      <c r="OML13" s="247"/>
      <c r="OMM13" s="247"/>
      <c r="OMN13" s="247"/>
      <c r="OMO13" s="247"/>
      <c r="OMP13" s="247"/>
      <c r="OMQ13" s="247"/>
      <c r="OMR13" s="247"/>
      <c r="OMS13" s="247"/>
      <c r="OMT13" s="247"/>
      <c r="OMU13" s="247"/>
      <c r="OMV13" s="247"/>
      <c r="OMW13" s="247"/>
      <c r="OMX13" s="247"/>
      <c r="OMY13" s="247"/>
      <c r="OMZ13" s="247"/>
      <c r="ONA13" s="247"/>
      <c r="ONB13" s="247"/>
      <c r="ONC13" s="247"/>
      <c r="OND13" s="247"/>
      <c r="ONE13" s="247"/>
      <c r="ONF13" s="247"/>
      <c r="ONG13" s="247"/>
      <c r="ONH13" s="247"/>
      <c r="ONI13" s="247"/>
      <c r="ONJ13" s="247"/>
      <c r="ONK13" s="247"/>
      <c r="ONL13" s="247"/>
      <c r="ONM13" s="247"/>
      <c r="ONN13" s="247"/>
      <c r="ONO13" s="247"/>
      <c r="ONP13" s="247"/>
      <c r="ONQ13" s="247"/>
      <c r="ONR13" s="247"/>
      <c r="ONS13" s="247"/>
      <c r="ONT13" s="247"/>
      <c r="ONU13" s="247"/>
      <c r="ONV13" s="247"/>
      <c r="ONW13" s="247"/>
      <c r="ONX13" s="247"/>
      <c r="ONY13" s="247"/>
      <c r="ONZ13" s="247"/>
      <c r="OOA13" s="247"/>
      <c r="OOB13" s="247"/>
      <c r="OOC13" s="247"/>
      <c r="OOD13" s="247"/>
      <c r="OOE13" s="247"/>
      <c r="OOF13" s="247"/>
      <c r="OOG13" s="247"/>
      <c r="OOH13" s="247"/>
      <c r="OOI13" s="247"/>
      <c r="OOJ13" s="247"/>
      <c r="OOK13" s="247"/>
      <c r="OOL13" s="247"/>
      <c r="OOM13" s="247"/>
      <c r="OON13" s="247"/>
      <c r="OOO13" s="247"/>
      <c r="OOP13" s="247"/>
      <c r="OOQ13" s="247"/>
      <c r="OOR13" s="247"/>
      <c r="OOS13" s="247"/>
      <c r="OOT13" s="247"/>
      <c r="OOU13" s="247"/>
      <c r="OOV13" s="247"/>
      <c r="OOW13" s="247"/>
      <c r="OOX13" s="247"/>
      <c r="OOY13" s="247"/>
      <c r="OOZ13" s="247"/>
      <c r="OPA13" s="247"/>
      <c r="OPB13" s="247"/>
      <c r="OPC13" s="247"/>
      <c r="OPD13" s="247"/>
      <c r="OPE13" s="247"/>
      <c r="OPF13" s="247"/>
      <c r="OPG13" s="247"/>
      <c r="OPH13" s="247"/>
      <c r="OPI13" s="247"/>
      <c r="OPJ13" s="247"/>
      <c r="OPK13" s="247"/>
      <c r="OPL13" s="247"/>
      <c r="OPM13" s="247"/>
      <c r="OPN13" s="247"/>
      <c r="OPO13" s="247"/>
      <c r="OPP13" s="247"/>
      <c r="OPQ13" s="247"/>
      <c r="OPR13" s="247"/>
      <c r="OPS13" s="247"/>
      <c r="OPT13" s="247"/>
      <c r="OPU13" s="247"/>
      <c r="OPV13" s="247"/>
      <c r="OPW13" s="247"/>
      <c r="OPX13" s="247"/>
      <c r="OPY13" s="247"/>
      <c r="OPZ13" s="247"/>
      <c r="OQA13" s="247"/>
      <c r="OQB13" s="247"/>
      <c r="OQC13" s="247"/>
      <c r="OQD13" s="247"/>
      <c r="OQE13" s="247"/>
      <c r="OQF13" s="247"/>
      <c r="OQG13" s="247"/>
      <c r="OQH13" s="247"/>
      <c r="OQI13" s="247"/>
      <c r="OQJ13" s="247"/>
      <c r="OQK13" s="247"/>
      <c r="OQL13" s="247"/>
      <c r="OQM13" s="247"/>
      <c r="OQN13" s="247"/>
      <c r="OQO13" s="247"/>
      <c r="OQP13" s="247"/>
      <c r="OQQ13" s="247"/>
      <c r="OQR13" s="247"/>
      <c r="OQS13" s="247"/>
      <c r="OQT13" s="247"/>
      <c r="OQU13" s="247"/>
      <c r="OQV13" s="247"/>
      <c r="OQW13" s="247"/>
      <c r="OQX13" s="247"/>
      <c r="OQY13" s="247"/>
      <c r="OQZ13" s="247"/>
      <c r="ORA13" s="247"/>
      <c r="ORB13" s="247"/>
      <c r="ORC13" s="247"/>
      <c r="ORD13" s="247"/>
      <c r="ORE13" s="247"/>
      <c r="ORF13" s="247"/>
      <c r="ORG13" s="247"/>
      <c r="ORH13" s="247"/>
      <c r="ORI13" s="247"/>
      <c r="ORJ13" s="247"/>
      <c r="ORK13" s="247"/>
      <c r="ORL13" s="247"/>
      <c r="ORM13" s="247"/>
      <c r="ORN13" s="247"/>
      <c r="ORO13" s="247"/>
      <c r="ORP13" s="247"/>
      <c r="ORQ13" s="247"/>
      <c r="ORR13" s="247"/>
      <c r="ORS13" s="247"/>
      <c r="ORT13" s="247"/>
      <c r="ORU13" s="247"/>
      <c r="ORV13" s="247"/>
      <c r="ORW13" s="247"/>
      <c r="ORX13" s="247"/>
      <c r="ORY13" s="247"/>
      <c r="ORZ13" s="247"/>
      <c r="OSA13" s="247"/>
      <c r="OSB13" s="247"/>
      <c r="OSC13" s="247"/>
      <c r="OSD13" s="247"/>
      <c r="OSE13" s="247"/>
      <c r="OSF13" s="247"/>
      <c r="OSG13" s="247"/>
      <c r="OSH13" s="247"/>
      <c r="OSI13" s="247"/>
      <c r="OSJ13" s="247"/>
      <c r="OSK13" s="247"/>
      <c r="OSL13" s="247"/>
      <c r="OSM13" s="247"/>
      <c r="OSN13" s="247"/>
      <c r="OSO13" s="247"/>
      <c r="OSP13" s="247"/>
      <c r="OSQ13" s="247"/>
      <c r="OSR13" s="247"/>
      <c r="OSS13" s="247"/>
      <c r="OST13" s="247"/>
      <c r="OSU13" s="247"/>
      <c r="OSV13" s="247"/>
      <c r="OSW13" s="247"/>
      <c r="OSX13" s="247"/>
      <c r="OSY13" s="247"/>
      <c r="OSZ13" s="247"/>
      <c r="OTA13" s="247"/>
      <c r="OTB13" s="247"/>
      <c r="OTC13" s="247"/>
      <c r="OTD13" s="247"/>
      <c r="OTE13" s="247"/>
      <c r="OTF13" s="247"/>
      <c r="OTG13" s="247"/>
      <c r="OTH13" s="247"/>
      <c r="OTI13" s="247"/>
      <c r="OTJ13" s="247"/>
      <c r="OTK13" s="247"/>
      <c r="OTL13" s="247"/>
      <c r="OTM13" s="247"/>
      <c r="OTN13" s="247"/>
      <c r="OTO13" s="247"/>
      <c r="OTP13" s="247"/>
      <c r="OTQ13" s="247"/>
      <c r="OTR13" s="247"/>
      <c r="OTS13" s="247"/>
      <c r="OTT13" s="247"/>
      <c r="OTU13" s="247"/>
      <c r="OTV13" s="247"/>
      <c r="OTW13" s="247"/>
      <c r="OTX13" s="247"/>
      <c r="OTY13" s="247"/>
      <c r="OTZ13" s="247"/>
      <c r="OUA13" s="247"/>
      <c r="OUB13" s="247"/>
      <c r="OUC13" s="247"/>
      <c r="OUD13" s="247"/>
      <c r="OUE13" s="247"/>
      <c r="OUF13" s="247"/>
      <c r="OUG13" s="247"/>
      <c r="OUH13" s="247"/>
      <c r="OUI13" s="247"/>
      <c r="OUJ13" s="247"/>
      <c r="OUK13" s="247"/>
      <c r="OUL13" s="247"/>
      <c r="OUM13" s="247"/>
      <c r="OUN13" s="247"/>
      <c r="OUO13" s="247"/>
      <c r="OUP13" s="247"/>
      <c r="OUQ13" s="247"/>
      <c r="OUR13" s="247"/>
      <c r="OUS13" s="247"/>
      <c r="OUT13" s="247"/>
      <c r="OUU13" s="247"/>
      <c r="OUV13" s="247"/>
      <c r="OUW13" s="247"/>
      <c r="OUX13" s="247"/>
      <c r="OUY13" s="247"/>
      <c r="OUZ13" s="247"/>
      <c r="OVA13" s="247"/>
      <c r="OVB13" s="247"/>
      <c r="OVC13" s="247"/>
      <c r="OVD13" s="247"/>
      <c r="OVE13" s="247"/>
      <c r="OVF13" s="247"/>
      <c r="OVG13" s="247"/>
      <c r="OVH13" s="247"/>
      <c r="OVI13" s="247"/>
      <c r="OVJ13" s="247"/>
      <c r="OVK13" s="247"/>
      <c r="OVL13" s="247"/>
      <c r="OVM13" s="247"/>
      <c r="OVN13" s="247"/>
      <c r="OVO13" s="247"/>
      <c r="OVP13" s="247"/>
      <c r="OVQ13" s="247"/>
      <c r="OVR13" s="247"/>
      <c r="OVS13" s="247"/>
      <c r="OVT13" s="247"/>
      <c r="OVU13" s="247"/>
      <c r="OVV13" s="247"/>
      <c r="OVW13" s="247"/>
      <c r="OVX13" s="247"/>
      <c r="OVY13" s="247"/>
      <c r="OVZ13" s="247"/>
      <c r="OWA13" s="247"/>
      <c r="OWB13" s="247"/>
      <c r="OWC13" s="247"/>
      <c r="OWD13" s="247"/>
      <c r="OWE13" s="247"/>
      <c r="OWF13" s="247"/>
      <c r="OWG13" s="247"/>
      <c r="OWH13" s="247"/>
      <c r="OWI13" s="247"/>
      <c r="OWJ13" s="247"/>
      <c r="OWK13" s="247"/>
      <c r="OWL13" s="247"/>
      <c r="OWM13" s="247"/>
      <c r="OWN13" s="247"/>
      <c r="OWO13" s="247"/>
      <c r="OWP13" s="247"/>
      <c r="OWQ13" s="247"/>
      <c r="OWR13" s="247"/>
      <c r="OWS13" s="247"/>
      <c r="OWT13" s="247"/>
      <c r="OWU13" s="247"/>
      <c r="OWV13" s="247"/>
      <c r="OWW13" s="247"/>
      <c r="OWX13" s="247"/>
      <c r="OWY13" s="247"/>
      <c r="OWZ13" s="247"/>
      <c r="OXA13" s="247"/>
      <c r="OXB13" s="247"/>
      <c r="OXC13" s="247"/>
      <c r="OXD13" s="247"/>
      <c r="OXE13" s="247"/>
      <c r="OXF13" s="247"/>
      <c r="OXG13" s="247"/>
      <c r="OXH13" s="247"/>
      <c r="OXI13" s="247"/>
      <c r="OXJ13" s="247"/>
      <c r="OXK13" s="247"/>
      <c r="OXL13" s="247"/>
      <c r="OXM13" s="247"/>
      <c r="OXN13" s="247"/>
      <c r="OXO13" s="247"/>
      <c r="OXP13" s="247"/>
      <c r="OXQ13" s="247"/>
      <c r="OXR13" s="247"/>
      <c r="OXS13" s="247"/>
      <c r="OXT13" s="247"/>
      <c r="OXU13" s="247"/>
      <c r="OXV13" s="247"/>
      <c r="OXW13" s="247"/>
      <c r="OXX13" s="247"/>
      <c r="OXY13" s="247"/>
      <c r="OXZ13" s="247"/>
      <c r="OYA13" s="247"/>
      <c r="OYB13" s="247"/>
      <c r="OYC13" s="247"/>
      <c r="OYD13" s="247"/>
      <c r="OYE13" s="247"/>
      <c r="OYF13" s="247"/>
      <c r="OYG13" s="247"/>
      <c r="OYH13" s="247"/>
      <c r="OYI13" s="247"/>
      <c r="OYJ13" s="247"/>
      <c r="OYK13" s="247"/>
      <c r="OYL13" s="247"/>
      <c r="OYM13" s="247"/>
      <c r="OYN13" s="247"/>
      <c r="OYO13" s="247"/>
      <c r="OYP13" s="247"/>
      <c r="OYQ13" s="247"/>
      <c r="OYR13" s="247"/>
      <c r="OYS13" s="247"/>
      <c r="OYT13" s="247"/>
      <c r="OYU13" s="247"/>
      <c r="OYV13" s="247"/>
      <c r="OYW13" s="247"/>
      <c r="OYX13" s="247"/>
      <c r="OYY13" s="247"/>
      <c r="OYZ13" s="247"/>
      <c r="OZA13" s="247"/>
      <c r="OZB13" s="247"/>
      <c r="OZC13" s="247"/>
      <c r="OZD13" s="247"/>
      <c r="OZE13" s="247"/>
      <c r="OZF13" s="247"/>
      <c r="OZG13" s="247"/>
      <c r="OZH13" s="247"/>
      <c r="OZI13" s="247"/>
      <c r="OZJ13" s="247"/>
      <c r="OZK13" s="247"/>
      <c r="OZL13" s="247"/>
      <c r="OZM13" s="247"/>
      <c r="OZN13" s="247"/>
      <c r="OZO13" s="247"/>
      <c r="OZP13" s="247"/>
      <c r="OZQ13" s="247"/>
      <c r="OZR13" s="247"/>
      <c r="OZS13" s="247"/>
      <c r="OZT13" s="247"/>
      <c r="OZU13" s="247"/>
      <c r="OZV13" s="247"/>
      <c r="OZW13" s="247"/>
      <c r="OZX13" s="247"/>
      <c r="OZY13" s="247"/>
      <c r="OZZ13" s="247"/>
      <c r="PAA13" s="247"/>
      <c r="PAB13" s="247"/>
      <c r="PAC13" s="247"/>
      <c r="PAD13" s="247"/>
      <c r="PAE13" s="247"/>
      <c r="PAF13" s="247"/>
      <c r="PAG13" s="247"/>
      <c r="PAH13" s="247"/>
      <c r="PAI13" s="247"/>
      <c r="PAJ13" s="247"/>
      <c r="PAK13" s="247"/>
      <c r="PAL13" s="247"/>
      <c r="PAM13" s="247"/>
      <c r="PAN13" s="247"/>
      <c r="PAO13" s="247"/>
      <c r="PAP13" s="247"/>
      <c r="PAQ13" s="247"/>
      <c r="PAR13" s="247"/>
      <c r="PAS13" s="247"/>
      <c r="PAT13" s="247"/>
      <c r="PAU13" s="247"/>
      <c r="PAV13" s="247"/>
      <c r="PAW13" s="247"/>
      <c r="PAX13" s="247"/>
      <c r="PAY13" s="247"/>
      <c r="PAZ13" s="247"/>
      <c r="PBA13" s="247"/>
      <c r="PBB13" s="247"/>
      <c r="PBC13" s="247"/>
      <c r="PBD13" s="247"/>
      <c r="PBE13" s="247"/>
      <c r="PBF13" s="247"/>
      <c r="PBG13" s="247"/>
      <c r="PBH13" s="247"/>
      <c r="PBI13" s="247"/>
      <c r="PBJ13" s="247"/>
      <c r="PBK13" s="247"/>
      <c r="PBL13" s="247"/>
      <c r="PBM13" s="247"/>
      <c r="PBN13" s="247"/>
      <c r="PBO13" s="247"/>
      <c r="PBP13" s="247"/>
      <c r="PBQ13" s="247"/>
      <c r="PBR13" s="247"/>
      <c r="PBS13" s="247"/>
      <c r="PBT13" s="247"/>
      <c r="PBU13" s="247"/>
      <c r="PBV13" s="247"/>
      <c r="PBW13" s="247"/>
      <c r="PBX13" s="247"/>
      <c r="PBY13" s="247"/>
      <c r="PBZ13" s="247"/>
      <c r="PCA13" s="247"/>
      <c r="PCB13" s="247"/>
      <c r="PCC13" s="247"/>
      <c r="PCD13" s="247"/>
      <c r="PCE13" s="247"/>
      <c r="PCF13" s="247"/>
      <c r="PCG13" s="247"/>
      <c r="PCH13" s="247"/>
      <c r="PCI13" s="247"/>
      <c r="PCJ13" s="247"/>
      <c r="PCK13" s="247"/>
      <c r="PCL13" s="247"/>
      <c r="PCM13" s="247"/>
      <c r="PCN13" s="247"/>
      <c r="PCO13" s="247"/>
      <c r="PCP13" s="247"/>
      <c r="PCQ13" s="247"/>
      <c r="PCR13" s="247"/>
      <c r="PCS13" s="247"/>
      <c r="PCT13" s="247"/>
      <c r="PCU13" s="247"/>
      <c r="PCV13" s="247"/>
      <c r="PCW13" s="247"/>
      <c r="PCX13" s="247"/>
      <c r="PCY13" s="247"/>
      <c r="PCZ13" s="247"/>
      <c r="PDA13" s="247"/>
      <c r="PDB13" s="247"/>
      <c r="PDC13" s="247"/>
      <c r="PDD13" s="247"/>
      <c r="PDE13" s="247"/>
      <c r="PDF13" s="247"/>
      <c r="PDG13" s="247"/>
      <c r="PDH13" s="247"/>
      <c r="PDI13" s="247"/>
      <c r="PDJ13" s="247"/>
      <c r="PDK13" s="247"/>
      <c r="PDL13" s="247"/>
      <c r="PDM13" s="247"/>
      <c r="PDN13" s="247"/>
      <c r="PDO13" s="247"/>
      <c r="PDP13" s="247"/>
      <c r="PDQ13" s="247"/>
      <c r="PDR13" s="247"/>
      <c r="PDS13" s="247"/>
      <c r="PDT13" s="247"/>
      <c r="PDU13" s="247"/>
      <c r="PDV13" s="247"/>
      <c r="PDW13" s="247"/>
      <c r="PDX13" s="247"/>
      <c r="PDY13" s="247"/>
      <c r="PDZ13" s="247"/>
      <c r="PEA13" s="247"/>
      <c r="PEB13" s="247"/>
      <c r="PEC13" s="247"/>
      <c r="PED13" s="247"/>
      <c r="PEE13" s="247"/>
      <c r="PEF13" s="247"/>
      <c r="PEG13" s="247"/>
      <c r="PEH13" s="247"/>
      <c r="PEI13" s="247"/>
      <c r="PEJ13" s="247"/>
      <c r="PEK13" s="247"/>
      <c r="PEL13" s="247"/>
      <c r="PEM13" s="247"/>
      <c r="PEN13" s="247"/>
      <c r="PEO13" s="247"/>
      <c r="PEP13" s="247"/>
      <c r="PEQ13" s="247"/>
      <c r="PER13" s="247"/>
      <c r="PES13" s="247"/>
      <c r="PET13" s="247"/>
      <c r="PEU13" s="247"/>
      <c r="PEV13" s="247"/>
      <c r="PEW13" s="247"/>
      <c r="PEX13" s="247"/>
      <c r="PEY13" s="247"/>
      <c r="PEZ13" s="247"/>
      <c r="PFA13" s="247"/>
      <c r="PFB13" s="247"/>
      <c r="PFC13" s="247"/>
      <c r="PFD13" s="247"/>
      <c r="PFE13" s="247"/>
      <c r="PFF13" s="247"/>
      <c r="PFG13" s="247"/>
      <c r="PFH13" s="247"/>
      <c r="PFI13" s="247"/>
      <c r="PFJ13" s="247"/>
      <c r="PFK13" s="247"/>
      <c r="PFL13" s="247"/>
      <c r="PFM13" s="247"/>
      <c r="PFN13" s="247"/>
      <c r="PFO13" s="247"/>
      <c r="PFP13" s="247"/>
      <c r="PFQ13" s="247"/>
      <c r="PFR13" s="247"/>
      <c r="PFS13" s="247"/>
      <c r="PFT13" s="247"/>
      <c r="PFU13" s="247"/>
      <c r="PFV13" s="247"/>
      <c r="PFW13" s="247"/>
      <c r="PFX13" s="247"/>
      <c r="PFY13" s="247"/>
      <c r="PFZ13" s="247"/>
      <c r="PGA13" s="247"/>
      <c r="PGB13" s="247"/>
      <c r="PGC13" s="247"/>
      <c r="PGD13" s="247"/>
      <c r="PGE13" s="247"/>
      <c r="PGF13" s="247"/>
      <c r="PGG13" s="247"/>
      <c r="PGH13" s="247"/>
      <c r="PGI13" s="247"/>
      <c r="PGJ13" s="247"/>
      <c r="PGK13" s="247"/>
      <c r="PGL13" s="247"/>
      <c r="PGM13" s="247"/>
      <c r="PGN13" s="247"/>
      <c r="PGO13" s="247"/>
      <c r="PGP13" s="247"/>
      <c r="PGQ13" s="247"/>
      <c r="PGR13" s="247"/>
      <c r="PGS13" s="247"/>
      <c r="PGT13" s="247"/>
      <c r="PGU13" s="247"/>
      <c r="PGV13" s="247"/>
      <c r="PGW13" s="247"/>
      <c r="PGX13" s="247"/>
      <c r="PGY13" s="247"/>
      <c r="PGZ13" s="247"/>
      <c r="PHA13" s="247"/>
      <c r="PHB13" s="247"/>
      <c r="PHC13" s="247"/>
      <c r="PHD13" s="247"/>
      <c r="PHE13" s="247"/>
      <c r="PHF13" s="247"/>
      <c r="PHG13" s="247"/>
      <c r="PHH13" s="247"/>
      <c r="PHI13" s="247"/>
      <c r="PHJ13" s="247"/>
      <c r="PHK13" s="247"/>
      <c r="PHL13" s="247"/>
      <c r="PHM13" s="247"/>
      <c r="PHN13" s="247"/>
      <c r="PHO13" s="247"/>
      <c r="PHP13" s="247"/>
      <c r="PHQ13" s="247"/>
      <c r="PHR13" s="247"/>
      <c r="PHS13" s="247"/>
      <c r="PHT13" s="247"/>
      <c r="PHU13" s="247"/>
      <c r="PHV13" s="247"/>
      <c r="PHW13" s="247"/>
      <c r="PHX13" s="247"/>
      <c r="PHY13" s="247"/>
      <c r="PHZ13" s="247"/>
      <c r="PIA13" s="247"/>
      <c r="PIB13" s="247"/>
      <c r="PIC13" s="247"/>
      <c r="PID13" s="247"/>
      <c r="PIE13" s="247"/>
      <c r="PIF13" s="247"/>
      <c r="PIG13" s="247"/>
      <c r="PIH13" s="247"/>
      <c r="PII13" s="247"/>
      <c r="PIJ13" s="247"/>
      <c r="PIK13" s="247"/>
      <c r="PIL13" s="247"/>
      <c r="PIM13" s="247"/>
      <c r="PIN13" s="247"/>
      <c r="PIO13" s="247"/>
      <c r="PIP13" s="247"/>
      <c r="PIQ13" s="247"/>
      <c r="PIR13" s="247"/>
      <c r="PIS13" s="247"/>
      <c r="PIT13" s="247"/>
      <c r="PIU13" s="247"/>
      <c r="PIV13" s="247"/>
      <c r="PIW13" s="247"/>
      <c r="PIX13" s="247"/>
      <c r="PIY13" s="247"/>
      <c r="PIZ13" s="247"/>
      <c r="PJA13" s="247"/>
      <c r="PJB13" s="247"/>
      <c r="PJC13" s="247"/>
      <c r="PJD13" s="247"/>
      <c r="PJE13" s="247"/>
      <c r="PJF13" s="247"/>
      <c r="PJG13" s="247"/>
      <c r="PJH13" s="247"/>
      <c r="PJI13" s="247"/>
      <c r="PJJ13" s="247"/>
      <c r="PJK13" s="247"/>
      <c r="PJL13" s="247"/>
      <c r="PJM13" s="247"/>
      <c r="PJN13" s="247"/>
      <c r="PJO13" s="247"/>
      <c r="PJP13" s="247"/>
      <c r="PJQ13" s="247"/>
      <c r="PJR13" s="247"/>
      <c r="PJS13" s="247"/>
      <c r="PJT13" s="247"/>
      <c r="PJU13" s="247"/>
      <c r="PJV13" s="247"/>
      <c r="PJW13" s="247"/>
      <c r="PJX13" s="247"/>
      <c r="PJY13" s="247"/>
      <c r="PJZ13" s="247"/>
      <c r="PKA13" s="247"/>
      <c r="PKB13" s="247"/>
      <c r="PKC13" s="247"/>
      <c r="PKD13" s="247"/>
      <c r="PKE13" s="247"/>
      <c r="PKF13" s="247"/>
      <c r="PKG13" s="247"/>
      <c r="PKH13" s="247"/>
      <c r="PKI13" s="247"/>
      <c r="PKJ13" s="247"/>
      <c r="PKK13" s="247"/>
      <c r="PKL13" s="247"/>
      <c r="PKM13" s="247"/>
      <c r="PKN13" s="247"/>
      <c r="PKO13" s="247"/>
      <c r="PKP13" s="247"/>
      <c r="PKQ13" s="247"/>
      <c r="PKR13" s="247"/>
      <c r="PKS13" s="247"/>
      <c r="PKT13" s="247"/>
      <c r="PKU13" s="247"/>
      <c r="PKV13" s="247"/>
      <c r="PKW13" s="247"/>
      <c r="PKX13" s="247"/>
      <c r="PKY13" s="247"/>
      <c r="PKZ13" s="247"/>
      <c r="PLA13" s="247"/>
      <c r="PLB13" s="247"/>
      <c r="PLC13" s="247"/>
      <c r="PLD13" s="247"/>
      <c r="PLE13" s="247"/>
      <c r="PLF13" s="247"/>
      <c r="PLG13" s="247"/>
      <c r="PLH13" s="247"/>
      <c r="PLI13" s="247"/>
      <c r="PLJ13" s="247"/>
      <c r="PLK13" s="247"/>
      <c r="PLL13" s="247"/>
      <c r="PLM13" s="247"/>
      <c r="PLN13" s="247"/>
      <c r="PLO13" s="247"/>
      <c r="PLP13" s="247"/>
      <c r="PLQ13" s="247"/>
      <c r="PLR13" s="247"/>
      <c r="PLS13" s="247"/>
      <c r="PLT13" s="247"/>
      <c r="PLU13" s="247"/>
      <c r="PLV13" s="247"/>
      <c r="PLW13" s="247"/>
      <c r="PLX13" s="247"/>
      <c r="PLY13" s="247"/>
      <c r="PLZ13" s="247"/>
      <c r="PMA13" s="247"/>
      <c r="PMB13" s="247"/>
      <c r="PMC13" s="247"/>
      <c r="PMD13" s="247"/>
      <c r="PME13" s="247"/>
      <c r="PMF13" s="247"/>
      <c r="PMG13" s="247"/>
      <c r="PMH13" s="247"/>
      <c r="PMI13" s="247"/>
      <c r="PMJ13" s="247"/>
      <c r="PMK13" s="247"/>
      <c r="PML13" s="247"/>
      <c r="PMM13" s="247"/>
      <c r="PMN13" s="247"/>
      <c r="PMO13" s="247"/>
      <c r="PMP13" s="247"/>
      <c r="PMQ13" s="247"/>
      <c r="PMR13" s="247"/>
      <c r="PMS13" s="247"/>
      <c r="PMT13" s="247"/>
      <c r="PMU13" s="247"/>
      <c r="PMV13" s="247"/>
      <c r="PMW13" s="247"/>
      <c r="PMX13" s="247"/>
      <c r="PMY13" s="247"/>
      <c r="PMZ13" s="247"/>
      <c r="PNA13" s="247"/>
      <c r="PNB13" s="247"/>
      <c r="PNC13" s="247"/>
      <c r="PND13" s="247"/>
      <c r="PNE13" s="247"/>
      <c r="PNF13" s="247"/>
      <c r="PNG13" s="247"/>
      <c r="PNH13" s="247"/>
      <c r="PNI13" s="247"/>
      <c r="PNJ13" s="247"/>
      <c r="PNK13" s="247"/>
      <c r="PNL13" s="247"/>
      <c r="PNM13" s="247"/>
      <c r="PNN13" s="247"/>
      <c r="PNO13" s="247"/>
      <c r="PNP13" s="247"/>
      <c r="PNQ13" s="247"/>
      <c r="PNR13" s="247"/>
      <c r="PNS13" s="247"/>
      <c r="PNT13" s="247"/>
      <c r="PNU13" s="247"/>
      <c r="PNV13" s="247"/>
      <c r="PNW13" s="247"/>
      <c r="PNX13" s="247"/>
      <c r="PNY13" s="247"/>
      <c r="PNZ13" s="247"/>
      <c r="POA13" s="247"/>
      <c r="POB13" s="247"/>
      <c r="POC13" s="247"/>
      <c r="POD13" s="247"/>
      <c r="POE13" s="247"/>
      <c r="POF13" s="247"/>
      <c r="POG13" s="247"/>
      <c r="POH13" s="247"/>
      <c r="POI13" s="247"/>
      <c r="POJ13" s="247"/>
      <c r="POK13" s="247"/>
      <c r="POL13" s="247"/>
      <c r="POM13" s="247"/>
      <c r="PON13" s="247"/>
      <c r="POO13" s="247"/>
      <c r="POP13" s="247"/>
      <c r="POQ13" s="247"/>
      <c r="POR13" s="247"/>
      <c r="POS13" s="247"/>
      <c r="POT13" s="247"/>
      <c r="POU13" s="247"/>
      <c r="POV13" s="247"/>
      <c r="POW13" s="247"/>
      <c r="POX13" s="247"/>
      <c r="POY13" s="247"/>
      <c r="POZ13" s="247"/>
      <c r="PPA13" s="247"/>
      <c r="PPB13" s="247"/>
      <c r="PPC13" s="247"/>
      <c r="PPD13" s="247"/>
      <c r="PPE13" s="247"/>
      <c r="PPF13" s="247"/>
      <c r="PPG13" s="247"/>
      <c r="PPH13" s="247"/>
      <c r="PPI13" s="247"/>
      <c r="PPJ13" s="247"/>
      <c r="PPK13" s="247"/>
      <c r="PPL13" s="247"/>
      <c r="PPM13" s="247"/>
      <c r="PPN13" s="247"/>
      <c r="PPO13" s="247"/>
      <c r="PPP13" s="247"/>
      <c r="PPQ13" s="247"/>
      <c r="PPR13" s="247"/>
      <c r="PPS13" s="247"/>
      <c r="PPT13" s="247"/>
      <c r="PPU13" s="247"/>
      <c r="PPV13" s="247"/>
      <c r="PPW13" s="247"/>
      <c r="PPX13" s="247"/>
      <c r="PPY13" s="247"/>
      <c r="PPZ13" s="247"/>
      <c r="PQA13" s="247"/>
      <c r="PQB13" s="247"/>
      <c r="PQC13" s="247"/>
      <c r="PQD13" s="247"/>
      <c r="PQE13" s="247"/>
      <c r="PQF13" s="247"/>
      <c r="PQG13" s="247"/>
      <c r="PQH13" s="247"/>
      <c r="PQI13" s="247"/>
      <c r="PQJ13" s="247"/>
      <c r="PQK13" s="247"/>
      <c r="PQL13" s="247"/>
      <c r="PQM13" s="247"/>
      <c r="PQN13" s="247"/>
      <c r="PQO13" s="247"/>
      <c r="PQP13" s="247"/>
      <c r="PQQ13" s="247"/>
      <c r="PQR13" s="247"/>
      <c r="PQS13" s="247"/>
      <c r="PQT13" s="247"/>
      <c r="PQU13" s="247"/>
      <c r="PQV13" s="247"/>
      <c r="PQW13" s="247"/>
      <c r="PQX13" s="247"/>
      <c r="PQY13" s="247"/>
      <c r="PQZ13" s="247"/>
      <c r="PRA13" s="247"/>
      <c r="PRB13" s="247"/>
      <c r="PRC13" s="247"/>
      <c r="PRD13" s="247"/>
      <c r="PRE13" s="247"/>
      <c r="PRF13" s="247"/>
      <c r="PRG13" s="247"/>
      <c r="PRH13" s="247"/>
      <c r="PRI13" s="247"/>
      <c r="PRJ13" s="247"/>
      <c r="PRK13" s="247"/>
      <c r="PRL13" s="247"/>
      <c r="PRM13" s="247"/>
      <c r="PRN13" s="247"/>
      <c r="PRO13" s="247"/>
      <c r="PRP13" s="247"/>
      <c r="PRQ13" s="247"/>
      <c r="PRR13" s="247"/>
      <c r="PRS13" s="247"/>
      <c r="PRT13" s="247"/>
      <c r="PRU13" s="247"/>
      <c r="PRV13" s="247"/>
      <c r="PRW13" s="247"/>
      <c r="PRX13" s="247"/>
      <c r="PRY13" s="247"/>
      <c r="PRZ13" s="247"/>
      <c r="PSA13" s="247"/>
      <c r="PSB13" s="247"/>
      <c r="PSC13" s="247"/>
      <c r="PSD13" s="247"/>
      <c r="PSE13" s="247"/>
      <c r="PSF13" s="247"/>
      <c r="PSG13" s="247"/>
      <c r="PSH13" s="247"/>
      <c r="PSI13" s="247"/>
      <c r="PSJ13" s="247"/>
      <c r="PSK13" s="247"/>
      <c r="PSL13" s="247"/>
      <c r="PSM13" s="247"/>
      <c r="PSN13" s="247"/>
      <c r="PSO13" s="247"/>
      <c r="PSP13" s="247"/>
      <c r="PSQ13" s="247"/>
      <c r="PSR13" s="247"/>
      <c r="PSS13" s="247"/>
      <c r="PST13" s="247"/>
      <c r="PSU13" s="247"/>
      <c r="PSV13" s="247"/>
      <c r="PSW13" s="247"/>
      <c r="PSX13" s="247"/>
      <c r="PSY13" s="247"/>
      <c r="PSZ13" s="247"/>
      <c r="PTA13" s="247"/>
      <c r="PTB13" s="247"/>
      <c r="PTC13" s="247"/>
      <c r="PTD13" s="247"/>
      <c r="PTE13" s="247"/>
      <c r="PTF13" s="247"/>
      <c r="PTG13" s="247"/>
      <c r="PTH13" s="247"/>
      <c r="PTI13" s="247"/>
      <c r="PTJ13" s="247"/>
      <c r="PTK13" s="247"/>
      <c r="PTL13" s="247"/>
      <c r="PTM13" s="247"/>
      <c r="PTN13" s="247"/>
      <c r="PTO13" s="247"/>
      <c r="PTP13" s="247"/>
      <c r="PTQ13" s="247"/>
      <c r="PTR13" s="247"/>
      <c r="PTS13" s="247"/>
      <c r="PTT13" s="247"/>
      <c r="PTU13" s="247"/>
      <c r="PTV13" s="247"/>
      <c r="PTW13" s="247"/>
      <c r="PTX13" s="247"/>
      <c r="PTY13" s="247"/>
      <c r="PTZ13" s="247"/>
      <c r="PUA13" s="247"/>
      <c r="PUB13" s="247"/>
      <c r="PUC13" s="247"/>
      <c r="PUD13" s="247"/>
      <c r="PUE13" s="247"/>
      <c r="PUF13" s="247"/>
      <c r="PUG13" s="247"/>
      <c r="PUH13" s="247"/>
      <c r="PUI13" s="247"/>
      <c r="PUJ13" s="247"/>
      <c r="PUK13" s="247"/>
      <c r="PUL13" s="247"/>
      <c r="PUM13" s="247"/>
      <c r="PUN13" s="247"/>
      <c r="PUO13" s="247"/>
      <c r="PUP13" s="247"/>
      <c r="PUQ13" s="247"/>
      <c r="PUR13" s="247"/>
      <c r="PUS13" s="247"/>
      <c r="PUT13" s="247"/>
      <c r="PUU13" s="247"/>
      <c r="PUV13" s="247"/>
      <c r="PUW13" s="247"/>
      <c r="PUX13" s="247"/>
      <c r="PUY13" s="247"/>
      <c r="PUZ13" s="247"/>
      <c r="PVA13" s="247"/>
      <c r="PVB13" s="247"/>
      <c r="PVC13" s="247"/>
      <c r="PVD13" s="247"/>
      <c r="PVE13" s="247"/>
      <c r="PVF13" s="247"/>
      <c r="PVG13" s="247"/>
      <c r="PVH13" s="247"/>
      <c r="PVI13" s="247"/>
      <c r="PVJ13" s="247"/>
      <c r="PVK13" s="247"/>
      <c r="PVL13" s="247"/>
      <c r="PVM13" s="247"/>
      <c r="PVN13" s="247"/>
      <c r="PVO13" s="247"/>
      <c r="PVP13" s="247"/>
      <c r="PVQ13" s="247"/>
      <c r="PVR13" s="247"/>
      <c r="PVS13" s="247"/>
      <c r="PVT13" s="247"/>
      <c r="PVU13" s="247"/>
      <c r="PVV13" s="247"/>
      <c r="PVW13" s="247"/>
      <c r="PVX13" s="247"/>
      <c r="PVY13" s="247"/>
      <c r="PVZ13" s="247"/>
      <c r="PWA13" s="247"/>
      <c r="PWB13" s="247"/>
      <c r="PWC13" s="247"/>
      <c r="PWD13" s="247"/>
      <c r="PWE13" s="247"/>
      <c r="PWF13" s="247"/>
      <c r="PWG13" s="247"/>
      <c r="PWH13" s="247"/>
      <c r="PWI13" s="247"/>
      <c r="PWJ13" s="247"/>
      <c r="PWK13" s="247"/>
      <c r="PWL13" s="247"/>
      <c r="PWM13" s="247"/>
      <c r="PWN13" s="247"/>
      <c r="PWO13" s="247"/>
      <c r="PWP13" s="247"/>
      <c r="PWQ13" s="247"/>
      <c r="PWR13" s="247"/>
      <c r="PWS13" s="247"/>
      <c r="PWT13" s="247"/>
      <c r="PWU13" s="247"/>
      <c r="PWV13" s="247"/>
      <c r="PWW13" s="247"/>
      <c r="PWX13" s="247"/>
      <c r="PWY13" s="247"/>
      <c r="PWZ13" s="247"/>
      <c r="PXA13" s="247"/>
      <c r="PXB13" s="247"/>
      <c r="PXC13" s="247"/>
      <c r="PXD13" s="247"/>
      <c r="PXE13" s="247"/>
      <c r="PXF13" s="247"/>
      <c r="PXG13" s="247"/>
      <c r="PXH13" s="247"/>
      <c r="PXI13" s="247"/>
      <c r="PXJ13" s="247"/>
      <c r="PXK13" s="247"/>
      <c r="PXL13" s="247"/>
      <c r="PXM13" s="247"/>
      <c r="PXN13" s="247"/>
      <c r="PXO13" s="247"/>
      <c r="PXP13" s="247"/>
      <c r="PXQ13" s="247"/>
      <c r="PXR13" s="247"/>
      <c r="PXS13" s="247"/>
      <c r="PXT13" s="247"/>
      <c r="PXU13" s="247"/>
      <c r="PXV13" s="247"/>
      <c r="PXW13" s="247"/>
      <c r="PXX13" s="247"/>
      <c r="PXY13" s="247"/>
      <c r="PXZ13" s="247"/>
      <c r="PYA13" s="247"/>
      <c r="PYB13" s="247"/>
      <c r="PYC13" s="247"/>
      <c r="PYD13" s="247"/>
      <c r="PYE13" s="247"/>
      <c r="PYF13" s="247"/>
      <c r="PYG13" s="247"/>
      <c r="PYH13" s="247"/>
      <c r="PYI13" s="247"/>
      <c r="PYJ13" s="247"/>
      <c r="PYK13" s="247"/>
      <c r="PYL13" s="247"/>
      <c r="PYM13" s="247"/>
      <c r="PYN13" s="247"/>
      <c r="PYO13" s="247"/>
      <c r="PYP13" s="247"/>
      <c r="PYQ13" s="247"/>
      <c r="PYR13" s="247"/>
      <c r="PYS13" s="247"/>
      <c r="PYT13" s="247"/>
      <c r="PYU13" s="247"/>
      <c r="PYV13" s="247"/>
      <c r="PYW13" s="247"/>
      <c r="PYX13" s="247"/>
      <c r="PYY13" s="247"/>
      <c r="PYZ13" s="247"/>
      <c r="PZA13" s="247"/>
      <c r="PZB13" s="247"/>
      <c r="PZC13" s="247"/>
      <c r="PZD13" s="247"/>
      <c r="PZE13" s="247"/>
      <c r="PZF13" s="247"/>
      <c r="PZG13" s="247"/>
      <c r="PZH13" s="247"/>
      <c r="PZI13" s="247"/>
      <c r="PZJ13" s="247"/>
      <c r="PZK13" s="247"/>
      <c r="PZL13" s="247"/>
      <c r="PZM13" s="247"/>
      <c r="PZN13" s="247"/>
      <c r="PZO13" s="247"/>
      <c r="PZP13" s="247"/>
      <c r="PZQ13" s="247"/>
      <c r="PZR13" s="247"/>
      <c r="PZS13" s="247"/>
      <c r="PZT13" s="247"/>
      <c r="PZU13" s="247"/>
      <c r="PZV13" s="247"/>
      <c r="PZW13" s="247"/>
      <c r="PZX13" s="247"/>
      <c r="PZY13" s="247"/>
      <c r="PZZ13" s="247"/>
      <c r="QAA13" s="247"/>
      <c r="QAB13" s="247"/>
      <c r="QAC13" s="247"/>
      <c r="QAD13" s="247"/>
      <c r="QAE13" s="247"/>
      <c r="QAF13" s="247"/>
      <c r="QAG13" s="247"/>
      <c r="QAH13" s="247"/>
      <c r="QAI13" s="247"/>
      <c r="QAJ13" s="247"/>
      <c r="QAK13" s="247"/>
      <c r="QAL13" s="247"/>
      <c r="QAM13" s="247"/>
      <c r="QAN13" s="247"/>
      <c r="QAO13" s="247"/>
      <c r="QAP13" s="247"/>
      <c r="QAQ13" s="247"/>
      <c r="QAR13" s="247"/>
      <c r="QAS13" s="247"/>
      <c r="QAT13" s="247"/>
      <c r="QAU13" s="247"/>
      <c r="QAV13" s="247"/>
      <c r="QAW13" s="247"/>
      <c r="QAX13" s="247"/>
      <c r="QAY13" s="247"/>
      <c r="QAZ13" s="247"/>
      <c r="QBA13" s="247"/>
      <c r="QBB13" s="247"/>
      <c r="QBC13" s="247"/>
      <c r="QBD13" s="247"/>
      <c r="QBE13" s="247"/>
      <c r="QBF13" s="247"/>
      <c r="QBG13" s="247"/>
      <c r="QBH13" s="247"/>
      <c r="QBI13" s="247"/>
      <c r="QBJ13" s="247"/>
      <c r="QBK13" s="247"/>
      <c r="QBL13" s="247"/>
      <c r="QBM13" s="247"/>
      <c r="QBN13" s="247"/>
      <c r="QBO13" s="247"/>
      <c r="QBP13" s="247"/>
      <c r="QBQ13" s="247"/>
      <c r="QBR13" s="247"/>
      <c r="QBS13" s="247"/>
      <c r="QBT13" s="247"/>
      <c r="QBU13" s="247"/>
      <c r="QBV13" s="247"/>
      <c r="QBW13" s="247"/>
      <c r="QBX13" s="247"/>
      <c r="QBY13" s="247"/>
      <c r="QBZ13" s="247"/>
      <c r="QCA13" s="247"/>
      <c r="QCB13" s="247"/>
      <c r="QCC13" s="247"/>
      <c r="QCD13" s="247"/>
      <c r="QCE13" s="247"/>
      <c r="QCF13" s="247"/>
      <c r="QCG13" s="247"/>
      <c r="QCH13" s="247"/>
      <c r="QCI13" s="247"/>
      <c r="QCJ13" s="247"/>
      <c r="QCK13" s="247"/>
      <c r="QCL13" s="247"/>
      <c r="QCM13" s="247"/>
      <c r="QCN13" s="247"/>
      <c r="QCO13" s="247"/>
      <c r="QCP13" s="247"/>
      <c r="QCQ13" s="247"/>
      <c r="QCR13" s="247"/>
      <c r="QCS13" s="247"/>
      <c r="QCT13" s="247"/>
      <c r="QCU13" s="247"/>
      <c r="QCV13" s="247"/>
      <c r="QCW13" s="247"/>
      <c r="QCX13" s="247"/>
      <c r="QCY13" s="247"/>
      <c r="QCZ13" s="247"/>
      <c r="QDA13" s="247"/>
      <c r="QDB13" s="247"/>
      <c r="QDC13" s="247"/>
      <c r="QDD13" s="247"/>
      <c r="QDE13" s="247"/>
      <c r="QDF13" s="247"/>
      <c r="QDG13" s="247"/>
      <c r="QDH13" s="247"/>
      <c r="QDI13" s="247"/>
      <c r="QDJ13" s="247"/>
      <c r="QDK13" s="247"/>
      <c r="QDL13" s="247"/>
      <c r="QDM13" s="247"/>
      <c r="QDN13" s="247"/>
      <c r="QDO13" s="247"/>
      <c r="QDP13" s="247"/>
      <c r="QDQ13" s="247"/>
      <c r="QDR13" s="247"/>
      <c r="QDS13" s="247"/>
      <c r="QDT13" s="247"/>
      <c r="QDU13" s="247"/>
      <c r="QDV13" s="247"/>
      <c r="QDW13" s="247"/>
      <c r="QDX13" s="247"/>
      <c r="QDY13" s="247"/>
      <c r="QDZ13" s="247"/>
      <c r="QEA13" s="247"/>
      <c r="QEB13" s="247"/>
      <c r="QEC13" s="247"/>
      <c r="QED13" s="247"/>
      <c r="QEE13" s="247"/>
      <c r="QEF13" s="247"/>
      <c r="QEG13" s="247"/>
      <c r="QEH13" s="247"/>
      <c r="QEI13" s="247"/>
      <c r="QEJ13" s="247"/>
      <c r="QEK13" s="247"/>
      <c r="QEL13" s="247"/>
      <c r="QEM13" s="247"/>
      <c r="QEN13" s="247"/>
      <c r="QEO13" s="247"/>
      <c r="QEP13" s="247"/>
      <c r="QEQ13" s="247"/>
      <c r="QER13" s="247"/>
      <c r="QES13" s="247"/>
      <c r="QET13" s="247"/>
      <c r="QEU13" s="247"/>
      <c r="QEV13" s="247"/>
      <c r="QEW13" s="247"/>
      <c r="QEX13" s="247"/>
      <c r="QEY13" s="247"/>
      <c r="QEZ13" s="247"/>
      <c r="QFA13" s="247"/>
      <c r="QFB13" s="247"/>
      <c r="QFC13" s="247"/>
      <c r="QFD13" s="247"/>
      <c r="QFE13" s="247"/>
      <c r="QFF13" s="247"/>
      <c r="QFG13" s="247"/>
      <c r="QFH13" s="247"/>
      <c r="QFI13" s="247"/>
      <c r="QFJ13" s="247"/>
      <c r="QFK13" s="247"/>
      <c r="QFL13" s="247"/>
      <c r="QFM13" s="247"/>
      <c r="QFN13" s="247"/>
      <c r="QFO13" s="247"/>
      <c r="QFP13" s="247"/>
      <c r="QFQ13" s="247"/>
      <c r="QFR13" s="247"/>
      <c r="QFS13" s="247"/>
      <c r="QFT13" s="247"/>
      <c r="QFU13" s="247"/>
      <c r="QFV13" s="247"/>
      <c r="QFW13" s="247"/>
      <c r="QFX13" s="247"/>
      <c r="QFY13" s="247"/>
      <c r="QFZ13" s="247"/>
      <c r="QGA13" s="247"/>
      <c r="QGB13" s="247"/>
      <c r="QGC13" s="247"/>
      <c r="QGD13" s="247"/>
      <c r="QGE13" s="247"/>
      <c r="QGF13" s="247"/>
      <c r="QGG13" s="247"/>
      <c r="QGH13" s="247"/>
      <c r="QGI13" s="247"/>
      <c r="QGJ13" s="247"/>
      <c r="QGK13" s="247"/>
      <c r="QGL13" s="247"/>
      <c r="QGM13" s="247"/>
      <c r="QGN13" s="247"/>
      <c r="QGO13" s="247"/>
      <c r="QGP13" s="247"/>
      <c r="QGQ13" s="247"/>
      <c r="QGR13" s="247"/>
      <c r="QGS13" s="247"/>
      <c r="QGT13" s="247"/>
      <c r="QGU13" s="247"/>
      <c r="QGV13" s="247"/>
      <c r="QGW13" s="247"/>
      <c r="QGX13" s="247"/>
      <c r="QGY13" s="247"/>
      <c r="QGZ13" s="247"/>
      <c r="QHA13" s="247"/>
      <c r="QHB13" s="247"/>
      <c r="QHC13" s="247"/>
      <c r="QHD13" s="247"/>
      <c r="QHE13" s="247"/>
      <c r="QHF13" s="247"/>
      <c r="QHG13" s="247"/>
      <c r="QHH13" s="247"/>
      <c r="QHI13" s="247"/>
      <c r="QHJ13" s="247"/>
      <c r="QHK13" s="247"/>
      <c r="QHL13" s="247"/>
      <c r="QHM13" s="247"/>
      <c r="QHN13" s="247"/>
      <c r="QHO13" s="247"/>
      <c r="QHP13" s="247"/>
      <c r="QHQ13" s="247"/>
      <c r="QHR13" s="247"/>
      <c r="QHS13" s="247"/>
      <c r="QHT13" s="247"/>
      <c r="QHU13" s="247"/>
      <c r="QHV13" s="247"/>
      <c r="QHW13" s="247"/>
      <c r="QHX13" s="247"/>
      <c r="QHY13" s="247"/>
      <c r="QHZ13" s="247"/>
      <c r="QIA13" s="247"/>
      <c r="QIB13" s="247"/>
      <c r="QIC13" s="247"/>
      <c r="QID13" s="247"/>
      <c r="QIE13" s="247"/>
      <c r="QIF13" s="247"/>
      <c r="QIG13" s="247"/>
      <c r="QIH13" s="247"/>
      <c r="QII13" s="247"/>
      <c r="QIJ13" s="247"/>
      <c r="QIK13" s="247"/>
      <c r="QIL13" s="247"/>
      <c r="QIM13" s="247"/>
      <c r="QIN13" s="247"/>
      <c r="QIO13" s="247"/>
      <c r="QIP13" s="247"/>
      <c r="QIQ13" s="247"/>
      <c r="QIR13" s="247"/>
      <c r="QIS13" s="247"/>
      <c r="QIT13" s="247"/>
      <c r="QIU13" s="247"/>
      <c r="QIV13" s="247"/>
      <c r="QIW13" s="247"/>
      <c r="QIX13" s="247"/>
      <c r="QIY13" s="247"/>
      <c r="QIZ13" s="247"/>
      <c r="QJA13" s="247"/>
      <c r="QJB13" s="247"/>
      <c r="QJC13" s="247"/>
      <c r="QJD13" s="247"/>
      <c r="QJE13" s="247"/>
      <c r="QJF13" s="247"/>
      <c r="QJG13" s="247"/>
      <c r="QJH13" s="247"/>
      <c r="QJI13" s="247"/>
      <c r="QJJ13" s="247"/>
      <c r="QJK13" s="247"/>
      <c r="QJL13" s="247"/>
      <c r="QJM13" s="247"/>
      <c r="QJN13" s="247"/>
      <c r="QJO13" s="247"/>
      <c r="QJP13" s="247"/>
      <c r="QJQ13" s="247"/>
      <c r="QJR13" s="247"/>
      <c r="QJS13" s="247"/>
      <c r="QJT13" s="247"/>
      <c r="QJU13" s="247"/>
      <c r="QJV13" s="247"/>
      <c r="QJW13" s="247"/>
      <c r="QJX13" s="247"/>
      <c r="QJY13" s="247"/>
      <c r="QJZ13" s="247"/>
      <c r="QKA13" s="247"/>
      <c r="QKB13" s="247"/>
      <c r="QKC13" s="247"/>
      <c r="QKD13" s="247"/>
      <c r="QKE13" s="247"/>
      <c r="QKF13" s="247"/>
      <c r="QKG13" s="247"/>
      <c r="QKH13" s="247"/>
      <c r="QKI13" s="247"/>
      <c r="QKJ13" s="247"/>
      <c r="QKK13" s="247"/>
      <c r="QKL13" s="247"/>
      <c r="QKM13" s="247"/>
      <c r="QKN13" s="247"/>
      <c r="QKO13" s="247"/>
      <c r="QKP13" s="247"/>
      <c r="QKQ13" s="247"/>
      <c r="QKR13" s="247"/>
      <c r="QKS13" s="247"/>
      <c r="QKT13" s="247"/>
      <c r="QKU13" s="247"/>
      <c r="QKV13" s="247"/>
      <c r="QKW13" s="247"/>
      <c r="QKX13" s="247"/>
      <c r="QKY13" s="247"/>
      <c r="QKZ13" s="247"/>
      <c r="QLA13" s="247"/>
      <c r="QLB13" s="247"/>
      <c r="QLC13" s="247"/>
      <c r="QLD13" s="247"/>
      <c r="QLE13" s="247"/>
      <c r="QLF13" s="247"/>
      <c r="QLG13" s="247"/>
      <c r="QLH13" s="247"/>
      <c r="QLI13" s="247"/>
      <c r="QLJ13" s="247"/>
      <c r="QLK13" s="247"/>
      <c r="QLL13" s="247"/>
      <c r="QLM13" s="247"/>
      <c r="QLN13" s="247"/>
      <c r="QLO13" s="247"/>
      <c r="QLP13" s="247"/>
      <c r="QLQ13" s="247"/>
      <c r="QLR13" s="247"/>
      <c r="QLS13" s="247"/>
      <c r="QLT13" s="247"/>
      <c r="QLU13" s="247"/>
      <c r="QLV13" s="247"/>
      <c r="QLW13" s="247"/>
      <c r="QLX13" s="247"/>
      <c r="QLY13" s="247"/>
      <c r="QLZ13" s="247"/>
      <c r="QMA13" s="247"/>
      <c r="QMB13" s="247"/>
      <c r="QMC13" s="247"/>
      <c r="QMD13" s="247"/>
      <c r="QME13" s="247"/>
      <c r="QMF13" s="247"/>
      <c r="QMG13" s="247"/>
      <c r="QMH13" s="247"/>
      <c r="QMI13" s="247"/>
      <c r="QMJ13" s="247"/>
      <c r="QMK13" s="247"/>
      <c r="QML13" s="247"/>
      <c r="QMM13" s="247"/>
      <c r="QMN13" s="247"/>
      <c r="QMO13" s="247"/>
      <c r="QMP13" s="247"/>
      <c r="QMQ13" s="247"/>
      <c r="QMR13" s="247"/>
      <c r="QMS13" s="247"/>
      <c r="QMT13" s="247"/>
      <c r="QMU13" s="247"/>
      <c r="QMV13" s="247"/>
      <c r="QMW13" s="247"/>
      <c r="QMX13" s="247"/>
      <c r="QMY13" s="247"/>
      <c r="QMZ13" s="247"/>
      <c r="QNA13" s="247"/>
      <c r="QNB13" s="247"/>
      <c r="QNC13" s="247"/>
      <c r="QND13" s="247"/>
      <c r="QNE13" s="247"/>
      <c r="QNF13" s="247"/>
      <c r="QNG13" s="247"/>
      <c r="QNH13" s="247"/>
      <c r="QNI13" s="247"/>
      <c r="QNJ13" s="247"/>
      <c r="QNK13" s="247"/>
      <c r="QNL13" s="247"/>
      <c r="QNM13" s="247"/>
      <c r="QNN13" s="247"/>
      <c r="QNO13" s="247"/>
      <c r="QNP13" s="247"/>
      <c r="QNQ13" s="247"/>
      <c r="QNR13" s="247"/>
      <c r="QNS13" s="247"/>
      <c r="QNT13" s="247"/>
      <c r="QNU13" s="247"/>
      <c r="QNV13" s="247"/>
      <c r="QNW13" s="247"/>
      <c r="QNX13" s="247"/>
      <c r="QNY13" s="247"/>
      <c r="QNZ13" s="247"/>
      <c r="QOA13" s="247"/>
      <c r="QOB13" s="247"/>
      <c r="QOC13" s="247"/>
      <c r="QOD13" s="247"/>
      <c r="QOE13" s="247"/>
      <c r="QOF13" s="247"/>
      <c r="QOG13" s="247"/>
      <c r="QOH13" s="247"/>
      <c r="QOI13" s="247"/>
      <c r="QOJ13" s="247"/>
      <c r="QOK13" s="247"/>
      <c r="QOL13" s="247"/>
      <c r="QOM13" s="247"/>
      <c r="QON13" s="247"/>
      <c r="QOO13" s="247"/>
      <c r="QOP13" s="247"/>
      <c r="QOQ13" s="247"/>
      <c r="QOR13" s="247"/>
      <c r="QOS13" s="247"/>
      <c r="QOT13" s="247"/>
      <c r="QOU13" s="247"/>
      <c r="QOV13" s="247"/>
      <c r="QOW13" s="247"/>
      <c r="QOX13" s="247"/>
      <c r="QOY13" s="247"/>
      <c r="QOZ13" s="247"/>
      <c r="QPA13" s="247"/>
      <c r="QPB13" s="247"/>
      <c r="QPC13" s="247"/>
      <c r="QPD13" s="247"/>
      <c r="QPE13" s="247"/>
      <c r="QPF13" s="247"/>
      <c r="QPG13" s="247"/>
      <c r="QPH13" s="247"/>
      <c r="QPI13" s="247"/>
      <c r="QPJ13" s="247"/>
      <c r="QPK13" s="247"/>
      <c r="QPL13" s="247"/>
      <c r="QPM13" s="247"/>
      <c r="QPN13" s="247"/>
      <c r="QPO13" s="247"/>
      <c r="QPP13" s="247"/>
      <c r="QPQ13" s="247"/>
      <c r="QPR13" s="247"/>
      <c r="QPS13" s="247"/>
      <c r="QPT13" s="247"/>
      <c r="QPU13" s="247"/>
      <c r="QPV13" s="247"/>
      <c r="QPW13" s="247"/>
      <c r="QPX13" s="247"/>
      <c r="QPY13" s="247"/>
      <c r="QPZ13" s="247"/>
      <c r="QQA13" s="247"/>
      <c r="QQB13" s="247"/>
      <c r="QQC13" s="247"/>
      <c r="QQD13" s="247"/>
      <c r="QQE13" s="247"/>
      <c r="QQF13" s="247"/>
      <c r="QQG13" s="247"/>
      <c r="QQH13" s="247"/>
      <c r="QQI13" s="247"/>
      <c r="QQJ13" s="247"/>
      <c r="QQK13" s="247"/>
      <c r="QQL13" s="247"/>
      <c r="QQM13" s="247"/>
      <c r="QQN13" s="247"/>
      <c r="QQO13" s="247"/>
      <c r="QQP13" s="247"/>
      <c r="QQQ13" s="247"/>
      <c r="QQR13" s="247"/>
      <c r="QQS13" s="247"/>
      <c r="QQT13" s="247"/>
      <c r="QQU13" s="247"/>
      <c r="QQV13" s="247"/>
      <c r="QQW13" s="247"/>
      <c r="QQX13" s="247"/>
      <c r="QQY13" s="247"/>
      <c r="QQZ13" s="247"/>
      <c r="QRA13" s="247"/>
      <c r="QRB13" s="247"/>
      <c r="QRC13" s="247"/>
      <c r="QRD13" s="247"/>
      <c r="QRE13" s="247"/>
      <c r="QRF13" s="247"/>
      <c r="QRG13" s="247"/>
      <c r="QRH13" s="247"/>
      <c r="QRI13" s="247"/>
      <c r="QRJ13" s="247"/>
      <c r="QRK13" s="247"/>
      <c r="QRL13" s="247"/>
      <c r="QRM13" s="247"/>
      <c r="QRN13" s="247"/>
      <c r="QRO13" s="247"/>
      <c r="QRP13" s="247"/>
      <c r="QRQ13" s="247"/>
      <c r="QRR13" s="247"/>
      <c r="QRS13" s="247"/>
      <c r="QRT13" s="247"/>
      <c r="QRU13" s="247"/>
      <c r="QRV13" s="247"/>
      <c r="QRW13" s="247"/>
      <c r="QRX13" s="247"/>
      <c r="QRY13" s="247"/>
      <c r="QRZ13" s="247"/>
      <c r="QSA13" s="247"/>
      <c r="QSB13" s="247"/>
      <c r="QSC13" s="247"/>
      <c r="QSD13" s="247"/>
      <c r="QSE13" s="247"/>
      <c r="QSF13" s="247"/>
      <c r="QSG13" s="247"/>
      <c r="QSH13" s="247"/>
      <c r="QSI13" s="247"/>
      <c r="QSJ13" s="247"/>
      <c r="QSK13" s="247"/>
      <c r="QSL13" s="247"/>
      <c r="QSM13" s="247"/>
      <c r="QSN13" s="247"/>
      <c r="QSO13" s="247"/>
      <c r="QSP13" s="247"/>
      <c r="QSQ13" s="247"/>
      <c r="QSR13" s="247"/>
      <c r="QSS13" s="247"/>
      <c r="QST13" s="247"/>
      <c r="QSU13" s="247"/>
      <c r="QSV13" s="247"/>
      <c r="QSW13" s="247"/>
      <c r="QSX13" s="247"/>
      <c r="QSY13" s="247"/>
      <c r="QSZ13" s="247"/>
      <c r="QTA13" s="247"/>
      <c r="QTB13" s="247"/>
      <c r="QTC13" s="247"/>
      <c r="QTD13" s="247"/>
      <c r="QTE13" s="247"/>
      <c r="QTF13" s="247"/>
      <c r="QTG13" s="247"/>
      <c r="QTH13" s="247"/>
      <c r="QTI13" s="247"/>
      <c r="QTJ13" s="247"/>
      <c r="QTK13" s="247"/>
      <c r="QTL13" s="247"/>
      <c r="QTM13" s="247"/>
      <c r="QTN13" s="247"/>
      <c r="QTO13" s="247"/>
      <c r="QTP13" s="247"/>
      <c r="QTQ13" s="247"/>
      <c r="QTR13" s="247"/>
      <c r="QTS13" s="247"/>
      <c r="QTT13" s="247"/>
      <c r="QTU13" s="247"/>
      <c r="QTV13" s="247"/>
      <c r="QTW13" s="247"/>
      <c r="QTX13" s="247"/>
      <c r="QTY13" s="247"/>
      <c r="QTZ13" s="247"/>
      <c r="QUA13" s="247"/>
      <c r="QUB13" s="247"/>
      <c r="QUC13" s="247"/>
      <c r="QUD13" s="247"/>
      <c r="QUE13" s="247"/>
      <c r="QUF13" s="247"/>
      <c r="QUG13" s="247"/>
      <c r="QUH13" s="247"/>
      <c r="QUI13" s="247"/>
      <c r="QUJ13" s="247"/>
      <c r="QUK13" s="247"/>
      <c r="QUL13" s="247"/>
      <c r="QUM13" s="247"/>
      <c r="QUN13" s="247"/>
      <c r="QUO13" s="247"/>
      <c r="QUP13" s="247"/>
      <c r="QUQ13" s="247"/>
      <c r="QUR13" s="247"/>
      <c r="QUS13" s="247"/>
      <c r="QUT13" s="247"/>
      <c r="QUU13" s="247"/>
      <c r="QUV13" s="247"/>
      <c r="QUW13" s="247"/>
      <c r="QUX13" s="247"/>
      <c r="QUY13" s="247"/>
      <c r="QUZ13" s="247"/>
      <c r="QVA13" s="247"/>
      <c r="QVB13" s="247"/>
      <c r="QVC13" s="247"/>
      <c r="QVD13" s="247"/>
      <c r="QVE13" s="247"/>
      <c r="QVF13" s="247"/>
      <c r="QVG13" s="247"/>
      <c r="QVH13" s="247"/>
      <c r="QVI13" s="247"/>
      <c r="QVJ13" s="247"/>
      <c r="QVK13" s="247"/>
      <c r="QVL13" s="247"/>
      <c r="QVM13" s="247"/>
      <c r="QVN13" s="247"/>
      <c r="QVO13" s="247"/>
      <c r="QVP13" s="247"/>
      <c r="QVQ13" s="247"/>
      <c r="QVR13" s="247"/>
      <c r="QVS13" s="247"/>
      <c r="QVT13" s="247"/>
      <c r="QVU13" s="247"/>
      <c r="QVV13" s="247"/>
      <c r="QVW13" s="247"/>
      <c r="QVX13" s="247"/>
      <c r="QVY13" s="247"/>
      <c r="QVZ13" s="247"/>
      <c r="QWA13" s="247"/>
      <c r="QWB13" s="247"/>
      <c r="QWC13" s="247"/>
      <c r="QWD13" s="247"/>
      <c r="QWE13" s="247"/>
      <c r="QWF13" s="247"/>
      <c r="QWG13" s="247"/>
      <c r="QWH13" s="247"/>
      <c r="QWI13" s="247"/>
      <c r="QWJ13" s="247"/>
      <c r="QWK13" s="247"/>
      <c r="QWL13" s="247"/>
      <c r="QWM13" s="247"/>
      <c r="QWN13" s="247"/>
      <c r="QWO13" s="247"/>
      <c r="QWP13" s="247"/>
      <c r="QWQ13" s="247"/>
      <c r="QWR13" s="247"/>
      <c r="QWS13" s="247"/>
      <c r="QWT13" s="247"/>
      <c r="QWU13" s="247"/>
      <c r="QWV13" s="247"/>
      <c r="QWW13" s="247"/>
      <c r="QWX13" s="247"/>
      <c r="QWY13" s="247"/>
      <c r="QWZ13" s="247"/>
      <c r="QXA13" s="247"/>
      <c r="QXB13" s="247"/>
      <c r="QXC13" s="247"/>
      <c r="QXD13" s="247"/>
      <c r="QXE13" s="247"/>
      <c r="QXF13" s="247"/>
      <c r="QXG13" s="247"/>
      <c r="QXH13" s="247"/>
      <c r="QXI13" s="247"/>
      <c r="QXJ13" s="247"/>
      <c r="QXK13" s="247"/>
      <c r="QXL13" s="247"/>
      <c r="QXM13" s="247"/>
      <c r="QXN13" s="247"/>
      <c r="QXO13" s="247"/>
      <c r="QXP13" s="247"/>
      <c r="QXQ13" s="247"/>
      <c r="QXR13" s="247"/>
      <c r="QXS13" s="247"/>
      <c r="QXT13" s="247"/>
      <c r="QXU13" s="247"/>
      <c r="QXV13" s="247"/>
      <c r="QXW13" s="247"/>
      <c r="QXX13" s="247"/>
      <c r="QXY13" s="247"/>
      <c r="QXZ13" s="247"/>
      <c r="QYA13" s="247"/>
      <c r="QYB13" s="247"/>
      <c r="QYC13" s="247"/>
      <c r="QYD13" s="247"/>
      <c r="QYE13" s="247"/>
      <c r="QYF13" s="247"/>
      <c r="QYG13" s="247"/>
      <c r="QYH13" s="247"/>
      <c r="QYI13" s="247"/>
      <c r="QYJ13" s="247"/>
      <c r="QYK13" s="247"/>
      <c r="QYL13" s="247"/>
      <c r="QYM13" s="247"/>
      <c r="QYN13" s="247"/>
      <c r="QYO13" s="247"/>
      <c r="QYP13" s="247"/>
      <c r="QYQ13" s="247"/>
      <c r="QYR13" s="247"/>
      <c r="QYS13" s="247"/>
      <c r="QYT13" s="247"/>
      <c r="QYU13" s="247"/>
      <c r="QYV13" s="247"/>
      <c r="QYW13" s="247"/>
      <c r="QYX13" s="247"/>
      <c r="QYY13" s="247"/>
      <c r="QYZ13" s="247"/>
      <c r="QZA13" s="247"/>
      <c r="QZB13" s="247"/>
      <c r="QZC13" s="247"/>
      <c r="QZD13" s="247"/>
      <c r="QZE13" s="247"/>
      <c r="QZF13" s="247"/>
      <c r="QZG13" s="247"/>
      <c r="QZH13" s="247"/>
      <c r="QZI13" s="247"/>
      <c r="QZJ13" s="247"/>
      <c r="QZK13" s="247"/>
      <c r="QZL13" s="247"/>
      <c r="QZM13" s="247"/>
      <c r="QZN13" s="247"/>
      <c r="QZO13" s="247"/>
      <c r="QZP13" s="247"/>
      <c r="QZQ13" s="247"/>
      <c r="QZR13" s="247"/>
      <c r="QZS13" s="247"/>
      <c r="QZT13" s="247"/>
      <c r="QZU13" s="247"/>
      <c r="QZV13" s="247"/>
      <c r="QZW13" s="247"/>
      <c r="QZX13" s="247"/>
      <c r="QZY13" s="247"/>
      <c r="QZZ13" s="247"/>
      <c r="RAA13" s="247"/>
      <c r="RAB13" s="247"/>
      <c r="RAC13" s="247"/>
      <c r="RAD13" s="247"/>
      <c r="RAE13" s="247"/>
      <c r="RAF13" s="247"/>
      <c r="RAG13" s="247"/>
      <c r="RAH13" s="247"/>
      <c r="RAI13" s="247"/>
      <c r="RAJ13" s="247"/>
      <c r="RAK13" s="247"/>
      <c r="RAL13" s="247"/>
      <c r="RAM13" s="247"/>
      <c r="RAN13" s="247"/>
      <c r="RAO13" s="247"/>
      <c r="RAP13" s="247"/>
      <c r="RAQ13" s="247"/>
      <c r="RAR13" s="247"/>
      <c r="RAS13" s="247"/>
      <c r="RAT13" s="247"/>
      <c r="RAU13" s="247"/>
      <c r="RAV13" s="247"/>
      <c r="RAW13" s="247"/>
      <c r="RAX13" s="247"/>
      <c r="RAY13" s="247"/>
      <c r="RAZ13" s="247"/>
      <c r="RBA13" s="247"/>
      <c r="RBB13" s="247"/>
      <c r="RBC13" s="247"/>
      <c r="RBD13" s="247"/>
      <c r="RBE13" s="247"/>
      <c r="RBF13" s="247"/>
      <c r="RBG13" s="247"/>
      <c r="RBH13" s="247"/>
      <c r="RBI13" s="247"/>
      <c r="RBJ13" s="247"/>
      <c r="RBK13" s="247"/>
      <c r="RBL13" s="247"/>
      <c r="RBM13" s="247"/>
      <c r="RBN13" s="247"/>
      <c r="RBO13" s="247"/>
      <c r="RBP13" s="247"/>
      <c r="RBQ13" s="247"/>
      <c r="RBR13" s="247"/>
      <c r="RBS13" s="247"/>
      <c r="RBT13" s="247"/>
      <c r="RBU13" s="247"/>
      <c r="RBV13" s="247"/>
      <c r="RBW13" s="247"/>
      <c r="RBX13" s="247"/>
      <c r="RBY13" s="247"/>
      <c r="RBZ13" s="247"/>
      <c r="RCA13" s="247"/>
      <c r="RCB13" s="247"/>
      <c r="RCC13" s="247"/>
      <c r="RCD13" s="247"/>
      <c r="RCE13" s="247"/>
      <c r="RCF13" s="247"/>
      <c r="RCG13" s="247"/>
      <c r="RCH13" s="247"/>
      <c r="RCI13" s="247"/>
      <c r="RCJ13" s="247"/>
      <c r="RCK13" s="247"/>
      <c r="RCL13" s="247"/>
      <c r="RCM13" s="247"/>
      <c r="RCN13" s="247"/>
      <c r="RCO13" s="247"/>
      <c r="RCP13" s="247"/>
      <c r="RCQ13" s="247"/>
      <c r="RCR13" s="247"/>
      <c r="RCS13" s="247"/>
      <c r="RCT13" s="247"/>
      <c r="RCU13" s="247"/>
      <c r="RCV13" s="247"/>
      <c r="RCW13" s="247"/>
      <c r="RCX13" s="247"/>
      <c r="RCY13" s="247"/>
      <c r="RCZ13" s="247"/>
      <c r="RDA13" s="247"/>
      <c r="RDB13" s="247"/>
      <c r="RDC13" s="247"/>
      <c r="RDD13" s="247"/>
      <c r="RDE13" s="247"/>
      <c r="RDF13" s="247"/>
      <c r="RDG13" s="247"/>
      <c r="RDH13" s="247"/>
      <c r="RDI13" s="247"/>
      <c r="RDJ13" s="247"/>
      <c r="RDK13" s="247"/>
      <c r="RDL13" s="247"/>
      <c r="RDM13" s="247"/>
      <c r="RDN13" s="247"/>
      <c r="RDO13" s="247"/>
      <c r="RDP13" s="247"/>
      <c r="RDQ13" s="247"/>
      <c r="RDR13" s="247"/>
      <c r="RDS13" s="247"/>
      <c r="RDT13" s="247"/>
      <c r="RDU13" s="247"/>
      <c r="RDV13" s="247"/>
      <c r="RDW13" s="247"/>
      <c r="RDX13" s="247"/>
      <c r="RDY13" s="247"/>
      <c r="RDZ13" s="247"/>
      <c r="REA13" s="247"/>
      <c r="REB13" s="247"/>
      <c r="REC13" s="247"/>
      <c r="RED13" s="247"/>
      <c r="REE13" s="247"/>
      <c r="REF13" s="247"/>
      <c r="REG13" s="247"/>
      <c r="REH13" s="247"/>
      <c r="REI13" s="247"/>
      <c r="REJ13" s="247"/>
      <c r="REK13" s="247"/>
      <c r="REL13" s="247"/>
      <c r="REM13" s="247"/>
      <c r="REN13" s="247"/>
      <c r="REO13" s="247"/>
      <c r="REP13" s="247"/>
      <c r="REQ13" s="247"/>
      <c r="RER13" s="247"/>
      <c r="RES13" s="247"/>
      <c r="RET13" s="247"/>
      <c r="REU13" s="247"/>
      <c r="REV13" s="247"/>
      <c r="REW13" s="247"/>
      <c r="REX13" s="247"/>
      <c r="REY13" s="247"/>
      <c r="REZ13" s="247"/>
      <c r="RFA13" s="247"/>
      <c r="RFB13" s="247"/>
      <c r="RFC13" s="247"/>
      <c r="RFD13" s="247"/>
      <c r="RFE13" s="247"/>
      <c r="RFF13" s="247"/>
      <c r="RFG13" s="247"/>
      <c r="RFH13" s="247"/>
      <c r="RFI13" s="247"/>
      <c r="RFJ13" s="247"/>
      <c r="RFK13" s="247"/>
      <c r="RFL13" s="247"/>
      <c r="RFM13" s="247"/>
      <c r="RFN13" s="247"/>
      <c r="RFO13" s="247"/>
      <c r="RFP13" s="247"/>
      <c r="RFQ13" s="247"/>
      <c r="RFR13" s="247"/>
      <c r="RFS13" s="247"/>
      <c r="RFT13" s="247"/>
      <c r="RFU13" s="247"/>
      <c r="RFV13" s="247"/>
      <c r="RFW13" s="247"/>
      <c r="RFX13" s="247"/>
      <c r="RFY13" s="247"/>
      <c r="RFZ13" s="247"/>
      <c r="RGA13" s="247"/>
      <c r="RGB13" s="247"/>
      <c r="RGC13" s="247"/>
      <c r="RGD13" s="247"/>
      <c r="RGE13" s="247"/>
      <c r="RGF13" s="247"/>
      <c r="RGG13" s="247"/>
      <c r="RGH13" s="247"/>
      <c r="RGI13" s="247"/>
      <c r="RGJ13" s="247"/>
      <c r="RGK13" s="247"/>
      <c r="RGL13" s="247"/>
      <c r="RGM13" s="247"/>
      <c r="RGN13" s="247"/>
      <c r="RGO13" s="247"/>
      <c r="RGP13" s="247"/>
      <c r="RGQ13" s="247"/>
      <c r="RGR13" s="247"/>
      <c r="RGS13" s="247"/>
      <c r="RGT13" s="247"/>
      <c r="RGU13" s="247"/>
      <c r="RGV13" s="247"/>
      <c r="RGW13" s="247"/>
      <c r="RGX13" s="247"/>
      <c r="RGY13" s="247"/>
      <c r="RGZ13" s="247"/>
      <c r="RHA13" s="247"/>
      <c r="RHB13" s="247"/>
      <c r="RHC13" s="247"/>
      <c r="RHD13" s="247"/>
      <c r="RHE13" s="247"/>
      <c r="RHF13" s="247"/>
      <c r="RHG13" s="247"/>
      <c r="RHH13" s="247"/>
      <c r="RHI13" s="247"/>
      <c r="RHJ13" s="247"/>
      <c r="RHK13" s="247"/>
      <c r="RHL13" s="247"/>
      <c r="RHM13" s="247"/>
      <c r="RHN13" s="247"/>
      <c r="RHO13" s="247"/>
      <c r="RHP13" s="247"/>
      <c r="RHQ13" s="247"/>
      <c r="RHR13" s="247"/>
      <c r="RHS13" s="247"/>
      <c r="RHT13" s="247"/>
      <c r="RHU13" s="247"/>
      <c r="RHV13" s="247"/>
      <c r="RHW13" s="247"/>
      <c r="RHX13" s="247"/>
      <c r="RHY13" s="247"/>
      <c r="RHZ13" s="247"/>
      <c r="RIA13" s="247"/>
      <c r="RIB13" s="247"/>
      <c r="RIC13" s="247"/>
      <c r="RID13" s="247"/>
      <c r="RIE13" s="247"/>
      <c r="RIF13" s="247"/>
      <c r="RIG13" s="247"/>
      <c r="RIH13" s="247"/>
      <c r="RII13" s="247"/>
      <c r="RIJ13" s="247"/>
      <c r="RIK13" s="247"/>
      <c r="RIL13" s="247"/>
      <c r="RIM13" s="247"/>
      <c r="RIN13" s="247"/>
      <c r="RIO13" s="247"/>
      <c r="RIP13" s="247"/>
      <c r="RIQ13" s="247"/>
      <c r="RIR13" s="247"/>
      <c r="RIS13" s="247"/>
      <c r="RIT13" s="247"/>
      <c r="RIU13" s="247"/>
      <c r="RIV13" s="247"/>
      <c r="RIW13" s="247"/>
      <c r="RIX13" s="247"/>
      <c r="RIY13" s="247"/>
      <c r="RIZ13" s="247"/>
      <c r="RJA13" s="247"/>
      <c r="RJB13" s="247"/>
      <c r="RJC13" s="247"/>
      <c r="RJD13" s="247"/>
      <c r="RJE13" s="247"/>
      <c r="RJF13" s="247"/>
      <c r="RJG13" s="247"/>
      <c r="RJH13" s="247"/>
      <c r="RJI13" s="247"/>
      <c r="RJJ13" s="247"/>
      <c r="RJK13" s="247"/>
      <c r="RJL13" s="247"/>
      <c r="RJM13" s="247"/>
      <c r="RJN13" s="247"/>
      <c r="RJO13" s="247"/>
      <c r="RJP13" s="247"/>
      <c r="RJQ13" s="247"/>
      <c r="RJR13" s="247"/>
      <c r="RJS13" s="247"/>
      <c r="RJT13" s="247"/>
      <c r="RJU13" s="247"/>
      <c r="RJV13" s="247"/>
      <c r="RJW13" s="247"/>
      <c r="RJX13" s="247"/>
      <c r="RJY13" s="247"/>
      <c r="RJZ13" s="247"/>
      <c r="RKA13" s="247"/>
      <c r="RKB13" s="247"/>
      <c r="RKC13" s="247"/>
      <c r="RKD13" s="247"/>
      <c r="RKE13" s="247"/>
      <c r="RKF13" s="247"/>
      <c r="RKG13" s="247"/>
      <c r="RKH13" s="247"/>
      <c r="RKI13" s="247"/>
      <c r="RKJ13" s="247"/>
      <c r="RKK13" s="247"/>
      <c r="RKL13" s="247"/>
      <c r="RKM13" s="247"/>
      <c r="RKN13" s="247"/>
      <c r="RKO13" s="247"/>
      <c r="RKP13" s="247"/>
      <c r="RKQ13" s="247"/>
      <c r="RKR13" s="247"/>
      <c r="RKS13" s="247"/>
      <c r="RKT13" s="247"/>
      <c r="RKU13" s="247"/>
      <c r="RKV13" s="247"/>
      <c r="RKW13" s="247"/>
      <c r="RKX13" s="247"/>
      <c r="RKY13" s="247"/>
      <c r="RKZ13" s="247"/>
      <c r="RLA13" s="247"/>
      <c r="RLB13" s="247"/>
      <c r="RLC13" s="247"/>
      <c r="RLD13" s="247"/>
      <c r="RLE13" s="247"/>
      <c r="RLF13" s="247"/>
      <c r="RLG13" s="247"/>
      <c r="RLH13" s="247"/>
      <c r="RLI13" s="247"/>
      <c r="RLJ13" s="247"/>
      <c r="RLK13" s="247"/>
      <c r="RLL13" s="247"/>
      <c r="RLM13" s="247"/>
      <c r="RLN13" s="247"/>
      <c r="RLO13" s="247"/>
      <c r="RLP13" s="247"/>
      <c r="RLQ13" s="247"/>
      <c r="RLR13" s="247"/>
      <c r="RLS13" s="247"/>
      <c r="RLT13" s="247"/>
      <c r="RLU13" s="247"/>
      <c r="RLV13" s="247"/>
      <c r="RLW13" s="247"/>
      <c r="RLX13" s="247"/>
      <c r="RLY13" s="247"/>
      <c r="RLZ13" s="247"/>
      <c r="RMA13" s="247"/>
      <c r="RMB13" s="247"/>
      <c r="RMC13" s="247"/>
      <c r="RMD13" s="247"/>
      <c r="RME13" s="247"/>
      <c r="RMF13" s="247"/>
      <c r="RMG13" s="247"/>
      <c r="RMH13" s="247"/>
      <c r="RMI13" s="247"/>
      <c r="RMJ13" s="247"/>
      <c r="RMK13" s="247"/>
      <c r="RML13" s="247"/>
      <c r="RMM13" s="247"/>
      <c r="RMN13" s="247"/>
      <c r="RMO13" s="247"/>
      <c r="RMP13" s="247"/>
      <c r="RMQ13" s="247"/>
      <c r="RMR13" s="247"/>
      <c r="RMS13" s="247"/>
      <c r="RMT13" s="247"/>
      <c r="RMU13" s="247"/>
      <c r="RMV13" s="247"/>
      <c r="RMW13" s="247"/>
      <c r="RMX13" s="247"/>
      <c r="RMY13" s="247"/>
      <c r="RMZ13" s="247"/>
      <c r="RNA13" s="247"/>
      <c r="RNB13" s="247"/>
      <c r="RNC13" s="247"/>
      <c r="RND13" s="247"/>
      <c r="RNE13" s="247"/>
      <c r="RNF13" s="247"/>
      <c r="RNG13" s="247"/>
      <c r="RNH13" s="247"/>
      <c r="RNI13" s="247"/>
      <c r="RNJ13" s="247"/>
      <c r="RNK13" s="247"/>
      <c r="RNL13" s="247"/>
      <c r="RNM13" s="247"/>
      <c r="RNN13" s="247"/>
      <c r="RNO13" s="247"/>
      <c r="RNP13" s="247"/>
      <c r="RNQ13" s="247"/>
      <c r="RNR13" s="247"/>
      <c r="RNS13" s="247"/>
      <c r="RNT13" s="247"/>
      <c r="RNU13" s="247"/>
      <c r="RNV13" s="247"/>
      <c r="RNW13" s="247"/>
      <c r="RNX13" s="247"/>
      <c r="RNY13" s="247"/>
      <c r="RNZ13" s="247"/>
      <c r="ROA13" s="247"/>
      <c r="ROB13" s="247"/>
      <c r="ROC13" s="247"/>
      <c r="ROD13" s="247"/>
      <c r="ROE13" s="247"/>
      <c r="ROF13" s="247"/>
      <c r="ROG13" s="247"/>
      <c r="ROH13" s="247"/>
      <c r="ROI13" s="247"/>
      <c r="ROJ13" s="247"/>
      <c r="ROK13" s="247"/>
      <c r="ROL13" s="247"/>
      <c r="ROM13" s="247"/>
      <c r="RON13" s="247"/>
      <c r="ROO13" s="247"/>
      <c r="ROP13" s="247"/>
      <c r="ROQ13" s="247"/>
      <c r="ROR13" s="247"/>
      <c r="ROS13" s="247"/>
      <c r="ROT13" s="247"/>
      <c r="ROU13" s="247"/>
      <c r="ROV13" s="247"/>
      <c r="ROW13" s="247"/>
      <c r="ROX13" s="247"/>
      <c r="ROY13" s="247"/>
      <c r="ROZ13" s="247"/>
      <c r="RPA13" s="247"/>
      <c r="RPB13" s="247"/>
      <c r="RPC13" s="247"/>
      <c r="RPD13" s="247"/>
      <c r="RPE13" s="247"/>
      <c r="RPF13" s="247"/>
      <c r="RPG13" s="247"/>
      <c r="RPH13" s="247"/>
      <c r="RPI13" s="247"/>
      <c r="RPJ13" s="247"/>
      <c r="RPK13" s="247"/>
      <c r="RPL13" s="247"/>
      <c r="RPM13" s="247"/>
      <c r="RPN13" s="247"/>
      <c r="RPO13" s="247"/>
      <c r="RPP13" s="247"/>
      <c r="RPQ13" s="247"/>
      <c r="RPR13" s="247"/>
      <c r="RPS13" s="247"/>
      <c r="RPT13" s="247"/>
      <c r="RPU13" s="247"/>
      <c r="RPV13" s="247"/>
      <c r="RPW13" s="247"/>
      <c r="RPX13" s="247"/>
      <c r="RPY13" s="247"/>
      <c r="RPZ13" s="247"/>
      <c r="RQA13" s="247"/>
      <c r="RQB13" s="247"/>
      <c r="RQC13" s="247"/>
      <c r="RQD13" s="247"/>
      <c r="RQE13" s="247"/>
      <c r="RQF13" s="247"/>
      <c r="RQG13" s="247"/>
      <c r="RQH13" s="247"/>
      <c r="RQI13" s="247"/>
      <c r="RQJ13" s="247"/>
      <c r="RQK13" s="247"/>
      <c r="RQL13" s="247"/>
      <c r="RQM13" s="247"/>
      <c r="RQN13" s="247"/>
      <c r="RQO13" s="247"/>
      <c r="RQP13" s="247"/>
      <c r="RQQ13" s="247"/>
      <c r="RQR13" s="247"/>
      <c r="RQS13" s="247"/>
      <c r="RQT13" s="247"/>
      <c r="RQU13" s="247"/>
      <c r="RQV13" s="247"/>
      <c r="RQW13" s="247"/>
      <c r="RQX13" s="247"/>
      <c r="RQY13" s="247"/>
      <c r="RQZ13" s="247"/>
      <c r="RRA13" s="247"/>
      <c r="RRB13" s="247"/>
      <c r="RRC13" s="247"/>
      <c r="RRD13" s="247"/>
      <c r="RRE13" s="247"/>
      <c r="RRF13" s="247"/>
      <c r="RRG13" s="247"/>
      <c r="RRH13" s="247"/>
      <c r="RRI13" s="247"/>
      <c r="RRJ13" s="247"/>
      <c r="RRK13" s="247"/>
      <c r="RRL13" s="247"/>
      <c r="RRM13" s="247"/>
      <c r="RRN13" s="247"/>
      <c r="RRO13" s="247"/>
      <c r="RRP13" s="247"/>
      <c r="RRQ13" s="247"/>
      <c r="RRR13" s="247"/>
      <c r="RRS13" s="247"/>
      <c r="RRT13" s="247"/>
      <c r="RRU13" s="247"/>
      <c r="RRV13" s="247"/>
      <c r="RRW13" s="247"/>
      <c r="RRX13" s="247"/>
      <c r="RRY13" s="247"/>
      <c r="RRZ13" s="247"/>
      <c r="RSA13" s="247"/>
      <c r="RSB13" s="247"/>
      <c r="RSC13" s="247"/>
      <c r="RSD13" s="247"/>
      <c r="RSE13" s="247"/>
      <c r="RSF13" s="247"/>
      <c r="RSG13" s="247"/>
      <c r="RSH13" s="247"/>
      <c r="RSI13" s="247"/>
      <c r="RSJ13" s="247"/>
      <c r="RSK13" s="247"/>
      <c r="RSL13" s="247"/>
      <c r="RSM13" s="247"/>
      <c r="RSN13" s="247"/>
      <c r="RSO13" s="247"/>
      <c r="RSP13" s="247"/>
      <c r="RSQ13" s="247"/>
      <c r="RSR13" s="247"/>
      <c r="RSS13" s="247"/>
      <c r="RST13" s="247"/>
      <c r="RSU13" s="247"/>
      <c r="RSV13" s="247"/>
      <c r="RSW13" s="247"/>
      <c r="RSX13" s="247"/>
      <c r="RSY13" s="247"/>
      <c r="RSZ13" s="247"/>
      <c r="RTA13" s="247"/>
      <c r="RTB13" s="247"/>
      <c r="RTC13" s="247"/>
      <c r="RTD13" s="247"/>
      <c r="RTE13" s="247"/>
      <c r="RTF13" s="247"/>
      <c r="RTG13" s="247"/>
      <c r="RTH13" s="247"/>
      <c r="RTI13" s="247"/>
      <c r="RTJ13" s="247"/>
      <c r="RTK13" s="247"/>
      <c r="RTL13" s="247"/>
      <c r="RTM13" s="247"/>
      <c r="RTN13" s="247"/>
      <c r="RTO13" s="247"/>
      <c r="RTP13" s="247"/>
      <c r="RTQ13" s="247"/>
      <c r="RTR13" s="247"/>
      <c r="RTS13" s="247"/>
      <c r="RTT13" s="247"/>
      <c r="RTU13" s="247"/>
      <c r="RTV13" s="247"/>
      <c r="RTW13" s="247"/>
      <c r="RTX13" s="247"/>
      <c r="RTY13" s="247"/>
      <c r="RTZ13" s="247"/>
      <c r="RUA13" s="247"/>
      <c r="RUB13" s="247"/>
      <c r="RUC13" s="247"/>
      <c r="RUD13" s="247"/>
      <c r="RUE13" s="247"/>
      <c r="RUF13" s="247"/>
      <c r="RUG13" s="247"/>
      <c r="RUH13" s="247"/>
      <c r="RUI13" s="247"/>
      <c r="RUJ13" s="247"/>
      <c r="RUK13" s="247"/>
      <c r="RUL13" s="247"/>
      <c r="RUM13" s="247"/>
      <c r="RUN13" s="247"/>
      <c r="RUO13" s="247"/>
      <c r="RUP13" s="247"/>
      <c r="RUQ13" s="247"/>
      <c r="RUR13" s="247"/>
      <c r="RUS13" s="247"/>
      <c r="RUT13" s="247"/>
      <c r="RUU13" s="247"/>
      <c r="RUV13" s="247"/>
      <c r="RUW13" s="247"/>
      <c r="RUX13" s="247"/>
      <c r="RUY13" s="247"/>
      <c r="RUZ13" s="247"/>
      <c r="RVA13" s="247"/>
      <c r="RVB13" s="247"/>
      <c r="RVC13" s="247"/>
      <c r="RVD13" s="247"/>
      <c r="RVE13" s="247"/>
      <c r="RVF13" s="247"/>
      <c r="RVG13" s="247"/>
      <c r="RVH13" s="247"/>
      <c r="RVI13" s="247"/>
      <c r="RVJ13" s="247"/>
      <c r="RVK13" s="247"/>
      <c r="RVL13" s="247"/>
      <c r="RVM13" s="247"/>
      <c r="RVN13" s="247"/>
      <c r="RVO13" s="247"/>
      <c r="RVP13" s="247"/>
      <c r="RVQ13" s="247"/>
      <c r="RVR13" s="247"/>
      <c r="RVS13" s="247"/>
      <c r="RVT13" s="247"/>
      <c r="RVU13" s="247"/>
      <c r="RVV13" s="247"/>
      <c r="RVW13" s="247"/>
      <c r="RVX13" s="247"/>
      <c r="RVY13" s="247"/>
      <c r="RVZ13" s="247"/>
      <c r="RWA13" s="247"/>
      <c r="RWB13" s="247"/>
      <c r="RWC13" s="247"/>
      <c r="RWD13" s="247"/>
      <c r="RWE13" s="247"/>
      <c r="RWF13" s="247"/>
      <c r="RWG13" s="247"/>
      <c r="RWH13" s="247"/>
      <c r="RWI13" s="247"/>
      <c r="RWJ13" s="247"/>
      <c r="RWK13" s="247"/>
      <c r="RWL13" s="247"/>
      <c r="RWM13" s="247"/>
      <c r="RWN13" s="247"/>
      <c r="RWO13" s="247"/>
      <c r="RWP13" s="247"/>
      <c r="RWQ13" s="247"/>
      <c r="RWR13" s="247"/>
      <c r="RWS13" s="247"/>
      <c r="RWT13" s="247"/>
      <c r="RWU13" s="247"/>
      <c r="RWV13" s="247"/>
      <c r="RWW13" s="247"/>
      <c r="RWX13" s="247"/>
      <c r="RWY13" s="247"/>
      <c r="RWZ13" s="247"/>
      <c r="RXA13" s="247"/>
      <c r="RXB13" s="247"/>
      <c r="RXC13" s="247"/>
      <c r="RXD13" s="247"/>
      <c r="RXE13" s="247"/>
      <c r="RXF13" s="247"/>
      <c r="RXG13" s="247"/>
      <c r="RXH13" s="247"/>
      <c r="RXI13" s="247"/>
      <c r="RXJ13" s="247"/>
      <c r="RXK13" s="247"/>
      <c r="RXL13" s="247"/>
      <c r="RXM13" s="247"/>
      <c r="RXN13" s="247"/>
      <c r="RXO13" s="247"/>
      <c r="RXP13" s="247"/>
      <c r="RXQ13" s="247"/>
      <c r="RXR13" s="247"/>
      <c r="RXS13" s="247"/>
      <c r="RXT13" s="247"/>
      <c r="RXU13" s="247"/>
      <c r="RXV13" s="247"/>
      <c r="RXW13" s="247"/>
      <c r="RXX13" s="247"/>
      <c r="RXY13" s="247"/>
      <c r="RXZ13" s="247"/>
      <c r="RYA13" s="247"/>
      <c r="RYB13" s="247"/>
      <c r="RYC13" s="247"/>
      <c r="RYD13" s="247"/>
      <c r="RYE13" s="247"/>
      <c r="RYF13" s="247"/>
      <c r="RYG13" s="247"/>
      <c r="RYH13" s="247"/>
      <c r="RYI13" s="247"/>
      <c r="RYJ13" s="247"/>
      <c r="RYK13" s="247"/>
      <c r="RYL13" s="247"/>
      <c r="RYM13" s="247"/>
      <c r="RYN13" s="247"/>
      <c r="RYO13" s="247"/>
      <c r="RYP13" s="247"/>
      <c r="RYQ13" s="247"/>
      <c r="RYR13" s="247"/>
      <c r="RYS13" s="247"/>
      <c r="RYT13" s="247"/>
      <c r="RYU13" s="247"/>
      <c r="RYV13" s="247"/>
      <c r="RYW13" s="247"/>
      <c r="RYX13" s="247"/>
      <c r="RYY13" s="247"/>
      <c r="RYZ13" s="247"/>
      <c r="RZA13" s="247"/>
      <c r="RZB13" s="247"/>
      <c r="RZC13" s="247"/>
      <c r="RZD13" s="247"/>
      <c r="RZE13" s="247"/>
      <c r="RZF13" s="247"/>
      <c r="RZG13" s="247"/>
      <c r="RZH13" s="247"/>
      <c r="RZI13" s="247"/>
      <c r="RZJ13" s="247"/>
      <c r="RZK13" s="247"/>
      <c r="RZL13" s="247"/>
      <c r="RZM13" s="247"/>
      <c r="RZN13" s="247"/>
      <c r="RZO13" s="247"/>
      <c r="RZP13" s="247"/>
      <c r="RZQ13" s="247"/>
      <c r="RZR13" s="247"/>
      <c r="RZS13" s="247"/>
      <c r="RZT13" s="247"/>
      <c r="RZU13" s="247"/>
      <c r="RZV13" s="247"/>
      <c r="RZW13" s="247"/>
      <c r="RZX13" s="247"/>
      <c r="RZY13" s="247"/>
      <c r="RZZ13" s="247"/>
      <c r="SAA13" s="247"/>
      <c r="SAB13" s="247"/>
      <c r="SAC13" s="247"/>
      <c r="SAD13" s="247"/>
      <c r="SAE13" s="247"/>
      <c r="SAF13" s="247"/>
      <c r="SAG13" s="247"/>
      <c r="SAH13" s="247"/>
      <c r="SAI13" s="247"/>
      <c r="SAJ13" s="247"/>
      <c r="SAK13" s="247"/>
      <c r="SAL13" s="247"/>
      <c r="SAM13" s="247"/>
      <c r="SAN13" s="247"/>
      <c r="SAO13" s="247"/>
      <c r="SAP13" s="247"/>
      <c r="SAQ13" s="247"/>
      <c r="SAR13" s="247"/>
      <c r="SAS13" s="247"/>
      <c r="SAT13" s="247"/>
      <c r="SAU13" s="247"/>
      <c r="SAV13" s="247"/>
      <c r="SAW13" s="247"/>
      <c r="SAX13" s="247"/>
      <c r="SAY13" s="247"/>
      <c r="SAZ13" s="247"/>
      <c r="SBA13" s="247"/>
      <c r="SBB13" s="247"/>
      <c r="SBC13" s="247"/>
      <c r="SBD13" s="247"/>
      <c r="SBE13" s="247"/>
      <c r="SBF13" s="247"/>
      <c r="SBG13" s="247"/>
      <c r="SBH13" s="247"/>
      <c r="SBI13" s="247"/>
      <c r="SBJ13" s="247"/>
      <c r="SBK13" s="247"/>
      <c r="SBL13" s="247"/>
      <c r="SBM13" s="247"/>
      <c r="SBN13" s="247"/>
      <c r="SBO13" s="247"/>
      <c r="SBP13" s="247"/>
      <c r="SBQ13" s="247"/>
      <c r="SBR13" s="247"/>
      <c r="SBS13" s="247"/>
      <c r="SBT13" s="247"/>
      <c r="SBU13" s="247"/>
      <c r="SBV13" s="247"/>
      <c r="SBW13" s="247"/>
      <c r="SBX13" s="247"/>
      <c r="SBY13" s="247"/>
      <c r="SBZ13" s="247"/>
      <c r="SCA13" s="247"/>
      <c r="SCB13" s="247"/>
      <c r="SCC13" s="247"/>
      <c r="SCD13" s="247"/>
      <c r="SCE13" s="247"/>
      <c r="SCF13" s="247"/>
      <c r="SCG13" s="247"/>
      <c r="SCH13" s="247"/>
      <c r="SCI13" s="247"/>
      <c r="SCJ13" s="247"/>
      <c r="SCK13" s="247"/>
      <c r="SCL13" s="247"/>
      <c r="SCM13" s="247"/>
      <c r="SCN13" s="247"/>
      <c r="SCO13" s="247"/>
      <c r="SCP13" s="247"/>
      <c r="SCQ13" s="247"/>
      <c r="SCR13" s="247"/>
      <c r="SCS13" s="247"/>
      <c r="SCT13" s="247"/>
      <c r="SCU13" s="247"/>
      <c r="SCV13" s="247"/>
      <c r="SCW13" s="247"/>
      <c r="SCX13" s="247"/>
      <c r="SCY13" s="247"/>
      <c r="SCZ13" s="247"/>
      <c r="SDA13" s="247"/>
      <c r="SDB13" s="247"/>
      <c r="SDC13" s="247"/>
      <c r="SDD13" s="247"/>
      <c r="SDE13" s="247"/>
      <c r="SDF13" s="247"/>
      <c r="SDG13" s="247"/>
      <c r="SDH13" s="247"/>
      <c r="SDI13" s="247"/>
      <c r="SDJ13" s="247"/>
      <c r="SDK13" s="247"/>
      <c r="SDL13" s="247"/>
      <c r="SDM13" s="247"/>
      <c r="SDN13" s="247"/>
      <c r="SDO13" s="247"/>
      <c r="SDP13" s="247"/>
      <c r="SDQ13" s="247"/>
      <c r="SDR13" s="247"/>
      <c r="SDS13" s="247"/>
      <c r="SDT13" s="247"/>
      <c r="SDU13" s="247"/>
      <c r="SDV13" s="247"/>
      <c r="SDW13" s="247"/>
      <c r="SDX13" s="247"/>
      <c r="SDY13" s="247"/>
      <c r="SDZ13" s="247"/>
      <c r="SEA13" s="247"/>
      <c r="SEB13" s="247"/>
      <c r="SEC13" s="247"/>
      <c r="SED13" s="247"/>
      <c r="SEE13" s="247"/>
      <c r="SEF13" s="247"/>
      <c r="SEG13" s="247"/>
      <c r="SEH13" s="247"/>
      <c r="SEI13" s="247"/>
      <c r="SEJ13" s="247"/>
      <c r="SEK13" s="247"/>
      <c r="SEL13" s="247"/>
      <c r="SEM13" s="247"/>
      <c r="SEN13" s="247"/>
      <c r="SEO13" s="247"/>
      <c r="SEP13" s="247"/>
      <c r="SEQ13" s="247"/>
      <c r="SER13" s="247"/>
      <c r="SES13" s="247"/>
      <c r="SET13" s="247"/>
      <c r="SEU13" s="247"/>
      <c r="SEV13" s="247"/>
      <c r="SEW13" s="247"/>
      <c r="SEX13" s="247"/>
      <c r="SEY13" s="247"/>
      <c r="SEZ13" s="247"/>
      <c r="SFA13" s="247"/>
      <c r="SFB13" s="247"/>
      <c r="SFC13" s="247"/>
      <c r="SFD13" s="247"/>
      <c r="SFE13" s="247"/>
      <c r="SFF13" s="247"/>
      <c r="SFG13" s="247"/>
      <c r="SFH13" s="247"/>
      <c r="SFI13" s="247"/>
      <c r="SFJ13" s="247"/>
      <c r="SFK13" s="247"/>
      <c r="SFL13" s="247"/>
      <c r="SFM13" s="247"/>
      <c r="SFN13" s="247"/>
      <c r="SFO13" s="247"/>
      <c r="SFP13" s="247"/>
      <c r="SFQ13" s="247"/>
      <c r="SFR13" s="247"/>
      <c r="SFS13" s="247"/>
      <c r="SFT13" s="247"/>
      <c r="SFU13" s="247"/>
      <c r="SFV13" s="247"/>
      <c r="SFW13" s="247"/>
      <c r="SFX13" s="247"/>
      <c r="SFY13" s="247"/>
      <c r="SFZ13" s="247"/>
      <c r="SGA13" s="247"/>
      <c r="SGB13" s="247"/>
      <c r="SGC13" s="247"/>
      <c r="SGD13" s="247"/>
      <c r="SGE13" s="247"/>
      <c r="SGF13" s="247"/>
      <c r="SGG13" s="247"/>
      <c r="SGH13" s="247"/>
      <c r="SGI13" s="247"/>
      <c r="SGJ13" s="247"/>
      <c r="SGK13" s="247"/>
      <c r="SGL13" s="247"/>
      <c r="SGM13" s="247"/>
      <c r="SGN13" s="247"/>
      <c r="SGO13" s="247"/>
      <c r="SGP13" s="247"/>
      <c r="SGQ13" s="247"/>
      <c r="SGR13" s="247"/>
      <c r="SGS13" s="247"/>
      <c r="SGT13" s="247"/>
      <c r="SGU13" s="247"/>
      <c r="SGV13" s="247"/>
      <c r="SGW13" s="247"/>
      <c r="SGX13" s="247"/>
      <c r="SGY13" s="247"/>
      <c r="SGZ13" s="247"/>
      <c r="SHA13" s="247"/>
      <c r="SHB13" s="247"/>
      <c r="SHC13" s="247"/>
      <c r="SHD13" s="247"/>
      <c r="SHE13" s="247"/>
      <c r="SHF13" s="247"/>
      <c r="SHG13" s="247"/>
      <c r="SHH13" s="247"/>
      <c r="SHI13" s="247"/>
      <c r="SHJ13" s="247"/>
      <c r="SHK13" s="247"/>
      <c r="SHL13" s="247"/>
      <c r="SHM13" s="247"/>
      <c r="SHN13" s="247"/>
      <c r="SHO13" s="247"/>
      <c r="SHP13" s="247"/>
      <c r="SHQ13" s="247"/>
      <c r="SHR13" s="247"/>
      <c r="SHS13" s="247"/>
      <c r="SHT13" s="247"/>
      <c r="SHU13" s="247"/>
      <c r="SHV13" s="247"/>
      <c r="SHW13" s="247"/>
      <c r="SHX13" s="247"/>
      <c r="SHY13" s="247"/>
      <c r="SHZ13" s="247"/>
      <c r="SIA13" s="247"/>
      <c r="SIB13" s="247"/>
      <c r="SIC13" s="247"/>
      <c r="SID13" s="247"/>
      <c r="SIE13" s="247"/>
      <c r="SIF13" s="247"/>
      <c r="SIG13" s="247"/>
      <c r="SIH13" s="247"/>
      <c r="SII13" s="247"/>
      <c r="SIJ13" s="247"/>
      <c r="SIK13" s="247"/>
      <c r="SIL13" s="247"/>
      <c r="SIM13" s="247"/>
      <c r="SIN13" s="247"/>
      <c r="SIO13" s="247"/>
      <c r="SIP13" s="247"/>
      <c r="SIQ13" s="247"/>
      <c r="SIR13" s="247"/>
      <c r="SIS13" s="247"/>
      <c r="SIT13" s="247"/>
      <c r="SIU13" s="247"/>
      <c r="SIV13" s="247"/>
      <c r="SIW13" s="247"/>
      <c r="SIX13" s="247"/>
      <c r="SIY13" s="247"/>
      <c r="SIZ13" s="247"/>
      <c r="SJA13" s="247"/>
      <c r="SJB13" s="247"/>
      <c r="SJC13" s="247"/>
      <c r="SJD13" s="247"/>
      <c r="SJE13" s="247"/>
      <c r="SJF13" s="247"/>
      <c r="SJG13" s="247"/>
      <c r="SJH13" s="247"/>
      <c r="SJI13" s="247"/>
      <c r="SJJ13" s="247"/>
      <c r="SJK13" s="247"/>
      <c r="SJL13" s="247"/>
      <c r="SJM13" s="247"/>
      <c r="SJN13" s="247"/>
      <c r="SJO13" s="247"/>
      <c r="SJP13" s="247"/>
      <c r="SJQ13" s="247"/>
      <c r="SJR13" s="247"/>
      <c r="SJS13" s="247"/>
      <c r="SJT13" s="247"/>
      <c r="SJU13" s="247"/>
      <c r="SJV13" s="247"/>
      <c r="SJW13" s="247"/>
      <c r="SJX13" s="247"/>
      <c r="SJY13" s="247"/>
      <c r="SJZ13" s="247"/>
      <c r="SKA13" s="247"/>
      <c r="SKB13" s="247"/>
      <c r="SKC13" s="247"/>
      <c r="SKD13" s="247"/>
      <c r="SKE13" s="247"/>
      <c r="SKF13" s="247"/>
      <c r="SKG13" s="247"/>
      <c r="SKH13" s="247"/>
      <c r="SKI13" s="247"/>
      <c r="SKJ13" s="247"/>
      <c r="SKK13" s="247"/>
      <c r="SKL13" s="247"/>
      <c r="SKM13" s="247"/>
      <c r="SKN13" s="247"/>
      <c r="SKO13" s="247"/>
      <c r="SKP13" s="247"/>
      <c r="SKQ13" s="247"/>
      <c r="SKR13" s="247"/>
      <c r="SKS13" s="247"/>
      <c r="SKT13" s="247"/>
      <c r="SKU13" s="247"/>
      <c r="SKV13" s="247"/>
      <c r="SKW13" s="247"/>
      <c r="SKX13" s="247"/>
      <c r="SKY13" s="247"/>
      <c r="SKZ13" s="247"/>
      <c r="SLA13" s="247"/>
      <c r="SLB13" s="247"/>
      <c r="SLC13" s="247"/>
      <c r="SLD13" s="247"/>
      <c r="SLE13" s="247"/>
      <c r="SLF13" s="247"/>
      <c r="SLG13" s="247"/>
      <c r="SLH13" s="247"/>
      <c r="SLI13" s="247"/>
      <c r="SLJ13" s="247"/>
      <c r="SLK13" s="247"/>
      <c r="SLL13" s="247"/>
      <c r="SLM13" s="247"/>
      <c r="SLN13" s="247"/>
      <c r="SLO13" s="247"/>
      <c r="SLP13" s="247"/>
      <c r="SLQ13" s="247"/>
      <c r="SLR13" s="247"/>
      <c r="SLS13" s="247"/>
      <c r="SLT13" s="247"/>
      <c r="SLU13" s="247"/>
      <c r="SLV13" s="247"/>
      <c r="SLW13" s="247"/>
      <c r="SLX13" s="247"/>
      <c r="SLY13" s="247"/>
      <c r="SLZ13" s="247"/>
      <c r="SMA13" s="247"/>
      <c r="SMB13" s="247"/>
      <c r="SMC13" s="247"/>
      <c r="SMD13" s="247"/>
      <c r="SME13" s="247"/>
      <c r="SMF13" s="247"/>
      <c r="SMG13" s="247"/>
      <c r="SMH13" s="247"/>
      <c r="SMI13" s="247"/>
      <c r="SMJ13" s="247"/>
      <c r="SMK13" s="247"/>
      <c r="SML13" s="247"/>
      <c r="SMM13" s="247"/>
      <c r="SMN13" s="247"/>
      <c r="SMO13" s="247"/>
      <c r="SMP13" s="247"/>
      <c r="SMQ13" s="247"/>
      <c r="SMR13" s="247"/>
      <c r="SMS13" s="247"/>
      <c r="SMT13" s="247"/>
      <c r="SMU13" s="247"/>
      <c r="SMV13" s="247"/>
      <c r="SMW13" s="247"/>
      <c r="SMX13" s="247"/>
      <c r="SMY13" s="247"/>
      <c r="SMZ13" s="247"/>
      <c r="SNA13" s="247"/>
      <c r="SNB13" s="247"/>
      <c r="SNC13" s="247"/>
      <c r="SND13" s="247"/>
      <c r="SNE13" s="247"/>
      <c r="SNF13" s="247"/>
      <c r="SNG13" s="247"/>
      <c r="SNH13" s="247"/>
      <c r="SNI13" s="247"/>
      <c r="SNJ13" s="247"/>
      <c r="SNK13" s="247"/>
      <c r="SNL13" s="247"/>
      <c r="SNM13" s="247"/>
      <c r="SNN13" s="247"/>
      <c r="SNO13" s="247"/>
      <c r="SNP13" s="247"/>
      <c r="SNQ13" s="247"/>
      <c r="SNR13" s="247"/>
      <c r="SNS13" s="247"/>
      <c r="SNT13" s="247"/>
      <c r="SNU13" s="247"/>
      <c r="SNV13" s="247"/>
      <c r="SNW13" s="247"/>
      <c r="SNX13" s="247"/>
      <c r="SNY13" s="247"/>
      <c r="SNZ13" s="247"/>
      <c r="SOA13" s="247"/>
      <c r="SOB13" s="247"/>
      <c r="SOC13" s="247"/>
      <c r="SOD13" s="247"/>
      <c r="SOE13" s="247"/>
      <c r="SOF13" s="247"/>
      <c r="SOG13" s="247"/>
      <c r="SOH13" s="247"/>
      <c r="SOI13" s="247"/>
      <c r="SOJ13" s="247"/>
      <c r="SOK13" s="247"/>
      <c r="SOL13" s="247"/>
      <c r="SOM13" s="247"/>
      <c r="SON13" s="247"/>
      <c r="SOO13" s="247"/>
      <c r="SOP13" s="247"/>
      <c r="SOQ13" s="247"/>
      <c r="SOR13" s="247"/>
      <c r="SOS13" s="247"/>
      <c r="SOT13" s="247"/>
      <c r="SOU13" s="247"/>
      <c r="SOV13" s="247"/>
      <c r="SOW13" s="247"/>
      <c r="SOX13" s="247"/>
      <c r="SOY13" s="247"/>
      <c r="SOZ13" s="247"/>
      <c r="SPA13" s="247"/>
      <c r="SPB13" s="247"/>
      <c r="SPC13" s="247"/>
      <c r="SPD13" s="247"/>
      <c r="SPE13" s="247"/>
      <c r="SPF13" s="247"/>
      <c r="SPG13" s="247"/>
      <c r="SPH13" s="247"/>
      <c r="SPI13" s="247"/>
      <c r="SPJ13" s="247"/>
      <c r="SPK13" s="247"/>
      <c r="SPL13" s="247"/>
      <c r="SPM13" s="247"/>
      <c r="SPN13" s="247"/>
      <c r="SPO13" s="247"/>
      <c r="SPP13" s="247"/>
      <c r="SPQ13" s="247"/>
      <c r="SPR13" s="247"/>
      <c r="SPS13" s="247"/>
      <c r="SPT13" s="247"/>
      <c r="SPU13" s="247"/>
      <c r="SPV13" s="247"/>
      <c r="SPW13" s="247"/>
      <c r="SPX13" s="247"/>
      <c r="SPY13" s="247"/>
      <c r="SPZ13" s="247"/>
      <c r="SQA13" s="247"/>
      <c r="SQB13" s="247"/>
      <c r="SQC13" s="247"/>
      <c r="SQD13" s="247"/>
      <c r="SQE13" s="247"/>
      <c r="SQF13" s="247"/>
      <c r="SQG13" s="247"/>
      <c r="SQH13" s="247"/>
      <c r="SQI13" s="247"/>
      <c r="SQJ13" s="247"/>
      <c r="SQK13" s="247"/>
      <c r="SQL13" s="247"/>
      <c r="SQM13" s="247"/>
      <c r="SQN13" s="247"/>
      <c r="SQO13" s="247"/>
      <c r="SQP13" s="247"/>
      <c r="SQQ13" s="247"/>
      <c r="SQR13" s="247"/>
      <c r="SQS13" s="247"/>
      <c r="SQT13" s="247"/>
      <c r="SQU13" s="247"/>
      <c r="SQV13" s="247"/>
      <c r="SQW13" s="247"/>
      <c r="SQX13" s="247"/>
      <c r="SQY13" s="247"/>
      <c r="SQZ13" s="247"/>
      <c r="SRA13" s="247"/>
      <c r="SRB13" s="247"/>
      <c r="SRC13" s="247"/>
      <c r="SRD13" s="247"/>
      <c r="SRE13" s="247"/>
      <c r="SRF13" s="247"/>
      <c r="SRG13" s="247"/>
      <c r="SRH13" s="247"/>
      <c r="SRI13" s="247"/>
      <c r="SRJ13" s="247"/>
      <c r="SRK13" s="247"/>
      <c r="SRL13" s="247"/>
      <c r="SRM13" s="247"/>
      <c r="SRN13" s="247"/>
      <c r="SRO13" s="247"/>
      <c r="SRP13" s="247"/>
      <c r="SRQ13" s="247"/>
      <c r="SRR13" s="247"/>
      <c r="SRS13" s="247"/>
      <c r="SRT13" s="247"/>
      <c r="SRU13" s="247"/>
      <c r="SRV13" s="247"/>
      <c r="SRW13" s="247"/>
      <c r="SRX13" s="247"/>
      <c r="SRY13" s="247"/>
      <c r="SRZ13" s="247"/>
      <c r="SSA13" s="247"/>
      <c r="SSB13" s="247"/>
      <c r="SSC13" s="247"/>
      <c r="SSD13" s="247"/>
      <c r="SSE13" s="247"/>
      <c r="SSF13" s="247"/>
      <c r="SSG13" s="247"/>
      <c r="SSH13" s="247"/>
      <c r="SSI13" s="247"/>
      <c r="SSJ13" s="247"/>
      <c r="SSK13" s="247"/>
      <c r="SSL13" s="247"/>
      <c r="SSM13" s="247"/>
      <c r="SSN13" s="247"/>
      <c r="SSO13" s="247"/>
      <c r="SSP13" s="247"/>
      <c r="SSQ13" s="247"/>
      <c r="SSR13" s="247"/>
      <c r="SSS13" s="247"/>
      <c r="SST13" s="247"/>
      <c r="SSU13" s="247"/>
      <c r="SSV13" s="247"/>
      <c r="SSW13" s="247"/>
      <c r="SSX13" s="247"/>
      <c r="SSY13" s="247"/>
      <c r="SSZ13" s="247"/>
      <c r="STA13" s="247"/>
      <c r="STB13" s="247"/>
      <c r="STC13" s="247"/>
      <c r="STD13" s="247"/>
      <c r="STE13" s="247"/>
      <c r="STF13" s="247"/>
      <c r="STG13" s="247"/>
      <c r="STH13" s="247"/>
      <c r="STI13" s="247"/>
      <c r="STJ13" s="247"/>
      <c r="STK13" s="247"/>
      <c r="STL13" s="247"/>
      <c r="STM13" s="247"/>
      <c r="STN13" s="247"/>
      <c r="STO13" s="247"/>
      <c r="STP13" s="247"/>
      <c r="STQ13" s="247"/>
      <c r="STR13" s="247"/>
      <c r="STS13" s="247"/>
      <c r="STT13" s="247"/>
      <c r="STU13" s="247"/>
      <c r="STV13" s="247"/>
      <c r="STW13" s="247"/>
      <c r="STX13" s="247"/>
      <c r="STY13" s="247"/>
      <c r="STZ13" s="247"/>
      <c r="SUA13" s="247"/>
      <c r="SUB13" s="247"/>
      <c r="SUC13" s="247"/>
      <c r="SUD13" s="247"/>
      <c r="SUE13" s="247"/>
      <c r="SUF13" s="247"/>
      <c r="SUG13" s="247"/>
      <c r="SUH13" s="247"/>
      <c r="SUI13" s="247"/>
      <c r="SUJ13" s="247"/>
      <c r="SUK13" s="247"/>
      <c r="SUL13" s="247"/>
      <c r="SUM13" s="247"/>
      <c r="SUN13" s="247"/>
      <c r="SUO13" s="247"/>
      <c r="SUP13" s="247"/>
      <c r="SUQ13" s="247"/>
      <c r="SUR13" s="247"/>
      <c r="SUS13" s="247"/>
      <c r="SUT13" s="247"/>
      <c r="SUU13" s="247"/>
      <c r="SUV13" s="247"/>
      <c r="SUW13" s="247"/>
      <c r="SUX13" s="247"/>
      <c r="SUY13" s="247"/>
      <c r="SUZ13" s="247"/>
      <c r="SVA13" s="247"/>
      <c r="SVB13" s="247"/>
      <c r="SVC13" s="247"/>
      <c r="SVD13" s="247"/>
      <c r="SVE13" s="247"/>
      <c r="SVF13" s="247"/>
      <c r="SVG13" s="247"/>
      <c r="SVH13" s="247"/>
      <c r="SVI13" s="247"/>
      <c r="SVJ13" s="247"/>
      <c r="SVK13" s="247"/>
      <c r="SVL13" s="247"/>
      <c r="SVM13" s="247"/>
      <c r="SVN13" s="247"/>
      <c r="SVO13" s="247"/>
      <c r="SVP13" s="247"/>
      <c r="SVQ13" s="247"/>
      <c r="SVR13" s="247"/>
      <c r="SVS13" s="247"/>
      <c r="SVT13" s="247"/>
      <c r="SVU13" s="247"/>
      <c r="SVV13" s="247"/>
      <c r="SVW13" s="247"/>
      <c r="SVX13" s="247"/>
      <c r="SVY13" s="247"/>
      <c r="SVZ13" s="247"/>
      <c r="SWA13" s="247"/>
      <c r="SWB13" s="247"/>
      <c r="SWC13" s="247"/>
      <c r="SWD13" s="247"/>
      <c r="SWE13" s="247"/>
      <c r="SWF13" s="247"/>
      <c r="SWG13" s="247"/>
      <c r="SWH13" s="247"/>
      <c r="SWI13" s="247"/>
      <c r="SWJ13" s="247"/>
      <c r="SWK13" s="247"/>
      <c r="SWL13" s="247"/>
      <c r="SWM13" s="247"/>
      <c r="SWN13" s="247"/>
      <c r="SWO13" s="247"/>
      <c r="SWP13" s="247"/>
      <c r="SWQ13" s="247"/>
      <c r="SWR13" s="247"/>
      <c r="SWS13" s="247"/>
      <c r="SWT13" s="247"/>
      <c r="SWU13" s="247"/>
      <c r="SWV13" s="247"/>
      <c r="SWW13" s="247"/>
      <c r="SWX13" s="247"/>
      <c r="SWY13" s="247"/>
      <c r="SWZ13" s="247"/>
      <c r="SXA13" s="247"/>
      <c r="SXB13" s="247"/>
      <c r="SXC13" s="247"/>
      <c r="SXD13" s="247"/>
      <c r="SXE13" s="247"/>
      <c r="SXF13" s="247"/>
      <c r="SXG13" s="247"/>
      <c r="SXH13" s="247"/>
      <c r="SXI13" s="247"/>
      <c r="SXJ13" s="247"/>
      <c r="SXK13" s="247"/>
      <c r="SXL13" s="247"/>
      <c r="SXM13" s="247"/>
      <c r="SXN13" s="247"/>
      <c r="SXO13" s="247"/>
      <c r="SXP13" s="247"/>
      <c r="SXQ13" s="247"/>
      <c r="SXR13" s="247"/>
      <c r="SXS13" s="247"/>
      <c r="SXT13" s="247"/>
      <c r="SXU13" s="247"/>
      <c r="SXV13" s="247"/>
      <c r="SXW13" s="247"/>
      <c r="SXX13" s="247"/>
      <c r="SXY13" s="247"/>
      <c r="SXZ13" s="247"/>
      <c r="SYA13" s="247"/>
      <c r="SYB13" s="247"/>
      <c r="SYC13" s="247"/>
      <c r="SYD13" s="247"/>
      <c r="SYE13" s="247"/>
      <c r="SYF13" s="247"/>
      <c r="SYG13" s="247"/>
      <c r="SYH13" s="247"/>
      <c r="SYI13" s="247"/>
      <c r="SYJ13" s="247"/>
      <c r="SYK13" s="247"/>
      <c r="SYL13" s="247"/>
      <c r="SYM13" s="247"/>
      <c r="SYN13" s="247"/>
      <c r="SYO13" s="247"/>
      <c r="SYP13" s="247"/>
      <c r="SYQ13" s="247"/>
      <c r="SYR13" s="247"/>
      <c r="SYS13" s="247"/>
      <c r="SYT13" s="247"/>
      <c r="SYU13" s="247"/>
      <c r="SYV13" s="247"/>
      <c r="SYW13" s="247"/>
      <c r="SYX13" s="247"/>
      <c r="SYY13" s="247"/>
      <c r="SYZ13" s="247"/>
      <c r="SZA13" s="247"/>
      <c r="SZB13" s="247"/>
      <c r="SZC13" s="247"/>
      <c r="SZD13" s="247"/>
      <c r="SZE13" s="247"/>
      <c r="SZF13" s="247"/>
      <c r="SZG13" s="247"/>
      <c r="SZH13" s="247"/>
      <c r="SZI13" s="247"/>
      <c r="SZJ13" s="247"/>
      <c r="SZK13" s="247"/>
      <c r="SZL13" s="247"/>
      <c r="SZM13" s="247"/>
      <c r="SZN13" s="247"/>
      <c r="SZO13" s="247"/>
      <c r="SZP13" s="247"/>
      <c r="SZQ13" s="247"/>
      <c r="SZR13" s="247"/>
      <c r="SZS13" s="247"/>
      <c r="SZT13" s="247"/>
      <c r="SZU13" s="247"/>
      <c r="SZV13" s="247"/>
      <c r="SZW13" s="247"/>
      <c r="SZX13" s="247"/>
      <c r="SZY13" s="247"/>
      <c r="SZZ13" s="247"/>
      <c r="TAA13" s="247"/>
      <c r="TAB13" s="247"/>
      <c r="TAC13" s="247"/>
      <c r="TAD13" s="247"/>
      <c r="TAE13" s="247"/>
      <c r="TAF13" s="247"/>
      <c r="TAG13" s="247"/>
      <c r="TAH13" s="247"/>
      <c r="TAI13" s="247"/>
      <c r="TAJ13" s="247"/>
      <c r="TAK13" s="247"/>
      <c r="TAL13" s="247"/>
      <c r="TAM13" s="247"/>
      <c r="TAN13" s="247"/>
      <c r="TAO13" s="247"/>
      <c r="TAP13" s="247"/>
      <c r="TAQ13" s="247"/>
      <c r="TAR13" s="247"/>
      <c r="TAS13" s="247"/>
      <c r="TAT13" s="247"/>
      <c r="TAU13" s="247"/>
      <c r="TAV13" s="247"/>
      <c r="TAW13" s="247"/>
      <c r="TAX13" s="247"/>
      <c r="TAY13" s="247"/>
      <c r="TAZ13" s="247"/>
      <c r="TBA13" s="247"/>
      <c r="TBB13" s="247"/>
      <c r="TBC13" s="247"/>
      <c r="TBD13" s="247"/>
      <c r="TBE13" s="247"/>
      <c r="TBF13" s="247"/>
      <c r="TBG13" s="247"/>
      <c r="TBH13" s="247"/>
      <c r="TBI13" s="247"/>
      <c r="TBJ13" s="247"/>
      <c r="TBK13" s="247"/>
      <c r="TBL13" s="247"/>
      <c r="TBM13" s="247"/>
      <c r="TBN13" s="247"/>
      <c r="TBO13" s="247"/>
      <c r="TBP13" s="247"/>
      <c r="TBQ13" s="247"/>
      <c r="TBR13" s="247"/>
      <c r="TBS13" s="247"/>
      <c r="TBT13" s="247"/>
      <c r="TBU13" s="247"/>
      <c r="TBV13" s="247"/>
      <c r="TBW13" s="247"/>
      <c r="TBX13" s="247"/>
      <c r="TBY13" s="247"/>
      <c r="TBZ13" s="247"/>
      <c r="TCA13" s="247"/>
      <c r="TCB13" s="247"/>
      <c r="TCC13" s="247"/>
      <c r="TCD13" s="247"/>
      <c r="TCE13" s="247"/>
      <c r="TCF13" s="247"/>
      <c r="TCG13" s="247"/>
      <c r="TCH13" s="247"/>
      <c r="TCI13" s="247"/>
      <c r="TCJ13" s="247"/>
      <c r="TCK13" s="247"/>
      <c r="TCL13" s="247"/>
      <c r="TCM13" s="247"/>
      <c r="TCN13" s="247"/>
      <c r="TCO13" s="247"/>
      <c r="TCP13" s="247"/>
      <c r="TCQ13" s="247"/>
      <c r="TCR13" s="247"/>
      <c r="TCS13" s="247"/>
      <c r="TCT13" s="247"/>
      <c r="TCU13" s="247"/>
      <c r="TCV13" s="247"/>
      <c r="TCW13" s="247"/>
      <c r="TCX13" s="247"/>
      <c r="TCY13" s="247"/>
      <c r="TCZ13" s="247"/>
      <c r="TDA13" s="247"/>
      <c r="TDB13" s="247"/>
      <c r="TDC13" s="247"/>
      <c r="TDD13" s="247"/>
      <c r="TDE13" s="247"/>
      <c r="TDF13" s="247"/>
      <c r="TDG13" s="247"/>
      <c r="TDH13" s="247"/>
      <c r="TDI13" s="247"/>
      <c r="TDJ13" s="247"/>
      <c r="TDK13" s="247"/>
      <c r="TDL13" s="247"/>
      <c r="TDM13" s="247"/>
      <c r="TDN13" s="247"/>
      <c r="TDO13" s="247"/>
      <c r="TDP13" s="247"/>
      <c r="TDQ13" s="247"/>
      <c r="TDR13" s="247"/>
      <c r="TDS13" s="247"/>
      <c r="TDT13" s="247"/>
      <c r="TDU13" s="247"/>
      <c r="TDV13" s="247"/>
      <c r="TDW13" s="247"/>
      <c r="TDX13" s="247"/>
      <c r="TDY13" s="247"/>
      <c r="TDZ13" s="247"/>
      <c r="TEA13" s="247"/>
      <c r="TEB13" s="247"/>
      <c r="TEC13" s="247"/>
      <c r="TED13" s="247"/>
      <c r="TEE13" s="247"/>
      <c r="TEF13" s="247"/>
      <c r="TEG13" s="247"/>
      <c r="TEH13" s="247"/>
      <c r="TEI13" s="247"/>
      <c r="TEJ13" s="247"/>
      <c r="TEK13" s="247"/>
      <c r="TEL13" s="247"/>
      <c r="TEM13" s="247"/>
      <c r="TEN13" s="247"/>
      <c r="TEO13" s="247"/>
      <c r="TEP13" s="247"/>
      <c r="TEQ13" s="247"/>
      <c r="TER13" s="247"/>
      <c r="TES13" s="247"/>
      <c r="TET13" s="247"/>
      <c r="TEU13" s="247"/>
      <c r="TEV13" s="247"/>
      <c r="TEW13" s="247"/>
      <c r="TEX13" s="247"/>
      <c r="TEY13" s="247"/>
      <c r="TEZ13" s="247"/>
      <c r="TFA13" s="247"/>
      <c r="TFB13" s="247"/>
      <c r="TFC13" s="247"/>
      <c r="TFD13" s="247"/>
      <c r="TFE13" s="247"/>
      <c r="TFF13" s="247"/>
      <c r="TFG13" s="247"/>
      <c r="TFH13" s="247"/>
      <c r="TFI13" s="247"/>
      <c r="TFJ13" s="247"/>
      <c r="TFK13" s="247"/>
      <c r="TFL13" s="247"/>
      <c r="TFM13" s="247"/>
      <c r="TFN13" s="247"/>
      <c r="TFO13" s="247"/>
      <c r="TFP13" s="247"/>
      <c r="TFQ13" s="247"/>
      <c r="TFR13" s="247"/>
      <c r="TFS13" s="247"/>
      <c r="TFT13" s="247"/>
      <c r="TFU13" s="247"/>
      <c r="TFV13" s="247"/>
      <c r="TFW13" s="247"/>
      <c r="TFX13" s="247"/>
      <c r="TFY13" s="247"/>
      <c r="TFZ13" s="247"/>
      <c r="TGA13" s="247"/>
      <c r="TGB13" s="247"/>
      <c r="TGC13" s="247"/>
      <c r="TGD13" s="247"/>
      <c r="TGE13" s="247"/>
      <c r="TGF13" s="247"/>
      <c r="TGG13" s="247"/>
      <c r="TGH13" s="247"/>
      <c r="TGI13" s="247"/>
      <c r="TGJ13" s="247"/>
      <c r="TGK13" s="247"/>
      <c r="TGL13" s="247"/>
      <c r="TGM13" s="247"/>
      <c r="TGN13" s="247"/>
      <c r="TGO13" s="247"/>
      <c r="TGP13" s="247"/>
      <c r="TGQ13" s="247"/>
      <c r="TGR13" s="247"/>
      <c r="TGS13" s="247"/>
      <c r="TGT13" s="247"/>
      <c r="TGU13" s="247"/>
      <c r="TGV13" s="247"/>
      <c r="TGW13" s="247"/>
      <c r="TGX13" s="247"/>
      <c r="TGY13" s="247"/>
      <c r="TGZ13" s="247"/>
      <c r="THA13" s="247"/>
      <c r="THB13" s="247"/>
      <c r="THC13" s="247"/>
      <c r="THD13" s="247"/>
      <c r="THE13" s="247"/>
      <c r="THF13" s="247"/>
      <c r="THG13" s="247"/>
      <c r="THH13" s="247"/>
      <c r="THI13" s="247"/>
      <c r="THJ13" s="247"/>
      <c r="THK13" s="247"/>
      <c r="THL13" s="247"/>
      <c r="THM13" s="247"/>
      <c r="THN13" s="247"/>
      <c r="THO13" s="247"/>
      <c r="THP13" s="247"/>
      <c r="THQ13" s="247"/>
      <c r="THR13" s="247"/>
      <c r="THS13" s="247"/>
      <c r="THT13" s="247"/>
      <c r="THU13" s="247"/>
      <c r="THV13" s="247"/>
      <c r="THW13" s="247"/>
      <c r="THX13" s="247"/>
      <c r="THY13" s="247"/>
      <c r="THZ13" s="247"/>
      <c r="TIA13" s="247"/>
      <c r="TIB13" s="247"/>
      <c r="TIC13" s="247"/>
      <c r="TID13" s="247"/>
      <c r="TIE13" s="247"/>
      <c r="TIF13" s="247"/>
      <c r="TIG13" s="247"/>
      <c r="TIH13" s="247"/>
      <c r="TII13" s="247"/>
      <c r="TIJ13" s="247"/>
      <c r="TIK13" s="247"/>
      <c r="TIL13" s="247"/>
      <c r="TIM13" s="247"/>
      <c r="TIN13" s="247"/>
      <c r="TIO13" s="247"/>
      <c r="TIP13" s="247"/>
      <c r="TIQ13" s="247"/>
      <c r="TIR13" s="247"/>
      <c r="TIS13" s="247"/>
      <c r="TIT13" s="247"/>
      <c r="TIU13" s="247"/>
      <c r="TIV13" s="247"/>
      <c r="TIW13" s="247"/>
      <c r="TIX13" s="247"/>
      <c r="TIY13" s="247"/>
      <c r="TIZ13" s="247"/>
      <c r="TJA13" s="247"/>
      <c r="TJB13" s="247"/>
      <c r="TJC13" s="247"/>
      <c r="TJD13" s="247"/>
      <c r="TJE13" s="247"/>
      <c r="TJF13" s="247"/>
      <c r="TJG13" s="247"/>
      <c r="TJH13" s="247"/>
      <c r="TJI13" s="247"/>
      <c r="TJJ13" s="247"/>
      <c r="TJK13" s="247"/>
      <c r="TJL13" s="247"/>
      <c r="TJM13" s="247"/>
      <c r="TJN13" s="247"/>
      <c r="TJO13" s="247"/>
      <c r="TJP13" s="247"/>
      <c r="TJQ13" s="247"/>
      <c r="TJR13" s="247"/>
      <c r="TJS13" s="247"/>
      <c r="TJT13" s="247"/>
      <c r="TJU13" s="247"/>
      <c r="TJV13" s="247"/>
      <c r="TJW13" s="247"/>
      <c r="TJX13" s="247"/>
      <c r="TJY13" s="247"/>
      <c r="TJZ13" s="247"/>
      <c r="TKA13" s="247"/>
      <c r="TKB13" s="247"/>
      <c r="TKC13" s="247"/>
      <c r="TKD13" s="247"/>
      <c r="TKE13" s="247"/>
      <c r="TKF13" s="247"/>
      <c r="TKG13" s="247"/>
      <c r="TKH13" s="247"/>
      <c r="TKI13" s="247"/>
      <c r="TKJ13" s="247"/>
      <c r="TKK13" s="247"/>
      <c r="TKL13" s="247"/>
      <c r="TKM13" s="247"/>
      <c r="TKN13" s="247"/>
      <c r="TKO13" s="247"/>
      <c r="TKP13" s="247"/>
      <c r="TKQ13" s="247"/>
      <c r="TKR13" s="247"/>
      <c r="TKS13" s="247"/>
      <c r="TKT13" s="247"/>
      <c r="TKU13" s="247"/>
      <c r="TKV13" s="247"/>
      <c r="TKW13" s="247"/>
      <c r="TKX13" s="247"/>
      <c r="TKY13" s="247"/>
      <c r="TKZ13" s="247"/>
      <c r="TLA13" s="247"/>
      <c r="TLB13" s="247"/>
      <c r="TLC13" s="247"/>
      <c r="TLD13" s="247"/>
      <c r="TLE13" s="247"/>
      <c r="TLF13" s="247"/>
      <c r="TLG13" s="247"/>
      <c r="TLH13" s="247"/>
      <c r="TLI13" s="247"/>
      <c r="TLJ13" s="247"/>
      <c r="TLK13" s="247"/>
      <c r="TLL13" s="247"/>
      <c r="TLM13" s="247"/>
      <c r="TLN13" s="247"/>
      <c r="TLO13" s="247"/>
      <c r="TLP13" s="247"/>
      <c r="TLQ13" s="247"/>
      <c r="TLR13" s="247"/>
      <c r="TLS13" s="247"/>
      <c r="TLT13" s="247"/>
      <c r="TLU13" s="247"/>
      <c r="TLV13" s="247"/>
      <c r="TLW13" s="247"/>
      <c r="TLX13" s="247"/>
      <c r="TLY13" s="247"/>
      <c r="TLZ13" s="247"/>
      <c r="TMA13" s="247"/>
      <c r="TMB13" s="247"/>
      <c r="TMC13" s="247"/>
      <c r="TMD13" s="247"/>
      <c r="TME13" s="247"/>
      <c r="TMF13" s="247"/>
      <c r="TMG13" s="247"/>
      <c r="TMH13" s="247"/>
      <c r="TMI13" s="247"/>
      <c r="TMJ13" s="247"/>
      <c r="TMK13" s="247"/>
      <c r="TML13" s="247"/>
      <c r="TMM13" s="247"/>
      <c r="TMN13" s="247"/>
      <c r="TMO13" s="247"/>
      <c r="TMP13" s="247"/>
      <c r="TMQ13" s="247"/>
      <c r="TMR13" s="247"/>
      <c r="TMS13" s="247"/>
      <c r="TMT13" s="247"/>
      <c r="TMU13" s="247"/>
      <c r="TMV13" s="247"/>
      <c r="TMW13" s="247"/>
      <c r="TMX13" s="247"/>
      <c r="TMY13" s="247"/>
      <c r="TMZ13" s="247"/>
      <c r="TNA13" s="247"/>
      <c r="TNB13" s="247"/>
      <c r="TNC13" s="247"/>
      <c r="TND13" s="247"/>
      <c r="TNE13" s="247"/>
      <c r="TNF13" s="247"/>
      <c r="TNG13" s="247"/>
      <c r="TNH13" s="247"/>
      <c r="TNI13" s="247"/>
      <c r="TNJ13" s="247"/>
      <c r="TNK13" s="247"/>
      <c r="TNL13" s="247"/>
      <c r="TNM13" s="247"/>
      <c r="TNN13" s="247"/>
      <c r="TNO13" s="247"/>
      <c r="TNP13" s="247"/>
      <c r="TNQ13" s="247"/>
      <c r="TNR13" s="247"/>
      <c r="TNS13" s="247"/>
      <c r="TNT13" s="247"/>
      <c r="TNU13" s="247"/>
      <c r="TNV13" s="247"/>
      <c r="TNW13" s="247"/>
      <c r="TNX13" s="247"/>
      <c r="TNY13" s="247"/>
      <c r="TNZ13" s="247"/>
      <c r="TOA13" s="247"/>
      <c r="TOB13" s="247"/>
      <c r="TOC13" s="247"/>
      <c r="TOD13" s="247"/>
      <c r="TOE13" s="247"/>
      <c r="TOF13" s="247"/>
      <c r="TOG13" s="247"/>
      <c r="TOH13" s="247"/>
      <c r="TOI13" s="247"/>
      <c r="TOJ13" s="247"/>
      <c r="TOK13" s="247"/>
      <c r="TOL13" s="247"/>
      <c r="TOM13" s="247"/>
      <c r="TON13" s="247"/>
      <c r="TOO13" s="247"/>
      <c r="TOP13" s="247"/>
      <c r="TOQ13" s="247"/>
      <c r="TOR13" s="247"/>
      <c r="TOS13" s="247"/>
      <c r="TOT13" s="247"/>
      <c r="TOU13" s="247"/>
      <c r="TOV13" s="247"/>
      <c r="TOW13" s="247"/>
      <c r="TOX13" s="247"/>
      <c r="TOY13" s="247"/>
      <c r="TOZ13" s="247"/>
      <c r="TPA13" s="247"/>
      <c r="TPB13" s="247"/>
      <c r="TPC13" s="247"/>
      <c r="TPD13" s="247"/>
      <c r="TPE13" s="247"/>
      <c r="TPF13" s="247"/>
      <c r="TPG13" s="247"/>
      <c r="TPH13" s="247"/>
      <c r="TPI13" s="247"/>
      <c r="TPJ13" s="247"/>
      <c r="TPK13" s="247"/>
      <c r="TPL13" s="247"/>
      <c r="TPM13" s="247"/>
      <c r="TPN13" s="247"/>
      <c r="TPO13" s="247"/>
      <c r="TPP13" s="247"/>
      <c r="TPQ13" s="247"/>
      <c r="TPR13" s="247"/>
      <c r="TPS13" s="247"/>
      <c r="TPT13" s="247"/>
      <c r="TPU13" s="247"/>
      <c r="TPV13" s="247"/>
      <c r="TPW13" s="247"/>
      <c r="TPX13" s="247"/>
      <c r="TPY13" s="247"/>
      <c r="TPZ13" s="247"/>
      <c r="TQA13" s="247"/>
      <c r="TQB13" s="247"/>
      <c r="TQC13" s="247"/>
      <c r="TQD13" s="247"/>
      <c r="TQE13" s="247"/>
      <c r="TQF13" s="247"/>
      <c r="TQG13" s="247"/>
      <c r="TQH13" s="247"/>
      <c r="TQI13" s="247"/>
      <c r="TQJ13" s="247"/>
      <c r="TQK13" s="247"/>
      <c r="TQL13" s="247"/>
      <c r="TQM13" s="247"/>
      <c r="TQN13" s="247"/>
      <c r="TQO13" s="247"/>
      <c r="TQP13" s="247"/>
      <c r="TQQ13" s="247"/>
      <c r="TQR13" s="247"/>
      <c r="TQS13" s="247"/>
      <c r="TQT13" s="247"/>
      <c r="TQU13" s="247"/>
      <c r="TQV13" s="247"/>
      <c r="TQW13" s="247"/>
      <c r="TQX13" s="247"/>
      <c r="TQY13" s="247"/>
      <c r="TQZ13" s="247"/>
      <c r="TRA13" s="247"/>
      <c r="TRB13" s="247"/>
      <c r="TRC13" s="247"/>
      <c r="TRD13" s="247"/>
      <c r="TRE13" s="247"/>
      <c r="TRF13" s="247"/>
      <c r="TRG13" s="247"/>
      <c r="TRH13" s="247"/>
      <c r="TRI13" s="247"/>
      <c r="TRJ13" s="247"/>
      <c r="TRK13" s="247"/>
      <c r="TRL13" s="247"/>
      <c r="TRM13" s="247"/>
      <c r="TRN13" s="247"/>
      <c r="TRO13" s="247"/>
      <c r="TRP13" s="247"/>
      <c r="TRQ13" s="247"/>
      <c r="TRR13" s="247"/>
      <c r="TRS13" s="247"/>
      <c r="TRT13" s="247"/>
      <c r="TRU13" s="247"/>
      <c r="TRV13" s="247"/>
      <c r="TRW13" s="247"/>
      <c r="TRX13" s="247"/>
      <c r="TRY13" s="247"/>
      <c r="TRZ13" s="247"/>
      <c r="TSA13" s="247"/>
      <c r="TSB13" s="247"/>
      <c r="TSC13" s="247"/>
      <c r="TSD13" s="247"/>
      <c r="TSE13" s="247"/>
      <c r="TSF13" s="247"/>
      <c r="TSG13" s="247"/>
      <c r="TSH13" s="247"/>
      <c r="TSI13" s="247"/>
      <c r="TSJ13" s="247"/>
      <c r="TSK13" s="247"/>
      <c r="TSL13" s="247"/>
      <c r="TSM13" s="247"/>
      <c r="TSN13" s="247"/>
      <c r="TSO13" s="247"/>
      <c r="TSP13" s="247"/>
      <c r="TSQ13" s="247"/>
      <c r="TSR13" s="247"/>
      <c r="TSS13" s="247"/>
      <c r="TST13" s="247"/>
      <c r="TSU13" s="247"/>
      <c r="TSV13" s="247"/>
      <c r="TSW13" s="247"/>
      <c r="TSX13" s="247"/>
      <c r="TSY13" s="247"/>
      <c r="TSZ13" s="247"/>
      <c r="TTA13" s="247"/>
      <c r="TTB13" s="247"/>
      <c r="TTC13" s="247"/>
      <c r="TTD13" s="247"/>
      <c r="TTE13" s="247"/>
      <c r="TTF13" s="247"/>
      <c r="TTG13" s="247"/>
      <c r="TTH13" s="247"/>
      <c r="TTI13" s="247"/>
      <c r="TTJ13" s="247"/>
      <c r="TTK13" s="247"/>
      <c r="TTL13" s="247"/>
      <c r="TTM13" s="247"/>
      <c r="TTN13" s="247"/>
      <c r="TTO13" s="247"/>
      <c r="TTP13" s="247"/>
      <c r="TTQ13" s="247"/>
      <c r="TTR13" s="247"/>
      <c r="TTS13" s="247"/>
      <c r="TTT13" s="247"/>
      <c r="TTU13" s="247"/>
      <c r="TTV13" s="247"/>
      <c r="TTW13" s="247"/>
      <c r="TTX13" s="247"/>
      <c r="TTY13" s="247"/>
      <c r="TTZ13" s="247"/>
      <c r="TUA13" s="247"/>
      <c r="TUB13" s="247"/>
      <c r="TUC13" s="247"/>
      <c r="TUD13" s="247"/>
      <c r="TUE13" s="247"/>
      <c r="TUF13" s="247"/>
      <c r="TUG13" s="247"/>
      <c r="TUH13" s="247"/>
      <c r="TUI13" s="247"/>
      <c r="TUJ13" s="247"/>
      <c r="TUK13" s="247"/>
      <c r="TUL13" s="247"/>
      <c r="TUM13" s="247"/>
      <c r="TUN13" s="247"/>
      <c r="TUO13" s="247"/>
      <c r="TUP13" s="247"/>
      <c r="TUQ13" s="247"/>
      <c r="TUR13" s="247"/>
      <c r="TUS13" s="247"/>
      <c r="TUT13" s="247"/>
      <c r="TUU13" s="247"/>
      <c r="TUV13" s="247"/>
      <c r="TUW13" s="247"/>
      <c r="TUX13" s="247"/>
      <c r="TUY13" s="247"/>
      <c r="TUZ13" s="247"/>
      <c r="TVA13" s="247"/>
      <c r="TVB13" s="247"/>
      <c r="TVC13" s="247"/>
      <c r="TVD13" s="247"/>
      <c r="TVE13" s="247"/>
      <c r="TVF13" s="247"/>
      <c r="TVG13" s="247"/>
      <c r="TVH13" s="247"/>
      <c r="TVI13" s="247"/>
      <c r="TVJ13" s="247"/>
      <c r="TVK13" s="247"/>
      <c r="TVL13" s="247"/>
      <c r="TVM13" s="247"/>
      <c r="TVN13" s="247"/>
      <c r="TVO13" s="247"/>
      <c r="TVP13" s="247"/>
      <c r="TVQ13" s="247"/>
      <c r="TVR13" s="247"/>
      <c r="TVS13" s="247"/>
      <c r="TVT13" s="247"/>
      <c r="TVU13" s="247"/>
      <c r="TVV13" s="247"/>
      <c r="TVW13" s="247"/>
      <c r="TVX13" s="247"/>
      <c r="TVY13" s="247"/>
      <c r="TVZ13" s="247"/>
      <c r="TWA13" s="247"/>
      <c r="TWB13" s="247"/>
      <c r="TWC13" s="247"/>
      <c r="TWD13" s="247"/>
      <c r="TWE13" s="247"/>
      <c r="TWF13" s="247"/>
      <c r="TWG13" s="247"/>
      <c r="TWH13" s="247"/>
      <c r="TWI13" s="247"/>
      <c r="TWJ13" s="247"/>
      <c r="TWK13" s="247"/>
      <c r="TWL13" s="247"/>
      <c r="TWM13" s="247"/>
      <c r="TWN13" s="247"/>
      <c r="TWO13" s="247"/>
      <c r="TWP13" s="247"/>
      <c r="TWQ13" s="247"/>
      <c r="TWR13" s="247"/>
      <c r="TWS13" s="247"/>
      <c r="TWT13" s="247"/>
      <c r="TWU13" s="247"/>
      <c r="TWV13" s="247"/>
      <c r="TWW13" s="247"/>
      <c r="TWX13" s="247"/>
      <c r="TWY13" s="247"/>
      <c r="TWZ13" s="247"/>
      <c r="TXA13" s="247"/>
      <c r="TXB13" s="247"/>
      <c r="TXC13" s="247"/>
      <c r="TXD13" s="247"/>
      <c r="TXE13" s="247"/>
      <c r="TXF13" s="247"/>
      <c r="TXG13" s="247"/>
      <c r="TXH13" s="247"/>
      <c r="TXI13" s="247"/>
      <c r="TXJ13" s="247"/>
      <c r="TXK13" s="247"/>
      <c r="TXL13" s="247"/>
      <c r="TXM13" s="247"/>
      <c r="TXN13" s="247"/>
      <c r="TXO13" s="247"/>
      <c r="TXP13" s="247"/>
      <c r="TXQ13" s="247"/>
      <c r="TXR13" s="247"/>
      <c r="TXS13" s="247"/>
      <c r="TXT13" s="247"/>
      <c r="TXU13" s="247"/>
      <c r="TXV13" s="247"/>
      <c r="TXW13" s="247"/>
      <c r="TXX13" s="247"/>
      <c r="TXY13" s="247"/>
      <c r="TXZ13" s="247"/>
      <c r="TYA13" s="247"/>
      <c r="TYB13" s="247"/>
      <c r="TYC13" s="247"/>
      <c r="TYD13" s="247"/>
      <c r="TYE13" s="247"/>
      <c r="TYF13" s="247"/>
      <c r="TYG13" s="247"/>
      <c r="TYH13" s="247"/>
      <c r="TYI13" s="247"/>
      <c r="TYJ13" s="247"/>
      <c r="TYK13" s="247"/>
      <c r="TYL13" s="247"/>
      <c r="TYM13" s="247"/>
      <c r="TYN13" s="247"/>
      <c r="TYO13" s="247"/>
      <c r="TYP13" s="247"/>
      <c r="TYQ13" s="247"/>
      <c r="TYR13" s="247"/>
      <c r="TYS13" s="247"/>
      <c r="TYT13" s="247"/>
      <c r="TYU13" s="247"/>
      <c r="TYV13" s="247"/>
      <c r="TYW13" s="247"/>
      <c r="TYX13" s="247"/>
      <c r="TYY13" s="247"/>
      <c r="TYZ13" s="247"/>
      <c r="TZA13" s="247"/>
      <c r="TZB13" s="247"/>
      <c r="TZC13" s="247"/>
      <c r="TZD13" s="247"/>
      <c r="TZE13" s="247"/>
      <c r="TZF13" s="247"/>
      <c r="TZG13" s="247"/>
      <c r="TZH13" s="247"/>
      <c r="TZI13" s="247"/>
      <c r="TZJ13" s="247"/>
      <c r="TZK13" s="247"/>
      <c r="TZL13" s="247"/>
      <c r="TZM13" s="247"/>
      <c r="TZN13" s="247"/>
      <c r="TZO13" s="247"/>
      <c r="TZP13" s="247"/>
      <c r="TZQ13" s="247"/>
      <c r="TZR13" s="247"/>
      <c r="TZS13" s="247"/>
      <c r="TZT13" s="247"/>
      <c r="TZU13" s="247"/>
      <c r="TZV13" s="247"/>
      <c r="TZW13" s="247"/>
      <c r="TZX13" s="247"/>
      <c r="TZY13" s="247"/>
      <c r="TZZ13" s="247"/>
      <c r="UAA13" s="247"/>
      <c r="UAB13" s="247"/>
      <c r="UAC13" s="247"/>
      <c r="UAD13" s="247"/>
      <c r="UAE13" s="247"/>
      <c r="UAF13" s="247"/>
      <c r="UAG13" s="247"/>
      <c r="UAH13" s="247"/>
      <c r="UAI13" s="247"/>
      <c r="UAJ13" s="247"/>
      <c r="UAK13" s="247"/>
      <c r="UAL13" s="247"/>
      <c r="UAM13" s="247"/>
      <c r="UAN13" s="247"/>
      <c r="UAO13" s="247"/>
      <c r="UAP13" s="247"/>
      <c r="UAQ13" s="247"/>
      <c r="UAR13" s="247"/>
      <c r="UAS13" s="247"/>
      <c r="UAT13" s="247"/>
      <c r="UAU13" s="247"/>
      <c r="UAV13" s="247"/>
      <c r="UAW13" s="247"/>
      <c r="UAX13" s="247"/>
      <c r="UAY13" s="247"/>
      <c r="UAZ13" s="247"/>
      <c r="UBA13" s="247"/>
      <c r="UBB13" s="247"/>
      <c r="UBC13" s="247"/>
      <c r="UBD13" s="247"/>
      <c r="UBE13" s="247"/>
      <c r="UBF13" s="247"/>
      <c r="UBG13" s="247"/>
      <c r="UBH13" s="247"/>
      <c r="UBI13" s="247"/>
      <c r="UBJ13" s="247"/>
      <c r="UBK13" s="247"/>
      <c r="UBL13" s="247"/>
      <c r="UBM13" s="247"/>
      <c r="UBN13" s="247"/>
      <c r="UBO13" s="247"/>
      <c r="UBP13" s="247"/>
      <c r="UBQ13" s="247"/>
      <c r="UBR13" s="247"/>
      <c r="UBS13" s="247"/>
      <c r="UBT13" s="247"/>
      <c r="UBU13" s="247"/>
      <c r="UBV13" s="247"/>
      <c r="UBW13" s="247"/>
      <c r="UBX13" s="247"/>
      <c r="UBY13" s="247"/>
      <c r="UBZ13" s="247"/>
      <c r="UCA13" s="247"/>
      <c r="UCB13" s="247"/>
      <c r="UCC13" s="247"/>
      <c r="UCD13" s="247"/>
      <c r="UCE13" s="247"/>
      <c r="UCF13" s="247"/>
      <c r="UCG13" s="247"/>
      <c r="UCH13" s="247"/>
      <c r="UCI13" s="247"/>
      <c r="UCJ13" s="247"/>
      <c r="UCK13" s="247"/>
      <c r="UCL13" s="247"/>
      <c r="UCM13" s="247"/>
      <c r="UCN13" s="247"/>
      <c r="UCO13" s="247"/>
      <c r="UCP13" s="247"/>
      <c r="UCQ13" s="247"/>
      <c r="UCR13" s="247"/>
      <c r="UCS13" s="247"/>
      <c r="UCT13" s="247"/>
      <c r="UCU13" s="247"/>
      <c r="UCV13" s="247"/>
      <c r="UCW13" s="247"/>
      <c r="UCX13" s="247"/>
      <c r="UCY13" s="247"/>
      <c r="UCZ13" s="247"/>
      <c r="UDA13" s="247"/>
      <c r="UDB13" s="247"/>
      <c r="UDC13" s="247"/>
      <c r="UDD13" s="247"/>
      <c r="UDE13" s="247"/>
      <c r="UDF13" s="247"/>
      <c r="UDG13" s="247"/>
      <c r="UDH13" s="247"/>
      <c r="UDI13" s="247"/>
      <c r="UDJ13" s="247"/>
      <c r="UDK13" s="247"/>
      <c r="UDL13" s="247"/>
      <c r="UDM13" s="247"/>
      <c r="UDN13" s="247"/>
      <c r="UDO13" s="247"/>
      <c r="UDP13" s="247"/>
      <c r="UDQ13" s="247"/>
      <c r="UDR13" s="247"/>
      <c r="UDS13" s="247"/>
      <c r="UDT13" s="247"/>
      <c r="UDU13" s="247"/>
      <c r="UDV13" s="247"/>
      <c r="UDW13" s="247"/>
      <c r="UDX13" s="247"/>
      <c r="UDY13" s="247"/>
      <c r="UDZ13" s="247"/>
      <c r="UEA13" s="247"/>
      <c r="UEB13" s="247"/>
      <c r="UEC13" s="247"/>
      <c r="UED13" s="247"/>
      <c r="UEE13" s="247"/>
      <c r="UEF13" s="247"/>
      <c r="UEG13" s="247"/>
      <c r="UEH13" s="247"/>
      <c r="UEI13" s="247"/>
      <c r="UEJ13" s="247"/>
      <c r="UEK13" s="247"/>
      <c r="UEL13" s="247"/>
      <c r="UEM13" s="247"/>
      <c r="UEN13" s="247"/>
      <c r="UEO13" s="247"/>
      <c r="UEP13" s="247"/>
      <c r="UEQ13" s="247"/>
      <c r="UER13" s="247"/>
      <c r="UES13" s="247"/>
      <c r="UET13" s="247"/>
      <c r="UEU13" s="247"/>
      <c r="UEV13" s="247"/>
      <c r="UEW13" s="247"/>
      <c r="UEX13" s="247"/>
      <c r="UEY13" s="247"/>
      <c r="UEZ13" s="247"/>
      <c r="UFA13" s="247"/>
      <c r="UFB13" s="247"/>
      <c r="UFC13" s="247"/>
      <c r="UFD13" s="247"/>
      <c r="UFE13" s="247"/>
      <c r="UFF13" s="247"/>
      <c r="UFG13" s="247"/>
      <c r="UFH13" s="247"/>
      <c r="UFI13" s="247"/>
      <c r="UFJ13" s="247"/>
      <c r="UFK13" s="247"/>
      <c r="UFL13" s="247"/>
      <c r="UFM13" s="247"/>
      <c r="UFN13" s="247"/>
      <c r="UFO13" s="247"/>
      <c r="UFP13" s="247"/>
      <c r="UFQ13" s="247"/>
      <c r="UFR13" s="247"/>
      <c r="UFS13" s="247"/>
      <c r="UFT13" s="247"/>
      <c r="UFU13" s="247"/>
      <c r="UFV13" s="247"/>
      <c r="UFW13" s="247"/>
      <c r="UFX13" s="247"/>
      <c r="UFY13" s="247"/>
      <c r="UFZ13" s="247"/>
      <c r="UGA13" s="247"/>
      <c r="UGB13" s="247"/>
      <c r="UGC13" s="247"/>
      <c r="UGD13" s="247"/>
      <c r="UGE13" s="247"/>
      <c r="UGF13" s="247"/>
      <c r="UGG13" s="247"/>
      <c r="UGH13" s="247"/>
      <c r="UGI13" s="247"/>
      <c r="UGJ13" s="247"/>
      <c r="UGK13" s="247"/>
      <c r="UGL13" s="247"/>
      <c r="UGM13" s="247"/>
      <c r="UGN13" s="247"/>
      <c r="UGO13" s="247"/>
      <c r="UGP13" s="247"/>
      <c r="UGQ13" s="247"/>
      <c r="UGR13" s="247"/>
      <c r="UGS13" s="247"/>
      <c r="UGT13" s="247"/>
      <c r="UGU13" s="247"/>
      <c r="UGV13" s="247"/>
      <c r="UGW13" s="247"/>
      <c r="UGX13" s="247"/>
      <c r="UGY13" s="247"/>
      <c r="UGZ13" s="247"/>
      <c r="UHA13" s="247"/>
      <c r="UHB13" s="247"/>
      <c r="UHC13" s="247"/>
      <c r="UHD13" s="247"/>
      <c r="UHE13" s="247"/>
      <c r="UHF13" s="247"/>
      <c r="UHG13" s="247"/>
      <c r="UHH13" s="247"/>
      <c r="UHI13" s="247"/>
      <c r="UHJ13" s="247"/>
      <c r="UHK13" s="247"/>
      <c r="UHL13" s="247"/>
      <c r="UHM13" s="247"/>
      <c r="UHN13" s="247"/>
      <c r="UHO13" s="247"/>
      <c r="UHP13" s="247"/>
      <c r="UHQ13" s="247"/>
      <c r="UHR13" s="247"/>
      <c r="UHS13" s="247"/>
      <c r="UHT13" s="247"/>
      <c r="UHU13" s="247"/>
      <c r="UHV13" s="247"/>
      <c r="UHW13" s="247"/>
      <c r="UHX13" s="247"/>
      <c r="UHY13" s="247"/>
      <c r="UHZ13" s="247"/>
      <c r="UIA13" s="247"/>
      <c r="UIB13" s="247"/>
      <c r="UIC13" s="247"/>
      <c r="UID13" s="247"/>
      <c r="UIE13" s="247"/>
      <c r="UIF13" s="247"/>
      <c r="UIG13" s="247"/>
      <c r="UIH13" s="247"/>
      <c r="UII13" s="247"/>
      <c r="UIJ13" s="247"/>
      <c r="UIK13" s="247"/>
      <c r="UIL13" s="247"/>
      <c r="UIM13" s="247"/>
      <c r="UIN13" s="247"/>
      <c r="UIO13" s="247"/>
      <c r="UIP13" s="247"/>
      <c r="UIQ13" s="247"/>
      <c r="UIR13" s="247"/>
      <c r="UIS13" s="247"/>
      <c r="UIT13" s="247"/>
      <c r="UIU13" s="247"/>
      <c r="UIV13" s="247"/>
      <c r="UIW13" s="247"/>
      <c r="UIX13" s="247"/>
      <c r="UIY13" s="247"/>
      <c r="UIZ13" s="247"/>
      <c r="UJA13" s="247"/>
      <c r="UJB13" s="247"/>
      <c r="UJC13" s="247"/>
      <c r="UJD13" s="247"/>
      <c r="UJE13" s="247"/>
      <c r="UJF13" s="247"/>
      <c r="UJG13" s="247"/>
      <c r="UJH13" s="247"/>
      <c r="UJI13" s="247"/>
      <c r="UJJ13" s="247"/>
      <c r="UJK13" s="247"/>
      <c r="UJL13" s="247"/>
      <c r="UJM13" s="247"/>
      <c r="UJN13" s="247"/>
      <c r="UJO13" s="247"/>
      <c r="UJP13" s="247"/>
      <c r="UJQ13" s="247"/>
      <c r="UJR13" s="247"/>
      <c r="UJS13" s="247"/>
      <c r="UJT13" s="247"/>
      <c r="UJU13" s="247"/>
      <c r="UJV13" s="247"/>
      <c r="UJW13" s="247"/>
      <c r="UJX13" s="247"/>
      <c r="UJY13" s="247"/>
      <c r="UJZ13" s="247"/>
      <c r="UKA13" s="247"/>
      <c r="UKB13" s="247"/>
      <c r="UKC13" s="247"/>
      <c r="UKD13" s="247"/>
      <c r="UKE13" s="247"/>
      <c r="UKF13" s="247"/>
      <c r="UKG13" s="247"/>
      <c r="UKH13" s="247"/>
      <c r="UKI13" s="247"/>
      <c r="UKJ13" s="247"/>
      <c r="UKK13" s="247"/>
      <c r="UKL13" s="247"/>
      <c r="UKM13" s="247"/>
      <c r="UKN13" s="247"/>
      <c r="UKO13" s="247"/>
      <c r="UKP13" s="247"/>
      <c r="UKQ13" s="247"/>
      <c r="UKR13" s="247"/>
      <c r="UKS13" s="247"/>
      <c r="UKT13" s="247"/>
      <c r="UKU13" s="247"/>
      <c r="UKV13" s="247"/>
      <c r="UKW13" s="247"/>
      <c r="UKX13" s="247"/>
      <c r="UKY13" s="247"/>
      <c r="UKZ13" s="247"/>
      <c r="ULA13" s="247"/>
      <c r="ULB13" s="247"/>
      <c r="ULC13" s="247"/>
      <c r="ULD13" s="247"/>
      <c r="ULE13" s="247"/>
      <c r="ULF13" s="247"/>
      <c r="ULG13" s="247"/>
      <c r="ULH13" s="247"/>
      <c r="ULI13" s="247"/>
      <c r="ULJ13" s="247"/>
      <c r="ULK13" s="247"/>
      <c r="ULL13" s="247"/>
      <c r="ULM13" s="247"/>
      <c r="ULN13" s="247"/>
      <c r="ULO13" s="247"/>
      <c r="ULP13" s="247"/>
      <c r="ULQ13" s="247"/>
      <c r="ULR13" s="247"/>
      <c r="ULS13" s="247"/>
      <c r="ULT13" s="247"/>
      <c r="ULU13" s="247"/>
      <c r="ULV13" s="247"/>
      <c r="ULW13" s="247"/>
      <c r="ULX13" s="247"/>
      <c r="ULY13" s="247"/>
      <c r="ULZ13" s="247"/>
      <c r="UMA13" s="247"/>
      <c r="UMB13" s="247"/>
      <c r="UMC13" s="247"/>
      <c r="UMD13" s="247"/>
      <c r="UME13" s="247"/>
      <c r="UMF13" s="247"/>
      <c r="UMG13" s="247"/>
      <c r="UMH13" s="247"/>
      <c r="UMI13" s="247"/>
      <c r="UMJ13" s="247"/>
      <c r="UMK13" s="247"/>
      <c r="UML13" s="247"/>
      <c r="UMM13" s="247"/>
      <c r="UMN13" s="247"/>
      <c r="UMO13" s="247"/>
      <c r="UMP13" s="247"/>
      <c r="UMQ13" s="247"/>
      <c r="UMR13" s="247"/>
      <c r="UMS13" s="247"/>
      <c r="UMT13" s="247"/>
      <c r="UMU13" s="247"/>
      <c r="UMV13" s="247"/>
      <c r="UMW13" s="247"/>
      <c r="UMX13" s="247"/>
      <c r="UMY13" s="247"/>
      <c r="UMZ13" s="247"/>
      <c r="UNA13" s="247"/>
      <c r="UNB13" s="247"/>
      <c r="UNC13" s="247"/>
      <c r="UND13" s="247"/>
      <c r="UNE13" s="247"/>
      <c r="UNF13" s="247"/>
      <c r="UNG13" s="247"/>
      <c r="UNH13" s="247"/>
      <c r="UNI13" s="247"/>
      <c r="UNJ13" s="247"/>
      <c r="UNK13" s="247"/>
      <c r="UNL13" s="247"/>
      <c r="UNM13" s="247"/>
      <c r="UNN13" s="247"/>
      <c r="UNO13" s="247"/>
      <c r="UNP13" s="247"/>
      <c r="UNQ13" s="247"/>
      <c r="UNR13" s="247"/>
      <c r="UNS13" s="247"/>
      <c r="UNT13" s="247"/>
      <c r="UNU13" s="247"/>
      <c r="UNV13" s="247"/>
      <c r="UNW13" s="247"/>
      <c r="UNX13" s="247"/>
      <c r="UNY13" s="247"/>
      <c r="UNZ13" s="247"/>
      <c r="UOA13" s="247"/>
      <c r="UOB13" s="247"/>
      <c r="UOC13" s="247"/>
      <c r="UOD13" s="247"/>
      <c r="UOE13" s="247"/>
      <c r="UOF13" s="247"/>
      <c r="UOG13" s="247"/>
      <c r="UOH13" s="247"/>
      <c r="UOI13" s="247"/>
      <c r="UOJ13" s="247"/>
      <c r="UOK13" s="247"/>
      <c r="UOL13" s="247"/>
      <c r="UOM13" s="247"/>
      <c r="UON13" s="247"/>
      <c r="UOO13" s="247"/>
      <c r="UOP13" s="247"/>
      <c r="UOQ13" s="247"/>
      <c r="UOR13" s="247"/>
      <c r="UOS13" s="247"/>
      <c r="UOT13" s="247"/>
      <c r="UOU13" s="247"/>
      <c r="UOV13" s="247"/>
      <c r="UOW13" s="247"/>
      <c r="UOX13" s="247"/>
      <c r="UOY13" s="247"/>
      <c r="UOZ13" s="247"/>
      <c r="UPA13" s="247"/>
      <c r="UPB13" s="247"/>
      <c r="UPC13" s="247"/>
      <c r="UPD13" s="247"/>
      <c r="UPE13" s="247"/>
      <c r="UPF13" s="247"/>
      <c r="UPG13" s="247"/>
      <c r="UPH13" s="247"/>
      <c r="UPI13" s="247"/>
      <c r="UPJ13" s="247"/>
      <c r="UPK13" s="247"/>
      <c r="UPL13" s="247"/>
      <c r="UPM13" s="247"/>
      <c r="UPN13" s="247"/>
      <c r="UPO13" s="247"/>
      <c r="UPP13" s="247"/>
      <c r="UPQ13" s="247"/>
      <c r="UPR13" s="247"/>
      <c r="UPS13" s="247"/>
      <c r="UPT13" s="247"/>
      <c r="UPU13" s="247"/>
      <c r="UPV13" s="247"/>
      <c r="UPW13" s="247"/>
      <c r="UPX13" s="247"/>
      <c r="UPY13" s="247"/>
      <c r="UPZ13" s="247"/>
      <c r="UQA13" s="247"/>
      <c r="UQB13" s="247"/>
      <c r="UQC13" s="247"/>
      <c r="UQD13" s="247"/>
      <c r="UQE13" s="247"/>
      <c r="UQF13" s="247"/>
      <c r="UQG13" s="247"/>
      <c r="UQH13" s="247"/>
      <c r="UQI13" s="247"/>
      <c r="UQJ13" s="247"/>
      <c r="UQK13" s="247"/>
      <c r="UQL13" s="247"/>
      <c r="UQM13" s="247"/>
      <c r="UQN13" s="247"/>
      <c r="UQO13" s="247"/>
      <c r="UQP13" s="247"/>
      <c r="UQQ13" s="247"/>
      <c r="UQR13" s="247"/>
      <c r="UQS13" s="247"/>
      <c r="UQT13" s="247"/>
      <c r="UQU13" s="247"/>
      <c r="UQV13" s="247"/>
      <c r="UQW13" s="247"/>
      <c r="UQX13" s="247"/>
      <c r="UQY13" s="247"/>
      <c r="UQZ13" s="247"/>
      <c r="URA13" s="247"/>
      <c r="URB13" s="247"/>
      <c r="URC13" s="247"/>
      <c r="URD13" s="247"/>
      <c r="URE13" s="247"/>
      <c r="URF13" s="247"/>
      <c r="URG13" s="247"/>
      <c r="URH13" s="247"/>
      <c r="URI13" s="247"/>
      <c r="URJ13" s="247"/>
      <c r="URK13" s="247"/>
      <c r="URL13" s="247"/>
      <c r="URM13" s="247"/>
      <c r="URN13" s="247"/>
      <c r="URO13" s="247"/>
      <c r="URP13" s="247"/>
      <c r="URQ13" s="247"/>
      <c r="URR13" s="247"/>
      <c r="URS13" s="247"/>
      <c r="URT13" s="247"/>
      <c r="URU13" s="247"/>
      <c r="URV13" s="247"/>
      <c r="URW13" s="247"/>
      <c r="URX13" s="247"/>
      <c r="URY13" s="247"/>
      <c r="URZ13" s="247"/>
      <c r="USA13" s="247"/>
      <c r="USB13" s="247"/>
      <c r="USC13" s="247"/>
      <c r="USD13" s="247"/>
      <c r="USE13" s="247"/>
      <c r="USF13" s="247"/>
      <c r="USG13" s="247"/>
      <c r="USH13" s="247"/>
      <c r="USI13" s="247"/>
      <c r="USJ13" s="247"/>
      <c r="USK13" s="247"/>
      <c r="USL13" s="247"/>
      <c r="USM13" s="247"/>
      <c r="USN13" s="247"/>
      <c r="USO13" s="247"/>
      <c r="USP13" s="247"/>
      <c r="USQ13" s="247"/>
      <c r="USR13" s="247"/>
      <c r="USS13" s="247"/>
      <c r="UST13" s="247"/>
      <c r="USU13" s="247"/>
      <c r="USV13" s="247"/>
      <c r="USW13" s="247"/>
      <c r="USX13" s="247"/>
      <c r="USY13" s="247"/>
      <c r="USZ13" s="247"/>
      <c r="UTA13" s="247"/>
      <c r="UTB13" s="247"/>
      <c r="UTC13" s="247"/>
      <c r="UTD13" s="247"/>
      <c r="UTE13" s="247"/>
      <c r="UTF13" s="247"/>
      <c r="UTG13" s="247"/>
      <c r="UTH13" s="247"/>
      <c r="UTI13" s="247"/>
      <c r="UTJ13" s="247"/>
      <c r="UTK13" s="247"/>
      <c r="UTL13" s="247"/>
      <c r="UTM13" s="247"/>
      <c r="UTN13" s="247"/>
      <c r="UTO13" s="247"/>
      <c r="UTP13" s="247"/>
      <c r="UTQ13" s="247"/>
      <c r="UTR13" s="247"/>
      <c r="UTS13" s="247"/>
      <c r="UTT13" s="247"/>
      <c r="UTU13" s="247"/>
      <c r="UTV13" s="247"/>
      <c r="UTW13" s="247"/>
      <c r="UTX13" s="247"/>
      <c r="UTY13" s="247"/>
      <c r="UTZ13" s="247"/>
      <c r="UUA13" s="247"/>
      <c r="UUB13" s="247"/>
      <c r="UUC13" s="247"/>
      <c r="UUD13" s="247"/>
      <c r="UUE13" s="247"/>
      <c r="UUF13" s="247"/>
      <c r="UUG13" s="247"/>
      <c r="UUH13" s="247"/>
      <c r="UUI13" s="247"/>
      <c r="UUJ13" s="247"/>
      <c r="UUK13" s="247"/>
      <c r="UUL13" s="247"/>
      <c r="UUM13" s="247"/>
      <c r="UUN13" s="247"/>
      <c r="UUO13" s="247"/>
      <c r="UUP13" s="247"/>
      <c r="UUQ13" s="247"/>
      <c r="UUR13" s="247"/>
      <c r="UUS13" s="247"/>
      <c r="UUT13" s="247"/>
      <c r="UUU13" s="247"/>
      <c r="UUV13" s="247"/>
      <c r="UUW13" s="247"/>
      <c r="UUX13" s="247"/>
      <c r="UUY13" s="247"/>
      <c r="UUZ13" s="247"/>
      <c r="UVA13" s="247"/>
      <c r="UVB13" s="247"/>
      <c r="UVC13" s="247"/>
      <c r="UVD13" s="247"/>
      <c r="UVE13" s="247"/>
      <c r="UVF13" s="247"/>
      <c r="UVG13" s="247"/>
      <c r="UVH13" s="247"/>
      <c r="UVI13" s="247"/>
      <c r="UVJ13" s="247"/>
      <c r="UVK13" s="247"/>
      <c r="UVL13" s="247"/>
      <c r="UVM13" s="247"/>
      <c r="UVN13" s="247"/>
      <c r="UVO13" s="247"/>
      <c r="UVP13" s="247"/>
      <c r="UVQ13" s="247"/>
      <c r="UVR13" s="247"/>
      <c r="UVS13" s="247"/>
      <c r="UVT13" s="247"/>
      <c r="UVU13" s="247"/>
      <c r="UVV13" s="247"/>
      <c r="UVW13" s="247"/>
      <c r="UVX13" s="247"/>
      <c r="UVY13" s="247"/>
      <c r="UVZ13" s="247"/>
      <c r="UWA13" s="247"/>
      <c r="UWB13" s="247"/>
      <c r="UWC13" s="247"/>
      <c r="UWD13" s="247"/>
      <c r="UWE13" s="247"/>
      <c r="UWF13" s="247"/>
      <c r="UWG13" s="247"/>
      <c r="UWH13" s="247"/>
      <c r="UWI13" s="247"/>
      <c r="UWJ13" s="247"/>
      <c r="UWK13" s="247"/>
      <c r="UWL13" s="247"/>
      <c r="UWM13" s="247"/>
      <c r="UWN13" s="247"/>
      <c r="UWO13" s="247"/>
      <c r="UWP13" s="247"/>
      <c r="UWQ13" s="247"/>
      <c r="UWR13" s="247"/>
      <c r="UWS13" s="247"/>
      <c r="UWT13" s="247"/>
      <c r="UWU13" s="247"/>
      <c r="UWV13" s="247"/>
      <c r="UWW13" s="247"/>
      <c r="UWX13" s="247"/>
      <c r="UWY13" s="247"/>
      <c r="UWZ13" s="247"/>
      <c r="UXA13" s="247"/>
      <c r="UXB13" s="247"/>
      <c r="UXC13" s="247"/>
      <c r="UXD13" s="247"/>
      <c r="UXE13" s="247"/>
      <c r="UXF13" s="247"/>
      <c r="UXG13" s="247"/>
      <c r="UXH13" s="247"/>
      <c r="UXI13" s="247"/>
      <c r="UXJ13" s="247"/>
      <c r="UXK13" s="247"/>
      <c r="UXL13" s="247"/>
      <c r="UXM13" s="247"/>
      <c r="UXN13" s="247"/>
      <c r="UXO13" s="247"/>
      <c r="UXP13" s="247"/>
      <c r="UXQ13" s="247"/>
      <c r="UXR13" s="247"/>
      <c r="UXS13" s="247"/>
      <c r="UXT13" s="247"/>
      <c r="UXU13" s="247"/>
      <c r="UXV13" s="247"/>
      <c r="UXW13" s="247"/>
      <c r="UXX13" s="247"/>
      <c r="UXY13" s="247"/>
      <c r="UXZ13" s="247"/>
      <c r="UYA13" s="247"/>
      <c r="UYB13" s="247"/>
      <c r="UYC13" s="247"/>
      <c r="UYD13" s="247"/>
      <c r="UYE13" s="247"/>
      <c r="UYF13" s="247"/>
      <c r="UYG13" s="247"/>
      <c r="UYH13" s="247"/>
      <c r="UYI13" s="247"/>
      <c r="UYJ13" s="247"/>
      <c r="UYK13" s="247"/>
      <c r="UYL13" s="247"/>
      <c r="UYM13" s="247"/>
      <c r="UYN13" s="247"/>
      <c r="UYO13" s="247"/>
      <c r="UYP13" s="247"/>
      <c r="UYQ13" s="247"/>
      <c r="UYR13" s="247"/>
      <c r="UYS13" s="247"/>
      <c r="UYT13" s="247"/>
      <c r="UYU13" s="247"/>
      <c r="UYV13" s="247"/>
      <c r="UYW13" s="247"/>
      <c r="UYX13" s="247"/>
      <c r="UYY13" s="247"/>
      <c r="UYZ13" s="247"/>
      <c r="UZA13" s="247"/>
      <c r="UZB13" s="247"/>
      <c r="UZC13" s="247"/>
      <c r="UZD13" s="247"/>
      <c r="UZE13" s="247"/>
      <c r="UZF13" s="247"/>
      <c r="UZG13" s="247"/>
      <c r="UZH13" s="247"/>
      <c r="UZI13" s="247"/>
      <c r="UZJ13" s="247"/>
      <c r="UZK13" s="247"/>
      <c r="UZL13" s="247"/>
      <c r="UZM13" s="247"/>
      <c r="UZN13" s="247"/>
      <c r="UZO13" s="247"/>
      <c r="UZP13" s="247"/>
      <c r="UZQ13" s="247"/>
      <c r="UZR13" s="247"/>
      <c r="UZS13" s="247"/>
      <c r="UZT13" s="247"/>
      <c r="UZU13" s="247"/>
      <c r="UZV13" s="247"/>
      <c r="UZW13" s="247"/>
      <c r="UZX13" s="247"/>
      <c r="UZY13" s="247"/>
      <c r="UZZ13" s="247"/>
      <c r="VAA13" s="247"/>
      <c r="VAB13" s="247"/>
      <c r="VAC13" s="247"/>
      <c r="VAD13" s="247"/>
      <c r="VAE13" s="247"/>
      <c r="VAF13" s="247"/>
      <c r="VAG13" s="247"/>
      <c r="VAH13" s="247"/>
      <c r="VAI13" s="247"/>
      <c r="VAJ13" s="247"/>
      <c r="VAK13" s="247"/>
      <c r="VAL13" s="247"/>
      <c r="VAM13" s="247"/>
      <c r="VAN13" s="247"/>
      <c r="VAO13" s="247"/>
      <c r="VAP13" s="247"/>
      <c r="VAQ13" s="247"/>
      <c r="VAR13" s="247"/>
      <c r="VAS13" s="247"/>
      <c r="VAT13" s="247"/>
      <c r="VAU13" s="247"/>
      <c r="VAV13" s="247"/>
      <c r="VAW13" s="247"/>
      <c r="VAX13" s="247"/>
      <c r="VAY13" s="247"/>
      <c r="VAZ13" s="247"/>
      <c r="VBA13" s="247"/>
      <c r="VBB13" s="247"/>
      <c r="VBC13" s="247"/>
      <c r="VBD13" s="247"/>
      <c r="VBE13" s="247"/>
      <c r="VBF13" s="247"/>
      <c r="VBG13" s="247"/>
      <c r="VBH13" s="247"/>
      <c r="VBI13" s="247"/>
      <c r="VBJ13" s="247"/>
      <c r="VBK13" s="247"/>
      <c r="VBL13" s="247"/>
      <c r="VBM13" s="247"/>
      <c r="VBN13" s="247"/>
      <c r="VBO13" s="247"/>
      <c r="VBP13" s="247"/>
      <c r="VBQ13" s="247"/>
      <c r="VBR13" s="247"/>
      <c r="VBS13" s="247"/>
      <c r="VBT13" s="247"/>
      <c r="VBU13" s="247"/>
      <c r="VBV13" s="247"/>
      <c r="VBW13" s="247"/>
      <c r="VBX13" s="247"/>
      <c r="VBY13" s="247"/>
      <c r="VBZ13" s="247"/>
      <c r="VCA13" s="247"/>
      <c r="VCB13" s="247"/>
      <c r="VCC13" s="247"/>
      <c r="VCD13" s="247"/>
      <c r="VCE13" s="247"/>
      <c r="VCF13" s="247"/>
      <c r="VCG13" s="247"/>
      <c r="VCH13" s="247"/>
      <c r="VCI13" s="247"/>
      <c r="VCJ13" s="247"/>
      <c r="VCK13" s="247"/>
      <c r="VCL13" s="247"/>
      <c r="VCM13" s="247"/>
      <c r="VCN13" s="247"/>
      <c r="VCO13" s="247"/>
      <c r="VCP13" s="247"/>
      <c r="VCQ13" s="247"/>
      <c r="VCR13" s="247"/>
      <c r="VCS13" s="247"/>
      <c r="VCT13" s="247"/>
      <c r="VCU13" s="247"/>
      <c r="VCV13" s="247"/>
      <c r="VCW13" s="247"/>
      <c r="VCX13" s="247"/>
      <c r="VCY13" s="247"/>
      <c r="VCZ13" s="247"/>
      <c r="VDA13" s="247"/>
      <c r="VDB13" s="247"/>
      <c r="VDC13" s="247"/>
      <c r="VDD13" s="247"/>
      <c r="VDE13" s="247"/>
      <c r="VDF13" s="247"/>
      <c r="VDG13" s="247"/>
      <c r="VDH13" s="247"/>
      <c r="VDI13" s="247"/>
      <c r="VDJ13" s="247"/>
      <c r="VDK13" s="247"/>
      <c r="VDL13" s="247"/>
      <c r="VDM13" s="247"/>
      <c r="VDN13" s="247"/>
      <c r="VDO13" s="247"/>
      <c r="VDP13" s="247"/>
      <c r="VDQ13" s="247"/>
      <c r="VDR13" s="247"/>
      <c r="VDS13" s="247"/>
      <c r="VDT13" s="247"/>
      <c r="VDU13" s="247"/>
      <c r="VDV13" s="247"/>
      <c r="VDW13" s="247"/>
      <c r="VDX13" s="247"/>
      <c r="VDY13" s="247"/>
      <c r="VDZ13" s="247"/>
      <c r="VEA13" s="247"/>
      <c r="VEB13" s="247"/>
      <c r="VEC13" s="247"/>
      <c r="VED13" s="247"/>
      <c r="VEE13" s="247"/>
      <c r="VEF13" s="247"/>
      <c r="VEG13" s="247"/>
      <c r="VEH13" s="247"/>
      <c r="VEI13" s="247"/>
      <c r="VEJ13" s="247"/>
      <c r="VEK13" s="247"/>
      <c r="VEL13" s="247"/>
      <c r="VEM13" s="247"/>
      <c r="VEN13" s="247"/>
      <c r="VEO13" s="247"/>
      <c r="VEP13" s="247"/>
      <c r="VEQ13" s="247"/>
      <c r="VER13" s="247"/>
      <c r="VES13" s="247"/>
      <c r="VET13" s="247"/>
      <c r="VEU13" s="247"/>
      <c r="VEV13" s="247"/>
      <c r="VEW13" s="247"/>
      <c r="VEX13" s="247"/>
      <c r="VEY13" s="247"/>
      <c r="VEZ13" s="247"/>
      <c r="VFA13" s="247"/>
      <c r="VFB13" s="247"/>
      <c r="VFC13" s="247"/>
      <c r="VFD13" s="247"/>
      <c r="VFE13" s="247"/>
      <c r="VFF13" s="247"/>
      <c r="VFG13" s="247"/>
      <c r="VFH13" s="247"/>
      <c r="VFI13" s="247"/>
      <c r="VFJ13" s="247"/>
      <c r="VFK13" s="247"/>
      <c r="VFL13" s="247"/>
      <c r="VFM13" s="247"/>
      <c r="VFN13" s="247"/>
      <c r="VFO13" s="247"/>
      <c r="VFP13" s="247"/>
      <c r="VFQ13" s="247"/>
      <c r="VFR13" s="247"/>
      <c r="VFS13" s="247"/>
      <c r="VFT13" s="247"/>
      <c r="VFU13" s="247"/>
      <c r="VFV13" s="247"/>
      <c r="VFW13" s="247"/>
      <c r="VFX13" s="247"/>
      <c r="VFY13" s="247"/>
      <c r="VFZ13" s="247"/>
      <c r="VGA13" s="247"/>
      <c r="VGB13" s="247"/>
      <c r="VGC13" s="247"/>
      <c r="VGD13" s="247"/>
      <c r="VGE13" s="247"/>
      <c r="VGF13" s="247"/>
      <c r="VGG13" s="247"/>
      <c r="VGH13" s="247"/>
      <c r="VGI13" s="247"/>
      <c r="VGJ13" s="247"/>
      <c r="VGK13" s="247"/>
      <c r="VGL13" s="247"/>
      <c r="VGM13" s="247"/>
      <c r="VGN13" s="247"/>
      <c r="VGO13" s="247"/>
      <c r="VGP13" s="247"/>
      <c r="VGQ13" s="247"/>
      <c r="VGR13" s="247"/>
      <c r="VGS13" s="247"/>
      <c r="VGT13" s="247"/>
      <c r="VGU13" s="247"/>
      <c r="VGV13" s="247"/>
      <c r="VGW13" s="247"/>
      <c r="VGX13" s="247"/>
      <c r="VGY13" s="247"/>
      <c r="VGZ13" s="247"/>
      <c r="VHA13" s="247"/>
      <c r="VHB13" s="247"/>
      <c r="VHC13" s="247"/>
      <c r="VHD13" s="247"/>
      <c r="VHE13" s="247"/>
      <c r="VHF13" s="247"/>
      <c r="VHG13" s="247"/>
      <c r="VHH13" s="247"/>
      <c r="VHI13" s="247"/>
      <c r="VHJ13" s="247"/>
      <c r="VHK13" s="247"/>
      <c r="VHL13" s="247"/>
      <c r="VHM13" s="247"/>
      <c r="VHN13" s="247"/>
      <c r="VHO13" s="247"/>
      <c r="VHP13" s="247"/>
      <c r="VHQ13" s="247"/>
      <c r="VHR13" s="247"/>
      <c r="VHS13" s="247"/>
      <c r="VHT13" s="247"/>
      <c r="VHU13" s="247"/>
      <c r="VHV13" s="247"/>
      <c r="VHW13" s="247"/>
      <c r="VHX13" s="247"/>
      <c r="VHY13" s="247"/>
      <c r="VHZ13" s="247"/>
      <c r="VIA13" s="247"/>
      <c r="VIB13" s="247"/>
      <c r="VIC13" s="247"/>
      <c r="VID13" s="247"/>
      <c r="VIE13" s="247"/>
      <c r="VIF13" s="247"/>
      <c r="VIG13" s="247"/>
      <c r="VIH13" s="247"/>
      <c r="VII13" s="247"/>
      <c r="VIJ13" s="247"/>
      <c r="VIK13" s="247"/>
      <c r="VIL13" s="247"/>
      <c r="VIM13" s="247"/>
      <c r="VIN13" s="247"/>
      <c r="VIO13" s="247"/>
      <c r="VIP13" s="247"/>
      <c r="VIQ13" s="247"/>
      <c r="VIR13" s="247"/>
      <c r="VIS13" s="247"/>
      <c r="VIT13" s="247"/>
      <c r="VIU13" s="247"/>
      <c r="VIV13" s="247"/>
      <c r="VIW13" s="247"/>
      <c r="VIX13" s="247"/>
      <c r="VIY13" s="247"/>
      <c r="VIZ13" s="247"/>
      <c r="VJA13" s="247"/>
      <c r="VJB13" s="247"/>
      <c r="VJC13" s="247"/>
      <c r="VJD13" s="247"/>
      <c r="VJE13" s="247"/>
      <c r="VJF13" s="247"/>
      <c r="VJG13" s="247"/>
      <c r="VJH13" s="247"/>
      <c r="VJI13" s="247"/>
      <c r="VJJ13" s="247"/>
      <c r="VJK13" s="247"/>
      <c r="VJL13" s="247"/>
      <c r="VJM13" s="247"/>
      <c r="VJN13" s="247"/>
      <c r="VJO13" s="247"/>
      <c r="VJP13" s="247"/>
      <c r="VJQ13" s="247"/>
      <c r="VJR13" s="247"/>
      <c r="VJS13" s="247"/>
      <c r="VJT13" s="247"/>
      <c r="VJU13" s="247"/>
      <c r="VJV13" s="247"/>
      <c r="VJW13" s="247"/>
      <c r="VJX13" s="247"/>
      <c r="VJY13" s="247"/>
      <c r="VJZ13" s="247"/>
      <c r="VKA13" s="247"/>
      <c r="VKB13" s="247"/>
      <c r="VKC13" s="247"/>
      <c r="VKD13" s="247"/>
      <c r="VKE13" s="247"/>
      <c r="VKF13" s="247"/>
      <c r="VKG13" s="247"/>
      <c r="VKH13" s="247"/>
      <c r="VKI13" s="247"/>
      <c r="VKJ13" s="247"/>
      <c r="VKK13" s="247"/>
      <c r="VKL13" s="247"/>
      <c r="VKM13" s="247"/>
      <c r="VKN13" s="247"/>
      <c r="VKO13" s="247"/>
      <c r="VKP13" s="247"/>
      <c r="VKQ13" s="247"/>
      <c r="VKR13" s="247"/>
      <c r="VKS13" s="247"/>
      <c r="VKT13" s="247"/>
      <c r="VKU13" s="247"/>
      <c r="VKV13" s="247"/>
      <c r="VKW13" s="247"/>
      <c r="VKX13" s="247"/>
      <c r="VKY13" s="247"/>
      <c r="VKZ13" s="247"/>
      <c r="VLA13" s="247"/>
      <c r="VLB13" s="247"/>
      <c r="VLC13" s="247"/>
      <c r="VLD13" s="247"/>
      <c r="VLE13" s="247"/>
      <c r="VLF13" s="247"/>
      <c r="VLG13" s="247"/>
      <c r="VLH13" s="247"/>
      <c r="VLI13" s="247"/>
      <c r="VLJ13" s="247"/>
      <c r="VLK13" s="247"/>
      <c r="VLL13" s="247"/>
      <c r="VLM13" s="247"/>
      <c r="VLN13" s="247"/>
      <c r="VLO13" s="247"/>
      <c r="VLP13" s="247"/>
      <c r="VLQ13" s="247"/>
      <c r="VLR13" s="247"/>
      <c r="VLS13" s="247"/>
      <c r="VLT13" s="247"/>
      <c r="VLU13" s="247"/>
      <c r="VLV13" s="247"/>
      <c r="VLW13" s="247"/>
      <c r="VLX13" s="247"/>
      <c r="VLY13" s="247"/>
      <c r="VLZ13" s="247"/>
      <c r="VMA13" s="247"/>
      <c r="VMB13" s="247"/>
      <c r="VMC13" s="247"/>
      <c r="VMD13" s="247"/>
      <c r="VME13" s="247"/>
      <c r="VMF13" s="247"/>
      <c r="VMG13" s="247"/>
      <c r="VMH13" s="247"/>
      <c r="VMI13" s="247"/>
      <c r="VMJ13" s="247"/>
      <c r="VMK13" s="247"/>
      <c r="VML13" s="247"/>
      <c r="VMM13" s="247"/>
      <c r="VMN13" s="247"/>
      <c r="VMO13" s="247"/>
      <c r="VMP13" s="247"/>
      <c r="VMQ13" s="247"/>
      <c r="VMR13" s="247"/>
      <c r="VMS13" s="247"/>
      <c r="VMT13" s="247"/>
      <c r="VMU13" s="247"/>
      <c r="VMV13" s="247"/>
      <c r="VMW13" s="247"/>
      <c r="VMX13" s="247"/>
      <c r="VMY13" s="247"/>
      <c r="VMZ13" s="247"/>
      <c r="VNA13" s="247"/>
      <c r="VNB13" s="247"/>
      <c r="VNC13" s="247"/>
      <c r="VND13" s="247"/>
      <c r="VNE13" s="247"/>
      <c r="VNF13" s="247"/>
      <c r="VNG13" s="247"/>
      <c r="VNH13" s="247"/>
      <c r="VNI13" s="247"/>
      <c r="VNJ13" s="247"/>
      <c r="VNK13" s="247"/>
      <c r="VNL13" s="247"/>
      <c r="VNM13" s="247"/>
      <c r="VNN13" s="247"/>
      <c r="VNO13" s="247"/>
      <c r="VNP13" s="247"/>
      <c r="VNQ13" s="247"/>
      <c r="VNR13" s="247"/>
      <c r="VNS13" s="247"/>
      <c r="VNT13" s="247"/>
      <c r="VNU13" s="247"/>
      <c r="VNV13" s="247"/>
      <c r="VNW13" s="247"/>
      <c r="VNX13" s="247"/>
      <c r="VNY13" s="247"/>
      <c r="VNZ13" s="247"/>
      <c r="VOA13" s="247"/>
      <c r="VOB13" s="247"/>
      <c r="VOC13" s="247"/>
      <c r="VOD13" s="247"/>
      <c r="VOE13" s="247"/>
      <c r="VOF13" s="247"/>
      <c r="VOG13" s="247"/>
      <c r="VOH13" s="247"/>
      <c r="VOI13" s="247"/>
      <c r="VOJ13" s="247"/>
      <c r="VOK13" s="247"/>
      <c r="VOL13" s="247"/>
      <c r="VOM13" s="247"/>
      <c r="VON13" s="247"/>
      <c r="VOO13" s="247"/>
      <c r="VOP13" s="247"/>
      <c r="VOQ13" s="247"/>
      <c r="VOR13" s="247"/>
      <c r="VOS13" s="247"/>
      <c r="VOT13" s="247"/>
      <c r="VOU13" s="247"/>
      <c r="VOV13" s="247"/>
      <c r="VOW13" s="247"/>
      <c r="VOX13" s="247"/>
      <c r="VOY13" s="247"/>
      <c r="VOZ13" s="247"/>
      <c r="VPA13" s="247"/>
      <c r="VPB13" s="247"/>
      <c r="VPC13" s="247"/>
      <c r="VPD13" s="247"/>
      <c r="VPE13" s="247"/>
      <c r="VPF13" s="247"/>
      <c r="VPG13" s="247"/>
      <c r="VPH13" s="247"/>
      <c r="VPI13" s="247"/>
      <c r="VPJ13" s="247"/>
      <c r="VPK13" s="247"/>
      <c r="VPL13" s="247"/>
      <c r="VPM13" s="247"/>
      <c r="VPN13" s="247"/>
      <c r="VPO13" s="247"/>
      <c r="VPP13" s="247"/>
      <c r="VPQ13" s="247"/>
      <c r="VPR13" s="247"/>
      <c r="VPS13" s="247"/>
      <c r="VPT13" s="247"/>
      <c r="VPU13" s="247"/>
      <c r="VPV13" s="247"/>
      <c r="VPW13" s="247"/>
      <c r="VPX13" s="247"/>
      <c r="VPY13" s="247"/>
      <c r="VPZ13" s="247"/>
      <c r="VQA13" s="247"/>
      <c r="VQB13" s="247"/>
      <c r="VQC13" s="247"/>
      <c r="VQD13" s="247"/>
      <c r="VQE13" s="247"/>
      <c r="VQF13" s="247"/>
      <c r="VQG13" s="247"/>
      <c r="VQH13" s="247"/>
      <c r="VQI13" s="247"/>
      <c r="VQJ13" s="247"/>
      <c r="VQK13" s="247"/>
      <c r="VQL13" s="247"/>
      <c r="VQM13" s="247"/>
      <c r="VQN13" s="247"/>
      <c r="VQO13" s="247"/>
      <c r="VQP13" s="247"/>
      <c r="VQQ13" s="247"/>
      <c r="VQR13" s="247"/>
      <c r="VQS13" s="247"/>
      <c r="VQT13" s="247"/>
      <c r="VQU13" s="247"/>
      <c r="VQV13" s="247"/>
      <c r="VQW13" s="247"/>
      <c r="VQX13" s="247"/>
      <c r="VQY13" s="247"/>
      <c r="VQZ13" s="247"/>
      <c r="VRA13" s="247"/>
      <c r="VRB13" s="247"/>
      <c r="VRC13" s="247"/>
      <c r="VRD13" s="247"/>
      <c r="VRE13" s="247"/>
      <c r="VRF13" s="247"/>
      <c r="VRG13" s="247"/>
      <c r="VRH13" s="247"/>
      <c r="VRI13" s="247"/>
      <c r="VRJ13" s="247"/>
      <c r="VRK13" s="247"/>
      <c r="VRL13" s="247"/>
      <c r="VRM13" s="247"/>
      <c r="VRN13" s="247"/>
      <c r="VRO13" s="247"/>
      <c r="VRP13" s="247"/>
      <c r="VRQ13" s="247"/>
      <c r="VRR13" s="247"/>
      <c r="VRS13" s="247"/>
      <c r="VRT13" s="247"/>
      <c r="VRU13" s="247"/>
      <c r="VRV13" s="247"/>
      <c r="VRW13" s="247"/>
      <c r="VRX13" s="247"/>
      <c r="VRY13" s="247"/>
      <c r="VRZ13" s="247"/>
      <c r="VSA13" s="247"/>
      <c r="VSB13" s="247"/>
      <c r="VSC13" s="247"/>
      <c r="VSD13" s="247"/>
      <c r="VSE13" s="247"/>
      <c r="VSF13" s="247"/>
      <c r="VSG13" s="247"/>
      <c r="VSH13" s="247"/>
      <c r="VSI13" s="247"/>
      <c r="VSJ13" s="247"/>
      <c r="VSK13" s="247"/>
      <c r="VSL13" s="247"/>
      <c r="VSM13" s="247"/>
      <c r="VSN13" s="247"/>
      <c r="VSO13" s="247"/>
      <c r="VSP13" s="247"/>
      <c r="VSQ13" s="247"/>
      <c r="VSR13" s="247"/>
      <c r="VSS13" s="247"/>
      <c r="VST13" s="247"/>
      <c r="VSU13" s="247"/>
      <c r="VSV13" s="247"/>
      <c r="VSW13" s="247"/>
      <c r="VSX13" s="247"/>
      <c r="VSY13" s="247"/>
      <c r="VSZ13" s="247"/>
      <c r="VTA13" s="247"/>
      <c r="VTB13" s="247"/>
      <c r="VTC13" s="247"/>
      <c r="VTD13" s="247"/>
      <c r="VTE13" s="247"/>
      <c r="VTF13" s="247"/>
      <c r="VTG13" s="247"/>
      <c r="VTH13" s="247"/>
      <c r="VTI13" s="247"/>
      <c r="VTJ13" s="247"/>
      <c r="VTK13" s="247"/>
      <c r="VTL13" s="247"/>
      <c r="VTM13" s="247"/>
      <c r="VTN13" s="247"/>
      <c r="VTO13" s="247"/>
      <c r="VTP13" s="247"/>
      <c r="VTQ13" s="247"/>
      <c r="VTR13" s="247"/>
      <c r="VTS13" s="247"/>
      <c r="VTT13" s="247"/>
      <c r="VTU13" s="247"/>
      <c r="VTV13" s="247"/>
      <c r="VTW13" s="247"/>
      <c r="VTX13" s="247"/>
      <c r="VTY13" s="247"/>
      <c r="VTZ13" s="247"/>
      <c r="VUA13" s="247"/>
      <c r="VUB13" s="247"/>
      <c r="VUC13" s="247"/>
      <c r="VUD13" s="247"/>
      <c r="VUE13" s="247"/>
      <c r="VUF13" s="247"/>
      <c r="VUG13" s="247"/>
      <c r="VUH13" s="247"/>
      <c r="VUI13" s="247"/>
      <c r="VUJ13" s="247"/>
      <c r="VUK13" s="247"/>
      <c r="VUL13" s="247"/>
      <c r="VUM13" s="247"/>
      <c r="VUN13" s="247"/>
      <c r="VUO13" s="247"/>
      <c r="VUP13" s="247"/>
      <c r="VUQ13" s="247"/>
      <c r="VUR13" s="247"/>
      <c r="VUS13" s="247"/>
      <c r="VUT13" s="247"/>
      <c r="VUU13" s="247"/>
      <c r="VUV13" s="247"/>
      <c r="VUW13" s="247"/>
      <c r="VUX13" s="247"/>
      <c r="VUY13" s="247"/>
      <c r="VUZ13" s="247"/>
      <c r="VVA13" s="247"/>
      <c r="VVB13" s="247"/>
      <c r="VVC13" s="247"/>
      <c r="VVD13" s="247"/>
      <c r="VVE13" s="247"/>
      <c r="VVF13" s="247"/>
      <c r="VVG13" s="247"/>
      <c r="VVH13" s="247"/>
      <c r="VVI13" s="247"/>
      <c r="VVJ13" s="247"/>
      <c r="VVK13" s="247"/>
      <c r="VVL13" s="247"/>
      <c r="VVM13" s="247"/>
      <c r="VVN13" s="247"/>
      <c r="VVO13" s="247"/>
      <c r="VVP13" s="247"/>
      <c r="VVQ13" s="247"/>
      <c r="VVR13" s="247"/>
      <c r="VVS13" s="247"/>
      <c r="VVT13" s="247"/>
      <c r="VVU13" s="247"/>
      <c r="VVV13" s="247"/>
      <c r="VVW13" s="247"/>
      <c r="VVX13" s="247"/>
      <c r="VVY13" s="247"/>
      <c r="VVZ13" s="247"/>
      <c r="VWA13" s="247"/>
      <c r="VWB13" s="247"/>
      <c r="VWC13" s="247"/>
      <c r="VWD13" s="247"/>
      <c r="VWE13" s="247"/>
      <c r="VWF13" s="247"/>
      <c r="VWG13" s="247"/>
      <c r="VWH13" s="247"/>
      <c r="VWI13" s="247"/>
      <c r="VWJ13" s="247"/>
      <c r="VWK13" s="247"/>
      <c r="VWL13" s="247"/>
      <c r="VWM13" s="247"/>
      <c r="VWN13" s="247"/>
      <c r="VWO13" s="247"/>
      <c r="VWP13" s="247"/>
      <c r="VWQ13" s="247"/>
      <c r="VWR13" s="247"/>
      <c r="VWS13" s="247"/>
      <c r="VWT13" s="247"/>
      <c r="VWU13" s="247"/>
      <c r="VWV13" s="247"/>
      <c r="VWW13" s="247"/>
      <c r="VWX13" s="247"/>
      <c r="VWY13" s="247"/>
      <c r="VWZ13" s="247"/>
      <c r="VXA13" s="247"/>
      <c r="VXB13" s="247"/>
      <c r="VXC13" s="247"/>
      <c r="VXD13" s="247"/>
      <c r="VXE13" s="247"/>
      <c r="VXF13" s="247"/>
      <c r="VXG13" s="247"/>
      <c r="VXH13" s="247"/>
      <c r="VXI13" s="247"/>
      <c r="VXJ13" s="247"/>
      <c r="VXK13" s="247"/>
      <c r="VXL13" s="247"/>
      <c r="VXM13" s="247"/>
      <c r="VXN13" s="247"/>
      <c r="VXO13" s="247"/>
      <c r="VXP13" s="247"/>
      <c r="VXQ13" s="247"/>
      <c r="VXR13" s="247"/>
      <c r="VXS13" s="247"/>
      <c r="VXT13" s="247"/>
      <c r="VXU13" s="247"/>
      <c r="VXV13" s="247"/>
      <c r="VXW13" s="247"/>
      <c r="VXX13" s="247"/>
      <c r="VXY13" s="247"/>
      <c r="VXZ13" s="247"/>
      <c r="VYA13" s="247"/>
      <c r="VYB13" s="247"/>
      <c r="VYC13" s="247"/>
      <c r="VYD13" s="247"/>
      <c r="VYE13" s="247"/>
      <c r="VYF13" s="247"/>
      <c r="VYG13" s="247"/>
      <c r="VYH13" s="247"/>
      <c r="VYI13" s="247"/>
      <c r="VYJ13" s="247"/>
      <c r="VYK13" s="247"/>
      <c r="VYL13" s="247"/>
      <c r="VYM13" s="247"/>
      <c r="VYN13" s="247"/>
      <c r="VYO13" s="247"/>
      <c r="VYP13" s="247"/>
      <c r="VYQ13" s="247"/>
      <c r="VYR13" s="247"/>
      <c r="VYS13" s="247"/>
      <c r="VYT13" s="247"/>
      <c r="VYU13" s="247"/>
      <c r="VYV13" s="247"/>
      <c r="VYW13" s="247"/>
      <c r="VYX13" s="247"/>
      <c r="VYY13" s="247"/>
      <c r="VYZ13" s="247"/>
      <c r="VZA13" s="247"/>
      <c r="VZB13" s="247"/>
      <c r="VZC13" s="247"/>
      <c r="VZD13" s="247"/>
      <c r="VZE13" s="247"/>
      <c r="VZF13" s="247"/>
      <c r="VZG13" s="247"/>
      <c r="VZH13" s="247"/>
      <c r="VZI13" s="247"/>
      <c r="VZJ13" s="247"/>
      <c r="VZK13" s="247"/>
      <c r="VZL13" s="247"/>
      <c r="VZM13" s="247"/>
      <c r="VZN13" s="247"/>
      <c r="VZO13" s="247"/>
      <c r="VZP13" s="247"/>
      <c r="VZQ13" s="247"/>
      <c r="VZR13" s="247"/>
      <c r="VZS13" s="247"/>
      <c r="VZT13" s="247"/>
      <c r="VZU13" s="247"/>
      <c r="VZV13" s="247"/>
      <c r="VZW13" s="247"/>
      <c r="VZX13" s="247"/>
      <c r="VZY13" s="247"/>
      <c r="VZZ13" s="247"/>
      <c r="WAA13" s="247"/>
      <c r="WAB13" s="247"/>
      <c r="WAC13" s="247"/>
      <c r="WAD13" s="247"/>
      <c r="WAE13" s="247"/>
      <c r="WAF13" s="247"/>
      <c r="WAG13" s="247"/>
      <c r="WAH13" s="247"/>
      <c r="WAI13" s="247"/>
      <c r="WAJ13" s="247"/>
      <c r="WAK13" s="247"/>
      <c r="WAL13" s="247"/>
      <c r="WAM13" s="247"/>
      <c r="WAN13" s="247"/>
      <c r="WAO13" s="247"/>
      <c r="WAP13" s="247"/>
      <c r="WAQ13" s="247"/>
      <c r="WAR13" s="247"/>
      <c r="WAS13" s="247"/>
      <c r="WAT13" s="247"/>
      <c r="WAU13" s="247"/>
      <c r="WAV13" s="247"/>
      <c r="WAW13" s="247"/>
      <c r="WAX13" s="247"/>
      <c r="WAY13" s="247"/>
      <c r="WAZ13" s="247"/>
      <c r="WBA13" s="247"/>
      <c r="WBB13" s="247"/>
      <c r="WBC13" s="247"/>
      <c r="WBD13" s="247"/>
      <c r="WBE13" s="247"/>
      <c r="WBF13" s="247"/>
      <c r="WBG13" s="247"/>
      <c r="WBH13" s="247"/>
      <c r="WBI13" s="247"/>
      <c r="WBJ13" s="247"/>
      <c r="WBK13" s="247"/>
      <c r="WBL13" s="247"/>
      <c r="WBM13" s="247"/>
      <c r="WBN13" s="247"/>
      <c r="WBO13" s="247"/>
      <c r="WBP13" s="247"/>
      <c r="WBQ13" s="247"/>
      <c r="WBR13" s="247"/>
      <c r="WBS13" s="247"/>
      <c r="WBT13" s="247"/>
      <c r="WBU13" s="247"/>
      <c r="WBV13" s="247"/>
      <c r="WBW13" s="247"/>
      <c r="WBX13" s="247"/>
      <c r="WBY13" s="247"/>
      <c r="WBZ13" s="247"/>
      <c r="WCA13" s="247"/>
      <c r="WCB13" s="247"/>
      <c r="WCC13" s="247"/>
      <c r="WCD13" s="247"/>
      <c r="WCE13" s="247"/>
      <c r="WCF13" s="247"/>
      <c r="WCG13" s="247"/>
      <c r="WCH13" s="247"/>
      <c r="WCI13" s="247"/>
      <c r="WCJ13" s="247"/>
      <c r="WCK13" s="247"/>
      <c r="WCL13" s="247"/>
      <c r="WCM13" s="247"/>
      <c r="WCN13" s="247"/>
      <c r="WCO13" s="247"/>
      <c r="WCP13" s="247"/>
      <c r="WCQ13" s="247"/>
      <c r="WCR13" s="247"/>
      <c r="WCS13" s="247"/>
      <c r="WCT13" s="247"/>
      <c r="WCU13" s="247"/>
      <c r="WCV13" s="247"/>
      <c r="WCW13" s="247"/>
      <c r="WCX13" s="247"/>
      <c r="WCY13" s="247"/>
      <c r="WCZ13" s="247"/>
      <c r="WDA13" s="247"/>
      <c r="WDB13" s="247"/>
      <c r="WDC13" s="247"/>
      <c r="WDD13" s="247"/>
      <c r="WDE13" s="247"/>
      <c r="WDF13" s="247"/>
      <c r="WDG13" s="247"/>
      <c r="WDH13" s="247"/>
      <c r="WDI13" s="247"/>
      <c r="WDJ13" s="247"/>
      <c r="WDK13" s="247"/>
      <c r="WDL13" s="247"/>
      <c r="WDM13" s="247"/>
      <c r="WDN13" s="247"/>
      <c r="WDO13" s="247"/>
      <c r="WDP13" s="247"/>
      <c r="WDQ13" s="247"/>
      <c r="WDR13" s="247"/>
      <c r="WDS13" s="247"/>
      <c r="WDT13" s="247"/>
      <c r="WDU13" s="247"/>
      <c r="WDV13" s="247"/>
      <c r="WDW13" s="247"/>
      <c r="WDX13" s="247"/>
      <c r="WDY13" s="247"/>
      <c r="WDZ13" s="247"/>
      <c r="WEA13" s="247"/>
      <c r="WEB13" s="247"/>
      <c r="WEC13" s="247"/>
      <c r="WED13" s="247"/>
      <c r="WEE13" s="247"/>
      <c r="WEF13" s="247"/>
      <c r="WEG13" s="247"/>
      <c r="WEH13" s="247"/>
      <c r="WEI13" s="247"/>
      <c r="WEJ13" s="247"/>
      <c r="WEK13" s="247"/>
      <c r="WEL13" s="247"/>
      <c r="WEM13" s="247"/>
      <c r="WEN13" s="247"/>
      <c r="WEO13" s="247"/>
      <c r="WEP13" s="247"/>
      <c r="WEQ13" s="247"/>
      <c r="WER13" s="247"/>
      <c r="WES13" s="247"/>
      <c r="WET13" s="247"/>
      <c r="WEU13" s="247"/>
      <c r="WEV13" s="247"/>
      <c r="WEW13" s="247"/>
      <c r="WEX13" s="247"/>
      <c r="WEY13" s="247"/>
      <c r="WEZ13" s="247"/>
      <c r="WFA13" s="247"/>
      <c r="WFB13" s="247"/>
      <c r="WFC13" s="247"/>
      <c r="WFD13" s="247"/>
      <c r="WFE13" s="247"/>
      <c r="WFF13" s="247"/>
      <c r="WFG13" s="247"/>
      <c r="WFH13" s="247"/>
      <c r="WFI13" s="247"/>
      <c r="WFJ13" s="247"/>
      <c r="WFK13" s="247"/>
      <c r="WFL13" s="247"/>
      <c r="WFM13" s="247"/>
      <c r="WFN13" s="247"/>
      <c r="WFO13" s="247"/>
      <c r="WFP13" s="247"/>
      <c r="WFQ13" s="247"/>
      <c r="WFR13" s="247"/>
      <c r="WFS13" s="247"/>
      <c r="WFT13" s="247"/>
      <c r="WFU13" s="247"/>
      <c r="WFV13" s="247"/>
      <c r="WFW13" s="247"/>
      <c r="WFX13" s="247"/>
      <c r="WFY13" s="247"/>
      <c r="WFZ13" s="247"/>
      <c r="WGA13" s="247"/>
      <c r="WGB13" s="247"/>
      <c r="WGC13" s="247"/>
      <c r="WGD13" s="247"/>
      <c r="WGE13" s="247"/>
      <c r="WGF13" s="247"/>
      <c r="WGG13" s="247"/>
      <c r="WGH13" s="247"/>
      <c r="WGI13" s="247"/>
      <c r="WGJ13" s="247"/>
      <c r="WGK13" s="247"/>
      <c r="WGL13" s="247"/>
      <c r="WGM13" s="247"/>
      <c r="WGN13" s="247"/>
      <c r="WGO13" s="247"/>
      <c r="WGP13" s="247"/>
      <c r="WGQ13" s="247"/>
      <c r="WGR13" s="247"/>
      <c r="WGS13" s="247"/>
      <c r="WGT13" s="247"/>
      <c r="WGU13" s="247"/>
      <c r="WGV13" s="247"/>
      <c r="WGW13" s="247"/>
      <c r="WGX13" s="247"/>
      <c r="WGY13" s="247"/>
      <c r="WGZ13" s="247"/>
      <c r="WHA13" s="247"/>
      <c r="WHB13" s="247"/>
      <c r="WHC13" s="247"/>
      <c r="WHD13" s="247"/>
      <c r="WHE13" s="247"/>
      <c r="WHF13" s="247"/>
      <c r="WHG13" s="247"/>
      <c r="WHH13" s="247"/>
      <c r="WHI13" s="247"/>
      <c r="WHJ13" s="247"/>
      <c r="WHK13" s="247"/>
      <c r="WHL13" s="247"/>
      <c r="WHM13" s="247"/>
      <c r="WHN13" s="247"/>
      <c r="WHO13" s="247"/>
      <c r="WHP13" s="247"/>
      <c r="WHQ13" s="247"/>
      <c r="WHR13" s="247"/>
      <c r="WHS13" s="247"/>
      <c r="WHT13" s="247"/>
      <c r="WHU13" s="247"/>
      <c r="WHV13" s="247"/>
      <c r="WHW13" s="247"/>
      <c r="WHX13" s="247"/>
      <c r="WHY13" s="247"/>
      <c r="WHZ13" s="247"/>
      <c r="WIA13" s="247"/>
      <c r="WIB13" s="247"/>
      <c r="WIC13" s="247"/>
      <c r="WID13" s="247"/>
      <c r="WIE13" s="247"/>
      <c r="WIF13" s="247"/>
      <c r="WIG13" s="247"/>
      <c r="WIH13" s="247"/>
      <c r="WII13" s="247"/>
      <c r="WIJ13" s="247"/>
      <c r="WIK13" s="247"/>
      <c r="WIL13" s="247"/>
      <c r="WIM13" s="247"/>
      <c r="WIN13" s="247"/>
      <c r="WIO13" s="247"/>
      <c r="WIP13" s="247"/>
      <c r="WIQ13" s="247"/>
      <c r="WIR13" s="247"/>
      <c r="WIS13" s="247"/>
      <c r="WIT13" s="247"/>
      <c r="WIU13" s="247"/>
      <c r="WIV13" s="247"/>
      <c r="WIW13" s="247"/>
      <c r="WIX13" s="247"/>
      <c r="WIY13" s="247"/>
      <c r="WIZ13" s="247"/>
      <c r="WJA13" s="247"/>
      <c r="WJB13" s="247"/>
      <c r="WJC13" s="247"/>
      <c r="WJD13" s="247"/>
      <c r="WJE13" s="247"/>
      <c r="WJF13" s="247"/>
      <c r="WJG13" s="247"/>
      <c r="WJH13" s="247"/>
      <c r="WJI13" s="247"/>
      <c r="WJJ13" s="247"/>
      <c r="WJK13" s="247"/>
      <c r="WJL13" s="247"/>
      <c r="WJM13" s="247"/>
      <c r="WJN13" s="247"/>
      <c r="WJO13" s="247"/>
      <c r="WJP13" s="247"/>
      <c r="WJQ13" s="247"/>
      <c r="WJR13" s="247"/>
      <c r="WJS13" s="247"/>
      <c r="WJT13" s="247"/>
      <c r="WJU13" s="247"/>
      <c r="WJV13" s="247"/>
      <c r="WJW13" s="247"/>
      <c r="WJX13" s="247"/>
      <c r="WJY13" s="247"/>
      <c r="WJZ13" s="247"/>
      <c r="WKA13" s="247"/>
      <c r="WKB13" s="247"/>
      <c r="WKC13" s="247"/>
      <c r="WKD13" s="247"/>
      <c r="WKE13" s="247"/>
      <c r="WKF13" s="247"/>
      <c r="WKG13" s="247"/>
      <c r="WKH13" s="247"/>
      <c r="WKI13" s="247"/>
      <c r="WKJ13" s="247"/>
      <c r="WKK13" s="247"/>
      <c r="WKL13" s="247"/>
      <c r="WKM13" s="247"/>
      <c r="WKN13" s="247"/>
      <c r="WKO13" s="247"/>
      <c r="WKP13" s="247"/>
      <c r="WKQ13" s="247"/>
      <c r="WKR13" s="247"/>
      <c r="WKS13" s="247"/>
      <c r="WKT13" s="247"/>
      <c r="WKU13" s="247"/>
      <c r="WKV13" s="247"/>
      <c r="WKW13" s="247"/>
      <c r="WKX13" s="247"/>
      <c r="WKY13" s="247"/>
      <c r="WKZ13" s="247"/>
      <c r="WLA13" s="247"/>
      <c r="WLB13" s="247"/>
      <c r="WLC13" s="247"/>
      <c r="WLD13" s="247"/>
      <c r="WLE13" s="247"/>
      <c r="WLF13" s="247"/>
      <c r="WLG13" s="247"/>
      <c r="WLH13" s="247"/>
      <c r="WLI13" s="247"/>
      <c r="WLJ13" s="247"/>
      <c r="WLK13" s="247"/>
      <c r="WLL13" s="247"/>
      <c r="WLM13" s="247"/>
      <c r="WLN13" s="247"/>
      <c r="WLO13" s="247"/>
      <c r="WLP13" s="247"/>
      <c r="WLQ13" s="247"/>
      <c r="WLR13" s="247"/>
      <c r="WLS13" s="247"/>
      <c r="WLT13" s="247"/>
      <c r="WLU13" s="247"/>
      <c r="WLV13" s="247"/>
      <c r="WLW13" s="247"/>
      <c r="WLX13" s="247"/>
      <c r="WLY13" s="247"/>
      <c r="WLZ13" s="247"/>
      <c r="WMA13" s="247"/>
      <c r="WMB13" s="247"/>
      <c r="WMC13" s="247"/>
      <c r="WMD13" s="247"/>
      <c r="WME13" s="247"/>
      <c r="WMF13" s="247"/>
      <c r="WMG13" s="247"/>
      <c r="WMH13" s="247"/>
      <c r="WMI13" s="247"/>
      <c r="WMJ13" s="247"/>
      <c r="WMK13" s="247"/>
      <c r="WML13" s="247"/>
      <c r="WMM13" s="247"/>
      <c r="WMN13" s="247"/>
      <c r="WMO13" s="247"/>
      <c r="WMP13" s="247"/>
      <c r="WMQ13" s="247"/>
      <c r="WMR13" s="247"/>
      <c r="WMS13" s="247"/>
      <c r="WMT13" s="247"/>
      <c r="WMU13" s="247"/>
      <c r="WMV13" s="247"/>
      <c r="WMW13" s="247"/>
      <c r="WMX13" s="247"/>
      <c r="WMY13" s="247"/>
      <c r="WMZ13" s="247"/>
      <c r="WNA13" s="247"/>
      <c r="WNB13" s="247"/>
      <c r="WNC13" s="247"/>
      <c r="WND13" s="247"/>
      <c r="WNE13" s="247"/>
      <c r="WNF13" s="247"/>
      <c r="WNG13" s="247"/>
      <c r="WNH13" s="247"/>
      <c r="WNI13" s="247"/>
      <c r="WNJ13" s="247"/>
      <c r="WNK13" s="247"/>
      <c r="WNL13" s="247"/>
      <c r="WNM13" s="247"/>
      <c r="WNN13" s="247"/>
      <c r="WNO13" s="247"/>
      <c r="WNP13" s="247"/>
      <c r="WNQ13" s="247"/>
      <c r="WNR13" s="247"/>
      <c r="WNS13" s="247"/>
      <c r="WNT13" s="247"/>
      <c r="WNU13" s="247"/>
      <c r="WNV13" s="247"/>
      <c r="WNW13" s="247"/>
      <c r="WNX13" s="247"/>
      <c r="WNY13" s="247"/>
      <c r="WNZ13" s="247"/>
      <c r="WOA13" s="247"/>
      <c r="WOB13" s="247"/>
      <c r="WOC13" s="247"/>
      <c r="WOD13" s="247"/>
      <c r="WOE13" s="247"/>
      <c r="WOF13" s="247"/>
      <c r="WOG13" s="247"/>
      <c r="WOH13" s="247"/>
      <c r="WOI13" s="247"/>
      <c r="WOJ13" s="247"/>
      <c r="WOK13" s="247"/>
      <c r="WOL13" s="247"/>
      <c r="WOM13" s="247"/>
      <c r="WON13" s="247"/>
      <c r="WOO13" s="247"/>
      <c r="WOP13" s="247"/>
      <c r="WOQ13" s="247"/>
      <c r="WOR13" s="247"/>
      <c r="WOS13" s="247"/>
      <c r="WOT13" s="247"/>
      <c r="WOU13" s="247"/>
      <c r="WOV13" s="247"/>
      <c r="WOW13" s="247"/>
      <c r="WOX13" s="247"/>
      <c r="WOY13" s="247"/>
      <c r="WOZ13" s="247"/>
      <c r="WPA13" s="247"/>
      <c r="WPB13" s="247"/>
      <c r="WPC13" s="247"/>
      <c r="WPD13" s="247"/>
      <c r="WPE13" s="247"/>
      <c r="WPF13" s="247"/>
      <c r="WPG13" s="247"/>
      <c r="WPH13" s="247"/>
      <c r="WPI13" s="247"/>
      <c r="WPJ13" s="247"/>
      <c r="WPK13" s="247"/>
      <c r="WPL13" s="247"/>
      <c r="WPM13" s="247"/>
      <c r="WPN13" s="247"/>
      <c r="WPO13" s="247"/>
      <c r="WPP13" s="247"/>
      <c r="WPQ13" s="247"/>
      <c r="WPR13" s="247"/>
      <c r="WPS13" s="247"/>
      <c r="WPT13" s="247"/>
      <c r="WPU13" s="247"/>
      <c r="WPV13" s="247"/>
      <c r="WPW13" s="247"/>
      <c r="WPX13" s="247"/>
      <c r="WPY13" s="247"/>
      <c r="WPZ13" s="247"/>
      <c r="WQA13" s="247"/>
      <c r="WQB13" s="247"/>
      <c r="WQC13" s="247"/>
      <c r="WQD13" s="247"/>
      <c r="WQE13" s="247"/>
      <c r="WQF13" s="247"/>
      <c r="WQG13" s="247"/>
      <c r="WQH13" s="247"/>
      <c r="WQI13" s="247"/>
      <c r="WQJ13" s="247"/>
      <c r="WQK13" s="247"/>
      <c r="WQL13" s="247"/>
      <c r="WQM13" s="247"/>
      <c r="WQN13" s="247"/>
      <c r="WQO13" s="247"/>
      <c r="WQP13" s="247"/>
      <c r="WQQ13" s="247"/>
      <c r="WQR13" s="247"/>
      <c r="WQS13" s="247"/>
      <c r="WQT13" s="247"/>
      <c r="WQU13" s="247"/>
      <c r="WQV13" s="247"/>
      <c r="WQW13" s="247"/>
      <c r="WQX13" s="247"/>
      <c r="WQY13" s="247"/>
      <c r="WQZ13" s="247"/>
      <c r="WRA13" s="247"/>
      <c r="WRB13" s="247"/>
      <c r="WRC13" s="247"/>
      <c r="WRD13" s="247"/>
      <c r="WRE13" s="247"/>
      <c r="WRF13" s="247"/>
      <c r="WRG13" s="247"/>
      <c r="WRH13" s="247"/>
      <c r="WRI13" s="247"/>
      <c r="WRJ13" s="247"/>
      <c r="WRK13" s="247"/>
      <c r="WRL13" s="247"/>
      <c r="WRM13" s="247"/>
      <c r="WRN13" s="247"/>
      <c r="WRO13" s="247"/>
      <c r="WRP13" s="247"/>
      <c r="WRQ13" s="247"/>
      <c r="WRR13" s="247"/>
      <c r="WRS13" s="247"/>
      <c r="WRT13" s="247"/>
      <c r="WRU13" s="247"/>
      <c r="WRV13" s="247"/>
      <c r="WRW13" s="247"/>
      <c r="WRX13" s="247"/>
      <c r="WRY13" s="247"/>
      <c r="WRZ13" s="247"/>
      <c r="WSA13" s="247"/>
      <c r="WSB13" s="247"/>
      <c r="WSC13" s="247"/>
      <c r="WSD13" s="247"/>
      <c r="WSE13" s="247"/>
      <c r="WSF13" s="247"/>
      <c r="WSG13" s="247"/>
      <c r="WSH13" s="247"/>
      <c r="WSI13" s="247"/>
      <c r="WSJ13" s="247"/>
      <c r="WSK13" s="247"/>
      <c r="WSL13" s="247"/>
      <c r="WSM13" s="247"/>
      <c r="WSN13" s="247"/>
      <c r="WSO13" s="247"/>
      <c r="WSP13" s="247"/>
      <c r="WSQ13" s="247"/>
      <c r="WSR13" s="247"/>
      <c r="WSS13" s="247"/>
      <c r="WST13" s="247"/>
      <c r="WSU13" s="247"/>
      <c r="WSV13" s="247"/>
      <c r="WSW13" s="247"/>
      <c r="WSX13" s="247"/>
      <c r="WSY13" s="247"/>
      <c r="WSZ13" s="247"/>
      <c r="WTA13" s="247"/>
      <c r="WTB13" s="247"/>
      <c r="WTC13" s="247"/>
      <c r="WTD13" s="247"/>
      <c r="WTE13" s="247"/>
      <c r="WTF13" s="247"/>
      <c r="WTG13" s="247"/>
      <c r="WTH13" s="247"/>
      <c r="WTI13" s="247"/>
      <c r="WTJ13" s="247"/>
      <c r="WTK13" s="247"/>
      <c r="WTL13" s="247"/>
      <c r="WTM13" s="247"/>
      <c r="WTN13" s="247"/>
      <c r="WTO13" s="247"/>
      <c r="WTP13" s="247"/>
      <c r="WTQ13" s="247"/>
      <c r="WTR13" s="247"/>
      <c r="WTS13" s="247"/>
      <c r="WTT13" s="247"/>
      <c r="WTU13" s="247"/>
      <c r="WTV13" s="247"/>
      <c r="WTW13" s="247"/>
      <c r="WTX13" s="247"/>
      <c r="WTY13" s="247"/>
      <c r="WTZ13" s="247"/>
      <c r="WUA13" s="247"/>
      <c r="WUB13" s="247"/>
      <c r="WUC13" s="247"/>
      <c r="WUD13" s="247"/>
      <c r="WUE13" s="247"/>
      <c r="WUF13" s="247"/>
      <c r="WUG13" s="247"/>
      <c r="WUH13" s="247"/>
      <c r="WUI13" s="247"/>
      <c r="WUJ13" s="247"/>
      <c r="WUK13" s="247"/>
      <c r="WUL13" s="247"/>
      <c r="WUM13" s="247"/>
      <c r="WUN13" s="247"/>
      <c r="WUO13" s="247"/>
      <c r="WUP13" s="247"/>
      <c r="WUQ13" s="247"/>
      <c r="WUR13" s="247"/>
      <c r="WUS13" s="247"/>
      <c r="WUT13" s="247"/>
      <c r="WUU13" s="247"/>
      <c r="WUV13" s="247"/>
      <c r="WUW13" s="247"/>
      <c r="WUX13" s="247"/>
      <c r="WUY13" s="247"/>
      <c r="WUZ13" s="247"/>
      <c r="WVA13" s="247"/>
      <c r="WVB13" s="247"/>
      <c r="WVC13" s="247"/>
      <c r="WVD13" s="247"/>
      <c r="WVE13" s="247"/>
      <c r="WVF13" s="247"/>
      <c r="WVG13" s="247"/>
      <c r="WVH13" s="247"/>
      <c r="WVI13" s="247"/>
      <c r="WVJ13" s="247"/>
      <c r="WVK13" s="247"/>
      <c r="WVL13" s="247"/>
      <c r="WVM13" s="247"/>
      <c r="WVN13" s="247"/>
      <c r="WVO13" s="247"/>
      <c r="WVP13" s="247"/>
      <c r="WVQ13" s="247"/>
      <c r="WVR13" s="247"/>
      <c r="WVS13" s="247"/>
      <c r="WVT13" s="247"/>
      <c r="WVU13" s="247"/>
      <c r="WVV13" s="247"/>
      <c r="WVW13" s="247"/>
      <c r="WVX13" s="247"/>
      <c r="WVY13" s="247"/>
      <c r="WVZ13" s="247"/>
      <c r="WWA13" s="247"/>
      <c r="WWB13" s="247"/>
      <c r="WWC13" s="247"/>
      <c r="WWD13" s="247"/>
      <c r="WWE13" s="247"/>
      <c r="WWF13" s="247"/>
      <c r="WWG13" s="247"/>
      <c r="WWH13" s="247"/>
      <c r="WWI13" s="247"/>
      <c r="WWJ13" s="247"/>
      <c r="WWK13" s="247"/>
      <c r="WWL13" s="247"/>
      <c r="WWM13" s="247"/>
      <c r="WWN13" s="247"/>
      <c r="WWO13" s="247"/>
      <c r="WWP13" s="247"/>
      <c r="WWQ13" s="247"/>
      <c r="WWR13" s="247"/>
      <c r="WWS13" s="247"/>
      <c r="WWT13" s="247"/>
      <c r="WWU13" s="247"/>
      <c r="WWV13" s="247"/>
      <c r="WWW13" s="247"/>
      <c r="WWX13" s="247"/>
      <c r="WWY13" s="247"/>
      <c r="WWZ13" s="247"/>
      <c r="WXA13" s="247"/>
      <c r="WXB13" s="247"/>
      <c r="WXC13" s="247"/>
      <c r="WXD13" s="247"/>
      <c r="WXE13" s="247"/>
      <c r="WXF13" s="247"/>
      <c r="WXG13" s="247"/>
      <c r="WXH13" s="247"/>
      <c r="WXI13" s="247"/>
      <c r="WXJ13" s="247"/>
      <c r="WXK13" s="247"/>
      <c r="WXL13" s="247"/>
      <c r="WXM13" s="247"/>
      <c r="WXN13" s="247"/>
      <c r="WXO13" s="247"/>
      <c r="WXP13" s="247"/>
      <c r="WXQ13" s="247"/>
      <c r="WXR13" s="247"/>
      <c r="WXS13" s="247"/>
      <c r="WXT13" s="247"/>
      <c r="WXU13" s="247"/>
      <c r="WXV13" s="247"/>
      <c r="WXW13" s="247"/>
      <c r="WXX13" s="247"/>
      <c r="WXY13" s="247"/>
      <c r="WXZ13" s="247"/>
      <c r="WYA13" s="247"/>
      <c r="WYB13" s="247"/>
      <c r="WYC13" s="247"/>
      <c r="WYD13" s="247"/>
      <c r="WYE13" s="247"/>
      <c r="WYF13" s="247"/>
      <c r="WYG13" s="247"/>
      <c r="WYH13" s="247"/>
      <c r="WYI13" s="247"/>
      <c r="WYJ13" s="247"/>
      <c r="WYK13" s="247"/>
      <c r="WYL13" s="247"/>
      <c r="WYM13" s="247"/>
      <c r="WYN13" s="247"/>
      <c r="WYO13" s="247"/>
      <c r="WYP13" s="247"/>
      <c r="WYQ13" s="247"/>
      <c r="WYR13" s="247"/>
      <c r="WYS13" s="247"/>
      <c r="WYT13" s="247"/>
      <c r="WYU13" s="247"/>
      <c r="WYV13" s="247"/>
      <c r="WYW13" s="247"/>
      <c r="WYX13" s="247"/>
      <c r="WYY13" s="247"/>
      <c r="WYZ13" s="247"/>
      <c r="WZA13" s="247"/>
      <c r="WZB13" s="247"/>
      <c r="WZC13" s="247"/>
      <c r="WZD13" s="247"/>
      <c r="WZE13" s="247"/>
      <c r="WZF13" s="247"/>
      <c r="WZG13" s="247"/>
      <c r="WZH13" s="247"/>
      <c r="WZI13" s="247"/>
      <c r="WZJ13" s="247"/>
      <c r="WZK13" s="247"/>
      <c r="WZL13" s="247"/>
      <c r="WZM13" s="247"/>
      <c r="WZN13" s="247"/>
      <c r="WZO13" s="247"/>
      <c r="WZP13" s="247"/>
      <c r="WZQ13" s="247"/>
      <c r="WZR13" s="247"/>
      <c r="WZS13" s="247"/>
      <c r="WZT13" s="247"/>
      <c r="WZU13" s="247"/>
      <c r="WZV13" s="247"/>
      <c r="WZW13" s="247"/>
      <c r="WZX13" s="247"/>
      <c r="WZY13" s="247"/>
      <c r="WZZ13" s="247"/>
      <c r="XAA13" s="247"/>
      <c r="XAB13" s="247"/>
      <c r="XAC13" s="247"/>
      <c r="XAD13" s="247"/>
      <c r="XAE13" s="247"/>
      <c r="XAF13" s="247"/>
      <c r="XAG13" s="247"/>
      <c r="XAH13" s="247"/>
      <c r="XAI13" s="247"/>
      <c r="XAJ13" s="247"/>
      <c r="XAK13" s="247"/>
      <c r="XAL13" s="247"/>
      <c r="XAM13" s="247"/>
      <c r="XAN13" s="247"/>
      <c r="XAO13" s="247"/>
      <c r="XAP13" s="247"/>
      <c r="XAQ13" s="247"/>
      <c r="XAR13" s="247"/>
      <c r="XAS13" s="247"/>
      <c r="XAT13" s="247"/>
      <c r="XAU13" s="247"/>
      <c r="XAV13" s="247"/>
      <c r="XAW13" s="247"/>
      <c r="XAX13" s="247"/>
      <c r="XAY13" s="247"/>
      <c r="XAZ13" s="247"/>
      <c r="XBA13" s="247"/>
      <c r="XBB13" s="247"/>
      <c r="XBC13" s="247"/>
      <c r="XBD13" s="247"/>
      <c r="XBE13" s="247"/>
      <c r="XBF13" s="247"/>
      <c r="XBG13" s="247"/>
      <c r="XBH13" s="247"/>
      <c r="XBI13" s="247"/>
      <c r="XBJ13" s="247"/>
      <c r="XBK13" s="247"/>
      <c r="XBL13" s="247"/>
      <c r="XBM13" s="247"/>
      <c r="XBN13" s="247"/>
      <c r="XBO13" s="247"/>
      <c r="XBP13" s="247"/>
      <c r="XBQ13" s="247"/>
      <c r="XBR13" s="247"/>
      <c r="XBS13" s="247"/>
      <c r="XBT13" s="247"/>
      <c r="XBU13" s="247"/>
      <c r="XBV13" s="247"/>
      <c r="XBW13" s="247"/>
      <c r="XBX13" s="247"/>
      <c r="XBY13" s="247"/>
      <c r="XBZ13" s="247"/>
      <c r="XCA13" s="247"/>
      <c r="XCB13" s="247"/>
      <c r="XCC13" s="247"/>
      <c r="XCD13" s="247"/>
      <c r="XCE13" s="247"/>
      <c r="XCF13" s="247"/>
      <c r="XCG13" s="247"/>
      <c r="XCH13" s="247"/>
      <c r="XCI13" s="247"/>
      <c r="XCJ13" s="247"/>
      <c r="XCK13" s="247"/>
      <c r="XCL13" s="247"/>
      <c r="XCM13" s="247"/>
      <c r="XCN13" s="247"/>
      <c r="XCO13" s="247"/>
      <c r="XCP13" s="247"/>
      <c r="XCQ13" s="247"/>
      <c r="XCR13" s="247"/>
      <c r="XCS13" s="247"/>
      <c r="XCT13" s="247"/>
      <c r="XCU13" s="247"/>
      <c r="XCV13" s="247"/>
      <c r="XCW13" s="247"/>
      <c r="XCX13" s="247"/>
      <c r="XCY13" s="247"/>
      <c r="XCZ13" s="247"/>
      <c r="XDA13" s="247"/>
      <c r="XDB13" s="247"/>
      <c r="XDC13" s="247"/>
      <c r="XDD13" s="247"/>
      <c r="XDE13" s="247"/>
      <c r="XDF13" s="247"/>
      <c r="XDG13" s="247"/>
      <c r="XDH13" s="247"/>
      <c r="XDI13" s="247"/>
      <c r="XDJ13" s="247"/>
      <c r="XDK13" s="247"/>
      <c r="XDL13" s="247"/>
      <c r="XDM13" s="247"/>
      <c r="XDN13" s="247"/>
      <c r="XDO13" s="247"/>
      <c r="XDP13" s="247"/>
      <c r="XDQ13" s="247"/>
      <c r="XDR13" s="247"/>
      <c r="XDS13" s="247"/>
      <c r="XDT13" s="247"/>
      <c r="XDU13" s="247"/>
      <c r="XDV13" s="247"/>
      <c r="XDW13" s="247"/>
      <c r="XDX13" s="247"/>
      <c r="XDY13" s="247"/>
      <c r="XDZ13" s="247"/>
      <c r="XEA13" s="247"/>
      <c r="XEB13" s="247"/>
      <c r="XEC13" s="247"/>
      <c r="XED13" s="247"/>
      <c r="XEE13" s="247"/>
      <c r="XEF13" s="247"/>
      <c r="XEG13" s="247"/>
      <c r="XEH13" s="247"/>
      <c r="XEI13" s="247"/>
      <c r="XEJ13" s="247"/>
      <c r="XEK13" s="247"/>
      <c r="XEL13" s="247"/>
      <c r="XEM13" s="247"/>
      <c r="XEN13" s="247"/>
      <c r="XEO13" s="247"/>
      <c r="XEP13" s="247"/>
      <c r="XEQ13" s="247"/>
      <c r="XER13" s="247"/>
      <c r="XES13" s="247"/>
      <c r="XET13" s="247"/>
      <c r="XEU13" s="247"/>
      <c r="XEV13" s="247"/>
      <c r="XEW13" s="247"/>
      <c r="XEX13" s="247"/>
      <c r="XEY13" s="247"/>
      <c r="XEZ13" s="247"/>
    </row>
    <row r="14" s="19" customFormat="1" ht="72" customHeight="1" outlineLevel="1" spans="1:19">
      <c r="A14" s="189">
        <f>IF(D14="","",COUNTA($D$7:D14))</f>
        <v>7</v>
      </c>
      <c r="B14" s="66" t="s">
        <v>81</v>
      </c>
      <c r="C14" s="66" t="s">
        <v>82</v>
      </c>
      <c r="D14" s="35" t="s">
        <v>83</v>
      </c>
      <c r="E14" s="59">
        <v>1</v>
      </c>
      <c r="F14" s="218">
        <v>350</v>
      </c>
      <c r="G14" s="218">
        <v>1575</v>
      </c>
      <c r="H14" s="218">
        <v>1500</v>
      </c>
      <c r="I14" s="285">
        <v>0.05</v>
      </c>
      <c r="J14" s="218">
        <v>85</v>
      </c>
      <c r="K14" s="218">
        <f>(F14+G14+J14)*$K$5</f>
        <v>120.6</v>
      </c>
      <c r="L14" s="218">
        <f>(F14+G14+J14+K14)*$L$5</f>
        <v>191.754</v>
      </c>
      <c r="M14" s="286">
        <f>F14+G14+J14+K14+L14</f>
        <v>2322.354</v>
      </c>
      <c r="N14" s="218">
        <f>E14*M14</f>
        <v>2322.354</v>
      </c>
      <c r="O14" s="218" t="s">
        <v>67</v>
      </c>
      <c r="P14" s="327"/>
      <c r="Q14" s="69"/>
      <c r="R14" s="69"/>
      <c r="S14" s="69"/>
    </row>
    <row r="15" s="19" customFormat="1" ht="72" customHeight="1" outlineLevel="1" spans="1:19">
      <c r="A15" s="189"/>
      <c r="B15" s="66" t="s">
        <v>84</v>
      </c>
      <c r="C15" s="66" t="s">
        <v>85</v>
      </c>
      <c r="D15" s="35" t="s">
        <v>66</v>
      </c>
      <c r="E15" s="59">
        <v>12</v>
      </c>
      <c r="F15" s="218">
        <v>0</v>
      </c>
      <c r="G15" s="218">
        <v>0</v>
      </c>
      <c r="H15" s="218">
        <v>0</v>
      </c>
      <c r="I15" s="285">
        <v>0</v>
      </c>
      <c r="J15" s="218">
        <v>0</v>
      </c>
      <c r="K15" s="218">
        <v>0</v>
      </c>
      <c r="L15" s="218">
        <v>0</v>
      </c>
      <c r="M15" s="286">
        <v>0</v>
      </c>
      <c r="N15" s="218">
        <v>0</v>
      </c>
      <c r="O15" s="218" t="s">
        <v>86</v>
      </c>
      <c r="P15" s="327"/>
      <c r="Q15" s="69"/>
      <c r="R15" s="69"/>
      <c r="S15" s="69"/>
    </row>
    <row r="16" s="233" customFormat="1" ht="35" customHeight="1" spans="1:16380">
      <c r="A16" s="260" t="str">
        <f>IF(D16="","",COUNTA($D$7:D16))</f>
        <v/>
      </c>
      <c r="B16" s="231" t="s">
        <v>87</v>
      </c>
      <c r="C16" s="307" t="s">
        <v>88</v>
      </c>
      <c r="D16" s="235"/>
      <c r="E16" s="241"/>
      <c r="F16" s="261"/>
      <c r="G16" s="261"/>
      <c r="H16" s="261"/>
      <c r="I16" s="277"/>
      <c r="J16" s="261"/>
      <c r="K16" s="261"/>
      <c r="L16" s="261"/>
      <c r="M16" s="278"/>
      <c r="N16" s="241"/>
      <c r="O16" s="261"/>
      <c r="P16" s="329" t="s">
        <v>75</v>
      </c>
      <c r="Q16" s="294"/>
      <c r="R16" s="294"/>
      <c r="S16" s="29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  <c r="RG16" s="244"/>
      <c r="RH16" s="244"/>
      <c r="RI16" s="244"/>
      <c r="RJ16" s="244"/>
      <c r="RK16" s="244"/>
      <c r="RL16" s="244"/>
      <c r="RM16" s="244"/>
      <c r="RN16" s="244"/>
      <c r="RO16" s="244"/>
      <c r="RP16" s="244"/>
      <c r="RQ16" s="244"/>
      <c r="RR16" s="244"/>
      <c r="RS16" s="244"/>
      <c r="RT16" s="244"/>
      <c r="RU16" s="244"/>
      <c r="RV16" s="244"/>
      <c r="RW16" s="244"/>
      <c r="RX16" s="244"/>
      <c r="RY16" s="244"/>
      <c r="RZ16" s="244"/>
      <c r="SA16" s="244"/>
      <c r="SB16" s="244"/>
      <c r="SC16" s="244"/>
      <c r="SD16" s="244"/>
      <c r="SE16" s="244"/>
      <c r="SF16" s="244"/>
      <c r="SG16" s="244"/>
      <c r="SH16" s="244"/>
      <c r="SI16" s="244"/>
      <c r="SJ16" s="244"/>
      <c r="SK16" s="244"/>
      <c r="SL16" s="244"/>
      <c r="SM16" s="244"/>
      <c r="SN16" s="244"/>
      <c r="SO16" s="244"/>
      <c r="SP16" s="244"/>
      <c r="SQ16" s="244"/>
      <c r="SR16" s="244"/>
      <c r="SS16" s="244"/>
      <c r="ST16" s="244"/>
      <c r="SU16" s="244"/>
      <c r="SV16" s="244"/>
      <c r="SW16" s="244"/>
      <c r="SX16" s="244"/>
      <c r="SY16" s="244"/>
      <c r="SZ16" s="244"/>
      <c r="TA16" s="244"/>
      <c r="TB16" s="244"/>
      <c r="TC16" s="244"/>
      <c r="TD16" s="244"/>
      <c r="TE16" s="244"/>
      <c r="TF16" s="244"/>
      <c r="TG16" s="244"/>
      <c r="TH16" s="244"/>
      <c r="TI16" s="244"/>
      <c r="TJ16" s="244"/>
      <c r="TK16" s="244"/>
      <c r="TL16" s="244"/>
      <c r="TM16" s="244"/>
      <c r="TN16" s="244"/>
      <c r="TO16" s="244"/>
      <c r="TP16" s="244"/>
      <c r="TQ16" s="244"/>
      <c r="TR16" s="244"/>
      <c r="TS16" s="244"/>
      <c r="TT16" s="244"/>
      <c r="TU16" s="244"/>
      <c r="TV16" s="244"/>
      <c r="TW16" s="244"/>
      <c r="TX16" s="244"/>
      <c r="TY16" s="244"/>
      <c r="TZ16" s="244"/>
      <c r="UA16" s="244"/>
      <c r="UB16" s="244"/>
      <c r="UC16" s="244"/>
      <c r="UD16" s="244"/>
      <c r="UE16" s="244"/>
      <c r="UF16" s="244"/>
      <c r="UG16" s="244"/>
      <c r="UH16" s="244"/>
      <c r="UI16" s="244"/>
      <c r="UJ16" s="244"/>
      <c r="UK16" s="244"/>
      <c r="UL16" s="244"/>
      <c r="UM16" s="244"/>
      <c r="UN16" s="244"/>
      <c r="UO16" s="244"/>
      <c r="UP16" s="244"/>
      <c r="UQ16" s="244"/>
      <c r="UR16" s="244"/>
      <c r="US16" s="244"/>
      <c r="UT16" s="244"/>
      <c r="UU16" s="244"/>
      <c r="UV16" s="244"/>
      <c r="UW16" s="244"/>
      <c r="UX16" s="244"/>
      <c r="UY16" s="244"/>
      <c r="UZ16" s="244"/>
      <c r="VA16" s="244"/>
      <c r="VB16" s="244"/>
      <c r="VC16" s="244"/>
      <c r="VD16" s="244"/>
      <c r="VE16" s="244"/>
      <c r="VF16" s="244"/>
      <c r="VG16" s="244"/>
      <c r="VH16" s="244"/>
      <c r="VI16" s="244"/>
      <c r="VJ16" s="244"/>
      <c r="VK16" s="244"/>
      <c r="VL16" s="244"/>
      <c r="VM16" s="244"/>
      <c r="VN16" s="244"/>
      <c r="VO16" s="244"/>
      <c r="VP16" s="244"/>
      <c r="VQ16" s="244"/>
      <c r="VR16" s="244"/>
      <c r="VS16" s="244"/>
      <c r="VT16" s="244"/>
      <c r="VU16" s="244"/>
      <c r="VV16" s="244"/>
      <c r="VW16" s="244"/>
      <c r="VX16" s="244"/>
      <c r="VY16" s="244"/>
      <c r="VZ16" s="244"/>
      <c r="WA16" s="244"/>
      <c r="WB16" s="244"/>
      <c r="WC16" s="244"/>
      <c r="WD16" s="244"/>
      <c r="WE16" s="244"/>
      <c r="WF16" s="244"/>
      <c r="WG16" s="244"/>
      <c r="WH16" s="244"/>
      <c r="WI16" s="244"/>
      <c r="WJ16" s="244"/>
      <c r="WK16" s="244"/>
      <c r="WL16" s="244"/>
      <c r="WM16" s="244"/>
      <c r="WN16" s="244"/>
      <c r="WO16" s="244"/>
      <c r="WP16" s="244"/>
      <c r="WQ16" s="244"/>
      <c r="WR16" s="244"/>
      <c r="WS16" s="244"/>
      <c r="WT16" s="244"/>
      <c r="WU16" s="244"/>
      <c r="WV16" s="244"/>
      <c r="WW16" s="244"/>
      <c r="WX16" s="244"/>
      <c r="WY16" s="244"/>
      <c r="WZ16" s="244"/>
      <c r="XA16" s="244"/>
      <c r="XB16" s="244"/>
      <c r="XC16" s="244"/>
      <c r="XD16" s="244"/>
      <c r="XE16" s="244"/>
      <c r="XF16" s="244"/>
      <c r="XG16" s="244"/>
      <c r="XH16" s="244"/>
      <c r="XI16" s="244"/>
      <c r="XJ16" s="244"/>
      <c r="XK16" s="244"/>
      <c r="XL16" s="244"/>
      <c r="XM16" s="244"/>
      <c r="XN16" s="244"/>
      <c r="XO16" s="244"/>
      <c r="XP16" s="244"/>
      <c r="XQ16" s="244"/>
      <c r="XR16" s="244"/>
      <c r="XS16" s="244"/>
      <c r="XT16" s="244"/>
      <c r="XU16" s="244"/>
      <c r="XV16" s="244"/>
      <c r="XW16" s="244"/>
      <c r="XX16" s="244"/>
      <c r="XY16" s="244"/>
      <c r="XZ16" s="244"/>
      <c r="YA16" s="244"/>
      <c r="YB16" s="244"/>
      <c r="YC16" s="244"/>
      <c r="YD16" s="244"/>
      <c r="YE16" s="244"/>
      <c r="YF16" s="244"/>
      <c r="YG16" s="244"/>
      <c r="YH16" s="244"/>
      <c r="YI16" s="244"/>
      <c r="YJ16" s="244"/>
      <c r="YK16" s="244"/>
      <c r="YL16" s="244"/>
      <c r="YM16" s="244"/>
      <c r="YN16" s="244"/>
      <c r="YO16" s="244"/>
      <c r="YP16" s="244"/>
      <c r="YQ16" s="244"/>
      <c r="YR16" s="244"/>
      <c r="YS16" s="244"/>
      <c r="YT16" s="244"/>
      <c r="YU16" s="244"/>
      <c r="YV16" s="244"/>
      <c r="YW16" s="244"/>
      <c r="YX16" s="244"/>
      <c r="YY16" s="244"/>
      <c r="YZ16" s="244"/>
      <c r="ZA16" s="244"/>
      <c r="ZB16" s="244"/>
      <c r="ZC16" s="244"/>
      <c r="ZD16" s="244"/>
      <c r="ZE16" s="244"/>
      <c r="ZF16" s="244"/>
      <c r="ZG16" s="244"/>
      <c r="ZH16" s="244"/>
      <c r="ZI16" s="244"/>
      <c r="ZJ16" s="244"/>
      <c r="ZK16" s="244"/>
      <c r="ZL16" s="244"/>
      <c r="ZM16" s="244"/>
      <c r="ZN16" s="244"/>
      <c r="ZO16" s="244"/>
      <c r="ZP16" s="244"/>
      <c r="ZQ16" s="244"/>
      <c r="ZR16" s="244"/>
      <c r="ZS16" s="244"/>
      <c r="ZT16" s="244"/>
      <c r="ZU16" s="244"/>
      <c r="ZV16" s="244"/>
      <c r="ZW16" s="244"/>
      <c r="ZX16" s="244"/>
      <c r="ZY16" s="244"/>
      <c r="ZZ16" s="244"/>
      <c r="AAA16" s="244"/>
      <c r="AAB16" s="244"/>
      <c r="AAC16" s="244"/>
      <c r="AAD16" s="244"/>
      <c r="AAE16" s="244"/>
      <c r="AAF16" s="244"/>
      <c r="AAG16" s="244"/>
      <c r="AAH16" s="244"/>
      <c r="AAI16" s="244"/>
      <c r="AAJ16" s="244"/>
      <c r="AAK16" s="244"/>
      <c r="AAL16" s="244"/>
      <c r="AAM16" s="244"/>
      <c r="AAN16" s="244"/>
      <c r="AAO16" s="244"/>
      <c r="AAP16" s="244"/>
      <c r="AAQ16" s="244"/>
      <c r="AAR16" s="244"/>
      <c r="AAS16" s="244"/>
      <c r="AAT16" s="244"/>
      <c r="AAU16" s="244"/>
      <c r="AAV16" s="244"/>
      <c r="AAW16" s="244"/>
      <c r="AAX16" s="244"/>
      <c r="AAY16" s="244"/>
      <c r="AAZ16" s="244"/>
      <c r="ABA16" s="244"/>
      <c r="ABB16" s="244"/>
      <c r="ABC16" s="244"/>
      <c r="ABD16" s="244"/>
      <c r="ABE16" s="244"/>
      <c r="ABF16" s="244"/>
      <c r="ABG16" s="244"/>
      <c r="ABH16" s="244"/>
      <c r="ABI16" s="244"/>
      <c r="ABJ16" s="244"/>
      <c r="ABK16" s="244"/>
      <c r="ABL16" s="244"/>
      <c r="ABM16" s="244"/>
      <c r="ABN16" s="244"/>
      <c r="ABO16" s="244"/>
      <c r="ABP16" s="244"/>
      <c r="ABQ16" s="244"/>
      <c r="ABR16" s="244"/>
      <c r="ABS16" s="244"/>
      <c r="ABT16" s="244"/>
      <c r="ABU16" s="244"/>
      <c r="ABV16" s="244"/>
      <c r="ABW16" s="244"/>
      <c r="ABX16" s="244"/>
      <c r="ABY16" s="244"/>
      <c r="ABZ16" s="244"/>
      <c r="ACA16" s="244"/>
      <c r="ACB16" s="244"/>
      <c r="ACC16" s="244"/>
      <c r="ACD16" s="244"/>
      <c r="ACE16" s="244"/>
      <c r="ACF16" s="244"/>
      <c r="ACG16" s="244"/>
      <c r="ACH16" s="244"/>
      <c r="ACI16" s="244"/>
      <c r="ACJ16" s="244"/>
      <c r="ACK16" s="244"/>
      <c r="ACL16" s="244"/>
      <c r="ACM16" s="244"/>
      <c r="ACN16" s="244"/>
      <c r="ACO16" s="244"/>
      <c r="ACP16" s="244"/>
      <c r="ACQ16" s="244"/>
      <c r="ACR16" s="244"/>
      <c r="ACS16" s="244"/>
      <c r="ACT16" s="244"/>
      <c r="ACU16" s="244"/>
      <c r="ACV16" s="244"/>
      <c r="ACW16" s="244"/>
      <c r="ACX16" s="244"/>
      <c r="ACY16" s="244"/>
      <c r="ACZ16" s="244"/>
      <c r="ADA16" s="244"/>
      <c r="ADB16" s="244"/>
      <c r="ADC16" s="244"/>
      <c r="ADD16" s="244"/>
      <c r="ADE16" s="244"/>
      <c r="ADF16" s="244"/>
      <c r="ADG16" s="244"/>
      <c r="ADH16" s="244"/>
      <c r="ADI16" s="244"/>
      <c r="ADJ16" s="244"/>
      <c r="ADK16" s="244"/>
      <c r="ADL16" s="244"/>
      <c r="ADM16" s="244"/>
      <c r="ADN16" s="244"/>
      <c r="ADO16" s="244"/>
      <c r="ADP16" s="244"/>
      <c r="ADQ16" s="244"/>
      <c r="ADR16" s="244"/>
      <c r="ADS16" s="244"/>
      <c r="ADT16" s="244"/>
      <c r="ADU16" s="244"/>
      <c r="ADV16" s="244"/>
      <c r="ADW16" s="244"/>
      <c r="ADX16" s="244"/>
      <c r="ADY16" s="244"/>
      <c r="ADZ16" s="244"/>
      <c r="AEA16" s="244"/>
      <c r="AEB16" s="244"/>
      <c r="AEC16" s="244"/>
      <c r="AED16" s="244"/>
      <c r="AEE16" s="244"/>
      <c r="AEF16" s="244"/>
      <c r="AEG16" s="244"/>
      <c r="AEH16" s="244"/>
      <c r="AEI16" s="244"/>
      <c r="AEJ16" s="244"/>
      <c r="AEK16" s="244"/>
      <c r="AEL16" s="244"/>
      <c r="AEM16" s="244"/>
      <c r="AEN16" s="244"/>
      <c r="AEO16" s="244"/>
      <c r="AEP16" s="244"/>
      <c r="AEQ16" s="244"/>
      <c r="AER16" s="244"/>
      <c r="AES16" s="244"/>
      <c r="AET16" s="244"/>
      <c r="AEU16" s="244"/>
      <c r="AEV16" s="244"/>
      <c r="AEW16" s="244"/>
      <c r="AEX16" s="244"/>
      <c r="AEY16" s="244"/>
      <c r="AEZ16" s="244"/>
      <c r="AFA16" s="244"/>
      <c r="AFB16" s="244"/>
      <c r="AFC16" s="244"/>
      <c r="AFD16" s="244"/>
      <c r="AFE16" s="244"/>
      <c r="AFF16" s="244"/>
      <c r="AFG16" s="244"/>
      <c r="AFH16" s="244"/>
      <c r="AFI16" s="244"/>
      <c r="AFJ16" s="244"/>
      <c r="AFK16" s="244"/>
      <c r="AFL16" s="244"/>
      <c r="AFM16" s="244"/>
      <c r="AFN16" s="244"/>
      <c r="AFO16" s="244"/>
      <c r="AFP16" s="244"/>
      <c r="AFQ16" s="244"/>
      <c r="AFR16" s="244"/>
      <c r="AFS16" s="244"/>
      <c r="AFT16" s="244"/>
      <c r="AFU16" s="244"/>
      <c r="AFV16" s="244"/>
      <c r="AFW16" s="244"/>
      <c r="AFX16" s="244"/>
      <c r="AFY16" s="244"/>
      <c r="AFZ16" s="244"/>
      <c r="AGA16" s="244"/>
      <c r="AGB16" s="244"/>
      <c r="AGC16" s="244"/>
      <c r="AGD16" s="244"/>
      <c r="AGE16" s="244"/>
      <c r="AGF16" s="244"/>
      <c r="AGG16" s="244"/>
      <c r="AGH16" s="244"/>
      <c r="AGI16" s="244"/>
      <c r="AGJ16" s="244"/>
      <c r="AGK16" s="244"/>
      <c r="AGL16" s="244"/>
      <c r="AGM16" s="244"/>
      <c r="AGN16" s="244"/>
      <c r="AGO16" s="244"/>
      <c r="AGP16" s="244"/>
      <c r="AGQ16" s="244"/>
      <c r="AGR16" s="244"/>
      <c r="AGS16" s="244"/>
      <c r="AGT16" s="244"/>
      <c r="AGU16" s="244"/>
      <c r="AGV16" s="244"/>
      <c r="AGW16" s="244"/>
      <c r="AGX16" s="244"/>
      <c r="AGY16" s="244"/>
      <c r="AGZ16" s="244"/>
      <c r="AHA16" s="244"/>
      <c r="AHB16" s="244"/>
      <c r="AHC16" s="244"/>
      <c r="AHD16" s="244"/>
      <c r="AHE16" s="244"/>
      <c r="AHF16" s="244"/>
      <c r="AHG16" s="244"/>
      <c r="AHH16" s="244"/>
      <c r="AHI16" s="244"/>
      <c r="AHJ16" s="244"/>
      <c r="AHK16" s="244"/>
      <c r="AHL16" s="244"/>
      <c r="AHM16" s="244"/>
      <c r="AHN16" s="244"/>
      <c r="AHO16" s="244"/>
      <c r="AHP16" s="244"/>
      <c r="AHQ16" s="244"/>
      <c r="AHR16" s="244"/>
      <c r="AHS16" s="244"/>
      <c r="AHT16" s="244"/>
      <c r="AHU16" s="244"/>
      <c r="AHV16" s="244"/>
      <c r="AHW16" s="244"/>
      <c r="AHX16" s="244"/>
      <c r="AHY16" s="244"/>
      <c r="AHZ16" s="244"/>
      <c r="AIA16" s="244"/>
      <c r="AIB16" s="244"/>
      <c r="AIC16" s="244"/>
      <c r="AID16" s="244"/>
      <c r="AIE16" s="244"/>
      <c r="AIF16" s="244"/>
      <c r="AIG16" s="244"/>
      <c r="AIH16" s="244"/>
      <c r="AII16" s="244"/>
      <c r="AIJ16" s="244"/>
      <c r="AIK16" s="244"/>
      <c r="AIL16" s="244"/>
      <c r="AIM16" s="244"/>
      <c r="AIN16" s="244"/>
      <c r="AIO16" s="244"/>
      <c r="AIP16" s="244"/>
      <c r="AIQ16" s="244"/>
      <c r="AIR16" s="244"/>
      <c r="AIS16" s="244"/>
      <c r="AIT16" s="244"/>
      <c r="AIU16" s="244"/>
      <c r="AIV16" s="244"/>
      <c r="AIW16" s="244"/>
      <c r="AIX16" s="244"/>
      <c r="AIY16" s="244"/>
      <c r="AIZ16" s="244"/>
      <c r="AJA16" s="244"/>
      <c r="AJB16" s="244"/>
      <c r="AJC16" s="244"/>
      <c r="AJD16" s="244"/>
      <c r="AJE16" s="244"/>
      <c r="AJF16" s="244"/>
      <c r="AJG16" s="244"/>
      <c r="AJH16" s="244"/>
      <c r="AJI16" s="244"/>
      <c r="AJJ16" s="244"/>
      <c r="AJK16" s="244"/>
      <c r="AJL16" s="244"/>
      <c r="AJM16" s="244"/>
      <c r="AJN16" s="244"/>
      <c r="AJO16" s="244"/>
      <c r="AJP16" s="244"/>
      <c r="AJQ16" s="244"/>
      <c r="AJR16" s="244"/>
      <c r="AJS16" s="244"/>
      <c r="AJT16" s="244"/>
      <c r="AJU16" s="244"/>
      <c r="AJV16" s="244"/>
      <c r="AJW16" s="244"/>
      <c r="AJX16" s="244"/>
      <c r="AJY16" s="244"/>
      <c r="AJZ16" s="244"/>
      <c r="AKA16" s="244"/>
      <c r="AKB16" s="244"/>
      <c r="AKC16" s="244"/>
      <c r="AKD16" s="244"/>
      <c r="AKE16" s="244"/>
      <c r="AKF16" s="244"/>
      <c r="AKG16" s="244"/>
      <c r="AKH16" s="244"/>
      <c r="AKI16" s="244"/>
      <c r="AKJ16" s="244"/>
      <c r="AKK16" s="244"/>
      <c r="AKL16" s="244"/>
      <c r="AKM16" s="244"/>
      <c r="AKN16" s="244"/>
      <c r="AKO16" s="244"/>
      <c r="AKP16" s="244"/>
      <c r="AKQ16" s="244"/>
      <c r="AKR16" s="244"/>
      <c r="AKS16" s="244"/>
      <c r="AKT16" s="244"/>
      <c r="AKU16" s="244"/>
      <c r="AKV16" s="244"/>
      <c r="AKW16" s="244"/>
      <c r="AKX16" s="244"/>
      <c r="AKY16" s="244"/>
      <c r="AKZ16" s="244"/>
      <c r="ALA16" s="244"/>
      <c r="ALB16" s="244"/>
      <c r="ALC16" s="244"/>
      <c r="ALD16" s="244"/>
      <c r="ALE16" s="244"/>
      <c r="ALF16" s="244"/>
      <c r="ALG16" s="244"/>
      <c r="ALH16" s="244"/>
      <c r="ALI16" s="244"/>
      <c r="ALJ16" s="244"/>
      <c r="ALK16" s="244"/>
      <c r="ALL16" s="244"/>
      <c r="ALM16" s="244"/>
      <c r="ALN16" s="244"/>
      <c r="ALO16" s="244"/>
      <c r="ALP16" s="244"/>
      <c r="ALQ16" s="244"/>
      <c r="ALR16" s="244"/>
      <c r="ALS16" s="244"/>
      <c r="ALT16" s="244"/>
      <c r="ALU16" s="244"/>
      <c r="ALV16" s="244"/>
      <c r="ALW16" s="244"/>
      <c r="ALX16" s="244"/>
      <c r="ALY16" s="244"/>
      <c r="ALZ16" s="244"/>
      <c r="AMA16" s="244"/>
      <c r="AMB16" s="244"/>
      <c r="AMC16" s="244"/>
      <c r="AMD16" s="244"/>
      <c r="AME16" s="244"/>
      <c r="AMF16" s="244"/>
      <c r="AMG16" s="244"/>
      <c r="AMH16" s="244"/>
      <c r="AMI16" s="244"/>
      <c r="AMJ16" s="244"/>
      <c r="AMK16" s="244"/>
      <c r="AML16" s="244"/>
      <c r="AMM16" s="244"/>
      <c r="AMN16" s="244"/>
      <c r="AMO16" s="244"/>
      <c r="AMP16" s="244"/>
      <c r="AMQ16" s="244"/>
      <c r="AMR16" s="244"/>
      <c r="AMS16" s="244"/>
      <c r="AMT16" s="244"/>
      <c r="AMU16" s="244"/>
      <c r="AMV16" s="244"/>
      <c r="AMW16" s="244"/>
      <c r="AMX16" s="244"/>
      <c r="AMY16" s="244"/>
      <c r="AMZ16" s="244"/>
      <c r="ANA16" s="244"/>
      <c r="ANB16" s="244"/>
      <c r="ANC16" s="244"/>
      <c r="AND16" s="244"/>
      <c r="ANE16" s="244"/>
      <c r="ANF16" s="244"/>
      <c r="ANG16" s="244"/>
      <c r="ANH16" s="244"/>
      <c r="ANI16" s="244"/>
      <c r="ANJ16" s="244"/>
      <c r="ANK16" s="244"/>
      <c r="ANL16" s="244"/>
      <c r="ANM16" s="244"/>
      <c r="ANN16" s="244"/>
      <c r="ANO16" s="244"/>
      <c r="ANP16" s="244"/>
      <c r="ANQ16" s="244"/>
      <c r="ANR16" s="244"/>
      <c r="ANS16" s="244"/>
      <c r="ANT16" s="244"/>
      <c r="ANU16" s="244"/>
      <c r="ANV16" s="244"/>
      <c r="ANW16" s="244"/>
      <c r="ANX16" s="244"/>
      <c r="ANY16" s="244"/>
      <c r="ANZ16" s="244"/>
      <c r="AOA16" s="244"/>
      <c r="AOB16" s="244"/>
      <c r="AOC16" s="244"/>
      <c r="AOD16" s="244"/>
      <c r="AOE16" s="244"/>
      <c r="AOF16" s="244"/>
      <c r="AOG16" s="244"/>
      <c r="AOH16" s="244"/>
      <c r="AOI16" s="244"/>
      <c r="AOJ16" s="244"/>
      <c r="AOK16" s="244"/>
      <c r="AOL16" s="244"/>
      <c r="AOM16" s="244"/>
      <c r="AON16" s="244"/>
      <c r="AOO16" s="244"/>
      <c r="AOP16" s="244"/>
      <c r="AOQ16" s="244"/>
      <c r="AOR16" s="244"/>
      <c r="AOS16" s="244"/>
      <c r="AOT16" s="244"/>
      <c r="AOU16" s="244"/>
      <c r="AOV16" s="244"/>
      <c r="AOW16" s="244"/>
      <c r="AOX16" s="244"/>
      <c r="AOY16" s="244"/>
      <c r="AOZ16" s="244"/>
      <c r="APA16" s="244"/>
      <c r="APB16" s="244"/>
      <c r="APC16" s="244"/>
      <c r="APD16" s="244"/>
      <c r="APE16" s="244"/>
      <c r="APF16" s="244"/>
      <c r="APG16" s="244"/>
      <c r="APH16" s="244"/>
      <c r="API16" s="244"/>
      <c r="APJ16" s="244"/>
      <c r="APK16" s="244"/>
      <c r="APL16" s="244"/>
      <c r="APM16" s="244"/>
      <c r="APN16" s="244"/>
      <c r="APO16" s="244"/>
      <c r="APP16" s="244"/>
      <c r="APQ16" s="244"/>
      <c r="APR16" s="244"/>
      <c r="APS16" s="244"/>
      <c r="APT16" s="244"/>
      <c r="APU16" s="244"/>
      <c r="APV16" s="244"/>
      <c r="APW16" s="244"/>
      <c r="APX16" s="244"/>
      <c r="APY16" s="244"/>
      <c r="APZ16" s="244"/>
      <c r="AQA16" s="244"/>
      <c r="AQB16" s="244"/>
      <c r="AQC16" s="244"/>
      <c r="AQD16" s="244"/>
      <c r="AQE16" s="244"/>
      <c r="AQF16" s="244"/>
      <c r="AQG16" s="244"/>
      <c r="AQH16" s="244"/>
      <c r="AQI16" s="244"/>
      <c r="AQJ16" s="244"/>
      <c r="AQK16" s="244"/>
      <c r="AQL16" s="244"/>
      <c r="AQM16" s="244"/>
      <c r="AQN16" s="244"/>
      <c r="AQO16" s="244"/>
      <c r="AQP16" s="244"/>
      <c r="AQQ16" s="244"/>
      <c r="AQR16" s="244"/>
      <c r="AQS16" s="244"/>
      <c r="AQT16" s="244"/>
      <c r="AQU16" s="244"/>
      <c r="AQV16" s="244"/>
      <c r="AQW16" s="244"/>
      <c r="AQX16" s="244"/>
      <c r="AQY16" s="244"/>
      <c r="AQZ16" s="244"/>
      <c r="ARA16" s="244"/>
      <c r="ARB16" s="244"/>
      <c r="ARC16" s="244"/>
      <c r="ARD16" s="244"/>
      <c r="ARE16" s="244"/>
      <c r="ARF16" s="244"/>
      <c r="ARG16" s="244"/>
      <c r="ARH16" s="244"/>
      <c r="ARI16" s="244"/>
      <c r="ARJ16" s="244"/>
      <c r="ARK16" s="244"/>
      <c r="ARL16" s="244"/>
      <c r="ARM16" s="244"/>
      <c r="ARN16" s="244"/>
      <c r="ARO16" s="244"/>
      <c r="ARP16" s="244"/>
      <c r="ARQ16" s="244"/>
      <c r="ARR16" s="244"/>
      <c r="ARS16" s="244"/>
      <c r="ART16" s="244"/>
      <c r="ARU16" s="244"/>
      <c r="ARV16" s="244"/>
      <c r="ARW16" s="244"/>
      <c r="ARX16" s="244"/>
      <c r="ARY16" s="244"/>
      <c r="ARZ16" s="244"/>
      <c r="ASA16" s="244"/>
      <c r="ASB16" s="244"/>
      <c r="ASC16" s="244"/>
      <c r="ASD16" s="244"/>
      <c r="ASE16" s="244"/>
      <c r="ASF16" s="244"/>
      <c r="ASG16" s="244"/>
      <c r="ASH16" s="244"/>
      <c r="ASI16" s="244"/>
      <c r="ASJ16" s="244"/>
      <c r="ASK16" s="244"/>
      <c r="ASL16" s="244"/>
      <c r="ASM16" s="244"/>
      <c r="ASN16" s="244"/>
      <c r="ASO16" s="244"/>
      <c r="ASP16" s="244"/>
      <c r="ASQ16" s="244"/>
      <c r="ASR16" s="244"/>
      <c r="ASS16" s="244"/>
      <c r="AST16" s="244"/>
      <c r="ASU16" s="244"/>
      <c r="ASV16" s="244"/>
      <c r="ASW16" s="244"/>
      <c r="ASX16" s="244"/>
      <c r="ASY16" s="244"/>
      <c r="ASZ16" s="244"/>
      <c r="ATA16" s="244"/>
      <c r="ATB16" s="244"/>
      <c r="ATC16" s="244"/>
      <c r="ATD16" s="244"/>
      <c r="ATE16" s="244"/>
      <c r="ATF16" s="244"/>
      <c r="ATG16" s="244"/>
      <c r="ATH16" s="244"/>
      <c r="ATI16" s="244"/>
      <c r="ATJ16" s="244"/>
      <c r="ATK16" s="244"/>
      <c r="ATL16" s="244"/>
      <c r="ATM16" s="244"/>
      <c r="ATN16" s="244"/>
      <c r="ATO16" s="244"/>
      <c r="ATP16" s="244"/>
      <c r="ATQ16" s="244"/>
      <c r="ATR16" s="244"/>
      <c r="ATS16" s="244"/>
      <c r="ATT16" s="244"/>
      <c r="ATU16" s="244"/>
      <c r="ATV16" s="244"/>
      <c r="ATW16" s="244"/>
      <c r="ATX16" s="244"/>
      <c r="ATY16" s="244"/>
      <c r="ATZ16" s="244"/>
      <c r="AUA16" s="244"/>
      <c r="AUB16" s="244"/>
      <c r="AUC16" s="244"/>
      <c r="AUD16" s="244"/>
      <c r="AUE16" s="244"/>
      <c r="AUF16" s="244"/>
      <c r="AUG16" s="244"/>
      <c r="AUH16" s="244"/>
      <c r="AUI16" s="244"/>
      <c r="AUJ16" s="244"/>
      <c r="AUK16" s="244"/>
      <c r="AUL16" s="244"/>
      <c r="AUM16" s="244"/>
      <c r="AUN16" s="244"/>
      <c r="AUO16" s="244"/>
      <c r="AUP16" s="244"/>
      <c r="AUQ16" s="244"/>
      <c r="AUR16" s="244"/>
      <c r="AUS16" s="244"/>
      <c r="AUT16" s="244"/>
      <c r="AUU16" s="244"/>
      <c r="AUV16" s="244"/>
      <c r="AUW16" s="244"/>
      <c r="AUX16" s="244"/>
      <c r="AUY16" s="244"/>
      <c r="AUZ16" s="244"/>
      <c r="AVA16" s="244"/>
      <c r="AVB16" s="244"/>
      <c r="AVC16" s="244"/>
      <c r="AVD16" s="244"/>
      <c r="AVE16" s="244"/>
      <c r="AVF16" s="244"/>
      <c r="AVG16" s="244"/>
      <c r="AVH16" s="244"/>
      <c r="AVI16" s="244"/>
      <c r="AVJ16" s="244"/>
      <c r="AVK16" s="244"/>
      <c r="AVL16" s="244"/>
      <c r="AVM16" s="244"/>
      <c r="AVN16" s="244"/>
      <c r="AVO16" s="244"/>
      <c r="AVP16" s="244"/>
      <c r="AVQ16" s="244"/>
      <c r="AVR16" s="244"/>
      <c r="AVS16" s="244"/>
      <c r="AVT16" s="244"/>
      <c r="AVU16" s="244"/>
      <c r="AVV16" s="244"/>
      <c r="AVW16" s="244"/>
      <c r="AVX16" s="244"/>
      <c r="AVY16" s="244"/>
      <c r="AVZ16" s="244"/>
      <c r="AWA16" s="244"/>
      <c r="AWB16" s="244"/>
      <c r="AWC16" s="244"/>
      <c r="AWD16" s="244"/>
      <c r="AWE16" s="244"/>
      <c r="AWF16" s="244"/>
      <c r="AWG16" s="244"/>
      <c r="AWH16" s="244"/>
      <c r="AWI16" s="244"/>
      <c r="AWJ16" s="244"/>
      <c r="AWK16" s="244"/>
      <c r="AWL16" s="244"/>
      <c r="AWM16" s="244"/>
      <c r="AWN16" s="244"/>
      <c r="AWO16" s="244"/>
      <c r="AWP16" s="244"/>
      <c r="AWQ16" s="244"/>
      <c r="AWR16" s="244"/>
      <c r="AWS16" s="244"/>
      <c r="AWT16" s="244"/>
      <c r="AWU16" s="244"/>
      <c r="AWV16" s="244"/>
      <c r="AWW16" s="244"/>
      <c r="AWX16" s="244"/>
      <c r="AWY16" s="244"/>
      <c r="AWZ16" s="244"/>
      <c r="AXA16" s="244"/>
      <c r="AXB16" s="244"/>
      <c r="AXC16" s="244"/>
      <c r="AXD16" s="244"/>
      <c r="AXE16" s="244"/>
      <c r="AXF16" s="244"/>
      <c r="AXG16" s="244"/>
      <c r="AXH16" s="244"/>
      <c r="AXI16" s="244"/>
      <c r="AXJ16" s="244"/>
      <c r="AXK16" s="244"/>
      <c r="AXL16" s="244"/>
      <c r="AXM16" s="244"/>
      <c r="AXN16" s="244"/>
      <c r="AXO16" s="244"/>
      <c r="AXP16" s="244"/>
      <c r="AXQ16" s="244"/>
      <c r="AXR16" s="244"/>
      <c r="AXS16" s="244"/>
      <c r="AXT16" s="244"/>
      <c r="AXU16" s="244"/>
      <c r="AXV16" s="244"/>
      <c r="AXW16" s="244"/>
      <c r="AXX16" s="244"/>
      <c r="AXY16" s="244"/>
      <c r="AXZ16" s="244"/>
      <c r="AYA16" s="244"/>
      <c r="AYB16" s="244"/>
      <c r="AYC16" s="244"/>
      <c r="AYD16" s="244"/>
      <c r="AYE16" s="244"/>
      <c r="AYF16" s="244"/>
      <c r="AYG16" s="244"/>
      <c r="AYH16" s="244"/>
      <c r="AYI16" s="244"/>
      <c r="AYJ16" s="244"/>
      <c r="AYK16" s="244"/>
      <c r="AYL16" s="244"/>
      <c r="AYM16" s="244"/>
      <c r="AYN16" s="244"/>
      <c r="AYO16" s="244"/>
      <c r="AYP16" s="244"/>
      <c r="AYQ16" s="244"/>
      <c r="AYR16" s="244"/>
      <c r="AYS16" s="244"/>
      <c r="AYT16" s="244"/>
      <c r="AYU16" s="244"/>
      <c r="AYV16" s="244"/>
      <c r="AYW16" s="244"/>
      <c r="AYX16" s="244"/>
      <c r="AYY16" s="244"/>
      <c r="AYZ16" s="244"/>
      <c r="AZA16" s="244"/>
      <c r="AZB16" s="244"/>
      <c r="AZC16" s="244"/>
      <c r="AZD16" s="244"/>
      <c r="AZE16" s="244"/>
      <c r="AZF16" s="244"/>
      <c r="AZG16" s="244"/>
      <c r="AZH16" s="244"/>
      <c r="AZI16" s="244"/>
      <c r="AZJ16" s="244"/>
      <c r="AZK16" s="244"/>
      <c r="AZL16" s="244"/>
      <c r="AZM16" s="244"/>
      <c r="AZN16" s="244"/>
      <c r="AZO16" s="244"/>
      <c r="AZP16" s="244"/>
      <c r="AZQ16" s="244"/>
      <c r="AZR16" s="244"/>
      <c r="AZS16" s="244"/>
      <c r="AZT16" s="244"/>
      <c r="AZU16" s="244"/>
      <c r="AZV16" s="244"/>
      <c r="AZW16" s="244"/>
      <c r="AZX16" s="244"/>
      <c r="AZY16" s="244"/>
      <c r="AZZ16" s="244"/>
      <c r="BAA16" s="244"/>
      <c r="BAB16" s="244"/>
      <c r="BAC16" s="244"/>
      <c r="BAD16" s="244"/>
      <c r="BAE16" s="244"/>
      <c r="BAF16" s="244"/>
      <c r="BAG16" s="244"/>
      <c r="BAH16" s="244"/>
      <c r="BAI16" s="244"/>
      <c r="BAJ16" s="244"/>
      <c r="BAK16" s="244"/>
      <c r="BAL16" s="244"/>
      <c r="BAM16" s="244"/>
      <c r="BAN16" s="244"/>
      <c r="BAO16" s="244"/>
      <c r="BAP16" s="244"/>
      <c r="BAQ16" s="244"/>
      <c r="BAR16" s="244"/>
      <c r="BAS16" s="244"/>
      <c r="BAT16" s="244"/>
      <c r="BAU16" s="244"/>
      <c r="BAV16" s="244"/>
      <c r="BAW16" s="244"/>
      <c r="BAX16" s="244"/>
      <c r="BAY16" s="244"/>
      <c r="BAZ16" s="244"/>
      <c r="BBA16" s="244"/>
      <c r="BBB16" s="244"/>
      <c r="BBC16" s="244"/>
      <c r="BBD16" s="244"/>
      <c r="BBE16" s="244"/>
      <c r="BBF16" s="244"/>
      <c r="BBG16" s="244"/>
      <c r="BBH16" s="244"/>
      <c r="BBI16" s="244"/>
      <c r="BBJ16" s="244"/>
      <c r="BBK16" s="244"/>
      <c r="BBL16" s="244"/>
      <c r="BBM16" s="244"/>
      <c r="BBN16" s="244"/>
      <c r="BBO16" s="244"/>
      <c r="BBP16" s="244"/>
      <c r="BBQ16" s="244"/>
      <c r="BBR16" s="244"/>
      <c r="BBS16" s="244"/>
      <c r="BBT16" s="244"/>
      <c r="BBU16" s="244"/>
      <c r="BBV16" s="244"/>
      <c r="BBW16" s="244"/>
      <c r="BBX16" s="244"/>
      <c r="BBY16" s="244"/>
      <c r="BBZ16" s="244"/>
      <c r="BCA16" s="244"/>
      <c r="BCB16" s="244"/>
      <c r="BCC16" s="244"/>
      <c r="BCD16" s="244"/>
      <c r="BCE16" s="244"/>
      <c r="BCF16" s="244"/>
      <c r="BCG16" s="244"/>
      <c r="BCH16" s="244"/>
      <c r="BCI16" s="244"/>
      <c r="BCJ16" s="244"/>
      <c r="BCK16" s="244"/>
      <c r="BCL16" s="244"/>
      <c r="BCM16" s="244"/>
      <c r="BCN16" s="244"/>
      <c r="BCO16" s="244"/>
      <c r="BCP16" s="244"/>
      <c r="BCQ16" s="244"/>
      <c r="BCR16" s="244"/>
      <c r="BCS16" s="244"/>
      <c r="BCT16" s="244"/>
      <c r="BCU16" s="244"/>
      <c r="BCV16" s="244"/>
      <c r="BCW16" s="244"/>
      <c r="BCX16" s="244"/>
      <c r="BCY16" s="244"/>
      <c r="BCZ16" s="244"/>
      <c r="BDA16" s="244"/>
      <c r="BDB16" s="244"/>
      <c r="BDC16" s="244"/>
      <c r="BDD16" s="244"/>
      <c r="BDE16" s="244"/>
      <c r="BDF16" s="244"/>
      <c r="BDG16" s="244"/>
      <c r="BDH16" s="244"/>
      <c r="BDI16" s="244"/>
      <c r="BDJ16" s="244"/>
      <c r="BDK16" s="244"/>
      <c r="BDL16" s="244"/>
      <c r="BDM16" s="244"/>
      <c r="BDN16" s="244"/>
      <c r="BDO16" s="244"/>
      <c r="BDP16" s="244"/>
      <c r="BDQ16" s="244"/>
      <c r="BDR16" s="244"/>
      <c r="BDS16" s="244"/>
      <c r="BDT16" s="244"/>
      <c r="BDU16" s="244"/>
      <c r="BDV16" s="244"/>
      <c r="BDW16" s="244"/>
      <c r="BDX16" s="244"/>
      <c r="BDY16" s="244"/>
      <c r="BDZ16" s="244"/>
      <c r="BEA16" s="244"/>
      <c r="BEB16" s="244"/>
      <c r="BEC16" s="244"/>
      <c r="BED16" s="244"/>
      <c r="BEE16" s="244"/>
      <c r="BEF16" s="244"/>
      <c r="BEG16" s="244"/>
      <c r="BEH16" s="244"/>
      <c r="BEI16" s="244"/>
      <c r="BEJ16" s="244"/>
      <c r="BEK16" s="244"/>
      <c r="BEL16" s="244"/>
      <c r="BEM16" s="244"/>
      <c r="BEN16" s="244"/>
      <c r="BEO16" s="244"/>
      <c r="BEP16" s="244"/>
      <c r="BEQ16" s="244"/>
      <c r="BER16" s="244"/>
      <c r="BES16" s="244"/>
      <c r="BET16" s="244"/>
      <c r="BEU16" s="244"/>
      <c r="BEV16" s="244"/>
      <c r="BEW16" s="244"/>
      <c r="BEX16" s="244"/>
      <c r="BEY16" s="244"/>
      <c r="BEZ16" s="244"/>
      <c r="BFA16" s="244"/>
      <c r="BFB16" s="244"/>
      <c r="BFC16" s="244"/>
      <c r="BFD16" s="244"/>
      <c r="BFE16" s="244"/>
      <c r="BFF16" s="244"/>
      <c r="BFG16" s="244"/>
      <c r="BFH16" s="244"/>
      <c r="BFI16" s="244"/>
      <c r="BFJ16" s="244"/>
      <c r="BFK16" s="244"/>
      <c r="BFL16" s="244"/>
      <c r="BFM16" s="244"/>
      <c r="BFN16" s="244"/>
      <c r="BFO16" s="244"/>
      <c r="BFP16" s="244"/>
      <c r="BFQ16" s="244"/>
      <c r="BFR16" s="244"/>
      <c r="BFS16" s="244"/>
      <c r="BFT16" s="244"/>
      <c r="BFU16" s="244"/>
      <c r="BFV16" s="244"/>
      <c r="BFW16" s="244"/>
      <c r="BFX16" s="244"/>
      <c r="BFY16" s="244"/>
      <c r="BFZ16" s="244"/>
      <c r="BGA16" s="244"/>
      <c r="BGB16" s="244"/>
      <c r="BGC16" s="244"/>
      <c r="BGD16" s="244"/>
      <c r="BGE16" s="244"/>
      <c r="BGF16" s="244"/>
      <c r="BGG16" s="244"/>
      <c r="BGH16" s="244"/>
      <c r="BGI16" s="244"/>
      <c r="BGJ16" s="244"/>
      <c r="BGK16" s="244"/>
      <c r="BGL16" s="244"/>
      <c r="BGM16" s="244"/>
      <c r="BGN16" s="244"/>
      <c r="BGO16" s="244"/>
      <c r="BGP16" s="244"/>
      <c r="BGQ16" s="244"/>
      <c r="BGR16" s="244"/>
      <c r="BGS16" s="244"/>
      <c r="BGT16" s="244"/>
      <c r="BGU16" s="244"/>
      <c r="BGV16" s="244"/>
      <c r="BGW16" s="244"/>
      <c r="BGX16" s="244"/>
      <c r="BGY16" s="244"/>
      <c r="BGZ16" s="244"/>
      <c r="BHA16" s="244"/>
      <c r="BHB16" s="244"/>
      <c r="BHC16" s="244"/>
      <c r="BHD16" s="244"/>
      <c r="BHE16" s="244"/>
      <c r="BHF16" s="244"/>
      <c r="BHG16" s="244"/>
      <c r="BHH16" s="244"/>
      <c r="BHI16" s="244"/>
      <c r="BHJ16" s="244"/>
      <c r="BHK16" s="244"/>
      <c r="BHL16" s="244"/>
      <c r="BHM16" s="244"/>
      <c r="BHN16" s="244"/>
      <c r="BHO16" s="244"/>
      <c r="BHP16" s="244"/>
      <c r="BHQ16" s="244"/>
      <c r="BHR16" s="244"/>
      <c r="BHS16" s="244"/>
      <c r="BHT16" s="244"/>
      <c r="BHU16" s="244"/>
      <c r="BHV16" s="244"/>
      <c r="BHW16" s="244"/>
      <c r="BHX16" s="244"/>
      <c r="BHY16" s="244"/>
      <c r="BHZ16" s="244"/>
      <c r="BIA16" s="244"/>
      <c r="BIB16" s="244"/>
      <c r="BIC16" s="244"/>
      <c r="BID16" s="244"/>
      <c r="BIE16" s="244"/>
      <c r="BIF16" s="244"/>
      <c r="BIG16" s="244"/>
      <c r="BIH16" s="244"/>
      <c r="BII16" s="244"/>
      <c r="BIJ16" s="244"/>
      <c r="BIK16" s="244"/>
      <c r="BIL16" s="244"/>
      <c r="BIM16" s="244"/>
      <c r="BIN16" s="244"/>
      <c r="BIO16" s="244"/>
      <c r="BIP16" s="244"/>
      <c r="BIQ16" s="244"/>
      <c r="BIR16" s="244"/>
      <c r="BIS16" s="244"/>
      <c r="BIT16" s="244"/>
      <c r="BIU16" s="244"/>
      <c r="BIV16" s="244"/>
      <c r="BIW16" s="244"/>
      <c r="BIX16" s="244"/>
      <c r="BIY16" s="244"/>
      <c r="BIZ16" s="244"/>
      <c r="BJA16" s="244"/>
      <c r="BJB16" s="244"/>
      <c r="BJC16" s="244"/>
      <c r="BJD16" s="244"/>
      <c r="BJE16" s="244"/>
      <c r="BJF16" s="244"/>
      <c r="BJG16" s="244"/>
      <c r="BJH16" s="244"/>
      <c r="BJI16" s="244"/>
      <c r="BJJ16" s="244"/>
      <c r="BJK16" s="244"/>
      <c r="BJL16" s="244"/>
      <c r="BJM16" s="244"/>
      <c r="BJN16" s="244"/>
      <c r="BJO16" s="244"/>
      <c r="BJP16" s="244"/>
      <c r="BJQ16" s="244"/>
      <c r="BJR16" s="244"/>
      <c r="BJS16" s="244"/>
      <c r="BJT16" s="244"/>
      <c r="BJU16" s="244"/>
      <c r="BJV16" s="244"/>
      <c r="BJW16" s="244"/>
      <c r="BJX16" s="244"/>
      <c r="BJY16" s="244"/>
      <c r="BJZ16" s="244"/>
      <c r="BKA16" s="244"/>
      <c r="BKB16" s="244"/>
      <c r="BKC16" s="244"/>
      <c r="BKD16" s="244"/>
      <c r="BKE16" s="244"/>
      <c r="BKF16" s="244"/>
      <c r="BKG16" s="244"/>
      <c r="BKH16" s="244"/>
      <c r="BKI16" s="244"/>
      <c r="BKJ16" s="244"/>
      <c r="BKK16" s="244"/>
      <c r="BKL16" s="244"/>
      <c r="BKM16" s="244"/>
      <c r="BKN16" s="244"/>
      <c r="BKO16" s="244"/>
      <c r="BKP16" s="244"/>
      <c r="BKQ16" s="244"/>
      <c r="BKR16" s="244"/>
      <c r="BKS16" s="244"/>
      <c r="BKT16" s="244"/>
      <c r="BKU16" s="244"/>
      <c r="BKV16" s="244"/>
      <c r="BKW16" s="244"/>
      <c r="BKX16" s="244"/>
      <c r="BKY16" s="244"/>
      <c r="BKZ16" s="244"/>
      <c r="BLA16" s="244"/>
      <c r="BLB16" s="244"/>
      <c r="BLC16" s="244"/>
      <c r="BLD16" s="244"/>
      <c r="BLE16" s="244"/>
      <c r="BLF16" s="244"/>
      <c r="BLG16" s="244"/>
      <c r="BLH16" s="244"/>
      <c r="BLI16" s="244"/>
      <c r="BLJ16" s="244"/>
      <c r="BLK16" s="244"/>
      <c r="BLL16" s="244"/>
      <c r="BLM16" s="244"/>
      <c r="BLN16" s="244"/>
      <c r="BLO16" s="244"/>
      <c r="BLP16" s="244"/>
      <c r="BLQ16" s="244"/>
      <c r="BLR16" s="244"/>
      <c r="BLS16" s="244"/>
      <c r="BLT16" s="244"/>
      <c r="BLU16" s="244"/>
      <c r="BLV16" s="244"/>
      <c r="BLW16" s="244"/>
      <c r="BLX16" s="244"/>
      <c r="BLY16" s="244"/>
      <c r="BLZ16" s="244"/>
      <c r="BMA16" s="244"/>
      <c r="BMB16" s="244"/>
      <c r="BMC16" s="244"/>
      <c r="BMD16" s="244"/>
      <c r="BME16" s="244"/>
      <c r="BMF16" s="244"/>
      <c r="BMG16" s="244"/>
      <c r="BMH16" s="244"/>
      <c r="BMI16" s="244"/>
      <c r="BMJ16" s="244"/>
      <c r="BMK16" s="244"/>
      <c r="BML16" s="244"/>
      <c r="BMM16" s="244"/>
      <c r="BMN16" s="244"/>
      <c r="BMO16" s="244"/>
      <c r="BMP16" s="244"/>
      <c r="BMQ16" s="244"/>
      <c r="BMR16" s="244"/>
      <c r="BMS16" s="244"/>
      <c r="BMT16" s="244"/>
      <c r="BMU16" s="244"/>
      <c r="BMV16" s="244"/>
      <c r="BMW16" s="244"/>
      <c r="BMX16" s="244"/>
      <c r="BMY16" s="244"/>
      <c r="BMZ16" s="244"/>
      <c r="BNA16" s="244"/>
      <c r="BNB16" s="244"/>
      <c r="BNC16" s="244"/>
      <c r="BND16" s="244"/>
      <c r="BNE16" s="244"/>
      <c r="BNF16" s="244"/>
      <c r="BNG16" s="244"/>
      <c r="BNH16" s="244"/>
      <c r="BNI16" s="244"/>
      <c r="BNJ16" s="244"/>
      <c r="BNK16" s="244"/>
      <c r="BNL16" s="244"/>
      <c r="BNM16" s="244"/>
      <c r="BNN16" s="244"/>
      <c r="BNO16" s="244"/>
      <c r="BNP16" s="244"/>
      <c r="BNQ16" s="244"/>
      <c r="BNR16" s="244"/>
      <c r="BNS16" s="244"/>
      <c r="BNT16" s="244"/>
      <c r="BNU16" s="244"/>
      <c r="BNV16" s="244"/>
      <c r="BNW16" s="244"/>
      <c r="BNX16" s="244"/>
      <c r="BNY16" s="244"/>
      <c r="BNZ16" s="244"/>
      <c r="BOA16" s="244"/>
      <c r="BOB16" s="244"/>
      <c r="BOC16" s="244"/>
      <c r="BOD16" s="244"/>
      <c r="BOE16" s="244"/>
      <c r="BOF16" s="244"/>
      <c r="BOG16" s="244"/>
      <c r="BOH16" s="244"/>
      <c r="BOI16" s="244"/>
      <c r="BOJ16" s="244"/>
      <c r="BOK16" s="244"/>
      <c r="BOL16" s="244"/>
      <c r="BOM16" s="244"/>
      <c r="BON16" s="244"/>
      <c r="BOO16" s="244"/>
      <c r="BOP16" s="244"/>
      <c r="BOQ16" s="244"/>
      <c r="BOR16" s="244"/>
      <c r="BOS16" s="244"/>
      <c r="BOT16" s="244"/>
      <c r="BOU16" s="244"/>
      <c r="BOV16" s="244"/>
      <c r="BOW16" s="244"/>
      <c r="BOX16" s="244"/>
      <c r="BOY16" s="244"/>
      <c r="BOZ16" s="244"/>
      <c r="BPA16" s="244"/>
      <c r="BPB16" s="244"/>
      <c r="BPC16" s="244"/>
      <c r="BPD16" s="244"/>
      <c r="BPE16" s="244"/>
      <c r="BPF16" s="244"/>
      <c r="BPG16" s="244"/>
      <c r="BPH16" s="244"/>
      <c r="BPI16" s="244"/>
      <c r="BPJ16" s="244"/>
      <c r="BPK16" s="244"/>
      <c r="BPL16" s="244"/>
      <c r="BPM16" s="244"/>
      <c r="BPN16" s="244"/>
      <c r="BPO16" s="244"/>
      <c r="BPP16" s="244"/>
      <c r="BPQ16" s="244"/>
      <c r="BPR16" s="244"/>
      <c r="BPS16" s="244"/>
      <c r="BPT16" s="244"/>
      <c r="BPU16" s="244"/>
      <c r="BPV16" s="244"/>
      <c r="BPW16" s="244"/>
      <c r="BPX16" s="244"/>
      <c r="BPY16" s="244"/>
      <c r="BPZ16" s="244"/>
      <c r="BQA16" s="244"/>
      <c r="BQB16" s="244"/>
      <c r="BQC16" s="244"/>
      <c r="BQD16" s="244"/>
      <c r="BQE16" s="244"/>
      <c r="BQF16" s="244"/>
      <c r="BQG16" s="244"/>
      <c r="BQH16" s="244"/>
      <c r="BQI16" s="244"/>
      <c r="BQJ16" s="244"/>
      <c r="BQK16" s="244"/>
      <c r="BQL16" s="244"/>
      <c r="BQM16" s="244"/>
      <c r="BQN16" s="244"/>
      <c r="BQO16" s="244"/>
      <c r="BQP16" s="244"/>
      <c r="BQQ16" s="244"/>
      <c r="BQR16" s="244"/>
      <c r="BQS16" s="244"/>
      <c r="BQT16" s="244"/>
      <c r="BQU16" s="244"/>
      <c r="BQV16" s="244"/>
      <c r="BQW16" s="244"/>
      <c r="BQX16" s="244"/>
      <c r="BQY16" s="244"/>
      <c r="BQZ16" s="244"/>
      <c r="BRA16" s="244"/>
      <c r="BRB16" s="244"/>
      <c r="BRC16" s="244"/>
      <c r="BRD16" s="244"/>
      <c r="BRE16" s="244"/>
      <c r="BRF16" s="244"/>
      <c r="BRG16" s="244"/>
      <c r="BRH16" s="244"/>
      <c r="BRI16" s="244"/>
      <c r="BRJ16" s="244"/>
      <c r="BRK16" s="244"/>
      <c r="BRL16" s="244"/>
      <c r="BRM16" s="244"/>
      <c r="BRN16" s="244"/>
      <c r="BRO16" s="244"/>
      <c r="BRP16" s="244"/>
      <c r="BRQ16" s="244"/>
      <c r="BRR16" s="244"/>
      <c r="BRS16" s="244"/>
      <c r="BRT16" s="244"/>
      <c r="BRU16" s="244"/>
      <c r="BRV16" s="244"/>
      <c r="BRW16" s="244"/>
      <c r="BRX16" s="244"/>
      <c r="BRY16" s="244"/>
      <c r="BRZ16" s="244"/>
      <c r="BSA16" s="244"/>
      <c r="BSB16" s="244"/>
      <c r="BSC16" s="244"/>
      <c r="BSD16" s="244"/>
      <c r="BSE16" s="244"/>
      <c r="BSF16" s="244"/>
      <c r="BSG16" s="244"/>
      <c r="BSH16" s="244"/>
      <c r="BSI16" s="244"/>
      <c r="BSJ16" s="244"/>
      <c r="BSK16" s="244"/>
      <c r="BSL16" s="244"/>
      <c r="BSM16" s="244"/>
      <c r="BSN16" s="244"/>
      <c r="BSO16" s="244"/>
      <c r="BSP16" s="244"/>
      <c r="BSQ16" s="244"/>
      <c r="BSR16" s="244"/>
      <c r="BSS16" s="244"/>
      <c r="BST16" s="244"/>
      <c r="BSU16" s="244"/>
      <c r="BSV16" s="244"/>
      <c r="BSW16" s="244"/>
      <c r="BSX16" s="244"/>
      <c r="BSY16" s="244"/>
      <c r="BSZ16" s="244"/>
      <c r="BTA16" s="244"/>
      <c r="BTB16" s="244"/>
      <c r="BTC16" s="244"/>
      <c r="BTD16" s="244"/>
      <c r="BTE16" s="244"/>
      <c r="BTF16" s="244"/>
      <c r="BTG16" s="244"/>
      <c r="BTH16" s="244"/>
      <c r="BTI16" s="244"/>
      <c r="BTJ16" s="244"/>
      <c r="BTK16" s="244"/>
      <c r="BTL16" s="244"/>
      <c r="BTM16" s="244"/>
      <c r="BTN16" s="244"/>
      <c r="BTO16" s="244"/>
      <c r="BTP16" s="244"/>
      <c r="BTQ16" s="244"/>
      <c r="BTR16" s="244"/>
      <c r="BTS16" s="244"/>
      <c r="BTT16" s="244"/>
      <c r="BTU16" s="244"/>
      <c r="BTV16" s="244"/>
      <c r="BTW16" s="244"/>
      <c r="BTX16" s="244"/>
      <c r="BTY16" s="244"/>
      <c r="BTZ16" s="244"/>
      <c r="BUA16" s="244"/>
      <c r="BUB16" s="244"/>
      <c r="BUC16" s="244"/>
      <c r="BUD16" s="244"/>
      <c r="BUE16" s="244"/>
      <c r="BUF16" s="244"/>
      <c r="BUG16" s="244"/>
      <c r="BUH16" s="244"/>
      <c r="BUI16" s="244"/>
      <c r="BUJ16" s="244"/>
      <c r="BUK16" s="244"/>
      <c r="BUL16" s="244"/>
      <c r="BUM16" s="244"/>
      <c r="BUN16" s="244"/>
      <c r="BUO16" s="244"/>
      <c r="BUP16" s="244"/>
      <c r="BUQ16" s="244"/>
      <c r="BUR16" s="244"/>
      <c r="BUS16" s="244"/>
      <c r="BUT16" s="244"/>
      <c r="BUU16" s="244"/>
      <c r="BUV16" s="244"/>
      <c r="BUW16" s="244"/>
      <c r="BUX16" s="244"/>
      <c r="BUY16" s="244"/>
      <c r="BUZ16" s="244"/>
      <c r="BVA16" s="244"/>
      <c r="BVB16" s="244"/>
      <c r="BVC16" s="244"/>
      <c r="BVD16" s="244"/>
      <c r="BVE16" s="244"/>
      <c r="BVF16" s="244"/>
      <c r="BVG16" s="244"/>
      <c r="BVH16" s="244"/>
      <c r="BVI16" s="244"/>
      <c r="BVJ16" s="244"/>
      <c r="BVK16" s="244"/>
      <c r="BVL16" s="244"/>
      <c r="BVM16" s="244"/>
      <c r="BVN16" s="244"/>
      <c r="BVO16" s="244"/>
      <c r="BVP16" s="244"/>
      <c r="BVQ16" s="244"/>
      <c r="BVR16" s="244"/>
      <c r="BVS16" s="244"/>
      <c r="BVT16" s="244"/>
      <c r="BVU16" s="244"/>
      <c r="BVV16" s="244"/>
      <c r="BVW16" s="244"/>
      <c r="BVX16" s="244"/>
      <c r="BVY16" s="244"/>
      <c r="BVZ16" s="244"/>
      <c r="BWA16" s="244"/>
      <c r="BWB16" s="244"/>
      <c r="BWC16" s="244"/>
      <c r="BWD16" s="244"/>
      <c r="BWE16" s="244"/>
      <c r="BWF16" s="244"/>
      <c r="BWG16" s="244"/>
      <c r="BWH16" s="244"/>
      <c r="BWI16" s="244"/>
      <c r="BWJ16" s="244"/>
      <c r="BWK16" s="244"/>
      <c r="BWL16" s="244"/>
      <c r="BWM16" s="244"/>
      <c r="BWN16" s="244"/>
      <c r="BWO16" s="244"/>
      <c r="BWP16" s="244"/>
      <c r="BWQ16" s="244"/>
      <c r="BWR16" s="244"/>
      <c r="BWS16" s="244"/>
      <c r="BWT16" s="244"/>
      <c r="BWU16" s="244"/>
      <c r="BWV16" s="244"/>
      <c r="BWW16" s="244"/>
      <c r="BWX16" s="244"/>
      <c r="BWY16" s="244"/>
      <c r="BWZ16" s="244"/>
      <c r="BXA16" s="244"/>
      <c r="BXB16" s="244"/>
      <c r="BXC16" s="244"/>
      <c r="BXD16" s="244"/>
      <c r="BXE16" s="244"/>
      <c r="BXF16" s="244"/>
      <c r="BXG16" s="244"/>
      <c r="BXH16" s="244"/>
      <c r="BXI16" s="244"/>
      <c r="BXJ16" s="244"/>
      <c r="BXK16" s="244"/>
      <c r="BXL16" s="244"/>
      <c r="BXM16" s="244"/>
      <c r="BXN16" s="244"/>
      <c r="BXO16" s="244"/>
      <c r="BXP16" s="244"/>
      <c r="BXQ16" s="244"/>
      <c r="BXR16" s="244"/>
      <c r="BXS16" s="244"/>
      <c r="BXT16" s="244"/>
      <c r="BXU16" s="244"/>
      <c r="BXV16" s="244"/>
      <c r="BXW16" s="244"/>
      <c r="BXX16" s="244"/>
      <c r="BXY16" s="244"/>
      <c r="BXZ16" s="244"/>
      <c r="BYA16" s="244"/>
      <c r="BYB16" s="244"/>
      <c r="BYC16" s="244"/>
      <c r="BYD16" s="244"/>
      <c r="BYE16" s="244"/>
      <c r="BYF16" s="244"/>
      <c r="BYG16" s="244"/>
      <c r="BYH16" s="244"/>
      <c r="BYI16" s="244"/>
      <c r="BYJ16" s="244"/>
      <c r="BYK16" s="244"/>
      <c r="BYL16" s="244"/>
      <c r="BYM16" s="244"/>
      <c r="BYN16" s="244"/>
      <c r="BYO16" s="244"/>
      <c r="BYP16" s="244"/>
      <c r="BYQ16" s="244"/>
      <c r="BYR16" s="244"/>
      <c r="BYS16" s="244"/>
      <c r="BYT16" s="244"/>
      <c r="BYU16" s="244"/>
      <c r="BYV16" s="244"/>
      <c r="BYW16" s="244"/>
      <c r="BYX16" s="244"/>
      <c r="BYY16" s="244"/>
      <c r="BYZ16" s="244"/>
      <c r="BZA16" s="244"/>
      <c r="BZB16" s="244"/>
      <c r="BZC16" s="244"/>
      <c r="BZD16" s="244"/>
      <c r="BZE16" s="244"/>
      <c r="BZF16" s="244"/>
      <c r="BZG16" s="244"/>
      <c r="BZH16" s="244"/>
      <c r="BZI16" s="244"/>
      <c r="BZJ16" s="244"/>
      <c r="BZK16" s="244"/>
      <c r="BZL16" s="244"/>
      <c r="BZM16" s="244"/>
      <c r="BZN16" s="244"/>
      <c r="BZO16" s="244"/>
      <c r="BZP16" s="244"/>
      <c r="BZQ16" s="244"/>
      <c r="BZR16" s="244"/>
      <c r="BZS16" s="244"/>
      <c r="BZT16" s="244"/>
      <c r="BZU16" s="244"/>
      <c r="BZV16" s="244"/>
      <c r="BZW16" s="244"/>
      <c r="BZX16" s="244"/>
      <c r="BZY16" s="244"/>
      <c r="BZZ16" s="244"/>
      <c r="CAA16" s="244"/>
      <c r="CAB16" s="244"/>
      <c r="CAC16" s="244"/>
      <c r="CAD16" s="244"/>
      <c r="CAE16" s="244"/>
      <c r="CAF16" s="244"/>
      <c r="CAG16" s="244"/>
      <c r="CAH16" s="244"/>
      <c r="CAI16" s="244"/>
      <c r="CAJ16" s="244"/>
      <c r="CAK16" s="244"/>
      <c r="CAL16" s="244"/>
      <c r="CAM16" s="244"/>
      <c r="CAN16" s="244"/>
      <c r="CAO16" s="244"/>
      <c r="CAP16" s="244"/>
      <c r="CAQ16" s="244"/>
      <c r="CAR16" s="244"/>
      <c r="CAS16" s="244"/>
      <c r="CAT16" s="244"/>
      <c r="CAU16" s="244"/>
      <c r="CAV16" s="244"/>
      <c r="CAW16" s="244"/>
      <c r="CAX16" s="244"/>
      <c r="CAY16" s="244"/>
      <c r="CAZ16" s="244"/>
      <c r="CBA16" s="244"/>
      <c r="CBB16" s="244"/>
      <c r="CBC16" s="244"/>
      <c r="CBD16" s="244"/>
      <c r="CBE16" s="244"/>
      <c r="CBF16" s="244"/>
      <c r="CBG16" s="244"/>
      <c r="CBH16" s="244"/>
      <c r="CBI16" s="244"/>
      <c r="CBJ16" s="244"/>
      <c r="CBK16" s="244"/>
      <c r="CBL16" s="244"/>
      <c r="CBM16" s="244"/>
      <c r="CBN16" s="244"/>
      <c r="CBO16" s="244"/>
      <c r="CBP16" s="244"/>
      <c r="CBQ16" s="244"/>
      <c r="CBR16" s="244"/>
      <c r="CBS16" s="244"/>
      <c r="CBT16" s="244"/>
      <c r="CBU16" s="244"/>
      <c r="CBV16" s="244"/>
      <c r="CBW16" s="244"/>
      <c r="CBX16" s="244"/>
      <c r="CBY16" s="244"/>
      <c r="CBZ16" s="244"/>
      <c r="CCA16" s="244"/>
      <c r="CCB16" s="244"/>
      <c r="CCC16" s="244"/>
      <c r="CCD16" s="244"/>
      <c r="CCE16" s="244"/>
      <c r="CCF16" s="244"/>
      <c r="CCG16" s="244"/>
      <c r="CCH16" s="244"/>
      <c r="CCI16" s="244"/>
      <c r="CCJ16" s="244"/>
      <c r="CCK16" s="244"/>
      <c r="CCL16" s="244"/>
      <c r="CCM16" s="244"/>
      <c r="CCN16" s="244"/>
      <c r="CCO16" s="244"/>
      <c r="CCP16" s="244"/>
      <c r="CCQ16" s="244"/>
      <c r="CCR16" s="244"/>
      <c r="CCS16" s="244"/>
      <c r="CCT16" s="244"/>
      <c r="CCU16" s="244"/>
      <c r="CCV16" s="244"/>
      <c r="CCW16" s="244"/>
      <c r="CCX16" s="244"/>
      <c r="CCY16" s="244"/>
      <c r="CCZ16" s="244"/>
      <c r="CDA16" s="244"/>
      <c r="CDB16" s="244"/>
      <c r="CDC16" s="244"/>
      <c r="CDD16" s="244"/>
      <c r="CDE16" s="244"/>
      <c r="CDF16" s="244"/>
      <c r="CDG16" s="244"/>
      <c r="CDH16" s="244"/>
      <c r="CDI16" s="244"/>
      <c r="CDJ16" s="244"/>
      <c r="CDK16" s="244"/>
      <c r="CDL16" s="244"/>
      <c r="CDM16" s="244"/>
      <c r="CDN16" s="244"/>
      <c r="CDO16" s="244"/>
      <c r="CDP16" s="244"/>
      <c r="CDQ16" s="244"/>
      <c r="CDR16" s="244"/>
      <c r="CDS16" s="244"/>
      <c r="CDT16" s="244"/>
      <c r="CDU16" s="244"/>
      <c r="CDV16" s="244"/>
      <c r="CDW16" s="244"/>
      <c r="CDX16" s="244"/>
      <c r="CDY16" s="244"/>
      <c r="CDZ16" s="244"/>
      <c r="CEA16" s="244"/>
      <c r="CEB16" s="244"/>
      <c r="CEC16" s="244"/>
      <c r="CED16" s="244"/>
      <c r="CEE16" s="244"/>
      <c r="CEF16" s="244"/>
      <c r="CEG16" s="244"/>
      <c r="CEH16" s="244"/>
      <c r="CEI16" s="244"/>
      <c r="CEJ16" s="244"/>
      <c r="CEK16" s="244"/>
      <c r="CEL16" s="244"/>
      <c r="CEM16" s="244"/>
      <c r="CEN16" s="244"/>
      <c r="CEO16" s="244"/>
      <c r="CEP16" s="244"/>
      <c r="CEQ16" s="244"/>
      <c r="CER16" s="244"/>
      <c r="CES16" s="244"/>
      <c r="CET16" s="244"/>
      <c r="CEU16" s="244"/>
      <c r="CEV16" s="244"/>
      <c r="CEW16" s="244"/>
      <c r="CEX16" s="244"/>
      <c r="CEY16" s="244"/>
      <c r="CEZ16" s="244"/>
      <c r="CFA16" s="244"/>
      <c r="CFB16" s="244"/>
      <c r="CFC16" s="244"/>
      <c r="CFD16" s="244"/>
      <c r="CFE16" s="244"/>
      <c r="CFF16" s="244"/>
      <c r="CFG16" s="244"/>
      <c r="CFH16" s="244"/>
      <c r="CFI16" s="244"/>
      <c r="CFJ16" s="244"/>
      <c r="CFK16" s="244"/>
      <c r="CFL16" s="244"/>
      <c r="CFM16" s="244"/>
      <c r="CFN16" s="244"/>
      <c r="CFO16" s="244"/>
      <c r="CFP16" s="244"/>
      <c r="CFQ16" s="244"/>
      <c r="CFR16" s="244"/>
      <c r="CFS16" s="244"/>
      <c r="CFT16" s="244"/>
      <c r="CFU16" s="244"/>
      <c r="CFV16" s="244"/>
      <c r="CFW16" s="244"/>
      <c r="CFX16" s="244"/>
      <c r="CFY16" s="244"/>
      <c r="CFZ16" s="244"/>
      <c r="CGA16" s="244"/>
      <c r="CGB16" s="244"/>
      <c r="CGC16" s="244"/>
      <c r="CGD16" s="244"/>
      <c r="CGE16" s="244"/>
      <c r="CGF16" s="244"/>
      <c r="CGG16" s="244"/>
      <c r="CGH16" s="244"/>
      <c r="CGI16" s="244"/>
      <c r="CGJ16" s="244"/>
      <c r="CGK16" s="244"/>
      <c r="CGL16" s="244"/>
      <c r="CGM16" s="244"/>
      <c r="CGN16" s="244"/>
      <c r="CGO16" s="244"/>
      <c r="CGP16" s="244"/>
      <c r="CGQ16" s="244"/>
      <c r="CGR16" s="244"/>
      <c r="CGS16" s="244"/>
      <c r="CGT16" s="244"/>
      <c r="CGU16" s="244"/>
      <c r="CGV16" s="244"/>
      <c r="CGW16" s="244"/>
      <c r="CGX16" s="244"/>
      <c r="CGY16" s="244"/>
      <c r="CGZ16" s="244"/>
      <c r="CHA16" s="244"/>
      <c r="CHB16" s="244"/>
      <c r="CHC16" s="244"/>
      <c r="CHD16" s="244"/>
      <c r="CHE16" s="244"/>
      <c r="CHF16" s="244"/>
      <c r="CHG16" s="244"/>
      <c r="CHH16" s="244"/>
      <c r="CHI16" s="244"/>
      <c r="CHJ16" s="244"/>
      <c r="CHK16" s="244"/>
      <c r="CHL16" s="244"/>
      <c r="CHM16" s="244"/>
      <c r="CHN16" s="244"/>
      <c r="CHO16" s="244"/>
      <c r="CHP16" s="244"/>
      <c r="CHQ16" s="244"/>
      <c r="CHR16" s="244"/>
      <c r="CHS16" s="244"/>
      <c r="CHT16" s="244"/>
      <c r="CHU16" s="244"/>
      <c r="CHV16" s="244"/>
      <c r="CHW16" s="244"/>
      <c r="CHX16" s="244"/>
      <c r="CHY16" s="244"/>
      <c r="CHZ16" s="244"/>
      <c r="CIA16" s="244"/>
      <c r="CIB16" s="244"/>
      <c r="CIC16" s="244"/>
      <c r="CID16" s="244"/>
      <c r="CIE16" s="244"/>
      <c r="CIF16" s="244"/>
      <c r="CIG16" s="244"/>
      <c r="CIH16" s="244"/>
      <c r="CII16" s="244"/>
      <c r="CIJ16" s="244"/>
      <c r="CIK16" s="244"/>
      <c r="CIL16" s="244"/>
      <c r="CIM16" s="244"/>
      <c r="CIN16" s="244"/>
      <c r="CIO16" s="244"/>
      <c r="CIP16" s="244"/>
      <c r="CIQ16" s="244"/>
      <c r="CIR16" s="244"/>
      <c r="CIS16" s="244"/>
      <c r="CIT16" s="244"/>
      <c r="CIU16" s="244"/>
      <c r="CIV16" s="244"/>
      <c r="CIW16" s="244"/>
      <c r="CIX16" s="244"/>
      <c r="CIY16" s="244"/>
      <c r="CIZ16" s="244"/>
      <c r="CJA16" s="244"/>
      <c r="CJB16" s="244"/>
      <c r="CJC16" s="244"/>
      <c r="CJD16" s="244"/>
      <c r="CJE16" s="244"/>
      <c r="CJF16" s="244"/>
      <c r="CJG16" s="244"/>
      <c r="CJH16" s="244"/>
      <c r="CJI16" s="244"/>
      <c r="CJJ16" s="244"/>
      <c r="CJK16" s="244"/>
      <c r="CJL16" s="244"/>
      <c r="CJM16" s="244"/>
      <c r="CJN16" s="244"/>
      <c r="CJO16" s="244"/>
      <c r="CJP16" s="244"/>
      <c r="CJQ16" s="244"/>
      <c r="CJR16" s="244"/>
      <c r="CJS16" s="244"/>
      <c r="CJT16" s="244"/>
      <c r="CJU16" s="244"/>
      <c r="CJV16" s="244"/>
      <c r="CJW16" s="244"/>
      <c r="CJX16" s="244"/>
      <c r="CJY16" s="244"/>
      <c r="CJZ16" s="244"/>
      <c r="CKA16" s="244"/>
      <c r="CKB16" s="244"/>
      <c r="CKC16" s="244"/>
      <c r="CKD16" s="244"/>
      <c r="CKE16" s="244"/>
      <c r="CKF16" s="244"/>
      <c r="CKG16" s="244"/>
      <c r="CKH16" s="244"/>
      <c r="CKI16" s="244"/>
      <c r="CKJ16" s="244"/>
      <c r="CKK16" s="244"/>
      <c r="CKL16" s="244"/>
      <c r="CKM16" s="244"/>
      <c r="CKN16" s="244"/>
      <c r="CKO16" s="244"/>
      <c r="CKP16" s="244"/>
      <c r="CKQ16" s="244"/>
      <c r="CKR16" s="244"/>
      <c r="CKS16" s="244"/>
      <c r="CKT16" s="244"/>
      <c r="CKU16" s="244"/>
      <c r="CKV16" s="244"/>
      <c r="CKW16" s="244"/>
      <c r="CKX16" s="244"/>
      <c r="CKY16" s="244"/>
      <c r="CKZ16" s="244"/>
      <c r="CLA16" s="244"/>
      <c r="CLB16" s="244"/>
      <c r="CLC16" s="244"/>
      <c r="CLD16" s="244"/>
      <c r="CLE16" s="244"/>
      <c r="CLF16" s="244"/>
      <c r="CLG16" s="244"/>
      <c r="CLH16" s="244"/>
      <c r="CLI16" s="244"/>
      <c r="CLJ16" s="244"/>
      <c r="CLK16" s="244"/>
      <c r="CLL16" s="244"/>
      <c r="CLM16" s="244"/>
      <c r="CLN16" s="244"/>
      <c r="CLO16" s="244"/>
      <c r="CLP16" s="244"/>
      <c r="CLQ16" s="244"/>
      <c r="CLR16" s="244"/>
      <c r="CLS16" s="244"/>
      <c r="CLT16" s="244"/>
      <c r="CLU16" s="244"/>
      <c r="CLV16" s="244"/>
      <c r="CLW16" s="244"/>
      <c r="CLX16" s="244"/>
      <c r="CLY16" s="244"/>
      <c r="CLZ16" s="244"/>
      <c r="CMA16" s="244"/>
      <c r="CMB16" s="244"/>
      <c r="CMC16" s="244"/>
      <c r="CMD16" s="244"/>
      <c r="CME16" s="244"/>
      <c r="CMF16" s="244"/>
      <c r="CMG16" s="244"/>
      <c r="CMH16" s="244"/>
      <c r="CMI16" s="244"/>
      <c r="CMJ16" s="244"/>
      <c r="CMK16" s="244"/>
      <c r="CML16" s="244"/>
      <c r="CMM16" s="244"/>
      <c r="CMN16" s="244"/>
      <c r="CMO16" s="244"/>
      <c r="CMP16" s="244"/>
      <c r="CMQ16" s="244"/>
      <c r="CMR16" s="244"/>
      <c r="CMS16" s="244"/>
      <c r="CMT16" s="244"/>
      <c r="CMU16" s="244"/>
      <c r="CMV16" s="244"/>
      <c r="CMW16" s="244"/>
      <c r="CMX16" s="244"/>
      <c r="CMY16" s="244"/>
      <c r="CMZ16" s="244"/>
      <c r="CNA16" s="244"/>
      <c r="CNB16" s="244"/>
      <c r="CNC16" s="244"/>
      <c r="CND16" s="244"/>
      <c r="CNE16" s="244"/>
      <c r="CNF16" s="244"/>
      <c r="CNG16" s="244"/>
      <c r="CNH16" s="244"/>
      <c r="CNI16" s="244"/>
      <c r="CNJ16" s="244"/>
      <c r="CNK16" s="244"/>
      <c r="CNL16" s="244"/>
      <c r="CNM16" s="244"/>
      <c r="CNN16" s="244"/>
      <c r="CNO16" s="244"/>
      <c r="CNP16" s="244"/>
      <c r="CNQ16" s="244"/>
      <c r="CNR16" s="244"/>
      <c r="CNS16" s="244"/>
      <c r="CNT16" s="244"/>
      <c r="CNU16" s="244"/>
      <c r="CNV16" s="244"/>
      <c r="CNW16" s="244"/>
      <c r="CNX16" s="244"/>
      <c r="CNY16" s="244"/>
      <c r="CNZ16" s="244"/>
      <c r="COA16" s="244"/>
      <c r="COB16" s="244"/>
      <c r="COC16" s="244"/>
      <c r="COD16" s="244"/>
      <c r="COE16" s="244"/>
      <c r="COF16" s="244"/>
      <c r="COG16" s="244"/>
      <c r="COH16" s="244"/>
      <c r="COI16" s="244"/>
      <c r="COJ16" s="244"/>
      <c r="COK16" s="244"/>
      <c r="COL16" s="244"/>
      <c r="COM16" s="244"/>
      <c r="CON16" s="244"/>
      <c r="COO16" s="244"/>
      <c r="COP16" s="244"/>
      <c r="COQ16" s="244"/>
      <c r="COR16" s="244"/>
      <c r="COS16" s="244"/>
      <c r="COT16" s="244"/>
      <c r="COU16" s="244"/>
      <c r="COV16" s="244"/>
      <c r="COW16" s="244"/>
      <c r="COX16" s="244"/>
      <c r="COY16" s="244"/>
      <c r="COZ16" s="244"/>
      <c r="CPA16" s="244"/>
      <c r="CPB16" s="244"/>
      <c r="CPC16" s="244"/>
      <c r="CPD16" s="244"/>
      <c r="CPE16" s="244"/>
      <c r="CPF16" s="244"/>
      <c r="CPG16" s="244"/>
      <c r="CPH16" s="244"/>
      <c r="CPI16" s="244"/>
      <c r="CPJ16" s="244"/>
      <c r="CPK16" s="244"/>
      <c r="CPL16" s="244"/>
      <c r="CPM16" s="244"/>
      <c r="CPN16" s="244"/>
      <c r="CPO16" s="244"/>
      <c r="CPP16" s="244"/>
      <c r="CPQ16" s="244"/>
      <c r="CPR16" s="244"/>
      <c r="CPS16" s="244"/>
      <c r="CPT16" s="244"/>
      <c r="CPU16" s="244"/>
      <c r="CPV16" s="244"/>
      <c r="CPW16" s="244"/>
      <c r="CPX16" s="244"/>
      <c r="CPY16" s="244"/>
      <c r="CPZ16" s="244"/>
      <c r="CQA16" s="244"/>
      <c r="CQB16" s="244"/>
      <c r="CQC16" s="244"/>
      <c r="CQD16" s="244"/>
      <c r="CQE16" s="244"/>
      <c r="CQF16" s="244"/>
      <c r="CQG16" s="244"/>
      <c r="CQH16" s="244"/>
      <c r="CQI16" s="244"/>
      <c r="CQJ16" s="244"/>
      <c r="CQK16" s="244"/>
      <c r="CQL16" s="244"/>
      <c r="CQM16" s="244"/>
      <c r="CQN16" s="244"/>
      <c r="CQO16" s="244"/>
      <c r="CQP16" s="244"/>
      <c r="CQQ16" s="244"/>
      <c r="CQR16" s="244"/>
      <c r="CQS16" s="244"/>
      <c r="CQT16" s="244"/>
      <c r="CQU16" s="244"/>
      <c r="CQV16" s="244"/>
      <c r="CQW16" s="244"/>
      <c r="CQX16" s="244"/>
      <c r="CQY16" s="244"/>
      <c r="CQZ16" s="244"/>
      <c r="CRA16" s="244"/>
      <c r="CRB16" s="244"/>
      <c r="CRC16" s="244"/>
      <c r="CRD16" s="244"/>
      <c r="CRE16" s="244"/>
      <c r="CRF16" s="244"/>
      <c r="CRG16" s="244"/>
      <c r="CRH16" s="244"/>
      <c r="CRI16" s="244"/>
      <c r="CRJ16" s="244"/>
      <c r="CRK16" s="244"/>
      <c r="CRL16" s="244"/>
      <c r="CRM16" s="244"/>
      <c r="CRN16" s="244"/>
      <c r="CRO16" s="244"/>
      <c r="CRP16" s="244"/>
      <c r="CRQ16" s="244"/>
      <c r="CRR16" s="244"/>
      <c r="CRS16" s="244"/>
      <c r="CRT16" s="244"/>
      <c r="CRU16" s="244"/>
      <c r="CRV16" s="244"/>
      <c r="CRW16" s="244"/>
      <c r="CRX16" s="244"/>
      <c r="CRY16" s="244"/>
      <c r="CRZ16" s="244"/>
      <c r="CSA16" s="244"/>
      <c r="CSB16" s="244"/>
      <c r="CSC16" s="244"/>
      <c r="CSD16" s="244"/>
      <c r="CSE16" s="244"/>
      <c r="CSF16" s="244"/>
      <c r="CSG16" s="244"/>
      <c r="CSH16" s="244"/>
      <c r="CSI16" s="244"/>
      <c r="CSJ16" s="244"/>
      <c r="CSK16" s="244"/>
      <c r="CSL16" s="244"/>
      <c r="CSM16" s="244"/>
      <c r="CSN16" s="244"/>
      <c r="CSO16" s="244"/>
      <c r="CSP16" s="244"/>
      <c r="CSQ16" s="244"/>
      <c r="CSR16" s="244"/>
      <c r="CSS16" s="244"/>
      <c r="CST16" s="244"/>
      <c r="CSU16" s="244"/>
      <c r="CSV16" s="244"/>
      <c r="CSW16" s="244"/>
      <c r="CSX16" s="244"/>
      <c r="CSY16" s="244"/>
      <c r="CSZ16" s="244"/>
      <c r="CTA16" s="244"/>
      <c r="CTB16" s="244"/>
      <c r="CTC16" s="244"/>
      <c r="CTD16" s="244"/>
      <c r="CTE16" s="244"/>
      <c r="CTF16" s="244"/>
      <c r="CTG16" s="244"/>
      <c r="CTH16" s="244"/>
      <c r="CTI16" s="244"/>
      <c r="CTJ16" s="244"/>
      <c r="CTK16" s="244"/>
      <c r="CTL16" s="244"/>
      <c r="CTM16" s="244"/>
      <c r="CTN16" s="244"/>
      <c r="CTO16" s="244"/>
      <c r="CTP16" s="244"/>
      <c r="CTQ16" s="244"/>
      <c r="CTR16" s="244"/>
      <c r="CTS16" s="244"/>
      <c r="CTT16" s="244"/>
      <c r="CTU16" s="244"/>
      <c r="CTV16" s="244"/>
      <c r="CTW16" s="244"/>
      <c r="CTX16" s="244"/>
      <c r="CTY16" s="244"/>
      <c r="CTZ16" s="244"/>
      <c r="CUA16" s="244"/>
      <c r="CUB16" s="244"/>
      <c r="CUC16" s="244"/>
      <c r="CUD16" s="244"/>
      <c r="CUE16" s="244"/>
      <c r="CUF16" s="244"/>
      <c r="CUG16" s="244"/>
      <c r="CUH16" s="244"/>
      <c r="CUI16" s="244"/>
      <c r="CUJ16" s="244"/>
      <c r="CUK16" s="244"/>
      <c r="CUL16" s="244"/>
      <c r="CUM16" s="244"/>
      <c r="CUN16" s="244"/>
      <c r="CUO16" s="244"/>
      <c r="CUP16" s="244"/>
      <c r="CUQ16" s="244"/>
      <c r="CUR16" s="244"/>
      <c r="CUS16" s="244"/>
      <c r="CUT16" s="244"/>
      <c r="CUU16" s="244"/>
      <c r="CUV16" s="244"/>
      <c r="CUW16" s="244"/>
      <c r="CUX16" s="244"/>
      <c r="CUY16" s="244"/>
      <c r="CUZ16" s="244"/>
      <c r="CVA16" s="244"/>
      <c r="CVB16" s="244"/>
      <c r="CVC16" s="244"/>
      <c r="CVD16" s="244"/>
      <c r="CVE16" s="244"/>
      <c r="CVF16" s="244"/>
      <c r="CVG16" s="244"/>
      <c r="CVH16" s="244"/>
      <c r="CVI16" s="244"/>
      <c r="CVJ16" s="244"/>
      <c r="CVK16" s="244"/>
      <c r="CVL16" s="244"/>
      <c r="CVM16" s="244"/>
      <c r="CVN16" s="244"/>
      <c r="CVO16" s="244"/>
      <c r="CVP16" s="244"/>
      <c r="CVQ16" s="244"/>
      <c r="CVR16" s="244"/>
      <c r="CVS16" s="244"/>
      <c r="CVT16" s="244"/>
      <c r="CVU16" s="244"/>
      <c r="CVV16" s="244"/>
      <c r="CVW16" s="244"/>
      <c r="CVX16" s="244"/>
      <c r="CVY16" s="244"/>
      <c r="CVZ16" s="244"/>
      <c r="CWA16" s="244"/>
      <c r="CWB16" s="244"/>
      <c r="CWC16" s="244"/>
      <c r="CWD16" s="244"/>
      <c r="CWE16" s="244"/>
      <c r="CWF16" s="244"/>
      <c r="CWG16" s="244"/>
      <c r="CWH16" s="244"/>
      <c r="CWI16" s="244"/>
      <c r="CWJ16" s="244"/>
      <c r="CWK16" s="244"/>
      <c r="CWL16" s="244"/>
      <c r="CWM16" s="244"/>
      <c r="CWN16" s="244"/>
      <c r="CWO16" s="244"/>
      <c r="CWP16" s="244"/>
      <c r="CWQ16" s="244"/>
      <c r="CWR16" s="244"/>
      <c r="CWS16" s="244"/>
      <c r="CWT16" s="244"/>
      <c r="CWU16" s="244"/>
      <c r="CWV16" s="244"/>
      <c r="CWW16" s="244"/>
      <c r="CWX16" s="244"/>
      <c r="CWY16" s="244"/>
      <c r="CWZ16" s="244"/>
      <c r="CXA16" s="244"/>
      <c r="CXB16" s="244"/>
      <c r="CXC16" s="244"/>
      <c r="CXD16" s="244"/>
      <c r="CXE16" s="244"/>
      <c r="CXF16" s="244"/>
      <c r="CXG16" s="244"/>
      <c r="CXH16" s="244"/>
      <c r="CXI16" s="244"/>
      <c r="CXJ16" s="244"/>
      <c r="CXK16" s="244"/>
      <c r="CXL16" s="244"/>
      <c r="CXM16" s="244"/>
      <c r="CXN16" s="244"/>
      <c r="CXO16" s="244"/>
      <c r="CXP16" s="244"/>
      <c r="CXQ16" s="244"/>
      <c r="CXR16" s="244"/>
      <c r="CXS16" s="244"/>
      <c r="CXT16" s="244"/>
      <c r="CXU16" s="244"/>
      <c r="CXV16" s="244"/>
      <c r="CXW16" s="244"/>
      <c r="CXX16" s="244"/>
      <c r="CXY16" s="244"/>
      <c r="CXZ16" s="244"/>
      <c r="CYA16" s="244"/>
      <c r="CYB16" s="244"/>
      <c r="CYC16" s="244"/>
      <c r="CYD16" s="244"/>
      <c r="CYE16" s="244"/>
      <c r="CYF16" s="244"/>
      <c r="CYG16" s="244"/>
      <c r="CYH16" s="244"/>
      <c r="CYI16" s="244"/>
      <c r="CYJ16" s="244"/>
      <c r="CYK16" s="244"/>
      <c r="CYL16" s="244"/>
      <c r="CYM16" s="244"/>
      <c r="CYN16" s="244"/>
      <c r="CYO16" s="244"/>
      <c r="CYP16" s="244"/>
      <c r="CYQ16" s="244"/>
      <c r="CYR16" s="244"/>
      <c r="CYS16" s="244"/>
      <c r="CYT16" s="244"/>
      <c r="CYU16" s="244"/>
      <c r="CYV16" s="244"/>
      <c r="CYW16" s="244"/>
      <c r="CYX16" s="244"/>
      <c r="CYY16" s="244"/>
      <c r="CYZ16" s="244"/>
      <c r="CZA16" s="244"/>
      <c r="CZB16" s="244"/>
      <c r="CZC16" s="244"/>
      <c r="CZD16" s="244"/>
      <c r="CZE16" s="244"/>
      <c r="CZF16" s="244"/>
      <c r="CZG16" s="244"/>
      <c r="CZH16" s="244"/>
      <c r="CZI16" s="244"/>
      <c r="CZJ16" s="244"/>
      <c r="CZK16" s="244"/>
      <c r="CZL16" s="244"/>
      <c r="CZM16" s="244"/>
      <c r="CZN16" s="244"/>
      <c r="CZO16" s="244"/>
      <c r="CZP16" s="244"/>
      <c r="CZQ16" s="244"/>
      <c r="CZR16" s="244"/>
      <c r="CZS16" s="244"/>
      <c r="CZT16" s="244"/>
      <c r="CZU16" s="244"/>
      <c r="CZV16" s="244"/>
      <c r="CZW16" s="244"/>
      <c r="CZX16" s="244"/>
      <c r="CZY16" s="244"/>
      <c r="CZZ16" s="244"/>
      <c r="DAA16" s="244"/>
      <c r="DAB16" s="244"/>
      <c r="DAC16" s="244"/>
      <c r="DAD16" s="244"/>
      <c r="DAE16" s="244"/>
      <c r="DAF16" s="244"/>
      <c r="DAG16" s="244"/>
      <c r="DAH16" s="244"/>
      <c r="DAI16" s="244"/>
      <c r="DAJ16" s="244"/>
      <c r="DAK16" s="244"/>
      <c r="DAL16" s="244"/>
      <c r="DAM16" s="244"/>
      <c r="DAN16" s="244"/>
      <c r="DAO16" s="244"/>
      <c r="DAP16" s="244"/>
      <c r="DAQ16" s="244"/>
      <c r="DAR16" s="244"/>
      <c r="DAS16" s="244"/>
      <c r="DAT16" s="244"/>
      <c r="DAU16" s="244"/>
      <c r="DAV16" s="244"/>
      <c r="DAW16" s="244"/>
      <c r="DAX16" s="244"/>
      <c r="DAY16" s="244"/>
      <c r="DAZ16" s="244"/>
      <c r="DBA16" s="244"/>
      <c r="DBB16" s="244"/>
      <c r="DBC16" s="244"/>
      <c r="DBD16" s="244"/>
      <c r="DBE16" s="244"/>
      <c r="DBF16" s="244"/>
      <c r="DBG16" s="244"/>
      <c r="DBH16" s="244"/>
      <c r="DBI16" s="244"/>
      <c r="DBJ16" s="244"/>
      <c r="DBK16" s="244"/>
      <c r="DBL16" s="244"/>
      <c r="DBM16" s="244"/>
      <c r="DBN16" s="244"/>
      <c r="DBO16" s="244"/>
      <c r="DBP16" s="244"/>
      <c r="DBQ16" s="244"/>
      <c r="DBR16" s="244"/>
      <c r="DBS16" s="244"/>
      <c r="DBT16" s="244"/>
      <c r="DBU16" s="244"/>
      <c r="DBV16" s="244"/>
      <c r="DBW16" s="244"/>
      <c r="DBX16" s="244"/>
      <c r="DBY16" s="244"/>
      <c r="DBZ16" s="244"/>
      <c r="DCA16" s="244"/>
      <c r="DCB16" s="244"/>
      <c r="DCC16" s="244"/>
      <c r="DCD16" s="244"/>
      <c r="DCE16" s="244"/>
      <c r="DCF16" s="244"/>
      <c r="DCG16" s="244"/>
      <c r="DCH16" s="244"/>
      <c r="DCI16" s="244"/>
      <c r="DCJ16" s="244"/>
      <c r="DCK16" s="244"/>
      <c r="DCL16" s="244"/>
      <c r="DCM16" s="244"/>
      <c r="DCN16" s="244"/>
      <c r="DCO16" s="244"/>
      <c r="DCP16" s="244"/>
      <c r="DCQ16" s="244"/>
      <c r="DCR16" s="244"/>
      <c r="DCS16" s="244"/>
      <c r="DCT16" s="244"/>
      <c r="DCU16" s="244"/>
      <c r="DCV16" s="244"/>
      <c r="DCW16" s="244"/>
      <c r="DCX16" s="244"/>
      <c r="DCY16" s="244"/>
      <c r="DCZ16" s="244"/>
      <c r="DDA16" s="244"/>
      <c r="DDB16" s="244"/>
      <c r="DDC16" s="244"/>
      <c r="DDD16" s="244"/>
      <c r="DDE16" s="244"/>
      <c r="DDF16" s="244"/>
      <c r="DDG16" s="244"/>
      <c r="DDH16" s="244"/>
      <c r="DDI16" s="244"/>
      <c r="DDJ16" s="244"/>
      <c r="DDK16" s="244"/>
      <c r="DDL16" s="244"/>
      <c r="DDM16" s="244"/>
      <c r="DDN16" s="244"/>
      <c r="DDO16" s="244"/>
      <c r="DDP16" s="244"/>
      <c r="DDQ16" s="244"/>
      <c r="DDR16" s="244"/>
      <c r="DDS16" s="244"/>
      <c r="DDT16" s="244"/>
      <c r="DDU16" s="244"/>
      <c r="DDV16" s="244"/>
      <c r="DDW16" s="244"/>
      <c r="DDX16" s="244"/>
      <c r="DDY16" s="244"/>
      <c r="DDZ16" s="244"/>
      <c r="DEA16" s="244"/>
      <c r="DEB16" s="244"/>
      <c r="DEC16" s="244"/>
      <c r="DED16" s="244"/>
      <c r="DEE16" s="244"/>
      <c r="DEF16" s="244"/>
      <c r="DEG16" s="244"/>
      <c r="DEH16" s="244"/>
      <c r="DEI16" s="244"/>
      <c r="DEJ16" s="244"/>
      <c r="DEK16" s="244"/>
      <c r="DEL16" s="244"/>
      <c r="DEM16" s="244"/>
      <c r="DEN16" s="244"/>
      <c r="DEO16" s="244"/>
      <c r="DEP16" s="244"/>
      <c r="DEQ16" s="244"/>
      <c r="DER16" s="244"/>
      <c r="DES16" s="244"/>
      <c r="DET16" s="244"/>
      <c r="DEU16" s="244"/>
      <c r="DEV16" s="244"/>
      <c r="DEW16" s="244"/>
      <c r="DEX16" s="244"/>
      <c r="DEY16" s="244"/>
      <c r="DEZ16" s="244"/>
      <c r="DFA16" s="244"/>
      <c r="DFB16" s="244"/>
      <c r="DFC16" s="244"/>
      <c r="DFD16" s="244"/>
      <c r="DFE16" s="244"/>
      <c r="DFF16" s="244"/>
      <c r="DFG16" s="244"/>
      <c r="DFH16" s="244"/>
      <c r="DFI16" s="244"/>
      <c r="DFJ16" s="244"/>
      <c r="DFK16" s="244"/>
      <c r="DFL16" s="244"/>
      <c r="DFM16" s="244"/>
      <c r="DFN16" s="244"/>
      <c r="DFO16" s="244"/>
      <c r="DFP16" s="244"/>
      <c r="DFQ16" s="244"/>
      <c r="DFR16" s="244"/>
      <c r="DFS16" s="244"/>
      <c r="DFT16" s="244"/>
      <c r="DFU16" s="244"/>
      <c r="DFV16" s="244"/>
      <c r="DFW16" s="244"/>
      <c r="DFX16" s="244"/>
      <c r="DFY16" s="244"/>
      <c r="DFZ16" s="244"/>
      <c r="DGA16" s="244"/>
      <c r="DGB16" s="244"/>
      <c r="DGC16" s="244"/>
      <c r="DGD16" s="244"/>
      <c r="DGE16" s="244"/>
      <c r="DGF16" s="244"/>
      <c r="DGG16" s="244"/>
      <c r="DGH16" s="244"/>
      <c r="DGI16" s="244"/>
      <c r="DGJ16" s="244"/>
      <c r="DGK16" s="244"/>
      <c r="DGL16" s="244"/>
      <c r="DGM16" s="244"/>
      <c r="DGN16" s="244"/>
      <c r="DGO16" s="244"/>
      <c r="DGP16" s="244"/>
      <c r="DGQ16" s="244"/>
      <c r="DGR16" s="244"/>
      <c r="DGS16" s="244"/>
      <c r="DGT16" s="244"/>
      <c r="DGU16" s="244"/>
      <c r="DGV16" s="244"/>
      <c r="DGW16" s="244"/>
      <c r="DGX16" s="244"/>
      <c r="DGY16" s="244"/>
      <c r="DGZ16" s="244"/>
      <c r="DHA16" s="244"/>
      <c r="DHB16" s="244"/>
      <c r="DHC16" s="244"/>
      <c r="DHD16" s="244"/>
      <c r="DHE16" s="244"/>
      <c r="DHF16" s="244"/>
      <c r="DHG16" s="244"/>
      <c r="DHH16" s="244"/>
      <c r="DHI16" s="244"/>
      <c r="DHJ16" s="244"/>
      <c r="DHK16" s="244"/>
      <c r="DHL16" s="244"/>
      <c r="DHM16" s="244"/>
      <c r="DHN16" s="244"/>
      <c r="DHO16" s="244"/>
      <c r="DHP16" s="244"/>
      <c r="DHQ16" s="244"/>
      <c r="DHR16" s="244"/>
      <c r="DHS16" s="244"/>
      <c r="DHT16" s="244"/>
      <c r="DHU16" s="244"/>
      <c r="DHV16" s="244"/>
      <c r="DHW16" s="244"/>
      <c r="DHX16" s="244"/>
      <c r="DHY16" s="244"/>
      <c r="DHZ16" s="244"/>
      <c r="DIA16" s="244"/>
      <c r="DIB16" s="244"/>
      <c r="DIC16" s="244"/>
      <c r="DID16" s="244"/>
      <c r="DIE16" s="244"/>
      <c r="DIF16" s="244"/>
      <c r="DIG16" s="244"/>
      <c r="DIH16" s="244"/>
      <c r="DII16" s="244"/>
      <c r="DIJ16" s="244"/>
      <c r="DIK16" s="244"/>
      <c r="DIL16" s="244"/>
      <c r="DIM16" s="244"/>
      <c r="DIN16" s="244"/>
      <c r="DIO16" s="244"/>
      <c r="DIP16" s="244"/>
      <c r="DIQ16" s="244"/>
      <c r="DIR16" s="244"/>
      <c r="DIS16" s="244"/>
      <c r="DIT16" s="244"/>
      <c r="DIU16" s="244"/>
      <c r="DIV16" s="244"/>
      <c r="DIW16" s="244"/>
      <c r="DIX16" s="244"/>
      <c r="DIY16" s="244"/>
      <c r="DIZ16" s="244"/>
      <c r="DJA16" s="244"/>
      <c r="DJB16" s="244"/>
      <c r="DJC16" s="244"/>
      <c r="DJD16" s="244"/>
      <c r="DJE16" s="244"/>
      <c r="DJF16" s="244"/>
      <c r="DJG16" s="244"/>
      <c r="DJH16" s="244"/>
      <c r="DJI16" s="244"/>
      <c r="DJJ16" s="244"/>
      <c r="DJK16" s="244"/>
      <c r="DJL16" s="244"/>
      <c r="DJM16" s="244"/>
      <c r="DJN16" s="244"/>
      <c r="DJO16" s="244"/>
      <c r="DJP16" s="244"/>
      <c r="DJQ16" s="244"/>
      <c r="DJR16" s="244"/>
      <c r="DJS16" s="244"/>
      <c r="DJT16" s="244"/>
      <c r="DJU16" s="244"/>
      <c r="DJV16" s="244"/>
      <c r="DJW16" s="244"/>
      <c r="DJX16" s="244"/>
      <c r="DJY16" s="244"/>
      <c r="DJZ16" s="244"/>
      <c r="DKA16" s="244"/>
      <c r="DKB16" s="244"/>
      <c r="DKC16" s="244"/>
      <c r="DKD16" s="244"/>
      <c r="DKE16" s="244"/>
      <c r="DKF16" s="244"/>
      <c r="DKG16" s="244"/>
      <c r="DKH16" s="244"/>
      <c r="DKI16" s="244"/>
      <c r="DKJ16" s="244"/>
      <c r="DKK16" s="244"/>
      <c r="DKL16" s="244"/>
      <c r="DKM16" s="244"/>
      <c r="DKN16" s="244"/>
      <c r="DKO16" s="244"/>
      <c r="DKP16" s="244"/>
      <c r="DKQ16" s="244"/>
      <c r="DKR16" s="244"/>
      <c r="DKS16" s="244"/>
      <c r="DKT16" s="244"/>
      <c r="DKU16" s="244"/>
      <c r="DKV16" s="244"/>
      <c r="DKW16" s="244"/>
      <c r="DKX16" s="244"/>
      <c r="DKY16" s="244"/>
      <c r="DKZ16" s="244"/>
      <c r="DLA16" s="244"/>
      <c r="DLB16" s="244"/>
      <c r="DLC16" s="244"/>
      <c r="DLD16" s="244"/>
      <c r="DLE16" s="244"/>
      <c r="DLF16" s="244"/>
      <c r="DLG16" s="244"/>
      <c r="DLH16" s="244"/>
      <c r="DLI16" s="244"/>
      <c r="DLJ16" s="244"/>
      <c r="DLK16" s="244"/>
      <c r="DLL16" s="244"/>
      <c r="DLM16" s="244"/>
      <c r="DLN16" s="244"/>
      <c r="DLO16" s="244"/>
      <c r="DLP16" s="244"/>
      <c r="DLQ16" s="244"/>
      <c r="DLR16" s="244"/>
      <c r="DLS16" s="244"/>
      <c r="DLT16" s="244"/>
      <c r="DLU16" s="244"/>
      <c r="DLV16" s="244"/>
      <c r="DLW16" s="244"/>
      <c r="DLX16" s="244"/>
      <c r="DLY16" s="244"/>
      <c r="DLZ16" s="244"/>
      <c r="DMA16" s="244"/>
      <c r="DMB16" s="244"/>
      <c r="DMC16" s="244"/>
      <c r="DMD16" s="244"/>
      <c r="DME16" s="244"/>
      <c r="DMF16" s="244"/>
      <c r="DMG16" s="244"/>
      <c r="DMH16" s="244"/>
      <c r="DMI16" s="244"/>
      <c r="DMJ16" s="244"/>
      <c r="DMK16" s="244"/>
      <c r="DML16" s="244"/>
      <c r="DMM16" s="244"/>
      <c r="DMN16" s="244"/>
      <c r="DMO16" s="244"/>
      <c r="DMP16" s="244"/>
      <c r="DMQ16" s="244"/>
      <c r="DMR16" s="244"/>
      <c r="DMS16" s="244"/>
      <c r="DMT16" s="244"/>
      <c r="DMU16" s="244"/>
      <c r="DMV16" s="244"/>
      <c r="DMW16" s="244"/>
      <c r="DMX16" s="244"/>
      <c r="DMY16" s="244"/>
      <c r="DMZ16" s="244"/>
      <c r="DNA16" s="244"/>
      <c r="DNB16" s="244"/>
      <c r="DNC16" s="244"/>
      <c r="DND16" s="244"/>
      <c r="DNE16" s="244"/>
      <c r="DNF16" s="244"/>
      <c r="DNG16" s="244"/>
      <c r="DNH16" s="244"/>
      <c r="DNI16" s="244"/>
      <c r="DNJ16" s="244"/>
      <c r="DNK16" s="244"/>
      <c r="DNL16" s="244"/>
      <c r="DNM16" s="244"/>
      <c r="DNN16" s="244"/>
      <c r="DNO16" s="244"/>
      <c r="DNP16" s="244"/>
      <c r="DNQ16" s="244"/>
      <c r="DNR16" s="244"/>
      <c r="DNS16" s="244"/>
      <c r="DNT16" s="244"/>
      <c r="DNU16" s="244"/>
      <c r="DNV16" s="244"/>
      <c r="DNW16" s="244"/>
      <c r="DNX16" s="244"/>
      <c r="DNY16" s="244"/>
      <c r="DNZ16" s="244"/>
      <c r="DOA16" s="244"/>
      <c r="DOB16" s="244"/>
      <c r="DOC16" s="244"/>
      <c r="DOD16" s="244"/>
      <c r="DOE16" s="244"/>
      <c r="DOF16" s="244"/>
      <c r="DOG16" s="244"/>
      <c r="DOH16" s="244"/>
      <c r="DOI16" s="244"/>
      <c r="DOJ16" s="244"/>
      <c r="DOK16" s="244"/>
      <c r="DOL16" s="244"/>
      <c r="DOM16" s="244"/>
      <c r="DON16" s="244"/>
      <c r="DOO16" s="244"/>
      <c r="DOP16" s="244"/>
      <c r="DOQ16" s="244"/>
      <c r="DOR16" s="244"/>
      <c r="DOS16" s="244"/>
      <c r="DOT16" s="244"/>
      <c r="DOU16" s="244"/>
      <c r="DOV16" s="244"/>
      <c r="DOW16" s="244"/>
      <c r="DOX16" s="244"/>
      <c r="DOY16" s="244"/>
      <c r="DOZ16" s="244"/>
      <c r="DPA16" s="244"/>
      <c r="DPB16" s="244"/>
      <c r="DPC16" s="244"/>
      <c r="DPD16" s="244"/>
      <c r="DPE16" s="244"/>
      <c r="DPF16" s="244"/>
      <c r="DPG16" s="244"/>
      <c r="DPH16" s="244"/>
      <c r="DPI16" s="244"/>
      <c r="DPJ16" s="244"/>
      <c r="DPK16" s="244"/>
      <c r="DPL16" s="244"/>
      <c r="DPM16" s="244"/>
      <c r="DPN16" s="244"/>
      <c r="DPO16" s="244"/>
      <c r="DPP16" s="244"/>
      <c r="DPQ16" s="244"/>
      <c r="DPR16" s="244"/>
      <c r="DPS16" s="244"/>
      <c r="DPT16" s="244"/>
      <c r="DPU16" s="244"/>
      <c r="DPV16" s="244"/>
      <c r="DPW16" s="244"/>
      <c r="DPX16" s="244"/>
      <c r="DPY16" s="244"/>
      <c r="DPZ16" s="244"/>
      <c r="DQA16" s="244"/>
      <c r="DQB16" s="244"/>
      <c r="DQC16" s="244"/>
      <c r="DQD16" s="244"/>
      <c r="DQE16" s="244"/>
      <c r="DQF16" s="244"/>
      <c r="DQG16" s="244"/>
      <c r="DQH16" s="244"/>
      <c r="DQI16" s="244"/>
      <c r="DQJ16" s="244"/>
      <c r="DQK16" s="244"/>
      <c r="DQL16" s="244"/>
      <c r="DQM16" s="244"/>
      <c r="DQN16" s="244"/>
      <c r="DQO16" s="244"/>
      <c r="DQP16" s="244"/>
      <c r="DQQ16" s="244"/>
      <c r="DQR16" s="244"/>
      <c r="DQS16" s="244"/>
      <c r="DQT16" s="244"/>
      <c r="DQU16" s="244"/>
      <c r="DQV16" s="244"/>
      <c r="DQW16" s="244"/>
      <c r="DQX16" s="244"/>
      <c r="DQY16" s="244"/>
      <c r="DQZ16" s="244"/>
      <c r="DRA16" s="244"/>
      <c r="DRB16" s="244"/>
      <c r="DRC16" s="244"/>
      <c r="DRD16" s="244"/>
      <c r="DRE16" s="244"/>
      <c r="DRF16" s="244"/>
      <c r="DRG16" s="244"/>
      <c r="DRH16" s="244"/>
      <c r="DRI16" s="244"/>
      <c r="DRJ16" s="244"/>
      <c r="DRK16" s="244"/>
      <c r="DRL16" s="244"/>
      <c r="DRM16" s="244"/>
      <c r="DRN16" s="244"/>
      <c r="DRO16" s="244"/>
      <c r="DRP16" s="244"/>
      <c r="DRQ16" s="244"/>
      <c r="DRR16" s="244"/>
      <c r="DRS16" s="244"/>
      <c r="DRT16" s="244"/>
      <c r="DRU16" s="244"/>
      <c r="DRV16" s="244"/>
      <c r="DRW16" s="244"/>
      <c r="DRX16" s="244"/>
      <c r="DRY16" s="244"/>
      <c r="DRZ16" s="244"/>
      <c r="DSA16" s="244"/>
      <c r="DSB16" s="244"/>
      <c r="DSC16" s="244"/>
      <c r="DSD16" s="244"/>
      <c r="DSE16" s="244"/>
      <c r="DSF16" s="244"/>
      <c r="DSG16" s="244"/>
      <c r="DSH16" s="244"/>
      <c r="DSI16" s="244"/>
      <c r="DSJ16" s="244"/>
      <c r="DSK16" s="244"/>
      <c r="DSL16" s="244"/>
      <c r="DSM16" s="244"/>
      <c r="DSN16" s="244"/>
      <c r="DSO16" s="244"/>
      <c r="DSP16" s="244"/>
      <c r="DSQ16" s="244"/>
      <c r="DSR16" s="244"/>
      <c r="DSS16" s="244"/>
      <c r="DST16" s="244"/>
      <c r="DSU16" s="244"/>
      <c r="DSV16" s="244"/>
      <c r="DSW16" s="244"/>
      <c r="DSX16" s="244"/>
      <c r="DSY16" s="244"/>
      <c r="DSZ16" s="244"/>
      <c r="DTA16" s="244"/>
      <c r="DTB16" s="244"/>
      <c r="DTC16" s="244"/>
      <c r="DTD16" s="244"/>
      <c r="DTE16" s="244"/>
      <c r="DTF16" s="244"/>
      <c r="DTG16" s="244"/>
      <c r="DTH16" s="244"/>
      <c r="DTI16" s="244"/>
      <c r="DTJ16" s="244"/>
      <c r="DTK16" s="244"/>
      <c r="DTL16" s="244"/>
      <c r="DTM16" s="244"/>
      <c r="DTN16" s="244"/>
      <c r="DTO16" s="244"/>
      <c r="DTP16" s="244"/>
      <c r="DTQ16" s="244"/>
      <c r="DTR16" s="244"/>
      <c r="DTS16" s="244"/>
      <c r="DTT16" s="244"/>
      <c r="DTU16" s="244"/>
      <c r="DTV16" s="244"/>
      <c r="DTW16" s="244"/>
      <c r="DTX16" s="244"/>
      <c r="DTY16" s="244"/>
      <c r="DTZ16" s="244"/>
      <c r="DUA16" s="244"/>
      <c r="DUB16" s="244"/>
      <c r="DUC16" s="244"/>
      <c r="DUD16" s="244"/>
      <c r="DUE16" s="244"/>
      <c r="DUF16" s="244"/>
      <c r="DUG16" s="244"/>
      <c r="DUH16" s="244"/>
      <c r="DUI16" s="244"/>
      <c r="DUJ16" s="244"/>
      <c r="DUK16" s="244"/>
      <c r="DUL16" s="244"/>
      <c r="DUM16" s="244"/>
      <c r="DUN16" s="244"/>
      <c r="DUO16" s="244"/>
      <c r="DUP16" s="244"/>
      <c r="DUQ16" s="244"/>
      <c r="DUR16" s="244"/>
      <c r="DUS16" s="244"/>
      <c r="DUT16" s="244"/>
      <c r="DUU16" s="244"/>
      <c r="DUV16" s="244"/>
      <c r="DUW16" s="244"/>
      <c r="DUX16" s="244"/>
      <c r="DUY16" s="244"/>
      <c r="DUZ16" s="244"/>
      <c r="DVA16" s="244"/>
      <c r="DVB16" s="244"/>
      <c r="DVC16" s="244"/>
      <c r="DVD16" s="244"/>
      <c r="DVE16" s="244"/>
      <c r="DVF16" s="244"/>
      <c r="DVG16" s="244"/>
      <c r="DVH16" s="244"/>
      <c r="DVI16" s="244"/>
      <c r="DVJ16" s="244"/>
      <c r="DVK16" s="244"/>
      <c r="DVL16" s="244"/>
      <c r="DVM16" s="244"/>
      <c r="DVN16" s="244"/>
      <c r="DVO16" s="244"/>
      <c r="DVP16" s="244"/>
      <c r="DVQ16" s="244"/>
      <c r="DVR16" s="244"/>
      <c r="DVS16" s="244"/>
      <c r="DVT16" s="244"/>
      <c r="DVU16" s="244"/>
      <c r="DVV16" s="244"/>
      <c r="DVW16" s="244"/>
      <c r="DVX16" s="244"/>
      <c r="DVY16" s="244"/>
      <c r="DVZ16" s="244"/>
      <c r="DWA16" s="244"/>
      <c r="DWB16" s="244"/>
      <c r="DWC16" s="244"/>
      <c r="DWD16" s="244"/>
      <c r="DWE16" s="244"/>
      <c r="DWF16" s="244"/>
      <c r="DWG16" s="244"/>
      <c r="DWH16" s="244"/>
      <c r="DWI16" s="244"/>
      <c r="DWJ16" s="244"/>
      <c r="DWK16" s="244"/>
      <c r="DWL16" s="244"/>
      <c r="DWM16" s="244"/>
      <c r="DWN16" s="244"/>
      <c r="DWO16" s="244"/>
      <c r="DWP16" s="244"/>
      <c r="DWQ16" s="244"/>
      <c r="DWR16" s="244"/>
      <c r="DWS16" s="244"/>
      <c r="DWT16" s="244"/>
      <c r="DWU16" s="244"/>
      <c r="DWV16" s="244"/>
      <c r="DWW16" s="244"/>
      <c r="DWX16" s="244"/>
      <c r="DWY16" s="244"/>
      <c r="DWZ16" s="244"/>
      <c r="DXA16" s="244"/>
      <c r="DXB16" s="244"/>
      <c r="DXC16" s="244"/>
      <c r="DXD16" s="244"/>
      <c r="DXE16" s="244"/>
      <c r="DXF16" s="244"/>
      <c r="DXG16" s="244"/>
      <c r="DXH16" s="244"/>
      <c r="DXI16" s="244"/>
      <c r="DXJ16" s="244"/>
      <c r="DXK16" s="244"/>
      <c r="DXL16" s="244"/>
      <c r="DXM16" s="244"/>
      <c r="DXN16" s="244"/>
      <c r="DXO16" s="244"/>
      <c r="DXP16" s="244"/>
      <c r="DXQ16" s="244"/>
      <c r="DXR16" s="244"/>
      <c r="DXS16" s="244"/>
      <c r="DXT16" s="244"/>
      <c r="DXU16" s="244"/>
      <c r="DXV16" s="244"/>
      <c r="DXW16" s="244"/>
      <c r="DXX16" s="244"/>
      <c r="DXY16" s="244"/>
      <c r="DXZ16" s="244"/>
      <c r="DYA16" s="244"/>
      <c r="DYB16" s="244"/>
      <c r="DYC16" s="244"/>
      <c r="DYD16" s="244"/>
      <c r="DYE16" s="244"/>
      <c r="DYF16" s="244"/>
      <c r="DYG16" s="244"/>
      <c r="DYH16" s="244"/>
      <c r="DYI16" s="244"/>
      <c r="DYJ16" s="244"/>
      <c r="DYK16" s="244"/>
      <c r="DYL16" s="244"/>
      <c r="DYM16" s="244"/>
      <c r="DYN16" s="244"/>
      <c r="DYO16" s="244"/>
      <c r="DYP16" s="244"/>
      <c r="DYQ16" s="244"/>
      <c r="DYR16" s="244"/>
      <c r="DYS16" s="244"/>
      <c r="DYT16" s="244"/>
      <c r="DYU16" s="244"/>
      <c r="DYV16" s="244"/>
      <c r="DYW16" s="244"/>
      <c r="DYX16" s="244"/>
      <c r="DYY16" s="244"/>
      <c r="DYZ16" s="244"/>
      <c r="DZA16" s="244"/>
      <c r="DZB16" s="244"/>
      <c r="DZC16" s="244"/>
      <c r="DZD16" s="244"/>
      <c r="DZE16" s="244"/>
      <c r="DZF16" s="244"/>
      <c r="DZG16" s="244"/>
      <c r="DZH16" s="244"/>
      <c r="DZI16" s="244"/>
      <c r="DZJ16" s="244"/>
      <c r="DZK16" s="244"/>
      <c r="DZL16" s="244"/>
      <c r="DZM16" s="244"/>
      <c r="DZN16" s="244"/>
      <c r="DZO16" s="244"/>
      <c r="DZP16" s="244"/>
      <c r="DZQ16" s="244"/>
      <c r="DZR16" s="244"/>
      <c r="DZS16" s="244"/>
      <c r="DZT16" s="244"/>
      <c r="DZU16" s="244"/>
      <c r="DZV16" s="244"/>
      <c r="DZW16" s="244"/>
      <c r="DZX16" s="244"/>
      <c r="DZY16" s="244"/>
      <c r="DZZ16" s="244"/>
      <c r="EAA16" s="244"/>
      <c r="EAB16" s="244"/>
      <c r="EAC16" s="244"/>
      <c r="EAD16" s="244"/>
      <c r="EAE16" s="244"/>
      <c r="EAF16" s="244"/>
      <c r="EAG16" s="244"/>
      <c r="EAH16" s="244"/>
      <c r="EAI16" s="244"/>
      <c r="EAJ16" s="244"/>
      <c r="EAK16" s="244"/>
      <c r="EAL16" s="244"/>
      <c r="EAM16" s="244"/>
      <c r="EAN16" s="244"/>
      <c r="EAO16" s="244"/>
      <c r="EAP16" s="244"/>
      <c r="EAQ16" s="244"/>
      <c r="EAR16" s="244"/>
      <c r="EAS16" s="244"/>
      <c r="EAT16" s="244"/>
      <c r="EAU16" s="244"/>
      <c r="EAV16" s="244"/>
      <c r="EAW16" s="244"/>
      <c r="EAX16" s="244"/>
      <c r="EAY16" s="244"/>
      <c r="EAZ16" s="244"/>
      <c r="EBA16" s="244"/>
      <c r="EBB16" s="244"/>
      <c r="EBC16" s="244"/>
      <c r="EBD16" s="244"/>
      <c r="EBE16" s="244"/>
      <c r="EBF16" s="244"/>
      <c r="EBG16" s="244"/>
      <c r="EBH16" s="244"/>
      <c r="EBI16" s="244"/>
      <c r="EBJ16" s="244"/>
      <c r="EBK16" s="244"/>
      <c r="EBL16" s="244"/>
      <c r="EBM16" s="244"/>
      <c r="EBN16" s="244"/>
      <c r="EBO16" s="244"/>
      <c r="EBP16" s="244"/>
      <c r="EBQ16" s="244"/>
      <c r="EBR16" s="244"/>
      <c r="EBS16" s="244"/>
      <c r="EBT16" s="244"/>
      <c r="EBU16" s="244"/>
      <c r="EBV16" s="244"/>
      <c r="EBW16" s="244"/>
      <c r="EBX16" s="244"/>
      <c r="EBY16" s="244"/>
      <c r="EBZ16" s="244"/>
      <c r="ECA16" s="244"/>
      <c r="ECB16" s="244"/>
      <c r="ECC16" s="244"/>
      <c r="ECD16" s="244"/>
      <c r="ECE16" s="244"/>
      <c r="ECF16" s="244"/>
      <c r="ECG16" s="244"/>
      <c r="ECH16" s="244"/>
      <c r="ECI16" s="244"/>
      <c r="ECJ16" s="244"/>
      <c r="ECK16" s="244"/>
      <c r="ECL16" s="244"/>
      <c r="ECM16" s="244"/>
      <c r="ECN16" s="244"/>
      <c r="ECO16" s="244"/>
      <c r="ECP16" s="244"/>
      <c r="ECQ16" s="244"/>
      <c r="ECR16" s="244"/>
      <c r="ECS16" s="244"/>
      <c r="ECT16" s="244"/>
      <c r="ECU16" s="244"/>
      <c r="ECV16" s="244"/>
      <c r="ECW16" s="244"/>
      <c r="ECX16" s="244"/>
      <c r="ECY16" s="244"/>
      <c r="ECZ16" s="244"/>
      <c r="EDA16" s="244"/>
      <c r="EDB16" s="244"/>
      <c r="EDC16" s="244"/>
      <c r="EDD16" s="244"/>
      <c r="EDE16" s="244"/>
      <c r="EDF16" s="244"/>
      <c r="EDG16" s="244"/>
      <c r="EDH16" s="244"/>
      <c r="EDI16" s="244"/>
      <c r="EDJ16" s="244"/>
      <c r="EDK16" s="244"/>
      <c r="EDL16" s="244"/>
      <c r="EDM16" s="244"/>
      <c r="EDN16" s="244"/>
      <c r="EDO16" s="244"/>
      <c r="EDP16" s="244"/>
      <c r="EDQ16" s="244"/>
      <c r="EDR16" s="244"/>
      <c r="EDS16" s="244"/>
      <c r="EDT16" s="244"/>
      <c r="EDU16" s="244"/>
      <c r="EDV16" s="244"/>
      <c r="EDW16" s="244"/>
      <c r="EDX16" s="244"/>
      <c r="EDY16" s="244"/>
      <c r="EDZ16" s="244"/>
      <c r="EEA16" s="244"/>
      <c r="EEB16" s="244"/>
      <c r="EEC16" s="244"/>
      <c r="EED16" s="244"/>
      <c r="EEE16" s="244"/>
      <c r="EEF16" s="244"/>
      <c r="EEG16" s="244"/>
      <c r="EEH16" s="244"/>
      <c r="EEI16" s="244"/>
      <c r="EEJ16" s="244"/>
      <c r="EEK16" s="244"/>
      <c r="EEL16" s="244"/>
      <c r="EEM16" s="244"/>
      <c r="EEN16" s="244"/>
      <c r="EEO16" s="244"/>
      <c r="EEP16" s="244"/>
      <c r="EEQ16" s="244"/>
      <c r="EER16" s="244"/>
      <c r="EES16" s="244"/>
      <c r="EET16" s="244"/>
      <c r="EEU16" s="244"/>
      <c r="EEV16" s="244"/>
      <c r="EEW16" s="244"/>
      <c r="EEX16" s="244"/>
      <c r="EEY16" s="244"/>
      <c r="EEZ16" s="244"/>
      <c r="EFA16" s="244"/>
      <c r="EFB16" s="244"/>
      <c r="EFC16" s="244"/>
      <c r="EFD16" s="244"/>
      <c r="EFE16" s="244"/>
      <c r="EFF16" s="244"/>
      <c r="EFG16" s="244"/>
      <c r="EFH16" s="244"/>
      <c r="EFI16" s="244"/>
      <c r="EFJ16" s="244"/>
      <c r="EFK16" s="244"/>
      <c r="EFL16" s="244"/>
      <c r="EFM16" s="244"/>
      <c r="EFN16" s="244"/>
      <c r="EFO16" s="244"/>
      <c r="EFP16" s="244"/>
      <c r="EFQ16" s="244"/>
      <c r="EFR16" s="244"/>
      <c r="EFS16" s="244"/>
      <c r="EFT16" s="244"/>
      <c r="EFU16" s="244"/>
      <c r="EFV16" s="244"/>
      <c r="EFW16" s="244"/>
      <c r="EFX16" s="244"/>
      <c r="EFY16" s="244"/>
      <c r="EFZ16" s="244"/>
      <c r="EGA16" s="244"/>
      <c r="EGB16" s="244"/>
      <c r="EGC16" s="244"/>
      <c r="EGD16" s="244"/>
      <c r="EGE16" s="244"/>
      <c r="EGF16" s="244"/>
      <c r="EGG16" s="244"/>
      <c r="EGH16" s="244"/>
      <c r="EGI16" s="244"/>
      <c r="EGJ16" s="244"/>
      <c r="EGK16" s="244"/>
      <c r="EGL16" s="244"/>
      <c r="EGM16" s="244"/>
      <c r="EGN16" s="244"/>
      <c r="EGO16" s="244"/>
      <c r="EGP16" s="244"/>
      <c r="EGQ16" s="244"/>
      <c r="EGR16" s="244"/>
      <c r="EGS16" s="244"/>
      <c r="EGT16" s="244"/>
      <c r="EGU16" s="244"/>
      <c r="EGV16" s="244"/>
      <c r="EGW16" s="244"/>
      <c r="EGX16" s="244"/>
      <c r="EGY16" s="244"/>
      <c r="EGZ16" s="244"/>
      <c r="EHA16" s="244"/>
      <c r="EHB16" s="244"/>
      <c r="EHC16" s="244"/>
      <c r="EHD16" s="244"/>
      <c r="EHE16" s="244"/>
      <c r="EHF16" s="244"/>
      <c r="EHG16" s="244"/>
      <c r="EHH16" s="244"/>
      <c r="EHI16" s="244"/>
      <c r="EHJ16" s="244"/>
      <c r="EHK16" s="244"/>
      <c r="EHL16" s="244"/>
      <c r="EHM16" s="244"/>
      <c r="EHN16" s="244"/>
      <c r="EHO16" s="244"/>
      <c r="EHP16" s="244"/>
      <c r="EHQ16" s="244"/>
      <c r="EHR16" s="244"/>
      <c r="EHS16" s="244"/>
      <c r="EHT16" s="244"/>
      <c r="EHU16" s="244"/>
      <c r="EHV16" s="244"/>
      <c r="EHW16" s="244"/>
      <c r="EHX16" s="244"/>
      <c r="EHY16" s="244"/>
      <c r="EHZ16" s="244"/>
      <c r="EIA16" s="244"/>
      <c r="EIB16" s="244"/>
      <c r="EIC16" s="244"/>
      <c r="EID16" s="244"/>
      <c r="EIE16" s="244"/>
      <c r="EIF16" s="244"/>
      <c r="EIG16" s="244"/>
      <c r="EIH16" s="244"/>
      <c r="EII16" s="244"/>
      <c r="EIJ16" s="244"/>
      <c r="EIK16" s="244"/>
      <c r="EIL16" s="244"/>
      <c r="EIM16" s="244"/>
      <c r="EIN16" s="244"/>
      <c r="EIO16" s="244"/>
      <c r="EIP16" s="244"/>
      <c r="EIQ16" s="244"/>
      <c r="EIR16" s="244"/>
      <c r="EIS16" s="244"/>
      <c r="EIT16" s="244"/>
      <c r="EIU16" s="244"/>
      <c r="EIV16" s="244"/>
      <c r="EIW16" s="244"/>
      <c r="EIX16" s="244"/>
      <c r="EIY16" s="244"/>
      <c r="EIZ16" s="244"/>
      <c r="EJA16" s="244"/>
      <c r="EJB16" s="244"/>
      <c r="EJC16" s="244"/>
      <c r="EJD16" s="244"/>
      <c r="EJE16" s="244"/>
      <c r="EJF16" s="244"/>
      <c r="EJG16" s="244"/>
      <c r="EJH16" s="244"/>
      <c r="EJI16" s="244"/>
      <c r="EJJ16" s="244"/>
      <c r="EJK16" s="244"/>
      <c r="EJL16" s="244"/>
      <c r="EJM16" s="244"/>
      <c r="EJN16" s="244"/>
      <c r="EJO16" s="244"/>
      <c r="EJP16" s="244"/>
      <c r="EJQ16" s="244"/>
      <c r="EJR16" s="244"/>
      <c r="EJS16" s="244"/>
      <c r="EJT16" s="244"/>
      <c r="EJU16" s="244"/>
      <c r="EJV16" s="244"/>
      <c r="EJW16" s="244"/>
      <c r="EJX16" s="244"/>
      <c r="EJY16" s="244"/>
      <c r="EJZ16" s="244"/>
      <c r="EKA16" s="244"/>
      <c r="EKB16" s="244"/>
      <c r="EKC16" s="244"/>
      <c r="EKD16" s="244"/>
      <c r="EKE16" s="244"/>
      <c r="EKF16" s="244"/>
      <c r="EKG16" s="244"/>
      <c r="EKH16" s="244"/>
      <c r="EKI16" s="244"/>
      <c r="EKJ16" s="244"/>
      <c r="EKK16" s="244"/>
      <c r="EKL16" s="244"/>
      <c r="EKM16" s="244"/>
      <c r="EKN16" s="244"/>
      <c r="EKO16" s="244"/>
      <c r="EKP16" s="244"/>
      <c r="EKQ16" s="244"/>
      <c r="EKR16" s="244"/>
      <c r="EKS16" s="244"/>
      <c r="EKT16" s="244"/>
      <c r="EKU16" s="244"/>
      <c r="EKV16" s="244"/>
      <c r="EKW16" s="244"/>
      <c r="EKX16" s="244"/>
      <c r="EKY16" s="244"/>
      <c r="EKZ16" s="244"/>
      <c r="ELA16" s="244"/>
      <c r="ELB16" s="244"/>
      <c r="ELC16" s="244"/>
      <c r="ELD16" s="244"/>
      <c r="ELE16" s="244"/>
      <c r="ELF16" s="244"/>
      <c r="ELG16" s="244"/>
      <c r="ELH16" s="244"/>
      <c r="ELI16" s="244"/>
      <c r="ELJ16" s="244"/>
      <c r="ELK16" s="244"/>
      <c r="ELL16" s="244"/>
      <c r="ELM16" s="244"/>
      <c r="ELN16" s="244"/>
      <c r="ELO16" s="244"/>
      <c r="ELP16" s="244"/>
      <c r="ELQ16" s="244"/>
      <c r="ELR16" s="244"/>
      <c r="ELS16" s="244"/>
      <c r="ELT16" s="244"/>
      <c r="ELU16" s="244"/>
      <c r="ELV16" s="244"/>
      <c r="ELW16" s="244"/>
      <c r="ELX16" s="244"/>
      <c r="ELY16" s="244"/>
      <c r="ELZ16" s="244"/>
      <c r="EMA16" s="244"/>
      <c r="EMB16" s="244"/>
      <c r="EMC16" s="244"/>
      <c r="EMD16" s="244"/>
      <c r="EME16" s="244"/>
      <c r="EMF16" s="244"/>
      <c r="EMG16" s="244"/>
      <c r="EMH16" s="244"/>
      <c r="EMI16" s="244"/>
      <c r="EMJ16" s="244"/>
      <c r="EMK16" s="244"/>
      <c r="EML16" s="244"/>
      <c r="EMM16" s="244"/>
      <c r="EMN16" s="244"/>
      <c r="EMO16" s="244"/>
      <c r="EMP16" s="244"/>
      <c r="EMQ16" s="244"/>
      <c r="EMR16" s="244"/>
      <c r="EMS16" s="244"/>
      <c r="EMT16" s="244"/>
      <c r="EMU16" s="244"/>
      <c r="EMV16" s="244"/>
      <c r="EMW16" s="244"/>
      <c r="EMX16" s="244"/>
      <c r="EMY16" s="244"/>
      <c r="EMZ16" s="244"/>
      <c r="ENA16" s="244"/>
      <c r="ENB16" s="244"/>
      <c r="ENC16" s="244"/>
      <c r="END16" s="244"/>
      <c r="ENE16" s="244"/>
      <c r="ENF16" s="244"/>
      <c r="ENG16" s="244"/>
      <c r="ENH16" s="244"/>
      <c r="ENI16" s="244"/>
      <c r="ENJ16" s="244"/>
      <c r="ENK16" s="244"/>
      <c r="ENL16" s="244"/>
      <c r="ENM16" s="244"/>
      <c r="ENN16" s="244"/>
      <c r="ENO16" s="244"/>
      <c r="ENP16" s="244"/>
      <c r="ENQ16" s="244"/>
      <c r="ENR16" s="244"/>
      <c r="ENS16" s="244"/>
      <c r="ENT16" s="244"/>
      <c r="ENU16" s="244"/>
      <c r="ENV16" s="244"/>
      <c r="ENW16" s="244"/>
      <c r="ENX16" s="244"/>
      <c r="ENY16" s="244"/>
      <c r="ENZ16" s="244"/>
      <c r="EOA16" s="244"/>
      <c r="EOB16" s="244"/>
      <c r="EOC16" s="244"/>
      <c r="EOD16" s="244"/>
      <c r="EOE16" s="244"/>
      <c r="EOF16" s="244"/>
      <c r="EOG16" s="244"/>
      <c r="EOH16" s="244"/>
      <c r="EOI16" s="244"/>
      <c r="EOJ16" s="244"/>
      <c r="EOK16" s="244"/>
      <c r="EOL16" s="244"/>
      <c r="EOM16" s="244"/>
      <c r="EON16" s="244"/>
      <c r="EOO16" s="244"/>
      <c r="EOP16" s="244"/>
      <c r="EOQ16" s="244"/>
      <c r="EOR16" s="244"/>
      <c r="EOS16" s="244"/>
      <c r="EOT16" s="244"/>
      <c r="EOU16" s="244"/>
      <c r="EOV16" s="244"/>
      <c r="EOW16" s="244"/>
      <c r="EOX16" s="244"/>
      <c r="EOY16" s="244"/>
      <c r="EOZ16" s="244"/>
      <c r="EPA16" s="244"/>
      <c r="EPB16" s="244"/>
      <c r="EPC16" s="244"/>
      <c r="EPD16" s="244"/>
      <c r="EPE16" s="244"/>
      <c r="EPF16" s="244"/>
      <c r="EPG16" s="244"/>
      <c r="EPH16" s="244"/>
      <c r="EPI16" s="244"/>
      <c r="EPJ16" s="244"/>
      <c r="EPK16" s="244"/>
      <c r="EPL16" s="244"/>
      <c r="EPM16" s="244"/>
      <c r="EPN16" s="244"/>
      <c r="EPO16" s="244"/>
      <c r="EPP16" s="244"/>
      <c r="EPQ16" s="244"/>
      <c r="EPR16" s="244"/>
      <c r="EPS16" s="244"/>
      <c r="EPT16" s="244"/>
      <c r="EPU16" s="244"/>
      <c r="EPV16" s="244"/>
      <c r="EPW16" s="244"/>
      <c r="EPX16" s="244"/>
      <c r="EPY16" s="244"/>
      <c r="EPZ16" s="244"/>
      <c r="EQA16" s="244"/>
      <c r="EQB16" s="244"/>
      <c r="EQC16" s="244"/>
      <c r="EQD16" s="244"/>
      <c r="EQE16" s="244"/>
      <c r="EQF16" s="244"/>
      <c r="EQG16" s="244"/>
      <c r="EQH16" s="244"/>
      <c r="EQI16" s="244"/>
      <c r="EQJ16" s="244"/>
      <c r="EQK16" s="244"/>
      <c r="EQL16" s="244"/>
      <c r="EQM16" s="244"/>
      <c r="EQN16" s="244"/>
      <c r="EQO16" s="244"/>
      <c r="EQP16" s="244"/>
      <c r="EQQ16" s="244"/>
      <c r="EQR16" s="244"/>
      <c r="EQS16" s="244"/>
      <c r="EQT16" s="244"/>
      <c r="EQU16" s="244"/>
      <c r="EQV16" s="244"/>
      <c r="EQW16" s="244"/>
      <c r="EQX16" s="244"/>
      <c r="EQY16" s="244"/>
      <c r="EQZ16" s="244"/>
      <c r="ERA16" s="244"/>
      <c r="ERB16" s="244"/>
      <c r="ERC16" s="244"/>
      <c r="ERD16" s="244"/>
      <c r="ERE16" s="244"/>
      <c r="ERF16" s="244"/>
      <c r="ERG16" s="244"/>
      <c r="ERH16" s="244"/>
      <c r="ERI16" s="244"/>
      <c r="ERJ16" s="244"/>
      <c r="ERK16" s="244"/>
      <c r="ERL16" s="244"/>
      <c r="ERM16" s="244"/>
      <c r="ERN16" s="244"/>
      <c r="ERO16" s="244"/>
      <c r="ERP16" s="244"/>
      <c r="ERQ16" s="244"/>
      <c r="ERR16" s="244"/>
      <c r="ERS16" s="244"/>
      <c r="ERT16" s="244"/>
      <c r="ERU16" s="244"/>
      <c r="ERV16" s="244"/>
      <c r="ERW16" s="244"/>
      <c r="ERX16" s="244"/>
      <c r="ERY16" s="244"/>
      <c r="ERZ16" s="244"/>
      <c r="ESA16" s="244"/>
      <c r="ESB16" s="244"/>
      <c r="ESC16" s="244"/>
      <c r="ESD16" s="244"/>
      <c r="ESE16" s="244"/>
      <c r="ESF16" s="244"/>
      <c r="ESG16" s="244"/>
      <c r="ESH16" s="244"/>
      <c r="ESI16" s="244"/>
      <c r="ESJ16" s="244"/>
      <c r="ESK16" s="244"/>
      <c r="ESL16" s="244"/>
      <c r="ESM16" s="244"/>
      <c r="ESN16" s="244"/>
      <c r="ESO16" s="244"/>
      <c r="ESP16" s="244"/>
      <c r="ESQ16" s="244"/>
      <c r="ESR16" s="244"/>
      <c r="ESS16" s="244"/>
      <c r="EST16" s="244"/>
      <c r="ESU16" s="244"/>
      <c r="ESV16" s="244"/>
      <c r="ESW16" s="244"/>
      <c r="ESX16" s="244"/>
      <c r="ESY16" s="244"/>
      <c r="ESZ16" s="244"/>
      <c r="ETA16" s="244"/>
      <c r="ETB16" s="244"/>
      <c r="ETC16" s="244"/>
      <c r="ETD16" s="244"/>
      <c r="ETE16" s="244"/>
      <c r="ETF16" s="244"/>
      <c r="ETG16" s="244"/>
      <c r="ETH16" s="244"/>
      <c r="ETI16" s="244"/>
      <c r="ETJ16" s="244"/>
      <c r="ETK16" s="244"/>
      <c r="ETL16" s="244"/>
      <c r="ETM16" s="244"/>
      <c r="ETN16" s="244"/>
      <c r="ETO16" s="244"/>
      <c r="ETP16" s="244"/>
      <c r="ETQ16" s="244"/>
      <c r="ETR16" s="244"/>
      <c r="ETS16" s="244"/>
      <c r="ETT16" s="244"/>
      <c r="ETU16" s="244"/>
      <c r="ETV16" s="244"/>
      <c r="ETW16" s="244"/>
      <c r="ETX16" s="244"/>
      <c r="ETY16" s="244"/>
      <c r="ETZ16" s="244"/>
      <c r="EUA16" s="244"/>
      <c r="EUB16" s="244"/>
      <c r="EUC16" s="244"/>
      <c r="EUD16" s="244"/>
      <c r="EUE16" s="244"/>
      <c r="EUF16" s="244"/>
      <c r="EUG16" s="244"/>
      <c r="EUH16" s="244"/>
      <c r="EUI16" s="244"/>
      <c r="EUJ16" s="244"/>
      <c r="EUK16" s="244"/>
      <c r="EUL16" s="244"/>
      <c r="EUM16" s="244"/>
      <c r="EUN16" s="244"/>
      <c r="EUO16" s="244"/>
      <c r="EUP16" s="244"/>
      <c r="EUQ16" s="244"/>
      <c r="EUR16" s="244"/>
      <c r="EUS16" s="244"/>
      <c r="EUT16" s="244"/>
      <c r="EUU16" s="244"/>
      <c r="EUV16" s="244"/>
      <c r="EUW16" s="244"/>
      <c r="EUX16" s="244"/>
      <c r="EUY16" s="244"/>
      <c r="EUZ16" s="244"/>
      <c r="EVA16" s="244"/>
      <c r="EVB16" s="244"/>
      <c r="EVC16" s="244"/>
      <c r="EVD16" s="244"/>
      <c r="EVE16" s="244"/>
      <c r="EVF16" s="244"/>
      <c r="EVG16" s="244"/>
      <c r="EVH16" s="244"/>
      <c r="EVI16" s="244"/>
      <c r="EVJ16" s="244"/>
      <c r="EVK16" s="244"/>
      <c r="EVL16" s="244"/>
      <c r="EVM16" s="244"/>
      <c r="EVN16" s="244"/>
      <c r="EVO16" s="244"/>
      <c r="EVP16" s="244"/>
      <c r="EVQ16" s="244"/>
      <c r="EVR16" s="244"/>
      <c r="EVS16" s="244"/>
      <c r="EVT16" s="244"/>
      <c r="EVU16" s="244"/>
      <c r="EVV16" s="244"/>
      <c r="EVW16" s="244"/>
      <c r="EVX16" s="244"/>
      <c r="EVY16" s="244"/>
      <c r="EVZ16" s="244"/>
      <c r="EWA16" s="244"/>
      <c r="EWB16" s="244"/>
      <c r="EWC16" s="244"/>
      <c r="EWD16" s="244"/>
      <c r="EWE16" s="244"/>
      <c r="EWF16" s="244"/>
      <c r="EWG16" s="244"/>
      <c r="EWH16" s="244"/>
      <c r="EWI16" s="244"/>
      <c r="EWJ16" s="244"/>
      <c r="EWK16" s="244"/>
      <c r="EWL16" s="244"/>
      <c r="EWM16" s="244"/>
      <c r="EWN16" s="244"/>
      <c r="EWO16" s="244"/>
      <c r="EWP16" s="244"/>
      <c r="EWQ16" s="244"/>
      <c r="EWR16" s="244"/>
      <c r="EWS16" s="244"/>
      <c r="EWT16" s="244"/>
      <c r="EWU16" s="244"/>
      <c r="EWV16" s="244"/>
      <c r="EWW16" s="244"/>
      <c r="EWX16" s="244"/>
      <c r="EWY16" s="244"/>
      <c r="EWZ16" s="244"/>
      <c r="EXA16" s="244"/>
      <c r="EXB16" s="244"/>
      <c r="EXC16" s="244"/>
      <c r="EXD16" s="244"/>
      <c r="EXE16" s="244"/>
      <c r="EXF16" s="244"/>
      <c r="EXG16" s="244"/>
      <c r="EXH16" s="244"/>
      <c r="EXI16" s="244"/>
      <c r="EXJ16" s="244"/>
      <c r="EXK16" s="244"/>
      <c r="EXL16" s="244"/>
      <c r="EXM16" s="244"/>
      <c r="EXN16" s="244"/>
      <c r="EXO16" s="244"/>
      <c r="EXP16" s="244"/>
      <c r="EXQ16" s="244"/>
      <c r="EXR16" s="244"/>
      <c r="EXS16" s="244"/>
      <c r="EXT16" s="244"/>
      <c r="EXU16" s="244"/>
      <c r="EXV16" s="244"/>
      <c r="EXW16" s="244"/>
      <c r="EXX16" s="244"/>
      <c r="EXY16" s="244"/>
      <c r="EXZ16" s="244"/>
      <c r="EYA16" s="244"/>
      <c r="EYB16" s="244"/>
      <c r="EYC16" s="244"/>
      <c r="EYD16" s="244"/>
      <c r="EYE16" s="244"/>
      <c r="EYF16" s="244"/>
      <c r="EYG16" s="244"/>
      <c r="EYH16" s="244"/>
      <c r="EYI16" s="244"/>
      <c r="EYJ16" s="244"/>
      <c r="EYK16" s="244"/>
      <c r="EYL16" s="244"/>
      <c r="EYM16" s="244"/>
      <c r="EYN16" s="244"/>
      <c r="EYO16" s="244"/>
      <c r="EYP16" s="244"/>
      <c r="EYQ16" s="244"/>
      <c r="EYR16" s="244"/>
      <c r="EYS16" s="244"/>
      <c r="EYT16" s="244"/>
      <c r="EYU16" s="244"/>
      <c r="EYV16" s="244"/>
      <c r="EYW16" s="244"/>
      <c r="EYX16" s="244"/>
      <c r="EYY16" s="244"/>
      <c r="EYZ16" s="244"/>
      <c r="EZA16" s="244"/>
      <c r="EZB16" s="244"/>
      <c r="EZC16" s="244"/>
      <c r="EZD16" s="244"/>
      <c r="EZE16" s="244"/>
      <c r="EZF16" s="244"/>
      <c r="EZG16" s="244"/>
      <c r="EZH16" s="244"/>
      <c r="EZI16" s="244"/>
      <c r="EZJ16" s="244"/>
      <c r="EZK16" s="244"/>
      <c r="EZL16" s="244"/>
      <c r="EZM16" s="244"/>
      <c r="EZN16" s="244"/>
      <c r="EZO16" s="244"/>
      <c r="EZP16" s="244"/>
      <c r="EZQ16" s="244"/>
      <c r="EZR16" s="244"/>
      <c r="EZS16" s="244"/>
      <c r="EZT16" s="244"/>
      <c r="EZU16" s="244"/>
      <c r="EZV16" s="244"/>
      <c r="EZW16" s="244"/>
      <c r="EZX16" s="244"/>
      <c r="EZY16" s="244"/>
      <c r="EZZ16" s="244"/>
      <c r="FAA16" s="244"/>
      <c r="FAB16" s="244"/>
      <c r="FAC16" s="244"/>
      <c r="FAD16" s="244"/>
      <c r="FAE16" s="244"/>
      <c r="FAF16" s="244"/>
      <c r="FAG16" s="244"/>
      <c r="FAH16" s="244"/>
      <c r="FAI16" s="244"/>
      <c r="FAJ16" s="244"/>
      <c r="FAK16" s="244"/>
      <c r="FAL16" s="244"/>
      <c r="FAM16" s="244"/>
      <c r="FAN16" s="244"/>
      <c r="FAO16" s="244"/>
      <c r="FAP16" s="244"/>
      <c r="FAQ16" s="244"/>
      <c r="FAR16" s="244"/>
      <c r="FAS16" s="244"/>
      <c r="FAT16" s="244"/>
      <c r="FAU16" s="244"/>
      <c r="FAV16" s="244"/>
      <c r="FAW16" s="244"/>
      <c r="FAX16" s="244"/>
      <c r="FAY16" s="244"/>
      <c r="FAZ16" s="244"/>
      <c r="FBA16" s="244"/>
      <c r="FBB16" s="244"/>
      <c r="FBC16" s="244"/>
      <c r="FBD16" s="244"/>
      <c r="FBE16" s="244"/>
      <c r="FBF16" s="244"/>
      <c r="FBG16" s="244"/>
      <c r="FBH16" s="244"/>
      <c r="FBI16" s="244"/>
      <c r="FBJ16" s="244"/>
      <c r="FBK16" s="244"/>
      <c r="FBL16" s="244"/>
      <c r="FBM16" s="244"/>
      <c r="FBN16" s="244"/>
      <c r="FBO16" s="244"/>
      <c r="FBP16" s="244"/>
      <c r="FBQ16" s="244"/>
      <c r="FBR16" s="244"/>
      <c r="FBS16" s="244"/>
      <c r="FBT16" s="244"/>
      <c r="FBU16" s="244"/>
      <c r="FBV16" s="244"/>
      <c r="FBW16" s="244"/>
      <c r="FBX16" s="244"/>
      <c r="FBY16" s="244"/>
      <c r="FBZ16" s="244"/>
      <c r="FCA16" s="244"/>
      <c r="FCB16" s="244"/>
      <c r="FCC16" s="244"/>
      <c r="FCD16" s="244"/>
      <c r="FCE16" s="244"/>
      <c r="FCF16" s="244"/>
      <c r="FCG16" s="244"/>
      <c r="FCH16" s="244"/>
      <c r="FCI16" s="244"/>
      <c r="FCJ16" s="244"/>
      <c r="FCK16" s="244"/>
      <c r="FCL16" s="244"/>
      <c r="FCM16" s="244"/>
      <c r="FCN16" s="244"/>
      <c r="FCO16" s="244"/>
      <c r="FCP16" s="244"/>
      <c r="FCQ16" s="244"/>
      <c r="FCR16" s="244"/>
      <c r="FCS16" s="244"/>
      <c r="FCT16" s="244"/>
      <c r="FCU16" s="244"/>
      <c r="FCV16" s="244"/>
      <c r="FCW16" s="244"/>
      <c r="FCX16" s="244"/>
      <c r="FCY16" s="244"/>
      <c r="FCZ16" s="244"/>
      <c r="FDA16" s="244"/>
      <c r="FDB16" s="244"/>
      <c r="FDC16" s="244"/>
      <c r="FDD16" s="244"/>
      <c r="FDE16" s="244"/>
      <c r="FDF16" s="244"/>
      <c r="FDG16" s="244"/>
      <c r="FDH16" s="244"/>
      <c r="FDI16" s="244"/>
      <c r="FDJ16" s="244"/>
      <c r="FDK16" s="244"/>
      <c r="FDL16" s="244"/>
      <c r="FDM16" s="244"/>
      <c r="FDN16" s="244"/>
      <c r="FDO16" s="244"/>
      <c r="FDP16" s="244"/>
      <c r="FDQ16" s="244"/>
      <c r="FDR16" s="244"/>
      <c r="FDS16" s="244"/>
      <c r="FDT16" s="244"/>
      <c r="FDU16" s="244"/>
      <c r="FDV16" s="244"/>
      <c r="FDW16" s="244"/>
      <c r="FDX16" s="244"/>
      <c r="FDY16" s="244"/>
      <c r="FDZ16" s="244"/>
      <c r="FEA16" s="244"/>
      <c r="FEB16" s="244"/>
      <c r="FEC16" s="244"/>
      <c r="FED16" s="244"/>
      <c r="FEE16" s="244"/>
      <c r="FEF16" s="244"/>
      <c r="FEG16" s="244"/>
      <c r="FEH16" s="244"/>
      <c r="FEI16" s="244"/>
      <c r="FEJ16" s="244"/>
      <c r="FEK16" s="244"/>
      <c r="FEL16" s="244"/>
      <c r="FEM16" s="244"/>
      <c r="FEN16" s="244"/>
      <c r="FEO16" s="244"/>
      <c r="FEP16" s="244"/>
      <c r="FEQ16" s="244"/>
      <c r="FER16" s="244"/>
      <c r="FES16" s="244"/>
      <c r="FET16" s="244"/>
      <c r="FEU16" s="244"/>
      <c r="FEV16" s="244"/>
      <c r="FEW16" s="244"/>
      <c r="FEX16" s="244"/>
      <c r="FEY16" s="244"/>
      <c r="FEZ16" s="244"/>
      <c r="FFA16" s="244"/>
      <c r="FFB16" s="244"/>
      <c r="FFC16" s="244"/>
      <c r="FFD16" s="244"/>
      <c r="FFE16" s="244"/>
      <c r="FFF16" s="244"/>
      <c r="FFG16" s="244"/>
      <c r="FFH16" s="244"/>
      <c r="FFI16" s="244"/>
      <c r="FFJ16" s="244"/>
      <c r="FFK16" s="244"/>
      <c r="FFL16" s="244"/>
      <c r="FFM16" s="244"/>
      <c r="FFN16" s="244"/>
      <c r="FFO16" s="244"/>
      <c r="FFP16" s="244"/>
      <c r="FFQ16" s="244"/>
      <c r="FFR16" s="244"/>
      <c r="FFS16" s="244"/>
      <c r="FFT16" s="244"/>
      <c r="FFU16" s="244"/>
      <c r="FFV16" s="244"/>
      <c r="FFW16" s="244"/>
      <c r="FFX16" s="244"/>
      <c r="FFY16" s="244"/>
      <c r="FFZ16" s="244"/>
      <c r="FGA16" s="244"/>
      <c r="FGB16" s="244"/>
      <c r="FGC16" s="244"/>
      <c r="FGD16" s="244"/>
      <c r="FGE16" s="244"/>
      <c r="FGF16" s="244"/>
      <c r="FGG16" s="244"/>
      <c r="FGH16" s="244"/>
      <c r="FGI16" s="244"/>
      <c r="FGJ16" s="244"/>
      <c r="FGK16" s="244"/>
      <c r="FGL16" s="244"/>
      <c r="FGM16" s="244"/>
      <c r="FGN16" s="244"/>
      <c r="FGO16" s="244"/>
      <c r="FGP16" s="244"/>
      <c r="FGQ16" s="244"/>
      <c r="FGR16" s="244"/>
      <c r="FGS16" s="244"/>
      <c r="FGT16" s="244"/>
      <c r="FGU16" s="244"/>
      <c r="FGV16" s="244"/>
      <c r="FGW16" s="244"/>
      <c r="FGX16" s="244"/>
      <c r="FGY16" s="244"/>
      <c r="FGZ16" s="244"/>
      <c r="FHA16" s="244"/>
      <c r="FHB16" s="244"/>
      <c r="FHC16" s="244"/>
      <c r="FHD16" s="244"/>
      <c r="FHE16" s="244"/>
      <c r="FHF16" s="244"/>
      <c r="FHG16" s="244"/>
      <c r="FHH16" s="244"/>
      <c r="FHI16" s="244"/>
      <c r="FHJ16" s="244"/>
      <c r="FHK16" s="244"/>
      <c r="FHL16" s="244"/>
      <c r="FHM16" s="244"/>
      <c r="FHN16" s="244"/>
      <c r="FHO16" s="244"/>
      <c r="FHP16" s="244"/>
      <c r="FHQ16" s="244"/>
      <c r="FHR16" s="244"/>
      <c r="FHS16" s="244"/>
      <c r="FHT16" s="244"/>
      <c r="FHU16" s="244"/>
      <c r="FHV16" s="244"/>
      <c r="FHW16" s="244"/>
      <c r="FHX16" s="244"/>
      <c r="FHY16" s="244"/>
      <c r="FHZ16" s="244"/>
      <c r="FIA16" s="244"/>
      <c r="FIB16" s="244"/>
      <c r="FIC16" s="244"/>
      <c r="FID16" s="244"/>
      <c r="FIE16" s="244"/>
      <c r="FIF16" s="244"/>
      <c r="FIG16" s="244"/>
      <c r="FIH16" s="244"/>
      <c r="FII16" s="244"/>
      <c r="FIJ16" s="244"/>
      <c r="FIK16" s="244"/>
      <c r="FIL16" s="244"/>
      <c r="FIM16" s="244"/>
      <c r="FIN16" s="244"/>
      <c r="FIO16" s="244"/>
      <c r="FIP16" s="244"/>
      <c r="FIQ16" s="244"/>
      <c r="FIR16" s="244"/>
      <c r="FIS16" s="244"/>
      <c r="FIT16" s="244"/>
      <c r="FIU16" s="244"/>
      <c r="FIV16" s="244"/>
      <c r="FIW16" s="244"/>
      <c r="FIX16" s="244"/>
      <c r="FIY16" s="244"/>
      <c r="FIZ16" s="244"/>
      <c r="FJA16" s="244"/>
      <c r="FJB16" s="244"/>
      <c r="FJC16" s="244"/>
      <c r="FJD16" s="244"/>
      <c r="FJE16" s="244"/>
      <c r="FJF16" s="244"/>
      <c r="FJG16" s="244"/>
      <c r="FJH16" s="244"/>
      <c r="FJI16" s="244"/>
      <c r="FJJ16" s="244"/>
      <c r="FJK16" s="244"/>
      <c r="FJL16" s="244"/>
      <c r="FJM16" s="244"/>
      <c r="FJN16" s="244"/>
      <c r="FJO16" s="244"/>
      <c r="FJP16" s="244"/>
      <c r="FJQ16" s="244"/>
      <c r="FJR16" s="244"/>
      <c r="FJS16" s="244"/>
      <c r="FJT16" s="244"/>
      <c r="FJU16" s="244"/>
      <c r="FJV16" s="244"/>
      <c r="FJW16" s="244"/>
      <c r="FJX16" s="244"/>
      <c r="FJY16" s="244"/>
      <c r="FJZ16" s="244"/>
      <c r="FKA16" s="244"/>
      <c r="FKB16" s="244"/>
      <c r="FKC16" s="244"/>
      <c r="FKD16" s="244"/>
      <c r="FKE16" s="244"/>
      <c r="FKF16" s="244"/>
      <c r="FKG16" s="244"/>
      <c r="FKH16" s="244"/>
      <c r="FKI16" s="244"/>
      <c r="FKJ16" s="244"/>
      <c r="FKK16" s="244"/>
      <c r="FKL16" s="244"/>
      <c r="FKM16" s="244"/>
      <c r="FKN16" s="244"/>
      <c r="FKO16" s="244"/>
      <c r="FKP16" s="244"/>
      <c r="FKQ16" s="244"/>
      <c r="FKR16" s="244"/>
      <c r="FKS16" s="244"/>
      <c r="FKT16" s="244"/>
      <c r="FKU16" s="244"/>
      <c r="FKV16" s="244"/>
      <c r="FKW16" s="244"/>
      <c r="FKX16" s="244"/>
      <c r="FKY16" s="244"/>
      <c r="FKZ16" s="244"/>
      <c r="FLA16" s="244"/>
      <c r="FLB16" s="244"/>
      <c r="FLC16" s="244"/>
      <c r="FLD16" s="244"/>
      <c r="FLE16" s="244"/>
      <c r="FLF16" s="244"/>
      <c r="FLG16" s="244"/>
      <c r="FLH16" s="244"/>
      <c r="FLI16" s="244"/>
      <c r="FLJ16" s="244"/>
      <c r="FLK16" s="244"/>
      <c r="FLL16" s="244"/>
      <c r="FLM16" s="244"/>
      <c r="FLN16" s="244"/>
      <c r="FLO16" s="244"/>
      <c r="FLP16" s="244"/>
      <c r="FLQ16" s="244"/>
      <c r="FLR16" s="244"/>
      <c r="FLS16" s="244"/>
      <c r="FLT16" s="244"/>
      <c r="FLU16" s="244"/>
      <c r="FLV16" s="244"/>
      <c r="FLW16" s="244"/>
      <c r="FLX16" s="244"/>
      <c r="FLY16" s="244"/>
      <c r="FLZ16" s="244"/>
      <c r="FMA16" s="244"/>
      <c r="FMB16" s="244"/>
      <c r="FMC16" s="244"/>
      <c r="FMD16" s="244"/>
      <c r="FME16" s="244"/>
      <c r="FMF16" s="244"/>
      <c r="FMG16" s="244"/>
      <c r="FMH16" s="244"/>
      <c r="FMI16" s="244"/>
      <c r="FMJ16" s="244"/>
      <c r="FMK16" s="244"/>
      <c r="FML16" s="244"/>
      <c r="FMM16" s="244"/>
      <c r="FMN16" s="244"/>
      <c r="FMO16" s="244"/>
      <c r="FMP16" s="244"/>
      <c r="FMQ16" s="244"/>
      <c r="FMR16" s="244"/>
      <c r="FMS16" s="244"/>
      <c r="FMT16" s="244"/>
      <c r="FMU16" s="244"/>
      <c r="FMV16" s="244"/>
      <c r="FMW16" s="244"/>
      <c r="FMX16" s="244"/>
      <c r="FMY16" s="244"/>
      <c r="FMZ16" s="244"/>
      <c r="FNA16" s="244"/>
      <c r="FNB16" s="244"/>
      <c r="FNC16" s="244"/>
      <c r="FND16" s="244"/>
      <c r="FNE16" s="244"/>
      <c r="FNF16" s="244"/>
      <c r="FNG16" s="244"/>
      <c r="FNH16" s="244"/>
      <c r="FNI16" s="244"/>
      <c r="FNJ16" s="244"/>
      <c r="FNK16" s="244"/>
      <c r="FNL16" s="244"/>
      <c r="FNM16" s="244"/>
      <c r="FNN16" s="244"/>
      <c r="FNO16" s="244"/>
      <c r="FNP16" s="244"/>
      <c r="FNQ16" s="244"/>
      <c r="FNR16" s="244"/>
      <c r="FNS16" s="244"/>
      <c r="FNT16" s="244"/>
      <c r="FNU16" s="244"/>
      <c r="FNV16" s="244"/>
      <c r="FNW16" s="244"/>
      <c r="FNX16" s="244"/>
      <c r="FNY16" s="244"/>
      <c r="FNZ16" s="244"/>
      <c r="FOA16" s="244"/>
      <c r="FOB16" s="244"/>
      <c r="FOC16" s="244"/>
      <c r="FOD16" s="244"/>
      <c r="FOE16" s="244"/>
      <c r="FOF16" s="244"/>
      <c r="FOG16" s="244"/>
      <c r="FOH16" s="244"/>
      <c r="FOI16" s="244"/>
      <c r="FOJ16" s="244"/>
      <c r="FOK16" s="244"/>
      <c r="FOL16" s="244"/>
      <c r="FOM16" s="244"/>
      <c r="FON16" s="244"/>
      <c r="FOO16" s="244"/>
      <c r="FOP16" s="244"/>
      <c r="FOQ16" s="244"/>
      <c r="FOR16" s="244"/>
      <c r="FOS16" s="244"/>
      <c r="FOT16" s="244"/>
      <c r="FOU16" s="244"/>
      <c r="FOV16" s="244"/>
      <c r="FOW16" s="244"/>
      <c r="FOX16" s="244"/>
      <c r="FOY16" s="244"/>
      <c r="FOZ16" s="244"/>
      <c r="FPA16" s="244"/>
      <c r="FPB16" s="244"/>
      <c r="FPC16" s="244"/>
      <c r="FPD16" s="244"/>
      <c r="FPE16" s="244"/>
      <c r="FPF16" s="244"/>
      <c r="FPG16" s="244"/>
      <c r="FPH16" s="244"/>
      <c r="FPI16" s="244"/>
      <c r="FPJ16" s="244"/>
      <c r="FPK16" s="244"/>
      <c r="FPL16" s="244"/>
      <c r="FPM16" s="244"/>
      <c r="FPN16" s="244"/>
      <c r="FPO16" s="244"/>
      <c r="FPP16" s="244"/>
      <c r="FPQ16" s="244"/>
      <c r="FPR16" s="244"/>
      <c r="FPS16" s="244"/>
      <c r="FPT16" s="244"/>
      <c r="FPU16" s="244"/>
      <c r="FPV16" s="244"/>
      <c r="FPW16" s="244"/>
      <c r="FPX16" s="244"/>
      <c r="FPY16" s="244"/>
      <c r="FPZ16" s="244"/>
      <c r="FQA16" s="244"/>
      <c r="FQB16" s="244"/>
      <c r="FQC16" s="244"/>
      <c r="FQD16" s="244"/>
      <c r="FQE16" s="244"/>
      <c r="FQF16" s="244"/>
      <c r="FQG16" s="244"/>
      <c r="FQH16" s="244"/>
      <c r="FQI16" s="244"/>
      <c r="FQJ16" s="244"/>
      <c r="FQK16" s="244"/>
      <c r="FQL16" s="244"/>
      <c r="FQM16" s="244"/>
      <c r="FQN16" s="244"/>
      <c r="FQO16" s="244"/>
      <c r="FQP16" s="244"/>
      <c r="FQQ16" s="244"/>
      <c r="FQR16" s="244"/>
      <c r="FQS16" s="244"/>
      <c r="FQT16" s="244"/>
      <c r="FQU16" s="244"/>
      <c r="FQV16" s="244"/>
      <c r="FQW16" s="244"/>
      <c r="FQX16" s="244"/>
      <c r="FQY16" s="244"/>
      <c r="FQZ16" s="244"/>
      <c r="FRA16" s="244"/>
      <c r="FRB16" s="244"/>
      <c r="FRC16" s="244"/>
      <c r="FRD16" s="244"/>
      <c r="FRE16" s="244"/>
      <c r="FRF16" s="244"/>
      <c r="FRG16" s="244"/>
      <c r="FRH16" s="244"/>
      <c r="FRI16" s="244"/>
      <c r="FRJ16" s="244"/>
      <c r="FRK16" s="244"/>
      <c r="FRL16" s="244"/>
      <c r="FRM16" s="244"/>
      <c r="FRN16" s="244"/>
      <c r="FRO16" s="244"/>
      <c r="FRP16" s="244"/>
      <c r="FRQ16" s="244"/>
      <c r="FRR16" s="244"/>
      <c r="FRS16" s="244"/>
      <c r="FRT16" s="244"/>
      <c r="FRU16" s="244"/>
      <c r="FRV16" s="244"/>
      <c r="FRW16" s="244"/>
      <c r="FRX16" s="244"/>
      <c r="FRY16" s="244"/>
      <c r="FRZ16" s="244"/>
      <c r="FSA16" s="244"/>
      <c r="FSB16" s="244"/>
      <c r="FSC16" s="244"/>
      <c r="FSD16" s="244"/>
      <c r="FSE16" s="244"/>
      <c r="FSF16" s="244"/>
      <c r="FSG16" s="244"/>
      <c r="FSH16" s="244"/>
      <c r="FSI16" s="244"/>
      <c r="FSJ16" s="244"/>
      <c r="FSK16" s="244"/>
      <c r="FSL16" s="244"/>
      <c r="FSM16" s="244"/>
      <c r="FSN16" s="244"/>
      <c r="FSO16" s="244"/>
      <c r="FSP16" s="244"/>
      <c r="FSQ16" s="244"/>
      <c r="FSR16" s="244"/>
      <c r="FSS16" s="244"/>
      <c r="FST16" s="244"/>
      <c r="FSU16" s="244"/>
      <c r="FSV16" s="244"/>
      <c r="FSW16" s="244"/>
      <c r="FSX16" s="244"/>
      <c r="FSY16" s="244"/>
      <c r="FSZ16" s="244"/>
      <c r="FTA16" s="244"/>
      <c r="FTB16" s="244"/>
      <c r="FTC16" s="244"/>
      <c r="FTD16" s="244"/>
      <c r="FTE16" s="244"/>
      <c r="FTF16" s="244"/>
      <c r="FTG16" s="244"/>
      <c r="FTH16" s="244"/>
      <c r="FTI16" s="244"/>
      <c r="FTJ16" s="244"/>
      <c r="FTK16" s="244"/>
      <c r="FTL16" s="244"/>
      <c r="FTM16" s="244"/>
      <c r="FTN16" s="244"/>
      <c r="FTO16" s="244"/>
      <c r="FTP16" s="244"/>
      <c r="FTQ16" s="244"/>
      <c r="FTR16" s="244"/>
      <c r="FTS16" s="244"/>
      <c r="FTT16" s="244"/>
      <c r="FTU16" s="244"/>
      <c r="FTV16" s="244"/>
      <c r="FTW16" s="244"/>
      <c r="FTX16" s="244"/>
      <c r="FTY16" s="244"/>
      <c r="FTZ16" s="244"/>
      <c r="FUA16" s="244"/>
      <c r="FUB16" s="244"/>
      <c r="FUC16" s="244"/>
      <c r="FUD16" s="244"/>
      <c r="FUE16" s="244"/>
      <c r="FUF16" s="244"/>
      <c r="FUG16" s="244"/>
      <c r="FUH16" s="244"/>
      <c r="FUI16" s="244"/>
      <c r="FUJ16" s="244"/>
      <c r="FUK16" s="244"/>
      <c r="FUL16" s="244"/>
      <c r="FUM16" s="244"/>
      <c r="FUN16" s="244"/>
      <c r="FUO16" s="244"/>
      <c r="FUP16" s="244"/>
      <c r="FUQ16" s="244"/>
      <c r="FUR16" s="244"/>
      <c r="FUS16" s="244"/>
      <c r="FUT16" s="244"/>
      <c r="FUU16" s="244"/>
      <c r="FUV16" s="244"/>
      <c r="FUW16" s="244"/>
      <c r="FUX16" s="244"/>
      <c r="FUY16" s="244"/>
      <c r="FUZ16" s="244"/>
      <c r="FVA16" s="244"/>
      <c r="FVB16" s="244"/>
      <c r="FVC16" s="244"/>
      <c r="FVD16" s="244"/>
      <c r="FVE16" s="244"/>
      <c r="FVF16" s="244"/>
      <c r="FVG16" s="244"/>
      <c r="FVH16" s="244"/>
      <c r="FVI16" s="244"/>
      <c r="FVJ16" s="244"/>
      <c r="FVK16" s="244"/>
      <c r="FVL16" s="244"/>
      <c r="FVM16" s="244"/>
      <c r="FVN16" s="244"/>
      <c r="FVO16" s="244"/>
      <c r="FVP16" s="244"/>
      <c r="FVQ16" s="244"/>
      <c r="FVR16" s="244"/>
      <c r="FVS16" s="244"/>
      <c r="FVT16" s="244"/>
      <c r="FVU16" s="244"/>
      <c r="FVV16" s="244"/>
      <c r="FVW16" s="244"/>
      <c r="FVX16" s="244"/>
      <c r="FVY16" s="244"/>
      <c r="FVZ16" s="244"/>
      <c r="FWA16" s="244"/>
      <c r="FWB16" s="244"/>
      <c r="FWC16" s="244"/>
      <c r="FWD16" s="244"/>
      <c r="FWE16" s="244"/>
      <c r="FWF16" s="244"/>
      <c r="FWG16" s="244"/>
      <c r="FWH16" s="244"/>
      <c r="FWI16" s="244"/>
      <c r="FWJ16" s="244"/>
      <c r="FWK16" s="244"/>
      <c r="FWL16" s="244"/>
      <c r="FWM16" s="244"/>
      <c r="FWN16" s="244"/>
      <c r="FWO16" s="244"/>
      <c r="FWP16" s="244"/>
      <c r="FWQ16" s="244"/>
      <c r="FWR16" s="244"/>
      <c r="FWS16" s="244"/>
      <c r="FWT16" s="244"/>
      <c r="FWU16" s="244"/>
      <c r="FWV16" s="244"/>
      <c r="FWW16" s="244"/>
      <c r="FWX16" s="244"/>
      <c r="FWY16" s="244"/>
      <c r="FWZ16" s="244"/>
      <c r="FXA16" s="244"/>
      <c r="FXB16" s="244"/>
      <c r="FXC16" s="244"/>
      <c r="FXD16" s="244"/>
      <c r="FXE16" s="244"/>
      <c r="FXF16" s="244"/>
      <c r="FXG16" s="244"/>
      <c r="FXH16" s="244"/>
      <c r="FXI16" s="244"/>
      <c r="FXJ16" s="244"/>
      <c r="FXK16" s="244"/>
      <c r="FXL16" s="244"/>
      <c r="FXM16" s="244"/>
      <c r="FXN16" s="244"/>
      <c r="FXO16" s="244"/>
      <c r="FXP16" s="244"/>
      <c r="FXQ16" s="244"/>
      <c r="FXR16" s="244"/>
      <c r="FXS16" s="244"/>
      <c r="FXT16" s="244"/>
      <c r="FXU16" s="244"/>
      <c r="FXV16" s="244"/>
      <c r="FXW16" s="244"/>
      <c r="FXX16" s="244"/>
      <c r="FXY16" s="244"/>
      <c r="FXZ16" s="244"/>
      <c r="FYA16" s="244"/>
      <c r="FYB16" s="244"/>
      <c r="FYC16" s="244"/>
      <c r="FYD16" s="244"/>
      <c r="FYE16" s="244"/>
      <c r="FYF16" s="244"/>
      <c r="FYG16" s="244"/>
      <c r="FYH16" s="244"/>
      <c r="FYI16" s="244"/>
      <c r="FYJ16" s="244"/>
      <c r="FYK16" s="244"/>
      <c r="FYL16" s="244"/>
      <c r="FYM16" s="244"/>
      <c r="FYN16" s="244"/>
      <c r="FYO16" s="244"/>
      <c r="FYP16" s="244"/>
      <c r="FYQ16" s="244"/>
      <c r="FYR16" s="244"/>
      <c r="FYS16" s="244"/>
      <c r="FYT16" s="244"/>
      <c r="FYU16" s="244"/>
      <c r="FYV16" s="244"/>
      <c r="FYW16" s="244"/>
      <c r="FYX16" s="244"/>
      <c r="FYY16" s="244"/>
      <c r="FYZ16" s="244"/>
      <c r="FZA16" s="244"/>
      <c r="FZB16" s="244"/>
      <c r="FZC16" s="244"/>
      <c r="FZD16" s="244"/>
      <c r="FZE16" s="244"/>
      <c r="FZF16" s="244"/>
      <c r="FZG16" s="244"/>
      <c r="FZH16" s="244"/>
      <c r="FZI16" s="244"/>
      <c r="FZJ16" s="244"/>
      <c r="FZK16" s="244"/>
      <c r="FZL16" s="244"/>
      <c r="FZM16" s="244"/>
      <c r="FZN16" s="244"/>
      <c r="FZO16" s="244"/>
      <c r="FZP16" s="244"/>
      <c r="FZQ16" s="244"/>
      <c r="FZR16" s="244"/>
      <c r="FZS16" s="244"/>
      <c r="FZT16" s="244"/>
      <c r="FZU16" s="244"/>
      <c r="FZV16" s="244"/>
      <c r="FZW16" s="244"/>
      <c r="FZX16" s="244"/>
      <c r="FZY16" s="244"/>
      <c r="FZZ16" s="244"/>
      <c r="GAA16" s="244"/>
      <c r="GAB16" s="244"/>
      <c r="GAC16" s="244"/>
      <c r="GAD16" s="244"/>
      <c r="GAE16" s="244"/>
      <c r="GAF16" s="244"/>
      <c r="GAG16" s="244"/>
      <c r="GAH16" s="244"/>
      <c r="GAI16" s="244"/>
      <c r="GAJ16" s="244"/>
      <c r="GAK16" s="244"/>
      <c r="GAL16" s="244"/>
      <c r="GAM16" s="244"/>
      <c r="GAN16" s="244"/>
      <c r="GAO16" s="244"/>
      <c r="GAP16" s="244"/>
      <c r="GAQ16" s="244"/>
      <c r="GAR16" s="244"/>
      <c r="GAS16" s="244"/>
      <c r="GAT16" s="244"/>
      <c r="GAU16" s="244"/>
      <c r="GAV16" s="244"/>
      <c r="GAW16" s="244"/>
      <c r="GAX16" s="244"/>
      <c r="GAY16" s="244"/>
      <c r="GAZ16" s="244"/>
      <c r="GBA16" s="244"/>
      <c r="GBB16" s="244"/>
      <c r="GBC16" s="244"/>
      <c r="GBD16" s="244"/>
      <c r="GBE16" s="244"/>
      <c r="GBF16" s="244"/>
      <c r="GBG16" s="244"/>
      <c r="GBH16" s="244"/>
      <c r="GBI16" s="244"/>
      <c r="GBJ16" s="244"/>
      <c r="GBK16" s="244"/>
      <c r="GBL16" s="244"/>
      <c r="GBM16" s="244"/>
      <c r="GBN16" s="244"/>
      <c r="GBO16" s="244"/>
      <c r="GBP16" s="244"/>
      <c r="GBQ16" s="244"/>
      <c r="GBR16" s="244"/>
      <c r="GBS16" s="244"/>
      <c r="GBT16" s="244"/>
      <c r="GBU16" s="244"/>
      <c r="GBV16" s="244"/>
      <c r="GBW16" s="244"/>
      <c r="GBX16" s="244"/>
      <c r="GBY16" s="244"/>
      <c r="GBZ16" s="244"/>
      <c r="GCA16" s="244"/>
      <c r="GCB16" s="244"/>
      <c r="GCC16" s="244"/>
      <c r="GCD16" s="244"/>
      <c r="GCE16" s="244"/>
      <c r="GCF16" s="244"/>
      <c r="GCG16" s="244"/>
      <c r="GCH16" s="244"/>
      <c r="GCI16" s="244"/>
      <c r="GCJ16" s="244"/>
      <c r="GCK16" s="244"/>
      <c r="GCL16" s="244"/>
      <c r="GCM16" s="244"/>
      <c r="GCN16" s="244"/>
      <c r="GCO16" s="244"/>
      <c r="GCP16" s="244"/>
      <c r="GCQ16" s="244"/>
      <c r="GCR16" s="244"/>
      <c r="GCS16" s="244"/>
      <c r="GCT16" s="244"/>
      <c r="GCU16" s="244"/>
      <c r="GCV16" s="244"/>
      <c r="GCW16" s="244"/>
      <c r="GCX16" s="244"/>
      <c r="GCY16" s="244"/>
      <c r="GCZ16" s="244"/>
      <c r="GDA16" s="244"/>
      <c r="GDB16" s="244"/>
      <c r="GDC16" s="244"/>
      <c r="GDD16" s="244"/>
      <c r="GDE16" s="244"/>
      <c r="GDF16" s="244"/>
      <c r="GDG16" s="244"/>
      <c r="GDH16" s="244"/>
      <c r="GDI16" s="244"/>
      <c r="GDJ16" s="244"/>
      <c r="GDK16" s="244"/>
      <c r="GDL16" s="244"/>
      <c r="GDM16" s="244"/>
      <c r="GDN16" s="244"/>
      <c r="GDO16" s="244"/>
      <c r="GDP16" s="244"/>
      <c r="GDQ16" s="244"/>
      <c r="GDR16" s="244"/>
      <c r="GDS16" s="244"/>
      <c r="GDT16" s="244"/>
      <c r="GDU16" s="244"/>
      <c r="GDV16" s="244"/>
      <c r="GDW16" s="244"/>
      <c r="GDX16" s="244"/>
      <c r="GDY16" s="244"/>
      <c r="GDZ16" s="244"/>
      <c r="GEA16" s="244"/>
      <c r="GEB16" s="244"/>
      <c r="GEC16" s="244"/>
      <c r="GED16" s="244"/>
      <c r="GEE16" s="244"/>
      <c r="GEF16" s="244"/>
      <c r="GEG16" s="244"/>
      <c r="GEH16" s="244"/>
      <c r="GEI16" s="244"/>
      <c r="GEJ16" s="244"/>
      <c r="GEK16" s="244"/>
      <c r="GEL16" s="244"/>
      <c r="GEM16" s="244"/>
      <c r="GEN16" s="244"/>
      <c r="GEO16" s="244"/>
      <c r="GEP16" s="244"/>
      <c r="GEQ16" s="244"/>
      <c r="GER16" s="244"/>
      <c r="GES16" s="244"/>
      <c r="GET16" s="244"/>
      <c r="GEU16" s="244"/>
      <c r="GEV16" s="244"/>
      <c r="GEW16" s="244"/>
      <c r="GEX16" s="244"/>
      <c r="GEY16" s="244"/>
      <c r="GEZ16" s="244"/>
      <c r="GFA16" s="244"/>
      <c r="GFB16" s="244"/>
      <c r="GFC16" s="244"/>
      <c r="GFD16" s="244"/>
      <c r="GFE16" s="244"/>
      <c r="GFF16" s="244"/>
      <c r="GFG16" s="244"/>
      <c r="GFH16" s="244"/>
      <c r="GFI16" s="244"/>
      <c r="GFJ16" s="244"/>
      <c r="GFK16" s="244"/>
      <c r="GFL16" s="244"/>
      <c r="GFM16" s="244"/>
      <c r="GFN16" s="244"/>
      <c r="GFO16" s="244"/>
      <c r="GFP16" s="244"/>
      <c r="GFQ16" s="244"/>
      <c r="GFR16" s="244"/>
      <c r="GFS16" s="244"/>
      <c r="GFT16" s="244"/>
      <c r="GFU16" s="244"/>
      <c r="GFV16" s="244"/>
      <c r="GFW16" s="244"/>
      <c r="GFX16" s="244"/>
      <c r="GFY16" s="244"/>
      <c r="GFZ16" s="244"/>
      <c r="GGA16" s="244"/>
      <c r="GGB16" s="244"/>
      <c r="GGC16" s="244"/>
      <c r="GGD16" s="244"/>
      <c r="GGE16" s="244"/>
      <c r="GGF16" s="244"/>
      <c r="GGG16" s="244"/>
      <c r="GGH16" s="244"/>
      <c r="GGI16" s="244"/>
      <c r="GGJ16" s="244"/>
      <c r="GGK16" s="244"/>
      <c r="GGL16" s="244"/>
      <c r="GGM16" s="244"/>
      <c r="GGN16" s="244"/>
      <c r="GGO16" s="244"/>
      <c r="GGP16" s="244"/>
      <c r="GGQ16" s="244"/>
      <c r="GGR16" s="244"/>
      <c r="GGS16" s="244"/>
      <c r="GGT16" s="244"/>
      <c r="GGU16" s="244"/>
      <c r="GGV16" s="244"/>
      <c r="GGW16" s="244"/>
      <c r="GGX16" s="244"/>
      <c r="GGY16" s="244"/>
      <c r="GGZ16" s="244"/>
      <c r="GHA16" s="244"/>
      <c r="GHB16" s="244"/>
      <c r="GHC16" s="244"/>
      <c r="GHD16" s="244"/>
      <c r="GHE16" s="244"/>
      <c r="GHF16" s="244"/>
      <c r="GHG16" s="244"/>
      <c r="GHH16" s="244"/>
      <c r="GHI16" s="244"/>
      <c r="GHJ16" s="244"/>
      <c r="GHK16" s="244"/>
      <c r="GHL16" s="244"/>
      <c r="GHM16" s="244"/>
      <c r="GHN16" s="244"/>
      <c r="GHO16" s="244"/>
      <c r="GHP16" s="244"/>
      <c r="GHQ16" s="244"/>
      <c r="GHR16" s="244"/>
      <c r="GHS16" s="244"/>
      <c r="GHT16" s="244"/>
      <c r="GHU16" s="244"/>
      <c r="GHV16" s="244"/>
      <c r="GHW16" s="244"/>
      <c r="GHX16" s="244"/>
      <c r="GHY16" s="244"/>
      <c r="GHZ16" s="244"/>
      <c r="GIA16" s="244"/>
      <c r="GIB16" s="244"/>
      <c r="GIC16" s="244"/>
      <c r="GID16" s="244"/>
      <c r="GIE16" s="244"/>
      <c r="GIF16" s="244"/>
      <c r="GIG16" s="244"/>
      <c r="GIH16" s="244"/>
      <c r="GII16" s="244"/>
      <c r="GIJ16" s="244"/>
      <c r="GIK16" s="244"/>
      <c r="GIL16" s="244"/>
      <c r="GIM16" s="244"/>
      <c r="GIN16" s="244"/>
      <c r="GIO16" s="244"/>
      <c r="GIP16" s="244"/>
      <c r="GIQ16" s="244"/>
      <c r="GIR16" s="244"/>
      <c r="GIS16" s="244"/>
      <c r="GIT16" s="244"/>
      <c r="GIU16" s="244"/>
      <c r="GIV16" s="244"/>
      <c r="GIW16" s="244"/>
      <c r="GIX16" s="244"/>
      <c r="GIY16" s="244"/>
      <c r="GIZ16" s="244"/>
      <c r="GJA16" s="244"/>
      <c r="GJB16" s="244"/>
      <c r="GJC16" s="244"/>
      <c r="GJD16" s="244"/>
      <c r="GJE16" s="244"/>
      <c r="GJF16" s="244"/>
      <c r="GJG16" s="244"/>
      <c r="GJH16" s="244"/>
      <c r="GJI16" s="244"/>
      <c r="GJJ16" s="244"/>
      <c r="GJK16" s="244"/>
      <c r="GJL16" s="244"/>
      <c r="GJM16" s="244"/>
      <c r="GJN16" s="244"/>
      <c r="GJO16" s="244"/>
      <c r="GJP16" s="244"/>
      <c r="GJQ16" s="244"/>
      <c r="GJR16" s="244"/>
      <c r="GJS16" s="244"/>
      <c r="GJT16" s="244"/>
      <c r="GJU16" s="244"/>
      <c r="GJV16" s="244"/>
      <c r="GJW16" s="244"/>
      <c r="GJX16" s="244"/>
      <c r="GJY16" s="244"/>
      <c r="GJZ16" s="244"/>
      <c r="GKA16" s="244"/>
      <c r="GKB16" s="244"/>
      <c r="GKC16" s="244"/>
      <c r="GKD16" s="244"/>
      <c r="GKE16" s="244"/>
      <c r="GKF16" s="244"/>
      <c r="GKG16" s="244"/>
      <c r="GKH16" s="244"/>
      <c r="GKI16" s="244"/>
      <c r="GKJ16" s="244"/>
      <c r="GKK16" s="244"/>
      <c r="GKL16" s="244"/>
      <c r="GKM16" s="244"/>
      <c r="GKN16" s="244"/>
      <c r="GKO16" s="244"/>
      <c r="GKP16" s="244"/>
      <c r="GKQ16" s="244"/>
      <c r="GKR16" s="244"/>
      <c r="GKS16" s="244"/>
      <c r="GKT16" s="244"/>
      <c r="GKU16" s="244"/>
      <c r="GKV16" s="244"/>
      <c r="GKW16" s="244"/>
      <c r="GKX16" s="244"/>
      <c r="GKY16" s="244"/>
      <c r="GKZ16" s="244"/>
      <c r="GLA16" s="244"/>
      <c r="GLB16" s="244"/>
      <c r="GLC16" s="244"/>
      <c r="GLD16" s="244"/>
      <c r="GLE16" s="244"/>
      <c r="GLF16" s="244"/>
      <c r="GLG16" s="244"/>
      <c r="GLH16" s="244"/>
      <c r="GLI16" s="244"/>
      <c r="GLJ16" s="244"/>
      <c r="GLK16" s="244"/>
      <c r="GLL16" s="244"/>
      <c r="GLM16" s="244"/>
      <c r="GLN16" s="244"/>
      <c r="GLO16" s="244"/>
      <c r="GLP16" s="244"/>
      <c r="GLQ16" s="244"/>
      <c r="GLR16" s="244"/>
      <c r="GLS16" s="244"/>
      <c r="GLT16" s="244"/>
      <c r="GLU16" s="244"/>
      <c r="GLV16" s="244"/>
      <c r="GLW16" s="244"/>
      <c r="GLX16" s="244"/>
      <c r="GLY16" s="244"/>
      <c r="GLZ16" s="244"/>
      <c r="GMA16" s="244"/>
      <c r="GMB16" s="244"/>
      <c r="GMC16" s="244"/>
      <c r="GMD16" s="244"/>
      <c r="GME16" s="244"/>
      <c r="GMF16" s="244"/>
      <c r="GMG16" s="244"/>
      <c r="GMH16" s="244"/>
      <c r="GMI16" s="244"/>
      <c r="GMJ16" s="244"/>
      <c r="GMK16" s="244"/>
      <c r="GML16" s="244"/>
      <c r="GMM16" s="244"/>
      <c r="GMN16" s="244"/>
      <c r="GMO16" s="244"/>
      <c r="GMP16" s="244"/>
      <c r="GMQ16" s="244"/>
      <c r="GMR16" s="244"/>
      <c r="GMS16" s="244"/>
      <c r="GMT16" s="244"/>
      <c r="GMU16" s="244"/>
      <c r="GMV16" s="244"/>
      <c r="GMW16" s="244"/>
      <c r="GMX16" s="244"/>
      <c r="GMY16" s="244"/>
      <c r="GMZ16" s="244"/>
      <c r="GNA16" s="244"/>
      <c r="GNB16" s="244"/>
      <c r="GNC16" s="244"/>
      <c r="GND16" s="244"/>
      <c r="GNE16" s="244"/>
      <c r="GNF16" s="244"/>
      <c r="GNG16" s="244"/>
      <c r="GNH16" s="244"/>
      <c r="GNI16" s="244"/>
      <c r="GNJ16" s="244"/>
      <c r="GNK16" s="244"/>
      <c r="GNL16" s="244"/>
      <c r="GNM16" s="244"/>
      <c r="GNN16" s="244"/>
      <c r="GNO16" s="244"/>
      <c r="GNP16" s="244"/>
      <c r="GNQ16" s="244"/>
      <c r="GNR16" s="244"/>
      <c r="GNS16" s="244"/>
      <c r="GNT16" s="244"/>
      <c r="GNU16" s="244"/>
      <c r="GNV16" s="244"/>
      <c r="GNW16" s="244"/>
      <c r="GNX16" s="244"/>
      <c r="GNY16" s="244"/>
      <c r="GNZ16" s="244"/>
      <c r="GOA16" s="244"/>
      <c r="GOB16" s="244"/>
      <c r="GOC16" s="244"/>
      <c r="GOD16" s="244"/>
      <c r="GOE16" s="244"/>
      <c r="GOF16" s="244"/>
      <c r="GOG16" s="244"/>
      <c r="GOH16" s="244"/>
      <c r="GOI16" s="244"/>
      <c r="GOJ16" s="244"/>
      <c r="GOK16" s="244"/>
      <c r="GOL16" s="244"/>
      <c r="GOM16" s="244"/>
      <c r="GON16" s="244"/>
      <c r="GOO16" s="244"/>
      <c r="GOP16" s="244"/>
      <c r="GOQ16" s="244"/>
      <c r="GOR16" s="244"/>
      <c r="GOS16" s="244"/>
      <c r="GOT16" s="244"/>
      <c r="GOU16" s="244"/>
      <c r="GOV16" s="244"/>
      <c r="GOW16" s="244"/>
      <c r="GOX16" s="244"/>
      <c r="GOY16" s="244"/>
      <c r="GOZ16" s="244"/>
      <c r="GPA16" s="244"/>
      <c r="GPB16" s="244"/>
      <c r="GPC16" s="244"/>
      <c r="GPD16" s="244"/>
      <c r="GPE16" s="244"/>
      <c r="GPF16" s="244"/>
      <c r="GPG16" s="244"/>
      <c r="GPH16" s="244"/>
      <c r="GPI16" s="244"/>
      <c r="GPJ16" s="244"/>
      <c r="GPK16" s="244"/>
      <c r="GPL16" s="244"/>
      <c r="GPM16" s="244"/>
      <c r="GPN16" s="244"/>
      <c r="GPO16" s="244"/>
      <c r="GPP16" s="244"/>
      <c r="GPQ16" s="244"/>
      <c r="GPR16" s="244"/>
      <c r="GPS16" s="244"/>
      <c r="GPT16" s="244"/>
      <c r="GPU16" s="244"/>
      <c r="GPV16" s="244"/>
      <c r="GPW16" s="244"/>
      <c r="GPX16" s="244"/>
      <c r="GPY16" s="244"/>
      <c r="GPZ16" s="244"/>
      <c r="GQA16" s="244"/>
      <c r="GQB16" s="244"/>
      <c r="GQC16" s="244"/>
      <c r="GQD16" s="244"/>
      <c r="GQE16" s="244"/>
      <c r="GQF16" s="244"/>
      <c r="GQG16" s="244"/>
      <c r="GQH16" s="244"/>
      <c r="GQI16" s="244"/>
      <c r="GQJ16" s="244"/>
      <c r="GQK16" s="244"/>
      <c r="GQL16" s="244"/>
      <c r="GQM16" s="244"/>
      <c r="GQN16" s="244"/>
      <c r="GQO16" s="244"/>
      <c r="GQP16" s="244"/>
      <c r="GQQ16" s="244"/>
      <c r="GQR16" s="244"/>
      <c r="GQS16" s="244"/>
      <c r="GQT16" s="244"/>
      <c r="GQU16" s="244"/>
      <c r="GQV16" s="244"/>
      <c r="GQW16" s="244"/>
      <c r="GQX16" s="244"/>
      <c r="GQY16" s="244"/>
      <c r="GQZ16" s="244"/>
      <c r="GRA16" s="244"/>
      <c r="GRB16" s="244"/>
      <c r="GRC16" s="244"/>
      <c r="GRD16" s="244"/>
      <c r="GRE16" s="244"/>
      <c r="GRF16" s="244"/>
      <c r="GRG16" s="244"/>
      <c r="GRH16" s="244"/>
      <c r="GRI16" s="244"/>
      <c r="GRJ16" s="244"/>
      <c r="GRK16" s="244"/>
      <c r="GRL16" s="244"/>
      <c r="GRM16" s="244"/>
      <c r="GRN16" s="244"/>
      <c r="GRO16" s="244"/>
      <c r="GRP16" s="244"/>
      <c r="GRQ16" s="244"/>
      <c r="GRR16" s="244"/>
      <c r="GRS16" s="244"/>
      <c r="GRT16" s="244"/>
      <c r="GRU16" s="244"/>
      <c r="GRV16" s="244"/>
      <c r="GRW16" s="244"/>
      <c r="GRX16" s="244"/>
      <c r="GRY16" s="244"/>
      <c r="GRZ16" s="244"/>
      <c r="GSA16" s="244"/>
      <c r="GSB16" s="244"/>
      <c r="GSC16" s="244"/>
      <c r="GSD16" s="244"/>
      <c r="GSE16" s="244"/>
      <c r="GSF16" s="244"/>
      <c r="GSG16" s="244"/>
      <c r="GSH16" s="244"/>
      <c r="GSI16" s="244"/>
      <c r="GSJ16" s="244"/>
      <c r="GSK16" s="244"/>
      <c r="GSL16" s="244"/>
      <c r="GSM16" s="244"/>
      <c r="GSN16" s="244"/>
      <c r="GSO16" s="244"/>
      <c r="GSP16" s="244"/>
      <c r="GSQ16" s="244"/>
      <c r="GSR16" s="244"/>
      <c r="GSS16" s="244"/>
      <c r="GST16" s="244"/>
      <c r="GSU16" s="244"/>
      <c r="GSV16" s="244"/>
      <c r="GSW16" s="244"/>
      <c r="GSX16" s="244"/>
      <c r="GSY16" s="244"/>
      <c r="GSZ16" s="244"/>
      <c r="GTA16" s="244"/>
      <c r="GTB16" s="244"/>
      <c r="GTC16" s="244"/>
      <c r="GTD16" s="244"/>
      <c r="GTE16" s="244"/>
      <c r="GTF16" s="244"/>
      <c r="GTG16" s="244"/>
      <c r="GTH16" s="244"/>
      <c r="GTI16" s="244"/>
      <c r="GTJ16" s="244"/>
      <c r="GTK16" s="244"/>
      <c r="GTL16" s="244"/>
      <c r="GTM16" s="244"/>
      <c r="GTN16" s="244"/>
      <c r="GTO16" s="244"/>
      <c r="GTP16" s="244"/>
      <c r="GTQ16" s="244"/>
      <c r="GTR16" s="244"/>
      <c r="GTS16" s="244"/>
      <c r="GTT16" s="244"/>
      <c r="GTU16" s="244"/>
      <c r="GTV16" s="244"/>
      <c r="GTW16" s="244"/>
      <c r="GTX16" s="244"/>
      <c r="GTY16" s="244"/>
      <c r="GTZ16" s="244"/>
      <c r="GUA16" s="244"/>
      <c r="GUB16" s="244"/>
      <c r="GUC16" s="244"/>
      <c r="GUD16" s="244"/>
      <c r="GUE16" s="244"/>
      <c r="GUF16" s="244"/>
      <c r="GUG16" s="244"/>
      <c r="GUH16" s="244"/>
      <c r="GUI16" s="244"/>
      <c r="GUJ16" s="244"/>
      <c r="GUK16" s="244"/>
      <c r="GUL16" s="244"/>
      <c r="GUM16" s="244"/>
      <c r="GUN16" s="244"/>
      <c r="GUO16" s="244"/>
      <c r="GUP16" s="244"/>
      <c r="GUQ16" s="244"/>
      <c r="GUR16" s="244"/>
      <c r="GUS16" s="244"/>
      <c r="GUT16" s="244"/>
      <c r="GUU16" s="244"/>
      <c r="GUV16" s="244"/>
      <c r="GUW16" s="244"/>
      <c r="GUX16" s="244"/>
      <c r="GUY16" s="244"/>
      <c r="GUZ16" s="244"/>
      <c r="GVA16" s="244"/>
      <c r="GVB16" s="244"/>
      <c r="GVC16" s="244"/>
      <c r="GVD16" s="244"/>
      <c r="GVE16" s="244"/>
      <c r="GVF16" s="244"/>
      <c r="GVG16" s="244"/>
      <c r="GVH16" s="244"/>
      <c r="GVI16" s="244"/>
      <c r="GVJ16" s="244"/>
      <c r="GVK16" s="244"/>
      <c r="GVL16" s="244"/>
      <c r="GVM16" s="244"/>
      <c r="GVN16" s="244"/>
      <c r="GVO16" s="244"/>
      <c r="GVP16" s="244"/>
      <c r="GVQ16" s="244"/>
      <c r="GVR16" s="244"/>
      <c r="GVS16" s="244"/>
      <c r="GVT16" s="244"/>
      <c r="GVU16" s="244"/>
      <c r="GVV16" s="244"/>
      <c r="GVW16" s="244"/>
      <c r="GVX16" s="244"/>
      <c r="GVY16" s="244"/>
      <c r="GVZ16" s="244"/>
      <c r="GWA16" s="244"/>
      <c r="GWB16" s="244"/>
      <c r="GWC16" s="244"/>
      <c r="GWD16" s="244"/>
      <c r="GWE16" s="244"/>
      <c r="GWF16" s="244"/>
      <c r="GWG16" s="244"/>
      <c r="GWH16" s="244"/>
      <c r="GWI16" s="244"/>
      <c r="GWJ16" s="244"/>
      <c r="GWK16" s="244"/>
      <c r="GWL16" s="244"/>
      <c r="GWM16" s="244"/>
      <c r="GWN16" s="244"/>
      <c r="GWO16" s="244"/>
      <c r="GWP16" s="244"/>
      <c r="GWQ16" s="244"/>
      <c r="GWR16" s="244"/>
      <c r="GWS16" s="244"/>
      <c r="GWT16" s="244"/>
      <c r="GWU16" s="244"/>
      <c r="GWV16" s="244"/>
      <c r="GWW16" s="244"/>
      <c r="GWX16" s="244"/>
      <c r="GWY16" s="244"/>
      <c r="GWZ16" s="244"/>
      <c r="GXA16" s="244"/>
      <c r="GXB16" s="244"/>
      <c r="GXC16" s="244"/>
      <c r="GXD16" s="244"/>
      <c r="GXE16" s="244"/>
      <c r="GXF16" s="244"/>
      <c r="GXG16" s="244"/>
      <c r="GXH16" s="244"/>
      <c r="GXI16" s="244"/>
      <c r="GXJ16" s="244"/>
      <c r="GXK16" s="244"/>
      <c r="GXL16" s="244"/>
      <c r="GXM16" s="244"/>
      <c r="GXN16" s="244"/>
      <c r="GXO16" s="244"/>
      <c r="GXP16" s="244"/>
      <c r="GXQ16" s="244"/>
      <c r="GXR16" s="244"/>
      <c r="GXS16" s="244"/>
      <c r="GXT16" s="244"/>
      <c r="GXU16" s="244"/>
      <c r="GXV16" s="244"/>
      <c r="GXW16" s="244"/>
      <c r="GXX16" s="244"/>
      <c r="GXY16" s="244"/>
      <c r="GXZ16" s="244"/>
      <c r="GYA16" s="244"/>
      <c r="GYB16" s="244"/>
      <c r="GYC16" s="244"/>
      <c r="GYD16" s="244"/>
      <c r="GYE16" s="244"/>
      <c r="GYF16" s="244"/>
      <c r="GYG16" s="244"/>
      <c r="GYH16" s="244"/>
      <c r="GYI16" s="244"/>
      <c r="GYJ16" s="244"/>
      <c r="GYK16" s="244"/>
      <c r="GYL16" s="244"/>
      <c r="GYM16" s="244"/>
      <c r="GYN16" s="244"/>
      <c r="GYO16" s="244"/>
      <c r="GYP16" s="244"/>
      <c r="GYQ16" s="244"/>
      <c r="GYR16" s="244"/>
      <c r="GYS16" s="244"/>
      <c r="GYT16" s="244"/>
      <c r="GYU16" s="244"/>
      <c r="GYV16" s="244"/>
      <c r="GYW16" s="244"/>
      <c r="GYX16" s="244"/>
      <c r="GYY16" s="244"/>
      <c r="GYZ16" s="244"/>
      <c r="GZA16" s="244"/>
      <c r="GZB16" s="244"/>
      <c r="GZC16" s="244"/>
      <c r="GZD16" s="244"/>
      <c r="GZE16" s="244"/>
      <c r="GZF16" s="244"/>
      <c r="GZG16" s="244"/>
      <c r="GZH16" s="244"/>
      <c r="GZI16" s="244"/>
      <c r="GZJ16" s="244"/>
      <c r="GZK16" s="244"/>
      <c r="GZL16" s="244"/>
      <c r="GZM16" s="244"/>
      <c r="GZN16" s="244"/>
      <c r="GZO16" s="244"/>
      <c r="GZP16" s="244"/>
      <c r="GZQ16" s="244"/>
      <c r="GZR16" s="244"/>
      <c r="GZS16" s="244"/>
      <c r="GZT16" s="244"/>
      <c r="GZU16" s="244"/>
      <c r="GZV16" s="244"/>
      <c r="GZW16" s="244"/>
      <c r="GZX16" s="244"/>
      <c r="GZY16" s="244"/>
      <c r="GZZ16" s="244"/>
      <c r="HAA16" s="244"/>
      <c r="HAB16" s="244"/>
      <c r="HAC16" s="244"/>
      <c r="HAD16" s="244"/>
      <c r="HAE16" s="244"/>
      <c r="HAF16" s="244"/>
      <c r="HAG16" s="244"/>
      <c r="HAH16" s="244"/>
      <c r="HAI16" s="244"/>
      <c r="HAJ16" s="244"/>
      <c r="HAK16" s="244"/>
      <c r="HAL16" s="244"/>
      <c r="HAM16" s="244"/>
      <c r="HAN16" s="244"/>
      <c r="HAO16" s="244"/>
      <c r="HAP16" s="244"/>
      <c r="HAQ16" s="244"/>
      <c r="HAR16" s="244"/>
      <c r="HAS16" s="244"/>
      <c r="HAT16" s="244"/>
      <c r="HAU16" s="244"/>
      <c r="HAV16" s="244"/>
      <c r="HAW16" s="244"/>
      <c r="HAX16" s="244"/>
      <c r="HAY16" s="244"/>
      <c r="HAZ16" s="244"/>
      <c r="HBA16" s="244"/>
      <c r="HBB16" s="244"/>
      <c r="HBC16" s="244"/>
      <c r="HBD16" s="244"/>
      <c r="HBE16" s="244"/>
      <c r="HBF16" s="244"/>
      <c r="HBG16" s="244"/>
      <c r="HBH16" s="244"/>
      <c r="HBI16" s="244"/>
      <c r="HBJ16" s="244"/>
      <c r="HBK16" s="244"/>
      <c r="HBL16" s="244"/>
      <c r="HBM16" s="244"/>
      <c r="HBN16" s="244"/>
      <c r="HBO16" s="244"/>
      <c r="HBP16" s="244"/>
      <c r="HBQ16" s="244"/>
      <c r="HBR16" s="244"/>
      <c r="HBS16" s="244"/>
      <c r="HBT16" s="244"/>
      <c r="HBU16" s="244"/>
      <c r="HBV16" s="244"/>
      <c r="HBW16" s="244"/>
      <c r="HBX16" s="244"/>
      <c r="HBY16" s="244"/>
      <c r="HBZ16" s="244"/>
      <c r="HCA16" s="244"/>
      <c r="HCB16" s="244"/>
      <c r="HCC16" s="244"/>
      <c r="HCD16" s="244"/>
      <c r="HCE16" s="244"/>
      <c r="HCF16" s="244"/>
      <c r="HCG16" s="244"/>
      <c r="HCH16" s="244"/>
      <c r="HCI16" s="244"/>
      <c r="HCJ16" s="244"/>
      <c r="HCK16" s="244"/>
      <c r="HCL16" s="244"/>
      <c r="HCM16" s="244"/>
      <c r="HCN16" s="244"/>
      <c r="HCO16" s="244"/>
      <c r="HCP16" s="244"/>
      <c r="HCQ16" s="244"/>
      <c r="HCR16" s="244"/>
      <c r="HCS16" s="244"/>
      <c r="HCT16" s="244"/>
      <c r="HCU16" s="244"/>
      <c r="HCV16" s="244"/>
      <c r="HCW16" s="244"/>
      <c r="HCX16" s="244"/>
      <c r="HCY16" s="244"/>
      <c r="HCZ16" s="244"/>
      <c r="HDA16" s="244"/>
      <c r="HDB16" s="244"/>
      <c r="HDC16" s="244"/>
      <c r="HDD16" s="244"/>
      <c r="HDE16" s="244"/>
      <c r="HDF16" s="244"/>
      <c r="HDG16" s="244"/>
      <c r="HDH16" s="244"/>
      <c r="HDI16" s="244"/>
      <c r="HDJ16" s="244"/>
      <c r="HDK16" s="244"/>
      <c r="HDL16" s="244"/>
      <c r="HDM16" s="244"/>
      <c r="HDN16" s="244"/>
      <c r="HDO16" s="244"/>
      <c r="HDP16" s="244"/>
      <c r="HDQ16" s="244"/>
      <c r="HDR16" s="244"/>
      <c r="HDS16" s="244"/>
      <c r="HDT16" s="244"/>
      <c r="HDU16" s="244"/>
      <c r="HDV16" s="244"/>
      <c r="HDW16" s="244"/>
      <c r="HDX16" s="244"/>
      <c r="HDY16" s="244"/>
      <c r="HDZ16" s="244"/>
      <c r="HEA16" s="244"/>
      <c r="HEB16" s="244"/>
      <c r="HEC16" s="244"/>
      <c r="HED16" s="244"/>
      <c r="HEE16" s="244"/>
      <c r="HEF16" s="244"/>
      <c r="HEG16" s="244"/>
      <c r="HEH16" s="244"/>
      <c r="HEI16" s="244"/>
      <c r="HEJ16" s="244"/>
      <c r="HEK16" s="244"/>
      <c r="HEL16" s="244"/>
      <c r="HEM16" s="244"/>
      <c r="HEN16" s="244"/>
      <c r="HEO16" s="244"/>
      <c r="HEP16" s="244"/>
      <c r="HEQ16" s="244"/>
      <c r="HER16" s="244"/>
      <c r="HES16" s="244"/>
      <c r="HET16" s="244"/>
      <c r="HEU16" s="244"/>
      <c r="HEV16" s="244"/>
      <c r="HEW16" s="244"/>
      <c r="HEX16" s="244"/>
      <c r="HEY16" s="244"/>
      <c r="HEZ16" s="244"/>
      <c r="HFA16" s="244"/>
      <c r="HFB16" s="244"/>
      <c r="HFC16" s="244"/>
      <c r="HFD16" s="244"/>
      <c r="HFE16" s="244"/>
      <c r="HFF16" s="244"/>
      <c r="HFG16" s="244"/>
      <c r="HFH16" s="244"/>
      <c r="HFI16" s="244"/>
      <c r="HFJ16" s="244"/>
      <c r="HFK16" s="244"/>
      <c r="HFL16" s="244"/>
      <c r="HFM16" s="244"/>
      <c r="HFN16" s="244"/>
      <c r="HFO16" s="244"/>
      <c r="HFP16" s="244"/>
      <c r="HFQ16" s="244"/>
      <c r="HFR16" s="244"/>
      <c r="HFS16" s="244"/>
      <c r="HFT16" s="244"/>
      <c r="HFU16" s="244"/>
      <c r="HFV16" s="244"/>
      <c r="HFW16" s="244"/>
      <c r="HFX16" s="244"/>
      <c r="HFY16" s="244"/>
      <c r="HFZ16" s="244"/>
      <c r="HGA16" s="244"/>
      <c r="HGB16" s="244"/>
      <c r="HGC16" s="244"/>
      <c r="HGD16" s="244"/>
      <c r="HGE16" s="244"/>
      <c r="HGF16" s="244"/>
      <c r="HGG16" s="244"/>
      <c r="HGH16" s="244"/>
      <c r="HGI16" s="244"/>
      <c r="HGJ16" s="244"/>
      <c r="HGK16" s="244"/>
      <c r="HGL16" s="244"/>
      <c r="HGM16" s="244"/>
      <c r="HGN16" s="244"/>
      <c r="HGO16" s="244"/>
      <c r="HGP16" s="244"/>
      <c r="HGQ16" s="244"/>
      <c r="HGR16" s="244"/>
      <c r="HGS16" s="244"/>
      <c r="HGT16" s="244"/>
      <c r="HGU16" s="244"/>
      <c r="HGV16" s="244"/>
      <c r="HGW16" s="244"/>
      <c r="HGX16" s="244"/>
      <c r="HGY16" s="244"/>
      <c r="HGZ16" s="244"/>
      <c r="HHA16" s="244"/>
      <c r="HHB16" s="244"/>
      <c r="HHC16" s="244"/>
      <c r="HHD16" s="244"/>
      <c r="HHE16" s="244"/>
      <c r="HHF16" s="244"/>
      <c r="HHG16" s="244"/>
      <c r="HHH16" s="244"/>
      <c r="HHI16" s="244"/>
      <c r="HHJ16" s="244"/>
      <c r="HHK16" s="244"/>
      <c r="HHL16" s="244"/>
      <c r="HHM16" s="244"/>
      <c r="HHN16" s="244"/>
      <c r="HHO16" s="244"/>
      <c r="HHP16" s="244"/>
      <c r="HHQ16" s="244"/>
      <c r="HHR16" s="244"/>
      <c r="HHS16" s="244"/>
      <c r="HHT16" s="244"/>
      <c r="HHU16" s="244"/>
      <c r="HHV16" s="244"/>
      <c r="HHW16" s="244"/>
      <c r="HHX16" s="244"/>
      <c r="HHY16" s="244"/>
      <c r="HHZ16" s="244"/>
      <c r="HIA16" s="244"/>
      <c r="HIB16" s="244"/>
      <c r="HIC16" s="244"/>
      <c r="HID16" s="244"/>
      <c r="HIE16" s="244"/>
      <c r="HIF16" s="244"/>
      <c r="HIG16" s="244"/>
      <c r="HIH16" s="244"/>
      <c r="HII16" s="244"/>
      <c r="HIJ16" s="244"/>
      <c r="HIK16" s="244"/>
      <c r="HIL16" s="244"/>
      <c r="HIM16" s="244"/>
      <c r="HIN16" s="244"/>
      <c r="HIO16" s="244"/>
      <c r="HIP16" s="244"/>
      <c r="HIQ16" s="244"/>
      <c r="HIR16" s="244"/>
      <c r="HIS16" s="244"/>
      <c r="HIT16" s="244"/>
      <c r="HIU16" s="244"/>
      <c r="HIV16" s="244"/>
      <c r="HIW16" s="244"/>
      <c r="HIX16" s="244"/>
      <c r="HIY16" s="244"/>
      <c r="HIZ16" s="244"/>
      <c r="HJA16" s="244"/>
      <c r="HJB16" s="244"/>
      <c r="HJC16" s="244"/>
      <c r="HJD16" s="244"/>
      <c r="HJE16" s="244"/>
      <c r="HJF16" s="244"/>
      <c r="HJG16" s="244"/>
      <c r="HJH16" s="244"/>
      <c r="HJI16" s="244"/>
      <c r="HJJ16" s="244"/>
      <c r="HJK16" s="244"/>
      <c r="HJL16" s="244"/>
      <c r="HJM16" s="244"/>
      <c r="HJN16" s="244"/>
      <c r="HJO16" s="244"/>
      <c r="HJP16" s="244"/>
      <c r="HJQ16" s="244"/>
      <c r="HJR16" s="244"/>
      <c r="HJS16" s="244"/>
      <c r="HJT16" s="244"/>
      <c r="HJU16" s="244"/>
      <c r="HJV16" s="244"/>
      <c r="HJW16" s="244"/>
      <c r="HJX16" s="244"/>
      <c r="HJY16" s="244"/>
      <c r="HJZ16" s="244"/>
      <c r="HKA16" s="244"/>
      <c r="HKB16" s="244"/>
      <c r="HKC16" s="244"/>
      <c r="HKD16" s="244"/>
      <c r="HKE16" s="244"/>
      <c r="HKF16" s="244"/>
      <c r="HKG16" s="244"/>
      <c r="HKH16" s="244"/>
      <c r="HKI16" s="244"/>
      <c r="HKJ16" s="244"/>
      <c r="HKK16" s="244"/>
      <c r="HKL16" s="244"/>
      <c r="HKM16" s="244"/>
      <c r="HKN16" s="244"/>
      <c r="HKO16" s="244"/>
      <c r="HKP16" s="244"/>
      <c r="HKQ16" s="244"/>
      <c r="HKR16" s="244"/>
      <c r="HKS16" s="244"/>
      <c r="HKT16" s="244"/>
      <c r="HKU16" s="244"/>
      <c r="HKV16" s="244"/>
      <c r="HKW16" s="244"/>
      <c r="HKX16" s="244"/>
      <c r="HKY16" s="244"/>
      <c r="HKZ16" s="244"/>
      <c r="HLA16" s="244"/>
      <c r="HLB16" s="244"/>
      <c r="HLC16" s="244"/>
      <c r="HLD16" s="244"/>
      <c r="HLE16" s="244"/>
      <c r="HLF16" s="244"/>
      <c r="HLG16" s="244"/>
      <c r="HLH16" s="244"/>
      <c r="HLI16" s="244"/>
      <c r="HLJ16" s="244"/>
      <c r="HLK16" s="244"/>
      <c r="HLL16" s="244"/>
      <c r="HLM16" s="244"/>
      <c r="HLN16" s="244"/>
      <c r="HLO16" s="244"/>
      <c r="HLP16" s="244"/>
      <c r="HLQ16" s="244"/>
      <c r="HLR16" s="244"/>
      <c r="HLS16" s="244"/>
      <c r="HLT16" s="244"/>
      <c r="HLU16" s="244"/>
      <c r="HLV16" s="244"/>
      <c r="HLW16" s="244"/>
      <c r="HLX16" s="244"/>
      <c r="HLY16" s="244"/>
      <c r="HLZ16" s="244"/>
      <c r="HMA16" s="244"/>
      <c r="HMB16" s="244"/>
      <c r="HMC16" s="244"/>
      <c r="HMD16" s="244"/>
      <c r="HME16" s="244"/>
      <c r="HMF16" s="244"/>
      <c r="HMG16" s="244"/>
      <c r="HMH16" s="244"/>
      <c r="HMI16" s="244"/>
      <c r="HMJ16" s="244"/>
      <c r="HMK16" s="244"/>
      <c r="HML16" s="244"/>
      <c r="HMM16" s="244"/>
      <c r="HMN16" s="244"/>
      <c r="HMO16" s="244"/>
      <c r="HMP16" s="244"/>
      <c r="HMQ16" s="244"/>
      <c r="HMR16" s="244"/>
      <c r="HMS16" s="244"/>
      <c r="HMT16" s="244"/>
      <c r="HMU16" s="244"/>
      <c r="HMV16" s="244"/>
      <c r="HMW16" s="244"/>
      <c r="HMX16" s="244"/>
      <c r="HMY16" s="244"/>
      <c r="HMZ16" s="244"/>
      <c r="HNA16" s="244"/>
      <c r="HNB16" s="244"/>
      <c r="HNC16" s="244"/>
      <c r="HND16" s="244"/>
      <c r="HNE16" s="244"/>
      <c r="HNF16" s="244"/>
      <c r="HNG16" s="244"/>
      <c r="HNH16" s="244"/>
      <c r="HNI16" s="244"/>
      <c r="HNJ16" s="244"/>
      <c r="HNK16" s="244"/>
      <c r="HNL16" s="244"/>
      <c r="HNM16" s="244"/>
      <c r="HNN16" s="244"/>
      <c r="HNO16" s="244"/>
      <c r="HNP16" s="244"/>
      <c r="HNQ16" s="244"/>
      <c r="HNR16" s="244"/>
      <c r="HNS16" s="244"/>
      <c r="HNT16" s="244"/>
      <c r="HNU16" s="244"/>
      <c r="HNV16" s="244"/>
      <c r="HNW16" s="244"/>
      <c r="HNX16" s="244"/>
      <c r="HNY16" s="244"/>
      <c r="HNZ16" s="244"/>
      <c r="HOA16" s="244"/>
      <c r="HOB16" s="244"/>
      <c r="HOC16" s="244"/>
      <c r="HOD16" s="244"/>
      <c r="HOE16" s="244"/>
      <c r="HOF16" s="244"/>
      <c r="HOG16" s="244"/>
      <c r="HOH16" s="244"/>
      <c r="HOI16" s="244"/>
      <c r="HOJ16" s="244"/>
      <c r="HOK16" s="244"/>
      <c r="HOL16" s="244"/>
      <c r="HOM16" s="244"/>
      <c r="HON16" s="244"/>
      <c r="HOO16" s="244"/>
      <c r="HOP16" s="244"/>
      <c r="HOQ16" s="244"/>
      <c r="HOR16" s="244"/>
      <c r="HOS16" s="244"/>
      <c r="HOT16" s="244"/>
      <c r="HOU16" s="244"/>
      <c r="HOV16" s="244"/>
      <c r="HOW16" s="244"/>
      <c r="HOX16" s="244"/>
      <c r="HOY16" s="244"/>
      <c r="HOZ16" s="244"/>
      <c r="HPA16" s="244"/>
      <c r="HPB16" s="244"/>
      <c r="HPC16" s="244"/>
      <c r="HPD16" s="244"/>
      <c r="HPE16" s="244"/>
      <c r="HPF16" s="244"/>
      <c r="HPG16" s="244"/>
      <c r="HPH16" s="244"/>
      <c r="HPI16" s="244"/>
      <c r="HPJ16" s="244"/>
      <c r="HPK16" s="244"/>
      <c r="HPL16" s="244"/>
      <c r="HPM16" s="244"/>
      <c r="HPN16" s="244"/>
      <c r="HPO16" s="244"/>
      <c r="HPP16" s="244"/>
      <c r="HPQ16" s="244"/>
      <c r="HPR16" s="244"/>
      <c r="HPS16" s="244"/>
      <c r="HPT16" s="244"/>
      <c r="HPU16" s="244"/>
      <c r="HPV16" s="244"/>
      <c r="HPW16" s="244"/>
      <c r="HPX16" s="244"/>
      <c r="HPY16" s="244"/>
      <c r="HPZ16" s="244"/>
      <c r="HQA16" s="244"/>
      <c r="HQB16" s="244"/>
      <c r="HQC16" s="244"/>
      <c r="HQD16" s="244"/>
      <c r="HQE16" s="244"/>
      <c r="HQF16" s="244"/>
      <c r="HQG16" s="244"/>
      <c r="HQH16" s="244"/>
      <c r="HQI16" s="244"/>
      <c r="HQJ16" s="244"/>
      <c r="HQK16" s="244"/>
      <c r="HQL16" s="244"/>
      <c r="HQM16" s="244"/>
      <c r="HQN16" s="244"/>
      <c r="HQO16" s="244"/>
      <c r="HQP16" s="244"/>
      <c r="HQQ16" s="244"/>
      <c r="HQR16" s="244"/>
      <c r="HQS16" s="244"/>
      <c r="HQT16" s="244"/>
      <c r="HQU16" s="244"/>
      <c r="HQV16" s="244"/>
      <c r="HQW16" s="244"/>
      <c r="HQX16" s="244"/>
      <c r="HQY16" s="244"/>
      <c r="HQZ16" s="244"/>
      <c r="HRA16" s="244"/>
      <c r="HRB16" s="244"/>
      <c r="HRC16" s="244"/>
      <c r="HRD16" s="244"/>
      <c r="HRE16" s="244"/>
      <c r="HRF16" s="244"/>
      <c r="HRG16" s="244"/>
      <c r="HRH16" s="244"/>
      <c r="HRI16" s="244"/>
      <c r="HRJ16" s="244"/>
      <c r="HRK16" s="244"/>
      <c r="HRL16" s="244"/>
      <c r="HRM16" s="244"/>
      <c r="HRN16" s="244"/>
      <c r="HRO16" s="244"/>
      <c r="HRP16" s="244"/>
      <c r="HRQ16" s="244"/>
      <c r="HRR16" s="244"/>
      <c r="HRS16" s="244"/>
      <c r="HRT16" s="244"/>
      <c r="HRU16" s="244"/>
      <c r="HRV16" s="244"/>
      <c r="HRW16" s="244"/>
      <c r="HRX16" s="244"/>
      <c r="HRY16" s="244"/>
      <c r="HRZ16" s="244"/>
      <c r="HSA16" s="244"/>
      <c r="HSB16" s="244"/>
      <c r="HSC16" s="244"/>
      <c r="HSD16" s="244"/>
      <c r="HSE16" s="244"/>
      <c r="HSF16" s="244"/>
      <c r="HSG16" s="244"/>
      <c r="HSH16" s="244"/>
      <c r="HSI16" s="244"/>
      <c r="HSJ16" s="244"/>
      <c r="HSK16" s="244"/>
      <c r="HSL16" s="244"/>
      <c r="HSM16" s="244"/>
      <c r="HSN16" s="244"/>
      <c r="HSO16" s="244"/>
      <c r="HSP16" s="244"/>
      <c r="HSQ16" s="244"/>
      <c r="HSR16" s="244"/>
      <c r="HSS16" s="244"/>
      <c r="HST16" s="244"/>
      <c r="HSU16" s="244"/>
      <c r="HSV16" s="244"/>
      <c r="HSW16" s="244"/>
      <c r="HSX16" s="244"/>
      <c r="HSY16" s="244"/>
      <c r="HSZ16" s="244"/>
      <c r="HTA16" s="244"/>
      <c r="HTB16" s="244"/>
      <c r="HTC16" s="244"/>
      <c r="HTD16" s="244"/>
      <c r="HTE16" s="244"/>
      <c r="HTF16" s="244"/>
      <c r="HTG16" s="244"/>
      <c r="HTH16" s="244"/>
      <c r="HTI16" s="244"/>
      <c r="HTJ16" s="244"/>
      <c r="HTK16" s="244"/>
      <c r="HTL16" s="244"/>
      <c r="HTM16" s="244"/>
      <c r="HTN16" s="244"/>
      <c r="HTO16" s="244"/>
      <c r="HTP16" s="244"/>
      <c r="HTQ16" s="244"/>
      <c r="HTR16" s="244"/>
      <c r="HTS16" s="244"/>
      <c r="HTT16" s="244"/>
      <c r="HTU16" s="244"/>
      <c r="HTV16" s="244"/>
      <c r="HTW16" s="244"/>
      <c r="HTX16" s="244"/>
      <c r="HTY16" s="244"/>
      <c r="HTZ16" s="244"/>
      <c r="HUA16" s="244"/>
      <c r="HUB16" s="244"/>
      <c r="HUC16" s="244"/>
      <c r="HUD16" s="244"/>
      <c r="HUE16" s="244"/>
      <c r="HUF16" s="244"/>
      <c r="HUG16" s="244"/>
      <c r="HUH16" s="244"/>
      <c r="HUI16" s="244"/>
      <c r="HUJ16" s="244"/>
      <c r="HUK16" s="244"/>
      <c r="HUL16" s="244"/>
      <c r="HUM16" s="244"/>
      <c r="HUN16" s="244"/>
      <c r="HUO16" s="244"/>
      <c r="HUP16" s="244"/>
      <c r="HUQ16" s="244"/>
      <c r="HUR16" s="244"/>
      <c r="HUS16" s="244"/>
      <c r="HUT16" s="244"/>
      <c r="HUU16" s="244"/>
      <c r="HUV16" s="244"/>
      <c r="HUW16" s="244"/>
      <c r="HUX16" s="244"/>
      <c r="HUY16" s="244"/>
      <c r="HUZ16" s="244"/>
      <c r="HVA16" s="244"/>
      <c r="HVB16" s="244"/>
      <c r="HVC16" s="244"/>
      <c r="HVD16" s="244"/>
      <c r="HVE16" s="244"/>
      <c r="HVF16" s="244"/>
      <c r="HVG16" s="244"/>
      <c r="HVH16" s="244"/>
      <c r="HVI16" s="244"/>
      <c r="HVJ16" s="244"/>
      <c r="HVK16" s="244"/>
      <c r="HVL16" s="244"/>
      <c r="HVM16" s="244"/>
      <c r="HVN16" s="244"/>
      <c r="HVO16" s="244"/>
      <c r="HVP16" s="244"/>
      <c r="HVQ16" s="244"/>
      <c r="HVR16" s="244"/>
      <c r="HVS16" s="244"/>
      <c r="HVT16" s="244"/>
      <c r="HVU16" s="244"/>
      <c r="HVV16" s="244"/>
      <c r="HVW16" s="244"/>
      <c r="HVX16" s="244"/>
      <c r="HVY16" s="244"/>
      <c r="HVZ16" s="244"/>
      <c r="HWA16" s="244"/>
      <c r="HWB16" s="244"/>
      <c r="HWC16" s="244"/>
      <c r="HWD16" s="244"/>
      <c r="HWE16" s="244"/>
      <c r="HWF16" s="244"/>
      <c r="HWG16" s="244"/>
      <c r="HWH16" s="244"/>
      <c r="HWI16" s="244"/>
      <c r="HWJ16" s="244"/>
      <c r="HWK16" s="244"/>
      <c r="HWL16" s="244"/>
      <c r="HWM16" s="244"/>
      <c r="HWN16" s="244"/>
      <c r="HWO16" s="244"/>
      <c r="HWP16" s="244"/>
      <c r="HWQ16" s="244"/>
      <c r="HWR16" s="244"/>
      <c r="HWS16" s="244"/>
      <c r="HWT16" s="244"/>
      <c r="HWU16" s="244"/>
      <c r="HWV16" s="244"/>
      <c r="HWW16" s="244"/>
      <c r="HWX16" s="244"/>
      <c r="HWY16" s="244"/>
      <c r="HWZ16" s="244"/>
      <c r="HXA16" s="244"/>
      <c r="HXB16" s="244"/>
      <c r="HXC16" s="244"/>
      <c r="HXD16" s="244"/>
      <c r="HXE16" s="244"/>
      <c r="HXF16" s="244"/>
      <c r="HXG16" s="244"/>
      <c r="HXH16" s="244"/>
      <c r="HXI16" s="244"/>
      <c r="HXJ16" s="244"/>
      <c r="HXK16" s="244"/>
      <c r="HXL16" s="244"/>
      <c r="HXM16" s="244"/>
      <c r="HXN16" s="244"/>
      <c r="HXO16" s="244"/>
      <c r="HXP16" s="244"/>
      <c r="HXQ16" s="244"/>
      <c r="HXR16" s="244"/>
      <c r="HXS16" s="244"/>
      <c r="HXT16" s="244"/>
      <c r="HXU16" s="244"/>
      <c r="HXV16" s="244"/>
      <c r="HXW16" s="244"/>
      <c r="HXX16" s="244"/>
      <c r="HXY16" s="244"/>
      <c r="HXZ16" s="244"/>
      <c r="HYA16" s="244"/>
      <c r="HYB16" s="244"/>
      <c r="HYC16" s="244"/>
      <c r="HYD16" s="244"/>
      <c r="HYE16" s="244"/>
      <c r="HYF16" s="244"/>
      <c r="HYG16" s="244"/>
      <c r="HYH16" s="244"/>
      <c r="HYI16" s="244"/>
      <c r="HYJ16" s="244"/>
      <c r="HYK16" s="244"/>
      <c r="HYL16" s="244"/>
      <c r="HYM16" s="244"/>
      <c r="HYN16" s="244"/>
      <c r="HYO16" s="244"/>
      <c r="HYP16" s="244"/>
      <c r="HYQ16" s="244"/>
      <c r="HYR16" s="244"/>
      <c r="HYS16" s="244"/>
      <c r="HYT16" s="244"/>
      <c r="HYU16" s="244"/>
      <c r="HYV16" s="244"/>
      <c r="HYW16" s="244"/>
      <c r="HYX16" s="244"/>
      <c r="HYY16" s="244"/>
      <c r="HYZ16" s="244"/>
      <c r="HZA16" s="244"/>
      <c r="HZB16" s="244"/>
      <c r="HZC16" s="244"/>
      <c r="HZD16" s="244"/>
      <c r="HZE16" s="244"/>
      <c r="HZF16" s="244"/>
      <c r="HZG16" s="244"/>
      <c r="HZH16" s="244"/>
      <c r="HZI16" s="244"/>
      <c r="HZJ16" s="244"/>
      <c r="HZK16" s="244"/>
      <c r="HZL16" s="244"/>
      <c r="HZM16" s="244"/>
      <c r="HZN16" s="244"/>
      <c r="HZO16" s="244"/>
      <c r="HZP16" s="244"/>
      <c r="HZQ16" s="244"/>
      <c r="HZR16" s="244"/>
      <c r="HZS16" s="244"/>
      <c r="HZT16" s="244"/>
      <c r="HZU16" s="244"/>
      <c r="HZV16" s="244"/>
      <c r="HZW16" s="244"/>
      <c r="HZX16" s="244"/>
      <c r="HZY16" s="244"/>
      <c r="HZZ16" s="244"/>
      <c r="IAA16" s="244"/>
      <c r="IAB16" s="244"/>
      <c r="IAC16" s="244"/>
      <c r="IAD16" s="244"/>
      <c r="IAE16" s="244"/>
      <c r="IAF16" s="244"/>
      <c r="IAG16" s="244"/>
      <c r="IAH16" s="244"/>
      <c r="IAI16" s="244"/>
      <c r="IAJ16" s="244"/>
      <c r="IAK16" s="244"/>
      <c r="IAL16" s="244"/>
      <c r="IAM16" s="244"/>
      <c r="IAN16" s="244"/>
      <c r="IAO16" s="244"/>
      <c r="IAP16" s="244"/>
      <c r="IAQ16" s="244"/>
      <c r="IAR16" s="244"/>
      <c r="IAS16" s="244"/>
      <c r="IAT16" s="244"/>
      <c r="IAU16" s="244"/>
      <c r="IAV16" s="244"/>
      <c r="IAW16" s="244"/>
      <c r="IAX16" s="244"/>
      <c r="IAY16" s="244"/>
      <c r="IAZ16" s="244"/>
      <c r="IBA16" s="244"/>
      <c r="IBB16" s="244"/>
      <c r="IBC16" s="244"/>
      <c r="IBD16" s="244"/>
      <c r="IBE16" s="244"/>
      <c r="IBF16" s="244"/>
      <c r="IBG16" s="244"/>
      <c r="IBH16" s="244"/>
      <c r="IBI16" s="244"/>
      <c r="IBJ16" s="244"/>
      <c r="IBK16" s="244"/>
      <c r="IBL16" s="244"/>
      <c r="IBM16" s="244"/>
      <c r="IBN16" s="244"/>
      <c r="IBO16" s="244"/>
      <c r="IBP16" s="244"/>
      <c r="IBQ16" s="244"/>
      <c r="IBR16" s="244"/>
      <c r="IBS16" s="244"/>
      <c r="IBT16" s="244"/>
      <c r="IBU16" s="244"/>
      <c r="IBV16" s="244"/>
      <c r="IBW16" s="244"/>
      <c r="IBX16" s="244"/>
      <c r="IBY16" s="244"/>
      <c r="IBZ16" s="244"/>
      <c r="ICA16" s="244"/>
      <c r="ICB16" s="244"/>
      <c r="ICC16" s="244"/>
      <c r="ICD16" s="244"/>
      <c r="ICE16" s="244"/>
      <c r="ICF16" s="244"/>
      <c r="ICG16" s="244"/>
      <c r="ICH16" s="244"/>
      <c r="ICI16" s="244"/>
      <c r="ICJ16" s="244"/>
      <c r="ICK16" s="244"/>
      <c r="ICL16" s="244"/>
      <c r="ICM16" s="244"/>
      <c r="ICN16" s="244"/>
      <c r="ICO16" s="244"/>
      <c r="ICP16" s="244"/>
      <c r="ICQ16" s="244"/>
      <c r="ICR16" s="244"/>
      <c r="ICS16" s="244"/>
      <c r="ICT16" s="244"/>
      <c r="ICU16" s="244"/>
      <c r="ICV16" s="244"/>
      <c r="ICW16" s="244"/>
      <c r="ICX16" s="244"/>
      <c r="ICY16" s="244"/>
      <c r="ICZ16" s="244"/>
      <c r="IDA16" s="244"/>
      <c r="IDB16" s="244"/>
      <c r="IDC16" s="244"/>
      <c r="IDD16" s="244"/>
      <c r="IDE16" s="244"/>
      <c r="IDF16" s="244"/>
      <c r="IDG16" s="244"/>
      <c r="IDH16" s="244"/>
      <c r="IDI16" s="244"/>
      <c r="IDJ16" s="244"/>
      <c r="IDK16" s="244"/>
      <c r="IDL16" s="244"/>
      <c r="IDM16" s="244"/>
      <c r="IDN16" s="244"/>
      <c r="IDO16" s="244"/>
      <c r="IDP16" s="244"/>
      <c r="IDQ16" s="244"/>
      <c r="IDR16" s="244"/>
      <c r="IDS16" s="244"/>
      <c r="IDT16" s="244"/>
      <c r="IDU16" s="244"/>
      <c r="IDV16" s="244"/>
      <c r="IDW16" s="244"/>
      <c r="IDX16" s="244"/>
      <c r="IDY16" s="244"/>
      <c r="IDZ16" s="244"/>
      <c r="IEA16" s="244"/>
      <c r="IEB16" s="244"/>
      <c r="IEC16" s="244"/>
      <c r="IED16" s="244"/>
      <c r="IEE16" s="244"/>
      <c r="IEF16" s="244"/>
      <c r="IEG16" s="244"/>
      <c r="IEH16" s="244"/>
      <c r="IEI16" s="244"/>
      <c r="IEJ16" s="244"/>
      <c r="IEK16" s="244"/>
      <c r="IEL16" s="244"/>
      <c r="IEM16" s="244"/>
      <c r="IEN16" s="244"/>
      <c r="IEO16" s="244"/>
      <c r="IEP16" s="244"/>
      <c r="IEQ16" s="244"/>
      <c r="IER16" s="244"/>
      <c r="IES16" s="244"/>
      <c r="IET16" s="244"/>
      <c r="IEU16" s="244"/>
      <c r="IEV16" s="244"/>
      <c r="IEW16" s="244"/>
      <c r="IEX16" s="244"/>
      <c r="IEY16" s="244"/>
      <c r="IEZ16" s="244"/>
      <c r="IFA16" s="244"/>
      <c r="IFB16" s="244"/>
      <c r="IFC16" s="244"/>
      <c r="IFD16" s="244"/>
      <c r="IFE16" s="244"/>
      <c r="IFF16" s="244"/>
      <c r="IFG16" s="244"/>
      <c r="IFH16" s="244"/>
      <c r="IFI16" s="244"/>
      <c r="IFJ16" s="244"/>
      <c r="IFK16" s="244"/>
      <c r="IFL16" s="244"/>
      <c r="IFM16" s="244"/>
      <c r="IFN16" s="244"/>
      <c r="IFO16" s="244"/>
      <c r="IFP16" s="244"/>
      <c r="IFQ16" s="244"/>
      <c r="IFR16" s="244"/>
      <c r="IFS16" s="244"/>
      <c r="IFT16" s="244"/>
      <c r="IFU16" s="244"/>
      <c r="IFV16" s="244"/>
      <c r="IFW16" s="244"/>
      <c r="IFX16" s="244"/>
      <c r="IFY16" s="244"/>
      <c r="IFZ16" s="244"/>
      <c r="IGA16" s="244"/>
      <c r="IGB16" s="244"/>
      <c r="IGC16" s="244"/>
      <c r="IGD16" s="244"/>
      <c r="IGE16" s="244"/>
      <c r="IGF16" s="244"/>
      <c r="IGG16" s="244"/>
      <c r="IGH16" s="244"/>
      <c r="IGI16" s="244"/>
      <c r="IGJ16" s="244"/>
      <c r="IGK16" s="244"/>
      <c r="IGL16" s="244"/>
      <c r="IGM16" s="244"/>
      <c r="IGN16" s="244"/>
      <c r="IGO16" s="244"/>
      <c r="IGP16" s="244"/>
      <c r="IGQ16" s="244"/>
      <c r="IGR16" s="244"/>
      <c r="IGS16" s="244"/>
      <c r="IGT16" s="244"/>
      <c r="IGU16" s="244"/>
      <c r="IGV16" s="244"/>
      <c r="IGW16" s="244"/>
      <c r="IGX16" s="244"/>
      <c r="IGY16" s="244"/>
      <c r="IGZ16" s="244"/>
      <c r="IHA16" s="244"/>
      <c r="IHB16" s="244"/>
      <c r="IHC16" s="244"/>
      <c r="IHD16" s="244"/>
      <c r="IHE16" s="244"/>
      <c r="IHF16" s="244"/>
      <c r="IHG16" s="244"/>
      <c r="IHH16" s="244"/>
      <c r="IHI16" s="244"/>
      <c r="IHJ16" s="244"/>
      <c r="IHK16" s="244"/>
      <c r="IHL16" s="244"/>
      <c r="IHM16" s="244"/>
      <c r="IHN16" s="244"/>
      <c r="IHO16" s="244"/>
      <c r="IHP16" s="244"/>
      <c r="IHQ16" s="244"/>
      <c r="IHR16" s="244"/>
      <c r="IHS16" s="244"/>
      <c r="IHT16" s="244"/>
      <c r="IHU16" s="244"/>
      <c r="IHV16" s="244"/>
      <c r="IHW16" s="244"/>
      <c r="IHX16" s="244"/>
      <c r="IHY16" s="244"/>
      <c r="IHZ16" s="244"/>
      <c r="IIA16" s="244"/>
      <c r="IIB16" s="244"/>
      <c r="IIC16" s="244"/>
      <c r="IID16" s="244"/>
      <c r="IIE16" s="244"/>
      <c r="IIF16" s="244"/>
      <c r="IIG16" s="244"/>
      <c r="IIH16" s="244"/>
      <c r="III16" s="244"/>
      <c r="IIJ16" s="244"/>
      <c r="IIK16" s="244"/>
      <c r="IIL16" s="244"/>
      <c r="IIM16" s="244"/>
      <c r="IIN16" s="244"/>
      <c r="IIO16" s="244"/>
      <c r="IIP16" s="244"/>
      <c r="IIQ16" s="244"/>
      <c r="IIR16" s="244"/>
      <c r="IIS16" s="244"/>
      <c r="IIT16" s="244"/>
      <c r="IIU16" s="244"/>
      <c r="IIV16" s="244"/>
      <c r="IIW16" s="244"/>
      <c r="IIX16" s="244"/>
      <c r="IIY16" s="244"/>
      <c r="IIZ16" s="244"/>
      <c r="IJA16" s="244"/>
      <c r="IJB16" s="244"/>
      <c r="IJC16" s="244"/>
      <c r="IJD16" s="244"/>
      <c r="IJE16" s="244"/>
      <c r="IJF16" s="244"/>
      <c r="IJG16" s="244"/>
      <c r="IJH16" s="244"/>
      <c r="IJI16" s="244"/>
      <c r="IJJ16" s="244"/>
      <c r="IJK16" s="244"/>
      <c r="IJL16" s="244"/>
      <c r="IJM16" s="244"/>
      <c r="IJN16" s="244"/>
      <c r="IJO16" s="244"/>
      <c r="IJP16" s="244"/>
      <c r="IJQ16" s="244"/>
      <c r="IJR16" s="244"/>
      <c r="IJS16" s="244"/>
      <c r="IJT16" s="244"/>
      <c r="IJU16" s="244"/>
      <c r="IJV16" s="244"/>
      <c r="IJW16" s="244"/>
      <c r="IJX16" s="244"/>
      <c r="IJY16" s="244"/>
      <c r="IJZ16" s="244"/>
      <c r="IKA16" s="244"/>
      <c r="IKB16" s="244"/>
      <c r="IKC16" s="244"/>
      <c r="IKD16" s="244"/>
      <c r="IKE16" s="244"/>
      <c r="IKF16" s="244"/>
      <c r="IKG16" s="244"/>
      <c r="IKH16" s="244"/>
      <c r="IKI16" s="244"/>
      <c r="IKJ16" s="244"/>
      <c r="IKK16" s="244"/>
      <c r="IKL16" s="244"/>
      <c r="IKM16" s="244"/>
      <c r="IKN16" s="244"/>
      <c r="IKO16" s="244"/>
      <c r="IKP16" s="244"/>
      <c r="IKQ16" s="244"/>
      <c r="IKR16" s="244"/>
      <c r="IKS16" s="244"/>
      <c r="IKT16" s="244"/>
      <c r="IKU16" s="244"/>
      <c r="IKV16" s="244"/>
      <c r="IKW16" s="244"/>
      <c r="IKX16" s="244"/>
      <c r="IKY16" s="244"/>
      <c r="IKZ16" s="244"/>
      <c r="ILA16" s="244"/>
      <c r="ILB16" s="244"/>
      <c r="ILC16" s="244"/>
      <c r="ILD16" s="244"/>
      <c r="ILE16" s="244"/>
      <c r="ILF16" s="244"/>
      <c r="ILG16" s="244"/>
      <c r="ILH16" s="244"/>
      <c r="ILI16" s="244"/>
      <c r="ILJ16" s="244"/>
      <c r="ILK16" s="244"/>
      <c r="ILL16" s="244"/>
      <c r="ILM16" s="244"/>
      <c r="ILN16" s="244"/>
      <c r="ILO16" s="244"/>
      <c r="ILP16" s="244"/>
      <c r="ILQ16" s="244"/>
      <c r="ILR16" s="244"/>
      <c r="ILS16" s="244"/>
      <c r="ILT16" s="244"/>
      <c r="ILU16" s="244"/>
      <c r="ILV16" s="244"/>
      <c r="ILW16" s="244"/>
      <c r="ILX16" s="244"/>
      <c r="ILY16" s="244"/>
      <c r="ILZ16" s="244"/>
      <c r="IMA16" s="244"/>
      <c r="IMB16" s="244"/>
      <c r="IMC16" s="244"/>
      <c r="IMD16" s="244"/>
      <c r="IME16" s="244"/>
      <c r="IMF16" s="244"/>
      <c r="IMG16" s="244"/>
      <c r="IMH16" s="244"/>
      <c r="IMI16" s="244"/>
      <c r="IMJ16" s="244"/>
      <c r="IMK16" s="244"/>
      <c r="IML16" s="244"/>
      <c r="IMM16" s="244"/>
      <c r="IMN16" s="244"/>
      <c r="IMO16" s="244"/>
      <c r="IMP16" s="244"/>
      <c r="IMQ16" s="244"/>
      <c r="IMR16" s="244"/>
      <c r="IMS16" s="244"/>
      <c r="IMT16" s="244"/>
      <c r="IMU16" s="244"/>
      <c r="IMV16" s="244"/>
      <c r="IMW16" s="244"/>
      <c r="IMX16" s="244"/>
      <c r="IMY16" s="244"/>
      <c r="IMZ16" s="244"/>
      <c r="INA16" s="244"/>
      <c r="INB16" s="244"/>
      <c r="INC16" s="244"/>
      <c r="IND16" s="244"/>
      <c r="INE16" s="244"/>
      <c r="INF16" s="244"/>
      <c r="ING16" s="244"/>
      <c r="INH16" s="244"/>
      <c r="INI16" s="244"/>
      <c r="INJ16" s="244"/>
      <c r="INK16" s="244"/>
      <c r="INL16" s="244"/>
      <c r="INM16" s="244"/>
      <c r="INN16" s="244"/>
      <c r="INO16" s="244"/>
      <c r="INP16" s="244"/>
      <c r="INQ16" s="244"/>
      <c r="INR16" s="244"/>
      <c r="INS16" s="244"/>
      <c r="INT16" s="244"/>
      <c r="INU16" s="244"/>
      <c r="INV16" s="244"/>
      <c r="INW16" s="244"/>
      <c r="INX16" s="244"/>
      <c r="INY16" s="244"/>
      <c r="INZ16" s="244"/>
      <c r="IOA16" s="244"/>
      <c r="IOB16" s="244"/>
      <c r="IOC16" s="244"/>
      <c r="IOD16" s="244"/>
      <c r="IOE16" s="244"/>
      <c r="IOF16" s="244"/>
      <c r="IOG16" s="244"/>
      <c r="IOH16" s="244"/>
      <c r="IOI16" s="244"/>
      <c r="IOJ16" s="244"/>
      <c r="IOK16" s="244"/>
      <c r="IOL16" s="244"/>
      <c r="IOM16" s="244"/>
      <c r="ION16" s="244"/>
      <c r="IOO16" s="244"/>
      <c r="IOP16" s="244"/>
      <c r="IOQ16" s="244"/>
      <c r="IOR16" s="244"/>
      <c r="IOS16" s="244"/>
      <c r="IOT16" s="244"/>
      <c r="IOU16" s="244"/>
      <c r="IOV16" s="244"/>
      <c r="IOW16" s="244"/>
      <c r="IOX16" s="244"/>
      <c r="IOY16" s="244"/>
      <c r="IOZ16" s="244"/>
      <c r="IPA16" s="244"/>
      <c r="IPB16" s="244"/>
      <c r="IPC16" s="244"/>
      <c r="IPD16" s="244"/>
      <c r="IPE16" s="244"/>
      <c r="IPF16" s="244"/>
      <c r="IPG16" s="244"/>
      <c r="IPH16" s="244"/>
      <c r="IPI16" s="244"/>
      <c r="IPJ16" s="244"/>
      <c r="IPK16" s="244"/>
      <c r="IPL16" s="244"/>
      <c r="IPM16" s="244"/>
      <c r="IPN16" s="244"/>
      <c r="IPO16" s="244"/>
      <c r="IPP16" s="244"/>
      <c r="IPQ16" s="244"/>
      <c r="IPR16" s="244"/>
      <c r="IPS16" s="244"/>
      <c r="IPT16" s="244"/>
      <c r="IPU16" s="244"/>
      <c r="IPV16" s="244"/>
      <c r="IPW16" s="244"/>
      <c r="IPX16" s="244"/>
      <c r="IPY16" s="244"/>
      <c r="IPZ16" s="244"/>
      <c r="IQA16" s="244"/>
      <c r="IQB16" s="244"/>
      <c r="IQC16" s="244"/>
      <c r="IQD16" s="244"/>
      <c r="IQE16" s="244"/>
      <c r="IQF16" s="244"/>
      <c r="IQG16" s="244"/>
      <c r="IQH16" s="244"/>
      <c r="IQI16" s="244"/>
      <c r="IQJ16" s="244"/>
      <c r="IQK16" s="244"/>
      <c r="IQL16" s="244"/>
      <c r="IQM16" s="244"/>
      <c r="IQN16" s="244"/>
      <c r="IQO16" s="244"/>
      <c r="IQP16" s="244"/>
      <c r="IQQ16" s="244"/>
      <c r="IQR16" s="244"/>
      <c r="IQS16" s="244"/>
      <c r="IQT16" s="244"/>
      <c r="IQU16" s="244"/>
      <c r="IQV16" s="244"/>
      <c r="IQW16" s="244"/>
      <c r="IQX16" s="244"/>
      <c r="IQY16" s="244"/>
      <c r="IQZ16" s="244"/>
      <c r="IRA16" s="244"/>
      <c r="IRB16" s="244"/>
      <c r="IRC16" s="244"/>
      <c r="IRD16" s="244"/>
      <c r="IRE16" s="244"/>
      <c r="IRF16" s="244"/>
      <c r="IRG16" s="244"/>
      <c r="IRH16" s="244"/>
      <c r="IRI16" s="244"/>
      <c r="IRJ16" s="244"/>
      <c r="IRK16" s="244"/>
      <c r="IRL16" s="244"/>
      <c r="IRM16" s="244"/>
      <c r="IRN16" s="244"/>
      <c r="IRO16" s="244"/>
      <c r="IRP16" s="244"/>
      <c r="IRQ16" s="244"/>
      <c r="IRR16" s="244"/>
      <c r="IRS16" s="244"/>
      <c r="IRT16" s="244"/>
      <c r="IRU16" s="244"/>
      <c r="IRV16" s="244"/>
      <c r="IRW16" s="244"/>
      <c r="IRX16" s="244"/>
      <c r="IRY16" s="244"/>
      <c r="IRZ16" s="244"/>
      <c r="ISA16" s="244"/>
      <c r="ISB16" s="244"/>
      <c r="ISC16" s="244"/>
      <c r="ISD16" s="244"/>
      <c r="ISE16" s="244"/>
      <c r="ISF16" s="244"/>
      <c r="ISG16" s="244"/>
      <c r="ISH16" s="244"/>
      <c r="ISI16" s="244"/>
      <c r="ISJ16" s="244"/>
      <c r="ISK16" s="244"/>
      <c r="ISL16" s="244"/>
      <c r="ISM16" s="244"/>
      <c r="ISN16" s="244"/>
      <c r="ISO16" s="244"/>
      <c r="ISP16" s="244"/>
      <c r="ISQ16" s="244"/>
      <c r="ISR16" s="244"/>
      <c r="ISS16" s="244"/>
      <c r="IST16" s="244"/>
      <c r="ISU16" s="244"/>
      <c r="ISV16" s="244"/>
      <c r="ISW16" s="244"/>
      <c r="ISX16" s="244"/>
      <c r="ISY16" s="244"/>
      <c r="ISZ16" s="244"/>
      <c r="ITA16" s="244"/>
      <c r="ITB16" s="244"/>
      <c r="ITC16" s="244"/>
      <c r="ITD16" s="244"/>
      <c r="ITE16" s="244"/>
      <c r="ITF16" s="244"/>
      <c r="ITG16" s="244"/>
      <c r="ITH16" s="244"/>
      <c r="ITI16" s="244"/>
      <c r="ITJ16" s="244"/>
      <c r="ITK16" s="244"/>
      <c r="ITL16" s="244"/>
      <c r="ITM16" s="244"/>
      <c r="ITN16" s="244"/>
      <c r="ITO16" s="244"/>
      <c r="ITP16" s="244"/>
      <c r="ITQ16" s="244"/>
      <c r="ITR16" s="244"/>
      <c r="ITS16" s="244"/>
      <c r="ITT16" s="244"/>
      <c r="ITU16" s="244"/>
      <c r="ITV16" s="244"/>
      <c r="ITW16" s="244"/>
      <c r="ITX16" s="244"/>
      <c r="ITY16" s="244"/>
      <c r="ITZ16" s="244"/>
      <c r="IUA16" s="244"/>
      <c r="IUB16" s="244"/>
      <c r="IUC16" s="244"/>
      <c r="IUD16" s="244"/>
      <c r="IUE16" s="244"/>
      <c r="IUF16" s="244"/>
      <c r="IUG16" s="244"/>
      <c r="IUH16" s="244"/>
      <c r="IUI16" s="244"/>
      <c r="IUJ16" s="244"/>
      <c r="IUK16" s="244"/>
      <c r="IUL16" s="244"/>
      <c r="IUM16" s="244"/>
      <c r="IUN16" s="244"/>
      <c r="IUO16" s="244"/>
      <c r="IUP16" s="244"/>
      <c r="IUQ16" s="244"/>
      <c r="IUR16" s="244"/>
      <c r="IUS16" s="244"/>
      <c r="IUT16" s="244"/>
      <c r="IUU16" s="244"/>
      <c r="IUV16" s="244"/>
      <c r="IUW16" s="244"/>
      <c r="IUX16" s="244"/>
      <c r="IUY16" s="244"/>
      <c r="IUZ16" s="244"/>
      <c r="IVA16" s="244"/>
      <c r="IVB16" s="244"/>
      <c r="IVC16" s="244"/>
      <c r="IVD16" s="244"/>
      <c r="IVE16" s="244"/>
      <c r="IVF16" s="244"/>
      <c r="IVG16" s="244"/>
      <c r="IVH16" s="244"/>
      <c r="IVI16" s="244"/>
      <c r="IVJ16" s="244"/>
      <c r="IVK16" s="244"/>
      <c r="IVL16" s="244"/>
      <c r="IVM16" s="244"/>
      <c r="IVN16" s="244"/>
      <c r="IVO16" s="244"/>
      <c r="IVP16" s="244"/>
      <c r="IVQ16" s="244"/>
      <c r="IVR16" s="244"/>
      <c r="IVS16" s="244"/>
      <c r="IVT16" s="244"/>
      <c r="IVU16" s="244"/>
      <c r="IVV16" s="244"/>
      <c r="IVW16" s="244"/>
      <c r="IVX16" s="244"/>
      <c r="IVY16" s="244"/>
      <c r="IVZ16" s="244"/>
      <c r="IWA16" s="244"/>
      <c r="IWB16" s="244"/>
      <c r="IWC16" s="244"/>
      <c r="IWD16" s="244"/>
      <c r="IWE16" s="244"/>
      <c r="IWF16" s="244"/>
      <c r="IWG16" s="244"/>
      <c r="IWH16" s="244"/>
      <c r="IWI16" s="244"/>
      <c r="IWJ16" s="244"/>
      <c r="IWK16" s="244"/>
      <c r="IWL16" s="244"/>
      <c r="IWM16" s="244"/>
      <c r="IWN16" s="244"/>
      <c r="IWO16" s="244"/>
      <c r="IWP16" s="244"/>
      <c r="IWQ16" s="244"/>
      <c r="IWR16" s="244"/>
      <c r="IWS16" s="244"/>
      <c r="IWT16" s="244"/>
      <c r="IWU16" s="244"/>
      <c r="IWV16" s="244"/>
      <c r="IWW16" s="244"/>
      <c r="IWX16" s="244"/>
      <c r="IWY16" s="244"/>
      <c r="IWZ16" s="244"/>
      <c r="IXA16" s="244"/>
      <c r="IXB16" s="244"/>
      <c r="IXC16" s="244"/>
      <c r="IXD16" s="244"/>
      <c r="IXE16" s="244"/>
      <c r="IXF16" s="244"/>
      <c r="IXG16" s="244"/>
      <c r="IXH16" s="244"/>
      <c r="IXI16" s="244"/>
      <c r="IXJ16" s="244"/>
      <c r="IXK16" s="244"/>
      <c r="IXL16" s="244"/>
      <c r="IXM16" s="244"/>
      <c r="IXN16" s="244"/>
      <c r="IXO16" s="244"/>
      <c r="IXP16" s="244"/>
      <c r="IXQ16" s="244"/>
      <c r="IXR16" s="244"/>
      <c r="IXS16" s="244"/>
      <c r="IXT16" s="244"/>
      <c r="IXU16" s="244"/>
      <c r="IXV16" s="244"/>
      <c r="IXW16" s="244"/>
      <c r="IXX16" s="244"/>
      <c r="IXY16" s="244"/>
      <c r="IXZ16" s="244"/>
      <c r="IYA16" s="244"/>
      <c r="IYB16" s="244"/>
      <c r="IYC16" s="244"/>
      <c r="IYD16" s="244"/>
      <c r="IYE16" s="244"/>
      <c r="IYF16" s="244"/>
      <c r="IYG16" s="244"/>
      <c r="IYH16" s="244"/>
      <c r="IYI16" s="244"/>
      <c r="IYJ16" s="244"/>
      <c r="IYK16" s="244"/>
      <c r="IYL16" s="244"/>
      <c r="IYM16" s="244"/>
      <c r="IYN16" s="244"/>
      <c r="IYO16" s="244"/>
      <c r="IYP16" s="244"/>
      <c r="IYQ16" s="244"/>
      <c r="IYR16" s="244"/>
      <c r="IYS16" s="244"/>
      <c r="IYT16" s="244"/>
      <c r="IYU16" s="244"/>
      <c r="IYV16" s="244"/>
      <c r="IYW16" s="244"/>
      <c r="IYX16" s="244"/>
      <c r="IYY16" s="244"/>
      <c r="IYZ16" s="244"/>
      <c r="IZA16" s="244"/>
      <c r="IZB16" s="244"/>
      <c r="IZC16" s="244"/>
      <c r="IZD16" s="244"/>
      <c r="IZE16" s="244"/>
      <c r="IZF16" s="244"/>
      <c r="IZG16" s="244"/>
      <c r="IZH16" s="244"/>
      <c r="IZI16" s="244"/>
      <c r="IZJ16" s="244"/>
      <c r="IZK16" s="244"/>
      <c r="IZL16" s="244"/>
      <c r="IZM16" s="244"/>
      <c r="IZN16" s="244"/>
      <c r="IZO16" s="244"/>
      <c r="IZP16" s="244"/>
      <c r="IZQ16" s="244"/>
      <c r="IZR16" s="244"/>
      <c r="IZS16" s="244"/>
      <c r="IZT16" s="244"/>
      <c r="IZU16" s="244"/>
      <c r="IZV16" s="244"/>
      <c r="IZW16" s="244"/>
      <c r="IZX16" s="244"/>
      <c r="IZY16" s="244"/>
      <c r="IZZ16" s="244"/>
      <c r="JAA16" s="244"/>
      <c r="JAB16" s="244"/>
      <c r="JAC16" s="244"/>
      <c r="JAD16" s="244"/>
      <c r="JAE16" s="244"/>
      <c r="JAF16" s="244"/>
      <c r="JAG16" s="244"/>
      <c r="JAH16" s="244"/>
      <c r="JAI16" s="244"/>
      <c r="JAJ16" s="244"/>
      <c r="JAK16" s="244"/>
      <c r="JAL16" s="244"/>
      <c r="JAM16" s="244"/>
      <c r="JAN16" s="244"/>
      <c r="JAO16" s="244"/>
      <c r="JAP16" s="244"/>
      <c r="JAQ16" s="244"/>
      <c r="JAR16" s="244"/>
      <c r="JAS16" s="244"/>
      <c r="JAT16" s="244"/>
      <c r="JAU16" s="244"/>
      <c r="JAV16" s="244"/>
      <c r="JAW16" s="244"/>
      <c r="JAX16" s="244"/>
      <c r="JAY16" s="244"/>
      <c r="JAZ16" s="244"/>
      <c r="JBA16" s="244"/>
      <c r="JBB16" s="244"/>
      <c r="JBC16" s="244"/>
      <c r="JBD16" s="244"/>
      <c r="JBE16" s="244"/>
      <c r="JBF16" s="244"/>
      <c r="JBG16" s="244"/>
      <c r="JBH16" s="244"/>
      <c r="JBI16" s="244"/>
      <c r="JBJ16" s="244"/>
      <c r="JBK16" s="244"/>
      <c r="JBL16" s="244"/>
      <c r="JBM16" s="244"/>
      <c r="JBN16" s="244"/>
      <c r="JBO16" s="244"/>
      <c r="JBP16" s="244"/>
      <c r="JBQ16" s="244"/>
      <c r="JBR16" s="244"/>
      <c r="JBS16" s="244"/>
      <c r="JBT16" s="244"/>
      <c r="JBU16" s="244"/>
      <c r="JBV16" s="244"/>
      <c r="JBW16" s="244"/>
      <c r="JBX16" s="244"/>
      <c r="JBY16" s="244"/>
      <c r="JBZ16" s="244"/>
      <c r="JCA16" s="244"/>
      <c r="JCB16" s="244"/>
      <c r="JCC16" s="244"/>
      <c r="JCD16" s="244"/>
      <c r="JCE16" s="244"/>
      <c r="JCF16" s="244"/>
      <c r="JCG16" s="244"/>
      <c r="JCH16" s="244"/>
      <c r="JCI16" s="244"/>
      <c r="JCJ16" s="244"/>
      <c r="JCK16" s="244"/>
      <c r="JCL16" s="244"/>
      <c r="JCM16" s="244"/>
      <c r="JCN16" s="244"/>
      <c r="JCO16" s="244"/>
      <c r="JCP16" s="244"/>
      <c r="JCQ16" s="244"/>
      <c r="JCR16" s="244"/>
      <c r="JCS16" s="244"/>
      <c r="JCT16" s="244"/>
      <c r="JCU16" s="244"/>
      <c r="JCV16" s="244"/>
      <c r="JCW16" s="244"/>
      <c r="JCX16" s="244"/>
      <c r="JCY16" s="244"/>
      <c r="JCZ16" s="244"/>
      <c r="JDA16" s="244"/>
      <c r="JDB16" s="244"/>
      <c r="JDC16" s="244"/>
      <c r="JDD16" s="244"/>
      <c r="JDE16" s="244"/>
      <c r="JDF16" s="244"/>
      <c r="JDG16" s="244"/>
      <c r="JDH16" s="244"/>
      <c r="JDI16" s="244"/>
      <c r="JDJ16" s="244"/>
      <c r="JDK16" s="244"/>
      <c r="JDL16" s="244"/>
      <c r="JDM16" s="244"/>
      <c r="JDN16" s="244"/>
      <c r="JDO16" s="244"/>
      <c r="JDP16" s="244"/>
      <c r="JDQ16" s="244"/>
      <c r="JDR16" s="244"/>
      <c r="JDS16" s="244"/>
      <c r="JDT16" s="244"/>
      <c r="JDU16" s="244"/>
      <c r="JDV16" s="244"/>
      <c r="JDW16" s="244"/>
      <c r="JDX16" s="244"/>
      <c r="JDY16" s="244"/>
      <c r="JDZ16" s="244"/>
      <c r="JEA16" s="244"/>
      <c r="JEB16" s="244"/>
      <c r="JEC16" s="244"/>
      <c r="JED16" s="244"/>
      <c r="JEE16" s="244"/>
      <c r="JEF16" s="244"/>
      <c r="JEG16" s="244"/>
      <c r="JEH16" s="244"/>
      <c r="JEI16" s="244"/>
      <c r="JEJ16" s="244"/>
      <c r="JEK16" s="244"/>
      <c r="JEL16" s="244"/>
      <c r="JEM16" s="244"/>
      <c r="JEN16" s="244"/>
      <c r="JEO16" s="244"/>
      <c r="JEP16" s="244"/>
      <c r="JEQ16" s="244"/>
      <c r="JER16" s="244"/>
      <c r="JES16" s="244"/>
      <c r="JET16" s="244"/>
      <c r="JEU16" s="244"/>
      <c r="JEV16" s="244"/>
      <c r="JEW16" s="244"/>
      <c r="JEX16" s="244"/>
      <c r="JEY16" s="244"/>
      <c r="JEZ16" s="244"/>
      <c r="JFA16" s="244"/>
      <c r="JFB16" s="244"/>
      <c r="JFC16" s="244"/>
      <c r="JFD16" s="244"/>
      <c r="JFE16" s="244"/>
      <c r="JFF16" s="244"/>
      <c r="JFG16" s="244"/>
      <c r="JFH16" s="244"/>
      <c r="JFI16" s="244"/>
      <c r="JFJ16" s="244"/>
      <c r="JFK16" s="244"/>
      <c r="JFL16" s="244"/>
      <c r="JFM16" s="244"/>
      <c r="JFN16" s="244"/>
      <c r="JFO16" s="244"/>
      <c r="JFP16" s="244"/>
      <c r="JFQ16" s="244"/>
      <c r="JFR16" s="244"/>
      <c r="JFS16" s="244"/>
      <c r="JFT16" s="244"/>
      <c r="JFU16" s="244"/>
      <c r="JFV16" s="244"/>
      <c r="JFW16" s="244"/>
      <c r="JFX16" s="244"/>
      <c r="JFY16" s="244"/>
      <c r="JFZ16" s="244"/>
      <c r="JGA16" s="244"/>
      <c r="JGB16" s="244"/>
      <c r="JGC16" s="244"/>
      <c r="JGD16" s="244"/>
      <c r="JGE16" s="244"/>
      <c r="JGF16" s="244"/>
      <c r="JGG16" s="244"/>
      <c r="JGH16" s="244"/>
      <c r="JGI16" s="244"/>
      <c r="JGJ16" s="244"/>
      <c r="JGK16" s="244"/>
      <c r="JGL16" s="244"/>
      <c r="JGM16" s="244"/>
      <c r="JGN16" s="244"/>
      <c r="JGO16" s="244"/>
      <c r="JGP16" s="244"/>
      <c r="JGQ16" s="244"/>
      <c r="JGR16" s="244"/>
      <c r="JGS16" s="244"/>
      <c r="JGT16" s="244"/>
      <c r="JGU16" s="244"/>
      <c r="JGV16" s="244"/>
      <c r="JGW16" s="244"/>
      <c r="JGX16" s="244"/>
      <c r="JGY16" s="244"/>
      <c r="JGZ16" s="244"/>
      <c r="JHA16" s="244"/>
      <c r="JHB16" s="244"/>
      <c r="JHC16" s="244"/>
      <c r="JHD16" s="244"/>
      <c r="JHE16" s="244"/>
      <c r="JHF16" s="244"/>
      <c r="JHG16" s="244"/>
      <c r="JHH16" s="244"/>
      <c r="JHI16" s="244"/>
      <c r="JHJ16" s="244"/>
      <c r="JHK16" s="244"/>
      <c r="JHL16" s="244"/>
      <c r="JHM16" s="244"/>
      <c r="JHN16" s="244"/>
      <c r="JHO16" s="244"/>
      <c r="JHP16" s="244"/>
      <c r="JHQ16" s="244"/>
      <c r="JHR16" s="244"/>
      <c r="JHS16" s="244"/>
      <c r="JHT16" s="244"/>
      <c r="JHU16" s="244"/>
      <c r="JHV16" s="244"/>
      <c r="JHW16" s="244"/>
      <c r="JHX16" s="244"/>
      <c r="JHY16" s="244"/>
      <c r="JHZ16" s="244"/>
      <c r="JIA16" s="244"/>
      <c r="JIB16" s="244"/>
      <c r="JIC16" s="244"/>
      <c r="JID16" s="244"/>
      <c r="JIE16" s="244"/>
      <c r="JIF16" s="244"/>
      <c r="JIG16" s="244"/>
      <c r="JIH16" s="244"/>
      <c r="JII16" s="244"/>
      <c r="JIJ16" s="244"/>
      <c r="JIK16" s="244"/>
      <c r="JIL16" s="244"/>
      <c r="JIM16" s="244"/>
      <c r="JIN16" s="244"/>
      <c r="JIO16" s="244"/>
      <c r="JIP16" s="244"/>
      <c r="JIQ16" s="244"/>
      <c r="JIR16" s="244"/>
      <c r="JIS16" s="244"/>
      <c r="JIT16" s="244"/>
      <c r="JIU16" s="244"/>
      <c r="JIV16" s="244"/>
      <c r="JIW16" s="244"/>
      <c r="JIX16" s="244"/>
      <c r="JIY16" s="244"/>
      <c r="JIZ16" s="244"/>
      <c r="JJA16" s="244"/>
      <c r="JJB16" s="244"/>
      <c r="JJC16" s="244"/>
      <c r="JJD16" s="244"/>
      <c r="JJE16" s="244"/>
      <c r="JJF16" s="244"/>
      <c r="JJG16" s="244"/>
      <c r="JJH16" s="244"/>
      <c r="JJI16" s="244"/>
      <c r="JJJ16" s="244"/>
      <c r="JJK16" s="244"/>
      <c r="JJL16" s="244"/>
      <c r="JJM16" s="244"/>
      <c r="JJN16" s="244"/>
      <c r="JJO16" s="244"/>
      <c r="JJP16" s="244"/>
      <c r="JJQ16" s="244"/>
      <c r="JJR16" s="244"/>
      <c r="JJS16" s="244"/>
      <c r="JJT16" s="244"/>
      <c r="JJU16" s="244"/>
      <c r="JJV16" s="244"/>
      <c r="JJW16" s="244"/>
      <c r="JJX16" s="244"/>
      <c r="JJY16" s="244"/>
      <c r="JJZ16" s="244"/>
      <c r="JKA16" s="244"/>
      <c r="JKB16" s="244"/>
      <c r="JKC16" s="244"/>
      <c r="JKD16" s="244"/>
      <c r="JKE16" s="244"/>
      <c r="JKF16" s="244"/>
      <c r="JKG16" s="244"/>
      <c r="JKH16" s="244"/>
      <c r="JKI16" s="244"/>
      <c r="JKJ16" s="244"/>
      <c r="JKK16" s="244"/>
      <c r="JKL16" s="244"/>
      <c r="JKM16" s="244"/>
      <c r="JKN16" s="244"/>
      <c r="JKO16" s="244"/>
      <c r="JKP16" s="244"/>
      <c r="JKQ16" s="244"/>
      <c r="JKR16" s="244"/>
      <c r="JKS16" s="244"/>
      <c r="JKT16" s="244"/>
      <c r="JKU16" s="244"/>
      <c r="JKV16" s="244"/>
      <c r="JKW16" s="244"/>
      <c r="JKX16" s="244"/>
      <c r="JKY16" s="244"/>
      <c r="JKZ16" s="244"/>
      <c r="JLA16" s="244"/>
      <c r="JLB16" s="244"/>
      <c r="JLC16" s="244"/>
      <c r="JLD16" s="244"/>
      <c r="JLE16" s="244"/>
      <c r="JLF16" s="244"/>
      <c r="JLG16" s="244"/>
      <c r="JLH16" s="244"/>
      <c r="JLI16" s="244"/>
      <c r="JLJ16" s="244"/>
      <c r="JLK16" s="244"/>
      <c r="JLL16" s="244"/>
      <c r="JLM16" s="244"/>
      <c r="JLN16" s="244"/>
      <c r="JLO16" s="244"/>
      <c r="JLP16" s="244"/>
      <c r="JLQ16" s="244"/>
      <c r="JLR16" s="244"/>
      <c r="JLS16" s="244"/>
      <c r="JLT16" s="244"/>
      <c r="JLU16" s="244"/>
      <c r="JLV16" s="244"/>
      <c r="JLW16" s="244"/>
      <c r="JLX16" s="244"/>
      <c r="JLY16" s="244"/>
      <c r="JLZ16" s="244"/>
      <c r="JMA16" s="244"/>
      <c r="JMB16" s="244"/>
      <c r="JMC16" s="244"/>
      <c r="JMD16" s="244"/>
      <c r="JME16" s="244"/>
      <c r="JMF16" s="244"/>
      <c r="JMG16" s="244"/>
      <c r="JMH16" s="244"/>
      <c r="JMI16" s="244"/>
      <c r="JMJ16" s="244"/>
      <c r="JMK16" s="244"/>
      <c r="JML16" s="244"/>
      <c r="JMM16" s="244"/>
      <c r="JMN16" s="244"/>
      <c r="JMO16" s="244"/>
      <c r="JMP16" s="244"/>
      <c r="JMQ16" s="244"/>
      <c r="JMR16" s="244"/>
      <c r="JMS16" s="244"/>
      <c r="JMT16" s="244"/>
      <c r="JMU16" s="244"/>
      <c r="JMV16" s="244"/>
      <c r="JMW16" s="244"/>
      <c r="JMX16" s="244"/>
      <c r="JMY16" s="244"/>
      <c r="JMZ16" s="244"/>
      <c r="JNA16" s="244"/>
      <c r="JNB16" s="244"/>
      <c r="JNC16" s="244"/>
      <c r="JND16" s="244"/>
      <c r="JNE16" s="244"/>
      <c r="JNF16" s="244"/>
      <c r="JNG16" s="244"/>
      <c r="JNH16" s="244"/>
      <c r="JNI16" s="244"/>
      <c r="JNJ16" s="244"/>
      <c r="JNK16" s="244"/>
      <c r="JNL16" s="244"/>
      <c r="JNM16" s="244"/>
      <c r="JNN16" s="244"/>
      <c r="JNO16" s="244"/>
      <c r="JNP16" s="244"/>
      <c r="JNQ16" s="244"/>
      <c r="JNR16" s="244"/>
      <c r="JNS16" s="244"/>
      <c r="JNT16" s="244"/>
      <c r="JNU16" s="244"/>
      <c r="JNV16" s="244"/>
      <c r="JNW16" s="244"/>
      <c r="JNX16" s="244"/>
      <c r="JNY16" s="244"/>
      <c r="JNZ16" s="244"/>
      <c r="JOA16" s="244"/>
      <c r="JOB16" s="244"/>
      <c r="JOC16" s="244"/>
      <c r="JOD16" s="244"/>
      <c r="JOE16" s="244"/>
      <c r="JOF16" s="244"/>
      <c r="JOG16" s="244"/>
      <c r="JOH16" s="244"/>
      <c r="JOI16" s="244"/>
      <c r="JOJ16" s="244"/>
      <c r="JOK16" s="244"/>
      <c r="JOL16" s="244"/>
      <c r="JOM16" s="244"/>
      <c r="JON16" s="244"/>
      <c r="JOO16" s="244"/>
      <c r="JOP16" s="244"/>
      <c r="JOQ16" s="244"/>
      <c r="JOR16" s="244"/>
      <c r="JOS16" s="244"/>
      <c r="JOT16" s="244"/>
      <c r="JOU16" s="244"/>
      <c r="JOV16" s="244"/>
      <c r="JOW16" s="244"/>
      <c r="JOX16" s="244"/>
      <c r="JOY16" s="244"/>
      <c r="JOZ16" s="244"/>
      <c r="JPA16" s="244"/>
      <c r="JPB16" s="244"/>
      <c r="JPC16" s="244"/>
      <c r="JPD16" s="244"/>
      <c r="JPE16" s="244"/>
      <c r="JPF16" s="244"/>
      <c r="JPG16" s="244"/>
      <c r="JPH16" s="244"/>
      <c r="JPI16" s="244"/>
      <c r="JPJ16" s="244"/>
      <c r="JPK16" s="244"/>
      <c r="JPL16" s="244"/>
      <c r="JPM16" s="244"/>
      <c r="JPN16" s="244"/>
      <c r="JPO16" s="244"/>
      <c r="JPP16" s="244"/>
      <c r="JPQ16" s="244"/>
      <c r="JPR16" s="244"/>
      <c r="JPS16" s="244"/>
      <c r="JPT16" s="244"/>
      <c r="JPU16" s="244"/>
      <c r="JPV16" s="244"/>
      <c r="JPW16" s="244"/>
      <c r="JPX16" s="244"/>
      <c r="JPY16" s="244"/>
      <c r="JPZ16" s="244"/>
      <c r="JQA16" s="244"/>
      <c r="JQB16" s="244"/>
      <c r="JQC16" s="244"/>
      <c r="JQD16" s="244"/>
      <c r="JQE16" s="244"/>
      <c r="JQF16" s="244"/>
      <c r="JQG16" s="244"/>
      <c r="JQH16" s="244"/>
      <c r="JQI16" s="244"/>
      <c r="JQJ16" s="244"/>
      <c r="JQK16" s="244"/>
      <c r="JQL16" s="244"/>
      <c r="JQM16" s="244"/>
      <c r="JQN16" s="244"/>
      <c r="JQO16" s="244"/>
      <c r="JQP16" s="244"/>
      <c r="JQQ16" s="244"/>
      <c r="JQR16" s="244"/>
      <c r="JQS16" s="244"/>
      <c r="JQT16" s="244"/>
      <c r="JQU16" s="244"/>
      <c r="JQV16" s="244"/>
      <c r="JQW16" s="244"/>
      <c r="JQX16" s="244"/>
      <c r="JQY16" s="244"/>
      <c r="JQZ16" s="244"/>
      <c r="JRA16" s="244"/>
      <c r="JRB16" s="244"/>
      <c r="JRC16" s="244"/>
      <c r="JRD16" s="244"/>
      <c r="JRE16" s="244"/>
      <c r="JRF16" s="244"/>
      <c r="JRG16" s="244"/>
      <c r="JRH16" s="244"/>
      <c r="JRI16" s="244"/>
      <c r="JRJ16" s="244"/>
      <c r="JRK16" s="244"/>
      <c r="JRL16" s="244"/>
      <c r="JRM16" s="244"/>
      <c r="JRN16" s="244"/>
      <c r="JRO16" s="244"/>
      <c r="JRP16" s="244"/>
      <c r="JRQ16" s="244"/>
      <c r="JRR16" s="244"/>
      <c r="JRS16" s="244"/>
      <c r="JRT16" s="244"/>
      <c r="JRU16" s="244"/>
      <c r="JRV16" s="244"/>
      <c r="JRW16" s="244"/>
      <c r="JRX16" s="244"/>
      <c r="JRY16" s="244"/>
      <c r="JRZ16" s="244"/>
      <c r="JSA16" s="244"/>
      <c r="JSB16" s="244"/>
      <c r="JSC16" s="244"/>
      <c r="JSD16" s="244"/>
      <c r="JSE16" s="244"/>
      <c r="JSF16" s="244"/>
      <c r="JSG16" s="244"/>
      <c r="JSH16" s="244"/>
      <c r="JSI16" s="244"/>
      <c r="JSJ16" s="244"/>
      <c r="JSK16" s="244"/>
      <c r="JSL16" s="244"/>
      <c r="JSM16" s="244"/>
      <c r="JSN16" s="244"/>
      <c r="JSO16" s="244"/>
      <c r="JSP16" s="244"/>
      <c r="JSQ16" s="244"/>
      <c r="JSR16" s="244"/>
      <c r="JSS16" s="244"/>
      <c r="JST16" s="244"/>
      <c r="JSU16" s="244"/>
      <c r="JSV16" s="244"/>
      <c r="JSW16" s="244"/>
      <c r="JSX16" s="244"/>
      <c r="JSY16" s="244"/>
      <c r="JSZ16" s="244"/>
      <c r="JTA16" s="244"/>
      <c r="JTB16" s="244"/>
      <c r="JTC16" s="244"/>
      <c r="JTD16" s="244"/>
      <c r="JTE16" s="244"/>
      <c r="JTF16" s="244"/>
      <c r="JTG16" s="244"/>
      <c r="JTH16" s="244"/>
      <c r="JTI16" s="244"/>
      <c r="JTJ16" s="244"/>
      <c r="JTK16" s="244"/>
      <c r="JTL16" s="244"/>
      <c r="JTM16" s="244"/>
      <c r="JTN16" s="244"/>
      <c r="JTO16" s="244"/>
      <c r="JTP16" s="244"/>
      <c r="JTQ16" s="244"/>
      <c r="JTR16" s="244"/>
      <c r="JTS16" s="244"/>
      <c r="JTT16" s="244"/>
      <c r="JTU16" s="244"/>
      <c r="JTV16" s="244"/>
      <c r="JTW16" s="244"/>
      <c r="JTX16" s="244"/>
      <c r="JTY16" s="244"/>
      <c r="JTZ16" s="244"/>
      <c r="JUA16" s="244"/>
      <c r="JUB16" s="244"/>
      <c r="JUC16" s="244"/>
      <c r="JUD16" s="244"/>
      <c r="JUE16" s="244"/>
      <c r="JUF16" s="244"/>
      <c r="JUG16" s="244"/>
      <c r="JUH16" s="244"/>
      <c r="JUI16" s="244"/>
      <c r="JUJ16" s="244"/>
      <c r="JUK16" s="244"/>
      <c r="JUL16" s="244"/>
      <c r="JUM16" s="244"/>
      <c r="JUN16" s="244"/>
      <c r="JUO16" s="244"/>
      <c r="JUP16" s="244"/>
      <c r="JUQ16" s="244"/>
      <c r="JUR16" s="244"/>
      <c r="JUS16" s="244"/>
      <c r="JUT16" s="244"/>
      <c r="JUU16" s="244"/>
      <c r="JUV16" s="244"/>
      <c r="JUW16" s="244"/>
      <c r="JUX16" s="244"/>
      <c r="JUY16" s="244"/>
      <c r="JUZ16" s="244"/>
      <c r="JVA16" s="244"/>
      <c r="JVB16" s="244"/>
      <c r="JVC16" s="244"/>
      <c r="JVD16" s="244"/>
      <c r="JVE16" s="244"/>
      <c r="JVF16" s="244"/>
      <c r="JVG16" s="244"/>
      <c r="JVH16" s="244"/>
      <c r="JVI16" s="244"/>
      <c r="JVJ16" s="244"/>
      <c r="JVK16" s="244"/>
      <c r="JVL16" s="244"/>
      <c r="JVM16" s="244"/>
      <c r="JVN16" s="244"/>
      <c r="JVO16" s="244"/>
      <c r="JVP16" s="244"/>
      <c r="JVQ16" s="244"/>
      <c r="JVR16" s="244"/>
      <c r="JVS16" s="244"/>
      <c r="JVT16" s="244"/>
      <c r="JVU16" s="244"/>
      <c r="JVV16" s="244"/>
      <c r="JVW16" s="244"/>
      <c r="JVX16" s="244"/>
      <c r="JVY16" s="244"/>
      <c r="JVZ16" s="244"/>
      <c r="JWA16" s="244"/>
      <c r="JWB16" s="244"/>
      <c r="JWC16" s="244"/>
      <c r="JWD16" s="244"/>
      <c r="JWE16" s="244"/>
      <c r="JWF16" s="244"/>
      <c r="JWG16" s="244"/>
      <c r="JWH16" s="244"/>
      <c r="JWI16" s="244"/>
      <c r="JWJ16" s="244"/>
      <c r="JWK16" s="244"/>
      <c r="JWL16" s="244"/>
      <c r="JWM16" s="244"/>
      <c r="JWN16" s="244"/>
      <c r="JWO16" s="244"/>
      <c r="JWP16" s="244"/>
      <c r="JWQ16" s="244"/>
      <c r="JWR16" s="244"/>
      <c r="JWS16" s="244"/>
      <c r="JWT16" s="244"/>
      <c r="JWU16" s="244"/>
      <c r="JWV16" s="244"/>
      <c r="JWW16" s="244"/>
      <c r="JWX16" s="244"/>
      <c r="JWY16" s="244"/>
      <c r="JWZ16" s="244"/>
      <c r="JXA16" s="244"/>
      <c r="JXB16" s="244"/>
      <c r="JXC16" s="244"/>
      <c r="JXD16" s="244"/>
      <c r="JXE16" s="244"/>
      <c r="JXF16" s="244"/>
      <c r="JXG16" s="244"/>
      <c r="JXH16" s="244"/>
      <c r="JXI16" s="244"/>
      <c r="JXJ16" s="244"/>
      <c r="JXK16" s="244"/>
      <c r="JXL16" s="244"/>
      <c r="JXM16" s="244"/>
      <c r="JXN16" s="244"/>
      <c r="JXO16" s="244"/>
      <c r="JXP16" s="244"/>
      <c r="JXQ16" s="244"/>
      <c r="JXR16" s="244"/>
      <c r="JXS16" s="244"/>
      <c r="JXT16" s="244"/>
      <c r="JXU16" s="244"/>
      <c r="JXV16" s="244"/>
      <c r="JXW16" s="244"/>
      <c r="JXX16" s="244"/>
      <c r="JXY16" s="244"/>
      <c r="JXZ16" s="244"/>
      <c r="JYA16" s="244"/>
      <c r="JYB16" s="244"/>
      <c r="JYC16" s="244"/>
      <c r="JYD16" s="244"/>
      <c r="JYE16" s="244"/>
      <c r="JYF16" s="244"/>
      <c r="JYG16" s="244"/>
      <c r="JYH16" s="244"/>
      <c r="JYI16" s="244"/>
      <c r="JYJ16" s="244"/>
      <c r="JYK16" s="244"/>
      <c r="JYL16" s="244"/>
      <c r="JYM16" s="244"/>
      <c r="JYN16" s="244"/>
      <c r="JYO16" s="244"/>
      <c r="JYP16" s="244"/>
      <c r="JYQ16" s="244"/>
      <c r="JYR16" s="244"/>
      <c r="JYS16" s="244"/>
      <c r="JYT16" s="244"/>
      <c r="JYU16" s="244"/>
      <c r="JYV16" s="244"/>
      <c r="JYW16" s="244"/>
      <c r="JYX16" s="244"/>
      <c r="JYY16" s="244"/>
      <c r="JYZ16" s="244"/>
      <c r="JZA16" s="244"/>
      <c r="JZB16" s="244"/>
      <c r="JZC16" s="244"/>
      <c r="JZD16" s="244"/>
      <c r="JZE16" s="244"/>
      <c r="JZF16" s="244"/>
      <c r="JZG16" s="244"/>
      <c r="JZH16" s="244"/>
      <c r="JZI16" s="244"/>
      <c r="JZJ16" s="244"/>
      <c r="JZK16" s="244"/>
      <c r="JZL16" s="244"/>
      <c r="JZM16" s="244"/>
      <c r="JZN16" s="244"/>
      <c r="JZO16" s="244"/>
      <c r="JZP16" s="244"/>
      <c r="JZQ16" s="244"/>
      <c r="JZR16" s="244"/>
      <c r="JZS16" s="244"/>
      <c r="JZT16" s="244"/>
      <c r="JZU16" s="244"/>
      <c r="JZV16" s="244"/>
      <c r="JZW16" s="244"/>
      <c r="JZX16" s="244"/>
      <c r="JZY16" s="244"/>
      <c r="JZZ16" s="244"/>
      <c r="KAA16" s="244"/>
      <c r="KAB16" s="244"/>
      <c r="KAC16" s="244"/>
      <c r="KAD16" s="244"/>
      <c r="KAE16" s="244"/>
      <c r="KAF16" s="244"/>
      <c r="KAG16" s="244"/>
      <c r="KAH16" s="244"/>
      <c r="KAI16" s="244"/>
      <c r="KAJ16" s="244"/>
      <c r="KAK16" s="244"/>
      <c r="KAL16" s="244"/>
      <c r="KAM16" s="244"/>
      <c r="KAN16" s="244"/>
      <c r="KAO16" s="244"/>
      <c r="KAP16" s="244"/>
      <c r="KAQ16" s="244"/>
      <c r="KAR16" s="244"/>
      <c r="KAS16" s="244"/>
      <c r="KAT16" s="244"/>
      <c r="KAU16" s="244"/>
      <c r="KAV16" s="244"/>
      <c r="KAW16" s="244"/>
      <c r="KAX16" s="244"/>
      <c r="KAY16" s="244"/>
      <c r="KAZ16" s="244"/>
      <c r="KBA16" s="244"/>
      <c r="KBB16" s="244"/>
      <c r="KBC16" s="244"/>
      <c r="KBD16" s="244"/>
      <c r="KBE16" s="244"/>
      <c r="KBF16" s="244"/>
      <c r="KBG16" s="244"/>
      <c r="KBH16" s="244"/>
      <c r="KBI16" s="244"/>
      <c r="KBJ16" s="244"/>
      <c r="KBK16" s="244"/>
      <c r="KBL16" s="244"/>
      <c r="KBM16" s="244"/>
      <c r="KBN16" s="244"/>
      <c r="KBO16" s="244"/>
      <c r="KBP16" s="244"/>
      <c r="KBQ16" s="244"/>
      <c r="KBR16" s="244"/>
      <c r="KBS16" s="244"/>
      <c r="KBT16" s="244"/>
      <c r="KBU16" s="244"/>
      <c r="KBV16" s="244"/>
      <c r="KBW16" s="244"/>
      <c r="KBX16" s="244"/>
      <c r="KBY16" s="244"/>
      <c r="KBZ16" s="244"/>
      <c r="KCA16" s="244"/>
      <c r="KCB16" s="244"/>
      <c r="KCC16" s="244"/>
      <c r="KCD16" s="244"/>
      <c r="KCE16" s="244"/>
      <c r="KCF16" s="244"/>
      <c r="KCG16" s="244"/>
      <c r="KCH16" s="244"/>
      <c r="KCI16" s="244"/>
      <c r="KCJ16" s="244"/>
      <c r="KCK16" s="244"/>
      <c r="KCL16" s="244"/>
      <c r="KCM16" s="244"/>
      <c r="KCN16" s="244"/>
      <c r="KCO16" s="244"/>
      <c r="KCP16" s="244"/>
      <c r="KCQ16" s="244"/>
      <c r="KCR16" s="244"/>
      <c r="KCS16" s="244"/>
      <c r="KCT16" s="244"/>
      <c r="KCU16" s="244"/>
      <c r="KCV16" s="244"/>
      <c r="KCW16" s="244"/>
      <c r="KCX16" s="244"/>
      <c r="KCY16" s="244"/>
      <c r="KCZ16" s="244"/>
      <c r="KDA16" s="244"/>
      <c r="KDB16" s="244"/>
      <c r="KDC16" s="244"/>
      <c r="KDD16" s="244"/>
      <c r="KDE16" s="244"/>
      <c r="KDF16" s="244"/>
      <c r="KDG16" s="244"/>
      <c r="KDH16" s="244"/>
      <c r="KDI16" s="244"/>
      <c r="KDJ16" s="244"/>
      <c r="KDK16" s="244"/>
      <c r="KDL16" s="244"/>
      <c r="KDM16" s="244"/>
      <c r="KDN16" s="244"/>
      <c r="KDO16" s="244"/>
      <c r="KDP16" s="244"/>
      <c r="KDQ16" s="244"/>
      <c r="KDR16" s="244"/>
      <c r="KDS16" s="244"/>
      <c r="KDT16" s="244"/>
      <c r="KDU16" s="244"/>
      <c r="KDV16" s="244"/>
      <c r="KDW16" s="244"/>
      <c r="KDX16" s="244"/>
      <c r="KDY16" s="244"/>
      <c r="KDZ16" s="244"/>
      <c r="KEA16" s="244"/>
      <c r="KEB16" s="244"/>
      <c r="KEC16" s="244"/>
      <c r="KED16" s="244"/>
      <c r="KEE16" s="244"/>
      <c r="KEF16" s="244"/>
      <c r="KEG16" s="244"/>
      <c r="KEH16" s="244"/>
      <c r="KEI16" s="244"/>
      <c r="KEJ16" s="244"/>
      <c r="KEK16" s="244"/>
      <c r="KEL16" s="244"/>
      <c r="KEM16" s="244"/>
      <c r="KEN16" s="244"/>
      <c r="KEO16" s="244"/>
      <c r="KEP16" s="244"/>
      <c r="KEQ16" s="244"/>
      <c r="KER16" s="244"/>
      <c r="KES16" s="244"/>
      <c r="KET16" s="244"/>
      <c r="KEU16" s="244"/>
      <c r="KEV16" s="244"/>
      <c r="KEW16" s="244"/>
      <c r="KEX16" s="244"/>
      <c r="KEY16" s="244"/>
      <c r="KEZ16" s="244"/>
      <c r="KFA16" s="244"/>
      <c r="KFB16" s="244"/>
      <c r="KFC16" s="244"/>
      <c r="KFD16" s="244"/>
      <c r="KFE16" s="244"/>
      <c r="KFF16" s="244"/>
      <c r="KFG16" s="244"/>
      <c r="KFH16" s="244"/>
      <c r="KFI16" s="244"/>
      <c r="KFJ16" s="244"/>
      <c r="KFK16" s="244"/>
      <c r="KFL16" s="244"/>
      <c r="KFM16" s="244"/>
      <c r="KFN16" s="244"/>
      <c r="KFO16" s="244"/>
      <c r="KFP16" s="244"/>
      <c r="KFQ16" s="244"/>
      <c r="KFR16" s="244"/>
      <c r="KFS16" s="244"/>
      <c r="KFT16" s="244"/>
      <c r="KFU16" s="244"/>
      <c r="KFV16" s="244"/>
      <c r="KFW16" s="244"/>
      <c r="KFX16" s="244"/>
      <c r="KFY16" s="244"/>
      <c r="KFZ16" s="244"/>
      <c r="KGA16" s="244"/>
      <c r="KGB16" s="244"/>
      <c r="KGC16" s="244"/>
      <c r="KGD16" s="244"/>
      <c r="KGE16" s="244"/>
      <c r="KGF16" s="244"/>
      <c r="KGG16" s="244"/>
      <c r="KGH16" s="244"/>
      <c r="KGI16" s="244"/>
      <c r="KGJ16" s="244"/>
      <c r="KGK16" s="244"/>
      <c r="KGL16" s="244"/>
      <c r="KGM16" s="244"/>
      <c r="KGN16" s="244"/>
      <c r="KGO16" s="244"/>
      <c r="KGP16" s="244"/>
      <c r="KGQ16" s="244"/>
      <c r="KGR16" s="244"/>
      <c r="KGS16" s="244"/>
      <c r="KGT16" s="244"/>
      <c r="KGU16" s="244"/>
      <c r="KGV16" s="244"/>
      <c r="KGW16" s="244"/>
      <c r="KGX16" s="244"/>
      <c r="KGY16" s="244"/>
      <c r="KGZ16" s="244"/>
      <c r="KHA16" s="244"/>
      <c r="KHB16" s="244"/>
      <c r="KHC16" s="244"/>
      <c r="KHD16" s="244"/>
      <c r="KHE16" s="244"/>
      <c r="KHF16" s="244"/>
      <c r="KHG16" s="244"/>
      <c r="KHH16" s="244"/>
      <c r="KHI16" s="244"/>
      <c r="KHJ16" s="244"/>
      <c r="KHK16" s="244"/>
      <c r="KHL16" s="244"/>
      <c r="KHM16" s="244"/>
      <c r="KHN16" s="244"/>
      <c r="KHO16" s="244"/>
      <c r="KHP16" s="244"/>
      <c r="KHQ16" s="244"/>
      <c r="KHR16" s="244"/>
      <c r="KHS16" s="244"/>
      <c r="KHT16" s="244"/>
      <c r="KHU16" s="244"/>
      <c r="KHV16" s="244"/>
      <c r="KHW16" s="244"/>
      <c r="KHX16" s="244"/>
      <c r="KHY16" s="244"/>
      <c r="KHZ16" s="244"/>
      <c r="KIA16" s="244"/>
      <c r="KIB16" s="244"/>
      <c r="KIC16" s="244"/>
      <c r="KID16" s="244"/>
      <c r="KIE16" s="244"/>
      <c r="KIF16" s="244"/>
      <c r="KIG16" s="244"/>
      <c r="KIH16" s="244"/>
      <c r="KII16" s="244"/>
      <c r="KIJ16" s="244"/>
      <c r="KIK16" s="244"/>
      <c r="KIL16" s="244"/>
      <c r="KIM16" s="244"/>
      <c r="KIN16" s="244"/>
      <c r="KIO16" s="244"/>
      <c r="KIP16" s="244"/>
      <c r="KIQ16" s="244"/>
      <c r="KIR16" s="244"/>
      <c r="KIS16" s="244"/>
      <c r="KIT16" s="244"/>
      <c r="KIU16" s="244"/>
      <c r="KIV16" s="244"/>
      <c r="KIW16" s="244"/>
      <c r="KIX16" s="244"/>
      <c r="KIY16" s="244"/>
      <c r="KIZ16" s="244"/>
      <c r="KJA16" s="244"/>
      <c r="KJB16" s="244"/>
      <c r="KJC16" s="244"/>
      <c r="KJD16" s="244"/>
      <c r="KJE16" s="244"/>
      <c r="KJF16" s="244"/>
      <c r="KJG16" s="244"/>
      <c r="KJH16" s="244"/>
      <c r="KJI16" s="244"/>
      <c r="KJJ16" s="244"/>
      <c r="KJK16" s="244"/>
      <c r="KJL16" s="244"/>
      <c r="KJM16" s="244"/>
      <c r="KJN16" s="244"/>
      <c r="KJO16" s="244"/>
      <c r="KJP16" s="244"/>
      <c r="KJQ16" s="244"/>
      <c r="KJR16" s="244"/>
      <c r="KJS16" s="244"/>
      <c r="KJT16" s="244"/>
      <c r="KJU16" s="244"/>
      <c r="KJV16" s="244"/>
      <c r="KJW16" s="244"/>
      <c r="KJX16" s="244"/>
      <c r="KJY16" s="244"/>
      <c r="KJZ16" s="244"/>
      <c r="KKA16" s="244"/>
      <c r="KKB16" s="244"/>
      <c r="KKC16" s="244"/>
      <c r="KKD16" s="244"/>
      <c r="KKE16" s="244"/>
      <c r="KKF16" s="244"/>
      <c r="KKG16" s="244"/>
      <c r="KKH16" s="244"/>
      <c r="KKI16" s="244"/>
      <c r="KKJ16" s="244"/>
      <c r="KKK16" s="244"/>
      <c r="KKL16" s="244"/>
      <c r="KKM16" s="244"/>
      <c r="KKN16" s="244"/>
      <c r="KKO16" s="244"/>
      <c r="KKP16" s="244"/>
      <c r="KKQ16" s="244"/>
      <c r="KKR16" s="244"/>
      <c r="KKS16" s="244"/>
      <c r="KKT16" s="244"/>
      <c r="KKU16" s="244"/>
      <c r="KKV16" s="244"/>
      <c r="KKW16" s="244"/>
      <c r="KKX16" s="244"/>
      <c r="KKY16" s="244"/>
      <c r="KKZ16" s="244"/>
      <c r="KLA16" s="244"/>
      <c r="KLB16" s="244"/>
      <c r="KLC16" s="244"/>
      <c r="KLD16" s="244"/>
      <c r="KLE16" s="244"/>
      <c r="KLF16" s="244"/>
      <c r="KLG16" s="244"/>
      <c r="KLH16" s="244"/>
      <c r="KLI16" s="244"/>
      <c r="KLJ16" s="244"/>
      <c r="KLK16" s="244"/>
      <c r="KLL16" s="244"/>
      <c r="KLM16" s="244"/>
      <c r="KLN16" s="244"/>
      <c r="KLO16" s="244"/>
      <c r="KLP16" s="244"/>
      <c r="KLQ16" s="244"/>
      <c r="KLR16" s="244"/>
      <c r="KLS16" s="244"/>
      <c r="KLT16" s="244"/>
      <c r="KLU16" s="244"/>
      <c r="KLV16" s="244"/>
      <c r="KLW16" s="244"/>
      <c r="KLX16" s="244"/>
      <c r="KLY16" s="244"/>
      <c r="KLZ16" s="244"/>
      <c r="KMA16" s="244"/>
      <c r="KMB16" s="244"/>
      <c r="KMC16" s="244"/>
      <c r="KMD16" s="244"/>
      <c r="KME16" s="244"/>
      <c r="KMF16" s="244"/>
      <c r="KMG16" s="244"/>
      <c r="KMH16" s="244"/>
      <c r="KMI16" s="244"/>
      <c r="KMJ16" s="244"/>
      <c r="KMK16" s="244"/>
      <c r="KML16" s="244"/>
      <c r="KMM16" s="244"/>
      <c r="KMN16" s="244"/>
      <c r="KMO16" s="244"/>
      <c r="KMP16" s="244"/>
      <c r="KMQ16" s="244"/>
      <c r="KMR16" s="244"/>
      <c r="KMS16" s="244"/>
      <c r="KMT16" s="244"/>
      <c r="KMU16" s="244"/>
      <c r="KMV16" s="244"/>
      <c r="KMW16" s="244"/>
      <c r="KMX16" s="244"/>
      <c r="KMY16" s="244"/>
      <c r="KMZ16" s="244"/>
      <c r="KNA16" s="244"/>
      <c r="KNB16" s="244"/>
      <c r="KNC16" s="244"/>
      <c r="KND16" s="244"/>
      <c r="KNE16" s="244"/>
      <c r="KNF16" s="244"/>
      <c r="KNG16" s="244"/>
      <c r="KNH16" s="244"/>
      <c r="KNI16" s="244"/>
      <c r="KNJ16" s="244"/>
      <c r="KNK16" s="244"/>
      <c r="KNL16" s="244"/>
      <c r="KNM16" s="244"/>
      <c r="KNN16" s="244"/>
      <c r="KNO16" s="244"/>
      <c r="KNP16" s="244"/>
      <c r="KNQ16" s="244"/>
      <c r="KNR16" s="244"/>
      <c r="KNS16" s="244"/>
      <c r="KNT16" s="244"/>
      <c r="KNU16" s="244"/>
      <c r="KNV16" s="244"/>
      <c r="KNW16" s="244"/>
      <c r="KNX16" s="244"/>
      <c r="KNY16" s="244"/>
      <c r="KNZ16" s="244"/>
      <c r="KOA16" s="244"/>
      <c r="KOB16" s="244"/>
      <c r="KOC16" s="244"/>
      <c r="KOD16" s="244"/>
      <c r="KOE16" s="244"/>
      <c r="KOF16" s="244"/>
      <c r="KOG16" s="244"/>
      <c r="KOH16" s="244"/>
      <c r="KOI16" s="244"/>
      <c r="KOJ16" s="244"/>
      <c r="KOK16" s="244"/>
      <c r="KOL16" s="244"/>
      <c r="KOM16" s="244"/>
      <c r="KON16" s="244"/>
      <c r="KOO16" s="244"/>
      <c r="KOP16" s="244"/>
      <c r="KOQ16" s="244"/>
      <c r="KOR16" s="244"/>
      <c r="KOS16" s="244"/>
      <c r="KOT16" s="244"/>
      <c r="KOU16" s="244"/>
      <c r="KOV16" s="244"/>
      <c r="KOW16" s="244"/>
      <c r="KOX16" s="244"/>
      <c r="KOY16" s="244"/>
      <c r="KOZ16" s="244"/>
      <c r="KPA16" s="244"/>
      <c r="KPB16" s="244"/>
      <c r="KPC16" s="244"/>
      <c r="KPD16" s="244"/>
      <c r="KPE16" s="244"/>
      <c r="KPF16" s="244"/>
      <c r="KPG16" s="244"/>
      <c r="KPH16" s="244"/>
      <c r="KPI16" s="244"/>
      <c r="KPJ16" s="244"/>
      <c r="KPK16" s="244"/>
      <c r="KPL16" s="244"/>
      <c r="KPM16" s="244"/>
      <c r="KPN16" s="244"/>
      <c r="KPO16" s="244"/>
      <c r="KPP16" s="244"/>
      <c r="KPQ16" s="244"/>
      <c r="KPR16" s="244"/>
      <c r="KPS16" s="244"/>
      <c r="KPT16" s="244"/>
      <c r="KPU16" s="244"/>
      <c r="KPV16" s="244"/>
      <c r="KPW16" s="244"/>
      <c r="KPX16" s="244"/>
      <c r="KPY16" s="244"/>
      <c r="KPZ16" s="244"/>
      <c r="KQA16" s="244"/>
      <c r="KQB16" s="244"/>
      <c r="KQC16" s="244"/>
      <c r="KQD16" s="244"/>
      <c r="KQE16" s="244"/>
      <c r="KQF16" s="244"/>
      <c r="KQG16" s="244"/>
      <c r="KQH16" s="244"/>
      <c r="KQI16" s="244"/>
      <c r="KQJ16" s="244"/>
      <c r="KQK16" s="244"/>
      <c r="KQL16" s="244"/>
      <c r="KQM16" s="244"/>
      <c r="KQN16" s="244"/>
      <c r="KQO16" s="244"/>
      <c r="KQP16" s="244"/>
      <c r="KQQ16" s="244"/>
      <c r="KQR16" s="244"/>
      <c r="KQS16" s="244"/>
      <c r="KQT16" s="244"/>
      <c r="KQU16" s="244"/>
      <c r="KQV16" s="244"/>
      <c r="KQW16" s="244"/>
      <c r="KQX16" s="244"/>
      <c r="KQY16" s="244"/>
      <c r="KQZ16" s="244"/>
      <c r="KRA16" s="244"/>
      <c r="KRB16" s="244"/>
      <c r="KRC16" s="244"/>
      <c r="KRD16" s="244"/>
      <c r="KRE16" s="244"/>
      <c r="KRF16" s="244"/>
      <c r="KRG16" s="244"/>
      <c r="KRH16" s="244"/>
      <c r="KRI16" s="244"/>
      <c r="KRJ16" s="244"/>
      <c r="KRK16" s="244"/>
      <c r="KRL16" s="244"/>
      <c r="KRM16" s="244"/>
      <c r="KRN16" s="244"/>
      <c r="KRO16" s="244"/>
      <c r="KRP16" s="244"/>
      <c r="KRQ16" s="244"/>
      <c r="KRR16" s="244"/>
      <c r="KRS16" s="244"/>
      <c r="KRT16" s="244"/>
      <c r="KRU16" s="244"/>
      <c r="KRV16" s="244"/>
      <c r="KRW16" s="244"/>
      <c r="KRX16" s="244"/>
      <c r="KRY16" s="244"/>
      <c r="KRZ16" s="244"/>
      <c r="KSA16" s="244"/>
      <c r="KSB16" s="244"/>
      <c r="KSC16" s="244"/>
      <c r="KSD16" s="244"/>
      <c r="KSE16" s="244"/>
      <c r="KSF16" s="244"/>
      <c r="KSG16" s="244"/>
      <c r="KSH16" s="244"/>
      <c r="KSI16" s="244"/>
      <c r="KSJ16" s="244"/>
      <c r="KSK16" s="244"/>
      <c r="KSL16" s="244"/>
      <c r="KSM16" s="244"/>
      <c r="KSN16" s="244"/>
      <c r="KSO16" s="244"/>
      <c r="KSP16" s="244"/>
      <c r="KSQ16" s="244"/>
      <c r="KSR16" s="244"/>
      <c r="KSS16" s="244"/>
      <c r="KST16" s="244"/>
      <c r="KSU16" s="244"/>
      <c r="KSV16" s="244"/>
      <c r="KSW16" s="244"/>
      <c r="KSX16" s="244"/>
      <c r="KSY16" s="244"/>
      <c r="KSZ16" s="244"/>
      <c r="KTA16" s="244"/>
      <c r="KTB16" s="244"/>
      <c r="KTC16" s="244"/>
      <c r="KTD16" s="244"/>
      <c r="KTE16" s="244"/>
      <c r="KTF16" s="244"/>
      <c r="KTG16" s="244"/>
      <c r="KTH16" s="244"/>
      <c r="KTI16" s="244"/>
      <c r="KTJ16" s="244"/>
      <c r="KTK16" s="244"/>
      <c r="KTL16" s="244"/>
      <c r="KTM16" s="244"/>
      <c r="KTN16" s="244"/>
      <c r="KTO16" s="244"/>
      <c r="KTP16" s="244"/>
      <c r="KTQ16" s="244"/>
      <c r="KTR16" s="244"/>
      <c r="KTS16" s="244"/>
      <c r="KTT16" s="244"/>
      <c r="KTU16" s="244"/>
      <c r="KTV16" s="244"/>
      <c r="KTW16" s="244"/>
      <c r="KTX16" s="244"/>
      <c r="KTY16" s="244"/>
      <c r="KTZ16" s="244"/>
      <c r="KUA16" s="244"/>
      <c r="KUB16" s="244"/>
      <c r="KUC16" s="244"/>
      <c r="KUD16" s="244"/>
      <c r="KUE16" s="244"/>
      <c r="KUF16" s="244"/>
      <c r="KUG16" s="244"/>
      <c r="KUH16" s="244"/>
      <c r="KUI16" s="244"/>
      <c r="KUJ16" s="244"/>
      <c r="KUK16" s="244"/>
      <c r="KUL16" s="244"/>
      <c r="KUM16" s="244"/>
      <c r="KUN16" s="244"/>
      <c r="KUO16" s="244"/>
      <c r="KUP16" s="244"/>
      <c r="KUQ16" s="244"/>
      <c r="KUR16" s="244"/>
      <c r="KUS16" s="244"/>
      <c r="KUT16" s="244"/>
      <c r="KUU16" s="244"/>
      <c r="KUV16" s="244"/>
      <c r="KUW16" s="244"/>
      <c r="KUX16" s="244"/>
      <c r="KUY16" s="244"/>
      <c r="KUZ16" s="244"/>
      <c r="KVA16" s="244"/>
      <c r="KVB16" s="244"/>
      <c r="KVC16" s="244"/>
      <c r="KVD16" s="244"/>
      <c r="KVE16" s="244"/>
      <c r="KVF16" s="244"/>
      <c r="KVG16" s="244"/>
      <c r="KVH16" s="244"/>
      <c r="KVI16" s="244"/>
      <c r="KVJ16" s="244"/>
      <c r="KVK16" s="244"/>
      <c r="KVL16" s="244"/>
      <c r="KVM16" s="244"/>
      <c r="KVN16" s="244"/>
      <c r="KVO16" s="244"/>
      <c r="KVP16" s="244"/>
      <c r="KVQ16" s="244"/>
      <c r="KVR16" s="244"/>
      <c r="KVS16" s="244"/>
      <c r="KVT16" s="244"/>
      <c r="KVU16" s="244"/>
      <c r="KVV16" s="244"/>
      <c r="KVW16" s="244"/>
      <c r="KVX16" s="244"/>
      <c r="KVY16" s="244"/>
      <c r="KVZ16" s="244"/>
      <c r="KWA16" s="244"/>
      <c r="KWB16" s="244"/>
      <c r="KWC16" s="244"/>
      <c r="KWD16" s="244"/>
      <c r="KWE16" s="244"/>
      <c r="KWF16" s="244"/>
      <c r="KWG16" s="244"/>
      <c r="KWH16" s="244"/>
      <c r="KWI16" s="244"/>
      <c r="KWJ16" s="244"/>
      <c r="KWK16" s="244"/>
      <c r="KWL16" s="244"/>
      <c r="KWM16" s="244"/>
      <c r="KWN16" s="244"/>
      <c r="KWO16" s="244"/>
      <c r="KWP16" s="244"/>
      <c r="KWQ16" s="244"/>
      <c r="KWR16" s="244"/>
      <c r="KWS16" s="244"/>
      <c r="KWT16" s="244"/>
      <c r="KWU16" s="244"/>
      <c r="KWV16" s="244"/>
      <c r="KWW16" s="244"/>
      <c r="KWX16" s="244"/>
      <c r="KWY16" s="244"/>
      <c r="KWZ16" s="244"/>
      <c r="KXA16" s="244"/>
      <c r="KXB16" s="244"/>
      <c r="KXC16" s="244"/>
      <c r="KXD16" s="244"/>
      <c r="KXE16" s="244"/>
      <c r="KXF16" s="244"/>
      <c r="KXG16" s="244"/>
      <c r="KXH16" s="244"/>
      <c r="KXI16" s="244"/>
      <c r="KXJ16" s="244"/>
      <c r="KXK16" s="244"/>
      <c r="KXL16" s="244"/>
      <c r="KXM16" s="244"/>
      <c r="KXN16" s="244"/>
      <c r="KXO16" s="244"/>
      <c r="KXP16" s="244"/>
      <c r="KXQ16" s="244"/>
      <c r="KXR16" s="244"/>
      <c r="KXS16" s="244"/>
      <c r="KXT16" s="244"/>
      <c r="KXU16" s="244"/>
      <c r="KXV16" s="244"/>
      <c r="KXW16" s="244"/>
      <c r="KXX16" s="244"/>
      <c r="KXY16" s="244"/>
      <c r="KXZ16" s="244"/>
      <c r="KYA16" s="244"/>
      <c r="KYB16" s="244"/>
      <c r="KYC16" s="244"/>
      <c r="KYD16" s="244"/>
      <c r="KYE16" s="244"/>
      <c r="KYF16" s="244"/>
      <c r="KYG16" s="244"/>
      <c r="KYH16" s="244"/>
      <c r="KYI16" s="244"/>
      <c r="KYJ16" s="244"/>
      <c r="KYK16" s="244"/>
      <c r="KYL16" s="244"/>
      <c r="KYM16" s="244"/>
      <c r="KYN16" s="244"/>
      <c r="KYO16" s="244"/>
      <c r="KYP16" s="244"/>
      <c r="KYQ16" s="244"/>
      <c r="KYR16" s="244"/>
      <c r="KYS16" s="244"/>
      <c r="KYT16" s="244"/>
      <c r="KYU16" s="244"/>
      <c r="KYV16" s="244"/>
      <c r="KYW16" s="244"/>
      <c r="KYX16" s="244"/>
      <c r="KYY16" s="244"/>
      <c r="KYZ16" s="244"/>
      <c r="KZA16" s="244"/>
      <c r="KZB16" s="244"/>
      <c r="KZC16" s="244"/>
      <c r="KZD16" s="244"/>
      <c r="KZE16" s="244"/>
      <c r="KZF16" s="244"/>
      <c r="KZG16" s="244"/>
      <c r="KZH16" s="244"/>
      <c r="KZI16" s="244"/>
      <c r="KZJ16" s="244"/>
      <c r="KZK16" s="244"/>
      <c r="KZL16" s="244"/>
      <c r="KZM16" s="244"/>
      <c r="KZN16" s="244"/>
      <c r="KZO16" s="244"/>
      <c r="KZP16" s="244"/>
      <c r="KZQ16" s="244"/>
      <c r="KZR16" s="244"/>
      <c r="KZS16" s="244"/>
      <c r="KZT16" s="244"/>
      <c r="KZU16" s="244"/>
      <c r="KZV16" s="244"/>
      <c r="KZW16" s="244"/>
      <c r="KZX16" s="244"/>
      <c r="KZY16" s="244"/>
      <c r="KZZ16" s="244"/>
      <c r="LAA16" s="244"/>
      <c r="LAB16" s="244"/>
      <c r="LAC16" s="244"/>
      <c r="LAD16" s="244"/>
      <c r="LAE16" s="244"/>
      <c r="LAF16" s="244"/>
      <c r="LAG16" s="244"/>
      <c r="LAH16" s="244"/>
      <c r="LAI16" s="244"/>
      <c r="LAJ16" s="244"/>
      <c r="LAK16" s="244"/>
      <c r="LAL16" s="244"/>
      <c r="LAM16" s="244"/>
      <c r="LAN16" s="244"/>
      <c r="LAO16" s="244"/>
      <c r="LAP16" s="244"/>
      <c r="LAQ16" s="244"/>
      <c r="LAR16" s="244"/>
      <c r="LAS16" s="244"/>
      <c r="LAT16" s="244"/>
      <c r="LAU16" s="244"/>
      <c r="LAV16" s="244"/>
      <c r="LAW16" s="244"/>
      <c r="LAX16" s="244"/>
      <c r="LAY16" s="244"/>
      <c r="LAZ16" s="244"/>
      <c r="LBA16" s="244"/>
      <c r="LBB16" s="244"/>
      <c r="LBC16" s="244"/>
      <c r="LBD16" s="244"/>
      <c r="LBE16" s="244"/>
      <c r="LBF16" s="244"/>
      <c r="LBG16" s="244"/>
      <c r="LBH16" s="244"/>
      <c r="LBI16" s="244"/>
      <c r="LBJ16" s="244"/>
      <c r="LBK16" s="244"/>
      <c r="LBL16" s="244"/>
      <c r="LBM16" s="244"/>
      <c r="LBN16" s="244"/>
      <c r="LBO16" s="244"/>
      <c r="LBP16" s="244"/>
      <c r="LBQ16" s="244"/>
      <c r="LBR16" s="244"/>
      <c r="LBS16" s="244"/>
      <c r="LBT16" s="244"/>
      <c r="LBU16" s="244"/>
      <c r="LBV16" s="244"/>
      <c r="LBW16" s="244"/>
      <c r="LBX16" s="244"/>
      <c r="LBY16" s="244"/>
      <c r="LBZ16" s="244"/>
      <c r="LCA16" s="244"/>
      <c r="LCB16" s="244"/>
      <c r="LCC16" s="244"/>
      <c r="LCD16" s="244"/>
      <c r="LCE16" s="244"/>
      <c r="LCF16" s="244"/>
      <c r="LCG16" s="244"/>
      <c r="LCH16" s="244"/>
      <c r="LCI16" s="244"/>
      <c r="LCJ16" s="244"/>
      <c r="LCK16" s="244"/>
      <c r="LCL16" s="244"/>
      <c r="LCM16" s="244"/>
      <c r="LCN16" s="244"/>
      <c r="LCO16" s="244"/>
      <c r="LCP16" s="244"/>
      <c r="LCQ16" s="244"/>
      <c r="LCR16" s="244"/>
      <c r="LCS16" s="244"/>
      <c r="LCT16" s="244"/>
      <c r="LCU16" s="244"/>
      <c r="LCV16" s="244"/>
      <c r="LCW16" s="244"/>
      <c r="LCX16" s="244"/>
      <c r="LCY16" s="244"/>
      <c r="LCZ16" s="244"/>
      <c r="LDA16" s="244"/>
      <c r="LDB16" s="244"/>
      <c r="LDC16" s="244"/>
      <c r="LDD16" s="244"/>
      <c r="LDE16" s="244"/>
      <c r="LDF16" s="244"/>
      <c r="LDG16" s="244"/>
      <c r="LDH16" s="244"/>
      <c r="LDI16" s="244"/>
      <c r="LDJ16" s="244"/>
      <c r="LDK16" s="244"/>
      <c r="LDL16" s="244"/>
      <c r="LDM16" s="244"/>
      <c r="LDN16" s="244"/>
      <c r="LDO16" s="244"/>
      <c r="LDP16" s="244"/>
      <c r="LDQ16" s="244"/>
      <c r="LDR16" s="244"/>
      <c r="LDS16" s="244"/>
      <c r="LDT16" s="244"/>
      <c r="LDU16" s="244"/>
      <c r="LDV16" s="244"/>
      <c r="LDW16" s="244"/>
      <c r="LDX16" s="244"/>
      <c r="LDY16" s="244"/>
      <c r="LDZ16" s="244"/>
      <c r="LEA16" s="244"/>
      <c r="LEB16" s="244"/>
      <c r="LEC16" s="244"/>
      <c r="LED16" s="244"/>
      <c r="LEE16" s="244"/>
      <c r="LEF16" s="244"/>
      <c r="LEG16" s="244"/>
      <c r="LEH16" s="244"/>
      <c r="LEI16" s="244"/>
      <c r="LEJ16" s="244"/>
      <c r="LEK16" s="244"/>
      <c r="LEL16" s="244"/>
      <c r="LEM16" s="244"/>
      <c r="LEN16" s="244"/>
      <c r="LEO16" s="244"/>
      <c r="LEP16" s="244"/>
      <c r="LEQ16" s="244"/>
      <c r="LER16" s="244"/>
      <c r="LES16" s="244"/>
      <c r="LET16" s="244"/>
      <c r="LEU16" s="244"/>
      <c r="LEV16" s="244"/>
      <c r="LEW16" s="244"/>
      <c r="LEX16" s="244"/>
      <c r="LEY16" s="244"/>
      <c r="LEZ16" s="244"/>
      <c r="LFA16" s="244"/>
      <c r="LFB16" s="244"/>
      <c r="LFC16" s="244"/>
      <c r="LFD16" s="244"/>
      <c r="LFE16" s="244"/>
      <c r="LFF16" s="244"/>
      <c r="LFG16" s="244"/>
      <c r="LFH16" s="244"/>
      <c r="LFI16" s="244"/>
      <c r="LFJ16" s="244"/>
      <c r="LFK16" s="244"/>
      <c r="LFL16" s="244"/>
      <c r="LFM16" s="244"/>
      <c r="LFN16" s="244"/>
      <c r="LFO16" s="244"/>
      <c r="LFP16" s="244"/>
      <c r="LFQ16" s="244"/>
      <c r="LFR16" s="244"/>
      <c r="LFS16" s="244"/>
      <c r="LFT16" s="244"/>
      <c r="LFU16" s="244"/>
      <c r="LFV16" s="244"/>
      <c r="LFW16" s="244"/>
      <c r="LFX16" s="244"/>
      <c r="LFY16" s="244"/>
      <c r="LFZ16" s="244"/>
      <c r="LGA16" s="244"/>
      <c r="LGB16" s="244"/>
      <c r="LGC16" s="244"/>
      <c r="LGD16" s="244"/>
      <c r="LGE16" s="244"/>
      <c r="LGF16" s="244"/>
      <c r="LGG16" s="244"/>
      <c r="LGH16" s="244"/>
      <c r="LGI16" s="244"/>
      <c r="LGJ16" s="244"/>
      <c r="LGK16" s="244"/>
      <c r="LGL16" s="244"/>
      <c r="LGM16" s="244"/>
      <c r="LGN16" s="244"/>
      <c r="LGO16" s="244"/>
      <c r="LGP16" s="244"/>
      <c r="LGQ16" s="244"/>
      <c r="LGR16" s="244"/>
      <c r="LGS16" s="244"/>
      <c r="LGT16" s="244"/>
      <c r="LGU16" s="244"/>
      <c r="LGV16" s="244"/>
      <c r="LGW16" s="244"/>
      <c r="LGX16" s="244"/>
      <c r="LGY16" s="244"/>
      <c r="LGZ16" s="244"/>
      <c r="LHA16" s="244"/>
      <c r="LHB16" s="244"/>
      <c r="LHC16" s="244"/>
      <c r="LHD16" s="244"/>
      <c r="LHE16" s="244"/>
      <c r="LHF16" s="244"/>
      <c r="LHG16" s="244"/>
      <c r="LHH16" s="244"/>
      <c r="LHI16" s="244"/>
      <c r="LHJ16" s="244"/>
      <c r="LHK16" s="244"/>
      <c r="LHL16" s="244"/>
      <c r="LHM16" s="244"/>
      <c r="LHN16" s="244"/>
      <c r="LHO16" s="244"/>
      <c r="LHP16" s="244"/>
      <c r="LHQ16" s="244"/>
      <c r="LHR16" s="244"/>
      <c r="LHS16" s="244"/>
      <c r="LHT16" s="244"/>
      <c r="LHU16" s="244"/>
      <c r="LHV16" s="244"/>
      <c r="LHW16" s="244"/>
      <c r="LHX16" s="244"/>
      <c r="LHY16" s="244"/>
      <c r="LHZ16" s="244"/>
      <c r="LIA16" s="244"/>
      <c r="LIB16" s="244"/>
      <c r="LIC16" s="244"/>
      <c r="LID16" s="244"/>
      <c r="LIE16" s="244"/>
      <c r="LIF16" s="244"/>
      <c r="LIG16" s="244"/>
      <c r="LIH16" s="244"/>
      <c r="LII16" s="244"/>
      <c r="LIJ16" s="244"/>
      <c r="LIK16" s="244"/>
      <c r="LIL16" s="244"/>
      <c r="LIM16" s="244"/>
      <c r="LIN16" s="244"/>
      <c r="LIO16" s="244"/>
      <c r="LIP16" s="244"/>
      <c r="LIQ16" s="244"/>
      <c r="LIR16" s="244"/>
      <c r="LIS16" s="244"/>
      <c r="LIT16" s="244"/>
      <c r="LIU16" s="244"/>
      <c r="LIV16" s="244"/>
      <c r="LIW16" s="244"/>
      <c r="LIX16" s="244"/>
      <c r="LIY16" s="244"/>
      <c r="LIZ16" s="244"/>
      <c r="LJA16" s="244"/>
      <c r="LJB16" s="244"/>
      <c r="LJC16" s="244"/>
      <c r="LJD16" s="244"/>
      <c r="LJE16" s="244"/>
      <c r="LJF16" s="244"/>
      <c r="LJG16" s="244"/>
      <c r="LJH16" s="244"/>
      <c r="LJI16" s="244"/>
      <c r="LJJ16" s="244"/>
      <c r="LJK16" s="244"/>
      <c r="LJL16" s="244"/>
      <c r="LJM16" s="244"/>
      <c r="LJN16" s="244"/>
      <c r="LJO16" s="244"/>
      <c r="LJP16" s="244"/>
      <c r="LJQ16" s="244"/>
      <c r="LJR16" s="244"/>
      <c r="LJS16" s="244"/>
      <c r="LJT16" s="244"/>
      <c r="LJU16" s="244"/>
      <c r="LJV16" s="244"/>
      <c r="LJW16" s="244"/>
      <c r="LJX16" s="244"/>
      <c r="LJY16" s="244"/>
      <c r="LJZ16" s="244"/>
      <c r="LKA16" s="244"/>
      <c r="LKB16" s="244"/>
      <c r="LKC16" s="244"/>
      <c r="LKD16" s="244"/>
      <c r="LKE16" s="244"/>
      <c r="LKF16" s="244"/>
      <c r="LKG16" s="244"/>
      <c r="LKH16" s="244"/>
      <c r="LKI16" s="244"/>
      <c r="LKJ16" s="244"/>
      <c r="LKK16" s="244"/>
      <c r="LKL16" s="244"/>
      <c r="LKM16" s="244"/>
      <c r="LKN16" s="244"/>
      <c r="LKO16" s="244"/>
      <c r="LKP16" s="244"/>
      <c r="LKQ16" s="244"/>
      <c r="LKR16" s="244"/>
      <c r="LKS16" s="244"/>
      <c r="LKT16" s="244"/>
      <c r="LKU16" s="244"/>
      <c r="LKV16" s="244"/>
      <c r="LKW16" s="244"/>
      <c r="LKX16" s="244"/>
      <c r="LKY16" s="244"/>
      <c r="LKZ16" s="244"/>
      <c r="LLA16" s="244"/>
      <c r="LLB16" s="244"/>
      <c r="LLC16" s="244"/>
      <c r="LLD16" s="244"/>
      <c r="LLE16" s="244"/>
      <c r="LLF16" s="244"/>
      <c r="LLG16" s="244"/>
      <c r="LLH16" s="244"/>
      <c r="LLI16" s="244"/>
      <c r="LLJ16" s="244"/>
      <c r="LLK16" s="244"/>
      <c r="LLL16" s="244"/>
      <c r="LLM16" s="244"/>
      <c r="LLN16" s="244"/>
      <c r="LLO16" s="244"/>
      <c r="LLP16" s="244"/>
      <c r="LLQ16" s="244"/>
      <c r="LLR16" s="244"/>
      <c r="LLS16" s="244"/>
      <c r="LLT16" s="244"/>
      <c r="LLU16" s="244"/>
      <c r="LLV16" s="244"/>
      <c r="LLW16" s="244"/>
      <c r="LLX16" s="244"/>
      <c r="LLY16" s="244"/>
      <c r="LLZ16" s="244"/>
      <c r="LMA16" s="244"/>
      <c r="LMB16" s="244"/>
      <c r="LMC16" s="244"/>
      <c r="LMD16" s="244"/>
      <c r="LME16" s="244"/>
      <c r="LMF16" s="244"/>
      <c r="LMG16" s="244"/>
      <c r="LMH16" s="244"/>
      <c r="LMI16" s="244"/>
      <c r="LMJ16" s="244"/>
      <c r="LMK16" s="244"/>
      <c r="LML16" s="244"/>
      <c r="LMM16" s="244"/>
      <c r="LMN16" s="244"/>
      <c r="LMO16" s="244"/>
      <c r="LMP16" s="244"/>
      <c r="LMQ16" s="244"/>
      <c r="LMR16" s="244"/>
      <c r="LMS16" s="244"/>
      <c r="LMT16" s="244"/>
      <c r="LMU16" s="244"/>
      <c r="LMV16" s="244"/>
      <c r="LMW16" s="244"/>
      <c r="LMX16" s="244"/>
      <c r="LMY16" s="244"/>
      <c r="LMZ16" s="244"/>
      <c r="LNA16" s="244"/>
      <c r="LNB16" s="244"/>
      <c r="LNC16" s="244"/>
      <c r="LND16" s="244"/>
      <c r="LNE16" s="244"/>
      <c r="LNF16" s="244"/>
      <c r="LNG16" s="244"/>
      <c r="LNH16" s="244"/>
      <c r="LNI16" s="244"/>
      <c r="LNJ16" s="244"/>
      <c r="LNK16" s="244"/>
      <c r="LNL16" s="244"/>
      <c r="LNM16" s="244"/>
      <c r="LNN16" s="244"/>
      <c r="LNO16" s="244"/>
      <c r="LNP16" s="244"/>
      <c r="LNQ16" s="244"/>
      <c r="LNR16" s="244"/>
      <c r="LNS16" s="244"/>
      <c r="LNT16" s="244"/>
      <c r="LNU16" s="244"/>
      <c r="LNV16" s="244"/>
      <c r="LNW16" s="244"/>
      <c r="LNX16" s="244"/>
      <c r="LNY16" s="244"/>
      <c r="LNZ16" s="244"/>
      <c r="LOA16" s="244"/>
      <c r="LOB16" s="244"/>
      <c r="LOC16" s="244"/>
      <c r="LOD16" s="244"/>
      <c r="LOE16" s="244"/>
      <c r="LOF16" s="244"/>
      <c r="LOG16" s="244"/>
      <c r="LOH16" s="244"/>
      <c r="LOI16" s="244"/>
      <c r="LOJ16" s="244"/>
      <c r="LOK16" s="244"/>
      <c r="LOL16" s="244"/>
      <c r="LOM16" s="244"/>
      <c r="LON16" s="244"/>
      <c r="LOO16" s="244"/>
      <c r="LOP16" s="244"/>
      <c r="LOQ16" s="244"/>
      <c r="LOR16" s="244"/>
      <c r="LOS16" s="244"/>
      <c r="LOT16" s="244"/>
      <c r="LOU16" s="244"/>
      <c r="LOV16" s="244"/>
      <c r="LOW16" s="244"/>
      <c r="LOX16" s="244"/>
      <c r="LOY16" s="244"/>
      <c r="LOZ16" s="244"/>
      <c r="LPA16" s="244"/>
      <c r="LPB16" s="244"/>
      <c r="LPC16" s="244"/>
      <c r="LPD16" s="244"/>
      <c r="LPE16" s="244"/>
      <c r="LPF16" s="244"/>
      <c r="LPG16" s="244"/>
      <c r="LPH16" s="244"/>
      <c r="LPI16" s="244"/>
      <c r="LPJ16" s="244"/>
      <c r="LPK16" s="244"/>
      <c r="LPL16" s="244"/>
      <c r="LPM16" s="244"/>
      <c r="LPN16" s="244"/>
      <c r="LPO16" s="244"/>
      <c r="LPP16" s="244"/>
      <c r="LPQ16" s="244"/>
      <c r="LPR16" s="244"/>
      <c r="LPS16" s="244"/>
      <c r="LPT16" s="244"/>
      <c r="LPU16" s="244"/>
      <c r="LPV16" s="244"/>
      <c r="LPW16" s="244"/>
      <c r="LPX16" s="244"/>
      <c r="LPY16" s="244"/>
      <c r="LPZ16" s="244"/>
      <c r="LQA16" s="244"/>
      <c r="LQB16" s="244"/>
      <c r="LQC16" s="244"/>
      <c r="LQD16" s="244"/>
      <c r="LQE16" s="244"/>
      <c r="LQF16" s="244"/>
      <c r="LQG16" s="244"/>
      <c r="LQH16" s="244"/>
      <c r="LQI16" s="244"/>
      <c r="LQJ16" s="244"/>
      <c r="LQK16" s="244"/>
      <c r="LQL16" s="244"/>
      <c r="LQM16" s="244"/>
      <c r="LQN16" s="244"/>
      <c r="LQO16" s="244"/>
      <c r="LQP16" s="244"/>
      <c r="LQQ16" s="244"/>
      <c r="LQR16" s="244"/>
      <c r="LQS16" s="244"/>
      <c r="LQT16" s="244"/>
      <c r="LQU16" s="244"/>
      <c r="LQV16" s="244"/>
      <c r="LQW16" s="244"/>
      <c r="LQX16" s="244"/>
      <c r="LQY16" s="244"/>
      <c r="LQZ16" s="244"/>
      <c r="LRA16" s="244"/>
      <c r="LRB16" s="244"/>
      <c r="LRC16" s="244"/>
      <c r="LRD16" s="244"/>
      <c r="LRE16" s="244"/>
      <c r="LRF16" s="244"/>
      <c r="LRG16" s="244"/>
      <c r="LRH16" s="244"/>
      <c r="LRI16" s="244"/>
      <c r="LRJ16" s="244"/>
      <c r="LRK16" s="244"/>
      <c r="LRL16" s="244"/>
      <c r="LRM16" s="244"/>
      <c r="LRN16" s="244"/>
      <c r="LRO16" s="244"/>
      <c r="LRP16" s="244"/>
      <c r="LRQ16" s="244"/>
      <c r="LRR16" s="244"/>
      <c r="LRS16" s="244"/>
      <c r="LRT16" s="244"/>
      <c r="LRU16" s="244"/>
      <c r="LRV16" s="244"/>
      <c r="LRW16" s="244"/>
      <c r="LRX16" s="244"/>
      <c r="LRY16" s="244"/>
      <c r="LRZ16" s="244"/>
      <c r="LSA16" s="244"/>
      <c r="LSB16" s="244"/>
      <c r="LSC16" s="244"/>
      <c r="LSD16" s="244"/>
      <c r="LSE16" s="244"/>
      <c r="LSF16" s="244"/>
      <c r="LSG16" s="244"/>
      <c r="LSH16" s="244"/>
      <c r="LSI16" s="244"/>
      <c r="LSJ16" s="244"/>
      <c r="LSK16" s="244"/>
      <c r="LSL16" s="244"/>
      <c r="LSM16" s="244"/>
      <c r="LSN16" s="244"/>
      <c r="LSO16" s="244"/>
      <c r="LSP16" s="244"/>
      <c r="LSQ16" s="244"/>
      <c r="LSR16" s="244"/>
      <c r="LSS16" s="244"/>
      <c r="LST16" s="244"/>
      <c r="LSU16" s="244"/>
      <c r="LSV16" s="244"/>
      <c r="LSW16" s="244"/>
      <c r="LSX16" s="244"/>
      <c r="LSY16" s="244"/>
      <c r="LSZ16" s="244"/>
      <c r="LTA16" s="244"/>
      <c r="LTB16" s="244"/>
      <c r="LTC16" s="244"/>
      <c r="LTD16" s="244"/>
      <c r="LTE16" s="244"/>
      <c r="LTF16" s="244"/>
      <c r="LTG16" s="244"/>
      <c r="LTH16" s="244"/>
      <c r="LTI16" s="244"/>
      <c r="LTJ16" s="244"/>
      <c r="LTK16" s="244"/>
      <c r="LTL16" s="244"/>
      <c r="LTM16" s="244"/>
      <c r="LTN16" s="244"/>
      <c r="LTO16" s="244"/>
      <c r="LTP16" s="244"/>
      <c r="LTQ16" s="244"/>
      <c r="LTR16" s="244"/>
      <c r="LTS16" s="244"/>
      <c r="LTT16" s="244"/>
      <c r="LTU16" s="244"/>
      <c r="LTV16" s="244"/>
      <c r="LTW16" s="244"/>
      <c r="LTX16" s="244"/>
      <c r="LTY16" s="244"/>
      <c r="LTZ16" s="244"/>
      <c r="LUA16" s="244"/>
      <c r="LUB16" s="244"/>
      <c r="LUC16" s="244"/>
      <c r="LUD16" s="244"/>
      <c r="LUE16" s="244"/>
      <c r="LUF16" s="244"/>
      <c r="LUG16" s="244"/>
      <c r="LUH16" s="244"/>
      <c r="LUI16" s="244"/>
      <c r="LUJ16" s="244"/>
      <c r="LUK16" s="244"/>
      <c r="LUL16" s="244"/>
      <c r="LUM16" s="244"/>
      <c r="LUN16" s="244"/>
      <c r="LUO16" s="244"/>
      <c r="LUP16" s="244"/>
      <c r="LUQ16" s="244"/>
      <c r="LUR16" s="244"/>
      <c r="LUS16" s="244"/>
      <c r="LUT16" s="244"/>
      <c r="LUU16" s="244"/>
      <c r="LUV16" s="244"/>
      <c r="LUW16" s="244"/>
      <c r="LUX16" s="244"/>
      <c r="LUY16" s="244"/>
      <c r="LUZ16" s="244"/>
      <c r="LVA16" s="244"/>
      <c r="LVB16" s="244"/>
      <c r="LVC16" s="244"/>
      <c r="LVD16" s="244"/>
      <c r="LVE16" s="244"/>
      <c r="LVF16" s="244"/>
      <c r="LVG16" s="244"/>
      <c r="LVH16" s="244"/>
      <c r="LVI16" s="244"/>
      <c r="LVJ16" s="244"/>
      <c r="LVK16" s="244"/>
      <c r="LVL16" s="244"/>
      <c r="LVM16" s="244"/>
      <c r="LVN16" s="244"/>
      <c r="LVO16" s="244"/>
      <c r="LVP16" s="244"/>
      <c r="LVQ16" s="244"/>
      <c r="LVR16" s="244"/>
      <c r="LVS16" s="244"/>
      <c r="LVT16" s="244"/>
      <c r="LVU16" s="244"/>
      <c r="LVV16" s="244"/>
      <c r="LVW16" s="244"/>
      <c r="LVX16" s="244"/>
      <c r="LVY16" s="244"/>
      <c r="LVZ16" s="244"/>
      <c r="LWA16" s="244"/>
      <c r="LWB16" s="244"/>
      <c r="LWC16" s="244"/>
      <c r="LWD16" s="244"/>
      <c r="LWE16" s="244"/>
      <c r="LWF16" s="244"/>
      <c r="LWG16" s="244"/>
      <c r="LWH16" s="244"/>
      <c r="LWI16" s="244"/>
      <c r="LWJ16" s="244"/>
      <c r="LWK16" s="244"/>
      <c r="LWL16" s="244"/>
      <c r="LWM16" s="244"/>
      <c r="LWN16" s="244"/>
      <c r="LWO16" s="244"/>
      <c r="LWP16" s="244"/>
      <c r="LWQ16" s="244"/>
      <c r="LWR16" s="244"/>
      <c r="LWS16" s="244"/>
      <c r="LWT16" s="244"/>
      <c r="LWU16" s="244"/>
      <c r="LWV16" s="244"/>
      <c r="LWW16" s="244"/>
      <c r="LWX16" s="244"/>
      <c r="LWY16" s="244"/>
      <c r="LWZ16" s="244"/>
      <c r="LXA16" s="244"/>
      <c r="LXB16" s="244"/>
      <c r="LXC16" s="244"/>
      <c r="LXD16" s="244"/>
      <c r="LXE16" s="244"/>
      <c r="LXF16" s="244"/>
      <c r="LXG16" s="244"/>
      <c r="LXH16" s="244"/>
      <c r="LXI16" s="244"/>
      <c r="LXJ16" s="244"/>
      <c r="LXK16" s="244"/>
      <c r="LXL16" s="244"/>
      <c r="LXM16" s="244"/>
      <c r="LXN16" s="244"/>
      <c r="LXO16" s="244"/>
      <c r="LXP16" s="244"/>
      <c r="LXQ16" s="244"/>
      <c r="LXR16" s="244"/>
      <c r="LXS16" s="244"/>
      <c r="LXT16" s="244"/>
      <c r="LXU16" s="244"/>
      <c r="LXV16" s="244"/>
      <c r="LXW16" s="244"/>
      <c r="LXX16" s="244"/>
      <c r="LXY16" s="244"/>
      <c r="LXZ16" s="244"/>
      <c r="LYA16" s="244"/>
      <c r="LYB16" s="244"/>
      <c r="LYC16" s="244"/>
      <c r="LYD16" s="244"/>
      <c r="LYE16" s="244"/>
      <c r="LYF16" s="244"/>
      <c r="LYG16" s="244"/>
      <c r="LYH16" s="244"/>
      <c r="LYI16" s="244"/>
      <c r="LYJ16" s="244"/>
      <c r="LYK16" s="244"/>
      <c r="LYL16" s="244"/>
      <c r="LYM16" s="244"/>
      <c r="LYN16" s="244"/>
      <c r="LYO16" s="244"/>
      <c r="LYP16" s="244"/>
      <c r="LYQ16" s="244"/>
      <c r="LYR16" s="244"/>
      <c r="LYS16" s="244"/>
      <c r="LYT16" s="244"/>
      <c r="LYU16" s="244"/>
      <c r="LYV16" s="244"/>
      <c r="LYW16" s="244"/>
      <c r="LYX16" s="244"/>
      <c r="LYY16" s="244"/>
      <c r="LYZ16" s="244"/>
      <c r="LZA16" s="244"/>
      <c r="LZB16" s="244"/>
      <c r="LZC16" s="244"/>
      <c r="LZD16" s="244"/>
      <c r="LZE16" s="244"/>
      <c r="LZF16" s="244"/>
      <c r="LZG16" s="244"/>
      <c r="LZH16" s="244"/>
      <c r="LZI16" s="244"/>
      <c r="LZJ16" s="244"/>
      <c r="LZK16" s="244"/>
      <c r="LZL16" s="244"/>
      <c r="LZM16" s="244"/>
      <c r="LZN16" s="244"/>
      <c r="LZO16" s="244"/>
      <c r="LZP16" s="244"/>
      <c r="LZQ16" s="244"/>
      <c r="LZR16" s="244"/>
      <c r="LZS16" s="244"/>
      <c r="LZT16" s="244"/>
      <c r="LZU16" s="244"/>
      <c r="LZV16" s="244"/>
      <c r="LZW16" s="244"/>
      <c r="LZX16" s="244"/>
      <c r="LZY16" s="244"/>
      <c r="LZZ16" s="244"/>
      <c r="MAA16" s="244"/>
      <c r="MAB16" s="244"/>
      <c r="MAC16" s="244"/>
      <c r="MAD16" s="244"/>
      <c r="MAE16" s="244"/>
      <c r="MAF16" s="244"/>
      <c r="MAG16" s="244"/>
      <c r="MAH16" s="244"/>
      <c r="MAI16" s="244"/>
      <c r="MAJ16" s="244"/>
      <c r="MAK16" s="244"/>
      <c r="MAL16" s="244"/>
      <c r="MAM16" s="244"/>
      <c r="MAN16" s="244"/>
      <c r="MAO16" s="244"/>
      <c r="MAP16" s="244"/>
      <c r="MAQ16" s="244"/>
      <c r="MAR16" s="244"/>
      <c r="MAS16" s="244"/>
      <c r="MAT16" s="244"/>
      <c r="MAU16" s="244"/>
      <c r="MAV16" s="244"/>
      <c r="MAW16" s="244"/>
      <c r="MAX16" s="244"/>
      <c r="MAY16" s="244"/>
      <c r="MAZ16" s="244"/>
      <c r="MBA16" s="244"/>
      <c r="MBB16" s="244"/>
      <c r="MBC16" s="244"/>
      <c r="MBD16" s="244"/>
      <c r="MBE16" s="244"/>
      <c r="MBF16" s="244"/>
      <c r="MBG16" s="244"/>
      <c r="MBH16" s="244"/>
      <c r="MBI16" s="244"/>
      <c r="MBJ16" s="244"/>
      <c r="MBK16" s="244"/>
      <c r="MBL16" s="244"/>
      <c r="MBM16" s="244"/>
      <c r="MBN16" s="244"/>
      <c r="MBO16" s="244"/>
      <c r="MBP16" s="244"/>
      <c r="MBQ16" s="244"/>
      <c r="MBR16" s="244"/>
      <c r="MBS16" s="244"/>
      <c r="MBT16" s="244"/>
      <c r="MBU16" s="244"/>
      <c r="MBV16" s="244"/>
      <c r="MBW16" s="244"/>
      <c r="MBX16" s="244"/>
      <c r="MBY16" s="244"/>
      <c r="MBZ16" s="244"/>
      <c r="MCA16" s="244"/>
      <c r="MCB16" s="244"/>
      <c r="MCC16" s="244"/>
      <c r="MCD16" s="244"/>
      <c r="MCE16" s="244"/>
      <c r="MCF16" s="244"/>
      <c r="MCG16" s="244"/>
      <c r="MCH16" s="244"/>
      <c r="MCI16" s="244"/>
      <c r="MCJ16" s="244"/>
      <c r="MCK16" s="244"/>
      <c r="MCL16" s="244"/>
      <c r="MCM16" s="244"/>
      <c r="MCN16" s="244"/>
      <c r="MCO16" s="244"/>
      <c r="MCP16" s="244"/>
      <c r="MCQ16" s="244"/>
      <c r="MCR16" s="244"/>
      <c r="MCS16" s="244"/>
      <c r="MCT16" s="244"/>
      <c r="MCU16" s="244"/>
      <c r="MCV16" s="244"/>
      <c r="MCW16" s="244"/>
      <c r="MCX16" s="244"/>
      <c r="MCY16" s="244"/>
      <c r="MCZ16" s="244"/>
      <c r="MDA16" s="244"/>
      <c r="MDB16" s="244"/>
      <c r="MDC16" s="244"/>
      <c r="MDD16" s="244"/>
      <c r="MDE16" s="244"/>
      <c r="MDF16" s="244"/>
      <c r="MDG16" s="244"/>
      <c r="MDH16" s="244"/>
      <c r="MDI16" s="244"/>
      <c r="MDJ16" s="244"/>
      <c r="MDK16" s="244"/>
      <c r="MDL16" s="244"/>
      <c r="MDM16" s="244"/>
      <c r="MDN16" s="244"/>
      <c r="MDO16" s="244"/>
      <c r="MDP16" s="244"/>
      <c r="MDQ16" s="244"/>
      <c r="MDR16" s="244"/>
      <c r="MDS16" s="244"/>
      <c r="MDT16" s="244"/>
      <c r="MDU16" s="244"/>
      <c r="MDV16" s="244"/>
      <c r="MDW16" s="244"/>
      <c r="MDX16" s="244"/>
      <c r="MDY16" s="244"/>
      <c r="MDZ16" s="244"/>
      <c r="MEA16" s="244"/>
      <c r="MEB16" s="244"/>
      <c r="MEC16" s="244"/>
      <c r="MED16" s="244"/>
      <c r="MEE16" s="244"/>
      <c r="MEF16" s="244"/>
      <c r="MEG16" s="244"/>
      <c r="MEH16" s="244"/>
      <c r="MEI16" s="244"/>
      <c r="MEJ16" s="244"/>
      <c r="MEK16" s="244"/>
      <c r="MEL16" s="244"/>
      <c r="MEM16" s="244"/>
      <c r="MEN16" s="244"/>
      <c r="MEO16" s="244"/>
      <c r="MEP16" s="244"/>
      <c r="MEQ16" s="244"/>
      <c r="MER16" s="244"/>
      <c r="MES16" s="244"/>
      <c r="MET16" s="244"/>
      <c r="MEU16" s="244"/>
      <c r="MEV16" s="244"/>
      <c r="MEW16" s="244"/>
      <c r="MEX16" s="244"/>
      <c r="MEY16" s="244"/>
      <c r="MEZ16" s="244"/>
      <c r="MFA16" s="244"/>
      <c r="MFB16" s="244"/>
      <c r="MFC16" s="244"/>
      <c r="MFD16" s="244"/>
      <c r="MFE16" s="244"/>
      <c r="MFF16" s="244"/>
      <c r="MFG16" s="244"/>
      <c r="MFH16" s="244"/>
      <c r="MFI16" s="244"/>
      <c r="MFJ16" s="244"/>
      <c r="MFK16" s="244"/>
      <c r="MFL16" s="244"/>
      <c r="MFM16" s="244"/>
      <c r="MFN16" s="244"/>
      <c r="MFO16" s="244"/>
      <c r="MFP16" s="244"/>
      <c r="MFQ16" s="244"/>
      <c r="MFR16" s="244"/>
      <c r="MFS16" s="244"/>
      <c r="MFT16" s="244"/>
      <c r="MFU16" s="244"/>
      <c r="MFV16" s="244"/>
      <c r="MFW16" s="244"/>
      <c r="MFX16" s="244"/>
      <c r="MFY16" s="244"/>
      <c r="MFZ16" s="244"/>
      <c r="MGA16" s="244"/>
      <c r="MGB16" s="244"/>
      <c r="MGC16" s="244"/>
      <c r="MGD16" s="244"/>
      <c r="MGE16" s="244"/>
      <c r="MGF16" s="244"/>
      <c r="MGG16" s="244"/>
      <c r="MGH16" s="244"/>
      <c r="MGI16" s="244"/>
      <c r="MGJ16" s="244"/>
      <c r="MGK16" s="244"/>
      <c r="MGL16" s="244"/>
      <c r="MGM16" s="244"/>
      <c r="MGN16" s="244"/>
      <c r="MGO16" s="244"/>
      <c r="MGP16" s="244"/>
      <c r="MGQ16" s="244"/>
      <c r="MGR16" s="244"/>
      <c r="MGS16" s="244"/>
      <c r="MGT16" s="244"/>
      <c r="MGU16" s="244"/>
      <c r="MGV16" s="244"/>
      <c r="MGW16" s="244"/>
      <c r="MGX16" s="244"/>
      <c r="MGY16" s="244"/>
      <c r="MGZ16" s="244"/>
      <c r="MHA16" s="244"/>
      <c r="MHB16" s="244"/>
      <c r="MHC16" s="244"/>
      <c r="MHD16" s="244"/>
      <c r="MHE16" s="244"/>
      <c r="MHF16" s="244"/>
      <c r="MHG16" s="244"/>
      <c r="MHH16" s="244"/>
      <c r="MHI16" s="244"/>
      <c r="MHJ16" s="244"/>
      <c r="MHK16" s="244"/>
      <c r="MHL16" s="244"/>
      <c r="MHM16" s="244"/>
      <c r="MHN16" s="244"/>
      <c r="MHO16" s="244"/>
      <c r="MHP16" s="244"/>
      <c r="MHQ16" s="244"/>
      <c r="MHR16" s="244"/>
      <c r="MHS16" s="244"/>
      <c r="MHT16" s="244"/>
      <c r="MHU16" s="244"/>
      <c r="MHV16" s="244"/>
      <c r="MHW16" s="244"/>
      <c r="MHX16" s="244"/>
      <c r="MHY16" s="244"/>
      <c r="MHZ16" s="244"/>
      <c r="MIA16" s="244"/>
      <c r="MIB16" s="244"/>
      <c r="MIC16" s="244"/>
      <c r="MID16" s="244"/>
      <c r="MIE16" s="244"/>
      <c r="MIF16" s="244"/>
      <c r="MIG16" s="244"/>
      <c r="MIH16" s="244"/>
      <c r="MII16" s="244"/>
      <c r="MIJ16" s="244"/>
      <c r="MIK16" s="244"/>
      <c r="MIL16" s="244"/>
      <c r="MIM16" s="244"/>
      <c r="MIN16" s="244"/>
      <c r="MIO16" s="244"/>
      <c r="MIP16" s="244"/>
      <c r="MIQ16" s="244"/>
      <c r="MIR16" s="244"/>
      <c r="MIS16" s="244"/>
      <c r="MIT16" s="244"/>
      <c r="MIU16" s="244"/>
      <c r="MIV16" s="244"/>
      <c r="MIW16" s="244"/>
      <c r="MIX16" s="244"/>
      <c r="MIY16" s="244"/>
      <c r="MIZ16" s="244"/>
      <c r="MJA16" s="244"/>
      <c r="MJB16" s="244"/>
      <c r="MJC16" s="244"/>
      <c r="MJD16" s="244"/>
      <c r="MJE16" s="244"/>
      <c r="MJF16" s="244"/>
      <c r="MJG16" s="244"/>
      <c r="MJH16" s="244"/>
      <c r="MJI16" s="244"/>
      <c r="MJJ16" s="244"/>
      <c r="MJK16" s="244"/>
      <c r="MJL16" s="244"/>
      <c r="MJM16" s="244"/>
      <c r="MJN16" s="244"/>
      <c r="MJO16" s="244"/>
      <c r="MJP16" s="244"/>
      <c r="MJQ16" s="244"/>
      <c r="MJR16" s="244"/>
      <c r="MJS16" s="244"/>
      <c r="MJT16" s="244"/>
      <c r="MJU16" s="244"/>
      <c r="MJV16" s="244"/>
      <c r="MJW16" s="244"/>
      <c r="MJX16" s="244"/>
      <c r="MJY16" s="244"/>
      <c r="MJZ16" s="244"/>
      <c r="MKA16" s="244"/>
      <c r="MKB16" s="244"/>
      <c r="MKC16" s="244"/>
      <c r="MKD16" s="244"/>
      <c r="MKE16" s="244"/>
      <c r="MKF16" s="244"/>
      <c r="MKG16" s="244"/>
      <c r="MKH16" s="244"/>
      <c r="MKI16" s="244"/>
      <c r="MKJ16" s="244"/>
      <c r="MKK16" s="244"/>
      <c r="MKL16" s="244"/>
      <c r="MKM16" s="244"/>
      <c r="MKN16" s="244"/>
      <c r="MKO16" s="244"/>
      <c r="MKP16" s="244"/>
      <c r="MKQ16" s="244"/>
      <c r="MKR16" s="244"/>
      <c r="MKS16" s="244"/>
      <c r="MKT16" s="244"/>
      <c r="MKU16" s="244"/>
      <c r="MKV16" s="244"/>
      <c r="MKW16" s="244"/>
      <c r="MKX16" s="244"/>
      <c r="MKY16" s="244"/>
      <c r="MKZ16" s="244"/>
      <c r="MLA16" s="244"/>
      <c r="MLB16" s="244"/>
      <c r="MLC16" s="244"/>
      <c r="MLD16" s="244"/>
      <c r="MLE16" s="244"/>
      <c r="MLF16" s="244"/>
      <c r="MLG16" s="244"/>
      <c r="MLH16" s="244"/>
      <c r="MLI16" s="244"/>
      <c r="MLJ16" s="244"/>
      <c r="MLK16" s="244"/>
      <c r="MLL16" s="244"/>
      <c r="MLM16" s="244"/>
      <c r="MLN16" s="244"/>
      <c r="MLO16" s="244"/>
      <c r="MLP16" s="244"/>
      <c r="MLQ16" s="244"/>
      <c r="MLR16" s="244"/>
      <c r="MLS16" s="244"/>
      <c r="MLT16" s="244"/>
      <c r="MLU16" s="244"/>
      <c r="MLV16" s="244"/>
      <c r="MLW16" s="244"/>
      <c r="MLX16" s="244"/>
      <c r="MLY16" s="244"/>
      <c r="MLZ16" s="244"/>
      <c r="MMA16" s="244"/>
      <c r="MMB16" s="244"/>
      <c r="MMC16" s="244"/>
      <c r="MMD16" s="244"/>
      <c r="MME16" s="244"/>
      <c r="MMF16" s="244"/>
      <c r="MMG16" s="244"/>
      <c r="MMH16" s="244"/>
      <c r="MMI16" s="244"/>
      <c r="MMJ16" s="244"/>
      <c r="MMK16" s="244"/>
      <c r="MML16" s="244"/>
      <c r="MMM16" s="244"/>
      <c r="MMN16" s="244"/>
      <c r="MMO16" s="244"/>
      <c r="MMP16" s="244"/>
      <c r="MMQ16" s="244"/>
      <c r="MMR16" s="244"/>
      <c r="MMS16" s="244"/>
      <c r="MMT16" s="244"/>
      <c r="MMU16" s="244"/>
      <c r="MMV16" s="244"/>
      <c r="MMW16" s="244"/>
      <c r="MMX16" s="244"/>
      <c r="MMY16" s="244"/>
      <c r="MMZ16" s="244"/>
      <c r="MNA16" s="244"/>
      <c r="MNB16" s="244"/>
      <c r="MNC16" s="244"/>
      <c r="MND16" s="244"/>
      <c r="MNE16" s="244"/>
      <c r="MNF16" s="244"/>
      <c r="MNG16" s="244"/>
      <c r="MNH16" s="244"/>
      <c r="MNI16" s="244"/>
      <c r="MNJ16" s="244"/>
      <c r="MNK16" s="244"/>
      <c r="MNL16" s="244"/>
      <c r="MNM16" s="244"/>
      <c r="MNN16" s="244"/>
      <c r="MNO16" s="244"/>
      <c r="MNP16" s="244"/>
      <c r="MNQ16" s="244"/>
      <c r="MNR16" s="244"/>
      <c r="MNS16" s="244"/>
      <c r="MNT16" s="244"/>
      <c r="MNU16" s="244"/>
      <c r="MNV16" s="244"/>
      <c r="MNW16" s="244"/>
      <c r="MNX16" s="244"/>
      <c r="MNY16" s="244"/>
      <c r="MNZ16" s="244"/>
      <c r="MOA16" s="244"/>
      <c r="MOB16" s="244"/>
      <c r="MOC16" s="244"/>
      <c r="MOD16" s="244"/>
      <c r="MOE16" s="244"/>
      <c r="MOF16" s="244"/>
      <c r="MOG16" s="244"/>
      <c r="MOH16" s="244"/>
      <c r="MOI16" s="244"/>
      <c r="MOJ16" s="244"/>
      <c r="MOK16" s="244"/>
      <c r="MOL16" s="244"/>
      <c r="MOM16" s="244"/>
      <c r="MON16" s="244"/>
      <c r="MOO16" s="244"/>
      <c r="MOP16" s="244"/>
      <c r="MOQ16" s="244"/>
      <c r="MOR16" s="244"/>
      <c r="MOS16" s="244"/>
      <c r="MOT16" s="244"/>
      <c r="MOU16" s="244"/>
      <c r="MOV16" s="244"/>
      <c r="MOW16" s="244"/>
      <c r="MOX16" s="244"/>
      <c r="MOY16" s="244"/>
      <c r="MOZ16" s="244"/>
      <c r="MPA16" s="244"/>
      <c r="MPB16" s="244"/>
      <c r="MPC16" s="244"/>
      <c r="MPD16" s="244"/>
      <c r="MPE16" s="244"/>
      <c r="MPF16" s="244"/>
      <c r="MPG16" s="244"/>
      <c r="MPH16" s="244"/>
      <c r="MPI16" s="244"/>
      <c r="MPJ16" s="244"/>
      <c r="MPK16" s="244"/>
      <c r="MPL16" s="244"/>
      <c r="MPM16" s="244"/>
      <c r="MPN16" s="244"/>
      <c r="MPO16" s="244"/>
      <c r="MPP16" s="244"/>
      <c r="MPQ16" s="244"/>
      <c r="MPR16" s="244"/>
      <c r="MPS16" s="244"/>
      <c r="MPT16" s="244"/>
      <c r="MPU16" s="244"/>
      <c r="MPV16" s="244"/>
      <c r="MPW16" s="244"/>
      <c r="MPX16" s="244"/>
      <c r="MPY16" s="244"/>
      <c r="MPZ16" s="244"/>
      <c r="MQA16" s="244"/>
      <c r="MQB16" s="244"/>
      <c r="MQC16" s="244"/>
      <c r="MQD16" s="244"/>
      <c r="MQE16" s="244"/>
      <c r="MQF16" s="244"/>
      <c r="MQG16" s="244"/>
      <c r="MQH16" s="244"/>
      <c r="MQI16" s="244"/>
      <c r="MQJ16" s="244"/>
      <c r="MQK16" s="244"/>
      <c r="MQL16" s="244"/>
      <c r="MQM16" s="244"/>
      <c r="MQN16" s="244"/>
      <c r="MQO16" s="244"/>
      <c r="MQP16" s="244"/>
      <c r="MQQ16" s="244"/>
      <c r="MQR16" s="244"/>
      <c r="MQS16" s="244"/>
      <c r="MQT16" s="244"/>
      <c r="MQU16" s="244"/>
      <c r="MQV16" s="244"/>
      <c r="MQW16" s="244"/>
      <c r="MQX16" s="244"/>
      <c r="MQY16" s="244"/>
      <c r="MQZ16" s="244"/>
      <c r="MRA16" s="244"/>
      <c r="MRB16" s="244"/>
      <c r="MRC16" s="244"/>
      <c r="MRD16" s="244"/>
      <c r="MRE16" s="244"/>
      <c r="MRF16" s="244"/>
      <c r="MRG16" s="244"/>
      <c r="MRH16" s="244"/>
      <c r="MRI16" s="244"/>
      <c r="MRJ16" s="244"/>
      <c r="MRK16" s="244"/>
      <c r="MRL16" s="244"/>
      <c r="MRM16" s="244"/>
      <c r="MRN16" s="244"/>
      <c r="MRO16" s="244"/>
      <c r="MRP16" s="244"/>
      <c r="MRQ16" s="244"/>
      <c r="MRR16" s="244"/>
      <c r="MRS16" s="244"/>
      <c r="MRT16" s="244"/>
      <c r="MRU16" s="244"/>
      <c r="MRV16" s="244"/>
      <c r="MRW16" s="244"/>
      <c r="MRX16" s="244"/>
      <c r="MRY16" s="244"/>
      <c r="MRZ16" s="244"/>
      <c r="MSA16" s="244"/>
      <c r="MSB16" s="244"/>
      <c r="MSC16" s="244"/>
      <c r="MSD16" s="244"/>
      <c r="MSE16" s="244"/>
      <c r="MSF16" s="244"/>
      <c r="MSG16" s="244"/>
      <c r="MSH16" s="244"/>
      <c r="MSI16" s="244"/>
      <c r="MSJ16" s="244"/>
      <c r="MSK16" s="244"/>
      <c r="MSL16" s="244"/>
      <c r="MSM16" s="244"/>
      <c r="MSN16" s="244"/>
      <c r="MSO16" s="244"/>
      <c r="MSP16" s="244"/>
      <c r="MSQ16" s="244"/>
      <c r="MSR16" s="244"/>
      <c r="MSS16" s="244"/>
      <c r="MST16" s="244"/>
      <c r="MSU16" s="244"/>
      <c r="MSV16" s="244"/>
      <c r="MSW16" s="244"/>
      <c r="MSX16" s="244"/>
      <c r="MSY16" s="244"/>
      <c r="MSZ16" s="244"/>
      <c r="MTA16" s="244"/>
      <c r="MTB16" s="244"/>
      <c r="MTC16" s="244"/>
      <c r="MTD16" s="244"/>
      <c r="MTE16" s="244"/>
      <c r="MTF16" s="244"/>
      <c r="MTG16" s="244"/>
      <c r="MTH16" s="244"/>
      <c r="MTI16" s="244"/>
      <c r="MTJ16" s="244"/>
      <c r="MTK16" s="244"/>
      <c r="MTL16" s="244"/>
      <c r="MTM16" s="244"/>
      <c r="MTN16" s="244"/>
      <c r="MTO16" s="244"/>
      <c r="MTP16" s="244"/>
      <c r="MTQ16" s="244"/>
      <c r="MTR16" s="244"/>
      <c r="MTS16" s="244"/>
      <c r="MTT16" s="244"/>
      <c r="MTU16" s="244"/>
      <c r="MTV16" s="244"/>
      <c r="MTW16" s="244"/>
      <c r="MTX16" s="244"/>
      <c r="MTY16" s="244"/>
      <c r="MTZ16" s="244"/>
      <c r="MUA16" s="244"/>
      <c r="MUB16" s="244"/>
      <c r="MUC16" s="244"/>
      <c r="MUD16" s="244"/>
      <c r="MUE16" s="244"/>
      <c r="MUF16" s="244"/>
      <c r="MUG16" s="244"/>
      <c r="MUH16" s="244"/>
      <c r="MUI16" s="244"/>
      <c r="MUJ16" s="244"/>
      <c r="MUK16" s="244"/>
      <c r="MUL16" s="244"/>
      <c r="MUM16" s="244"/>
      <c r="MUN16" s="244"/>
      <c r="MUO16" s="244"/>
      <c r="MUP16" s="244"/>
      <c r="MUQ16" s="244"/>
      <c r="MUR16" s="244"/>
      <c r="MUS16" s="244"/>
      <c r="MUT16" s="244"/>
      <c r="MUU16" s="244"/>
      <c r="MUV16" s="244"/>
      <c r="MUW16" s="244"/>
      <c r="MUX16" s="244"/>
      <c r="MUY16" s="244"/>
      <c r="MUZ16" s="244"/>
      <c r="MVA16" s="244"/>
      <c r="MVB16" s="244"/>
      <c r="MVC16" s="244"/>
      <c r="MVD16" s="244"/>
      <c r="MVE16" s="244"/>
      <c r="MVF16" s="244"/>
      <c r="MVG16" s="244"/>
      <c r="MVH16" s="244"/>
      <c r="MVI16" s="244"/>
      <c r="MVJ16" s="244"/>
      <c r="MVK16" s="244"/>
      <c r="MVL16" s="244"/>
      <c r="MVM16" s="244"/>
      <c r="MVN16" s="244"/>
      <c r="MVO16" s="244"/>
      <c r="MVP16" s="244"/>
      <c r="MVQ16" s="244"/>
      <c r="MVR16" s="244"/>
      <c r="MVS16" s="244"/>
      <c r="MVT16" s="244"/>
      <c r="MVU16" s="244"/>
      <c r="MVV16" s="244"/>
      <c r="MVW16" s="244"/>
      <c r="MVX16" s="244"/>
      <c r="MVY16" s="244"/>
      <c r="MVZ16" s="244"/>
      <c r="MWA16" s="244"/>
      <c r="MWB16" s="244"/>
      <c r="MWC16" s="244"/>
      <c r="MWD16" s="244"/>
      <c r="MWE16" s="244"/>
      <c r="MWF16" s="244"/>
      <c r="MWG16" s="244"/>
      <c r="MWH16" s="244"/>
      <c r="MWI16" s="244"/>
      <c r="MWJ16" s="244"/>
      <c r="MWK16" s="244"/>
      <c r="MWL16" s="244"/>
      <c r="MWM16" s="244"/>
      <c r="MWN16" s="244"/>
      <c r="MWO16" s="244"/>
      <c r="MWP16" s="244"/>
      <c r="MWQ16" s="244"/>
      <c r="MWR16" s="244"/>
      <c r="MWS16" s="244"/>
      <c r="MWT16" s="244"/>
      <c r="MWU16" s="244"/>
      <c r="MWV16" s="244"/>
      <c r="MWW16" s="244"/>
      <c r="MWX16" s="244"/>
      <c r="MWY16" s="244"/>
      <c r="MWZ16" s="244"/>
      <c r="MXA16" s="244"/>
      <c r="MXB16" s="244"/>
      <c r="MXC16" s="244"/>
      <c r="MXD16" s="244"/>
      <c r="MXE16" s="244"/>
      <c r="MXF16" s="244"/>
      <c r="MXG16" s="244"/>
      <c r="MXH16" s="244"/>
      <c r="MXI16" s="244"/>
      <c r="MXJ16" s="244"/>
      <c r="MXK16" s="244"/>
      <c r="MXL16" s="244"/>
      <c r="MXM16" s="244"/>
      <c r="MXN16" s="244"/>
      <c r="MXO16" s="244"/>
      <c r="MXP16" s="244"/>
      <c r="MXQ16" s="244"/>
      <c r="MXR16" s="244"/>
      <c r="MXS16" s="244"/>
      <c r="MXT16" s="244"/>
      <c r="MXU16" s="244"/>
      <c r="MXV16" s="244"/>
      <c r="MXW16" s="244"/>
      <c r="MXX16" s="244"/>
      <c r="MXY16" s="244"/>
      <c r="MXZ16" s="244"/>
      <c r="MYA16" s="244"/>
      <c r="MYB16" s="244"/>
      <c r="MYC16" s="244"/>
      <c r="MYD16" s="244"/>
      <c r="MYE16" s="244"/>
      <c r="MYF16" s="244"/>
      <c r="MYG16" s="244"/>
      <c r="MYH16" s="244"/>
      <c r="MYI16" s="244"/>
      <c r="MYJ16" s="244"/>
      <c r="MYK16" s="244"/>
      <c r="MYL16" s="244"/>
      <c r="MYM16" s="244"/>
      <c r="MYN16" s="244"/>
      <c r="MYO16" s="244"/>
      <c r="MYP16" s="244"/>
      <c r="MYQ16" s="244"/>
      <c r="MYR16" s="244"/>
      <c r="MYS16" s="244"/>
      <c r="MYT16" s="244"/>
      <c r="MYU16" s="244"/>
      <c r="MYV16" s="244"/>
      <c r="MYW16" s="244"/>
      <c r="MYX16" s="244"/>
      <c r="MYY16" s="244"/>
      <c r="MYZ16" s="244"/>
      <c r="MZA16" s="244"/>
      <c r="MZB16" s="244"/>
      <c r="MZC16" s="244"/>
      <c r="MZD16" s="244"/>
      <c r="MZE16" s="244"/>
      <c r="MZF16" s="244"/>
      <c r="MZG16" s="244"/>
      <c r="MZH16" s="244"/>
      <c r="MZI16" s="244"/>
      <c r="MZJ16" s="244"/>
      <c r="MZK16" s="244"/>
      <c r="MZL16" s="244"/>
      <c r="MZM16" s="244"/>
      <c r="MZN16" s="244"/>
      <c r="MZO16" s="244"/>
      <c r="MZP16" s="244"/>
      <c r="MZQ16" s="244"/>
      <c r="MZR16" s="244"/>
      <c r="MZS16" s="244"/>
      <c r="MZT16" s="244"/>
      <c r="MZU16" s="244"/>
      <c r="MZV16" s="244"/>
      <c r="MZW16" s="244"/>
      <c r="MZX16" s="244"/>
      <c r="MZY16" s="244"/>
      <c r="MZZ16" s="244"/>
      <c r="NAA16" s="244"/>
      <c r="NAB16" s="244"/>
      <c r="NAC16" s="244"/>
      <c r="NAD16" s="244"/>
      <c r="NAE16" s="244"/>
      <c r="NAF16" s="244"/>
      <c r="NAG16" s="244"/>
      <c r="NAH16" s="244"/>
      <c r="NAI16" s="244"/>
      <c r="NAJ16" s="244"/>
      <c r="NAK16" s="244"/>
      <c r="NAL16" s="244"/>
      <c r="NAM16" s="244"/>
      <c r="NAN16" s="244"/>
      <c r="NAO16" s="244"/>
      <c r="NAP16" s="244"/>
      <c r="NAQ16" s="244"/>
      <c r="NAR16" s="244"/>
      <c r="NAS16" s="244"/>
      <c r="NAT16" s="244"/>
      <c r="NAU16" s="244"/>
      <c r="NAV16" s="244"/>
      <c r="NAW16" s="244"/>
      <c r="NAX16" s="244"/>
      <c r="NAY16" s="244"/>
      <c r="NAZ16" s="244"/>
      <c r="NBA16" s="244"/>
      <c r="NBB16" s="244"/>
      <c r="NBC16" s="244"/>
      <c r="NBD16" s="244"/>
      <c r="NBE16" s="244"/>
      <c r="NBF16" s="244"/>
      <c r="NBG16" s="244"/>
      <c r="NBH16" s="244"/>
      <c r="NBI16" s="244"/>
      <c r="NBJ16" s="244"/>
      <c r="NBK16" s="244"/>
      <c r="NBL16" s="244"/>
      <c r="NBM16" s="244"/>
      <c r="NBN16" s="244"/>
      <c r="NBO16" s="244"/>
      <c r="NBP16" s="244"/>
      <c r="NBQ16" s="244"/>
      <c r="NBR16" s="244"/>
      <c r="NBS16" s="244"/>
      <c r="NBT16" s="244"/>
      <c r="NBU16" s="244"/>
      <c r="NBV16" s="244"/>
      <c r="NBW16" s="244"/>
      <c r="NBX16" s="244"/>
      <c r="NBY16" s="244"/>
      <c r="NBZ16" s="244"/>
      <c r="NCA16" s="244"/>
      <c r="NCB16" s="244"/>
      <c r="NCC16" s="244"/>
      <c r="NCD16" s="244"/>
      <c r="NCE16" s="244"/>
      <c r="NCF16" s="244"/>
      <c r="NCG16" s="244"/>
      <c r="NCH16" s="244"/>
      <c r="NCI16" s="244"/>
      <c r="NCJ16" s="244"/>
      <c r="NCK16" s="244"/>
      <c r="NCL16" s="244"/>
      <c r="NCM16" s="244"/>
      <c r="NCN16" s="244"/>
      <c r="NCO16" s="244"/>
      <c r="NCP16" s="244"/>
      <c r="NCQ16" s="244"/>
      <c r="NCR16" s="244"/>
      <c r="NCS16" s="244"/>
      <c r="NCT16" s="244"/>
      <c r="NCU16" s="244"/>
      <c r="NCV16" s="244"/>
      <c r="NCW16" s="244"/>
      <c r="NCX16" s="244"/>
      <c r="NCY16" s="244"/>
      <c r="NCZ16" s="244"/>
      <c r="NDA16" s="244"/>
      <c r="NDB16" s="244"/>
      <c r="NDC16" s="244"/>
      <c r="NDD16" s="244"/>
      <c r="NDE16" s="244"/>
      <c r="NDF16" s="244"/>
      <c r="NDG16" s="244"/>
      <c r="NDH16" s="244"/>
      <c r="NDI16" s="244"/>
      <c r="NDJ16" s="244"/>
      <c r="NDK16" s="244"/>
      <c r="NDL16" s="244"/>
      <c r="NDM16" s="244"/>
      <c r="NDN16" s="244"/>
      <c r="NDO16" s="244"/>
      <c r="NDP16" s="244"/>
      <c r="NDQ16" s="244"/>
      <c r="NDR16" s="244"/>
      <c r="NDS16" s="244"/>
      <c r="NDT16" s="244"/>
      <c r="NDU16" s="244"/>
      <c r="NDV16" s="244"/>
      <c r="NDW16" s="244"/>
      <c r="NDX16" s="244"/>
      <c r="NDY16" s="244"/>
      <c r="NDZ16" s="244"/>
      <c r="NEA16" s="244"/>
      <c r="NEB16" s="244"/>
      <c r="NEC16" s="244"/>
      <c r="NED16" s="244"/>
      <c r="NEE16" s="244"/>
      <c r="NEF16" s="244"/>
      <c r="NEG16" s="244"/>
      <c r="NEH16" s="244"/>
      <c r="NEI16" s="244"/>
      <c r="NEJ16" s="244"/>
      <c r="NEK16" s="244"/>
      <c r="NEL16" s="244"/>
      <c r="NEM16" s="244"/>
      <c r="NEN16" s="244"/>
      <c r="NEO16" s="244"/>
      <c r="NEP16" s="244"/>
      <c r="NEQ16" s="244"/>
      <c r="NER16" s="244"/>
      <c r="NES16" s="244"/>
      <c r="NET16" s="244"/>
      <c r="NEU16" s="244"/>
      <c r="NEV16" s="244"/>
      <c r="NEW16" s="244"/>
      <c r="NEX16" s="244"/>
      <c r="NEY16" s="244"/>
      <c r="NEZ16" s="244"/>
      <c r="NFA16" s="244"/>
      <c r="NFB16" s="244"/>
      <c r="NFC16" s="244"/>
      <c r="NFD16" s="244"/>
      <c r="NFE16" s="244"/>
      <c r="NFF16" s="244"/>
      <c r="NFG16" s="244"/>
      <c r="NFH16" s="244"/>
      <c r="NFI16" s="244"/>
      <c r="NFJ16" s="244"/>
      <c r="NFK16" s="244"/>
      <c r="NFL16" s="244"/>
      <c r="NFM16" s="244"/>
      <c r="NFN16" s="244"/>
      <c r="NFO16" s="244"/>
      <c r="NFP16" s="244"/>
      <c r="NFQ16" s="244"/>
      <c r="NFR16" s="244"/>
      <c r="NFS16" s="244"/>
      <c r="NFT16" s="244"/>
      <c r="NFU16" s="244"/>
      <c r="NFV16" s="244"/>
      <c r="NFW16" s="244"/>
      <c r="NFX16" s="244"/>
      <c r="NFY16" s="244"/>
      <c r="NFZ16" s="244"/>
      <c r="NGA16" s="244"/>
      <c r="NGB16" s="244"/>
      <c r="NGC16" s="244"/>
      <c r="NGD16" s="244"/>
      <c r="NGE16" s="244"/>
      <c r="NGF16" s="244"/>
      <c r="NGG16" s="244"/>
      <c r="NGH16" s="244"/>
      <c r="NGI16" s="244"/>
      <c r="NGJ16" s="244"/>
      <c r="NGK16" s="244"/>
      <c r="NGL16" s="244"/>
      <c r="NGM16" s="244"/>
      <c r="NGN16" s="244"/>
      <c r="NGO16" s="244"/>
      <c r="NGP16" s="244"/>
      <c r="NGQ16" s="244"/>
      <c r="NGR16" s="244"/>
      <c r="NGS16" s="244"/>
      <c r="NGT16" s="244"/>
      <c r="NGU16" s="244"/>
      <c r="NGV16" s="244"/>
      <c r="NGW16" s="244"/>
      <c r="NGX16" s="244"/>
      <c r="NGY16" s="244"/>
      <c r="NGZ16" s="244"/>
      <c r="NHA16" s="244"/>
      <c r="NHB16" s="244"/>
      <c r="NHC16" s="244"/>
      <c r="NHD16" s="244"/>
      <c r="NHE16" s="244"/>
      <c r="NHF16" s="244"/>
      <c r="NHG16" s="244"/>
      <c r="NHH16" s="244"/>
      <c r="NHI16" s="244"/>
      <c r="NHJ16" s="244"/>
      <c r="NHK16" s="244"/>
      <c r="NHL16" s="244"/>
      <c r="NHM16" s="244"/>
      <c r="NHN16" s="244"/>
      <c r="NHO16" s="244"/>
      <c r="NHP16" s="244"/>
      <c r="NHQ16" s="244"/>
      <c r="NHR16" s="244"/>
      <c r="NHS16" s="244"/>
      <c r="NHT16" s="244"/>
      <c r="NHU16" s="244"/>
      <c r="NHV16" s="244"/>
      <c r="NHW16" s="244"/>
      <c r="NHX16" s="244"/>
      <c r="NHY16" s="244"/>
      <c r="NHZ16" s="244"/>
      <c r="NIA16" s="244"/>
      <c r="NIB16" s="244"/>
      <c r="NIC16" s="244"/>
      <c r="NID16" s="244"/>
      <c r="NIE16" s="244"/>
      <c r="NIF16" s="244"/>
      <c r="NIG16" s="244"/>
      <c r="NIH16" s="244"/>
      <c r="NII16" s="244"/>
      <c r="NIJ16" s="244"/>
      <c r="NIK16" s="244"/>
      <c r="NIL16" s="244"/>
      <c r="NIM16" s="244"/>
      <c r="NIN16" s="244"/>
      <c r="NIO16" s="244"/>
      <c r="NIP16" s="244"/>
      <c r="NIQ16" s="244"/>
      <c r="NIR16" s="244"/>
      <c r="NIS16" s="244"/>
      <c r="NIT16" s="244"/>
      <c r="NIU16" s="244"/>
      <c r="NIV16" s="244"/>
      <c r="NIW16" s="244"/>
      <c r="NIX16" s="244"/>
      <c r="NIY16" s="244"/>
      <c r="NIZ16" s="244"/>
      <c r="NJA16" s="244"/>
      <c r="NJB16" s="244"/>
      <c r="NJC16" s="244"/>
      <c r="NJD16" s="244"/>
      <c r="NJE16" s="244"/>
      <c r="NJF16" s="244"/>
      <c r="NJG16" s="244"/>
      <c r="NJH16" s="244"/>
      <c r="NJI16" s="244"/>
      <c r="NJJ16" s="244"/>
      <c r="NJK16" s="244"/>
      <c r="NJL16" s="244"/>
      <c r="NJM16" s="244"/>
      <c r="NJN16" s="244"/>
      <c r="NJO16" s="244"/>
      <c r="NJP16" s="244"/>
      <c r="NJQ16" s="244"/>
      <c r="NJR16" s="244"/>
      <c r="NJS16" s="244"/>
      <c r="NJT16" s="244"/>
      <c r="NJU16" s="244"/>
      <c r="NJV16" s="244"/>
      <c r="NJW16" s="244"/>
      <c r="NJX16" s="244"/>
      <c r="NJY16" s="244"/>
      <c r="NJZ16" s="244"/>
      <c r="NKA16" s="244"/>
      <c r="NKB16" s="244"/>
      <c r="NKC16" s="244"/>
      <c r="NKD16" s="244"/>
      <c r="NKE16" s="244"/>
      <c r="NKF16" s="244"/>
      <c r="NKG16" s="244"/>
      <c r="NKH16" s="244"/>
      <c r="NKI16" s="244"/>
      <c r="NKJ16" s="244"/>
      <c r="NKK16" s="244"/>
      <c r="NKL16" s="244"/>
      <c r="NKM16" s="244"/>
      <c r="NKN16" s="244"/>
      <c r="NKO16" s="244"/>
      <c r="NKP16" s="244"/>
      <c r="NKQ16" s="244"/>
      <c r="NKR16" s="244"/>
      <c r="NKS16" s="244"/>
      <c r="NKT16" s="244"/>
      <c r="NKU16" s="244"/>
      <c r="NKV16" s="244"/>
      <c r="NKW16" s="244"/>
      <c r="NKX16" s="244"/>
      <c r="NKY16" s="244"/>
      <c r="NKZ16" s="244"/>
      <c r="NLA16" s="244"/>
      <c r="NLB16" s="244"/>
      <c r="NLC16" s="244"/>
      <c r="NLD16" s="244"/>
      <c r="NLE16" s="244"/>
      <c r="NLF16" s="244"/>
      <c r="NLG16" s="244"/>
      <c r="NLH16" s="244"/>
      <c r="NLI16" s="244"/>
      <c r="NLJ16" s="244"/>
      <c r="NLK16" s="244"/>
      <c r="NLL16" s="244"/>
      <c r="NLM16" s="244"/>
      <c r="NLN16" s="244"/>
      <c r="NLO16" s="244"/>
      <c r="NLP16" s="244"/>
      <c r="NLQ16" s="244"/>
      <c r="NLR16" s="244"/>
      <c r="NLS16" s="244"/>
      <c r="NLT16" s="244"/>
      <c r="NLU16" s="244"/>
      <c r="NLV16" s="244"/>
      <c r="NLW16" s="244"/>
      <c r="NLX16" s="244"/>
      <c r="NLY16" s="244"/>
      <c r="NLZ16" s="244"/>
      <c r="NMA16" s="244"/>
      <c r="NMB16" s="244"/>
      <c r="NMC16" s="244"/>
      <c r="NMD16" s="244"/>
      <c r="NME16" s="244"/>
      <c r="NMF16" s="244"/>
      <c r="NMG16" s="244"/>
      <c r="NMH16" s="244"/>
      <c r="NMI16" s="244"/>
      <c r="NMJ16" s="244"/>
      <c r="NMK16" s="244"/>
      <c r="NML16" s="244"/>
      <c r="NMM16" s="244"/>
      <c r="NMN16" s="244"/>
      <c r="NMO16" s="244"/>
      <c r="NMP16" s="244"/>
      <c r="NMQ16" s="244"/>
      <c r="NMR16" s="244"/>
      <c r="NMS16" s="244"/>
      <c r="NMT16" s="244"/>
      <c r="NMU16" s="244"/>
      <c r="NMV16" s="244"/>
      <c r="NMW16" s="244"/>
      <c r="NMX16" s="244"/>
      <c r="NMY16" s="244"/>
      <c r="NMZ16" s="244"/>
      <c r="NNA16" s="244"/>
      <c r="NNB16" s="244"/>
      <c r="NNC16" s="244"/>
      <c r="NND16" s="244"/>
      <c r="NNE16" s="244"/>
      <c r="NNF16" s="244"/>
      <c r="NNG16" s="244"/>
      <c r="NNH16" s="244"/>
      <c r="NNI16" s="244"/>
      <c r="NNJ16" s="244"/>
      <c r="NNK16" s="244"/>
      <c r="NNL16" s="244"/>
      <c r="NNM16" s="244"/>
      <c r="NNN16" s="244"/>
      <c r="NNO16" s="244"/>
      <c r="NNP16" s="244"/>
      <c r="NNQ16" s="244"/>
      <c r="NNR16" s="244"/>
      <c r="NNS16" s="244"/>
      <c r="NNT16" s="244"/>
      <c r="NNU16" s="244"/>
      <c r="NNV16" s="244"/>
      <c r="NNW16" s="244"/>
      <c r="NNX16" s="244"/>
      <c r="NNY16" s="244"/>
      <c r="NNZ16" s="244"/>
      <c r="NOA16" s="244"/>
      <c r="NOB16" s="244"/>
      <c r="NOC16" s="244"/>
      <c r="NOD16" s="244"/>
      <c r="NOE16" s="244"/>
      <c r="NOF16" s="244"/>
      <c r="NOG16" s="244"/>
      <c r="NOH16" s="244"/>
      <c r="NOI16" s="244"/>
      <c r="NOJ16" s="244"/>
      <c r="NOK16" s="244"/>
      <c r="NOL16" s="244"/>
      <c r="NOM16" s="244"/>
      <c r="NON16" s="244"/>
      <c r="NOO16" s="244"/>
      <c r="NOP16" s="244"/>
      <c r="NOQ16" s="244"/>
      <c r="NOR16" s="244"/>
      <c r="NOS16" s="244"/>
      <c r="NOT16" s="244"/>
      <c r="NOU16" s="244"/>
      <c r="NOV16" s="244"/>
      <c r="NOW16" s="244"/>
      <c r="NOX16" s="244"/>
      <c r="NOY16" s="244"/>
      <c r="NOZ16" s="244"/>
      <c r="NPA16" s="244"/>
      <c r="NPB16" s="244"/>
      <c r="NPC16" s="244"/>
      <c r="NPD16" s="244"/>
      <c r="NPE16" s="244"/>
      <c r="NPF16" s="244"/>
      <c r="NPG16" s="244"/>
      <c r="NPH16" s="244"/>
      <c r="NPI16" s="244"/>
      <c r="NPJ16" s="244"/>
      <c r="NPK16" s="244"/>
      <c r="NPL16" s="244"/>
      <c r="NPM16" s="244"/>
      <c r="NPN16" s="244"/>
      <c r="NPO16" s="244"/>
      <c r="NPP16" s="244"/>
      <c r="NPQ16" s="244"/>
      <c r="NPR16" s="244"/>
      <c r="NPS16" s="244"/>
      <c r="NPT16" s="244"/>
      <c r="NPU16" s="244"/>
      <c r="NPV16" s="244"/>
      <c r="NPW16" s="244"/>
      <c r="NPX16" s="244"/>
      <c r="NPY16" s="244"/>
      <c r="NPZ16" s="244"/>
      <c r="NQA16" s="244"/>
      <c r="NQB16" s="244"/>
      <c r="NQC16" s="244"/>
      <c r="NQD16" s="244"/>
      <c r="NQE16" s="244"/>
      <c r="NQF16" s="244"/>
      <c r="NQG16" s="244"/>
      <c r="NQH16" s="244"/>
      <c r="NQI16" s="244"/>
      <c r="NQJ16" s="244"/>
      <c r="NQK16" s="244"/>
      <c r="NQL16" s="244"/>
      <c r="NQM16" s="244"/>
      <c r="NQN16" s="244"/>
      <c r="NQO16" s="244"/>
      <c r="NQP16" s="244"/>
      <c r="NQQ16" s="244"/>
      <c r="NQR16" s="244"/>
      <c r="NQS16" s="244"/>
      <c r="NQT16" s="244"/>
      <c r="NQU16" s="244"/>
      <c r="NQV16" s="244"/>
      <c r="NQW16" s="244"/>
      <c r="NQX16" s="244"/>
      <c r="NQY16" s="244"/>
      <c r="NQZ16" s="244"/>
      <c r="NRA16" s="244"/>
      <c r="NRB16" s="244"/>
      <c r="NRC16" s="244"/>
      <c r="NRD16" s="244"/>
      <c r="NRE16" s="244"/>
      <c r="NRF16" s="244"/>
      <c r="NRG16" s="244"/>
      <c r="NRH16" s="244"/>
      <c r="NRI16" s="244"/>
      <c r="NRJ16" s="244"/>
      <c r="NRK16" s="244"/>
      <c r="NRL16" s="244"/>
      <c r="NRM16" s="244"/>
      <c r="NRN16" s="244"/>
      <c r="NRO16" s="244"/>
      <c r="NRP16" s="244"/>
      <c r="NRQ16" s="244"/>
      <c r="NRR16" s="244"/>
      <c r="NRS16" s="244"/>
      <c r="NRT16" s="244"/>
      <c r="NRU16" s="244"/>
      <c r="NRV16" s="244"/>
      <c r="NRW16" s="244"/>
      <c r="NRX16" s="244"/>
      <c r="NRY16" s="244"/>
      <c r="NRZ16" s="244"/>
      <c r="NSA16" s="244"/>
      <c r="NSB16" s="244"/>
      <c r="NSC16" s="244"/>
      <c r="NSD16" s="244"/>
      <c r="NSE16" s="244"/>
      <c r="NSF16" s="244"/>
      <c r="NSG16" s="244"/>
      <c r="NSH16" s="244"/>
      <c r="NSI16" s="244"/>
      <c r="NSJ16" s="244"/>
      <c r="NSK16" s="244"/>
      <c r="NSL16" s="244"/>
      <c r="NSM16" s="244"/>
      <c r="NSN16" s="244"/>
      <c r="NSO16" s="244"/>
      <c r="NSP16" s="244"/>
      <c r="NSQ16" s="244"/>
      <c r="NSR16" s="244"/>
      <c r="NSS16" s="244"/>
      <c r="NST16" s="244"/>
      <c r="NSU16" s="244"/>
      <c r="NSV16" s="244"/>
      <c r="NSW16" s="244"/>
      <c r="NSX16" s="244"/>
      <c r="NSY16" s="244"/>
      <c r="NSZ16" s="244"/>
      <c r="NTA16" s="244"/>
      <c r="NTB16" s="244"/>
      <c r="NTC16" s="244"/>
      <c r="NTD16" s="244"/>
      <c r="NTE16" s="244"/>
      <c r="NTF16" s="244"/>
      <c r="NTG16" s="244"/>
      <c r="NTH16" s="244"/>
      <c r="NTI16" s="244"/>
      <c r="NTJ16" s="244"/>
      <c r="NTK16" s="244"/>
      <c r="NTL16" s="244"/>
      <c r="NTM16" s="244"/>
      <c r="NTN16" s="244"/>
      <c r="NTO16" s="244"/>
      <c r="NTP16" s="244"/>
      <c r="NTQ16" s="244"/>
      <c r="NTR16" s="244"/>
      <c r="NTS16" s="244"/>
      <c r="NTT16" s="244"/>
      <c r="NTU16" s="244"/>
      <c r="NTV16" s="244"/>
      <c r="NTW16" s="244"/>
      <c r="NTX16" s="244"/>
      <c r="NTY16" s="244"/>
      <c r="NTZ16" s="244"/>
      <c r="NUA16" s="244"/>
      <c r="NUB16" s="244"/>
      <c r="NUC16" s="244"/>
      <c r="NUD16" s="244"/>
      <c r="NUE16" s="244"/>
      <c r="NUF16" s="244"/>
      <c r="NUG16" s="244"/>
      <c r="NUH16" s="244"/>
      <c r="NUI16" s="244"/>
      <c r="NUJ16" s="244"/>
      <c r="NUK16" s="244"/>
      <c r="NUL16" s="244"/>
      <c r="NUM16" s="244"/>
      <c r="NUN16" s="244"/>
      <c r="NUO16" s="244"/>
      <c r="NUP16" s="244"/>
      <c r="NUQ16" s="244"/>
      <c r="NUR16" s="244"/>
      <c r="NUS16" s="244"/>
      <c r="NUT16" s="244"/>
      <c r="NUU16" s="244"/>
      <c r="NUV16" s="244"/>
      <c r="NUW16" s="244"/>
      <c r="NUX16" s="244"/>
      <c r="NUY16" s="244"/>
      <c r="NUZ16" s="244"/>
      <c r="NVA16" s="244"/>
      <c r="NVB16" s="244"/>
      <c r="NVC16" s="244"/>
      <c r="NVD16" s="244"/>
      <c r="NVE16" s="244"/>
      <c r="NVF16" s="244"/>
      <c r="NVG16" s="244"/>
      <c r="NVH16" s="244"/>
      <c r="NVI16" s="244"/>
      <c r="NVJ16" s="244"/>
      <c r="NVK16" s="244"/>
      <c r="NVL16" s="244"/>
      <c r="NVM16" s="244"/>
      <c r="NVN16" s="244"/>
      <c r="NVO16" s="244"/>
      <c r="NVP16" s="244"/>
      <c r="NVQ16" s="244"/>
      <c r="NVR16" s="244"/>
      <c r="NVS16" s="244"/>
      <c r="NVT16" s="244"/>
      <c r="NVU16" s="244"/>
      <c r="NVV16" s="244"/>
      <c r="NVW16" s="244"/>
      <c r="NVX16" s="244"/>
      <c r="NVY16" s="244"/>
      <c r="NVZ16" s="244"/>
      <c r="NWA16" s="244"/>
      <c r="NWB16" s="244"/>
      <c r="NWC16" s="244"/>
      <c r="NWD16" s="244"/>
      <c r="NWE16" s="244"/>
      <c r="NWF16" s="244"/>
      <c r="NWG16" s="244"/>
      <c r="NWH16" s="244"/>
      <c r="NWI16" s="244"/>
      <c r="NWJ16" s="244"/>
      <c r="NWK16" s="244"/>
      <c r="NWL16" s="244"/>
      <c r="NWM16" s="244"/>
      <c r="NWN16" s="244"/>
      <c r="NWO16" s="244"/>
      <c r="NWP16" s="244"/>
      <c r="NWQ16" s="244"/>
      <c r="NWR16" s="244"/>
      <c r="NWS16" s="244"/>
      <c r="NWT16" s="244"/>
      <c r="NWU16" s="244"/>
      <c r="NWV16" s="244"/>
      <c r="NWW16" s="244"/>
      <c r="NWX16" s="244"/>
      <c r="NWY16" s="244"/>
      <c r="NWZ16" s="244"/>
      <c r="NXA16" s="244"/>
      <c r="NXB16" s="244"/>
      <c r="NXC16" s="244"/>
      <c r="NXD16" s="244"/>
      <c r="NXE16" s="244"/>
      <c r="NXF16" s="244"/>
      <c r="NXG16" s="244"/>
      <c r="NXH16" s="244"/>
      <c r="NXI16" s="244"/>
      <c r="NXJ16" s="244"/>
      <c r="NXK16" s="244"/>
      <c r="NXL16" s="244"/>
      <c r="NXM16" s="244"/>
      <c r="NXN16" s="244"/>
      <c r="NXO16" s="244"/>
      <c r="NXP16" s="244"/>
      <c r="NXQ16" s="244"/>
      <c r="NXR16" s="244"/>
      <c r="NXS16" s="244"/>
      <c r="NXT16" s="244"/>
      <c r="NXU16" s="244"/>
      <c r="NXV16" s="244"/>
      <c r="NXW16" s="244"/>
      <c r="NXX16" s="244"/>
      <c r="NXY16" s="244"/>
      <c r="NXZ16" s="244"/>
      <c r="NYA16" s="244"/>
      <c r="NYB16" s="244"/>
      <c r="NYC16" s="244"/>
      <c r="NYD16" s="244"/>
      <c r="NYE16" s="244"/>
      <c r="NYF16" s="244"/>
      <c r="NYG16" s="244"/>
      <c r="NYH16" s="244"/>
      <c r="NYI16" s="244"/>
      <c r="NYJ16" s="244"/>
      <c r="NYK16" s="244"/>
      <c r="NYL16" s="244"/>
      <c r="NYM16" s="244"/>
      <c r="NYN16" s="244"/>
      <c r="NYO16" s="244"/>
      <c r="NYP16" s="244"/>
      <c r="NYQ16" s="244"/>
      <c r="NYR16" s="244"/>
      <c r="NYS16" s="244"/>
      <c r="NYT16" s="244"/>
      <c r="NYU16" s="244"/>
      <c r="NYV16" s="244"/>
      <c r="NYW16" s="244"/>
      <c r="NYX16" s="244"/>
      <c r="NYY16" s="244"/>
      <c r="NYZ16" s="244"/>
      <c r="NZA16" s="244"/>
      <c r="NZB16" s="244"/>
      <c r="NZC16" s="244"/>
      <c r="NZD16" s="244"/>
      <c r="NZE16" s="244"/>
      <c r="NZF16" s="244"/>
      <c r="NZG16" s="244"/>
      <c r="NZH16" s="244"/>
      <c r="NZI16" s="244"/>
      <c r="NZJ16" s="244"/>
      <c r="NZK16" s="244"/>
      <c r="NZL16" s="244"/>
      <c r="NZM16" s="244"/>
      <c r="NZN16" s="244"/>
      <c r="NZO16" s="244"/>
      <c r="NZP16" s="244"/>
      <c r="NZQ16" s="244"/>
      <c r="NZR16" s="244"/>
      <c r="NZS16" s="244"/>
      <c r="NZT16" s="244"/>
      <c r="NZU16" s="244"/>
      <c r="NZV16" s="244"/>
      <c r="NZW16" s="244"/>
      <c r="NZX16" s="244"/>
      <c r="NZY16" s="244"/>
      <c r="NZZ16" s="244"/>
      <c r="OAA16" s="244"/>
      <c r="OAB16" s="244"/>
      <c r="OAC16" s="244"/>
      <c r="OAD16" s="244"/>
      <c r="OAE16" s="244"/>
      <c r="OAF16" s="244"/>
      <c r="OAG16" s="244"/>
      <c r="OAH16" s="244"/>
      <c r="OAI16" s="244"/>
      <c r="OAJ16" s="244"/>
      <c r="OAK16" s="244"/>
      <c r="OAL16" s="244"/>
      <c r="OAM16" s="244"/>
      <c r="OAN16" s="244"/>
      <c r="OAO16" s="244"/>
      <c r="OAP16" s="244"/>
      <c r="OAQ16" s="244"/>
      <c r="OAR16" s="244"/>
      <c r="OAS16" s="244"/>
      <c r="OAT16" s="244"/>
      <c r="OAU16" s="244"/>
      <c r="OAV16" s="244"/>
      <c r="OAW16" s="244"/>
      <c r="OAX16" s="244"/>
      <c r="OAY16" s="244"/>
      <c r="OAZ16" s="244"/>
      <c r="OBA16" s="244"/>
      <c r="OBB16" s="244"/>
      <c r="OBC16" s="244"/>
      <c r="OBD16" s="244"/>
      <c r="OBE16" s="244"/>
      <c r="OBF16" s="244"/>
      <c r="OBG16" s="244"/>
      <c r="OBH16" s="244"/>
      <c r="OBI16" s="244"/>
      <c r="OBJ16" s="244"/>
      <c r="OBK16" s="244"/>
      <c r="OBL16" s="244"/>
      <c r="OBM16" s="244"/>
      <c r="OBN16" s="244"/>
      <c r="OBO16" s="244"/>
      <c r="OBP16" s="244"/>
      <c r="OBQ16" s="244"/>
      <c r="OBR16" s="244"/>
      <c r="OBS16" s="244"/>
      <c r="OBT16" s="244"/>
      <c r="OBU16" s="244"/>
      <c r="OBV16" s="244"/>
      <c r="OBW16" s="244"/>
      <c r="OBX16" s="244"/>
      <c r="OBY16" s="244"/>
      <c r="OBZ16" s="244"/>
      <c r="OCA16" s="244"/>
      <c r="OCB16" s="244"/>
      <c r="OCC16" s="244"/>
      <c r="OCD16" s="244"/>
      <c r="OCE16" s="244"/>
      <c r="OCF16" s="244"/>
      <c r="OCG16" s="244"/>
      <c r="OCH16" s="244"/>
      <c r="OCI16" s="244"/>
      <c r="OCJ16" s="244"/>
      <c r="OCK16" s="244"/>
      <c r="OCL16" s="244"/>
      <c r="OCM16" s="244"/>
      <c r="OCN16" s="244"/>
      <c r="OCO16" s="244"/>
      <c r="OCP16" s="244"/>
      <c r="OCQ16" s="244"/>
      <c r="OCR16" s="244"/>
      <c r="OCS16" s="244"/>
      <c r="OCT16" s="244"/>
      <c r="OCU16" s="244"/>
      <c r="OCV16" s="244"/>
      <c r="OCW16" s="244"/>
      <c r="OCX16" s="244"/>
      <c r="OCY16" s="244"/>
      <c r="OCZ16" s="244"/>
      <c r="ODA16" s="244"/>
      <c r="ODB16" s="244"/>
      <c r="ODC16" s="244"/>
      <c r="ODD16" s="244"/>
      <c r="ODE16" s="244"/>
      <c r="ODF16" s="244"/>
      <c r="ODG16" s="244"/>
      <c r="ODH16" s="244"/>
      <c r="ODI16" s="244"/>
      <c r="ODJ16" s="244"/>
      <c r="ODK16" s="244"/>
      <c r="ODL16" s="244"/>
      <c r="ODM16" s="244"/>
      <c r="ODN16" s="244"/>
      <c r="ODO16" s="244"/>
      <c r="ODP16" s="244"/>
      <c r="ODQ16" s="244"/>
      <c r="ODR16" s="244"/>
      <c r="ODS16" s="244"/>
      <c r="ODT16" s="244"/>
      <c r="ODU16" s="244"/>
      <c r="ODV16" s="244"/>
      <c r="ODW16" s="244"/>
      <c r="ODX16" s="244"/>
      <c r="ODY16" s="244"/>
      <c r="ODZ16" s="244"/>
      <c r="OEA16" s="244"/>
      <c r="OEB16" s="244"/>
      <c r="OEC16" s="244"/>
      <c r="OED16" s="244"/>
      <c r="OEE16" s="244"/>
      <c r="OEF16" s="244"/>
      <c r="OEG16" s="244"/>
      <c r="OEH16" s="244"/>
      <c r="OEI16" s="244"/>
      <c r="OEJ16" s="244"/>
      <c r="OEK16" s="244"/>
      <c r="OEL16" s="244"/>
      <c r="OEM16" s="244"/>
      <c r="OEN16" s="244"/>
      <c r="OEO16" s="244"/>
      <c r="OEP16" s="244"/>
      <c r="OEQ16" s="244"/>
      <c r="OER16" s="244"/>
      <c r="OES16" s="244"/>
      <c r="OET16" s="244"/>
      <c r="OEU16" s="244"/>
      <c r="OEV16" s="244"/>
      <c r="OEW16" s="244"/>
      <c r="OEX16" s="244"/>
      <c r="OEY16" s="244"/>
      <c r="OEZ16" s="244"/>
      <c r="OFA16" s="244"/>
      <c r="OFB16" s="244"/>
      <c r="OFC16" s="244"/>
      <c r="OFD16" s="244"/>
      <c r="OFE16" s="244"/>
      <c r="OFF16" s="244"/>
      <c r="OFG16" s="244"/>
      <c r="OFH16" s="244"/>
      <c r="OFI16" s="244"/>
      <c r="OFJ16" s="244"/>
      <c r="OFK16" s="244"/>
      <c r="OFL16" s="244"/>
      <c r="OFM16" s="244"/>
      <c r="OFN16" s="244"/>
      <c r="OFO16" s="244"/>
      <c r="OFP16" s="244"/>
      <c r="OFQ16" s="244"/>
      <c r="OFR16" s="244"/>
      <c r="OFS16" s="244"/>
      <c r="OFT16" s="244"/>
      <c r="OFU16" s="244"/>
      <c r="OFV16" s="244"/>
      <c r="OFW16" s="244"/>
      <c r="OFX16" s="244"/>
      <c r="OFY16" s="244"/>
      <c r="OFZ16" s="244"/>
      <c r="OGA16" s="244"/>
      <c r="OGB16" s="244"/>
      <c r="OGC16" s="244"/>
      <c r="OGD16" s="244"/>
      <c r="OGE16" s="244"/>
      <c r="OGF16" s="244"/>
      <c r="OGG16" s="244"/>
      <c r="OGH16" s="244"/>
      <c r="OGI16" s="244"/>
      <c r="OGJ16" s="244"/>
      <c r="OGK16" s="244"/>
      <c r="OGL16" s="244"/>
      <c r="OGM16" s="244"/>
      <c r="OGN16" s="244"/>
      <c r="OGO16" s="244"/>
      <c r="OGP16" s="244"/>
      <c r="OGQ16" s="244"/>
      <c r="OGR16" s="244"/>
      <c r="OGS16" s="244"/>
      <c r="OGT16" s="244"/>
      <c r="OGU16" s="244"/>
      <c r="OGV16" s="244"/>
      <c r="OGW16" s="244"/>
      <c r="OGX16" s="244"/>
      <c r="OGY16" s="244"/>
      <c r="OGZ16" s="244"/>
      <c r="OHA16" s="244"/>
      <c r="OHB16" s="244"/>
      <c r="OHC16" s="244"/>
      <c r="OHD16" s="244"/>
      <c r="OHE16" s="244"/>
      <c r="OHF16" s="244"/>
      <c r="OHG16" s="244"/>
      <c r="OHH16" s="244"/>
      <c r="OHI16" s="244"/>
      <c r="OHJ16" s="244"/>
      <c r="OHK16" s="244"/>
      <c r="OHL16" s="244"/>
      <c r="OHM16" s="244"/>
      <c r="OHN16" s="244"/>
      <c r="OHO16" s="244"/>
      <c r="OHP16" s="244"/>
      <c r="OHQ16" s="244"/>
      <c r="OHR16" s="244"/>
      <c r="OHS16" s="244"/>
      <c r="OHT16" s="244"/>
      <c r="OHU16" s="244"/>
      <c r="OHV16" s="244"/>
      <c r="OHW16" s="244"/>
      <c r="OHX16" s="244"/>
      <c r="OHY16" s="244"/>
      <c r="OHZ16" s="244"/>
      <c r="OIA16" s="244"/>
      <c r="OIB16" s="244"/>
      <c r="OIC16" s="244"/>
      <c r="OID16" s="244"/>
      <c r="OIE16" s="244"/>
      <c r="OIF16" s="244"/>
      <c r="OIG16" s="244"/>
      <c r="OIH16" s="244"/>
      <c r="OII16" s="244"/>
      <c r="OIJ16" s="244"/>
      <c r="OIK16" s="244"/>
      <c r="OIL16" s="244"/>
      <c r="OIM16" s="244"/>
      <c r="OIN16" s="244"/>
      <c r="OIO16" s="244"/>
      <c r="OIP16" s="244"/>
      <c r="OIQ16" s="244"/>
      <c r="OIR16" s="244"/>
      <c r="OIS16" s="244"/>
      <c r="OIT16" s="244"/>
      <c r="OIU16" s="244"/>
      <c r="OIV16" s="244"/>
      <c r="OIW16" s="244"/>
      <c r="OIX16" s="244"/>
      <c r="OIY16" s="244"/>
      <c r="OIZ16" s="244"/>
      <c r="OJA16" s="244"/>
      <c r="OJB16" s="244"/>
      <c r="OJC16" s="244"/>
      <c r="OJD16" s="244"/>
      <c r="OJE16" s="244"/>
      <c r="OJF16" s="244"/>
      <c r="OJG16" s="244"/>
      <c r="OJH16" s="244"/>
      <c r="OJI16" s="244"/>
      <c r="OJJ16" s="244"/>
      <c r="OJK16" s="244"/>
      <c r="OJL16" s="244"/>
      <c r="OJM16" s="244"/>
      <c r="OJN16" s="244"/>
      <c r="OJO16" s="244"/>
      <c r="OJP16" s="244"/>
      <c r="OJQ16" s="244"/>
      <c r="OJR16" s="244"/>
      <c r="OJS16" s="244"/>
      <c r="OJT16" s="244"/>
      <c r="OJU16" s="244"/>
      <c r="OJV16" s="244"/>
      <c r="OJW16" s="244"/>
      <c r="OJX16" s="244"/>
      <c r="OJY16" s="244"/>
      <c r="OJZ16" s="244"/>
      <c r="OKA16" s="244"/>
      <c r="OKB16" s="244"/>
      <c r="OKC16" s="244"/>
      <c r="OKD16" s="244"/>
      <c r="OKE16" s="244"/>
      <c r="OKF16" s="244"/>
      <c r="OKG16" s="244"/>
      <c r="OKH16" s="244"/>
      <c r="OKI16" s="244"/>
      <c r="OKJ16" s="244"/>
      <c r="OKK16" s="244"/>
      <c r="OKL16" s="244"/>
      <c r="OKM16" s="244"/>
      <c r="OKN16" s="244"/>
      <c r="OKO16" s="244"/>
      <c r="OKP16" s="244"/>
      <c r="OKQ16" s="244"/>
      <c r="OKR16" s="244"/>
      <c r="OKS16" s="244"/>
      <c r="OKT16" s="244"/>
      <c r="OKU16" s="244"/>
      <c r="OKV16" s="244"/>
      <c r="OKW16" s="244"/>
      <c r="OKX16" s="244"/>
      <c r="OKY16" s="244"/>
      <c r="OKZ16" s="244"/>
      <c r="OLA16" s="244"/>
      <c r="OLB16" s="244"/>
      <c r="OLC16" s="244"/>
      <c r="OLD16" s="244"/>
      <c r="OLE16" s="244"/>
      <c r="OLF16" s="244"/>
      <c r="OLG16" s="244"/>
      <c r="OLH16" s="244"/>
      <c r="OLI16" s="244"/>
      <c r="OLJ16" s="244"/>
      <c r="OLK16" s="244"/>
      <c r="OLL16" s="244"/>
      <c r="OLM16" s="244"/>
      <c r="OLN16" s="244"/>
      <c r="OLO16" s="244"/>
      <c r="OLP16" s="244"/>
      <c r="OLQ16" s="244"/>
      <c r="OLR16" s="244"/>
      <c r="OLS16" s="244"/>
      <c r="OLT16" s="244"/>
      <c r="OLU16" s="244"/>
      <c r="OLV16" s="244"/>
      <c r="OLW16" s="244"/>
      <c r="OLX16" s="244"/>
      <c r="OLY16" s="244"/>
      <c r="OLZ16" s="244"/>
      <c r="OMA16" s="244"/>
      <c r="OMB16" s="244"/>
      <c r="OMC16" s="244"/>
      <c r="OMD16" s="244"/>
      <c r="OME16" s="244"/>
      <c r="OMF16" s="244"/>
      <c r="OMG16" s="244"/>
      <c r="OMH16" s="244"/>
      <c r="OMI16" s="244"/>
      <c r="OMJ16" s="244"/>
      <c r="OMK16" s="244"/>
      <c r="OML16" s="244"/>
      <c r="OMM16" s="244"/>
      <c r="OMN16" s="244"/>
      <c r="OMO16" s="244"/>
      <c r="OMP16" s="244"/>
      <c r="OMQ16" s="244"/>
      <c r="OMR16" s="244"/>
      <c r="OMS16" s="244"/>
      <c r="OMT16" s="244"/>
      <c r="OMU16" s="244"/>
      <c r="OMV16" s="244"/>
      <c r="OMW16" s="244"/>
      <c r="OMX16" s="244"/>
      <c r="OMY16" s="244"/>
      <c r="OMZ16" s="244"/>
      <c r="ONA16" s="244"/>
      <c r="ONB16" s="244"/>
      <c r="ONC16" s="244"/>
      <c r="OND16" s="244"/>
      <c r="ONE16" s="244"/>
      <c r="ONF16" s="244"/>
      <c r="ONG16" s="244"/>
      <c r="ONH16" s="244"/>
      <c r="ONI16" s="244"/>
      <c r="ONJ16" s="244"/>
      <c r="ONK16" s="244"/>
      <c r="ONL16" s="244"/>
      <c r="ONM16" s="244"/>
      <c r="ONN16" s="244"/>
      <c r="ONO16" s="244"/>
      <c r="ONP16" s="244"/>
      <c r="ONQ16" s="244"/>
      <c r="ONR16" s="244"/>
      <c r="ONS16" s="244"/>
      <c r="ONT16" s="244"/>
      <c r="ONU16" s="244"/>
      <c r="ONV16" s="244"/>
      <c r="ONW16" s="244"/>
      <c r="ONX16" s="244"/>
      <c r="ONY16" s="244"/>
      <c r="ONZ16" s="244"/>
      <c r="OOA16" s="244"/>
      <c r="OOB16" s="244"/>
      <c r="OOC16" s="244"/>
      <c r="OOD16" s="244"/>
      <c r="OOE16" s="244"/>
      <c r="OOF16" s="244"/>
      <c r="OOG16" s="244"/>
      <c r="OOH16" s="244"/>
      <c r="OOI16" s="244"/>
      <c r="OOJ16" s="244"/>
      <c r="OOK16" s="244"/>
      <c r="OOL16" s="244"/>
      <c r="OOM16" s="244"/>
      <c r="OON16" s="244"/>
      <c r="OOO16" s="244"/>
      <c r="OOP16" s="244"/>
      <c r="OOQ16" s="244"/>
      <c r="OOR16" s="244"/>
      <c r="OOS16" s="244"/>
      <c r="OOT16" s="244"/>
      <c r="OOU16" s="244"/>
      <c r="OOV16" s="244"/>
      <c r="OOW16" s="244"/>
      <c r="OOX16" s="244"/>
      <c r="OOY16" s="244"/>
      <c r="OOZ16" s="244"/>
      <c r="OPA16" s="244"/>
      <c r="OPB16" s="244"/>
      <c r="OPC16" s="244"/>
      <c r="OPD16" s="244"/>
      <c r="OPE16" s="244"/>
      <c r="OPF16" s="244"/>
      <c r="OPG16" s="244"/>
      <c r="OPH16" s="244"/>
      <c r="OPI16" s="244"/>
      <c r="OPJ16" s="244"/>
      <c r="OPK16" s="244"/>
      <c r="OPL16" s="244"/>
      <c r="OPM16" s="244"/>
      <c r="OPN16" s="244"/>
      <c r="OPO16" s="244"/>
      <c r="OPP16" s="244"/>
      <c r="OPQ16" s="244"/>
      <c r="OPR16" s="244"/>
      <c r="OPS16" s="244"/>
      <c r="OPT16" s="244"/>
      <c r="OPU16" s="244"/>
      <c r="OPV16" s="244"/>
      <c r="OPW16" s="244"/>
      <c r="OPX16" s="244"/>
      <c r="OPY16" s="244"/>
      <c r="OPZ16" s="244"/>
      <c r="OQA16" s="244"/>
      <c r="OQB16" s="244"/>
      <c r="OQC16" s="244"/>
      <c r="OQD16" s="244"/>
      <c r="OQE16" s="244"/>
      <c r="OQF16" s="244"/>
      <c r="OQG16" s="244"/>
      <c r="OQH16" s="244"/>
      <c r="OQI16" s="244"/>
      <c r="OQJ16" s="244"/>
      <c r="OQK16" s="244"/>
      <c r="OQL16" s="244"/>
      <c r="OQM16" s="244"/>
      <c r="OQN16" s="244"/>
      <c r="OQO16" s="244"/>
      <c r="OQP16" s="244"/>
      <c r="OQQ16" s="244"/>
      <c r="OQR16" s="244"/>
      <c r="OQS16" s="244"/>
      <c r="OQT16" s="244"/>
      <c r="OQU16" s="244"/>
      <c r="OQV16" s="244"/>
      <c r="OQW16" s="244"/>
      <c r="OQX16" s="244"/>
      <c r="OQY16" s="244"/>
      <c r="OQZ16" s="244"/>
      <c r="ORA16" s="244"/>
      <c r="ORB16" s="244"/>
      <c r="ORC16" s="244"/>
      <c r="ORD16" s="244"/>
      <c r="ORE16" s="244"/>
      <c r="ORF16" s="244"/>
      <c r="ORG16" s="244"/>
      <c r="ORH16" s="244"/>
      <c r="ORI16" s="244"/>
      <c r="ORJ16" s="244"/>
      <c r="ORK16" s="244"/>
      <c r="ORL16" s="244"/>
      <c r="ORM16" s="244"/>
      <c r="ORN16" s="244"/>
      <c r="ORO16" s="244"/>
      <c r="ORP16" s="244"/>
      <c r="ORQ16" s="244"/>
      <c r="ORR16" s="244"/>
      <c r="ORS16" s="244"/>
      <c r="ORT16" s="244"/>
      <c r="ORU16" s="244"/>
      <c r="ORV16" s="244"/>
      <c r="ORW16" s="244"/>
      <c r="ORX16" s="244"/>
      <c r="ORY16" s="244"/>
      <c r="ORZ16" s="244"/>
      <c r="OSA16" s="244"/>
      <c r="OSB16" s="244"/>
      <c r="OSC16" s="244"/>
      <c r="OSD16" s="244"/>
      <c r="OSE16" s="244"/>
      <c r="OSF16" s="244"/>
      <c r="OSG16" s="244"/>
      <c r="OSH16" s="244"/>
      <c r="OSI16" s="244"/>
      <c r="OSJ16" s="244"/>
      <c r="OSK16" s="244"/>
      <c r="OSL16" s="244"/>
      <c r="OSM16" s="244"/>
      <c r="OSN16" s="244"/>
      <c r="OSO16" s="244"/>
      <c r="OSP16" s="244"/>
      <c r="OSQ16" s="244"/>
      <c r="OSR16" s="244"/>
      <c r="OSS16" s="244"/>
      <c r="OST16" s="244"/>
      <c r="OSU16" s="244"/>
      <c r="OSV16" s="244"/>
      <c r="OSW16" s="244"/>
      <c r="OSX16" s="244"/>
      <c r="OSY16" s="244"/>
      <c r="OSZ16" s="244"/>
      <c r="OTA16" s="244"/>
      <c r="OTB16" s="244"/>
      <c r="OTC16" s="244"/>
      <c r="OTD16" s="244"/>
      <c r="OTE16" s="244"/>
      <c r="OTF16" s="244"/>
      <c r="OTG16" s="244"/>
      <c r="OTH16" s="244"/>
      <c r="OTI16" s="244"/>
      <c r="OTJ16" s="244"/>
      <c r="OTK16" s="244"/>
      <c r="OTL16" s="244"/>
      <c r="OTM16" s="244"/>
      <c r="OTN16" s="244"/>
      <c r="OTO16" s="244"/>
      <c r="OTP16" s="244"/>
      <c r="OTQ16" s="244"/>
      <c r="OTR16" s="244"/>
      <c r="OTS16" s="244"/>
      <c r="OTT16" s="244"/>
      <c r="OTU16" s="244"/>
      <c r="OTV16" s="244"/>
      <c r="OTW16" s="244"/>
      <c r="OTX16" s="244"/>
      <c r="OTY16" s="244"/>
      <c r="OTZ16" s="244"/>
      <c r="OUA16" s="244"/>
      <c r="OUB16" s="244"/>
      <c r="OUC16" s="244"/>
      <c r="OUD16" s="244"/>
      <c r="OUE16" s="244"/>
      <c r="OUF16" s="244"/>
      <c r="OUG16" s="244"/>
      <c r="OUH16" s="244"/>
      <c r="OUI16" s="244"/>
      <c r="OUJ16" s="244"/>
      <c r="OUK16" s="244"/>
      <c r="OUL16" s="244"/>
      <c r="OUM16" s="244"/>
      <c r="OUN16" s="244"/>
      <c r="OUO16" s="244"/>
      <c r="OUP16" s="244"/>
      <c r="OUQ16" s="244"/>
      <c r="OUR16" s="244"/>
      <c r="OUS16" s="244"/>
      <c r="OUT16" s="244"/>
      <c r="OUU16" s="244"/>
      <c r="OUV16" s="244"/>
      <c r="OUW16" s="244"/>
      <c r="OUX16" s="244"/>
      <c r="OUY16" s="244"/>
      <c r="OUZ16" s="244"/>
      <c r="OVA16" s="244"/>
      <c r="OVB16" s="244"/>
      <c r="OVC16" s="244"/>
      <c r="OVD16" s="244"/>
      <c r="OVE16" s="244"/>
      <c r="OVF16" s="244"/>
      <c r="OVG16" s="244"/>
      <c r="OVH16" s="244"/>
      <c r="OVI16" s="244"/>
      <c r="OVJ16" s="244"/>
      <c r="OVK16" s="244"/>
      <c r="OVL16" s="244"/>
      <c r="OVM16" s="244"/>
      <c r="OVN16" s="244"/>
      <c r="OVO16" s="244"/>
      <c r="OVP16" s="244"/>
      <c r="OVQ16" s="244"/>
      <c r="OVR16" s="244"/>
      <c r="OVS16" s="244"/>
      <c r="OVT16" s="244"/>
      <c r="OVU16" s="244"/>
      <c r="OVV16" s="244"/>
      <c r="OVW16" s="244"/>
      <c r="OVX16" s="244"/>
      <c r="OVY16" s="244"/>
      <c r="OVZ16" s="244"/>
      <c r="OWA16" s="244"/>
      <c r="OWB16" s="244"/>
      <c r="OWC16" s="244"/>
      <c r="OWD16" s="244"/>
      <c r="OWE16" s="244"/>
      <c r="OWF16" s="244"/>
      <c r="OWG16" s="244"/>
      <c r="OWH16" s="244"/>
      <c r="OWI16" s="244"/>
      <c r="OWJ16" s="244"/>
      <c r="OWK16" s="244"/>
      <c r="OWL16" s="244"/>
      <c r="OWM16" s="244"/>
      <c r="OWN16" s="244"/>
      <c r="OWO16" s="244"/>
      <c r="OWP16" s="244"/>
      <c r="OWQ16" s="244"/>
      <c r="OWR16" s="244"/>
      <c r="OWS16" s="244"/>
      <c r="OWT16" s="244"/>
      <c r="OWU16" s="244"/>
      <c r="OWV16" s="244"/>
      <c r="OWW16" s="244"/>
      <c r="OWX16" s="244"/>
      <c r="OWY16" s="244"/>
      <c r="OWZ16" s="244"/>
      <c r="OXA16" s="244"/>
      <c r="OXB16" s="244"/>
      <c r="OXC16" s="244"/>
      <c r="OXD16" s="244"/>
      <c r="OXE16" s="244"/>
      <c r="OXF16" s="244"/>
      <c r="OXG16" s="244"/>
      <c r="OXH16" s="244"/>
      <c r="OXI16" s="244"/>
      <c r="OXJ16" s="244"/>
      <c r="OXK16" s="244"/>
      <c r="OXL16" s="244"/>
      <c r="OXM16" s="244"/>
      <c r="OXN16" s="244"/>
      <c r="OXO16" s="244"/>
      <c r="OXP16" s="244"/>
      <c r="OXQ16" s="244"/>
      <c r="OXR16" s="244"/>
      <c r="OXS16" s="244"/>
      <c r="OXT16" s="244"/>
      <c r="OXU16" s="244"/>
      <c r="OXV16" s="244"/>
      <c r="OXW16" s="244"/>
      <c r="OXX16" s="244"/>
      <c r="OXY16" s="244"/>
      <c r="OXZ16" s="244"/>
      <c r="OYA16" s="244"/>
      <c r="OYB16" s="244"/>
      <c r="OYC16" s="244"/>
      <c r="OYD16" s="244"/>
      <c r="OYE16" s="244"/>
      <c r="OYF16" s="244"/>
      <c r="OYG16" s="244"/>
      <c r="OYH16" s="244"/>
      <c r="OYI16" s="244"/>
      <c r="OYJ16" s="244"/>
      <c r="OYK16" s="244"/>
      <c r="OYL16" s="244"/>
      <c r="OYM16" s="244"/>
      <c r="OYN16" s="244"/>
      <c r="OYO16" s="244"/>
      <c r="OYP16" s="244"/>
      <c r="OYQ16" s="244"/>
      <c r="OYR16" s="244"/>
      <c r="OYS16" s="244"/>
      <c r="OYT16" s="244"/>
      <c r="OYU16" s="244"/>
      <c r="OYV16" s="244"/>
      <c r="OYW16" s="244"/>
      <c r="OYX16" s="244"/>
      <c r="OYY16" s="244"/>
      <c r="OYZ16" s="244"/>
      <c r="OZA16" s="244"/>
      <c r="OZB16" s="244"/>
      <c r="OZC16" s="244"/>
      <c r="OZD16" s="244"/>
      <c r="OZE16" s="244"/>
      <c r="OZF16" s="244"/>
      <c r="OZG16" s="244"/>
      <c r="OZH16" s="244"/>
      <c r="OZI16" s="244"/>
      <c r="OZJ16" s="244"/>
      <c r="OZK16" s="244"/>
      <c r="OZL16" s="244"/>
      <c r="OZM16" s="244"/>
      <c r="OZN16" s="244"/>
      <c r="OZO16" s="244"/>
      <c r="OZP16" s="244"/>
      <c r="OZQ16" s="244"/>
      <c r="OZR16" s="244"/>
      <c r="OZS16" s="244"/>
      <c r="OZT16" s="244"/>
      <c r="OZU16" s="244"/>
      <c r="OZV16" s="244"/>
      <c r="OZW16" s="244"/>
      <c r="OZX16" s="244"/>
      <c r="OZY16" s="244"/>
      <c r="OZZ16" s="244"/>
      <c r="PAA16" s="244"/>
      <c r="PAB16" s="244"/>
      <c r="PAC16" s="244"/>
      <c r="PAD16" s="244"/>
      <c r="PAE16" s="244"/>
      <c r="PAF16" s="244"/>
      <c r="PAG16" s="244"/>
      <c r="PAH16" s="244"/>
      <c r="PAI16" s="244"/>
      <c r="PAJ16" s="244"/>
      <c r="PAK16" s="244"/>
      <c r="PAL16" s="244"/>
      <c r="PAM16" s="244"/>
      <c r="PAN16" s="244"/>
      <c r="PAO16" s="244"/>
      <c r="PAP16" s="244"/>
      <c r="PAQ16" s="244"/>
      <c r="PAR16" s="244"/>
      <c r="PAS16" s="244"/>
      <c r="PAT16" s="244"/>
      <c r="PAU16" s="244"/>
      <c r="PAV16" s="244"/>
      <c r="PAW16" s="244"/>
      <c r="PAX16" s="244"/>
      <c r="PAY16" s="244"/>
      <c r="PAZ16" s="244"/>
      <c r="PBA16" s="244"/>
      <c r="PBB16" s="244"/>
      <c r="PBC16" s="244"/>
      <c r="PBD16" s="244"/>
      <c r="PBE16" s="244"/>
      <c r="PBF16" s="244"/>
      <c r="PBG16" s="244"/>
      <c r="PBH16" s="244"/>
      <c r="PBI16" s="244"/>
      <c r="PBJ16" s="244"/>
      <c r="PBK16" s="244"/>
      <c r="PBL16" s="244"/>
      <c r="PBM16" s="244"/>
      <c r="PBN16" s="244"/>
      <c r="PBO16" s="244"/>
      <c r="PBP16" s="244"/>
      <c r="PBQ16" s="244"/>
      <c r="PBR16" s="244"/>
      <c r="PBS16" s="244"/>
      <c r="PBT16" s="244"/>
      <c r="PBU16" s="244"/>
      <c r="PBV16" s="244"/>
      <c r="PBW16" s="244"/>
      <c r="PBX16" s="244"/>
      <c r="PBY16" s="244"/>
      <c r="PBZ16" s="244"/>
      <c r="PCA16" s="244"/>
      <c r="PCB16" s="244"/>
      <c r="PCC16" s="244"/>
      <c r="PCD16" s="244"/>
      <c r="PCE16" s="244"/>
      <c r="PCF16" s="244"/>
      <c r="PCG16" s="244"/>
      <c r="PCH16" s="244"/>
      <c r="PCI16" s="244"/>
      <c r="PCJ16" s="244"/>
      <c r="PCK16" s="244"/>
      <c r="PCL16" s="244"/>
      <c r="PCM16" s="244"/>
      <c r="PCN16" s="244"/>
      <c r="PCO16" s="244"/>
      <c r="PCP16" s="244"/>
      <c r="PCQ16" s="244"/>
      <c r="PCR16" s="244"/>
      <c r="PCS16" s="244"/>
      <c r="PCT16" s="244"/>
      <c r="PCU16" s="244"/>
      <c r="PCV16" s="244"/>
      <c r="PCW16" s="244"/>
      <c r="PCX16" s="244"/>
      <c r="PCY16" s="244"/>
      <c r="PCZ16" s="244"/>
      <c r="PDA16" s="244"/>
      <c r="PDB16" s="244"/>
      <c r="PDC16" s="244"/>
      <c r="PDD16" s="244"/>
      <c r="PDE16" s="244"/>
      <c r="PDF16" s="244"/>
      <c r="PDG16" s="244"/>
      <c r="PDH16" s="244"/>
      <c r="PDI16" s="244"/>
      <c r="PDJ16" s="244"/>
      <c r="PDK16" s="244"/>
      <c r="PDL16" s="244"/>
      <c r="PDM16" s="244"/>
      <c r="PDN16" s="244"/>
      <c r="PDO16" s="244"/>
      <c r="PDP16" s="244"/>
      <c r="PDQ16" s="244"/>
      <c r="PDR16" s="244"/>
      <c r="PDS16" s="244"/>
      <c r="PDT16" s="244"/>
      <c r="PDU16" s="244"/>
      <c r="PDV16" s="244"/>
      <c r="PDW16" s="244"/>
      <c r="PDX16" s="244"/>
      <c r="PDY16" s="244"/>
      <c r="PDZ16" s="244"/>
      <c r="PEA16" s="244"/>
      <c r="PEB16" s="244"/>
      <c r="PEC16" s="244"/>
      <c r="PED16" s="244"/>
      <c r="PEE16" s="244"/>
      <c r="PEF16" s="244"/>
      <c r="PEG16" s="244"/>
      <c r="PEH16" s="244"/>
      <c r="PEI16" s="244"/>
      <c r="PEJ16" s="244"/>
      <c r="PEK16" s="244"/>
      <c r="PEL16" s="244"/>
      <c r="PEM16" s="244"/>
      <c r="PEN16" s="244"/>
      <c r="PEO16" s="244"/>
      <c r="PEP16" s="244"/>
      <c r="PEQ16" s="244"/>
      <c r="PER16" s="244"/>
      <c r="PES16" s="244"/>
      <c r="PET16" s="244"/>
      <c r="PEU16" s="244"/>
      <c r="PEV16" s="244"/>
      <c r="PEW16" s="244"/>
      <c r="PEX16" s="244"/>
      <c r="PEY16" s="244"/>
      <c r="PEZ16" s="244"/>
      <c r="PFA16" s="244"/>
      <c r="PFB16" s="244"/>
      <c r="PFC16" s="244"/>
      <c r="PFD16" s="244"/>
      <c r="PFE16" s="244"/>
      <c r="PFF16" s="244"/>
      <c r="PFG16" s="244"/>
      <c r="PFH16" s="244"/>
      <c r="PFI16" s="244"/>
      <c r="PFJ16" s="244"/>
      <c r="PFK16" s="244"/>
      <c r="PFL16" s="244"/>
      <c r="PFM16" s="244"/>
      <c r="PFN16" s="244"/>
      <c r="PFO16" s="244"/>
      <c r="PFP16" s="244"/>
      <c r="PFQ16" s="244"/>
      <c r="PFR16" s="244"/>
      <c r="PFS16" s="244"/>
      <c r="PFT16" s="244"/>
      <c r="PFU16" s="244"/>
      <c r="PFV16" s="244"/>
      <c r="PFW16" s="244"/>
      <c r="PFX16" s="244"/>
      <c r="PFY16" s="244"/>
      <c r="PFZ16" s="244"/>
      <c r="PGA16" s="244"/>
      <c r="PGB16" s="244"/>
      <c r="PGC16" s="244"/>
      <c r="PGD16" s="244"/>
      <c r="PGE16" s="244"/>
      <c r="PGF16" s="244"/>
      <c r="PGG16" s="244"/>
      <c r="PGH16" s="244"/>
      <c r="PGI16" s="244"/>
      <c r="PGJ16" s="244"/>
      <c r="PGK16" s="244"/>
      <c r="PGL16" s="244"/>
      <c r="PGM16" s="244"/>
      <c r="PGN16" s="244"/>
      <c r="PGO16" s="244"/>
      <c r="PGP16" s="244"/>
      <c r="PGQ16" s="244"/>
      <c r="PGR16" s="244"/>
      <c r="PGS16" s="244"/>
      <c r="PGT16" s="244"/>
      <c r="PGU16" s="244"/>
      <c r="PGV16" s="244"/>
      <c r="PGW16" s="244"/>
      <c r="PGX16" s="244"/>
      <c r="PGY16" s="244"/>
      <c r="PGZ16" s="244"/>
      <c r="PHA16" s="244"/>
      <c r="PHB16" s="244"/>
      <c r="PHC16" s="244"/>
      <c r="PHD16" s="244"/>
      <c r="PHE16" s="244"/>
      <c r="PHF16" s="244"/>
      <c r="PHG16" s="244"/>
      <c r="PHH16" s="244"/>
      <c r="PHI16" s="244"/>
      <c r="PHJ16" s="244"/>
      <c r="PHK16" s="244"/>
      <c r="PHL16" s="244"/>
      <c r="PHM16" s="244"/>
      <c r="PHN16" s="244"/>
      <c r="PHO16" s="244"/>
      <c r="PHP16" s="244"/>
      <c r="PHQ16" s="244"/>
      <c r="PHR16" s="244"/>
      <c r="PHS16" s="244"/>
      <c r="PHT16" s="244"/>
      <c r="PHU16" s="244"/>
      <c r="PHV16" s="244"/>
      <c r="PHW16" s="244"/>
      <c r="PHX16" s="244"/>
      <c r="PHY16" s="244"/>
      <c r="PHZ16" s="244"/>
      <c r="PIA16" s="244"/>
      <c r="PIB16" s="244"/>
      <c r="PIC16" s="244"/>
      <c r="PID16" s="244"/>
      <c r="PIE16" s="244"/>
      <c r="PIF16" s="244"/>
      <c r="PIG16" s="244"/>
      <c r="PIH16" s="244"/>
      <c r="PII16" s="244"/>
      <c r="PIJ16" s="244"/>
      <c r="PIK16" s="244"/>
      <c r="PIL16" s="244"/>
      <c r="PIM16" s="244"/>
      <c r="PIN16" s="244"/>
      <c r="PIO16" s="244"/>
      <c r="PIP16" s="244"/>
      <c r="PIQ16" s="244"/>
      <c r="PIR16" s="244"/>
      <c r="PIS16" s="244"/>
      <c r="PIT16" s="244"/>
      <c r="PIU16" s="244"/>
      <c r="PIV16" s="244"/>
      <c r="PIW16" s="244"/>
      <c r="PIX16" s="244"/>
      <c r="PIY16" s="244"/>
      <c r="PIZ16" s="244"/>
      <c r="PJA16" s="244"/>
      <c r="PJB16" s="244"/>
      <c r="PJC16" s="244"/>
      <c r="PJD16" s="244"/>
      <c r="PJE16" s="244"/>
      <c r="PJF16" s="244"/>
      <c r="PJG16" s="244"/>
      <c r="PJH16" s="244"/>
      <c r="PJI16" s="244"/>
      <c r="PJJ16" s="244"/>
      <c r="PJK16" s="244"/>
      <c r="PJL16" s="244"/>
      <c r="PJM16" s="244"/>
      <c r="PJN16" s="244"/>
      <c r="PJO16" s="244"/>
      <c r="PJP16" s="244"/>
      <c r="PJQ16" s="244"/>
      <c r="PJR16" s="244"/>
      <c r="PJS16" s="244"/>
      <c r="PJT16" s="244"/>
      <c r="PJU16" s="244"/>
      <c r="PJV16" s="244"/>
      <c r="PJW16" s="244"/>
      <c r="PJX16" s="244"/>
      <c r="PJY16" s="244"/>
      <c r="PJZ16" s="244"/>
      <c r="PKA16" s="244"/>
      <c r="PKB16" s="244"/>
      <c r="PKC16" s="244"/>
      <c r="PKD16" s="244"/>
      <c r="PKE16" s="244"/>
      <c r="PKF16" s="244"/>
      <c r="PKG16" s="244"/>
      <c r="PKH16" s="244"/>
      <c r="PKI16" s="244"/>
      <c r="PKJ16" s="244"/>
      <c r="PKK16" s="244"/>
      <c r="PKL16" s="244"/>
      <c r="PKM16" s="244"/>
      <c r="PKN16" s="244"/>
      <c r="PKO16" s="244"/>
      <c r="PKP16" s="244"/>
      <c r="PKQ16" s="244"/>
      <c r="PKR16" s="244"/>
      <c r="PKS16" s="244"/>
      <c r="PKT16" s="244"/>
      <c r="PKU16" s="244"/>
      <c r="PKV16" s="244"/>
      <c r="PKW16" s="244"/>
      <c r="PKX16" s="244"/>
      <c r="PKY16" s="244"/>
      <c r="PKZ16" s="244"/>
      <c r="PLA16" s="244"/>
      <c r="PLB16" s="244"/>
      <c r="PLC16" s="244"/>
      <c r="PLD16" s="244"/>
      <c r="PLE16" s="244"/>
      <c r="PLF16" s="244"/>
      <c r="PLG16" s="244"/>
      <c r="PLH16" s="244"/>
      <c r="PLI16" s="244"/>
      <c r="PLJ16" s="244"/>
      <c r="PLK16" s="244"/>
      <c r="PLL16" s="244"/>
      <c r="PLM16" s="244"/>
      <c r="PLN16" s="244"/>
      <c r="PLO16" s="244"/>
      <c r="PLP16" s="244"/>
      <c r="PLQ16" s="244"/>
      <c r="PLR16" s="244"/>
      <c r="PLS16" s="244"/>
      <c r="PLT16" s="244"/>
      <c r="PLU16" s="244"/>
      <c r="PLV16" s="244"/>
      <c r="PLW16" s="244"/>
      <c r="PLX16" s="244"/>
      <c r="PLY16" s="244"/>
      <c r="PLZ16" s="244"/>
      <c r="PMA16" s="244"/>
      <c r="PMB16" s="244"/>
      <c r="PMC16" s="244"/>
      <c r="PMD16" s="244"/>
      <c r="PME16" s="244"/>
      <c r="PMF16" s="244"/>
      <c r="PMG16" s="244"/>
      <c r="PMH16" s="244"/>
      <c r="PMI16" s="244"/>
      <c r="PMJ16" s="244"/>
      <c r="PMK16" s="244"/>
      <c r="PML16" s="244"/>
      <c r="PMM16" s="244"/>
      <c r="PMN16" s="244"/>
      <c r="PMO16" s="244"/>
      <c r="PMP16" s="244"/>
      <c r="PMQ16" s="244"/>
      <c r="PMR16" s="244"/>
      <c r="PMS16" s="244"/>
      <c r="PMT16" s="244"/>
      <c r="PMU16" s="244"/>
      <c r="PMV16" s="244"/>
      <c r="PMW16" s="244"/>
      <c r="PMX16" s="244"/>
      <c r="PMY16" s="244"/>
      <c r="PMZ16" s="244"/>
      <c r="PNA16" s="244"/>
      <c r="PNB16" s="244"/>
      <c r="PNC16" s="244"/>
      <c r="PND16" s="244"/>
      <c r="PNE16" s="244"/>
      <c r="PNF16" s="244"/>
      <c r="PNG16" s="244"/>
      <c r="PNH16" s="244"/>
      <c r="PNI16" s="244"/>
      <c r="PNJ16" s="244"/>
      <c r="PNK16" s="244"/>
      <c r="PNL16" s="244"/>
      <c r="PNM16" s="244"/>
      <c r="PNN16" s="244"/>
      <c r="PNO16" s="244"/>
      <c r="PNP16" s="244"/>
      <c r="PNQ16" s="244"/>
      <c r="PNR16" s="244"/>
      <c r="PNS16" s="244"/>
      <c r="PNT16" s="244"/>
      <c r="PNU16" s="244"/>
      <c r="PNV16" s="244"/>
      <c r="PNW16" s="244"/>
      <c r="PNX16" s="244"/>
      <c r="PNY16" s="244"/>
      <c r="PNZ16" s="244"/>
      <c r="POA16" s="244"/>
      <c r="POB16" s="244"/>
      <c r="POC16" s="244"/>
      <c r="POD16" s="244"/>
      <c r="POE16" s="244"/>
      <c r="POF16" s="244"/>
      <c r="POG16" s="244"/>
      <c r="POH16" s="244"/>
      <c r="POI16" s="244"/>
      <c r="POJ16" s="244"/>
      <c r="POK16" s="244"/>
      <c r="POL16" s="244"/>
      <c r="POM16" s="244"/>
      <c r="PON16" s="244"/>
      <c r="POO16" s="244"/>
      <c r="POP16" s="244"/>
      <c r="POQ16" s="244"/>
      <c r="POR16" s="244"/>
      <c r="POS16" s="244"/>
      <c r="POT16" s="244"/>
      <c r="POU16" s="244"/>
      <c r="POV16" s="244"/>
      <c r="POW16" s="244"/>
      <c r="POX16" s="244"/>
      <c r="POY16" s="244"/>
      <c r="POZ16" s="244"/>
      <c r="PPA16" s="244"/>
      <c r="PPB16" s="244"/>
      <c r="PPC16" s="244"/>
      <c r="PPD16" s="244"/>
      <c r="PPE16" s="244"/>
      <c r="PPF16" s="244"/>
      <c r="PPG16" s="244"/>
      <c r="PPH16" s="244"/>
      <c r="PPI16" s="244"/>
      <c r="PPJ16" s="244"/>
      <c r="PPK16" s="244"/>
      <c r="PPL16" s="244"/>
      <c r="PPM16" s="244"/>
      <c r="PPN16" s="244"/>
      <c r="PPO16" s="244"/>
      <c r="PPP16" s="244"/>
      <c r="PPQ16" s="244"/>
      <c r="PPR16" s="244"/>
      <c r="PPS16" s="244"/>
      <c r="PPT16" s="244"/>
      <c r="PPU16" s="244"/>
      <c r="PPV16" s="244"/>
      <c r="PPW16" s="244"/>
      <c r="PPX16" s="244"/>
      <c r="PPY16" s="244"/>
      <c r="PPZ16" s="244"/>
      <c r="PQA16" s="244"/>
      <c r="PQB16" s="244"/>
      <c r="PQC16" s="244"/>
      <c r="PQD16" s="244"/>
      <c r="PQE16" s="244"/>
      <c r="PQF16" s="244"/>
      <c r="PQG16" s="244"/>
      <c r="PQH16" s="244"/>
      <c r="PQI16" s="244"/>
      <c r="PQJ16" s="244"/>
      <c r="PQK16" s="244"/>
      <c r="PQL16" s="244"/>
      <c r="PQM16" s="244"/>
      <c r="PQN16" s="244"/>
      <c r="PQO16" s="244"/>
      <c r="PQP16" s="244"/>
      <c r="PQQ16" s="244"/>
      <c r="PQR16" s="244"/>
      <c r="PQS16" s="244"/>
      <c r="PQT16" s="244"/>
      <c r="PQU16" s="244"/>
      <c r="PQV16" s="244"/>
      <c r="PQW16" s="244"/>
      <c r="PQX16" s="244"/>
      <c r="PQY16" s="244"/>
      <c r="PQZ16" s="244"/>
      <c r="PRA16" s="244"/>
      <c r="PRB16" s="244"/>
      <c r="PRC16" s="244"/>
      <c r="PRD16" s="244"/>
      <c r="PRE16" s="244"/>
      <c r="PRF16" s="244"/>
      <c r="PRG16" s="244"/>
      <c r="PRH16" s="244"/>
      <c r="PRI16" s="244"/>
      <c r="PRJ16" s="244"/>
      <c r="PRK16" s="244"/>
      <c r="PRL16" s="244"/>
      <c r="PRM16" s="244"/>
      <c r="PRN16" s="244"/>
      <c r="PRO16" s="244"/>
      <c r="PRP16" s="244"/>
      <c r="PRQ16" s="244"/>
      <c r="PRR16" s="244"/>
      <c r="PRS16" s="244"/>
      <c r="PRT16" s="244"/>
      <c r="PRU16" s="244"/>
      <c r="PRV16" s="244"/>
      <c r="PRW16" s="244"/>
      <c r="PRX16" s="244"/>
      <c r="PRY16" s="244"/>
      <c r="PRZ16" s="244"/>
      <c r="PSA16" s="244"/>
      <c r="PSB16" s="244"/>
      <c r="PSC16" s="244"/>
      <c r="PSD16" s="244"/>
      <c r="PSE16" s="244"/>
      <c r="PSF16" s="244"/>
      <c r="PSG16" s="244"/>
      <c r="PSH16" s="244"/>
      <c r="PSI16" s="244"/>
      <c r="PSJ16" s="244"/>
      <c r="PSK16" s="244"/>
      <c r="PSL16" s="244"/>
      <c r="PSM16" s="244"/>
      <c r="PSN16" s="244"/>
      <c r="PSO16" s="244"/>
      <c r="PSP16" s="244"/>
      <c r="PSQ16" s="244"/>
      <c r="PSR16" s="244"/>
      <c r="PSS16" s="244"/>
      <c r="PST16" s="244"/>
      <c r="PSU16" s="244"/>
      <c r="PSV16" s="244"/>
      <c r="PSW16" s="244"/>
      <c r="PSX16" s="244"/>
      <c r="PSY16" s="244"/>
      <c r="PSZ16" s="244"/>
      <c r="PTA16" s="244"/>
      <c r="PTB16" s="244"/>
      <c r="PTC16" s="244"/>
      <c r="PTD16" s="244"/>
      <c r="PTE16" s="244"/>
      <c r="PTF16" s="244"/>
      <c r="PTG16" s="244"/>
      <c r="PTH16" s="244"/>
      <c r="PTI16" s="244"/>
      <c r="PTJ16" s="244"/>
      <c r="PTK16" s="244"/>
      <c r="PTL16" s="244"/>
      <c r="PTM16" s="244"/>
      <c r="PTN16" s="244"/>
      <c r="PTO16" s="244"/>
      <c r="PTP16" s="244"/>
      <c r="PTQ16" s="244"/>
      <c r="PTR16" s="244"/>
      <c r="PTS16" s="244"/>
      <c r="PTT16" s="244"/>
      <c r="PTU16" s="244"/>
      <c r="PTV16" s="244"/>
      <c r="PTW16" s="244"/>
      <c r="PTX16" s="244"/>
      <c r="PTY16" s="244"/>
      <c r="PTZ16" s="244"/>
      <c r="PUA16" s="244"/>
      <c r="PUB16" s="244"/>
      <c r="PUC16" s="244"/>
      <c r="PUD16" s="244"/>
      <c r="PUE16" s="244"/>
      <c r="PUF16" s="244"/>
      <c r="PUG16" s="244"/>
      <c r="PUH16" s="244"/>
      <c r="PUI16" s="244"/>
      <c r="PUJ16" s="244"/>
      <c r="PUK16" s="244"/>
      <c r="PUL16" s="244"/>
      <c r="PUM16" s="244"/>
      <c r="PUN16" s="244"/>
      <c r="PUO16" s="244"/>
      <c r="PUP16" s="244"/>
      <c r="PUQ16" s="244"/>
      <c r="PUR16" s="244"/>
      <c r="PUS16" s="244"/>
      <c r="PUT16" s="244"/>
      <c r="PUU16" s="244"/>
      <c r="PUV16" s="244"/>
      <c r="PUW16" s="244"/>
      <c r="PUX16" s="244"/>
      <c r="PUY16" s="244"/>
      <c r="PUZ16" s="244"/>
      <c r="PVA16" s="244"/>
      <c r="PVB16" s="244"/>
      <c r="PVC16" s="244"/>
      <c r="PVD16" s="244"/>
      <c r="PVE16" s="244"/>
      <c r="PVF16" s="244"/>
      <c r="PVG16" s="244"/>
      <c r="PVH16" s="244"/>
      <c r="PVI16" s="244"/>
      <c r="PVJ16" s="244"/>
      <c r="PVK16" s="244"/>
      <c r="PVL16" s="244"/>
      <c r="PVM16" s="244"/>
      <c r="PVN16" s="244"/>
      <c r="PVO16" s="244"/>
      <c r="PVP16" s="244"/>
      <c r="PVQ16" s="244"/>
      <c r="PVR16" s="244"/>
      <c r="PVS16" s="244"/>
      <c r="PVT16" s="244"/>
      <c r="PVU16" s="244"/>
      <c r="PVV16" s="244"/>
      <c r="PVW16" s="244"/>
      <c r="PVX16" s="244"/>
      <c r="PVY16" s="244"/>
      <c r="PVZ16" s="244"/>
      <c r="PWA16" s="244"/>
      <c r="PWB16" s="244"/>
      <c r="PWC16" s="244"/>
      <c r="PWD16" s="244"/>
      <c r="PWE16" s="244"/>
      <c r="PWF16" s="244"/>
      <c r="PWG16" s="244"/>
      <c r="PWH16" s="244"/>
      <c r="PWI16" s="244"/>
      <c r="PWJ16" s="244"/>
      <c r="PWK16" s="244"/>
      <c r="PWL16" s="244"/>
      <c r="PWM16" s="244"/>
      <c r="PWN16" s="244"/>
      <c r="PWO16" s="244"/>
      <c r="PWP16" s="244"/>
      <c r="PWQ16" s="244"/>
      <c r="PWR16" s="244"/>
      <c r="PWS16" s="244"/>
      <c r="PWT16" s="244"/>
      <c r="PWU16" s="244"/>
      <c r="PWV16" s="244"/>
      <c r="PWW16" s="244"/>
      <c r="PWX16" s="244"/>
      <c r="PWY16" s="244"/>
      <c r="PWZ16" s="244"/>
      <c r="PXA16" s="244"/>
      <c r="PXB16" s="244"/>
      <c r="PXC16" s="244"/>
      <c r="PXD16" s="244"/>
      <c r="PXE16" s="244"/>
      <c r="PXF16" s="244"/>
      <c r="PXG16" s="244"/>
      <c r="PXH16" s="244"/>
      <c r="PXI16" s="244"/>
      <c r="PXJ16" s="244"/>
      <c r="PXK16" s="244"/>
      <c r="PXL16" s="244"/>
      <c r="PXM16" s="244"/>
      <c r="PXN16" s="244"/>
      <c r="PXO16" s="244"/>
      <c r="PXP16" s="244"/>
      <c r="PXQ16" s="244"/>
      <c r="PXR16" s="244"/>
      <c r="PXS16" s="244"/>
      <c r="PXT16" s="244"/>
      <c r="PXU16" s="244"/>
      <c r="PXV16" s="244"/>
      <c r="PXW16" s="244"/>
      <c r="PXX16" s="244"/>
      <c r="PXY16" s="244"/>
      <c r="PXZ16" s="244"/>
      <c r="PYA16" s="244"/>
      <c r="PYB16" s="244"/>
      <c r="PYC16" s="244"/>
      <c r="PYD16" s="244"/>
      <c r="PYE16" s="244"/>
      <c r="PYF16" s="244"/>
      <c r="PYG16" s="244"/>
      <c r="PYH16" s="244"/>
      <c r="PYI16" s="244"/>
      <c r="PYJ16" s="244"/>
      <c r="PYK16" s="244"/>
      <c r="PYL16" s="244"/>
      <c r="PYM16" s="244"/>
      <c r="PYN16" s="244"/>
      <c r="PYO16" s="244"/>
      <c r="PYP16" s="244"/>
      <c r="PYQ16" s="244"/>
      <c r="PYR16" s="244"/>
      <c r="PYS16" s="244"/>
      <c r="PYT16" s="244"/>
      <c r="PYU16" s="244"/>
      <c r="PYV16" s="244"/>
      <c r="PYW16" s="244"/>
      <c r="PYX16" s="244"/>
      <c r="PYY16" s="244"/>
      <c r="PYZ16" s="244"/>
      <c r="PZA16" s="244"/>
      <c r="PZB16" s="244"/>
      <c r="PZC16" s="244"/>
      <c r="PZD16" s="244"/>
      <c r="PZE16" s="244"/>
      <c r="PZF16" s="244"/>
      <c r="PZG16" s="244"/>
      <c r="PZH16" s="244"/>
      <c r="PZI16" s="244"/>
      <c r="PZJ16" s="244"/>
      <c r="PZK16" s="244"/>
      <c r="PZL16" s="244"/>
      <c r="PZM16" s="244"/>
      <c r="PZN16" s="244"/>
      <c r="PZO16" s="244"/>
      <c r="PZP16" s="244"/>
      <c r="PZQ16" s="244"/>
      <c r="PZR16" s="244"/>
      <c r="PZS16" s="244"/>
      <c r="PZT16" s="244"/>
      <c r="PZU16" s="244"/>
      <c r="PZV16" s="244"/>
      <c r="PZW16" s="244"/>
      <c r="PZX16" s="244"/>
      <c r="PZY16" s="244"/>
      <c r="PZZ16" s="244"/>
      <c r="QAA16" s="244"/>
      <c r="QAB16" s="244"/>
      <c r="QAC16" s="244"/>
      <c r="QAD16" s="244"/>
      <c r="QAE16" s="244"/>
      <c r="QAF16" s="244"/>
      <c r="QAG16" s="244"/>
      <c r="QAH16" s="244"/>
      <c r="QAI16" s="244"/>
      <c r="QAJ16" s="244"/>
      <c r="QAK16" s="244"/>
      <c r="QAL16" s="244"/>
      <c r="QAM16" s="244"/>
      <c r="QAN16" s="244"/>
      <c r="QAO16" s="244"/>
      <c r="QAP16" s="244"/>
      <c r="QAQ16" s="244"/>
      <c r="QAR16" s="244"/>
      <c r="QAS16" s="244"/>
      <c r="QAT16" s="244"/>
      <c r="QAU16" s="244"/>
      <c r="QAV16" s="244"/>
      <c r="QAW16" s="244"/>
      <c r="QAX16" s="244"/>
      <c r="QAY16" s="244"/>
      <c r="QAZ16" s="244"/>
      <c r="QBA16" s="244"/>
      <c r="QBB16" s="244"/>
      <c r="QBC16" s="244"/>
      <c r="QBD16" s="244"/>
      <c r="QBE16" s="244"/>
      <c r="QBF16" s="244"/>
      <c r="QBG16" s="244"/>
      <c r="QBH16" s="244"/>
      <c r="QBI16" s="244"/>
      <c r="QBJ16" s="244"/>
      <c r="QBK16" s="244"/>
      <c r="QBL16" s="244"/>
      <c r="QBM16" s="244"/>
      <c r="QBN16" s="244"/>
      <c r="QBO16" s="244"/>
      <c r="QBP16" s="244"/>
      <c r="QBQ16" s="244"/>
      <c r="QBR16" s="244"/>
      <c r="QBS16" s="244"/>
      <c r="QBT16" s="244"/>
      <c r="QBU16" s="244"/>
      <c r="QBV16" s="244"/>
      <c r="QBW16" s="244"/>
      <c r="QBX16" s="244"/>
      <c r="QBY16" s="244"/>
      <c r="QBZ16" s="244"/>
      <c r="QCA16" s="244"/>
      <c r="QCB16" s="244"/>
      <c r="QCC16" s="244"/>
      <c r="QCD16" s="244"/>
      <c r="QCE16" s="244"/>
      <c r="QCF16" s="244"/>
      <c r="QCG16" s="244"/>
      <c r="QCH16" s="244"/>
      <c r="QCI16" s="244"/>
      <c r="QCJ16" s="244"/>
      <c r="QCK16" s="244"/>
      <c r="QCL16" s="244"/>
      <c r="QCM16" s="244"/>
      <c r="QCN16" s="244"/>
      <c r="QCO16" s="244"/>
      <c r="QCP16" s="244"/>
      <c r="QCQ16" s="244"/>
      <c r="QCR16" s="244"/>
      <c r="QCS16" s="244"/>
      <c r="QCT16" s="244"/>
      <c r="QCU16" s="244"/>
      <c r="QCV16" s="244"/>
      <c r="QCW16" s="244"/>
      <c r="QCX16" s="244"/>
      <c r="QCY16" s="244"/>
      <c r="QCZ16" s="244"/>
      <c r="QDA16" s="244"/>
      <c r="QDB16" s="244"/>
      <c r="QDC16" s="244"/>
      <c r="QDD16" s="244"/>
      <c r="QDE16" s="244"/>
      <c r="QDF16" s="244"/>
      <c r="QDG16" s="244"/>
      <c r="QDH16" s="244"/>
      <c r="QDI16" s="244"/>
      <c r="QDJ16" s="244"/>
      <c r="QDK16" s="244"/>
      <c r="QDL16" s="244"/>
      <c r="QDM16" s="244"/>
      <c r="QDN16" s="244"/>
      <c r="QDO16" s="244"/>
      <c r="QDP16" s="244"/>
      <c r="QDQ16" s="244"/>
      <c r="QDR16" s="244"/>
      <c r="QDS16" s="244"/>
      <c r="QDT16" s="244"/>
      <c r="QDU16" s="244"/>
      <c r="QDV16" s="244"/>
      <c r="QDW16" s="244"/>
      <c r="QDX16" s="244"/>
      <c r="QDY16" s="244"/>
      <c r="QDZ16" s="244"/>
      <c r="QEA16" s="244"/>
      <c r="QEB16" s="244"/>
      <c r="QEC16" s="244"/>
      <c r="QED16" s="244"/>
      <c r="QEE16" s="244"/>
      <c r="QEF16" s="244"/>
      <c r="QEG16" s="244"/>
      <c r="QEH16" s="244"/>
      <c r="QEI16" s="244"/>
      <c r="QEJ16" s="244"/>
      <c r="QEK16" s="244"/>
      <c r="QEL16" s="244"/>
      <c r="QEM16" s="244"/>
      <c r="QEN16" s="244"/>
      <c r="QEO16" s="244"/>
      <c r="QEP16" s="244"/>
      <c r="QEQ16" s="244"/>
      <c r="QER16" s="244"/>
      <c r="QES16" s="244"/>
      <c r="QET16" s="244"/>
      <c r="QEU16" s="244"/>
      <c r="QEV16" s="244"/>
      <c r="QEW16" s="244"/>
      <c r="QEX16" s="244"/>
      <c r="QEY16" s="244"/>
      <c r="QEZ16" s="244"/>
      <c r="QFA16" s="244"/>
      <c r="QFB16" s="244"/>
      <c r="QFC16" s="244"/>
      <c r="QFD16" s="244"/>
      <c r="QFE16" s="244"/>
      <c r="QFF16" s="244"/>
      <c r="QFG16" s="244"/>
      <c r="QFH16" s="244"/>
      <c r="QFI16" s="244"/>
      <c r="QFJ16" s="244"/>
      <c r="QFK16" s="244"/>
      <c r="QFL16" s="244"/>
      <c r="QFM16" s="244"/>
      <c r="QFN16" s="244"/>
      <c r="QFO16" s="244"/>
      <c r="QFP16" s="244"/>
      <c r="QFQ16" s="244"/>
      <c r="QFR16" s="244"/>
      <c r="QFS16" s="244"/>
      <c r="QFT16" s="244"/>
      <c r="QFU16" s="244"/>
      <c r="QFV16" s="244"/>
      <c r="QFW16" s="244"/>
      <c r="QFX16" s="244"/>
      <c r="QFY16" s="244"/>
      <c r="QFZ16" s="244"/>
      <c r="QGA16" s="244"/>
      <c r="QGB16" s="244"/>
      <c r="QGC16" s="244"/>
      <c r="QGD16" s="244"/>
      <c r="QGE16" s="244"/>
      <c r="QGF16" s="244"/>
      <c r="QGG16" s="244"/>
      <c r="QGH16" s="244"/>
      <c r="QGI16" s="244"/>
      <c r="QGJ16" s="244"/>
      <c r="QGK16" s="244"/>
      <c r="QGL16" s="244"/>
      <c r="QGM16" s="244"/>
      <c r="QGN16" s="244"/>
      <c r="QGO16" s="244"/>
      <c r="QGP16" s="244"/>
      <c r="QGQ16" s="244"/>
      <c r="QGR16" s="244"/>
      <c r="QGS16" s="244"/>
      <c r="QGT16" s="244"/>
      <c r="QGU16" s="244"/>
      <c r="QGV16" s="244"/>
      <c r="QGW16" s="244"/>
      <c r="QGX16" s="244"/>
      <c r="QGY16" s="244"/>
      <c r="QGZ16" s="244"/>
      <c r="QHA16" s="244"/>
      <c r="QHB16" s="244"/>
      <c r="QHC16" s="244"/>
      <c r="QHD16" s="244"/>
      <c r="QHE16" s="244"/>
      <c r="QHF16" s="244"/>
      <c r="QHG16" s="244"/>
      <c r="QHH16" s="244"/>
      <c r="QHI16" s="244"/>
      <c r="QHJ16" s="244"/>
      <c r="QHK16" s="244"/>
      <c r="QHL16" s="244"/>
      <c r="QHM16" s="244"/>
      <c r="QHN16" s="244"/>
      <c r="QHO16" s="244"/>
      <c r="QHP16" s="244"/>
      <c r="QHQ16" s="244"/>
      <c r="QHR16" s="244"/>
      <c r="QHS16" s="244"/>
      <c r="QHT16" s="244"/>
      <c r="QHU16" s="244"/>
      <c r="QHV16" s="244"/>
      <c r="QHW16" s="244"/>
      <c r="QHX16" s="244"/>
      <c r="QHY16" s="244"/>
      <c r="QHZ16" s="244"/>
      <c r="QIA16" s="244"/>
      <c r="QIB16" s="244"/>
      <c r="QIC16" s="244"/>
      <c r="QID16" s="244"/>
      <c r="QIE16" s="244"/>
      <c r="QIF16" s="244"/>
      <c r="QIG16" s="244"/>
      <c r="QIH16" s="244"/>
      <c r="QII16" s="244"/>
      <c r="QIJ16" s="244"/>
      <c r="QIK16" s="244"/>
      <c r="QIL16" s="244"/>
      <c r="QIM16" s="244"/>
      <c r="QIN16" s="244"/>
      <c r="QIO16" s="244"/>
      <c r="QIP16" s="244"/>
      <c r="QIQ16" s="244"/>
      <c r="QIR16" s="244"/>
      <c r="QIS16" s="244"/>
      <c r="QIT16" s="244"/>
      <c r="QIU16" s="244"/>
      <c r="QIV16" s="244"/>
      <c r="QIW16" s="244"/>
      <c r="QIX16" s="244"/>
      <c r="QIY16" s="244"/>
      <c r="QIZ16" s="244"/>
      <c r="QJA16" s="244"/>
      <c r="QJB16" s="244"/>
      <c r="QJC16" s="244"/>
      <c r="QJD16" s="244"/>
      <c r="QJE16" s="244"/>
      <c r="QJF16" s="244"/>
      <c r="QJG16" s="244"/>
      <c r="QJH16" s="244"/>
      <c r="QJI16" s="244"/>
      <c r="QJJ16" s="244"/>
      <c r="QJK16" s="244"/>
      <c r="QJL16" s="244"/>
      <c r="QJM16" s="244"/>
      <c r="QJN16" s="244"/>
      <c r="QJO16" s="244"/>
      <c r="QJP16" s="244"/>
      <c r="QJQ16" s="244"/>
      <c r="QJR16" s="244"/>
      <c r="QJS16" s="244"/>
      <c r="QJT16" s="244"/>
      <c r="QJU16" s="244"/>
      <c r="QJV16" s="244"/>
      <c r="QJW16" s="244"/>
      <c r="QJX16" s="244"/>
      <c r="QJY16" s="244"/>
      <c r="QJZ16" s="244"/>
      <c r="QKA16" s="244"/>
      <c r="QKB16" s="244"/>
      <c r="QKC16" s="244"/>
      <c r="QKD16" s="244"/>
      <c r="QKE16" s="244"/>
      <c r="QKF16" s="244"/>
      <c r="QKG16" s="244"/>
      <c r="QKH16" s="244"/>
      <c r="QKI16" s="244"/>
      <c r="QKJ16" s="244"/>
      <c r="QKK16" s="244"/>
      <c r="QKL16" s="244"/>
      <c r="QKM16" s="244"/>
      <c r="QKN16" s="244"/>
      <c r="QKO16" s="244"/>
      <c r="QKP16" s="244"/>
      <c r="QKQ16" s="244"/>
      <c r="QKR16" s="244"/>
      <c r="QKS16" s="244"/>
      <c r="QKT16" s="244"/>
      <c r="QKU16" s="244"/>
      <c r="QKV16" s="244"/>
      <c r="QKW16" s="244"/>
      <c r="QKX16" s="244"/>
      <c r="QKY16" s="244"/>
      <c r="QKZ16" s="244"/>
      <c r="QLA16" s="244"/>
      <c r="QLB16" s="244"/>
      <c r="QLC16" s="244"/>
      <c r="QLD16" s="244"/>
      <c r="QLE16" s="244"/>
      <c r="QLF16" s="244"/>
      <c r="QLG16" s="244"/>
      <c r="QLH16" s="244"/>
      <c r="QLI16" s="244"/>
      <c r="QLJ16" s="244"/>
      <c r="QLK16" s="244"/>
      <c r="QLL16" s="244"/>
      <c r="QLM16" s="244"/>
      <c r="QLN16" s="244"/>
      <c r="QLO16" s="244"/>
      <c r="QLP16" s="244"/>
      <c r="QLQ16" s="244"/>
      <c r="QLR16" s="244"/>
      <c r="QLS16" s="244"/>
      <c r="QLT16" s="244"/>
      <c r="QLU16" s="244"/>
      <c r="QLV16" s="244"/>
      <c r="QLW16" s="244"/>
      <c r="QLX16" s="244"/>
      <c r="QLY16" s="244"/>
      <c r="QLZ16" s="244"/>
      <c r="QMA16" s="244"/>
      <c r="QMB16" s="244"/>
      <c r="QMC16" s="244"/>
      <c r="QMD16" s="244"/>
      <c r="QME16" s="244"/>
      <c r="QMF16" s="244"/>
      <c r="QMG16" s="244"/>
      <c r="QMH16" s="244"/>
      <c r="QMI16" s="244"/>
      <c r="QMJ16" s="244"/>
      <c r="QMK16" s="244"/>
      <c r="QML16" s="244"/>
      <c r="QMM16" s="244"/>
      <c r="QMN16" s="244"/>
      <c r="QMO16" s="244"/>
      <c r="QMP16" s="244"/>
      <c r="QMQ16" s="244"/>
      <c r="QMR16" s="244"/>
      <c r="QMS16" s="244"/>
      <c r="QMT16" s="244"/>
      <c r="QMU16" s="244"/>
      <c r="QMV16" s="244"/>
      <c r="QMW16" s="244"/>
      <c r="QMX16" s="244"/>
      <c r="QMY16" s="244"/>
      <c r="QMZ16" s="244"/>
      <c r="QNA16" s="244"/>
      <c r="QNB16" s="244"/>
      <c r="QNC16" s="244"/>
      <c r="QND16" s="244"/>
      <c r="QNE16" s="244"/>
      <c r="QNF16" s="244"/>
      <c r="QNG16" s="244"/>
      <c r="QNH16" s="244"/>
      <c r="QNI16" s="244"/>
      <c r="QNJ16" s="244"/>
      <c r="QNK16" s="244"/>
      <c r="QNL16" s="244"/>
      <c r="QNM16" s="244"/>
      <c r="QNN16" s="244"/>
      <c r="QNO16" s="244"/>
      <c r="QNP16" s="244"/>
      <c r="QNQ16" s="244"/>
      <c r="QNR16" s="244"/>
      <c r="QNS16" s="244"/>
      <c r="QNT16" s="244"/>
      <c r="QNU16" s="244"/>
      <c r="QNV16" s="244"/>
      <c r="QNW16" s="244"/>
      <c r="QNX16" s="244"/>
      <c r="QNY16" s="244"/>
      <c r="QNZ16" s="244"/>
      <c r="QOA16" s="244"/>
      <c r="QOB16" s="244"/>
      <c r="QOC16" s="244"/>
      <c r="QOD16" s="244"/>
      <c r="QOE16" s="244"/>
      <c r="QOF16" s="244"/>
      <c r="QOG16" s="244"/>
      <c r="QOH16" s="244"/>
      <c r="QOI16" s="244"/>
      <c r="QOJ16" s="244"/>
      <c r="QOK16" s="244"/>
      <c r="QOL16" s="244"/>
      <c r="QOM16" s="244"/>
      <c r="QON16" s="244"/>
      <c r="QOO16" s="244"/>
      <c r="QOP16" s="244"/>
      <c r="QOQ16" s="244"/>
      <c r="QOR16" s="244"/>
      <c r="QOS16" s="244"/>
      <c r="QOT16" s="244"/>
      <c r="QOU16" s="244"/>
      <c r="QOV16" s="244"/>
      <c r="QOW16" s="244"/>
      <c r="QOX16" s="244"/>
      <c r="QOY16" s="244"/>
      <c r="QOZ16" s="244"/>
      <c r="QPA16" s="244"/>
      <c r="QPB16" s="244"/>
      <c r="QPC16" s="244"/>
      <c r="QPD16" s="244"/>
      <c r="QPE16" s="244"/>
      <c r="QPF16" s="244"/>
      <c r="QPG16" s="244"/>
      <c r="QPH16" s="244"/>
      <c r="QPI16" s="244"/>
      <c r="QPJ16" s="244"/>
      <c r="QPK16" s="244"/>
      <c r="QPL16" s="244"/>
      <c r="QPM16" s="244"/>
      <c r="QPN16" s="244"/>
      <c r="QPO16" s="244"/>
      <c r="QPP16" s="244"/>
      <c r="QPQ16" s="244"/>
      <c r="QPR16" s="244"/>
      <c r="QPS16" s="244"/>
      <c r="QPT16" s="244"/>
      <c r="QPU16" s="244"/>
      <c r="QPV16" s="244"/>
      <c r="QPW16" s="244"/>
      <c r="QPX16" s="244"/>
      <c r="QPY16" s="244"/>
      <c r="QPZ16" s="244"/>
      <c r="QQA16" s="244"/>
      <c r="QQB16" s="244"/>
      <c r="QQC16" s="244"/>
      <c r="QQD16" s="244"/>
      <c r="QQE16" s="244"/>
      <c r="QQF16" s="244"/>
      <c r="QQG16" s="244"/>
      <c r="QQH16" s="244"/>
      <c r="QQI16" s="244"/>
      <c r="QQJ16" s="244"/>
      <c r="QQK16" s="244"/>
      <c r="QQL16" s="244"/>
      <c r="QQM16" s="244"/>
      <c r="QQN16" s="244"/>
      <c r="QQO16" s="244"/>
      <c r="QQP16" s="244"/>
      <c r="QQQ16" s="244"/>
      <c r="QQR16" s="244"/>
      <c r="QQS16" s="244"/>
      <c r="QQT16" s="244"/>
      <c r="QQU16" s="244"/>
      <c r="QQV16" s="244"/>
      <c r="QQW16" s="244"/>
      <c r="QQX16" s="244"/>
      <c r="QQY16" s="244"/>
      <c r="QQZ16" s="244"/>
      <c r="QRA16" s="244"/>
      <c r="QRB16" s="244"/>
      <c r="QRC16" s="244"/>
      <c r="QRD16" s="244"/>
      <c r="QRE16" s="244"/>
      <c r="QRF16" s="244"/>
      <c r="QRG16" s="244"/>
      <c r="QRH16" s="244"/>
      <c r="QRI16" s="244"/>
      <c r="QRJ16" s="244"/>
      <c r="QRK16" s="244"/>
      <c r="QRL16" s="244"/>
      <c r="QRM16" s="244"/>
      <c r="QRN16" s="244"/>
      <c r="QRO16" s="244"/>
      <c r="QRP16" s="244"/>
      <c r="QRQ16" s="244"/>
      <c r="QRR16" s="244"/>
      <c r="QRS16" s="244"/>
      <c r="QRT16" s="244"/>
      <c r="QRU16" s="244"/>
      <c r="QRV16" s="244"/>
      <c r="QRW16" s="244"/>
      <c r="QRX16" s="244"/>
      <c r="QRY16" s="244"/>
      <c r="QRZ16" s="244"/>
      <c r="QSA16" s="244"/>
      <c r="QSB16" s="244"/>
      <c r="QSC16" s="244"/>
      <c r="QSD16" s="244"/>
      <c r="QSE16" s="244"/>
      <c r="QSF16" s="244"/>
      <c r="QSG16" s="244"/>
      <c r="QSH16" s="244"/>
      <c r="QSI16" s="244"/>
      <c r="QSJ16" s="244"/>
      <c r="QSK16" s="244"/>
      <c r="QSL16" s="244"/>
      <c r="QSM16" s="244"/>
      <c r="QSN16" s="244"/>
      <c r="QSO16" s="244"/>
      <c r="QSP16" s="244"/>
      <c r="QSQ16" s="244"/>
      <c r="QSR16" s="244"/>
      <c r="QSS16" s="244"/>
      <c r="QST16" s="244"/>
      <c r="QSU16" s="244"/>
      <c r="QSV16" s="244"/>
      <c r="QSW16" s="244"/>
      <c r="QSX16" s="244"/>
      <c r="QSY16" s="244"/>
      <c r="QSZ16" s="244"/>
      <c r="QTA16" s="244"/>
      <c r="QTB16" s="244"/>
      <c r="QTC16" s="244"/>
      <c r="QTD16" s="244"/>
      <c r="QTE16" s="244"/>
      <c r="QTF16" s="244"/>
      <c r="QTG16" s="244"/>
      <c r="QTH16" s="244"/>
      <c r="QTI16" s="244"/>
      <c r="QTJ16" s="244"/>
      <c r="QTK16" s="244"/>
      <c r="QTL16" s="244"/>
      <c r="QTM16" s="244"/>
      <c r="QTN16" s="244"/>
      <c r="QTO16" s="244"/>
      <c r="QTP16" s="244"/>
      <c r="QTQ16" s="244"/>
      <c r="QTR16" s="244"/>
      <c r="QTS16" s="244"/>
      <c r="QTT16" s="244"/>
      <c r="QTU16" s="244"/>
      <c r="QTV16" s="244"/>
      <c r="QTW16" s="244"/>
      <c r="QTX16" s="244"/>
      <c r="QTY16" s="244"/>
      <c r="QTZ16" s="244"/>
      <c r="QUA16" s="244"/>
      <c r="QUB16" s="244"/>
      <c r="QUC16" s="244"/>
      <c r="QUD16" s="244"/>
      <c r="QUE16" s="244"/>
      <c r="QUF16" s="244"/>
      <c r="QUG16" s="244"/>
      <c r="QUH16" s="244"/>
      <c r="QUI16" s="244"/>
      <c r="QUJ16" s="244"/>
      <c r="QUK16" s="244"/>
      <c r="QUL16" s="244"/>
      <c r="QUM16" s="244"/>
      <c r="QUN16" s="244"/>
      <c r="QUO16" s="244"/>
      <c r="QUP16" s="244"/>
      <c r="QUQ16" s="244"/>
      <c r="QUR16" s="244"/>
      <c r="QUS16" s="244"/>
      <c r="QUT16" s="244"/>
      <c r="QUU16" s="244"/>
      <c r="QUV16" s="244"/>
      <c r="QUW16" s="244"/>
      <c r="QUX16" s="244"/>
      <c r="QUY16" s="244"/>
      <c r="QUZ16" s="244"/>
      <c r="QVA16" s="244"/>
      <c r="QVB16" s="244"/>
      <c r="QVC16" s="244"/>
      <c r="QVD16" s="244"/>
      <c r="QVE16" s="244"/>
      <c r="QVF16" s="244"/>
      <c r="QVG16" s="244"/>
      <c r="QVH16" s="244"/>
      <c r="QVI16" s="244"/>
      <c r="QVJ16" s="244"/>
      <c r="QVK16" s="244"/>
      <c r="QVL16" s="244"/>
      <c r="QVM16" s="244"/>
      <c r="QVN16" s="244"/>
      <c r="QVO16" s="244"/>
      <c r="QVP16" s="244"/>
      <c r="QVQ16" s="244"/>
      <c r="QVR16" s="244"/>
      <c r="QVS16" s="244"/>
      <c r="QVT16" s="244"/>
      <c r="QVU16" s="244"/>
      <c r="QVV16" s="244"/>
      <c r="QVW16" s="244"/>
      <c r="QVX16" s="244"/>
      <c r="QVY16" s="244"/>
      <c r="QVZ16" s="244"/>
      <c r="QWA16" s="244"/>
      <c r="QWB16" s="244"/>
      <c r="QWC16" s="244"/>
      <c r="QWD16" s="244"/>
      <c r="QWE16" s="244"/>
      <c r="QWF16" s="244"/>
      <c r="QWG16" s="244"/>
      <c r="QWH16" s="244"/>
      <c r="QWI16" s="244"/>
      <c r="QWJ16" s="244"/>
      <c r="QWK16" s="244"/>
      <c r="QWL16" s="244"/>
      <c r="QWM16" s="244"/>
      <c r="QWN16" s="244"/>
      <c r="QWO16" s="244"/>
      <c r="QWP16" s="244"/>
      <c r="QWQ16" s="244"/>
      <c r="QWR16" s="244"/>
      <c r="QWS16" s="244"/>
      <c r="QWT16" s="244"/>
      <c r="QWU16" s="244"/>
      <c r="QWV16" s="244"/>
      <c r="QWW16" s="244"/>
      <c r="QWX16" s="244"/>
      <c r="QWY16" s="244"/>
      <c r="QWZ16" s="244"/>
      <c r="QXA16" s="244"/>
      <c r="QXB16" s="244"/>
      <c r="QXC16" s="244"/>
      <c r="QXD16" s="244"/>
      <c r="QXE16" s="244"/>
      <c r="QXF16" s="244"/>
      <c r="QXG16" s="244"/>
      <c r="QXH16" s="244"/>
      <c r="QXI16" s="244"/>
      <c r="QXJ16" s="244"/>
      <c r="QXK16" s="244"/>
      <c r="QXL16" s="244"/>
      <c r="QXM16" s="244"/>
      <c r="QXN16" s="244"/>
      <c r="QXO16" s="244"/>
      <c r="QXP16" s="244"/>
      <c r="QXQ16" s="244"/>
      <c r="QXR16" s="244"/>
      <c r="QXS16" s="244"/>
      <c r="QXT16" s="244"/>
      <c r="QXU16" s="244"/>
      <c r="QXV16" s="244"/>
      <c r="QXW16" s="244"/>
      <c r="QXX16" s="244"/>
      <c r="QXY16" s="244"/>
      <c r="QXZ16" s="244"/>
      <c r="QYA16" s="244"/>
      <c r="QYB16" s="244"/>
      <c r="QYC16" s="244"/>
      <c r="QYD16" s="244"/>
      <c r="QYE16" s="244"/>
      <c r="QYF16" s="244"/>
      <c r="QYG16" s="244"/>
      <c r="QYH16" s="244"/>
      <c r="QYI16" s="244"/>
      <c r="QYJ16" s="244"/>
      <c r="QYK16" s="244"/>
      <c r="QYL16" s="244"/>
      <c r="QYM16" s="244"/>
      <c r="QYN16" s="244"/>
      <c r="QYO16" s="244"/>
      <c r="QYP16" s="244"/>
      <c r="QYQ16" s="244"/>
      <c r="QYR16" s="244"/>
      <c r="QYS16" s="244"/>
      <c r="QYT16" s="244"/>
      <c r="QYU16" s="244"/>
      <c r="QYV16" s="244"/>
      <c r="QYW16" s="244"/>
      <c r="QYX16" s="244"/>
      <c r="QYY16" s="244"/>
      <c r="QYZ16" s="244"/>
      <c r="QZA16" s="244"/>
      <c r="QZB16" s="244"/>
      <c r="QZC16" s="244"/>
      <c r="QZD16" s="244"/>
      <c r="QZE16" s="244"/>
      <c r="QZF16" s="244"/>
      <c r="QZG16" s="244"/>
      <c r="QZH16" s="244"/>
      <c r="QZI16" s="244"/>
      <c r="QZJ16" s="244"/>
      <c r="QZK16" s="244"/>
      <c r="QZL16" s="244"/>
      <c r="QZM16" s="244"/>
      <c r="QZN16" s="244"/>
      <c r="QZO16" s="244"/>
      <c r="QZP16" s="244"/>
      <c r="QZQ16" s="244"/>
      <c r="QZR16" s="244"/>
      <c r="QZS16" s="244"/>
      <c r="QZT16" s="244"/>
      <c r="QZU16" s="244"/>
      <c r="QZV16" s="244"/>
      <c r="QZW16" s="244"/>
      <c r="QZX16" s="244"/>
      <c r="QZY16" s="244"/>
      <c r="QZZ16" s="244"/>
      <c r="RAA16" s="244"/>
      <c r="RAB16" s="244"/>
      <c r="RAC16" s="244"/>
      <c r="RAD16" s="244"/>
      <c r="RAE16" s="244"/>
      <c r="RAF16" s="244"/>
      <c r="RAG16" s="244"/>
      <c r="RAH16" s="244"/>
      <c r="RAI16" s="244"/>
      <c r="RAJ16" s="244"/>
      <c r="RAK16" s="244"/>
      <c r="RAL16" s="244"/>
      <c r="RAM16" s="244"/>
      <c r="RAN16" s="244"/>
      <c r="RAO16" s="244"/>
      <c r="RAP16" s="244"/>
      <c r="RAQ16" s="244"/>
      <c r="RAR16" s="244"/>
      <c r="RAS16" s="244"/>
      <c r="RAT16" s="244"/>
      <c r="RAU16" s="244"/>
      <c r="RAV16" s="244"/>
      <c r="RAW16" s="244"/>
      <c r="RAX16" s="244"/>
      <c r="RAY16" s="244"/>
      <c r="RAZ16" s="244"/>
      <c r="RBA16" s="244"/>
      <c r="RBB16" s="244"/>
      <c r="RBC16" s="244"/>
      <c r="RBD16" s="244"/>
      <c r="RBE16" s="244"/>
      <c r="RBF16" s="244"/>
      <c r="RBG16" s="244"/>
      <c r="RBH16" s="244"/>
      <c r="RBI16" s="244"/>
      <c r="RBJ16" s="244"/>
      <c r="RBK16" s="244"/>
      <c r="RBL16" s="244"/>
      <c r="RBM16" s="244"/>
      <c r="RBN16" s="244"/>
      <c r="RBO16" s="244"/>
      <c r="RBP16" s="244"/>
      <c r="RBQ16" s="244"/>
      <c r="RBR16" s="244"/>
      <c r="RBS16" s="244"/>
      <c r="RBT16" s="244"/>
      <c r="RBU16" s="244"/>
      <c r="RBV16" s="244"/>
      <c r="RBW16" s="244"/>
      <c r="RBX16" s="244"/>
      <c r="RBY16" s="244"/>
      <c r="RBZ16" s="244"/>
      <c r="RCA16" s="244"/>
      <c r="RCB16" s="244"/>
      <c r="RCC16" s="244"/>
      <c r="RCD16" s="244"/>
      <c r="RCE16" s="244"/>
      <c r="RCF16" s="244"/>
      <c r="RCG16" s="244"/>
      <c r="RCH16" s="244"/>
      <c r="RCI16" s="244"/>
      <c r="RCJ16" s="244"/>
      <c r="RCK16" s="244"/>
      <c r="RCL16" s="244"/>
      <c r="RCM16" s="244"/>
      <c r="RCN16" s="244"/>
      <c r="RCO16" s="244"/>
      <c r="RCP16" s="244"/>
      <c r="RCQ16" s="244"/>
      <c r="RCR16" s="244"/>
      <c r="RCS16" s="244"/>
      <c r="RCT16" s="244"/>
      <c r="RCU16" s="244"/>
      <c r="RCV16" s="244"/>
      <c r="RCW16" s="244"/>
      <c r="RCX16" s="244"/>
      <c r="RCY16" s="244"/>
      <c r="RCZ16" s="244"/>
      <c r="RDA16" s="244"/>
      <c r="RDB16" s="244"/>
      <c r="RDC16" s="244"/>
      <c r="RDD16" s="244"/>
      <c r="RDE16" s="244"/>
      <c r="RDF16" s="244"/>
      <c r="RDG16" s="244"/>
      <c r="RDH16" s="244"/>
      <c r="RDI16" s="244"/>
      <c r="RDJ16" s="244"/>
      <c r="RDK16" s="244"/>
      <c r="RDL16" s="244"/>
      <c r="RDM16" s="244"/>
      <c r="RDN16" s="244"/>
      <c r="RDO16" s="244"/>
      <c r="RDP16" s="244"/>
      <c r="RDQ16" s="244"/>
      <c r="RDR16" s="244"/>
      <c r="RDS16" s="244"/>
      <c r="RDT16" s="244"/>
      <c r="RDU16" s="244"/>
      <c r="RDV16" s="244"/>
      <c r="RDW16" s="244"/>
      <c r="RDX16" s="244"/>
      <c r="RDY16" s="244"/>
      <c r="RDZ16" s="244"/>
      <c r="REA16" s="244"/>
      <c r="REB16" s="244"/>
      <c r="REC16" s="244"/>
      <c r="RED16" s="244"/>
      <c r="REE16" s="244"/>
      <c r="REF16" s="244"/>
      <c r="REG16" s="244"/>
      <c r="REH16" s="244"/>
      <c r="REI16" s="244"/>
      <c r="REJ16" s="244"/>
      <c r="REK16" s="244"/>
      <c r="REL16" s="244"/>
      <c r="REM16" s="244"/>
      <c r="REN16" s="244"/>
      <c r="REO16" s="244"/>
      <c r="REP16" s="244"/>
      <c r="REQ16" s="244"/>
      <c r="RER16" s="244"/>
      <c r="RES16" s="244"/>
      <c r="RET16" s="244"/>
      <c r="REU16" s="244"/>
      <c r="REV16" s="244"/>
      <c r="REW16" s="244"/>
      <c r="REX16" s="244"/>
      <c r="REY16" s="244"/>
      <c r="REZ16" s="244"/>
      <c r="RFA16" s="244"/>
      <c r="RFB16" s="244"/>
      <c r="RFC16" s="244"/>
      <c r="RFD16" s="244"/>
      <c r="RFE16" s="244"/>
      <c r="RFF16" s="244"/>
      <c r="RFG16" s="244"/>
      <c r="RFH16" s="244"/>
      <c r="RFI16" s="244"/>
      <c r="RFJ16" s="244"/>
      <c r="RFK16" s="244"/>
      <c r="RFL16" s="244"/>
      <c r="RFM16" s="244"/>
      <c r="RFN16" s="244"/>
      <c r="RFO16" s="244"/>
      <c r="RFP16" s="244"/>
      <c r="RFQ16" s="244"/>
      <c r="RFR16" s="244"/>
      <c r="RFS16" s="244"/>
      <c r="RFT16" s="244"/>
      <c r="RFU16" s="244"/>
      <c r="RFV16" s="244"/>
      <c r="RFW16" s="244"/>
      <c r="RFX16" s="244"/>
      <c r="RFY16" s="244"/>
      <c r="RFZ16" s="244"/>
      <c r="RGA16" s="244"/>
      <c r="RGB16" s="244"/>
      <c r="RGC16" s="244"/>
      <c r="RGD16" s="244"/>
      <c r="RGE16" s="244"/>
      <c r="RGF16" s="244"/>
      <c r="RGG16" s="244"/>
      <c r="RGH16" s="244"/>
      <c r="RGI16" s="244"/>
      <c r="RGJ16" s="244"/>
      <c r="RGK16" s="244"/>
      <c r="RGL16" s="244"/>
      <c r="RGM16" s="244"/>
      <c r="RGN16" s="244"/>
      <c r="RGO16" s="244"/>
      <c r="RGP16" s="244"/>
      <c r="RGQ16" s="244"/>
      <c r="RGR16" s="244"/>
      <c r="RGS16" s="244"/>
      <c r="RGT16" s="244"/>
      <c r="RGU16" s="244"/>
      <c r="RGV16" s="244"/>
      <c r="RGW16" s="244"/>
      <c r="RGX16" s="244"/>
      <c r="RGY16" s="244"/>
      <c r="RGZ16" s="244"/>
      <c r="RHA16" s="244"/>
      <c r="RHB16" s="244"/>
      <c r="RHC16" s="244"/>
      <c r="RHD16" s="244"/>
      <c r="RHE16" s="244"/>
      <c r="RHF16" s="244"/>
      <c r="RHG16" s="244"/>
      <c r="RHH16" s="244"/>
      <c r="RHI16" s="244"/>
      <c r="RHJ16" s="244"/>
      <c r="RHK16" s="244"/>
      <c r="RHL16" s="244"/>
      <c r="RHM16" s="244"/>
      <c r="RHN16" s="244"/>
      <c r="RHO16" s="244"/>
      <c r="RHP16" s="244"/>
      <c r="RHQ16" s="244"/>
      <c r="RHR16" s="244"/>
      <c r="RHS16" s="244"/>
      <c r="RHT16" s="244"/>
      <c r="RHU16" s="244"/>
      <c r="RHV16" s="244"/>
      <c r="RHW16" s="244"/>
      <c r="RHX16" s="244"/>
      <c r="RHY16" s="244"/>
      <c r="RHZ16" s="244"/>
      <c r="RIA16" s="244"/>
      <c r="RIB16" s="244"/>
      <c r="RIC16" s="244"/>
      <c r="RID16" s="244"/>
      <c r="RIE16" s="244"/>
      <c r="RIF16" s="244"/>
      <c r="RIG16" s="244"/>
      <c r="RIH16" s="244"/>
      <c r="RII16" s="244"/>
      <c r="RIJ16" s="244"/>
      <c r="RIK16" s="244"/>
      <c r="RIL16" s="244"/>
      <c r="RIM16" s="244"/>
      <c r="RIN16" s="244"/>
      <c r="RIO16" s="244"/>
      <c r="RIP16" s="244"/>
      <c r="RIQ16" s="244"/>
      <c r="RIR16" s="244"/>
      <c r="RIS16" s="244"/>
      <c r="RIT16" s="244"/>
      <c r="RIU16" s="244"/>
      <c r="RIV16" s="244"/>
      <c r="RIW16" s="244"/>
      <c r="RIX16" s="244"/>
      <c r="RIY16" s="244"/>
      <c r="RIZ16" s="244"/>
      <c r="RJA16" s="244"/>
      <c r="RJB16" s="244"/>
      <c r="RJC16" s="244"/>
      <c r="RJD16" s="244"/>
      <c r="RJE16" s="244"/>
      <c r="RJF16" s="244"/>
      <c r="RJG16" s="244"/>
      <c r="RJH16" s="244"/>
      <c r="RJI16" s="244"/>
      <c r="RJJ16" s="244"/>
      <c r="RJK16" s="244"/>
      <c r="RJL16" s="244"/>
      <c r="RJM16" s="244"/>
      <c r="RJN16" s="244"/>
      <c r="RJO16" s="244"/>
      <c r="RJP16" s="244"/>
      <c r="RJQ16" s="244"/>
      <c r="RJR16" s="244"/>
      <c r="RJS16" s="244"/>
      <c r="RJT16" s="244"/>
      <c r="RJU16" s="244"/>
      <c r="RJV16" s="244"/>
      <c r="RJW16" s="244"/>
      <c r="RJX16" s="244"/>
      <c r="RJY16" s="244"/>
      <c r="RJZ16" s="244"/>
      <c r="RKA16" s="244"/>
      <c r="RKB16" s="244"/>
      <c r="RKC16" s="244"/>
      <c r="RKD16" s="244"/>
      <c r="RKE16" s="244"/>
      <c r="RKF16" s="244"/>
      <c r="RKG16" s="244"/>
      <c r="RKH16" s="244"/>
      <c r="RKI16" s="244"/>
      <c r="RKJ16" s="244"/>
      <c r="RKK16" s="244"/>
      <c r="RKL16" s="244"/>
      <c r="RKM16" s="244"/>
      <c r="RKN16" s="244"/>
      <c r="RKO16" s="244"/>
      <c r="RKP16" s="244"/>
      <c r="RKQ16" s="244"/>
      <c r="RKR16" s="244"/>
      <c r="RKS16" s="244"/>
      <c r="RKT16" s="244"/>
      <c r="RKU16" s="244"/>
      <c r="RKV16" s="244"/>
      <c r="RKW16" s="244"/>
      <c r="RKX16" s="244"/>
      <c r="RKY16" s="244"/>
      <c r="RKZ16" s="244"/>
      <c r="RLA16" s="244"/>
      <c r="RLB16" s="244"/>
      <c r="RLC16" s="244"/>
      <c r="RLD16" s="244"/>
      <c r="RLE16" s="244"/>
      <c r="RLF16" s="244"/>
      <c r="RLG16" s="244"/>
      <c r="RLH16" s="244"/>
      <c r="RLI16" s="244"/>
      <c r="RLJ16" s="244"/>
      <c r="RLK16" s="244"/>
      <c r="RLL16" s="244"/>
      <c r="RLM16" s="244"/>
      <c r="RLN16" s="244"/>
      <c r="RLO16" s="244"/>
      <c r="RLP16" s="244"/>
      <c r="RLQ16" s="244"/>
      <c r="RLR16" s="244"/>
      <c r="RLS16" s="244"/>
      <c r="RLT16" s="244"/>
      <c r="RLU16" s="244"/>
      <c r="RLV16" s="244"/>
      <c r="RLW16" s="244"/>
      <c r="RLX16" s="244"/>
      <c r="RLY16" s="244"/>
      <c r="RLZ16" s="244"/>
      <c r="RMA16" s="244"/>
      <c r="RMB16" s="244"/>
      <c r="RMC16" s="244"/>
      <c r="RMD16" s="244"/>
      <c r="RME16" s="244"/>
      <c r="RMF16" s="244"/>
      <c r="RMG16" s="244"/>
      <c r="RMH16" s="244"/>
      <c r="RMI16" s="244"/>
      <c r="RMJ16" s="244"/>
      <c r="RMK16" s="244"/>
      <c r="RML16" s="244"/>
      <c r="RMM16" s="244"/>
      <c r="RMN16" s="244"/>
      <c r="RMO16" s="244"/>
      <c r="RMP16" s="244"/>
      <c r="RMQ16" s="244"/>
      <c r="RMR16" s="244"/>
      <c r="RMS16" s="244"/>
      <c r="RMT16" s="244"/>
      <c r="RMU16" s="244"/>
      <c r="RMV16" s="244"/>
      <c r="RMW16" s="244"/>
      <c r="RMX16" s="244"/>
      <c r="RMY16" s="244"/>
      <c r="RMZ16" s="244"/>
      <c r="RNA16" s="244"/>
      <c r="RNB16" s="244"/>
      <c r="RNC16" s="244"/>
      <c r="RND16" s="244"/>
      <c r="RNE16" s="244"/>
      <c r="RNF16" s="244"/>
      <c r="RNG16" s="244"/>
      <c r="RNH16" s="244"/>
      <c r="RNI16" s="244"/>
      <c r="RNJ16" s="244"/>
      <c r="RNK16" s="244"/>
      <c r="RNL16" s="244"/>
      <c r="RNM16" s="244"/>
      <c r="RNN16" s="244"/>
      <c r="RNO16" s="244"/>
      <c r="RNP16" s="244"/>
      <c r="RNQ16" s="244"/>
      <c r="RNR16" s="244"/>
      <c r="RNS16" s="244"/>
      <c r="RNT16" s="244"/>
      <c r="RNU16" s="244"/>
      <c r="RNV16" s="244"/>
      <c r="RNW16" s="244"/>
      <c r="RNX16" s="244"/>
      <c r="RNY16" s="244"/>
      <c r="RNZ16" s="244"/>
      <c r="ROA16" s="244"/>
      <c r="ROB16" s="244"/>
      <c r="ROC16" s="244"/>
      <c r="ROD16" s="244"/>
      <c r="ROE16" s="244"/>
      <c r="ROF16" s="244"/>
      <c r="ROG16" s="244"/>
      <c r="ROH16" s="244"/>
      <c r="ROI16" s="244"/>
      <c r="ROJ16" s="244"/>
      <c r="ROK16" s="244"/>
      <c r="ROL16" s="244"/>
      <c r="ROM16" s="244"/>
      <c r="RON16" s="244"/>
      <c r="ROO16" s="244"/>
      <c r="ROP16" s="244"/>
      <c r="ROQ16" s="244"/>
      <c r="ROR16" s="244"/>
      <c r="ROS16" s="244"/>
      <c r="ROT16" s="244"/>
      <c r="ROU16" s="244"/>
      <c r="ROV16" s="244"/>
      <c r="ROW16" s="244"/>
      <c r="ROX16" s="244"/>
      <c r="ROY16" s="244"/>
      <c r="ROZ16" s="244"/>
      <c r="RPA16" s="244"/>
      <c r="RPB16" s="244"/>
      <c r="RPC16" s="244"/>
      <c r="RPD16" s="244"/>
      <c r="RPE16" s="244"/>
      <c r="RPF16" s="244"/>
      <c r="RPG16" s="244"/>
      <c r="RPH16" s="244"/>
      <c r="RPI16" s="244"/>
      <c r="RPJ16" s="244"/>
      <c r="RPK16" s="244"/>
      <c r="RPL16" s="244"/>
      <c r="RPM16" s="244"/>
      <c r="RPN16" s="244"/>
      <c r="RPO16" s="244"/>
      <c r="RPP16" s="244"/>
      <c r="RPQ16" s="244"/>
      <c r="RPR16" s="244"/>
      <c r="RPS16" s="244"/>
      <c r="RPT16" s="244"/>
      <c r="RPU16" s="244"/>
      <c r="RPV16" s="244"/>
      <c r="RPW16" s="244"/>
      <c r="RPX16" s="244"/>
      <c r="RPY16" s="244"/>
      <c r="RPZ16" s="244"/>
      <c r="RQA16" s="244"/>
      <c r="RQB16" s="244"/>
      <c r="RQC16" s="244"/>
      <c r="RQD16" s="244"/>
      <c r="RQE16" s="244"/>
      <c r="RQF16" s="244"/>
      <c r="RQG16" s="244"/>
      <c r="RQH16" s="244"/>
      <c r="RQI16" s="244"/>
      <c r="RQJ16" s="244"/>
      <c r="RQK16" s="244"/>
      <c r="RQL16" s="244"/>
      <c r="RQM16" s="244"/>
      <c r="RQN16" s="244"/>
      <c r="RQO16" s="244"/>
      <c r="RQP16" s="244"/>
      <c r="RQQ16" s="244"/>
      <c r="RQR16" s="244"/>
      <c r="RQS16" s="244"/>
      <c r="RQT16" s="244"/>
      <c r="RQU16" s="244"/>
      <c r="RQV16" s="244"/>
      <c r="RQW16" s="244"/>
      <c r="RQX16" s="244"/>
      <c r="RQY16" s="244"/>
      <c r="RQZ16" s="244"/>
      <c r="RRA16" s="244"/>
      <c r="RRB16" s="244"/>
      <c r="RRC16" s="244"/>
      <c r="RRD16" s="244"/>
      <c r="RRE16" s="244"/>
      <c r="RRF16" s="244"/>
      <c r="RRG16" s="244"/>
      <c r="RRH16" s="244"/>
      <c r="RRI16" s="244"/>
      <c r="RRJ16" s="244"/>
      <c r="RRK16" s="244"/>
      <c r="RRL16" s="244"/>
      <c r="RRM16" s="244"/>
      <c r="RRN16" s="244"/>
      <c r="RRO16" s="244"/>
      <c r="RRP16" s="244"/>
      <c r="RRQ16" s="244"/>
      <c r="RRR16" s="244"/>
      <c r="RRS16" s="244"/>
      <c r="RRT16" s="244"/>
      <c r="RRU16" s="244"/>
      <c r="RRV16" s="244"/>
      <c r="RRW16" s="244"/>
      <c r="RRX16" s="244"/>
      <c r="RRY16" s="244"/>
      <c r="RRZ16" s="244"/>
      <c r="RSA16" s="244"/>
      <c r="RSB16" s="244"/>
      <c r="RSC16" s="244"/>
      <c r="RSD16" s="244"/>
      <c r="RSE16" s="244"/>
      <c r="RSF16" s="244"/>
      <c r="RSG16" s="244"/>
      <c r="RSH16" s="244"/>
      <c r="RSI16" s="244"/>
      <c r="RSJ16" s="244"/>
      <c r="RSK16" s="244"/>
      <c r="RSL16" s="244"/>
      <c r="RSM16" s="244"/>
      <c r="RSN16" s="244"/>
      <c r="RSO16" s="244"/>
      <c r="RSP16" s="244"/>
      <c r="RSQ16" s="244"/>
      <c r="RSR16" s="244"/>
      <c r="RSS16" s="244"/>
      <c r="RST16" s="244"/>
      <c r="RSU16" s="244"/>
      <c r="RSV16" s="244"/>
      <c r="RSW16" s="244"/>
      <c r="RSX16" s="244"/>
      <c r="RSY16" s="244"/>
      <c r="RSZ16" s="244"/>
      <c r="RTA16" s="244"/>
      <c r="RTB16" s="244"/>
      <c r="RTC16" s="244"/>
      <c r="RTD16" s="244"/>
      <c r="RTE16" s="244"/>
      <c r="RTF16" s="244"/>
      <c r="RTG16" s="244"/>
      <c r="RTH16" s="244"/>
      <c r="RTI16" s="244"/>
      <c r="RTJ16" s="244"/>
      <c r="RTK16" s="244"/>
      <c r="RTL16" s="244"/>
      <c r="RTM16" s="244"/>
      <c r="RTN16" s="244"/>
      <c r="RTO16" s="244"/>
      <c r="RTP16" s="244"/>
      <c r="RTQ16" s="244"/>
      <c r="RTR16" s="244"/>
      <c r="RTS16" s="244"/>
      <c r="RTT16" s="244"/>
      <c r="RTU16" s="244"/>
      <c r="RTV16" s="244"/>
      <c r="RTW16" s="244"/>
      <c r="RTX16" s="244"/>
      <c r="RTY16" s="244"/>
      <c r="RTZ16" s="244"/>
      <c r="RUA16" s="244"/>
      <c r="RUB16" s="244"/>
      <c r="RUC16" s="244"/>
      <c r="RUD16" s="244"/>
      <c r="RUE16" s="244"/>
      <c r="RUF16" s="244"/>
      <c r="RUG16" s="244"/>
      <c r="RUH16" s="244"/>
      <c r="RUI16" s="244"/>
      <c r="RUJ16" s="244"/>
      <c r="RUK16" s="244"/>
      <c r="RUL16" s="244"/>
      <c r="RUM16" s="244"/>
      <c r="RUN16" s="244"/>
      <c r="RUO16" s="244"/>
      <c r="RUP16" s="244"/>
      <c r="RUQ16" s="244"/>
      <c r="RUR16" s="244"/>
      <c r="RUS16" s="244"/>
      <c r="RUT16" s="244"/>
      <c r="RUU16" s="244"/>
      <c r="RUV16" s="244"/>
      <c r="RUW16" s="244"/>
      <c r="RUX16" s="244"/>
      <c r="RUY16" s="244"/>
      <c r="RUZ16" s="244"/>
      <c r="RVA16" s="244"/>
      <c r="RVB16" s="244"/>
      <c r="RVC16" s="244"/>
      <c r="RVD16" s="244"/>
      <c r="RVE16" s="244"/>
      <c r="RVF16" s="244"/>
      <c r="RVG16" s="244"/>
      <c r="RVH16" s="244"/>
      <c r="RVI16" s="244"/>
      <c r="RVJ16" s="244"/>
      <c r="RVK16" s="244"/>
      <c r="RVL16" s="244"/>
      <c r="RVM16" s="244"/>
      <c r="RVN16" s="244"/>
      <c r="RVO16" s="244"/>
      <c r="RVP16" s="244"/>
      <c r="RVQ16" s="244"/>
      <c r="RVR16" s="244"/>
      <c r="RVS16" s="244"/>
      <c r="RVT16" s="244"/>
      <c r="RVU16" s="244"/>
      <c r="RVV16" s="244"/>
      <c r="RVW16" s="244"/>
      <c r="RVX16" s="244"/>
      <c r="RVY16" s="244"/>
      <c r="RVZ16" s="244"/>
      <c r="RWA16" s="244"/>
      <c r="RWB16" s="244"/>
      <c r="RWC16" s="244"/>
      <c r="RWD16" s="244"/>
      <c r="RWE16" s="244"/>
      <c r="RWF16" s="244"/>
      <c r="RWG16" s="244"/>
      <c r="RWH16" s="244"/>
      <c r="RWI16" s="244"/>
      <c r="RWJ16" s="244"/>
      <c r="RWK16" s="244"/>
      <c r="RWL16" s="244"/>
      <c r="RWM16" s="244"/>
      <c r="RWN16" s="244"/>
      <c r="RWO16" s="244"/>
      <c r="RWP16" s="244"/>
      <c r="RWQ16" s="244"/>
      <c r="RWR16" s="244"/>
      <c r="RWS16" s="244"/>
      <c r="RWT16" s="244"/>
      <c r="RWU16" s="244"/>
      <c r="RWV16" s="244"/>
      <c r="RWW16" s="244"/>
      <c r="RWX16" s="244"/>
      <c r="RWY16" s="244"/>
      <c r="RWZ16" s="244"/>
      <c r="RXA16" s="244"/>
      <c r="RXB16" s="244"/>
      <c r="RXC16" s="244"/>
      <c r="RXD16" s="244"/>
      <c r="RXE16" s="244"/>
      <c r="RXF16" s="244"/>
      <c r="RXG16" s="244"/>
      <c r="RXH16" s="244"/>
      <c r="RXI16" s="244"/>
      <c r="RXJ16" s="244"/>
      <c r="RXK16" s="244"/>
      <c r="RXL16" s="244"/>
      <c r="RXM16" s="244"/>
      <c r="RXN16" s="244"/>
      <c r="RXO16" s="244"/>
      <c r="RXP16" s="244"/>
      <c r="RXQ16" s="244"/>
      <c r="RXR16" s="244"/>
      <c r="RXS16" s="244"/>
      <c r="RXT16" s="244"/>
      <c r="RXU16" s="244"/>
      <c r="RXV16" s="244"/>
      <c r="RXW16" s="244"/>
      <c r="RXX16" s="244"/>
      <c r="RXY16" s="244"/>
      <c r="RXZ16" s="244"/>
      <c r="RYA16" s="244"/>
      <c r="RYB16" s="244"/>
      <c r="RYC16" s="244"/>
      <c r="RYD16" s="244"/>
      <c r="RYE16" s="244"/>
      <c r="RYF16" s="244"/>
      <c r="RYG16" s="244"/>
      <c r="RYH16" s="244"/>
      <c r="RYI16" s="244"/>
      <c r="RYJ16" s="244"/>
      <c r="RYK16" s="244"/>
      <c r="RYL16" s="244"/>
      <c r="RYM16" s="244"/>
      <c r="RYN16" s="244"/>
      <c r="RYO16" s="244"/>
      <c r="RYP16" s="244"/>
      <c r="RYQ16" s="244"/>
      <c r="RYR16" s="244"/>
      <c r="RYS16" s="244"/>
      <c r="RYT16" s="244"/>
      <c r="RYU16" s="244"/>
      <c r="RYV16" s="244"/>
      <c r="RYW16" s="244"/>
      <c r="RYX16" s="244"/>
      <c r="RYY16" s="244"/>
      <c r="RYZ16" s="244"/>
      <c r="RZA16" s="244"/>
      <c r="RZB16" s="244"/>
      <c r="RZC16" s="244"/>
      <c r="RZD16" s="244"/>
      <c r="RZE16" s="244"/>
      <c r="RZF16" s="244"/>
      <c r="RZG16" s="244"/>
      <c r="RZH16" s="244"/>
      <c r="RZI16" s="244"/>
      <c r="RZJ16" s="244"/>
      <c r="RZK16" s="244"/>
      <c r="RZL16" s="244"/>
      <c r="RZM16" s="244"/>
      <c r="RZN16" s="244"/>
      <c r="RZO16" s="244"/>
      <c r="RZP16" s="244"/>
      <c r="RZQ16" s="244"/>
      <c r="RZR16" s="244"/>
      <c r="RZS16" s="244"/>
      <c r="RZT16" s="244"/>
      <c r="RZU16" s="244"/>
      <c r="RZV16" s="244"/>
      <c r="RZW16" s="244"/>
      <c r="RZX16" s="244"/>
      <c r="RZY16" s="244"/>
      <c r="RZZ16" s="244"/>
      <c r="SAA16" s="244"/>
      <c r="SAB16" s="244"/>
      <c r="SAC16" s="244"/>
      <c r="SAD16" s="244"/>
      <c r="SAE16" s="244"/>
      <c r="SAF16" s="244"/>
      <c r="SAG16" s="244"/>
      <c r="SAH16" s="244"/>
      <c r="SAI16" s="244"/>
      <c r="SAJ16" s="244"/>
      <c r="SAK16" s="244"/>
      <c r="SAL16" s="244"/>
      <c r="SAM16" s="244"/>
      <c r="SAN16" s="244"/>
      <c r="SAO16" s="244"/>
      <c r="SAP16" s="244"/>
      <c r="SAQ16" s="244"/>
      <c r="SAR16" s="244"/>
      <c r="SAS16" s="244"/>
      <c r="SAT16" s="244"/>
      <c r="SAU16" s="244"/>
      <c r="SAV16" s="244"/>
      <c r="SAW16" s="244"/>
      <c r="SAX16" s="244"/>
      <c r="SAY16" s="244"/>
      <c r="SAZ16" s="244"/>
      <c r="SBA16" s="244"/>
      <c r="SBB16" s="244"/>
      <c r="SBC16" s="244"/>
      <c r="SBD16" s="244"/>
      <c r="SBE16" s="244"/>
      <c r="SBF16" s="244"/>
      <c r="SBG16" s="244"/>
      <c r="SBH16" s="244"/>
      <c r="SBI16" s="244"/>
      <c r="SBJ16" s="244"/>
      <c r="SBK16" s="244"/>
      <c r="SBL16" s="244"/>
      <c r="SBM16" s="244"/>
      <c r="SBN16" s="244"/>
      <c r="SBO16" s="244"/>
      <c r="SBP16" s="244"/>
      <c r="SBQ16" s="244"/>
      <c r="SBR16" s="244"/>
      <c r="SBS16" s="244"/>
      <c r="SBT16" s="244"/>
      <c r="SBU16" s="244"/>
      <c r="SBV16" s="244"/>
      <c r="SBW16" s="244"/>
      <c r="SBX16" s="244"/>
      <c r="SBY16" s="244"/>
      <c r="SBZ16" s="244"/>
      <c r="SCA16" s="244"/>
      <c r="SCB16" s="244"/>
      <c r="SCC16" s="244"/>
      <c r="SCD16" s="244"/>
      <c r="SCE16" s="244"/>
      <c r="SCF16" s="244"/>
      <c r="SCG16" s="244"/>
      <c r="SCH16" s="244"/>
      <c r="SCI16" s="244"/>
      <c r="SCJ16" s="244"/>
      <c r="SCK16" s="244"/>
      <c r="SCL16" s="244"/>
      <c r="SCM16" s="244"/>
      <c r="SCN16" s="244"/>
      <c r="SCO16" s="244"/>
      <c r="SCP16" s="244"/>
      <c r="SCQ16" s="244"/>
      <c r="SCR16" s="244"/>
      <c r="SCS16" s="244"/>
      <c r="SCT16" s="244"/>
      <c r="SCU16" s="244"/>
      <c r="SCV16" s="244"/>
      <c r="SCW16" s="244"/>
      <c r="SCX16" s="244"/>
      <c r="SCY16" s="244"/>
      <c r="SCZ16" s="244"/>
      <c r="SDA16" s="244"/>
      <c r="SDB16" s="244"/>
      <c r="SDC16" s="244"/>
      <c r="SDD16" s="244"/>
      <c r="SDE16" s="244"/>
      <c r="SDF16" s="244"/>
      <c r="SDG16" s="244"/>
      <c r="SDH16" s="244"/>
      <c r="SDI16" s="244"/>
      <c r="SDJ16" s="244"/>
      <c r="SDK16" s="244"/>
      <c r="SDL16" s="244"/>
      <c r="SDM16" s="244"/>
      <c r="SDN16" s="244"/>
      <c r="SDO16" s="244"/>
      <c r="SDP16" s="244"/>
      <c r="SDQ16" s="244"/>
      <c r="SDR16" s="244"/>
      <c r="SDS16" s="244"/>
      <c r="SDT16" s="244"/>
      <c r="SDU16" s="244"/>
      <c r="SDV16" s="244"/>
      <c r="SDW16" s="244"/>
      <c r="SDX16" s="244"/>
      <c r="SDY16" s="244"/>
      <c r="SDZ16" s="244"/>
      <c r="SEA16" s="244"/>
      <c r="SEB16" s="244"/>
      <c r="SEC16" s="244"/>
      <c r="SED16" s="244"/>
      <c r="SEE16" s="244"/>
      <c r="SEF16" s="244"/>
      <c r="SEG16" s="244"/>
      <c r="SEH16" s="244"/>
      <c r="SEI16" s="244"/>
      <c r="SEJ16" s="244"/>
      <c r="SEK16" s="244"/>
      <c r="SEL16" s="244"/>
      <c r="SEM16" s="244"/>
      <c r="SEN16" s="244"/>
      <c r="SEO16" s="244"/>
      <c r="SEP16" s="244"/>
      <c r="SEQ16" s="244"/>
      <c r="SER16" s="244"/>
      <c r="SES16" s="244"/>
      <c r="SET16" s="244"/>
      <c r="SEU16" s="244"/>
      <c r="SEV16" s="244"/>
      <c r="SEW16" s="244"/>
      <c r="SEX16" s="244"/>
      <c r="SEY16" s="244"/>
      <c r="SEZ16" s="244"/>
      <c r="SFA16" s="244"/>
      <c r="SFB16" s="244"/>
      <c r="SFC16" s="244"/>
      <c r="SFD16" s="244"/>
      <c r="SFE16" s="244"/>
      <c r="SFF16" s="244"/>
      <c r="SFG16" s="244"/>
      <c r="SFH16" s="244"/>
      <c r="SFI16" s="244"/>
      <c r="SFJ16" s="244"/>
      <c r="SFK16" s="244"/>
      <c r="SFL16" s="244"/>
      <c r="SFM16" s="244"/>
      <c r="SFN16" s="244"/>
      <c r="SFO16" s="244"/>
      <c r="SFP16" s="244"/>
      <c r="SFQ16" s="244"/>
      <c r="SFR16" s="244"/>
      <c r="SFS16" s="244"/>
      <c r="SFT16" s="244"/>
      <c r="SFU16" s="244"/>
      <c r="SFV16" s="244"/>
      <c r="SFW16" s="244"/>
      <c r="SFX16" s="244"/>
      <c r="SFY16" s="244"/>
      <c r="SFZ16" s="244"/>
      <c r="SGA16" s="244"/>
      <c r="SGB16" s="244"/>
      <c r="SGC16" s="244"/>
      <c r="SGD16" s="244"/>
      <c r="SGE16" s="244"/>
      <c r="SGF16" s="244"/>
      <c r="SGG16" s="244"/>
      <c r="SGH16" s="244"/>
      <c r="SGI16" s="244"/>
      <c r="SGJ16" s="244"/>
      <c r="SGK16" s="244"/>
      <c r="SGL16" s="244"/>
      <c r="SGM16" s="244"/>
      <c r="SGN16" s="244"/>
      <c r="SGO16" s="244"/>
      <c r="SGP16" s="244"/>
      <c r="SGQ16" s="244"/>
      <c r="SGR16" s="244"/>
      <c r="SGS16" s="244"/>
      <c r="SGT16" s="244"/>
      <c r="SGU16" s="244"/>
      <c r="SGV16" s="244"/>
      <c r="SGW16" s="244"/>
      <c r="SGX16" s="244"/>
      <c r="SGY16" s="244"/>
      <c r="SGZ16" s="244"/>
      <c r="SHA16" s="244"/>
      <c r="SHB16" s="244"/>
      <c r="SHC16" s="244"/>
      <c r="SHD16" s="244"/>
      <c r="SHE16" s="244"/>
      <c r="SHF16" s="244"/>
      <c r="SHG16" s="244"/>
      <c r="SHH16" s="244"/>
      <c r="SHI16" s="244"/>
      <c r="SHJ16" s="244"/>
      <c r="SHK16" s="244"/>
      <c r="SHL16" s="244"/>
      <c r="SHM16" s="244"/>
      <c r="SHN16" s="244"/>
      <c r="SHO16" s="244"/>
      <c r="SHP16" s="244"/>
      <c r="SHQ16" s="244"/>
      <c r="SHR16" s="244"/>
      <c r="SHS16" s="244"/>
      <c r="SHT16" s="244"/>
      <c r="SHU16" s="244"/>
      <c r="SHV16" s="244"/>
      <c r="SHW16" s="244"/>
      <c r="SHX16" s="244"/>
      <c r="SHY16" s="244"/>
      <c r="SHZ16" s="244"/>
      <c r="SIA16" s="244"/>
      <c r="SIB16" s="244"/>
      <c r="SIC16" s="244"/>
      <c r="SID16" s="244"/>
      <c r="SIE16" s="244"/>
      <c r="SIF16" s="244"/>
      <c r="SIG16" s="244"/>
      <c r="SIH16" s="244"/>
      <c r="SII16" s="244"/>
      <c r="SIJ16" s="244"/>
      <c r="SIK16" s="244"/>
      <c r="SIL16" s="244"/>
      <c r="SIM16" s="244"/>
      <c r="SIN16" s="244"/>
      <c r="SIO16" s="244"/>
      <c r="SIP16" s="244"/>
      <c r="SIQ16" s="244"/>
      <c r="SIR16" s="244"/>
      <c r="SIS16" s="244"/>
      <c r="SIT16" s="244"/>
      <c r="SIU16" s="244"/>
      <c r="SIV16" s="244"/>
      <c r="SIW16" s="244"/>
      <c r="SIX16" s="244"/>
      <c r="SIY16" s="244"/>
      <c r="SIZ16" s="244"/>
      <c r="SJA16" s="244"/>
      <c r="SJB16" s="244"/>
      <c r="SJC16" s="244"/>
      <c r="SJD16" s="244"/>
      <c r="SJE16" s="244"/>
      <c r="SJF16" s="244"/>
      <c r="SJG16" s="244"/>
      <c r="SJH16" s="244"/>
      <c r="SJI16" s="244"/>
      <c r="SJJ16" s="244"/>
      <c r="SJK16" s="244"/>
      <c r="SJL16" s="244"/>
      <c r="SJM16" s="244"/>
      <c r="SJN16" s="244"/>
      <c r="SJO16" s="244"/>
      <c r="SJP16" s="244"/>
      <c r="SJQ16" s="244"/>
      <c r="SJR16" s="244"/>
      <c r="SJS16" s="244"/>
      <c r="SJT16" s="244"/>
      <c r="SJU16" s="244"/>
      <c r="SJV16" s="244"/>
      <c r="SJW16" s="244"/>
      <c r="SJX16" s="244"/>
      <c r="SJY16" s="244"/>
      <c r="SJZ16" s="244"/>
      <c r="SKA16" s="244"/>
      <c r="SKB16" s="244"/>
      <c r="SKC16" s="244"/>
      <c r="SKD16" s="244"/>
      <c r="SKE16" s="244"/>
      <c r="SKF16" s="244"/>
      <c r="SKG16" s="244"/>
      <c r="SKH16" s="244"/>
      <c r="SKI16" s="244"/>
      <c r="SKJ16" s="244"/>
      <c r="SKK16" s="244"/>
      <c r="SKL16" s="244"/>
      <c r="SKM16" s="244"/>
      <c r="SKN16" s="244"/>
      <c r="SKO16" s="244"/>
      <c r="SKP16" s="244"/>
      <c r="SKQ16" s="244"/>
      <c r="SKR16" s="244"/>
      <c r="SKS16" s="244"/>
      <c r="SKT16" s="244"/>
      <c r="SKU16" s="244"/>
      <c r="SKV16" s="244"/>
      <c r="SKW16" s="244"/>
      <c r="SKX16" s="244"/>
      <c r="SKY16" s="244"/>
      <c r="SKZ16" s="244"/>
      <c r="SLA16" s="244"/>
      <c r="SLB16" s="244"/>
      <c r="SLC16" s="244"/>
      <c r="SLD16" s="244"/>
      <c r="SLE16" s="244"/>
      <c r="SLF16" s="244"/>
      <c r="SLG16" s="244"/>
      <c r="SLH16" s="244"/>
      <c r="SLI16" s="244"/>
      <c r="SLJ16" s="244"/>
      <c r="SLK16" s="244"/>
      <c r="SLL16" s="244"/>
      <c r="SLM16" s="244"/>
      <c r="SLN16" s="244"/>
      <c r="SLO16" s="244"/>
      <c r="SLP16" s="244"/>
      <c r="SLQ16" s="244"/>
      <c r="SLR16" s="244"/>
      <c r="SLS16" s="244"/>
      <c r="SLT16" s="244"/>
      <c r="SLU16" s="244"/>
      <c r="SLV16" s="244"/>
      <c r="SLW16" s="244"/>
      <c r="SLX16" s="244"/>
      <c r="SLY16" s="244"/>
      <c r="SLZ16" s="244"/>
      <c r="SMA16" s="244"/>
      <c r="SMB16" s="244"/>
      <c r="SMC16" s="244"/>
      <c r="SMD16" s="244"/>
      <c r="SME16" s="244"/>
      <c r="SMF16" s="244"/>
      <c r="SMG16" s="244"/>
      <c r="SMH16" s="244"/>
      <c r="SMI16" s="244"/>
      <c r="SMJ16" s="244"/>
      <c r="SMK16" s="244"/>
      <c r="SML16" s="244"/>
      <c r="SMM16" s="244"/>
      <c r="SMN16" s="244"/>
      <c r="SMO16" s="244"/>
      <c r="SMP16" s="244"/>
      <c r="SMQ16" s="244"/>
      <c r="SMR16" s="244"/>
      <c r="SMS16" s="244"/>
      <c r="SMT16" s="244"/>
      <c r="SMU16" s="244"/>
      <c r="SMV16" s="244"/>
      <c r="SMW16" s="244"/>
      <c r="SMX16" s="244"/>
      <c r="SMY16" s="244"/>
      <c r="SMZ16" s="244"/>
      <c r="SNA16" s="244"/>
      <c r="SNB16" s="244"/>
      <c r="SNC16" s="244"/>
      <c r="SND16" s="244"/>
      <c r="SNE16" s="244"/>
      <c r="SNF16" s="244"/>
      <c r="SNG16" s="244"/>
      <c r="SNH16" s="244"/>
      <c r="SNI16" s="244"/>
      <c r="SNJ16" s="244"/>
      <c r="SNK16" s="244"/>
      <c r="SNL16" s="244"/>
      <c r="SNM16" s="244"/>
      <c r="SNN16" s="244"/>
      <c r="SNO16" s="244"/>
      <c r="SNP16" s="244"/>
      <c r="SNQ16" s="244"/>
      <c r="SNR16" s="244"/>
      <c r="SNS16" s="244"/>
      <c r="SNT16" s="244"/>
      <c r="SNU16" s="244"/>
      <c r="SNV16" s="244"/>
      <c r="SNW16" s="244"/>
      <c r="SNX16" s="244"/>
      <c r="SNY16" s="244"/>
      <c r="SNZ16" s="244"/>
      <c r="SOA16" s="244"/>
      <c r="SOB16" s="244"/>
      <c r="SOC16" s="244"/>
      <c r="SOD16" s="244"/>
      <c r="SOE16" s="244"/>
      <c r="SOF16" s="244"/>
      <c r="SOG16" s="244"/>
      <c r="SOH16" s="244"/>
      <c r="SOI16" s="244"/>
      <c r="SOJ16" s="244"/>
      <c r="SOK16" s="244"/>
      <c r="SOL16" s="244"/>
      <c r="SOM16" s="244"/>
      <c r="SON16" s="244"/>
      <c r="SOO16" s="244"/>
      <c r="SOP16" s="244"/>
      <c r="SOQ16" s="244"/>
      <c r="SOR16" s="244"/>
      <c r="SOS16" s="244"/>
      <c r="SOT16" s="244"/>
      <c r="SOU16" s="244"/>
      <c r="SOV16" s="244"/>
      <c r="SOW16" s="244"/>
      <c r="SOX16" s="244"/>
      <c r="SOY16" s="244"/>
      <c r="SOZ16" s="244"/>
      <c r="SPA16" s="244"/>
      <c r="SPB16" s="244"/>
      <c r="SPC16" s="244"/>
      <c r="SPD16" s="244"/>
      <c r="SPE16" s="244"/>
      <c r="SPF16" s="244"/>
      <c r="SPG16" s="244"/>
      <c r="SPH16" s="244"/>
      <c r="SPI16" s="244"/>
      <c r="SPJ16" s="244"/>
      <c r="SPK16" s="244"/>
      <c r="SPL16" s="244"/>
      <c r="SPM16" s="244"/>
      <c r="SPN16" s="244"/>
      <c r="SPO16" s="244"/>
      <c r="SPP16" s="244"/>
      <c r="SPQ16" s="244"/>
      <c r="SPR16" s="244"/>
      <c r="SPS16" s="244"/>
      <c r="SPT16" s="244"/>
      <c r="SPU16" s="244"/>
      <c r="SPV16" s="244"/>
      <c r="SPW16" s="244"/>
      <c r="SPX16" s="244"/>
      <c r="SPY16" s="244"/>
      <c r="SPZ16" s="244"/>
      <c r="SQA16" s="244"/>
      <c r="SQB16" s="244"/>
      <c r="SQC16" s="244"/>
      <c r="SQD16" s="244"/>
      <c r="SQE16" s="244"/>
      <c r="SQF16" s="244"/>
      <c r="SQG16" s="244"/>
      <c r="SQH16" s="244"/>
      <c r="SQI16" s="244"/>
      <c r="SQJ16" s="244"/>
      <c r="SQK16" s="244"/>
      <c r="SQL16" s="244"/>
      <c r="SQM16" s="244"/>
      <c r="SQN16" s="244"/>
      <c r="SQO16" s="244"/>
      <c r="SQP16" s="244"/>
      <c r="SQQ16" s="244"/>
      <c r="SQR16" s="244"/>
      <c r="SQS16" s="244"/>
      <c r="SQT16" s="244"/>
      <c r="SQU16" s="244"/>
      <c r="SQV16" s="244"/>
      <c r="SQW16" s="244"/>
      <c r="SQX16" s="244"/>
      <c r="SQY16" s="244"/>
      <c r="SQZ16" s="244"/>
      <c r="SRA16" s="244"/>
      <c r="SRB16" s="244"/>
      <c r="SRC16" s="244"/>
      <c r="SRD16" s="244"/>
      <c r="SRE16" s="244"/>
      <c r="SRF16" s="244"/>
      <c r="SRG16" s="244"/>
      <c r="SRH16" s="244"/>
      <c r="SRI16" s="244"/>
      <c r="SRJ16" s="244"/>
      <c r="SRK16" s="244"/>
      <c r="SRL16" s="244"/>
      <c r="SRM16" s="244"/>
      <c r="SRN16" s="244"/>
      <c r="SRO16" s="244"/>
      <c r="SRP16" s="244"/>
      <c r="SRQ16" s="244"/>
      <c r="SRR16" s="244"/>
      <c r="SRS16" s="244"/>
      <c r="SRT16" s="244"/>
      <c r="SRU16" s="244"/>
      <c r="SRV16" s="244"/>
      <c r="SRW16" s="244"/>
      <c r="SRX16" s="244"/>
      <c r="SRY16" s="244"/>
      <c r="SRZ16" s="244"/>
      <c r="SSA16" s="244"/>
      <c r="SSB16" s="244"/>
      <c r="SSC16" s="244"/>
      <c r="SSD16" s="244"/>
      <c r="SSE16" s="244"/>
      <c r="SSF16" s="244"/>
      <c r="SSG16" s="244"/>
      <c r="SSH16" s="244"/>
      <c r="SSI16" s="244"/>
      <c r="SSJ16" s="244"/>
      <c r="SSK16" s="244"/>
      <c r="SSL16" s="244"/>
      <c r="SSM16" s="244"/>
      <c r="SSN16" s="244"/>
      <c r="SSO16" s="244"/>
      <c r="SSP16" s="244"/>
      <c r="SSQ16" s="244"/>
      <c r="SSR16" s="244"/>
      <c r="SSS16" s="244"/>
      <c r="SST16" s="244"/>
      <c r="SSU16" s="244"/>
      <c r="SSV16" s="244"/>
      <c r="SSW16" s="244"/>
      <c r="SSX16" s="244"/>
      <c r="SSY16" s="244"/>
      <c r="SSZ16" s="244"/>
      <c r="STA16" s="244"/>
      <c r="STB16" s="244"/>
      <c r="STC16" s="244"/>
      <c r="STD16" s="244"/>
      <c r="STE16" s="244"/>
      <c r="STF16" s="244"/>
      <c r="STG16" s="244"/>
      <c r="STH16" s="244"/>
      <c r="STI16" s="244"/>
      <c r="STJ16" s="244"/>
      <c r="STK16" s="244"/>
      <c r="STL16" s="244"/>
      <c r="STM16" s="244"/>
      <c r="STN16" s="244"/>
      <c r="STO16" s="244"/>
      <c r="STP16" s="244"/>
      <c r="STQ16" s="244"/>
      <c r="STR16" s="244"/>
      <c r="STS16" s="244"/>
      <c r="STT16" s="244"/>
      <c r="STU16" s="244"/>
      <c r="STV16" s="244"/>
      <c r="STW16" s="244"/>
      <c r="STX16" s="244"/>
      <c r="STY16" s="244"/>
      <c r="STZ16" s="244"/>
      <c r="SUA16" s="244"/>
      <c r="SUB16" s="244"/>
      <c r="SUC16" s="244"/>
      <c r="SUD16" s="244"/>
      <c r="SUE16" s="244"/>
      <c r="SUF16" s="244"/>
      <c r="SUG16" s="244"/>
      <c r="SUH16" s="244"/>
      <c r="SUI16" s="244"/>
      <c r="SUJ16" s="244"/>
      <c r="SUK16" s="244"/>
      <c r="SUL16" s="244"/>
      <c r="SUM16" s="244"/>
      <c r="SUN16" s="244"/>
      <c r="SUO16" s="244"/>
      <c r="SUP16" s="244"/>
      <c r="SUQ16" s="244"/>
      <c r="SUR16" s="244"/>
      <c r="SUS16" s="244"/>
      <c r="SUT16" s="244"/>
      <c r="SUU16" s="244"/>
      <c r="SUV16" s="244"/>
      <c r="SUW16" s="244"/>
      <c r="SUX16" s="244"/>
      <c r="SUY16" s="244"/>
      <c r="SUZ16" s="244"/>
      <c r="SVA16" s="244"/>
      <c r="SVB16" s="244"/>
      <c r="SVC16" s="244"/>
      <c r="SVD16" s="244"/>
      <c r="SVE16" s="244"/>
      <c r="SVF16" s="244"/>
      <c r="SVG16" s="244"/>
      <c r="SVH16" s="244"/>
      <c r="SVI16" s="244"/>
      <c r="SVJ16" s="244"/>
      <c r="SVK16" s="244"/>
      <c r="SVL16" s="244"/>
      <c r="SVM16" s="244"/>
      <c r="SVN16" s="244"/>
      <c r="SVO16" s="244"/>
      <c r="SVP16" s="244"/>
      <c r="SVQ16" s="244"/>
      <c r="SVR16" s="244"/>
      <c r="SVS16" s="244"/>
      <c r="SVT16" s="244"/>
      <c r="SVU16" s="244"/>
      <c r="SVV16" s="244"/>
      <c r="SVW16" s="244"/>
      <c r="SVX16" s="244"/>
      <c r="SVY16" s="244"/>
      <c r="SVZ16" s="244"/>
      <c r="SWA16" s="244"/>
      <c r="SWB16" s="244"/>
      <c r="SWC16" s="244"/>
      <c r="SWD16" s="244"/>
      <c r="SWE16" s="244"/>
      <c r="SWF16" s="244"/>
      <c r="SWG16" s="244"/>
      <c r="SWH16" s="244"/>
      <c r="SWI16" s="244"/>
      <c r="SWJ16" s="244"/>
      <c r="SWK16" s="244"/>
      <c r="SWL16" s="244"/>
      <c r="SWM16" s="244"/>
      <c r="SWN16" s="244"/>
      <c r="SWO16" s="244"/>
      <c r="SWP16" s="244"/>
      <c r="SWQ16" s="244"/>
      <c r="SWR16" s="244"/>
      <c r="SWS16" s="244"/>
      <c r="SWT16" s="244"/>
      <c r="SWU16" s="244"/>
      <c r="SWV16" s="244"/>
      <c r="SWW16" s="244"/>
      <c r="SWX16" s="244"/>
      <c r="SWY16" s="244"/>
      <c r="SWZ16" s="244"/>
      <c r="SXA16" s="244"/>
      <c r="SXB16" s="244"/>
      <c r="SXC16" s="244"/>
      <c r="SXD16" s="244"/>
      <c r="SXE16" s="244"/>
      <c r="SXF16" s="244"/>
      <c r="SXG16" s="244"/>
      <c r="SXH16" s="244"/>
      <c r="SXI16" s="244"/>
      <c r="SXJ16" s="244"/>
      <c r="SXK16" s="244"/>
      <c r="SXL16" s="244"/>
      <c r="SXM16" s="244"/>
      <c r="SXN16" s="244"/>
      <c r="SXO16" s="244"/>
      <c r="SXP16" s="244"/>
      <c r="SXQ16" s="244"/>
      <c r="SXR16" s="244"/>
      <c r="SXS16" s="244"/>
      <c r="SXT16" s="244"/>
      <c r="SXU16" s="244"/>
      <c r="SXV16" s="244"/>
      <c r="SXW16" s="244"/>
      <c r="SXX16" s="244"/>
      <c r="SXY16" s="244"/>
      <c r="SXZ16" s="244"/>
      <c r="SYA16" s="244"/>
      <c r="SYB16" s="244"/>
      <c r="SYC16" s="244"/>
      <c r="SYD16" s="244"/>
      <c r="SYE16" s="244"/>
      <c r="SYF16" s="244"/>
      <c r="SYG16" s="244"/>
      <c r="SYH16" s="244"/>
      <c r="SYI16" s="244"/>
      <c r="SYJ16" s="244"/>
      <c r="SYK16" s="244"/>
      <c r="SYL16" s="244"/>
      <c r="SYM16" s="244"/>
      <c r="SYN16" s="244"/>
      <c r="SYO16" s="244"/>
      <c r="SYP16" s="244"/>
      <c r="SYQ16" s="244"/>
      <c r="SYR16" s="244"/>
      <c r="SYS16" s="244"/>
      <c r="SYT16" s="244"/>
      <c r="SYU16" s="244"/>
      <c r="SYV16" s="244"/>
      <c r="SYW16" s="244"/>
      <c r="SYX16" s="244"/>
      <c r="SYY16" s="244"/>
      <c r="SYZ16" s="244"/>
      <c r="SZA16" s="244"/>
      <c r="SZB16" s="244"/>
      <c r="SZC16" s="244"/>
      <c r="SZD16" s="244"/>
      <c r="SZE16" s="244"/>
      <c r="SZF16" s="244"/>
      <c r="SZG16" s="244"/>
      <c r="SZH16" s="244"/>
      <c r="SZI16" s="244"/>
      <c r="SZJ16" s="244"/>
      <c r="SZK16" s="244"/>
      <c r="SZL16" s="244"/>
      <c r="SZM16" s="244"/>
      <c r="SZN16" s="244"/>
      <c r="SZO16" s="244"/>
      <c r="SZP16" s="244"/>
      <c r="SZQ16" s="244"/>
      <c r="SZR16" s="244"/>
      <c r="SZS16" s="244"/>
      <c r="SZT16" s="244"/>
      <c r="SZU16" s="244"/>
      <c r="SZV16" s="244"/>
      <c r="SZW16" s="244"/>
      <c r="SZX16" s="244"/>
      <c r="SZY16" s="244"/>
      <c r="SZZ16" s="244"/>
      <c r="TAA16" s="244"/>
      <c r="TAB16" s="244"/>
      <c r="TAC16" s="244"/>
      <c r="TAD16" s="244"/>
      <c r="TAE16" s="244"/>
      <c r="TAF16" s="244"/>
      <c r="TAG16" s="244"/>
      <c r="TAH16" s="244"/>
      <c r="TAI16" s="244"/>
      <c r="TAJ16" s="244"/>
      <c r="TAK16" s="244"/>
      <c r="TAL16" s="244"/>
      <c r="TAM16" s="244"/>
      <c r="TAN16" s="244"/>
      <c r="TAO16" s="244"/>
      <c r="TAP16" s="244"/>
      <c r="TAQ16" s="244"/>
      <c r="TAR16" s="244"/>
      <c r="TAS16" s="244"/>
      <c r="TAT16" s="244"/>
      <c r="TAU16" s="244"/>
      <c r="TAV16" s="244"/>
      <c r="TAW16" s="244"/>
      <c r="TAX16" s="244"/>
      <c r="TAY16" s="244"/>
      <c r="TAZ16" s="244"/>
      <c r="TBA16" s="244"/>
      <c r="TBB16" s="244"/>
      <c r="TBC16" s="244"/>
      <c r="TBD16" s="244"/>
      <c r="TBE16" s="244"/>
      <c r="TBF16" s="244"/>
      <c r="TBG16" s="244"/>
      <c r="TBH16" s="244"/>
      <c r="TBI16" s="244"/>
      <c r="TBJ16" s="244"/>
      <c r="TBK16" s="244"/>
      <c r="TBL16" s="244"/>
      <c r="TBM16" s="244"/>
      <c r="TBN16" s="244"/>
      <c r="TBO16" s="244"/>
      <c r="TBP16" s="244"/>
      <c r="TBQ16" s="244"/>
      <c r="TBR16" s="244"/>
      <c r="TBS16" s="244"/>
      <c r="TBT16" s="244"/>
      <c r="TBU16" s="244"/>
      <c r="TBV16" s="244"/>
      <c r="TBW16" s="244"/>
      <c r="TBX16" s="244"/>
      <c r="TBY16" s="244"/>
      <c r="TBZ16" s="244"/>
      <c r="TCA16" s="244"/>
      <c r="TCB16" s="244"/>
      <c r="TCC16" s="244"/>
      <c r="TCD16" s="244"/>
      <c r="TCE16" s="244"/>
      <c r="TCF16" s="244"/>
      <c r="TCG16" s="244"/>
      <c r="TCH16" s="244"/>
      <c r="TCI16" s="244"/>
      <c r="TCJ16" s="244"/>
      <c r="TCK16" s="244"/>
      <c r="TCL16" s="244"/>
      <c r="TCM16" s="244"/>
      <c r="TCN16" s="244"/>
      <c r="TCO16" s="244"/>
      <c r="TCP16" s="244"/>
      <c r="TCQ16" s="244"/>
      <c r="TCR16" s="244"/>
      <c r="TCS16" s="244"/>
      <c r="TCT16" s="244"/>
      <c r="TCU16" s="244"/>
      <c r="TCV16" s="244"/>
      <c r="TCW16" s="244"/>
      <c r="TCX16" s="244"/>
      <c r="TCY16" s="244"/>
      <c r="TCZ16" s="244"/>
      <c r="TDA16" s="244"/>
      <c r="TDB16" s="244"/>
      <c r="TDC16" s="244"/>
      <c r="TDD16" s="244"/>
      <c r="TDE16" s="244"/>
      <c r="TDF16" s="244"/>
      <c r="TDG16" s="244"/>
      <c r="TDH16" s="244"/>
      <c r="TDI16" s="244"/>
      <c r="TDJ16" s="244"/>
      <c r="TDK16" s="244"/>
      <c r="TDL16" s="244"/>
      <c r="TDM16" s="244"/>
      <c r="TDN16" s="244"/>
      <c r="TDO16" s="244"/>
      <c r="TDP16" s="244"/>
      <c r="TDQ16" s="244"/>
      <c r="TDR16" s="244"/>
      <c r="TDS16" s="244"/>
      <c r="TDT16" s="244"/>
      <c r="TDU16" s="244"/>
      <c r="TDV16" s="244"/>
      <c r="TDW16" s="244"/>
      <c r="TDX16" s="244"/>
      <c r="TDY16" s="244"/>
      <c r="TDZ16" s="244"/>
      <c r="TEA16" s="244"/>
      <c r="TEB16" s="244"/>
      <c r="TEC16" s="244"/>
      <c r="TED16" s="244"/>
      <c r="TEE16" s="244"/>
      <c r="TEF16" s="244"/>
      <c r="TEG16" s="244"/>
      <c r="TEH16" s="244"/>
      <c r="TEI16" s="244"/>
      <c r="TEJ16" s="244"/>
      <c r="TEK16" s="244"/>
      <c r="TEL16" s="244"/>
      <c r="TEM16" s="244"/>
      <c r="TEN16" s="244"/>
      <c r="TEO16" s="244"/>
      <c r="TEP16" s="244"/>
      <c r="TEQ16" s="244"/>
      <c r="TER16" s="244"/>
      <c r="TES16" s="244"/>
      <c r="TET16" s="244"/>
      <c r="TEU16" s="244"/>
      <c r="TEV16" s="244"/>
      <c r="TEW16" s="244"/>
      <c r="TEX16" s="244"/>
      <c r="TEY16" s="244"/>
      <c r="TEZ16" s="244"/>
      <c r="TFA16" s="244"/>
      <c r="TFB16" s="244"/>
      <c r="TFC16" s="244"/>
      <c r="TFD16" s="244"/>
      <c r="TFE16" s="244"/>
      <c r="TFF16" s="244"/>
      <c r="TFG16" s="244"/>
      <c r="TFH16" s="244"/>
      <c r="TFI16" s="244"/>
      <c r="TFJ16" s="244"/>
      <c r="TFK16" s="244"/>
      <c r="TFL16" s="244"/>
      <c r="TFM16" s="244"/>
      <c r="TFN16" s="244"/>
      <c r="TFO16" s="244"/>
      <c r="TFP16" s="244"/>
      <c r="TFQ16" s="244"/>
      <c r="TFR16" s="244"/>
      <c r="TFS16" s="244"/>
      <c r="TFT16" s="244"/>
      <c r="TFU16" s="244"/>
      <c r="TFV16" s="244"/>
      <c r="TFW16" s="244"/>
      <c r="TFX16" s="244"/>
      <c r="TFY16" s="244"/>
      <c r="TFZ16" s="244"/>
      <c r="TGA16" s="244"/>
      <c r="TGB16" s="244"/>
      <c r="TGC16" s="244"/>
      <c r="TGD16" s="244"/>
      <c r="TGE16" s="244"/>
      <c r="TGF16" s="244"/>
      <c r="TGG16" s="244"/>
      <c r="TGH16" s="244"/>
      <c r="TGI16" s="244"/>
      <c r="TGJ16" s="244"/>
      <c r="TGK16" s="244"/>
      <c r="TGL16" s="244"/>
      <c r="TGM16" s="244"/>
      <c r="TGN16" s="244"/>
      <c r="TGO16" s="244"/>
      <c r="TGP16" s="244"/>
      <c r="TGQ16" s="244"/>
      <c r="TGR16" s="244"/>
      <c r="TGS16" s="244"/>
      <c r="TGT16" s="244"/>
      <c r="TGU16" s="244"/>
      <c r="TGV16" s="244"/>
      <c r="TGW16" s="244"/>
      <c r="TGX16" s="244"/>
      <c r="TGY16" s="244"/>
      <c r="TGZ16" s="244"/>
      <c r="THA16" s="244"/>
      <c r="THB16" s="244"/>
      <c r="THC16" s="244"/>
      <c r="THD16" s="244"/>
      <c r="THE16" s="244"/>
      <c r="THF16" s="244"/>
      <c r="THG16" s="244"/>
      <c r="THH16" s="244"/>
      <c r="THI16" s="244"/>
      <c r="THJ16" s="244"/>
      <c r="THK16" s="244"/>
      <c r="THL16" s="244"/>
      <c r="THM16" s="244"/>
      <c r="THN16" s="244"/>
      <c r="THO16" s="244"/>
      <c r="THP16" s="244"/>
      <c r="THQ16" s="244"/>
      <c r="THR16" s="244"/>
      <c r="THS16" s="244"/>
      <c r="THT16" s="244"/>
      <c r="THU16" s="244"/>
      <c r="THV16" s="244"/>
      <c r="THW16" s="244"/>
      <c r="THX16" s="244"/>
      <c r="THY16" s="244"/>
      <c r="THZ16" s="244"/>
      <c r="TIA16" s="244"/>
      <c r="TIB16" s="244"/>
      <c r="TIC16" s="244"/>
      <c r="TID16" s="244"/>
      <c r="TIE16" s="244"/>
      <c r="TIF16" s="244"/>
      <c r="TIG16" s="244"/>
      <c r="TIH16" s="244"/>
      <c r="TII16" s="244"/>
      <c r="TIJ16" s="244"/>
      <c r="TIK16" s="244"/>
      <c r="TIL16" s="244"/>
      <c r="TIM16" s="244"/>
      <c r="TIN16" s="244"/>
      <c r="TIO16" s="244"/>
      <c r="TIP16" s="244"/>
      <c r="TIQ16" s="244"/>
      <c r="TIR16" s="244"/>
      <c r="TIS16" s="244"/>
      <c r="TIT16" s="244"/>
      <c r="TIU16" s="244"/>
      <c r="TIV16" s="244"/>
      <c r="TIW16" s="244"/>
      <c r="TIX16" s="244"/>
      <c r="TIY16" s="244"/>
      <c r="TIZ16" s="244"/>
      <c r="TJA16" s="244"/>
      <c r="TJB16" s="244"/>
      <c r="TJC16" s="244"/>
      <c r="TJD16" s="244"/>
      <c r="TJE16" s="244"/>
      <c r="TJF16" s="244"/>
      <c r="TJG16" s="244"/>
      <c r="TJH16" s="244"/>
      <c r="TJI16" s="244"/>
      <c r="TJJ16" s="244"/>
      <c r="TJK16" s="244"/>
      <c r="TJL16" s="244"/>
      <c r="TJM16" s="244"/>
      <c r="TJN16" s="244"/>
      <c r="TJO16" s="244"/>
      <c r="TJP16" s="244"/>
      <c r="TJQ16" s="244"/>
      <c r="TJR16" s="244"/>
      <c r="TJS16" s="244"/>
      <c r="TJT16" s="244"/>
      <c r="TJU16" s="244"/>
      <c r="TJV16" s="244"/>
      <c r="TJW16" s="244"/>
      <c r="TJX16" s="244"/>
      <c r="TJY16" s="244"/>
      <c r="TJZ16" s="244"/>
      <c r="TKA16" s="244"/>
      <c r="TKB16" s="244"/>
      <c r="TKC16" s="244"/>
      <c r="TKD16" s="244"/>
      <c r="TKE16" s="244"/>
      <c r="TKF16" s="244"/>
      <c r="TKG16" s="244"/>
      <c r="TKH16" s="244"/>
      <c r="TKI16" s="244"/>
      <c r="TKJ16" s="244"/>
      <c r="TKK16" s="244"/>
      <c r="TKL16" s="244"/>
      <c r="TKM16" s="244"/>
      <c r="TKN16" s="244"/>
      <c r="TKO16" s="244"/>
      <c r="TKP16" s="244"/>
      <c r="TKQ16" s="244"/>
      <c r="TKR16" s="244"/>
      <c r="TKS16" s="244"/>
      <c r="TKT16" s="244"/>
      <c r="TKU16" s="244"/>
      <c r="TKV16" s="244"/>
      <c r="TKW16" s="244"/>
      <c r="TKX16" s="244"/>
      <c r="TKY16" s="244"/>
      <c r="TKZ16" s="244"/>
      <c r="TLA16" s="244"/>
      <c r="TLB16" s="244"/>
      <c r="TLC16" s="244"/>
      <c r="TLD16" s="244"/>
      <c r="TLE16" s="244"/>
      <c r="TLF16" s="244"/>
      <c r="TLG16" s="244"/>
      <c r="TLH16" s="244"/>
      <c r="TLI16" s="244"/>
      <c r="TLJ16" s="244"/>
      <c r="TLK16" s="244"/>
      <c r="TLL16" s="244"/>
      <c r="TLM16" s="244"/>
      <c r="TLN16" s="244"/>
      <c r="TLO16" s="244"/>
      <c r="TLP16" s="244"/>
      <c r="TLQ16" s="244"/>
      <c r="TLR16" s="244"/>
      <c r="TLS16" s="244"/>
      <c r="TLT16" s="244"/>
      <c r="TLU16" s="244"/>
      <c r="TLV16" s="244"/>
      <c r="TLW16" s="244"/>
      <c r="TLX16" s="244"/>
      <c r="TLY16" s="244"/>
      <c r="TLZ16" s="244"/>
      <c r="TMA16" s="244"/>
      <c r="TMB16" s="244"/>
      <c r="TMC16" s="244"/>
      <c r="TMD16" s="244"/>
      <c r="TME16" s="244"/>
      <c r="TMF16" s="244"/>
      <c r="TMG16" s="244"/>
      <c r="TMH16" s="244"/>
      <c r="TMI16" s="244"/>
      <c r="TMJ16" s="244"/>
      <c r="TMK16" s="244"/>
      <c r="TML16" s="244"/>
      <c r="TMM16" s="244"/>
      <c r="TMN16" s="244"/>
      <c r="TMO16" s="244"/>
      <c r="TMP16" s="244"/>
      <c r="TMQ16" s="244"/>
      <c r="TMR16" s="244"/>
      <c r="TMS16" s="244"/>
      <c r="TMT16" s="244"/>
      <c r="TMU16" s="244"/>
      <c r="TMV16" s="244"/>
      <c r="TMW16" s="244"/>
      <c r="TMX16" s="244"/>
      <c r="TMY16" s="244"/>
      <c r="TMZ16" s="244"/>
      <c r="TNA16" s="244"/>
      <c r="TNB16" s="244"/>
      <c r="TNC16" s="244"/>
      <c r="TND16" s="244"/>
      <c r="TNE16" s="244"/>
      <c r="TNF16" s="244"/>
      <c r="TNG16" s="244"/>
      <c r="TNH16" s="244"/>
      <c r="TNI16" s="244"/>
      <c r="TNJ16" s="244"/>
      <c r="TNK16" s="244"/>
      <c r="TNL16" s="244"/>
      <c r="TNM16" s="244"/>
      <c r="TNN16" s="244"/>
      <c r="TNO16" s="244"/>
      <c r="TNP16" s="244"/>
      <c r="TNQ16" s="244"/>
      <c r="TNR16" s="244"/>
      <c r="TNS16" s="244"/>
      <c r="TNT16" s="244"/>
      <c r="TNU16" s="244"/>
      <c r="TNV16" s="244"/>
      <c r="TNW16" s="244"/>
      <c r="TNX16" s="244"/>
      <c r="TNY16" s="244"/>
      <c r="TNZ16" s="244"/>
      <c r="TOA16" s="244"/>
      <c r="TOB16" s="244"/>
      <c r="TOC16" s="244"/>
      <c r="TOD16" s="244"/>
      <c r="TOE16" s="244"/>
      <c r="TOF16" s="244"/>
      <c r="TOG16" s="244"/>
      <c r="TOH16" s="244"/>
      <c r="TOI16" s="244"/>
      <c r="TOJ16" s="244"/>
      <c r="TOK16" s="244"/>
      <c r="TOL16" s="244"/>
      <c r="TOM16" s="244"/>
      <c r="TON16" s="244"/>
      <c r="TOO16" s="244"/>
      <c r="TOP16" s="244"/>
      <c r="TOQ16" s="244"/>
      <c r="TOR16" s="244"/>
      <c r="TOS16" s="244"/>
      <c r="TOT16" s="244"/>
      <c r="TOU16" s="244"/>
      <c r="TOV16" s="244"/>
      <c r="TOW16" s="244"/>
      <c r="TOX16" s="244"/>
      <c r="TOY16" s="244"/>
      <c r="TOZ16" s="244"/>
      <c r="TPA16" s="244"/>
      <c r="TPB16" s="244"/>
      <c r="TPC16" s="244"/>
      <c r="TPD16" s="244"/>
      <c r="TPE16" s="244"/>
      <c r="TPF16" s="244"/>
      <c r="TPG16" s="244"/>
      <c r="TPH16" s="244"/>
      <c r="TPI16" s="244"/>
      <c r="TPJ16" s="244"/>
      <c r="TPK16" s="244"/>
      <c r="TPL16" s="244"/>
      <c r="TPM16" s="244"/>
      <c r="TPN16" s="244"/>
      <c r="TPO16" s="244"/>
      <c r="TPP16" s="244"/>
      <c r="TPQ16" s="244"/>
      <c r="TPR16" s="244"/>
      <c r="TPS16" s="244"/>
      <c r="TPT16" s="244"/>
      <c r="TPU16" s="244"/>
      <c r="TPV16" s="244"/>
      <c r="TPW16" s="244"/>
      <c r="TPX16" s="244"/>
      <c r="TPY16" s="244"/>
      <c r="TPZ16" s="244"/>
      <c r="TQA16" s="244"/>
      <c r="TQB16" s="244"/>
      <c r="TQC16" s="244"/>
      <c r="TQD16" s="244"/>
      <c r="TQE16" s="244"/>
      <c r="TQF16" s="244"/>
      <c r="TQG16" s="244"/>
      <c r="TQH16" s="244"/>
      <c r="TQI16" s="244"/>
      <c r="TQJ16" s="244"/>
      <c r="TQK16" s="244"/>
      <c r="TQL16" s="244"/>
      <c r="TQM16" s="244"/>
      <c r="TQN16" s="244"/>
      <c r="TQO16" s="244"/>
      <c r="TQP16" s="244"/>
      <c r="TQQ16" s="244"/>
      <c r="TQR16" s="244"/>
      <c r="TQS16" s="244"/>
      <c r="TQT16" s="244"/>
      <c r="TQU16" s="244"/>
      <c r="TQV16" s="244"/>
      <c r="TQW16" s="244"/>
      <c r="TQX16" s="244"/>
      <c r="TQY16" s="244"/>
      <c r="TQZ16" s="244"/>
      <c r="TRA16" s="244"/>
      <c r="TRB16" s="244"/>
      <c r="TRC16" s="244"/>
      <c r="TRD16" s="244"/>
      <c r="TRE16" s="244"/>
      <c r="TRF16" s="244"/>
      <c r="TRG16" s="244"/>
      <c r="TRH16" s="244"/>
      <c r="TRI16" s="244"/>
      <c r="TRJ16" s="244"/>
      <c r="TRK16" s="244"/>
      <c r="TRL16" s="244"/>
      <c r="TRM16" s="244"/>
      <c r="TRN16" s="244"/>
      <c r="TRO16" s="244"/>
      <c r="TRP16" s="244"/>
      <c r="TRQ16" s="244"/>
      <c r="TRR16" s="244"/>
      <c r="TRS16" s="244"/>
      <c r="TRT16" s="244"/>
      <c r="TRU16" s="244"/>
      <c r="TRV16" s="244"/>
      <c r="TRW16" s="244"/>
      <c r="TRX16" s="244"/>
      <c r="TRY16" s="244"/>
      <c r="TRZ16" s="244"/>
      <c r="TSA16" s="244"/>
      <c r="TSB16" s="244"/>
      <c r="TSC16" s="244"/>
      <c r="TSD16" s="244"/>
      <c r="TSE16" s="244"/>
      <c r="TSF16" s="244"/>
      <c r="TSG16" s="244"/>
      <c r="TSH16" s="244"/>
      <c r="TSI16" s="244"/>
      <c r="TSJ16" s="244"/>
      <c r="TSK16" s="244"/>
      <c r="TSL16" s="244"/>
      <c r="TSM16" s="244"/>
      <c r="TSN16" s="244"/>
      <c r="TSO16" s="244"/>
      <c r="TSP16" s="244"/>
      <c r="TSQ16" s="244"/>
      <c r="TSR16" s="244"/>
      <c r="TSS16" s="244"/>
      <c r="TST16" s="244"/>
      <c r="TSU16" s="244"/>
      <c r="TSV16" s="244"/>
      <c r="TSW16" s="244"/>
      <c r="TSX16" s="244"/>
      <c r="TSY16" s="244"/>
      <c r="TSZ16" s="244"/>
      <c r="TTA16" s="244"/>
      <c r="TTB16" s="244"/>
      <c r="TTC16" s="244"/>
      <c r="TTD16" s="244"/>
      <c r="TTE16" s="244"/>
      <c r="TTF16" s="244"/>
      <c r="TTG16" s="244"/>
      <c r="TTH16" s="244"/>
      <c r="TTI16" s="244"/>
      <c r="TTJ16" s="244"/>
      <c r="TTK16" s="244"/>
      <c r="TTL16" s="244"/>
      <c r="TTM16" s="244"/>
      <c r="TTN16" s="244"/>
      <c r="TTO16" s="244"/>
      <c r="TTP16" s="244"/>
      <c r="TTQ16" s="244"/>
      <c r="TTR16" s="244"/>
      <c r="TTS16" s="244"/>
      <c r="TTT16" s="244"/>
      <c r="TTU16" s="244"/>
      <c r="TTV16" s="244"/>
      <c r="TTW16" s="244"/>
      <c r="TTX16" s="244"/>
      <c r="TTY16" s="244"/>
      <c r="TTZ16" s="244"/>
      <c r="TUA16" s="244"/>
      <c r="TUB16" s="244"/>
      <c r="TUC16" s="244"/>
      <c r="TUD16" s="244"/>
      <c r="TUE16" s="244"/>
      <c r="TUF16" s="244"/>
      <c r="TUG16" s="244"/>
      <c r="TUH16" s="244"/>
      <c r="TUI16" s="244"/>
      <c r="TUJ16" s="244"/>
      <c r="TUK16" s="244"/>
      <c r="TUL16" s="244"/>
      <c r="TUM16" s="244"/>
      <c r="TUN16" s="244"/>
      <c r="TUO16" s="244"/>
      <c r="TUP16" s="244"/>
      <c r="TUQ16" s="244"/>
      <c r="TUR16" s="244"/>
      <c r="TUS16" s="244"/>
      <c r="TUT16" s="244"/>
      <c r="TUU16" s="244"/>
      <c r="TUV16" s="244"/>
      <c r="TUW16" s="244"/>
      <c r="TUX16" s="244"/>
      <c r="TUY16" s="244"/>
      <c r="TUZ16" s="244"/>
      <c r="TVA16" s="244"/>
      <c r="TVB16" s="244"/>
      <c r="TVC16" s="244"/>
      <c r="TVD16" s="244"/>
      <c r="TVE16" s="244"/>
      <c r="TVF16" s="244"/>
      <c r="TVG16" s="244"/>
      <c r="TVH16" s="244"/>
      <c r="TVI16" s="244"/>
      <c r="TVJ16" s="244"/>
      <c r="TVK16" s="244"/>
      <c r="TVL16" s="244"/>
      <c r="TVM16" s="244"/>
      <c r="TVN16" s="244"/>
      <c r="TVO16" s="244"/>
      <c r="TVP16" s="244"/>
      <c r="TVQ16" s="244"/>
      <c r="TVR16" s="244"/>
      <c r="TVS16" s="244"/>
      <c r="TVT16" s="244"/>
      <c r="TVU16" s="244"/>
      <c r="TVV16" s="244"/>
      <c r="TVW16" s="244"/>
      <c r="TVX16" s="244"/>
      <c r="TVY16" s="244"/>
      <c r="TVZ16" s="244"/>
      <c r="TWA16" s="244"/>
      <c r="TWB16" s="244"/>
      <c r="TWC16" s="244"/>
      <c r="TWD16" s="244"/>
      <c r="TWE16" s="244"/>
      <c r="TWF16" s="244"/>
      <c r="TWG16" s="244"/>
      <c r="TWH16" s="244"/>
      <c r="TWI16" s="244"/>
      <c r="TWJ16" s="244"/>
      <c r="TWK16" s="244"/>
      <c r="TWL16" s="244"/>
      <c r="TWM16" s="244"/>
      <c r="TWN16" s="244"/>
      <c r="TWO16" s="244"/>
      <c r="TWP16" s="244"/>
      <c r="TWQ16" s="244"/>
      <c r="TWR16" s="244"/>
      <c r="TWS16" s="244"/>
      <c r="TWT16" s="244"/>
      <c r="TWU16" s="244"/>
      <c r="TWV16" s="244"/>
      <c r="TWW16" s="244"/>
      <c r="TWX16" s="244"/>
      <c r="TWY16" s="244"/>
      <c r="TWZ16" s="244"/>
      <c r="TXA16" s="244"/>
      <c r="TXB16" s="244"/>
      <c r="TXC16" s="244"/>
      <c r="TXD16" s="244"/>
      <c r="TXE16" s="244"/>
      <c r="TXF16" s="244"/>
      <c r="TXG16" s="244"/>
      <c r="TXH16" s="244"/>
      <c r="TXI16" s="244"/>
      <c r="TXJ16" s="244"/>
      <c r="TXK16" s="244"/>
      <c r="TXL16" s="244"/>
      <c r="TXM16" s="244"/>
      <c r="TXN16" s="244"/>
      <c r="TXO16" s="244"/>
      <c r="TXP16" s="244"/>
      <c r="TXQ16" s="244"/>
      <c r="TXR16" s="244"/>
      <c r="TXS16" s="244"/>
      <c r="TXT16" s="244"/>
      <c r="TXU16" s="244"/>
      <c r="TXV16" s="244"/>
      <c r="TXW16" s="244"/>
      <c r="TXX16" s="244"/>
      <c r="TXY16" s="244"/>
      <c r="TXZ16" s="244"/>
      <c r="TYA16" s="244"/>
      <c r="TYB16" s="244"/>
      <c r="TYC16" s="244"/>
      <c r="TYD16" s="244"/>
      <c r="TYE16" s="244"/>
      <c r="TYF16" s="244"/>
      <c r="TYG16" s="244"/>
      <c r="TYH16" s="244"/>
      <c r="TYI16" s="244"/>
      <c r="TYJ16" s="244"/>
      <c r="TYK16" s="244"/>
      <c r="TYL16" s="244"/>
      <c r="TYM16" s="244"/>
      <c r="TYN16" s="244"/>
      <c r="TYO16" s="244"/>
      <c r="TYP16" s="244"/>
      <c r="TYQ16" s="244"/>
      <c r="TYR16" s="244"/>
      <c r="TYS16" s="244"/>
      <c r="TYT16" s="244"/>
      <c r="TYU16" s="244"/>
      <c r="TYV16" s="244"/>
      <c r="TYW16" s="244"/>
      <c r="TYX16" s="244"/>
      <c r="TYY16" s="244"/>
      <c r="TYZ16" s="244"/>
      <c r="TZA16" s="244"/>
      <c r="TZB16" s="244"/>
      <c r="TZC16" s="244"/>
      <c r="TZD16" s="244"/>
      <c r="TZE16" s="244"/>
      <c r="TZF16" s="244"/>
      <c r="TZG16" s="244"/>
      <c r="TZH16" s="244"/>
      <c r="TZI16" s="244"/>
      <c r="TZJ16" s="244"/>
      <c r="TZK16" s="244"/>
      <c r="TZL16" s="244"/>
      <c r="TZM16" s="244"/>
      <c r="TZN16" s="244"/>
      <c r="TZO16" s="244"/>
      <c r="TZP16" s="244"/>
      <c r="TZQ16" s="244"/>
      <c r="TZR16" s="244"/>
      <c r="TZS16" s="244"/>
      <c r="TZT16" s="244"/>
      <c r="TZU16" s="244"/>
      <c r="TZV16" s="244"/>
      <c r="TZW16" s="244"/>
      <c r="TZX16" s="244"/>
      <c r="TZY16" s="244"/>
      <c r="TZZ16" s="244"/>
      <c r="UAA16" s="244"/>
      <c r="UAB16" s="244"/>
      <c r="UAC16" s="244"/>
      <c r="UAD16" s="244"/>
      <c r="UAE16" s="244"/>
      <c r="UAF16" s="244"/>
      <c r="UAG16" s="244"/>
      <c r="UAH16" s="244"/>
      <c r="UAI16" s="244"/>
      <c r="UAJ16" s="244"/>
      <c r="UAK16" s="244"/>
      <c r="UAL16" s="244"/>
      <c r="UAM16" s="244"/>
      <c r="UAN16" s="244"/>
      <c r="UAO16" s="244"/>
      <c r="UAP16" s="244"/>
      <c r="UAQ16" s="244"/>
      <c r="UAR16" s="244"/>
      <c r="UAS16" s="244"/>
      <c r="UAT16" s="244"/>
      <c r="UAU16" s="244"/>
      <c r="UAV16" s="244"/>
      <c r="UAW16" s="244"/>
      <c r="UAX16" s="244"/>
      <c r="UAY16" s="244"/>
      <c r="UAZ16" s="244"/>
      <c r="UBA16" s="244"/>
      <c r="UBB16" s="244"/>
      <c r="UBC16" s="244"/>
      <c r="UBD16" s="244"/>
      <c r="UBE16" s="244"/>
      <c r="UBF16" s="244"/>
      <c r="UBG16" s="244"/>
      <c r="UBH16" s="244"/>
      <c r="UBI16" s="244"/>
      <c r="UBJ16" s="244"/>
      <c r="UBK16" s="244"/>
      <c r="UBL16" s="244"/>
      <c r="UBM16" s="244"/>
      <c r="UBN16" s="244"/>
      <c r="UBO16" s="244"/>
      <c r="UBP16" s="244"/>
      <c r="UBQ16" s="244"/>
      <c r="UBR16" s="244"/>
      <c r="UBS16" s="244"/>
      <c r="UBT16" s="244"/>
      <c r="UBU16" s="244"/>
      <c r="UBV16" s="244"/>
      <c r="UBW16" s="244"/>
      <c r="UBX16" s="244"/>
      <c r="UBY16" s="244"/>
      <c r="UBZ16" s="244"/>
      <c r="UCA16" s="244"/>
      <c r="UCB16" s="244"/>
      <c r="UCC16" s="244"/>
      <c r="UCD16" s="244"/>
      <c r="UCE16" s="244"/>
      <c r="UCF16" s="244"/>
      <c r="UCG16" s="244"/>
      <c r="UCH16" s="244"/>
      <c r="UCI16" s="244"/>
      <c r="UCJ16" s="244"/>
      <c r="UCK16" s="244"/>
      <c r="UCL16" s="244"/>
      <c r="UCM16" s="244"/>
      <c r="UCN16" s="244"/>
      <c r="UCO16" s="244"/>
      <c r="UCP16" s="244"/>
      <c r="UCQ16" s="244"/>
      <c r="UCR16" s="244"/>
      <c r="UCS16" s="244"/>
      <c r="UCT16" s="244"/>
      <c r="UCU16" s="244"/>
      <c r="UCV16" s="244"/>
      <c r="UCW16" s="244"/>
      <c r="UCX16" s="244"/>
      <c r="UCY16" s="244"/>
      <c r="UCZ16" s="244"/>
      <c r="UDA16" s="244"/>
      <c r="UDB16" s="244"/>
      <c r="UDC16" s="244"/>
      <c r="UDD16" s="244"/>
      <c r="UDE16" s="244"/>
      <c r="UDF16" s="244"/>
      <c r="UDG16" s="244"/>
      <c r="UDH16" s="244"/>
      <c r="UDI16" s="244"/>
      <c r="UDJ16" s="244"/>
      <c r="UDK16" s="244"/>
      <c r="UDL16" s="244"/>
      <c r="UDM16" s="244"/>
      <c r="UDN16" s="244"/>
      <c r="UDO16" s="244"/>
      <c r="UDP16" s="244"/>
      <c r="UDQ16" s="244"/>
      <c r="UDR16" s="244"/>
      <c r="UDS16" s="244"/>
      <c r="UDT16" s="244"/>
      <c r="UDU16" s="244"/>
      <c r="UDV16" s="244"/>
      <c r="UDW16" s="244"/>
      <c r="UDX16" s="244"/>
      <c r="UDY16" s="244"/>
      <c r="UDZ16" s="244"/>
      <c r="UEA16" s="244"/>
      <c r="UEB16" s="244"/>
      <c r="UEC16" s="244"/>
      <c r="UED16" s="244"/>
      <c r="UEE16" s="244"/>
      <c r="UEF16" s="244"/>
      <c r="UEG16" s="244"/>
      <c r="UEH16" s="244"/>
      <c r="UEI16" s="244"/>
      <c r="UEJ16" s="244"/>
      <c r="UEK16" s="244"/>
      <c r="UEL16" s="244"/>
      <c r="UEM16" s="244"/>
      <c r="UEN16" s="244"/>
      <c r="UEO16" s="244"/>
      <c r="UEP16" s="244"/>
      <c r="UEQ16" s="244"/>
      <c r="UER16" s="244"/>
      <c r="UES16" s="244"/>
      <c r="UET16" s="244"/>
      <c r="UEU16" s="244"/>
      <c r="UEV16" s="244"/>
      <c r="UEW16" s="244"/>
      <c r="UEX16" s="244"/>
      <c r="UEY16" s="244"/>
      <c r="UEZ16" s="244"/>
      <c r="UFA16" s="244"/>
      <c r="UFB16" s="244"/>
      <c r="UFC16" s="244"/>
      <c r="UFD16" s="244"/>
      <c r="UFE16" s="244"/>
      <c r="UFF16" s="244"/>
      <c r="UFG16" s="244"/>
      <c r="UFH16" s="244"/>
      <c r="UFI16" s="244"/>
      <c r="UFJ16" s="244"/>
      <c r="UFK16" s="244"/>
      <c r="UFL16" s="244"/>
      <c r="UFM16" s="244"/>
      <c r="UFN16" s="244"/>
      <c r="UFO16" s="244"/>
      <c r="UFP16" s="244"/>
      <c r="UFQ16" s="244"/>
      <c r="UFR16" s="244"/>
      <c r="UFS16" s="244"/>
      <c r="UFT16" s="244"/>
      <c r="UFU16" s="244"/>
      <c r="UFV16" s="244"/>
      <c r="UFW16" s="244"/>
      <c r="UFX16" s="244"/>
      <c r="UFY16" s="244"/>
      <c r="UFZ16" s="244"/>
      <c r="UGA16" s="244"/>
      <c r="UGB16" s="244"/>
      <c r="UGC16" s="244"/>
      <c r="UGD16" s="244"/>
      <c r="UGE16" s="244"/>
      <c r="UGF16" s="244"/>
      <c r="UGG16" s="244"/>
      <c r="UGH16" s="244"/>
      <c r="UGI16" s="244"/>
      <c r="UGJ16" s="244"/>
      <c r="UGK16" s="244"/>
      <c r="UGL16" s="244"/>
      <c r="UGM16" s="244"/>
      <c r="UGN16" s="244"/>
      <c r="UGO16" s="244"/>
      <c r="UGP16" s="244"/>
      <c r="UGQ16" s="244"/>
      <c r="UGR16" s="244"/>
      <c r="UGS16" s="244"/>
      <c r="UGT16" s="244"/>
      <c r="UGU16" s="244"/>
      <c r="UGV16" s="244"/>
      <c r="UGW16" s="244"/>
      <c r="UGX16" s="244"/>
      <c r="UGY16" s="244"/>
      <c r="UGZ16" s="244"/>
      <c r="UHA16" s="244"/>
      <c r="UHB16" s="244"/>
      <c r="UHC16" s="244"/>
      <c r="UHD16" s="244"/>
      <c r="UHE16" s="244"/>
      <c r="UHF16" s="244"/>
      <c r="UHG16" s="244"/>
      <c r="UHH16" s="244"/>
      <c r="UHI16" s="244"/>
      <c r="UHJ16" s="244"/>
      <c r="UHK16" s="244"/>
      <c r="UHL16" s="244"/>
      <c r="UHM16" s="244"/>
      <c r="UHN16" s="244"/>
      <c r="UHO16" s="244"/>
      <c r="UHP16" s="244"/>
      <c r="UHQ16" s="244"/>
      <c r="UHR16" s="244"/>
      <c r="UHS16" s="244"/>
      <c r="UHT16" s="244"/>
      <c r="UHU16" s="244"/>
      <c r="UHV16" s="244"/>
      <c r="UHW16" s="244"/>
      <c r="UHX16" s="244"/>
      <c r="UHY16" s="244"/>
      <c r="UHZ16" s="244"/>
      <c r="UIA16" s="244"/>
      <c r="UIB16" s="244"/>
      <c r="UIC16" s="244"/>
      <c r="UID16" s="244"/>
      <c r="UIE16" s="244"/>
      <c r="UIF16" s="244"/>
      <c r="UIG16" s="244"/>
      <c r="UIH16" s="244"/>
      <c r="UII16" s="244"/>
      <c r="UIJ16" s="244"/>
      <c r="UIK16" s="244"/>
      <c r="UIL16" s="244"/>
      <c r="UIM16" s="244"/>
      <c r="UIN16" s="244"/>
      <c r="UIO16" s="244"/>
      <c r="UIP16" s="244"/>
      <c r="UIQ16" s="244"/>
      <c r="UIR16" s="244"/>
      <c r="UIS16" s="244"/>
      <c r="UIT16" s="244"/>
      <c r="UIU16" s="244"/>
      <c r="UIV16" s="244"/>
      <c r="UIW16" s="244"/>
      <c r="UIX16" s="244"/>
      <c r="UIY16" s="244"/>
      <c r="UIZ16" s="244"/>
      <c r="UJA16" s="244"/>
      <c r="UJB16" s="244"/>
      <c r="UJC16" s="244"/>
      <c r="UJD16" s="244"/>
      <c r="UJE16" s="244"/>
      <c r="UJF16" s="244"/>
      <c r="UJG16" s="244"/>
      <c r="UJH16" s="244"/>
      <c r="UJI16" s="244"/>
      <c r="UJJ16" s="244"/>
      <c r="UJK16" s="244"/>
      <c r="UJL16" s="244"/>
      <c r="UJM16" s="244"/>
      <c r="UJN16" s="244"/>
      <c r="UJO16" s="244"/>
      <c r="UJP16" s="244"/>
      <c r="UJQ16" s="244"/>
      <c r="UJR16" s="244"/>
      <c r="UJS16" s="244"/>
      <c r="UJT16" s="244"/>
      <c r="UJU16" s="244"/>
      <c r="UJV16" s="244"/>
      <c r="UJW16" s="244"/>
      <c r="UJX16" s="244"/>
      <c r="UJY16" s="244"/>
      <c r="UJZ16" s="244"/>
      <c r="UKA16" s="244"/>
      <c r="UKB16" s="244"/>
      <c r="UKC16" s="244"/>
      <c r="UKD16" s="244"/>
      <c r="UKE16" s="244"/>
      <c r="UKF16" s="244"/>
      <c r="UKG16" s="244"/>
      <c r="UKH16" s="244"/>
      <c r="UKI16" s="244"/>
      <c r="UKJ16" s="244"/>
      <c r="UKK16" s="244"/>
      <c r="UKL16" s="244"/>
      <c r="UKM16" s="244"/>
      <c r="UKN16" s="244"/>
      <c r="UKO16" s="244"/>
      <c r="UKP16" s="244"/>
      <c r="UKQ16" s="244"/>
      <c r="UKR16" s="244"/>
      <c r="UKS16" s="244"/>
      <c r="UKT16" s="244"/>
      <c r="UKU16" s="244"/>
      <c r="UKV16" s="244"/>
      <c r="UKW16" s="244"/>
      <c r="UKX16" s="244"/>
      <c r="UKY16" s="244"/>
      <c r="UKZ16" s="244"/>
      <c r="ULA16" s="244"/>
      <c r="ULB16" s="244"/>
      <c r="ULC16" s="244"/>
      <c r="ULD16" s="244"/>
      <c r="ULE16" s="244"/>
      <c r="ULF16" s="244"/>
      <c r="ULG16" s="244"/>
      <c r="ULH16" s="244"/>
      <c r="ULI16" s="244"/>
      <c r="ULJ16" s="244"/>
      <c r="ULK16" s="244"/>
      <c r="ULL16" s="244"/>
      <c r="ULM16" s="244"/>
      <c r="ULN16" s="244"/>
      <c r="ULO16" s="244"/>
      <c r="ULP16" s="244"/>
      <c r="ULQ16" s="244"/>
      <c r="ULR16" s="244"/>
      <c r="ULS16" s="244"/>
      <c r="ULT16" s="244"/>
      <c r="ULU16" s="244"/>
      <c r="ULV16" s="244"/>
      <c r="ULW16" s="244"/>
      <c r="ULX16" s="244"/>
      <c r="ULY16" s="244"/>
      <c r="ULZ16" s="244"/>
      <c r="UMA16" s="244"/>
      <c r="UMB16" s="244"/>
      <c r="UMC16" s="244"/>
      <c r="UMD16" s="244"/>
      <c r="UME16" s="244"/>
      <c r="UMF16" s="244"/>
      <c r="UMG16" s="244"/>
      <c r="UMH16" s="244"/>
      <c r="UMI16" s="244"/>
      <c r="UMJ16" s="244"/>
      <c r="UMK16" s="244"/>
      <c r="UML16" s="244"/>
      <c r="UMM16" s="244"/>
      <c r="UMN16" s="244"/>
      <c r="UMO16" s="244"/>
      <c r="UMP16" s="244"/>
      <c r="UMQ16" s="244"/>
      <c r="UMR16" s="244"/>
      <c r="UMS16" s="244"/>
      <c r="UMT16" s="244"/>
      <c r="UMU16" s="244"/>
      <c r="UMV16" s="244"/>
      <c r="UMW16" s="244"/>
      <c r="UMX16" s="244"/>
      <c r="UMY16" s="244"/>
      <c r="UMZ16" s="244"/>
      <c r="UNA16" s="244"/>
      <c r="UNB16" s="244"/>
      <c r="UNC16" s="244"/>
      <c r="UND16" s="244"/>
      <c r="UNE16" s="244"/>
      <c r="UNF16" s="244"/>
      <c r="UNG16" s="244"/>
      <c r="UNH16" s="244"/>
      <c r="UNI16" s="244"/>
      <c r="UNJ16" s="244"/>
      <c r="UNK16" s="244"/>
      <c r="UNL16" s="244"/>
      <c r="UNM16" s="244"/>
      <c r="UNN16" s="244"/>
      <c r="UNO16" s="244"/>
      <c r="UNP16" s="244"/>
      <c r="UNQ16" s="244"/>
      <c r="UNR16" s="244"/>
      <c r="UNS16" s="244"/>
      <c r="UNT16" s="244"/>
      <c r="UNU16" s="244"/>
      <c r="UNV16" s="244"/>
      <c r="UNW16" s="244"/>
      <c r="UNX16" s="244"/>
      <c r="UNY16" s="244"/>
      <c r="UNZ16" s="244"/>
      <c r="UOA16" s="244"/>
      <c r="UOB16" s="244"/>
      <c r="UOC16" s="244"/>
      <c r="UOD16" s="244"/>
      <c r="UOE16" s="244"/>
      <c r="UOF16" s="244"/>
      <c r="UOG16" s="244"/>
      <c r="UOH16" s="244"/>
      <c r="UOI16" s="244"/>
      <c r="UOJ16" s="244"/>
      <c r="UOK16" s="244"/>
      <c r="UOL16" s="244"/>
      <c r="UOM16" s="244"/>
      <c r="UON16" s="244"/>
      <c r="UOO16" s="244"/>
      <c r="UOP16" s="244"/>
      <c r="UOQ16" s="244"/>
      <c r="UOR16" s="244"/>
      <c r="UOS16" s="244"/>
      <c r="UOT16" s="244"/>
      <c r="UOU16" s="244"/>
      <c r="UOV16" s="244"/>
      <c r="UOW16" s="244"/>
      <c r="UOX16" s="244"/>
      <c r="UOY16" s="244"/>
      <c r="UOZ16" s="244"/>
      <c r="UPA16" s="244"/>
      <c r="UPB16" s="244"/>
      <c r="UPC16" s="244"/>
      <c r="UPD16" s="244"/>
      <c r="UPE16" s="244"/>
      <c r="UPF16" s="244"/>
      <c r="UPG16" s="244"/>
      <c r="UPH16" s="244"/>
      <c r="UPI16" s="244"/>
      <c r="UPJ16" s="244"/>
      <c r="UPK16" s="244"/>
      <c r="UPL16" s="244"/>
      <c r="UPM16" s="244"/>
      <c r="UPN16" s="244"/>
      <c r="UPO16" s="244"/>
      <c r="UPP16" s="244"/>
      <c r="UPQ16" s="244"/>
      <c r="UPR16" s="244"/>
      <c r="UPS16" s="244"/>
      <c r="UPT16" s="244"/>
      <c r="UPU16" s="244"/>
      <c r="UPV16" s="244"/>
      <c r="UPW16" s="244"/>
      <c r="UPX16" s="244"/>
      <c r="UPY16" s="244"/>
      <c r="UPZ16" s="244"/>
      <c r="UQA16" s="244"/>
      <c r="UQB16" s="244"/>
      <c r="UQC16" s="244"/>
      <c r="UQD16" s="244"/>
      <c r="UQE16" s="244"/>
      <c r="UQF16" s="244"/>
      <c r="UQG16" s="244"/>
      <c r="UQH16" s="244"/>
      <c r="UQI16" s="244"/>
      <c r="UQJ16" s="244"/>
      <c r="UQK16" s="244"/>
      <c r="UQL16" s="244"/>
      <c r="UQM16" s="244"/>
      <c r="UQN16" s="244"/>
      <c r="UQO16" s="244"/>
      <c r="UQP16" s="244"/>
      <c r="UQQ16" s="244"/>
      <c r="UQR16" s="244"/>
      <c r="UQS16" s="244"/>
      <c r="UQT16" s="244"/>
      <c r="UQU16" s="244"/>
      <c r="UQV16" s="244"/>
      <c r="UQW16" s="244"/>
      <c r="UQX16" s="244"/>
      <c r="UQY16" s="244"/>
      <c r="UQZ16" s="244"/>
      <c r="URA16" s="244"/>
      <c r="URB16" s="244"/>
      <c r="URC16" s="244"/>
      <c r="URD16" s="244"/>
      <c r="URE16" s="244"/>
      <c r="URF16" s="244"/>
      <c r="URG16" s="244"/>
      <c r="URH16" s="244"/>
      <c r="URI16" s="244"/>
      <c r="URJ16" s="244"/>
      <c r="URK16" s="244"/>
      <c r="URL16" s="244"/>
      <c r="URM16" s="244"/>
      <c r="URN16" s="244"/>
      <c r="URO16" s="244"/>
      <c r="URP16" s="244"/>
      <c r="URQ16" s="244"/>
      <c r="URR16" s="244"/>
      <c r="URS16" s="244"/>
      <c r="URT16" s="244"/>
      <c r="URU16" s="244"/>
      <c r="URV16" s="244"/>
      <c r="URW16" s="244"/>
      <c r="URX16" s="244"/>
      <c r="URY16" s="244"/>
      <c r="URZ16" s="244"/>
      <c r="USA16" s="244"/>
      <c r="USB16" s="244"/>
      <c r="USC16" s="244"/>
      <c r="USD16" s="244"/>
      <c r="USE16" s="244"/>
      <c r="USF16" s="244"/>
      <c r="USG16" s="244"/>
      <c r="USH16" s="244"/>
      <c r="USI16" s="244"/>
      <c r="USJ16" s="244"/>
      <c r="USK16" s="244"/>
      <c r="USL16" s="244"/>
      <c r="USM16" s="244"/>
      <c r="USN16" s="244"/>
      <c r="USO16" s="244"/>
      <c r="USP16" s="244"/>
      <c r="USQ16" s="244"/>
      <c r="USR16" s="244"/>
      <c r="USS16" s="244"/>
      <c r="UST16" s="244"/>
      <c r="USU16" s="244"/>
      <c r="USV16" s="244"/>
      <c r="USW16" s="244"/>
      <c r="USX16" s="244"/>
      <c r="USY16" s="244"/>
      <c r="USZ16" s="244"/>
      <c r="UTA16" s="244"/>
      <c r="UTB16" s="244"/>
      <c r="UTC16" s="244"/>
      <c r="UTD16" s="244"/>
      <c r="UTE16" s="244"/>
      <c r="UTF16" s="244"/>
      <c r="UTG16" s="244"/>
      <c r="UTH16" s="244"/>
      <c r="UTI16" s="244"/>
      <c r="UTJ16" s="244"/>
      <c r="UTK16" s="244"/>
      <c r="UTL16" s="244"/>
      <c r="UTM16" s="244"/>
      <c r="UTN16" s="244"/>
      <c r="UTO16" s="244"/>
      <c r="UTP16" s="244"/>
      <c r="UTQ16" s="244"/>
      <c r="UTR16" s="244"/>
      <c r="UTS16" s="244"/>
      <c r="UTT16" s="244"/>
      <c r="UTU16" s="244"/>
      <c r="UTV16" s="244"/>
      <c r="UTW16" s="244"/>
      <c r="UTX16" s="244"/>
      <c r="UTY16" s="244"/>
      <c r="UTZ16" s="244"/>
      <c r="UUA16" s="244"/>
      <c r="UUB16" s="244"/>
      <c r="UUC16" s="244"/>
      <c r="UUD16" s="244"/>
      <c r="UUE16" s="244"/>
      <c r="UUF16" s="244"/>
      <c r="UUG16" s="244"/>
      <c r="UUH16" s="244"/>
      <c r="UUI16" s="244"/>
      <c r="UUJ16" s="244"/>
      <c r="UUK16" s="244"/>
      <c r="UUL16" s="244"/>
      <c r="UUM16" s="244"/>
      <c r="UUN16" s="244"/>
      <c r="UUO16" s="244"/>
      <c r="UUP16" s="244"/>
      <c r="UUQ16" s="244"/>
      <c r="UUR16" s="244"/>
      <c r="UUS16" s="244"/>
      <c r="UUT16" s="244"/>
      <c r="UUU16" s="244"/>
      <c r="UUV16" s="244"/>
      <c r="UUW16" s="244"/>
      <c r="UUX16" s="244"/>
      <c r="UUY16" s="244"/>
      <c r="UUZ16" s="244"/>
      <c r="UVA16" s="244"/>
      <c r="UVB16" s="244"/>
      <c r="UVC16" s="244"/>
      <c r="UVD16" s="244"/>
      <c r="UVE16" s="244"/>
      <c r="UVF16" s="244"/>
      <c r="UVG16" s="244"/>
      <c r="UVH16" s="244"/>
      <c r="UVI16" s="244"/>
      <c r="UVJ16" s="244"/>
      <c r="UVK16" s="244"/>
      <c r="UVL16" s="244"/>
      <c r="UVM16" s="244"/>
      <c r="UVN16" s="244"/>
      <c r="UVO16" s="244"/>
      <c r="UVP16" s="244"/>
      <c r="UVQ16" s="244"/>
      <c r="UVR16" s="244"/>
      <c r="UVS16" s="244"/>
      <c r="UVT16" s="244"/>
      <c r="UVU16" s="244"/>
      <c r="UVV16" s="244"/>
      <c r="UVW16" s="244"/>
      <c r="UVX16" s="244"/>
      <c r="UVY16" s="244"/>
      <c r="UVZ16" s="244"/>
      <c r="UWA16" s="244"/>
      <c r="UWB16" s="244"/>
      <c r="UWC16" s="244"/>
      <c r="UWD16" s="244"/>
      <c r="UWE16" s="244"/>
      <c r="UWF16" s="244"/>
      <c r="UWG16" s="244"/>
      <c r="UWH16" s="244"/>
      <c r="UWI16" s="244"/>
      <c r="UWJ16" s="244"/>
      <c r="UWK16" s="244"/>
      <c r="UWL16" s="244"/>
      <c r="UWM16" s="244"/>
      <c r="UWN16" s="244"/>
      <c r="UWO16" s="244"/>
      <c r="UWP16" s="244"/>
      <c r="UWQ16" s="244"/>
      <c r="UWR16" s="244"/>
      <c r="UWS16" s="244"/>
      <c r="UWT16" s="244"/>
      <c r="UWU16" s="244"/>
      <c r="UWV16" s="244"/>
      <c r="UWW16" s="244"/>
      <c r="UWX16" s="244"/>
      <c r="UWY16" s="244"/>
      <c r="UWZ16" s="244"/>
      <c r="UXA16" s="244"/>
      <c r="UXB16" s="244"/>
      <c r="UXC16" s="244"/>
      <c r="UXD16" s="244"/>
      <c r="UXE16" s="244"/>
      <c r="UXF16" s="244"/>
      <c r="UXG16" s="244"/>
      <c r="UXH16" s="244"/>
      <c r="UXI16" s="244"/>
      <c r="UXJ16" s="244"/>
      <c r="UXK16" s="244"/>
      <c r="UXL16" s="244"/>
      <c r="UXM16" s="244"/>
      <c r="UXN16" s="244"/>
      <c r="UXO16" s="244"/>
      <c r="UXP16" s="244"/>
      <c r="UXQ16" s="244"/>
      <c r="UXR16" s="244"/>
      <c r="UXS16" s="244"/>
      <c r="UXT16" s="244"/>
      <c r="UXU16" s="244"/>
      <c r="UXV16" s="244"/>
      <c r="UXW16" s="244"/>
      <c r="UXX16" s="244"/>
      <c r="UXY16" s="244"/>
      <c r="UXZ16" s="244"/>
      <c r="UYA16" s="244"/>
      <c r="UYB16" s="244"/>
      <c r="UYC16" s="244"/>
      <c r="UYD16" s="244"/>
      <c r="UYE16" s="244"/>
      <c r="UYF16" s="244"/>
      <c r="UYG16" s="244"/>
      <c r="UYH16" s="244"/>
      <c r="UYI16" s="244"/>
      <c r="UYJ16" s="244"/>
      <c r="UYK16" s="244"/>
      <c r="UYL16" s="244"/>
      <c r="UYM16" s="244"/>
      <c r="UYN16" s="244"/>
      <c r="UYO16" s="244"/>
      <c r="UYP16" s="244"/>
      <c r="UYQ16" s="244"/>
      <c r="UYR16" s="244"/>
      <c r="UYS16" s="244"/>
      <c r="UYT16" s="244"/>
      <c r="UYU16" s="244"/>
      <c r="UYV16" s="244"/>
      <c r="UYW16" s="244"/>
      <c r="UYX16" s="244"/>
      <c r="UYY16" s="244"/>
      <c r="UYZ16" s="244"/>
      <c r="UZA16" s="244"/>
      <c r="UZB16" s="244"/>
      <c r="UZC16" s="244"/>
      <c r="UZD16" s="244"/>
      <c r="UZE16" s="244"/>
      <c r="UZF16" s="244"/>
      <c r="UZG16" s="244"/>
      <c r="UZH16" s="244"/>
      <c r="UZI16" s="244"/>
      <c r="UZJ16" s="244"/>
      <c r="UZK16" s="244"/>
      <c r="UZL16" s="244"/>
      <c r="UZM16" s="244"/>
      <c r="UZN16" s="244"/>
      <c r="UZO16" s="244"/>
      <c r="UZP16" s="244"/>
      <c r="UZQ16" s="244"/>
      <c r="UZR16" s="244"/>
      <c r="UZS16" s="244"/>
      <c r="UZT16" s="244"/>
      <c r="UZU16" s="244"/>
      <c r="UZV16" s="244"/>
      <c r="UZW16" s="244"/>
      <c r="UZX16" s="244"/>
      <c r="UZY16" s="244"/>
      <c r="UZZ16" s="244"/>
      <c r="VAA16" s="244"/>
      <c r="VAB16" s="244"/>
      <c r="VAC16" s="244"/>
      <c r="VAD16" s="244"/>
      <c r="VAE16" s="244"/>
      <c r="VAF16" s="244"/>
      <c r="VAG16" s="244"/>
      <c r="VAH16" s="244"/>
      <c r="VAI16" s="244"/>
      <c r="VAJ16" s="244"/>
      <c r="VAK16" s="244"/>
      <c r="VAL16" s="244"/>
      <c r="VAM16" s="244"/>
      <c r="VAN16" s="244"/>
      <c r="VAO16" s="244"/>
      <c r="VAP16" s="244"/>
      <c r="VAQ16" s="244"/>
      <c r="VAR16" s="244"/>
      <c r="VAS16" s="244"/>
      <c r="VAT16" s="244"/>
      <c r="VAU16" s="244"/>
      <c r="VAV16" s="244"/>
      <c r="VAW16" s="244"/>
      <c r="VAX16" s="244"/>
      <c r="VAY16" s="244"/>
      <c r="VAZ16" s="244"/>
      <c r="VBA16" s="244"/>
      <c r="VBB16" s="244"/>
      <c r="VBC16" s="244"/>
      <c r="VBD16" s="244"/>
      <c r="VBE16" s="244"/>
      <c r="VBF16" s="244"/>
      <c r="VBG16" s="244"/>
      <c r="VBH16" s="244"/>
      <c r="VBI16" s="244"/>
      <c r="VBJ16" s="244"/>
      <c r="VBK16" s="244"/>
      <c r="VBL16" s="244"/>
      <c r="VBM16" s="244"/>
      <c r="VBN16" s="244"/>
      <c r="VBO16" s="244"/>
      <c r="VBP16" s="244"/>
      <c r="VBQ16" s="244"/>
      <c r="VBR16" s="244"/>
      <c r="VBS16" s="244"/>
      <c r="VBT16" s="244"/>
      <c r="VBU16" s="244"/>
      <c r="VBV16" s="244"/>
      <c r="VBW16" s="244"/>
      <c r="VBX16" s="244"/>
      <c r="VBY16" s="244"/>
      <c r="VBZ16" s="244"/>
      <c r="VCA16" s="244"/>
      <c r="VCB16" s="244"/>
      <c r="VCC16" s="244"/>
      <c r="VCD16" s="244"/>
      <c r="VCE16" s="244"/>
      <c r="VCF16" s="244"/>
      <c r="VCG16" s="244"/>
      <c r="VCH16" s="244"/>
      <c r="VCI16" s="244"/>
      <c r="VCJ16" s="244"/>
      <c r="VCK16" s="244"/>
      <c r="VCL16" s="244"/>
      <c r="VCM16" s="244"/>
      <c r="VCN16" s="244"/>
      <c r="VCO16" s="244"/>
      <c r="VCP16" s="244"/>
      <c r="VCQ16" s="244"/>
      <c r="VCR16" s="244"/>
      <c r="VCS16" s="244"/>
      <c r="VCT16" s="244"/>
      <c r="VCU16" s="244"/>
      <c r="VCV16" s="244"/>
      <c r="VCW16" s="244"/>
      <c r="VCX16" s="244"/>
      <c r="VCY16" s="244"/>
      <c r="VCZ16" s="244"/>
      <c r="VDA16" s="244"/>
      <c r="VDB16" s="244"/>
      <c r="VDC16" s="244"/>
      <c r="VDD16" s="244"/>
      <c r="VDE16" s="244"/>
      <c r="VDF16" s="244"/>
      <c r="VDG16" s="244"/>
      <c r="VDH16" s="244"/>
      <c r="VDI16" s="244"/>
      <c r="VDJ16" s="244"/>
      <c r="VDK16" s="244"/>
      <c r="VDL16" s="244"/>
      <c r="VDM16" s="244"/>
      <c r="VDN16" s="244"/>
      <c r="VDO16" s="244"/>
      <c r="VDP16" s="244"/>
      <c r="VDQ16" s="244"/>
      <c r="VDR16" s="244"/>
      <c r="VDS16" s="244"/>
      <c r="VDT16" s="244"/>
      <c r="VDU16" s="244"/>
      <c r="VDV16" s="244"/>
      <c r="VDW16" s="244"/>
      <c r="VDX16" s="244"/>
      <c r="VDY16" s="244"/>
      <c r="VDZ16" s="244"/>
      <c r="VEA16" s="244"/>
      <c r="VEB16" s="244"/>
      <c r="VEC16" s="244"/>
      <c r="VED16" s="244"/>
      <c r="VEE16" s="244"/>
      <c r="VEF16" s="244"/>
      <c r="VEG16" s="244"/>
      <c r="VEH16" s="244"/>
      <c r="VEI16" s="244"/>
      <c r="VEJ16" s="244"/>
      <c r="VEK16" s="244"/>
      <c r="VEL16" s="244"/>
      <c r="VEM16" s="244"/>
      <c r="VEN16" s="244"/>
      <c r="VEO16" s="244"/>
      <c r="VEP16" s="244"/>
      <c r="VEQ16" s="244"/>
      <c r="VER16" s="244"/>
      <c r="VES16" s="244"/>
      <c r="VET16" s="244"/>
      <c r="VEU16" s="244"/>
      <c r="VEV16" s="244"/>
      <c r="VEW16" s="244"/>
      <c r="VEX16" s="244"/>
      <c r="VEY16" s="244"/>
      <c r="VEZ16" s="244"/>
      <c r="VFA16" s="244"/>
      <c r="VFB16" s="244"/>
      <c r="VFC16" s="244"/>
      <c r="VFD16" s="244"/>
      <c r="VFE16" s="244"/>
      <c r="VFF16" s="244"/>
      <c r="VFG16" s="244"/>
      <c r="VFH16" s="244"/>
      <c r="VFI16" s="244"/>
      <c r="VFJ16" s="244"/>
      <c r="VFK16" s="244"/>
      <c r="VFL16" s="244"/>
      <c r="VFM16" s="244"/>
      <c r="VFN16" s="244"/>
      <c r="VFO16" s="244"/>
      <c r="VFP16" s="244"/>
      <c r="VFQ16" s="244"/>
      <c r="VFR16" s="244"/>
      <c r="VFS16" s="244"/>
      <c r="VFT16" s="244"/>
      <c r="VFU16" s="244"/>
      <c r="VFV16" s="244"/>
      <c r="VFW16" s="244"/>
      <c r="VFX16" s="244"/>
      <c r="VFY16" s="244"/>
      <c r="VFZ16" s="244"/>
      <c r="VGA16" s="244"/>
      <c r="VGB16" s="244"/>
      <c r="VGC16" s="244"/>
      <c r="VGD16" s="244"/>
      <c r="VGE16" s="244"/>
      <c r="VGF16" s="244"/>
      <c r="VGG16" s="244"/>
      <c r="VGH16" s="244"/>
      <c r="VGI16" s="244"/>
      <c r="VGJ16" s="244"/>
      <c r="VGK16" s="244"/>
      <c r="VGL16" s="244"/>
      <c r="VGM16" s="244"/>
      <c r="VGN16" s="244"/>
      <c r="VGO16" s="244"/>
      <c r="VGP16" s="244"/>
      <c r="VGQ16" s="244"/>
      <c r="VGR16" s="244"/>
      <c r="VGS16" s="244"/>
      <c r="VGT16" s="244"/>
      <c r="VGU16" s="244"/>
      <c r="VGV16" s="244"/>
      <c r="VGW16" s="244"/>
      <c r="VGX16" s="244"/>
      <c r="VGY16" s="244"/>
      <c r="VGZ16" s="244"/>
      <c r="VHA16" s="244"/>
      <c r="VHB16" s="244"/>
      <c r="VHC16" s="244"/>
      <c r="VHD16" s="244"/>
      <c r="VHE16" s="244"/>
      <c r="VHF16" s="244"/>
      <c r="VHG16" s="244"/>
      <c r="VHH16" s="244"/>
      <c r="VHI16" s="244"/>
      <c r="VHJ16" s="244"/>
      <c r="VHK16" s="244"/>
      <c r="VHL16" s="244"/>
      <c r="VHM16" s="244"/>
      <c r="VHN16" s="244"/>
      <c r="VHO16" s="244"/>
      <c r="VHP16" s="244"/>
      <c r="VHQ16" s="244"/>
      <c r="VHR16" s="244"/>
      <c r="VHS16" s="244"/>
      <c r="VHT16" s="244"/>
      <c r="VHU16" s="244"/>
      <c r="VHV16" s="244"/>
      <c r="VHW16" s="244"/>
      <c r="VHX16" s="244"/>
      <c r="VHY16" s="244"/>
      <c r="VHZ16" s="244"/>
      <c r="VIA16" s="244"/>
      <c r="VIB16" s="244"/>
      <c r="VIC16" s="244"/>
      <c r="VID16" s="244"/>
      <c r="VIE16" s="244"/>
      <c r="VIF16" s="244"/>
      <c r="VIG16" s="244"/>
      <c r="VIH16" s="244"/>
      <c r="VII16" s="244"/>
      <c r="VIJ16" s="244"/>
      <c r="VIK16" s="244"/>
      <c r="VIL16" s="244"/>
      <c r="VIM16" s="244"/>
      <c r="VIN16" s="244"/>
      <c r="VIO16" s="244"/>
      <c r="VIP16" s="244"/>
      <c r="VIQ16" s="244"/>
      <c r="VIR16" s="244"/>
      <c r="VIS16" s="244"/>
      <c r="VIT16" s="244"/>
      <c r="VIU16" s="244"/>
      <c r="VIV16" s="244"/>
      <c r="VIW16" s="244"/>
      <c r="VIX16" s="244"/>
      <c r="VIY16" s="244"/>
      <c r="VIZ16" s="244"/>
      <c r="VJA16" s="244"/>
      <c r="VJB16" s="244"/>
      <c r="VJC16" s="244"/>
      <c r="VJD16" s="244"/>
      <c r="VJE16" s="244"/>
      <c r="VJF16" s="244"/>
      <c r="VJG16" s="244"/>
      <c r="VJH16" s="244"/>
      <c r="VJI16" s="244"/>
      <c r="VJJ16" s="244"/>
      <c r="VJK16" s="244"/>
      <c r="VJL16" s="244"/>
      <c r="VJM16" s="244"/>
      <c r="VJN16" s="244"/>
      <c r="VJO16" s="244"/>
      <c r="VJP16" s="244"/>
      <c r="VJQ16" s="244"/>
      <c r="VJR16" s="244"/>
      <c r="VJS16" s="244"/>
      <c r="VJT16" s="244"/>
      <c r="VJU16" s="244"/>
      <c r="VJV16" s="244"/>
      <c r="VJW16" s="244"/>
      <c r="VJX16" s="244"/>
      <c r="VJY16" s="244"/>
      <c r="VJZ16" s="244"/>
      <c r="VKA16" s="244"/>
      <c r="VKB16" s="244"/>
      <c r="VKC16" s="244"/>
      <c r="VKD16" s="244"/>
      <c r="VKE16" s="244"/>
      <c r="VKF16" s="244"/>
      <c r="VKG16" s="244"/>
      <c r="VKH16" s="244"/>
      <c r="VKI16" s="244"/>
      <c r="VKJ16" s="244"/>
      <c r="VKK16" s="244"/>
      <c r="VKL16" s="244"/>
      <c r="VKM16" s="244"/>
      <c r="VKN16" s="244"/>
      <c r="VKO16" s="244"/>
      <c r="VKP16" s="244"/>
      <c r="VKQ16" s="244"/>
      <c r="VKR16" s="244"/>
      <c r="VKS16" s="244"/>
      <c r="VKT16" s="244"/>
      <c r="VKU16" s="244"/>
      <c r="VKV16" s="244"/>
      <c r="VKW16" s="244"/>
      <c r="VKX16" s="244"/>
      <c r="VKY16" s="244"/>
      <c r="VKZ16" s="244"/>
      <c r="VLA16" s="244"/>
      <c r="VLB16" s="244"/>
      <c r="VLC16" s="244"/>
      <c r="VLD16" s="244"/>
      <c r="VLE16" s="244"/>
      <c r="VLF16" s="244"/>
      <c r="VLG16" s="244"/>
      <c r="VLH16" s="244"/>
      <c r="VLI16" s="244"/>
      <c r="VLJ16" s="244"/>
      <c r="VLK16" s="244"/>
      <c r="VLL16" s="244"/>
      <c r="VLM16" s="244"/>
      <c r="VLN16" s="244"/>
      <c r="VLO16" s="244"/>
      <c r="VLP16" s="244"/>
      <c r="VLQ16" s="244"/>
      <c r="VLR16" s="244"/>
      <c r="VLS16" s="244"/>
      <c r="VLT16" s="244"/>
      <c r="VLU16" s="244"/>
      <c r="VLV16" s="244"/>
      <c r="VLW16" s="244"/>
      <c r="VLX16" s="244"/>
      <c r="VLY16" s="244"/>
      <c r="VLZ16" s="244"/>
      <c r="VMA16" s="244"/>
      <c r="VMB16" s="244"/>
      <c r="VMC16" s="244"/>
      <c r="VMD16" s="244"/>
      <c r="VME16" s="244"/>
      <c r="VMF16" s="244"/>
      <c r="VMG16" s="244"/>
      <c r="VMH16" s="244"/>
      <c r="VMI16" s="244"/>
      <c r="VMJ16" s="244"/>
      <c r="VMK16" s="244"/>
      <c r="VML16" s="244"/>
      <c r="VMM16" s="244"/>
      <c r="VMN16" s="244"/>
      <c r="VMO16" s="244"/>
      <c r="VMP16" s="244"/>
      <c r="VMQ16" s="244"/>
      <c r="VMR16" s="244"/>
      <c r="VMS16" s="244"/>
      <c r="VMT16" s="244"/>
      <c r="VMU16" s="244"/>
      <c r="VMV16" s="244"/>
      <c r="VMW16" s="244"/>
      <c r="VMX16" s="244"/>
      <c r="VMY16" s="244"/>
      <c r="VMZ16" s="244"/>
      <c r="VNA16" s="244"/>
      <c r="VNB16" s="244"/>
      <c r="VNC16" s="244"/>
      <c r="VND16" s="244"/>
      <c r="VNE16" s="244"/>
      <c r="VNF16" s="244"/>
      <c r="VNG16" s="244"/>
      <c r="VNH16" s="244"/>
      <c r="VNI16" s="244"/>
      <c r="VNJ16" s="244"/>
      <c r="VNK16" s="244"/>
      <c r="VNL16" s="244"/>
      <c r="VNM16" s="244"/>
      <c r="VNN16" s="244"/>
      <c r="VNO16" s="244"/>
      <c r="VNP16" s="244"/>
      <c r="VNQ16" s="244"/>
      <c r="VNR16" s="244"/>
      <c r="VNS16" s="244"/>
      <c r="VNT16" s="244"/>
      <c r="VNU16" s="244"/>
      <c r="VNV16" s="244"/>
      <c r="VNW16" s="244"/>
      <c r="VNX16" s="244"/>
      <c r="VNY16" s="244"/>
      <c r="VNZ16" s="244"/>
      <c r="VOA16" s="244"/>
      <c r="VOB16" s="244"/>
      <c r="VOC16" s="244"/>
      <c r="VOD16" s="244"/>
      <c r="VOE16" s="244"/>
      <c r="VOF16" s="244"/>
      <c r="VOG16" s="244"/>
      <c r="VOH16" s="244"/>
      <c r="VOI16" s="244"/>
      <c r="VOJ16" s="244"/>
      <c r="VOK16" s="244"/>
      <c r="VOL16" s="244"/>
      <c r="VOM16" s="244"/>
      <c r="VON16" s="244"/>
      <c r="VOO16" s="244"/>
      <c r="VOP16" s="244"/>
      <c r="VOQ16" s="244"/>
      <c r="VOR16" s="244"/>
      <c r="VOS16" s="244"/>
      <c r="VOT16" s="244"/>
      <c r="VOU16" s="244"/>
      <c r="VOV16" s="244"/>
      <c r="VOW16" s="244"/>
      <c r="VOX16" s="244"/>
      <c r="VOY16" s="244"/>
      <c r="VOZ16" s="244"/>
      <c r="VPA16" s="244"/>
      <c r="VPB16" s="244"/>
      <c r="VPC16" s="244"/>
      <c r="VPD16" s="244"/>
      <c r="VPE16" s="244"/>
      <c r="VPF16" s="244"/>
      <c r="VPG16" s="244"/>
      <c r="VPH16" s="244"/>
      <c r="VPI16" s="244"/>
      <c r="VPJ16" s="244"/>
      <c r="VPK16" s="244"/>
      <c r="VPL16" s="244"/>
      <c r="VPM16" s="244"/>
      <c r="VPN16" s="244"/>
      <c r="VPO16" s="244"/>
      <c r="VPP16" s="244"/>
      <c r="VPQ16" s="244"/>
      <c r="VPR16" s="244"/>
      <c r="VPS16" s="244"/>
      <c r="VPT16" s="244"/>
      <c r="VPU16" s="244"/>
      <c r="VPV16" s="244"/>
      <c r="VPW16" s="244"/>
      <c r="VPX16" s="244"/>
      <c r="VPY16" s="244"/>
      <c r="VPZ16" s="244"/>
      <c r="VQA16" s="244"/>
      <c r="VQB16" s="244"/>
      <c r="VQC16" s="244"/>
      <c r="VQD16" s="244"/>
      <c r="VQE16" s="244"/>
      <c r="VQF16" s="244"/>
      <c r="VQG16" s="244"/>
      <c r="VQH16" s="244"/>
      <c r="VQI16" s="244"/>
      <c r="VQJ16" s="244"/>
      <c r="VQK16" s="244"/>
      <c r="VQL16" s="244"/>
      <c r="VQM16" s="244"/>
      <c r="VQN16" s="244"/>
      <c r="VQO16" s="244"/>
      <c r="VQP16" s="244"/>
      <c r="VQQ16" s="244"/>
      <c r="VQR16" s="244"/>
      <c r="VQS16" s="244"/>
      <c r="VQT16" s="244"/>
      <c r="VQU16" s="244"/>
      <c r="VQV16" s="244"/>
      <c r="VQW16" s="244"/>
      <c r="VQX16" s="244"/>
      <c r="VQY16" s="244"/>
      <c r="VQZ16" s="244"/>
      <c r="VRA16" s="244"/>
      <c r="VRB16" s="244"/>
      <c r="VRC16" s="244"/>
      <c r="VRD16" s="244"/>
      <c r="VRE16" s="244"/>
      <c r="VRF16" s="244"/>
      <c r="VRG16" s="244"/>
      <c r="VRH16" s="244"/>
      <c r="VRI16" s="244"/>
      <c r="VRJ16" s="244"/>
      <c r="VRK16" s="244"/>
      <c r="VRL16" s="244"/>
      <c r="VRM16" s="244"/>
      <c r="VRN16" s="244"/>
      <c r="VRO16" s="244"/>
      <c r="VRP16" s="244"/>
      <c r="VRQ16" s="244"/>
      <c r="VRR16" s="244"/>
      <c r="VRS16" s="244"/>
      <c r="VRT16" s="244"/>
      <c r="VRU16" s="244"/>
      <c r="VRV16" s="244"/>
      <c r="VRW16" s="244"/>
      <c r="VRX16" s="244"/>
      <c r="VRY16" s="244"/>
      <c r="VRZ16" s="244"/>
      <c r="VSA16" s="244"/>
      <c r="VSB16" s="244"/>
      <c r="VSC16" s="244"/>
      <c r="VSD16" s="244"/>
      <c r="VSE16" s="244"/>
      <c r="VSF16" s="244"/>
      <c r="VSG16" s="244"/>
      <c r="VSH16" s="244"/>
      <c r="VSI16" s="244"/>
      <c r="VSJ16" s="244"/>
      <c r="VSK16" s="244"/>
      <c r="VSL16" s="244"/>
      <c r="VSM16" s="244"/>
      <c r="VSN16" s="244"/>
      <c r="VSO16" s="244"/>
      <c r="VSP16" s="244"/>
      <c r="VSQ16" s="244"/>
      <c r="VSR16" s="244"/>
      <c r="VSS16" s="244"/>
      <c r="VST16" s="244"/>
      <c r="VSU16" s="244"/>
      <c r="VSV16" s="244"/>
      <c r="VSW16" s="244"/>
      <c r="VSX16" s="244"/>
      <c r="VSY16" s="244"/>
      <c r="VSZ16" s="244"/>
      <c r="VTA16" s="244"/>
      <c r="VTB16" s="244"/>
      <c r="VTC16" s="244"/>
      <c r="VTD16" s="244"/>
      <c r="VTE16" s="244"/>
      <c r="VTF16" s="244"/>
      <c r="VTG16" s="244"/>
      <c r="VTH16" s="244"/>
      <c r="VTI16" s="244"/>
      <c r="VTJ16" s="244"/>
      <c r="VTK16" s="244"/>
      <c r="VTL16" s="244"/>
      <c r="VTM16" s="244"/>
      <c r="VTN16" s="244"/>
      <c r="VTO16" s="244"/>
      <c r="VTP16" s="244"/>
      <c r="VTQ16" s="244"/>
      <c r="VTR16" s="244"/>
      <c r="VTS16" s="244"/>
      <c r="VTT16" s="244"/>
      <c r="VTU16" s="244"/>
      <c r="VTV16" s="244"/>
      <c r="VTW16" s="244"/>
      <c r="VTX16" s="244"/>
      <c r="VTY16" s="244"/>
      <c r="VTZ16" s="244"/>
      <c r="VUA16" s="244"/>
      <c r="VUB16" s="244"/>
      <c r="VUC16" s="244"/>
      <c r="VUD16" s="244"/>
      <c r="VUE16" s="244"/>
      <c r="VUF16" s="244"/>
      <c r="VUG16" s="244"/>
      <c r="VUH16" s="244"/>
      <c r="VUI16" s="244"/>
      <c r="VUJ16" s="244"/>
      <c r="VUK16" s="244"/>
      <c r="VUL16" s="244"/>
      <c r="VUM16" s="244"/>
      <c r="VUN16" s="244"/>
      <c r="VUO16" s="244"/>
      <c r="VUP16" s="244"/>
      <c r="VUQ16" s="244"/>
      <c r="VUR16" s="244"/>
      <c r="VUS16" s="244"/>
      <c r="VUT16" s="244"/>
      <c r="VUU16" s="244"/>
      <c r="VUV16" s="244"/>
      <c r="VUW16" s="244"/>
      <c r="VUX16" s="244"/>
      <c r="VUY16" s="244"/>
      <c r="VUZ16" s="244"/>
      <c r="VVA16" s="244"/>
      <c r="VVB16" s="244"/>
      <c r="VVC16" s="244"/>
      <c r="VVD16" s="244"/>
      <c r="VVE16" s="244"/>
      <c r="VVF16" s="244"/>
      <c r="VVG16" s="244"/>
      <c r="VVH16" s="244"/>
      <c r="VVI16" s="244"/>
      <c r="VVJ16" s="244"/>
      <c r="VVK16" s="244"/>
      <c r="VVL16" s="244"/>
      <c r="VVM16" s="244"/>
      <c r="VVN16" s="244"/>
      <c r="VVO16" s="244"/>
      <c r="VVP16" s="244"/>
      <c r="VVQ16" s="244"/>
      <c r="VVR16" s="244"/>
      <c r="VVS16" s="244"/>
      <c r="VVT16" s="244"/>
      <c r="VVU16" s="244"/>
      <c r="VVV16" s="244"/>
      <c r="VVW16" s="244"/>
      <c r="VVX16" s="244"/>
      <c r="VVY16" s="244"/>
      <c r="VVZ16" s="244"/>
      <c r="VWA16" s="244"/>
      <c r="VWB16" s="244"/>
      <c r="VWC16" s="244"/>
      <c r="VWD16" s="244"/>
      <c r="VWE16" s="244"/>
      <c r="VWF16" s="244"/>
      <c r="VWG16" s="244"/>
      <c r="VWH16" s="244"/>
      <c r="VWI16" s="244"/>
      <c r="VWJ16" s="244"/>
      <c r="VWK16" s="244"/>
      <c r="VWL16" s="244"/>
      <c r="VWM16" s="244"/>
      <c r="VWN16" s="244"/>
      <c r="VWO16" s="244"/>
      <c r="VWP16" s="244"/>
      <c r="VWQ16" s="244"/>
      <c r="VWR16" s="244"/>
      <c r="VWS16" s="244"/>
      <c r="VWT16" s="244"/>
      <c r="VWU16" s="244"/>
      <c r="VWV16" s="244"/>
      <c r="VWW16" s="244"/>
      <c r="VWX16" s="244"/>
      <c r="VWY16" s="244"/>
      <c r="VWZ16" s="244"/>
      <c r="VXA16" s="244"/>
      <c r="VXB16" s="244"/>
      <c r="VXC16" s="244"/>
      <c r="VXD16" s="244"/>
      <c r="VXE16" s="244"/>
      <c r="VXF16" s="244"/>
      <c r="VXG16" s="244"/>
      <c r="VXH16" s="244"/>
      <c r="VXI16" s="244"/>
      <c r="VXJ16" s="244"/>
      <c r="VXK16" s="244"/>
      <c r="VXL16" s="244"/>
      <c r="VXM16" s="244"/>
      <c r="VXN16" s="244"/>
      <c r="VXO16" s="244"/>
      <c r="VXP16" s="244"/>
      <c r="VXQ16" s="244"/>
      <c r="VXR16" s="244"/>
      <c r="VXS16" s="244"/>
      <c r="VXT16" s="244"/>
      <c r="VXU16" s="244"/>
      <c r="VXV16" s="244"/>
      <c r="VXW16" s="244"/>
      <c r="VXX16" s="244"/>
      <c r="VXY16" s="244"/>
      <c r="VXZ16" s="244"/>
      <c r="VYA16" s="244"/>
      <c r="VYB16" s="244"/>
      <c r="VYC16" s="244"/>
      <c r="VYD16" s="244"/>
      <c r="VYE16" s="244"/>
      <c r="VYF16" s="244"/>
      <c r="VYG16" s="244"/>
      <c r="VYH16" s="244"/>
      <c r="VYI16" s="244"/>
      <c r="VYJ16" s="244"/>
      <c r="VYK16" s="244"/>
      <c r="VYL16" s="244"/>
      <c r="VYM16" s="244"/>
      <c r="VYN16" s="244"/>
      <c r="VYO16" s="244"/>
      <c r="VYP16" s="244"/>
      <c r="VYQ16" s="244"/>
      <c r="VYR16" s="244"/>
      <c r="VYS16" s="244"/>
      <c r="VYT16" s="244"/>
      <c r="VYU16" s="244"/>
      <c r="VYV16" s="244"/>
      <c r="VYW16" s="244"/>
      <c r="VYX16" s="244"/>
      <c r="VYY16" s="244"/>
      <c r="VYZ16" s="244"/>
      <c r="VZA16" s="244"/>
      <c r="VZB16" s="244"/>
      <c r="VZC16" s="244"/>
      <c r="VZD16" s="244"/>
      <c r="VZE16" s="244"/>
      <c r="VZF16" s="244"/>
      <c r="VZG16" s="244"/>
      <c r="VZH16" s="244"/>
      <c r="VZI16" s="244"/>
      <c r="VZJ16" s="244"/>
      <c r="VZK16" s="244"/>
      <c r="VZL16" s="244"/>
      <c r="VZM16" s="244"/>
      <c r="VZN16" s="244"/>
      <c r="VZO16" s="244"/>
      <c r="VZP16" s="244"/>
      <c r="VZQ16" s="244"/>
      <c r="VZR16" s="244"/>
      <c r="VZS16" s="244"/>
      <c r="VZT16" s="244"/>
      <c r="VZU16" s="244"/>
      <c r="VZV16" s="244"/>
      <c r="VZW16" s="244"/>
      <c r="VZX16" s="244"/>
      <c r="VZY16" s="244"/>
      <c r="VZZ16" s="244"/>
      <c r="WAA16" s="244"/>
      <c r="WAB16" s="244"/>
      <c r="WAC16" s="244"/>
      <c r="WAD16" s="244"/>
      <c r="WAE16" s="244"/>
      <c r="WAF16" s="244"/>
      <c r="WAG16" s="244"/>
      <c r="WAH16" s="244"/>
      <c r="WAI16" s="244"/>
      <c r="WAJ16" s="244"/>
      <c r="WAK16" s="244"/>
      <c r="WAL16" s="244"/>
      <c r="WAM16" s="244"/>
      <c r="WAN16" s="244"/>
      <c r="WAO16" s="244"/>
      <c r="WAP16" s="244"/>
      <c r="WAQ16" s="244"/>
      <c r="WAR16" s="244"/>
      <c r="WAS16" s="244"/>
      <c r="WAT16" s="244"/>
      <c r="WAU16" s="244"/>
      <c r="WAV16" s="244"/>
      <c r="WAW16" s="244"/>
      <c r="WAX16" s="244"/>
      <c r="WAY16" s="244"/>
      <c r="WAZ16" s="244"/>
      <c r="WBA16" s="244"/>
      <c r="WBB16" s="244"/>
      <c r="WBC16" s="244"/>
      <c r="WBD16" s="244"/>
      <c r="WBE16" s="244"/>
      <c r="WBF16" s="244"/>
      <c r="WBG16" s="244"/>
      <c r="WBH16" s="244"/>
      <c r="WBI16" s="244"/>
      <c r="WBJ16" s="244"/>
      <c r="WBK16" s="244"/>
      <c r="WBL16" s="244"/>
      <c r="WBM16" s="244"/>
      <c r="WBN16" s="244"/>
      <c r="WBO16" s="244"/>
      <c r="WBP16" s="244"/>
      <c r="WBQ16" s="244"/>
      <c r="WBR16" s="244"/>
      <c r="WBS16" s="244"/>
      <c r="WBT16" s="244"/>
      <c r="WBU16" s="244"/>
      <c r="WBV16" s="244"/>
      <c r="WBW16" s="244"/>
      <c r="WBX16" s="244"/>
      <c r="WBY16" s="244"/>
      <c r="WBZ16" s="244"/>
      <c r="WCA16" s="244"/>
      <c r="WCB16" s="244"/>
      <c r="WCC16" s="244"/>
      <c r="WCD16" s="244"/>
      <c r="WCE16" s="244"/>
      <c r="WCF16" s="244"/>
      <c r="WCG16" s="244"/>
      <c r="WCH16" s="244"/>
      <c r="WCI16" s="244"/>
      <c r="WCJ16" s="244"/>
      <c r="WCK16" s="244"/>
      <c r="WCL16" s="244"/>
      <c r="WCM16" s="244"/>
      <c r="WCN16" s="244"/>
      <c r="WCO16" s="244"/>
      <c r="WCP16" s="244"/>
      <c r="WCQ16" s="244"/>
      <c r="WCR16" s="244"/>
      <c r="WCS16" s="244"/>
      <c r="WCT16" s="244"/>
      <c r="WCU16" s="244"/>
      <c r="WCV16" s="244"/>
      <c r="WCW16" s="244"/>
      <c r="WCX16" s="244"/>
      <c r="WCY16" s="244"/>
      <c r="WCZ16" s="244"/>
      <c r="WDA16" s="244"/>
      <c r="WDB16" s="244"/>
      <c r="WDC16" s="244"/>
      <c r="WDD16" s="244"/>
      <c r="WDE16" s="244"/>
      <c r="WDF16" s="244"/>
      <c r="WDG16" s="244"/>
      <c r="WDH16" s="244"/>
      <c r="WDI16" s="244"/>
      <c r="WDJ16" s="244"/>
      <c r="WDK16" s="244"/>
      <c r="WDL16" s="244"/>
      <c r="WDM16" s="244"/>
      <c r="WDN16" s="244"/>
      <c r="WDO16" s="244"/>
      <c r="WDP16" s="244"/>
      <c r="WDQ16" s="244"/>
      <c r="WDR16" s="244"/>
      <c r="WDS16" s="244"/>
      <c r="WDT16" s="244"/>
      <c r="WDU16" s="244"/>
      <c r="WDV16" s="244"/>
      <c r="WDW16" s="244"/>
      <c r="WDX16" s="244"/>
      <c r="WDY16" s="244"/>
      <c r="WDZ16" s="244"/>
      <c r="WEA16" s="244"/>
      <c r="WEB16" s="244"/>
      <c r="WEC16" s="244"/>
      <c r="WED16" s="244"/>
      <c r="WEE16" s="244"/>
      <c r="WEF16" s="244"/>
      <c r="WEG16" s="244"/>
      <c r="WEH16" s="244"/>
      <c r="WEI16" s="244"/>
      <c r="WEJ16" s="244"/>
      <c r="WEK16" s="244"/>
      <c r="WEL16" s="244"/>
      <c r="WEM16" s="244"/>
      <c r="WEN16" s="244"/>
      <c r="WEO16" s="244"/>
      <c r="WEP16" s="244"/>
      <c r="WEQ16" s="244"/>
      <c r="WER16" s="244"/>
      <c r="WES16" s="244"/>
      <c r="WET16" s="244"/>
      <c r="WEU16" s="244"/>
      <c r="WEV16" s="244"/>
      <c r="WEW16" s="244"/>
      <c r="WEX16" s="244"/>
      <c r="WEY16" s="244"/>
      <c r="WEZ16" s="244"/>
      <c r="WFA16" s="244"/>
      <c r="WFB16" s="244"/>
      <c r="WFC16" s="244"/>
      <c r="WFD16" s="244"/>
      <c r="WFE16" s="244"/>
      <c r="WFF16" s="244"/>
      <c r="WFG16" s="244"/>
      <c r="WFH16" s="244"/>
      <c r="WFI16" s="244"/>
      <c r="WFJ16" s="244"/>
      <c r="WFK16" s="244"/>
      <c r="WFL16" s="244"/>
      <c r="WFM16" s="244"/>
      <c r="WFN16" s="244"/>
      <c r="WFO16" s="244"/>
      <c r="WFP16" s="244"/>
      <c r="WFQ16" s="244"/>
      <c r="WFR16" s="244"/>
      <c r="WFS16" s="244"/>
      <c r="WFT16" s="244"/>
      <c r="WFU16" s="244"/>
      <c r="WFV16" s="244"/>
      <c r="WFW16" s="244"/>
      <c r="WFX16" s="244"/>
      <c r="WFY16" s="244"/>
      <c r="WFZ16" s="244"/>
      <c r="WGA16" s="244"/>
      <c r="WGB16" s="244"/>
      <c r="WGC16" s="244"/>
      <c r="WGD16" s="244"/>
      <c r="WGE16" s="244"/>
      <c r="WGF16" s="244"/>
      <c r="WGG16" s="244"/>
      <c r="WGH16" s="244"/>
      <c r="WGI16" s="244"/>
      <c r="WGJ16" s="244"/>
      <c r="WGK16" s="244"/>
      <c r="WGL16" s="244"/>
      <c r="WGM16" s="244"/>
      <c r="WGN16" s="244"/>
      <c r="WGO16" s="244"/>
      <c r="WGP16" s="244"/>
      <c r="WGQ16" s="244"/>
      <c r="WGR16" s="244"/>
      <c r="WGS16" s="244"/>
      <c r="WGT16" s="244"/>
      <c r="WGU16" s="244"/>
      <c r="WGV16" s="244"/>
      <c r="WGW16" s="244"/>
      <c r="WGX16" s="244"/>
      <c r="WGY16" s="244"/>
      <c r="WGZ16" s="244"/>
      <c r="WHA16" s="244"/>
      <c r="WHB16" s="244"/>
      <c r="WHC16" s="244"/>
      <c r="WHD16" s="244"/>
      <c r="WHE16" s="244"/>
      <c r="WHF16" s="244"/>
      <c r="WHG16" s="244"/>
      <c r="WHH16" s="244"/>
      <c r="WHI16" s="244"/>
      <c r="WHJ16" s="244"/>
      <c r="WHK16" s="244"/>
      <c r="WHL16" s="244"/>
      <c r="WHM16" s="244"/>
      <c r="WHN16" s="244"/>
      <c r="WHO16" s="244"/>
      <c r="WHP16" s="244"/>
      <c r="WHQ16" s="244"/>
      <c r="WHR16" s="244"/>
      <c r="WHS16" s="244"/>
      <c r="WHT16" s="244"/>
      <c r="WHU16" s="244"/>
      <c r="WHV16" s="244"/>
      <c r="WHW16" s="244"/>
      <c r="WHX16" s="244"/>
      <c r="WHY16" s="244"/>
      <c r="WHZ16" s="244"/>
      <c r="WIA16" s="244"/>
      <c r="WIB16" s="244"/>
      <c r="WIC16" s="244"/>
      <c r="WID16" s="244"/>
      <c r="WIE16" s="244"/>
      <c r="WIF16" s="244"/>
      <c r="WIG16" s="244"/>
      <c r="WIH16" s="244"/>
      <c r="WII16" s="244"/>
      <c r="WIJ16" s="244"/>
      <c r="WIK16" s="244"/>
      <c r="WIL16" s="244"/>
      <c r="WIM16" s="244"/>
      <c r="WIN16" s="244"/>
      <c r="WIO16" s="244"/>
      <c r="WIP16" s="244"/>
      <c r="WIQ16" s="244"/>
      <c r="WIR16" s="244"/>
      <c r="WIS16" s="244"/>
      <c r="WIT16" s="244"/>
      <c r="WIU16" s="244"/>
      <c r="WIV16" s="244"/>
      <c r="WIW16" s="244"/>
      <c r="WIX16" s="244"/>
      <c r="WIY16" s="244"/>
      <c r="WIZ16" s="244"/>
      <c r="WJA16" s="244"/>
      <c r="WJB16" s="244"/>
      <c r="WJC16" s="244"/>
      <c r="WJD16" s="244"/>
      <c r="WJE16" s="244"/>
      <c r="WJF16" s="244"/>
      <c r="WJG16" s="244"/>
      <c r="WJH16" s="244"/>
      <c r="WJI16" s="244"/>
      <c r="WJJ16" s="244"/>
      <c r="WJK16" s="244"/>
      <c r="WJL16" s="244"/>
      <c r="WJM16" s="244"/>
      <c r="WJN16" s="244"/>
      <c r="WJO16" s="244"/>
      <c r="WJP16" s="244"/>
      <c r="WJQ16" s="244"/>
      <c r="WJR16" s="244"/>
      <c r="WJS16" s="244"/>
      <c r="WJT16" s="244"/>
      <c r="WJU16" s="244"/>
      <c r="WJV16" s="244"/>
      <c r="WJW16" s="244"/>
      <c r="WJX16" s="244"/>
      <c r="WJY16" s="244"/>
      <c r="WJZ16" s="244"/>
      <c r="WKA16" s="244"/>
      <c r="WKB16" s="244"/>
      <c r="WKC16" s="244"/>
      <c r="WKD16" s="244"/>
      <c r="WKE16" s="244"/>
      <c r="WKF16" s="244"/>
      <c r="WKG16" s="244"/>
      <c r="WKH16" s="244"/>
      <c r="WKI16" s="244"/>
      <c r="WKJ16" s="244"/>
      <c r="WKK16" s="244"/>
      <c r="WKL16" s="244"/>
      <c r="WKM16" s="244"/>
      <c r="WKN16" s="244"/>
      <c r="WKO16" s="244"/>
      <c r="WKP16" s="244"/>
      <c r="WKQ16" s="244"/>
      <c r="WKR16" s="244"/>
      <c r="WKS16" s="244"/>
      <c r="WKT16" s="244"/>
      <c r="WKU16" s="244"/>
      <c r="WKV16" s="244"/>
      <c r="WKW16" s="244"/>
      <c r="WKX16" s="244"/>
      <c r="WKY16" s="244"/>
      <c r="WKZ16" s="244"/>
      <c r="WLA16" s="244"/>
      <c r="WLB16" s="244"/>
      <c r="WLC16" s="244"/>
      <c r="WLD16" s="244"/>
      <c r="WLE16" s="244"/>
      <c r="WLF16" s="244"/>
      <c r="WLG16" s="244"/>
      <c r="WLH16" s="244"/>
      <c r="WLI16" s="244"/>
      <c r="WLJ16" s="244"/>
      <c r="WLK16" s="244"/>
      <c r="WLL16" s="244"/>
      <c r="WLM16" s="244"/>
      <c r="WLN16" s="244"/>
      <c r="WLO16" s="244"/>
      <c r="WLP16" s="244"/>
      <c r="WLQ16" s="244"/>
      <c r="WLR16" s="244"/>
      <c r="WLS16" s="244"/>
      <c r="WLT16" s="244"/>
      <c r="WLU16" s="244"/>
      <c r="WLV16" s="244"/>
      <c r="WLW16" s="244"/>
      <c r="WLX16" s="244"/>
      <c r="WLY16" s="244"/>
      <c r="WLZ16" s="244"/>
      <c r="WMA16" s="244"/>
      <c r="WMB16" s="244"/>
      <c r="WMC16" s="244"/>
      <c r="WMD16" s="244"/>
      <c r="WME16" s="244"/>
      <c r="WMF16" s="244"/>
      <c r="WMG16" s="244"/>
      <c r="WMH16" s="244"/>
      <c r="WMI16" s="244"/>
      <c r="WMJ16" s="244"/>
      <c r="WMK16" s="244"/>
      <c r="WML16" s="244"/>
      <c r="WMM16" s="244"/>
      <c r="WMN16" s="244"/>
      <c r="WMO16" s="244"/>
      <c r="WMP16" s="244"/>
      <c r="WMQ16" s="244"/>
      <c r="WMR16" s="244"/>
      <c r="WMS16" s="244"/>
      <c r="WMT16" s="244"/>
      <c r="WMU16" s="244"/>
      <c r="WMV16" s="244"/>
      <c r="WMW16" s="244"/>
      <c r="WMX16" s="244"/>
      <c r="WMY16" s="244"/>
      <c r="WMZ16" s="244"/>
      <c r="WNA16" s="244"/>
      <c r="WNB16" s="244"/>
      <c r="WNC16" s="244"/>
      <c r="WND16" s="244"/>
      <c r="WNE16" s="244"/>
      <c r="WNF16" s="244"/>
      <c r="WNG16" s="244"/>
      <c r="WNH16" s="244"/>
      <c r="WNI16" s="244"/>
      <c r="WNJ16" s="244"/>
      <c r="WNK16" s="244"/>
      <c r="WNL16" s="244"/>
      <c r="WNM16" s="244"/>
      <c r="WNN16" s="244"/>
      <c r="WNO16" s="244"/>
      <c r="WNP16" s="244"/>
      <c r="WNQ16" s="244"/>
      <c r="WNR16" s="244"/>
      <c r="WNS16" s="244"/>
      <c r="WNT16" s="244"/>
      <c r="WNU16" s="244"/>
      <c r="WNV16" s="244"/>
      <c r="WNW16" s="244"/>
      <c r="WNX16" s="244"/>
      <c r="WNY16" s="244"/>
      <c r="WNZ16" s="244"/>
      <c r="WOA16" s="244"/>
      <c r="WOB16" s="244"/>
      <c r="WOC16" s="244"/>
      <c r="WOD16" s="244"/>
      <c r="WOE16" s="244"/>
      <c r="WOF16" s="244"/>
      <c r="WOG16" s="244"/>
      <c r="WOH16" s="244"/>
      <c r="WOI16" s="244"/>
      <c r="WOJ16" s="244"/>
      <c r="WOK16" s="244"/>
      <c r="WOL16" s="244"/>
      <c r="WOM16" s="244"/>
      <c r="WON16" s="244"/>
      <c r="WOO16" s="244"/>
      <c r="WOP16" s="244"/>
      <c r="WOQ16" s="244"/>
      <c r="WOR16" s="244"/>
      <c r="WOS16" s="244"/>
      <c r="WOT16" s="244"/>
      <c r="WOU16" s="244"/>
      <c r="WOV16" s="244"/>
      <c r="WOW16" s="244"/>
      <c r="WOX16" s="244"/>
      <c r="WOY16" s="244"/>
      <c r="WOZ16" s="244"/>
      <c r="WPA16" s="244"/>
      <c r="WPB16" s="244"/>
      <c r="WPC16" s="244"/>
      <c r="WPD16" s="244"/>
      <c r="WPE16" s="244"/>
      <c r="WPF16" s="244"/>
      <c r="WPG16" s="244"/>
      <c r="WPH16" s="244"/>
      <c r="WPI16" s="244"/>
      <c r="WPJ16" s="244"/>
      <c r="WPK16" s="244"/>
      <c r="WPL16" s="244"/>
      <c r="WPM16" s="244"/>
      <c r="WPN16" s="244"/>
      <c r="WPO16" s="244"/>
      <c r="WPP16" s="244"/>
      <c r="WPQ16" s="244"/>
      <c r="WPR16" s="244"/>
      <c r="WPS16" s="244"/>
      <c r="WPT16" s="244"/>
      <c r="WPU16" s="244"/>
      <c r="WPV16" s="244"/>
      <c r="WPW16" s="244"/>
      <c r="WPX16" s="244"/>
      <c r="WPY16" s="244"/>
      <c r="WPZ16" s="244"/>
      <c r="WQA16" s="244"/>
      <c r="WQB16" s="244"/>
      <c r="WQC16" s="244"/>
      <c r="WQD16" s="244"/>
      <c r="WQE16" s="244"/>
      <c r="WQF16" s="244"/>
      <c r="WQG16" s="244"/>
      <c r="WQH16" s="244"/>
      <c r="WQI16" s="244"/>
      <c r="WQJ16" s="244"/>
      <c r="WQK16" s="244"/>
      <c r="WQL16" s="244"/>
      <c r="WQM16" s="244"/>
      <c r="WQN16" s="244"/>
      <c r="WQO16" s="244"/>
      <c r="WQP16" s="244"/>
      <c r="WQQ16" s="244"/>
      <c r="WQR16" s="244"/>
      <c r="WQS16" s="244"/>
      <c r="WQT16" s="244"/>
      <c r="WQU16" s="244"/>
      <c r="WQV16" s="244"/>
      <c r="WQW16" s="244"/>
      <c r="WQX16" s="244"/>
      <c r="WQY16" s="244"/>
      <c r="WQZ16" s="244"/>
      <c r="WRA16" s="244"/>
      <c r="WRB16" s="244"/>
      <c r="WRC16" s="244"/>
      <c r="WRD16" s="244"/>
      <c r="WRE16" s="244"/>
      <c r="WRF16" s="244"/>
      <c r="WRG16" s="244"/>
      <c r="WRH16" s="244"/>
      <c r="WRI16" s="244"/>
      <c r="WRJ16" s="244"/>
      <c r="WRK16" s="244"/>
      <c r="WRL16" s="244"/>
      <c r="WRM16" s="244"/>
      <c r="WRN16" s="244"/>
      <c r="WRO16" s="244"/>
      <c r="WRP16" s="244"/>
      <c r="WRQ16" s="244"/>
      <c r="WRR16" s="244"/>
      <c r="WRS16" s="244"/>
      <c r="WRT16" s="244"/>
      <c r="WRU16" s="244"/>
      <c r="WRV16" s="244"/>
      <c r="WRW16" s="244"/>
      <c r="WRX16" s="244"/>
      <c r="WRY16" s="244"/>
      <c r="WRZ16" s="244"/>
      <c r="WSA16" s="244"/>
      <c r="WSB16" s="244"/>
      <c r="WSC16" s="244"/>
      <c r="WSD16" s="244"/>
      <c r="WSE16" s="244"/>
      <c r="WSF16" s="244"/>
      <c r="WSG16" s="244"/>
      <c r="WSH16" s="244"/>
      <c r="WSI16" s="244"/>
      <c r="WSJ16" s="244"/>
      <c r="WSK16" s="244"/>
      <c r="WSL16" s="244"/>
      <c r="WSM16" s="244"/>
      <c r="WSN16" s="244"/>
      <c r="WSO16" s="244"/>
      <c r="WSP16" s="244"/>
      <c r="WSQ16" s="244"/>
      <c r="WSR16" s="244"/>
      <c r="WSS16" s="244"/>
      <c r="WST16" s="244"/>
      <c r="WSU16" s="244"/>
      <c r="WSV16" s="244"/>
      <c r="WSW16" s="244"/>
      <c r="WSX16" s="244"/>
      <c r="WSY16" s="244"/>
      <c r="WSZ16" s="244"/>
      <c r="WTA16" s="244"/>
      <c r="WTB16" s="244"/>
      <c r="WTC16" s="244"/>
      <c r="WTD16" s="244"/>
      <c r="WTE16" s="244"/>
      <c r="WTF16" s="244"/>
      <c r="WTG16" s="244"/>
      <c r="WTH16" s="244"/>
      <c r="WTI16" s="244"/>
      <c r="WTJ16" s="244"/>
      <c r="WTK16" s="244"/>
      <c r="WTL16" s="244"/>
      <c r="WTM16" s="244"/>
      <c r="WTN16" s="244"/>
      <c r="WTO16" s="244"/>
      <c r="WTP16" s="244"/>
      <c r="WTQ16" s="244"/>
      <c r="WTR16" s="244"/>
      <c r="WTS16" s="244"/>
      <c r="WTT16" s="244"/>
      <c r="WTU16" s="244"/>
      <c r="WTV16" s="244"/>
      <c r="WTW16" s="244"/>
      <c r="WTX16" s="244"/>
      <c r="WTY16" s="244"/>
      <c r="WTZ16" s="244"/>
      <c r="WUA16" s="244"/>
      <c r="WUB16" s="244"/>
      <c r="WUC16" s="244"/>
      <c r="WUD16" s="244"/>
      <c r="WUE16" s="244"/>
      <c r="WUF16" s="244"/>
      <c r="WUG16" s="244"/>
      <c r="WUH16" s="244"/>
      <c r="WUI16" s="244"/>
      <c r="WUJ16" s="244"/>
      <c r="WUK16" s="244"/>
      <c r="WUL16" s="244"/>
      <c r="WUM16" s="244"/>
      <c r="WUN16" s="244"/>
      <c r="WUO16" s="244"/>
      <c r="WUP16" s="244"/>
      <c r="WUQ16" s="244"/>
      <c r="WUR16" s="244"/>
      <c r="WUS16" s="244"/>
      <c r="WUT16" s="244"/>
      <c r="WUU16" s="244"/>
      <c r="WUV16" s="244"/>
      <c r="WUW16" s="244"/>
      <c r="WUX16" s="244"/>
      <c r="WUY16" s="244"/>
      <c r="WUZ16" s="244"/>
      <c r="WVA16" s="244"/>
      <c r="WVB16" s="244"/>
      <c r="WVC16" s="244"/>
      <c r="WVD16" s="244"/>
      <c r="WVE16" s="244"/>
      <c r="WVF16" s="244"/>
      <c r="WVG16" s="244"/>
      <c r="WVH16" s="244"/>
      <c r="WVI16" s="244"/>
      <c r="WVJ16" s="244"/>
      <c r="WVK16" s="244"/>
      <c r="WVL16" s="244"/>
      <c r="WVM16" s="244"/>
      <c r="WVN16" s="244"/>
      <c r="WVO16" s="244"/>
      <c r="WVP16" s="244"/>
      <c r="WVQ16" s="244"/>
      <c r="WVR16" s="244"/>
      <c r="WVS16" s="244"/>
      <c r="WVT16" s="244"/>
      <c r="WVU16" s="244"/>
      <c r="WVV16" s="244"/>
      <c r="WVW16" s="244"/>
      <c r="WVX16" s="244"/>
      <c r="WVY16" s="244"/>
      <c r="WVZ16" s="244"/>
      <c r="WWA16" s="244"/>
      <c r="WWB16" s="244"/>
      <c r="WWC16" s="244"/>
      <c r="WWD16" s="244"/>
      <c r="WWE16" s="244"/>
      <c r="WWF16" s="244"/>
      <c r="WWG16" s="244"/>
      <c r="WWH16" s="244"/>
      <c r="WWI16" s="244"/>
      <c r="WWJ16" s="244"/>
      <c r="WWK16" s="244"/>
      <c r="WWL16" s="244"/>
      <c r="WWM16" s="244"/>
      <c r="WWN16" s="244"/>
      <c r="WWO16" s="244"/>
      <c r="WWP16" s="244"/>
      <c r="WWQ16" s="244"/>
      <c r="WWR16" s="244"/>
      <c r="WWS16" s="244"/>
      <c r="WWT16" s="244"/>
      <c r="WWU16" s="244"/>
      <c r="WWV16" s="244"/>
      <c r="WWW16" s="244"/>
      <c r="WWX16" s="244"/>
      <c r="WWY16" s="244"/>
      <c r="WWZ16" s="244"/>
      <c r="WXA16" s="244"/>
      <c r="WXB16" s="244"/>
      <c r="WXC16" s="244"/>
      <c r="WXD16" s="244"/>
      <c r="WXE16" s="244"/>
      <c r="WXF16" s="244"/>
      <c r="WXG16" s="244"/>
      <c r="WXH16" s="244"/>
      <c r="WXI16" s="244"/>
      <c r="WXJ16" s="244"/>
      <c r="WXK16" s="244"/>
      <c r="WXL16" s="244"/>
      <c r="WXM16" s="244"/>
      <c r="WXN16" s="244"/>
      <c r="WXO16" s="244"/>
      <c r="WXP16" s="244"/>
      <c r="WXQ16" s="244"/>
      <c r="WXR16" s="244"/>
      <c r="WXS16" s="244"/>
      <c r="WXT16" s="244"/>
      <c r="WXU16" s="244"/>
      <c r="WXV16" s="244"/>
      <c r="WXW16" s="244"/>
      <c r="WXX16" s="244"/>
      <c r="WXY16" s="244"/>
      <c r="WXZ16" s="244"/>
      <c r="WYA16" s="244"/>
      <c r="WYB16" s="244"/>
      <c r="WYC16" s="244"/>
      <c r="WYD16" s="244"/>
      <c r="WYE16" s="244"/>
      <c r="WYF16" s="244"/>
      <c r="WYG16" s="244"/>
      <c r="WYH16" s="244"/>
      <c r="WYI16" s="244"/>
      <c r="WYJ16" s="244"/>
      <c r="WYK16" s="244"/>
      <c r="WYL16" s="244"/>
      <c r="WYM16" s="244"/>
      <c r="WYN16" s="244"/>
      <c r="WYO16" s="244"/>
      <c r="WYP16" s="244"/>
      <c r="WYQ16" s="244"/>
      <c r="WYR16" s="244"/>
      <c r="WYS16" s="244"/>
      <c r="WYT16" s="244"/>
      <c r="WYU16" s="244"/>
      <c r="WYV16" s="244"/>
      <c r="WYW16" s="244"/>
      <c r="WYX16" s="244"/>
      <c r="WYY16" s="244"/>
      <c r="WYZ16" s="244"/>
      <c r="WZA16" s="244"/>
      <c r="WZB16" s="244"/>
      <c r="WZC16" s="244"/>
      <c r="WZD16" s="244"/>
      <c r="WZE16" s="244"/>
      <c r="WZF16" s="244"/>
      <c r="WZG16" s="244"/>
      <c r="WZH16" s="244"/>
      <c r="WZI16" s="244"/>
      <c r="WZJ16" s="244"/>
      <c r="WZK16" s="244"/>
      <c r="WZL16" s="244"/>
      <c r="WZM16" s="244"/>
      <c r="WZN16" s="244"/>
      <c r="WZO16" s="244"/>
      <c r="WZP16" s="244"/>
      <c r="WZQ16" s="244"/>
      <c r="WZR16" s="244"/>
      <c r="WZS16" s="244"/>
      <c r="WZT16" s="244"/>
      <c r="WZU16" s="244"/>
      <c r="WZV16" s="244"/>
      <c r="WZW16" s="244"/>
      <c r="WZX16" s="244"/>
      <c r="WZY16" s="244"/>
      <c r="WZZ16" s="244"/>
      <c r="XAA16" s="244"/>
      <c r="XAB16" s="244"/>
      <c r="XAC16" s="244"/>
      <c r="XAD16" s="244"/>
      <c r="XAE16" s="244"/>
      <c r="XAF16" s="244"/>
      <c r="XAG16" s="244"/>
      <c r="XAH16" s="244"/>
      <c r="XAI16" s="244"/>
      <c r="XAJ16" s="244"/>
      <c r="XAK16" s="244"/>
      <c r="XAL16" s="244"/>
      <c r="XAM16" s="244"/>
      <c r="XAN16" s="244"/>
      <c r="XAO16" s="244"/>
      <c r="XAP16" s="244"/>
      <c r="XAQ16" s="244"/>
      <c r="XAR16" s="244"/>
      <c r="XAS16" s="244"/>
      <c r="XAT16" s="244"/>
      <c r="XAU16" s="244"/>
      <c r="XAV16" s="244"/>
      <c r="XAW16" s="244"/>
      <c r="XAX16" s="244"/>
      <c r="XAY16" s="244"/>
      <c r="XAZ16" s="244"/>
      <c r="XBA16" s="244"/>
      <c r="XBB16" s="244"/>
      <c r="XBC16" s="244"/>
      <c r="XBD16" s="244"/>
      <c r="XBE16" s="244"/>
      <c r="XBF16" s="244"/>
      <c r="XBG16" s="244"/>
      <c r="XBH16" s="244"/>
      <c r="XBI16" s="244"/>
      <c r="XBJ16" s="244"/>
      <c r="XBK16" s="244"/>
      <c r="XBL16" s="244"/>
      <c r="XBM16" s="244"/>
      <c r="XBN16" s="244"/>
      <c r="XBO16" s="244"/>
      <c r="XBP16" s="244"/>
      <c r="XBQ16" s="244"/>
      <c r="XBR16" s="244"/>
      <c r="XBS16" s="244"/>
      <c r="XBT16" s="244"/>
      <c r="XBU16" s="244"/>
      <c r="XBV16" s="244"/>
      <c r="XBW16" s="244"/>
      <c r="XBX16" s="244"/>
      <c r="XBY16" s="244"/>
      <c r="XBZ16" s="244"/>
      <c r="XCA16" s="244"/>
      <c r="XCB16" s="244"/>
      <c r="XCC16" s="244"/>
      <c r="XCD16" s="244"/>
      <c r="XCE16" s="244"/>
      <c r="XCF16" s="244"/>
      <c r="XCG16" s="244"/>
      <c r="XCH16" s="244"/>
      <c r="XCI16" s="244"/>
      <c r="XCJ16" s="244"/>
      <c r="XCK16" s="244"/>
      <c r="XCL16" s="244"/>
      <c r="XCM16" s="244"/>
      <c r="XCN16" s="244"/>
      <c r="XCO16" s="244"/>
      <c r="XCP16" s="244"/>
      <c r="XCQ16" s="244"/>
      <c r="XCR16" s="244"/>
      <c r="XCS16" s="244"/>
      <c r="XCT16" s="244"/>
      <c r="XCU16" s="244"/>
      <c r="XCV16" s="244"/>
      <c r="XCW16" s="244"/>
      <c r="XCX16" s="244"/>
      <c r="XCY16" s="244"/>
      <c r="XCZ16" s="244"/>
      <c r="XDA16" s="244"/>
      <c r="XDB16" s="244"/>
      <c r="XDC16" s="244"/>
      <c r="XDD16" s="244"/>
      <c r="XDE16" s="244"/>
      <c r="XDF16" s="244"/>
      <c r="XDG16" s="244"/>
      <c r="XDH16" s="244"/>
      <c r="XDI16" s="244"/>
      <c r="XDJ16" s="244"/>
      <c r="XDK16" s="244"/>
      <c r="XDL16" s="244"/>
      <c r="XDM16" s="244"/>
      <c r="XDN16" s="244"/>
      <c r="XDO16" s="244"/>
      <c r="XDP16" s="244"/>
      <c r="XDQ16" s="244"/>
      <c r="XDR16" s="244"/>
      <c r="XDS16" s="244"/>
      <c r="XDT16" s="244"/>
      <c r="XDU16" s="244"/>
      <c r="XDV16" s="244"/>
      <c r="XDW16" s="244"/>
      <c r="XDX16" s="244"/>
      <c r="XDY16" s="244"/>
      <c r="XDZ16" s="244"/>
      <c r="XEA16" s="244"/>
      <c r="XEB16" s="244"/>
      <c r="XEC16" s="244"/>
      <c r="XED16" s="244"/>
      <c r="XEE16" s="244"/>
      <c r="XEF16" s="244"/>
      <c r="XEG16" s="244"/>
      <c r="XEH16" s="244"/>
      <c r="XEI16" s="244"/>
      <c r="XEJ16" s="244"/>
      <c r="XEK16" s="244"/>
      <c r="XEL16" s="244"/>
      <c r="XEM16" s="244"/>
      <c r="XEN16" s="244"/>
      <c r="XEO16" s="244"/>
      <c r="XEP16" s="244"/>
      <c r="XEQ16" s="244"/>
      <c r="XER16" s="244"/>
      <c r="XES16" s="244"/>
      <c r="XET16" s="244"/>
      <c r="XEU16" s="244"/>
      <c r="XEV16" s="244"/>
      <c r="XEW16" s="244"/>
      <c r="XEX16" s="244"/>
      <c r="XEY16" s="244"/>
      <c r="XEZ16" s="244"/>
    </row>
    <row r="17" s="301" customFormat="1" ht="82" customHeight="1" outlineLevel="1" spans="1:16380">
      <c r="A17" s="189">
        <f>IF(D17="","",COUNTA($D$7:D17))</f>
        <v>9</v>
      </c>
      <c r="B17" s="66" t="s">
        <v>89</v>
      </c>
      <c r="C17" s="66" t="s">
        <v>90</v>
      </c>
      <c r="D17" s="35" t="s">
        <v>66</v>
      </c>
      <c r="E17" s="59">
        <f>+(0.43*2+2.43)*3.92*0+12.88</f>
        <v>12.88</v>
      </c>
      <c r="F17" s="59">
        <v>120</v>
      </c>
      <c r="G17" s="59">
        <v>370.8</v>
      </c>
      <c r="H17" s="59">
        <v>360</v>
      </c>
      <c r="I17" s="276">
        <v>0.03</v>
      </c>
      <c r="J17" s="59">
        <v>55</v>
      </c>
      <c r="K17" s="218">
        <v>32.748</v>
      </c>
      <c r="L17" s="218">
        <v>52.06932</v>
      </c>
      <c r="M17" s="286">
        <v>630.61732</v>
      </c>
      <c r="N17" s="218">
        <f>E17*M17</f>
        <v>8122.3510816</v>
      </c>
      <c r="O17" s="43" t="s">
        <v>91</v>
      </c>
      <c r="P17" s="332" t="s">
        <v>92</v>
      </c>
      <c r="Q17" s="245"/>
      <c r="R17" s="245"/>
      <c r="S17" s="2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  <c r="GZ17" s="345"/>
      <c r="HA17" s="345"/>
      <c r="HB17" s="345"/>
      <c r="HC17" s="345"/>
      <c r="HD17" s="345"/>
      <c r="HE17" s="345"/>
      <c r="HF17" s="345"/>
      <c r="HG17" s="345"/>
      <c r="HH17" s="345"/>
      <c r="HI17" s="345"/>
      <c r="HJ17" s="345"/>
      <c r="HK17" s="345"/>
      <c r="HL17" s="345"/>
      <c r="HM17" s="345"/>
      <c r="HN17" s="345"/>
      <c r="HO17" s="345"/>
      <c r="HP17" s="345"/>
      <c r="HQ17" s="345"/>
      <c r="HR17" s="345"/>
      <c r="HS17" s="345"/>
      <c r="HT17" s="345"/>
      <c r="HU17" s="345"/>
      <c r="HV17" s="345"/>
      <c r="HW17" s="345"/>
      <c r="HX17" s="345"/>
      <c r="HY17" s="345"/>
      <c r="HZ17" s="345"/>
      <c r="IA17" s="345"/>
      <c r="IB17" s="345"/>
      <c r="IC17" s="345"/>
      <c r="ID17" s="345"/>
      <c r="IE17" s="345"/>
      <c r="IF17" s="345"/>
      <c r="IG17" s="345"/>
      <c r="IH17" s="345"/>
      <c r="II17" s="345"/>
      <c r="IJ17" s="345"/>
      <c r="IK17" s="345"/>
      <c r="IL17" s="345"/>
      <c r="IM17" s="345"/>
      <c r="IN17" s="345"/>
      <c r="IO17" s="345"/>
      <c r="IP17" s="345"/>
      <c r="IQ17" s="345"/>
      <c r="IR17" s="345"/>
      <c r="IS17" s="345"/>
      <c r="IT17" s="345"/>
      <c r="IU17" s="345"/>
      <c r="IV17" s="345"/>
      <c r="IW17" s="345"/>
      <c r="IX17" s="345"/>
      <c r="IY17" s="345"/>
      <c r="IZ17" s="345"/>
      <c r="JA17" s="345"/>
      <c r="JB17" s="345"/>
      <c r="JC17" s="345"/>
      <c r="JD17" s="345"/>
      <c r="JE17" s="345"/>
      <c r="JF17" s="345"/>
      <c r="JG17" s="345"/>
      <c r="JH17" s="345"/>
      <c r="JI17" s="345"/>
      <c r="JJ17" s="345"/>
      <c r="JK17" s="345"/>
      <c r="JL17" s="345"/>
      <c r="JM17" s="345"/>
      <c r="JN17" s="345"/>
      <c r="JO17" s="345"/>
      <c r="JP17" s="345"/>
      <c r="JQ17" s="345"/>
      <c r="JR17" s="345"/>
      <c r="JS17" s="345"/>
      <c r="JT17" s="345"/>
      <c r="JU17" s="345"/>
      <c r="JV17" s="345"/>
      <c r="JW17" s="345"/>
      <c r="JX17" s="345"/>
      <c r="JY17" s="345"/>
      <c r="JZ17" s="345"/>
      <c r="KA17" s="345"/>
      <c r="KB17" s="345"/>
      <c r="KC17" s="345"/>
      <c r="KD17" s="345"/>
      <c r="KE17" s="345"/>
      <c r="KF17" s="345"/>
      <c r="KG17" s="345"/>
      <c r="KH17" s="345"/>
      <c r="KI17" s="345"/>
      <c r="KJ17" s="345"/>
      <c r="KK17" s="345"/>
      <c r="KL17" s="345"/>
      <c r="KM17" s="345"/>
      <c r="KN17" s="345"/>
      <c r="KO17" s="345"/>
      <c r="KP17" s="345"/>
      <c r="KQ17" s="345"/>
      <c r="KR17" s="345"/>
      <c r="KS17" s="345"/>
      <c r="KT17" s="345"/>
      <c r="KU17" s="345"/>
      <c r="KV17" s="345"/>
      <c r="KW17" s="345"/>
      <c r="KX17" s="345"/>
      <c r="KY17" s="345"/>
      <c r="KZ17" s="345"/>
      <c r="LA17" s="345"/>
      <c r="LB17" s="345"/>
      <c r="LC17" s="345"/>
      <c r="LD17" s="345"/>
      <c r="LE17" s="345"/>
      <c r="LF17" s="345"/>
      <c r="LG17" s="345"/>
      <c r="LH17" s="345"/>
      <c r="LI17" s="345"/>
      <c r="LJ17" s="345"/>
      <c r="LK17" s="345"/>
      <c r="LL17" s="345"/>
      <c r="LM17" s="345"/>
      <c r="LN17" s="345"/>
      <c r="LO17" s="345"/>
      <c r="LP17" s="345"/>
      <c r="LQ17" s="345"/>
      <c r="LR17" s="345"/>
      <c r="LS17" s="345"/>
      <c r="LT17" s="345"/>
      <c r="LU17" s="345"/>
      <c r="LV17" s="345"/>
      <c r="LW17" s="345"/>
      <c r="LX17" s="345"/>
      <c r="LY17" s="345"/>
      <c r="LZ17" s="345"/>
      <c r="MA17" s="345"/>
      <c r="MB17" s="345"/>
      <c r="MC17" s="345"/>
      <c r="MD17" s="345"/>
      <c r="ME17" s="345"/>
      <c r="MF17" s="345"/>
      <c r="MG17" s="345"/>
      <c r="MH17" s="345"/>
      <c r="MI17" s="345"/>
      <c r="MJ17" s="345"/>
      <c r="MK17" s="345"/>
      <c r="ML17" s="345"/>
      <c r="MM17" s="345"/>
      <c r="MN17" s="345"/>
      <c r="MO17" s="345"/>
      <c r="MP17" s="345"/>
      <c r="MQ17" s="345"/>
      <c r="MR17" s="345"/>
      <c r="MS17" s="345"/>
      <c r="MT17" s="345"/>
      <c r="MU17" s="345"/>
      <c r="MV17" s="345"/>
      <c r="MW17" s="345"/>
      <c r="MX17" s="345"/>
      <c r="MY17" s="345"/>
      <c r="MZ17" s="345"/>
      <c r="NA17" s="345"/>
      <c r="NB17" s="345"/>
      <c r="NC17" s="345"/>
      <c r="ND17" s="345"/>
      <c r="NE17" s="345"/>
      <c r="NF17" s="345"/>
      <c r="NG17" s="345"/>
      <c r="NH17" s="345"/>
      <c r="NI17" s="345"/>
      <c r="NJ17" s="345"/>
      <c r="NK17" s="345"/>
      <c r="NL17" s="345"/>
      <c r="NM17" s="345"/>
      <c r="NN17" s="345"/>
      <c r="NO17" s="345"/>
      <c r="NP17" s="345"/>
      <c r="NQ17" s="345"/>
      <c r="NR17" s="345"/>
      <c r="NS17" s="345"/>
      <c r="NT17" s="345"/>
      <c r="NU17" s="345"/>
      <c r="NV17" s="345"/>
      <c r="NW17" s="345"/>
      <c r="NX17" s="345"/>
      <c r="NY17" s="345"/>
      <c r="NZ17" s="345"/>
      <c r="OA17" s="345"/>
      <c r="OB17" s="345"/>
      <c r="OC17" s="345"/>
      <c r="OD17" s="345"/>
      <c r="OE17" s="345"/>
      <c r="OF17" s="345"/>
      <c r="OG17" s="345"/>
      <c r="OH17" s="345"/>
      <c r="OI17" s="345"/>
      <c r="OJ17" s="345"/>
      <c r="OK17" s="345"/>
      <c r="OL17" s="345"/>
      <c r="OM17" s="345"/>
      <c r="ON17" s="345"/>
      <c r="OO17" s="345"/>
      <c r="OP17" s="345"/>
      <c r="OQ17" s="345"/>
      <c r="OR17" s="345"/>
      <c r="OS17" s="345"/>
      <c r="OT17" s="345"/>
      <c r="OU17" s="345"/>
      <c r="OV17" s="345"/>
      <c r="OW17" s="345"/>
      <c r="OX17" s="345"/>
      <c r="OY17" s="345"/>
      <c r="OZ17" s="345"/>
      <c r="PA17" s="345"/>
      <c r="PB17" s="345"/>
      <c r="PC17" s="345"/>
      <c r="PD17" s="345"/>
      <c r="PE17" s="345"/>
      <c r="PF17" s="345"/>
      <c r="PG17" s="345"/>
      <c r="PH17" s="345"/>
      <c r="PI17" s="345"/>
      <c r="PJ17" s="345"/>
      <c r="PK17" s="345"/>
      <c r="PL17" s="345"/>
      <c r="PM17" s="345"/>
      <c r="PN17" s="345"/>
      <c r="PO17" s="345"/>
      <c r="PP17" s="345"/>
      <c r="PQ17" s="345"/>
      <c r="PR17" s="345"/>
      <c r="PS17" s="345"/>
      <c r="PT17" s="345"/>
      <c r="PU17" s="345"/>
      <c r="PV17" s="345"/>
      <c r="PW17" s="345"/>
      <c r="PX17" s="345"/>
      <c r="PY17" s="345"/>
      <c r="PZ17" s="345"/>
      <c r="QA17" s="345"/>
      <c r="QB17" s="345"/>
      <c r="QC17" s="345"/>
      <c r="QD17" s="345"/>
      <c r="QE17" s="345"/>
      <c r="QF17" s="345"/>
      <c r="QG17" s="345"/>
      <c r="QH17" s="345"/>
      <c r="QI17" s="345"/>
      <c r="QJ17" s="345"/>
      <c r="QK17" s="345"/>
      <c r="QL17" s="345"/>
      <c r="QM17" s="345"/>
      <c r="QN17" s="345"/>
      <c r="QO17" s="345"/>
      <c r="QP17" s="345"/>
      <c r="QQ17" s="345"/>
      <c r="QR17" s="345"/>
      <c r="QS17" s="345"/>
      <c r="QT17" s="345"/>
      <c r="QU17" s="345"/>
      <c r="QV17" s="345"/>
      <c r="QW17" s="345"/>
      <c r="QX17" s="345"/>
      <c r="QY17" s="345"/>
      <c r="QZ17" s="345"/>
      <c r="RA17" s="345"/>
      <c r="RB17" s="345"/>
      <c r="RC17" s="345"/>
      <c r="RD17" s="345"/>
      <c r="RE17" s="345"/>
      <c r="RF17" s="345"/>
      <c r="RG17" s="345"/>
      <c r="RH17" s="345"/>
      <c r="RI17" s="345"/>
      <c r="RJ17" s="345"/>
      <c r="RK17" s="345"/>
      <c r="RL17" s="345"/>
      <c r="RM17" s="345"/>
      <c r="RN17" s="345"/>
      <c r="RO17" s="345"/>
      <c r="RP17" s="345"/>
      <c r="RQ17" s="345"/>
      <c r="RR17" s="345"/>
      <c r="RS17" s="345"/>
      <c r="RT17" s="345"/>
      <c r="RU17" s="345"/>
      <c r="RV17" s="345"/>
      <c r="RW17" s="345"/>
      <c r="RX17" s="345"/>
      <c r="RY17" s="345"/>
      <c r="RZ17" s="345"/>
      <c r="SA17" s="345"/>
      <c r="SB17" s="345"/>
      <c r="SC17" s="345"/>
      <c r="SD17" s="345"/>
      <c r="SE17" s="345"/>
      <c r="SF17" s="345"/>
      <c r="SG17" s="345"/>
      <c r="SH17" s="345"/>
      <c r="SI17" s="345"/>
      <c r="SJ17" s="345"/>
      <c r="SK17" s="345"/>
      <c r="SL17" s="345"/>
      <c r="SM17" s="345"/>
      <c r="SN17" s="345"/>
      <c r="SO17" s="345"/>
      <c r="SP17" s="345"/>
      <c r="SQ17" s="345"/>
      <c r="SR17" s="345"/>
      <c r="SS17" s="345"/>
      <c r="ST17" s="345"/>
      <c r="SU17" s="345"/>
      <c r="SV17" s="345"/>
      <c r="SW17" s="345"/>
      <c r="SX17" s="345"/>
      <c r="SY17" s="345"/>
      <c r="SZ17" s="345"/>
      <c r="TA17" s="345"/>
      <c r="TB17" s="345"/>
      <c r="TC17" s="345"/>
      <c r="TD17" s="345"/>
      <c r="TE17" s="345"/>
      <c r="TF17" s="345"/>
      <c r="TG17" s="345"/>
      <c r="TH17" s="345"/>
      <c r="TI17" s="345"/>
      <c r="TJ17" s="345"/>
      <c r="TK17" s="345"/>
      <c r="TL17" s="345"/>
      <c r="TM17" s="345"/>
      <c r="TN17" s="345"/>
      <c r="TO17" s="345"/>
      <c r="TP17" s="345"/>
      <c r="TQ17" s="345"/>
      <c r="TR17" s="345"/>
      <c r="TS17" s="345"/>
      <c r="TT17" s="345"/>
      <c r="TU17" s="345"/>
      <c r="TV17" s="345"/>
      <c r="TW17" s="345"/>
      <c r="TX17" s="345"/>
      <c r="TY17" s="345"/>
      <c r="TZ17" s="345"/>
      <c r="UA17" s="345"/>
      <c r="UB17" s="345"/>
      <c r="UC17" s="345"/>
      <c r="UD17" s="345"/>
      <c r="UE17" s="345"/>
      <c r="UF17" s="345"/>
      <c r="UG17" s="345"/>
      <c r="UH17" s="345"/>
      <c r="UI17" s="345"/>
      <c r="UJ17" s="345"/>
      <c r="UK17" s="345"/>
      <c r="UL17" s="345"/>
      <c r="UM17" s="345"/>
      <c r="UN17" s="345"/>
      <c r="UO17" s="345"/>
      <c r="UP17" s="345"/>
      <c r="UQ17" s="345"/>
      <c r="UR17" s="345"/>
      <c r="US17" s="345"/>
      <c r="UT17" s="345"/>
      <c r="UU17" s="345"/>
      <c r="UV17" s="345"/>
      <c r="UW17" s="345"/>
      <c r="UX17" s="345"/>
      <c r="UY17" s="345"/>
      <c r="UZ17" s="345"/>
      <c r="VA17" s="345"/>
      <c r="VB17" s="345"/>
      <c r="VC17" s="345"/>
      <c r="VD17" s="345"/>
      <c r="VE17" s="345"/>
      <c r="VF17" s="345"/>
      <c r="VG17" s="345"/>
      <c r="VH17" s="345"/>
      <c r="VI17" s="345"/>
      <c r="VJ17" s="345"/>
      <c r="VK17" s="345"/>
      <c r="VL17" s="345"/>
      <c r="VM17" s="345"/>
      <c r="VN17" s="345"/>
      <c r="VO17" s="345"/>
      <c r="VP17" s="345"/>
      <c r="VQ17" s="345"/>
      <c r="VR17" s="345"/>
      <c r="VS17" s="345"/>
      <c r="VT17" s="345"/>
      <c r="VU17" s="345"/>
      <c r="VV17" s="345"/>
      <c r="VW17" s="345"/>
      <c r="VX17" s="345"/>
      <c r="VY17" s="345"/>
      <c r="VZ17" s="345"/>
      <c r="WA17" s="345"/>
      <c r="WB17" s="345"/>
      <c r="WC17" s="345"/>
      <c r="WD17" s="345"/>
      <c r="WE17" s="345"/>
      <c r="WF17" s="345"/>
      <c r="WG17" s="345"/>
      <c r="WH17" s="345"/>
      <c r="WI17" s="345"/>
      <c r="WJ17" s="345"/>
      <c r="WK17" s="345"/>
      <c r="WL17" s="345"/>
      <c r="WM17" s="345"/>
      <c r="WN17" s="345"/>
      <c r="WO17" s="345"/>
      <c r="WP17" s="345"/>
      <c r="WQ17" s="345"/>
      <c r="WR17" s="345"/>
      <c r="WS17" s="345"/>
      <c r="WT17" s="345"/>
      <c r="WU17" s="345"/>
      <c r="WV17" s="345"/>
      <c r="WW17" s="345"/>
      <c r="WX17" s="345"/>
      <c r="WY17" s="345"/>
      <c r="WZ17" s="345"/>
      <c r="XA17" s="345"/>
      <c r="XB17" s="345"/>
      <c r="XC17" s="345"/>
      <c r="XD17" s="345"/>
      <c r="XE17" s="345"/>
      <c r="XF17" s="345"/>
      <c r="XG17" s="345"/>
      <c r="XH17" s="345"/>
      <c r="XI17" s="345"/>
      <c r="XJ17" s="345"/>
      <c r="XK17" s="345"/>
      <c r="XL17" s="345"/>
      <c r="XM17" s="345"/>
      <c r="XN17" s="345"/>
      <c r="XO17" s="345"/>
      <c r="XP17" s="345"/>
      <c r="XQ17" s="345"/>
      <c r="XR17" s="345"/>
      <c r="XS17" s="345"/>
      <c r="XT17" s="345"/>
      <c r="XU17" s="345"/>
      <c r="XV17" s="345"/>
      <c r="XW17" s="345"/>
      <c r="XX17" s="345"/>
      <c r="XY17" s="345"/>
      <c r="XZ17" s="345"/>
      <c r="YA17" s="345"/>
      <c r="YB17" s="345"/>
      <c r="YC17" s="345"/>
      <c r="YD17" s="345"/>
      <c r="YE17" s="345"/>
      <c r="YF17" s="345"/>
      <c r="YG17" s="345"/>
      <c r="YH17" s="345"/>
      <c r="YI17" s="345"/>
      <c r="YJ17" s="345"/>
      <c r="YK17" s="345"/>
      <c r="YL17" s="345"/>
      <c r="YM17" s="345"/>
      <c r="YN17" s="345"/>
      <c r="YO17" s="345"/>
      <c r="YP17" s="345"/>
      <c r="YQ17" s="345"/>
      <c r="YR17" s="345"/>
      <c r="YS17" s="345"/>
      <c r="YT17" s="345"/>
      <c r="YU17" s="345"/>
      <c r="YV17" s="345"/>
      <c r="YW17" s="345"/>
      <c r="YX17" s="345"/>
      <c r="YY17" s="345"/>
      <c r="YZ17" s="345"/>
      <c r="ZA17" s="345"/>
      <c r="ZB17" s="345"/>
      <c r="ZC17" s="345"/>
      <c r="ZD17" s="345"/>
      <c r="ZE17" s="345"/>
      <c r="ZF17" s="345"/>
      <c r="ZG17" s="345"/>
      <c r="ZH17" s="345"/>
      <c r="ZI17" s="345"/>
      <c r="ZJ17" s="345"/>
      <c r="ZK17" s="345"/>
      <c r="ZL17" s="345"/>
      <c r="ZM17" s="345"/>
      <c r="ZN17" s="345"/>
      <c r="ZO17" s="345"/>
      <c r="ZP17" s="345"/>
      <c r="ZQ17" s="345"/>
      <c r="ZR17" s="345"/>
      <c r="ZS17" s="345"/>
      <c r="ZT17" s="345"/>
      <c r="ZU17" s="345"/>
      <c r="ZV17" s="345"/>
      <c r="ZW17" s="345"/>
      <c r="ZX17" s="345"/>
      <c r="ZY17" s="345"/>
      <c r="ZZ17" s="345"/>
      <c r="AAA17" s="345"/>
      <c r="AAB17" s="345"/>
      <c r="AAC17" s="345"/>
      <c r="AAD17" s="345"/>
      <c r="AAE17" s="345"/>
      <c r="AAF17" s="345"/>
      <c r="AAG17" s="345"/>
      <c r="AAH17" s="345"/>
      <c r="AAI17" s="345"/>
      <c r="AAJ17" s="345"/>
      <c r="AAK17" s="345"/>
      <c r="AAL17" s="345"/>
      <c r="AAM17" s="345"/>
      <c r="AAN17" s="345"/>
      <c r="AAO17" s="345"/>
      <c r="AAP17" s="345"/>
      <c r="AAQ17" s="345"/>
      <c r="AAR17" s="345"/>
      <c r="AAS17" s="345"/>
      <c r="AAT17" s="345"/>
      <c r="AAU17" s="345"/>
      <c r="AAV17" s="345"/>
      <c r="AAW17" s="345"/>
      <c r="AAX17" s="345"/>
      <c r="AAY17" s="345"/>
      <c r="AAZ17" s="345"/>
      <c r="ABA17" s="345"/>
      <c r="ABB17" s="345"/>
      <c r="ABC17" s="345"/>
      <c r="ABD17" s="345"/>
      <c r="ABE17" s="345"/>
      <c r="ABF17" s="345"/>
      <c r="ABG17" s="345"/>
      <c r="ABH17" s="345"/>
      <c r="ABI17" s="345"/>
      <c r="ABJ17" s="345"/>
      <c r="ABK17" s="345"/>
      <c r="ABL17" s="345"/>
      <c r="ABM17" s="345"/>
      <c r="ABN17" s="345"/>
      <c r="ABO17" s="345"/>
      <c r="ABP17" s="345"/>
      <c r="ABQ17" s="345"/>
      <c r="ABR17" s="345"/>
      <c r="ABS17" s="345"/>
      <c r="ABT17" s="345"/>
      <c r="ABU17" s="345"/>
      <c r="ABV17" s="345"/>
      <c r="ABW17" s="345"/>
      <c r="ABX17" s="345"/>
      <c r="ABY17" s="345"/>
      <c r="ABZ17" s="345"/>
      <c r="ACA17" s="345"/>
      <c r="ACB17" s="345"/>
      <c r="ACC17" s="345"/>
      <c r="ACD17" s="345"/>
      <c r="ACE17" s="345"/>
      <c r="ACF17" s="345"/>
      <c r="ACG17" s="345"/>
      <c r="ACH17" s="345"/>
      <c r="ACI17" s="345"/>
      <c r="ACJ17" s="345"/>
      <c r="ACK17" s="345"/>
      <c r="ACL17" s="345"/>
      <c r="ACM17" s="345"/>
      <c r="ACN17" s="345"/>
      <c r="ACO17" s="345"/>
      <c r="ACP17" s="345"/>
      <c r="ACQ17" s="345"/>
      <c r="ACR17" s="345"/>
      <c r="ACS17" s="345"/>
      <c r="ACT17" s="345"/>
      <c r="ACU17" s="345"/>
      <c r="ACV17" s="345"/>
      <c r="ACW17" s="345"/>
      <c r="ACX17" s="345"/>
      <c r="ACY17" s="345"/>
      <c r="ACZ17" s="345"/>
      <c r="ADA17" s="345"/>
      <c r="ADB17" s="345"/>
      <c r="ADC17" s="345"/>
      <c r="ADD17" s="345"/>
      <c r="ADE17" s="345"/>
      <c r="ADF17" s="345"/>
      <c r="ADG17" s="345"/>
      <c r="ADH17" s="345"/>
      <c r="ADI17" s="345"/>
      <c r="ADJ17" s="345"/>
      <c r="ADK17" s="345"/>
      <c r="ADL17" s="345"/>
      <c r="ADM17" s="345"/>
      <c r="ADN17" s="345"/>
      <c r="ADO17" s="345"/>
      <c r="ADP17" s="345"/>
      <c r="ADQ17" s="345"/>
      <c r="ADR17" s="345"/>
      <c r="ADS17" s="345"/>
      <c r="ADT17" s="345"/>
      <c r="ADU17" s="345"/>
      <c r="ADV17" s="345"/>
      <c r="ADW17" s="345"/>
      <c r="ADX17" s="345"/>
      <c r="ADY17" s="345"/>
      <c r="ADZ17" s="345"/>
      <c r="AEA17" s="345"/>
      <c r="AEB17" s="345"/>
      <c r="AEC17" s="345"/>
      <c r="AED17" s="345"/>
      <c r="AEE17" s="345"/>
      <c r="AEF17" s="345"/>
      <c r="AEG17" s="345"/>
      <c r="AEH17" s="345"/>
      <c r="AEI17" s="345"/>
      <c r="AEJ17" s="345"/>
      <c r="AEK17" s="345"/>
      <c r="AEL17" s="345"/>
      <c r="AEM17" s="345"/>
      <c r="AEN17" s="345"/>
      <c r="AEO17" s="345"/>
      <c r="AEP17" s="345"/>
      <c r="AEQ17" s="345"/>
      <c r="AER17" s="345"/>
      <c r="AES17" s="345"/>
      <c r="AET17" s="345"/>
      <c r="AEU17" s="345"/>
      <c r="AEV17" s="345"/>
      <c r="AEW17" s="345"/>
      <c r="AEX17" s="345"/>
      <c r="AEY17" s="345"/>
      <c r="AEZ17" s="345"/>
      <c r="AFA17" s="345"/>
      <c r="AFB17" s="345"/>
      <c r="AFC17" s="345"/>
      <c r="AFD17" s="345"/>
      <c r="AFE17" s="345"/>
      <c r="AFF17" s="345"/>
      <c r="AFG17" s="345"/>
      <c r="AFH17" s="345"/>
      <c r="AFI17" s="345"/>
      <c r="AFJ17" s="345"/>
      <c r="AFK17" s="345"/>
      <c r="AFL17" s="345"/>
      <c r="AFM17" s="345"/>
      <c r="AFN17" s="345"/>
      <c r="AFO17" s="345"/>
      <c r="AFP17" s="345"/>
      <c r="AFQ17" s="345"/>
      <c r="AFR17" s="345"/>
      <c r="AFS17" s="345"/>
      <c r="AFT17" s="345"/>
      <c r="AFU17" s="345"/>
      <c r="AFV17" s="345"/>
      <c r="AFW17" s="345"/>
      <c r="AFX17" s="345"/>
      <c r="AFY17" s="345"/>
      <c r="AFZ17" s="345"/>
      <c r="AGA17" s="345"/>
      <c r="AGB17" s="345"/>
      <c r="AGC17" s="345"/>
      <c r="AGD17" s="345"/>
      <c r="AGE17" s="345"/>
      <c r="AGF17" s="345"/>
      <c r="AGG17" s="345"/>
      <c r="AGH17" s="345"/>
      <c r="AGI17" s="345"/>
      <c r="AGJ17" s="345"/>
      <c r="AGK17" s="345"/>
      <c r="AGL17" s="345"/>
      <c r="AGM17" s="345"/>
      <c r="AGN17" s="345"/>
      <c r="AGO17" s="345"/>
      <c r="AGP17" s="345"/>
      <c r="AGQ17" s="345"/>
      <c r="AGR17" s="345"/>
      <c r="AGS17" s="345"/>
      <c r="AGT17" s="345"/>
      <c r="AGU17" s="345"/>
      <c r="AGV17" s="345"/>
      <c r="AGW17" s="345"/>
      <c r="AGX17" s="345"/>
      <c r="AGY17" s="345"/>
      <c r="AGZ17" s="345"/>
      <c r="AHA17" s="345"/>
      <c r="AHB17" s="345"/>
      <c r="AHC17" s="345"/>
      <c r="AHD17" s="345"/>
      <c r="AHE17" s="345"/>
      <c r="AHF17" s="345"/>
      <c r="AHG17" s="345"/>
      <c r="AHH17" s="345"/>
      <c r="AHI17" s="345"/>
      <c r="AHJ17" s="345"/>
      <c r="AHK17" s="345"/>
      <c r="AHL17" s="345"/>
      <c r="AHM17" s="345"/>
      <c r="AHN17" s="345"/>
      <c r="AHO17" s="345"/>
      <c r="AHP17" s="345"/>
      <c r="AHQ17" s="345"/>
      <c r="AHR17" s="345"/>
      <c r="AHS17" s="345"/>
      <c r="AHT17" s="345"/>
      <c r="AHU17" s="345"/>
      <c r="AHV17" s="345"/>
      <c r="AHW17" s="345"/>
      <c r="AHX17" s="345"/>
      <c r="AHY17" s="345"/>
      <c r="AHZ17" s="345"/>
      <c r="AIA17" s="345"/>
      <c r="AIB17" s="345"/>
      <c r="AIC17" s="345"/>
      <c r="AID17" s="345"/>
      <c r="AIE17" s="345"/>
      <c r="AIF17" s="345"/>
      <c r="AIG17" s="345"/>
      <c r="AIH17" s="345"/>
      <c r="AII17" s="345"/>
      <c r="AIJ17" s="345"/>
      <c r="AIK17" s="345"/>
      <c r="AIL17" s="345"/>
      <c r="AIM17" s="345"/>
      <c r="AIN17" s="345"/>
      <c r="AIO17" s="345"/>
      <c r="AIP17" s="345"/>
      <c r="AIQ17" s="345"/>
      <c r="AIR17" s="345"/>
      <c r="AIS17" s="345"/>
      <c r="AIT17" s="345"/>
      <c r="AIU17" s="345"/>
      <c r="AIV17" s="345"/>
      <c r="AIW17" s="345"/>
      <c r="AIX17" s="345"/>
      <c r="AIY17" s="345"/>
      <c r="AIZ17" s="345"/>
      <c r="AJA17" s="345"/>
      <c r="AJB17" s="345"/>
      <c r="AJC17" s="345"/>
      <c r="AJD17" s="345"/>
      <c r="AJE17" s="345"/>
      <c r="AJF17" s="345"/>
      <c r="AJG17" s="345"/>
      <c r="AJH17" s="345"/>
      <c r="AJI17" s="345"/>
      <c r="AJJ17" s="345"/>
      <c r="AJK17" s="345"/>
      <c r="AJL17" s="345"/>
      <c r="AJM17" s="345"/>
      <c r="AJN17" s="345"/>
      <c r="AJO17" s="345"/>
      <c r="AJP17" s="345"/>
      <c r="AJQ17" s="345"/>
      <c r="AJR17" s="345"/>
      <c r="AJS17" s="345"/>
      <c r="AJT17" s="345"/>
      <c r="AJU17" s="345"/>
      <c r="AJV17" s="345"/>
      <c r="AJW17" s="345"/>
      <c r="AJX17" s="345"/>
      <c r="AJY17" s="345"/>
      <c r="AJZ17" s="345"/>
      <c r="AKA17" s="345"/>
      <c r="AKB17" s="345"/>
      <c r="AKC17" s="345"/>
      <c r="AKD17" s="345"/>
      <c r="AKE17" s="345"/>
      <c r="AKF17" s="345"/>
      <c r="AKG17" s="345"/>
      <c r="AKH17" s="345"/>
      <c r="AKI17" s="345"/>
      <c r="AKJ17" s="345"/>
      <c r="AKK17" s="345"/>
      <c r="AKL17" s="345"/>
      <c r="AKM17" s="345"/>
      <c r="AKN17" s="345"/>
      <c r="AKO17" s="345"/>
      <c r="AKP17" s="345"/>
      <c r="AKQ17" s="345"/>
      <c r="AKR17" s="345"/>
      <c r="AKS17" s="345"/>
      <c r="AKT17" s="345"/>
      <c r="AKU17" s="345"/>
      <c r="AKV17" s="345"/>
      <c r="AKW17" s="345"/>
      <c r="AKX17" s="345"/>
      <c r="AKY17" s="345"/>
      <c r="AKZ17" s="345"/>
      <c r="ALA17" s="345"/>
      <c r="ALB17" s="345"/>
      <c r="ALC17" s="345"/>
      <c r="ALD17" s="345"/>
      <c r="ALE17" s="345"/>
      <c r="ALF17" s="345"/>
      <c r="ALG17" s="345"/>
      <c r="ALH17" s="345"/>
      <c r="ALI17" s="345"/>
      <c r="ALJ17" s="345"/>
      <c r="ALK17" s="345"/>
      <c r="ALL17" s="345"/>
      <c r="ALM17" s="345"/>
      <c r="ALN17" s="345"/>
      <c r="ALO17" s="345"/>
      <c r="ALP17" s="345"/>
      <c r="ALQ17" s="345"/>
      <c r="ALR17" s="345"/>
      <c r="ALS17" s="345"/>
      <c r="ALT17" s="345"/>
      <c r="ALU17" s="345"/>
      <c r="ALV17" s="345"/>
      <c r="ALW17" s="345"/>
      <c r="ALX17" s="345"/>
      <c r="ALY17" s="345"/>
      <c r="ALZ17" s="345"/>
      <c r="AMA17" s="345"/>
      <c r="AMB17" s="345"/>
      <c r="AMC17" s="345"/>
      <c r="AMD17" s="345"/>
      <c r="AME17" s="345"/>
      <c r="AMF17" s="345"/>
      <c r="AMG17" s="345"/>
      <c r="AMH17" s="345"/>
      <c r="AMI17" s="345"/>
      <c r="AMJ17" s="345"/>
      <c r="AMK17" s="345"/>
      <c r="AML17" s="345"/>
      <c r="AMM17" s="345"/>
      <c r="AMN17" s="345"/>
      <c r="AMO17" s="345"/>
      <c r="AMP17" s="345"/>
      <c r="AMQ17" s="345"/>
      <c r="AMR17" s="345"/>
      <c r="AMS17" s="345"/>
      <c r="AMT17" s="345"/>
      <c r="AMU17" s="345"/>
      <c r="AMV17" s="345"/>
      <c r="AMW17" s="345"/>
      <c r="AMX17" s="345"/>
      <c r="AMY17" s="345"/>
      <c r="AMZ17" s="345"/>
      <c r="ANA17" s="345"/>
      <c r="ANB17" s="345"/>
      <c r="ANC17" s="345"/>
      <c r="AND17" s="345"/>
      <c r="ANE17" s="345"/>
      <c r="ANF17" s="345"/>
      <c r="ANG17" s="345"/>
      <c r="ANH17" s="345"/>
      <c r="ANI17" s="345"/>
      <c r="ANJ17" s="345"/>
      <c r="ANK17" s="345"/>
      <c r="ANL17" s="345"/>
      <c r="ANM17" s="345"/>
      <c r="ANN17" s="345"/>
      <c r="ANO17" s="345"/>
      <c r="ANP17" s="345"/>
      <c r="ANQ17" s="345"/>
      <c r="ANR17" s="345"/>
      <c r="ANS17" s="345"/>
      <c r="ANT17" s="345"/>
      <c r="ANU17" s="345"/>
      <c r="ANV17" s="345"/>
      <c r="ANW17" s="345"/>
      <c r="ANX17" s="345"/>
      <c r="ANY17" s="345"/>
      <c r="ANZ17" s="345"/>
      <c r="AOA17" s="345"/>
      <c r="AOB17" s="345"/>
      <c r="AOC17" s="345"/>
      <c r="AOD17" s="345"/>
      <c r="AOE17" s="345"/>
      <c r="AOF17" s="345"/>
      <c r="AOG17" s="345"/>
      <c r="AOH17" s="345"/>
      <c r="AOI17" s="345"/>
      <c r="AOJ17" s="345"/>
      <c r="AOK17" s="345"/>
      <c r="AOL17" s="345"/>
      <c r="AOM17" s="345"/>
      <c r="AON17" s="345"/>
      <c r="AOO17" s="345"/>
      <c r="AOP17" s="345"/>
      <c r="AOQ17" s="345"/>
      <c r="AOR17" s="345"/>
      <c r="AOS17" s="345"/>
      <c r="AOT17" s="345"/>
      <c r="AOU17" s="345"/>
      <c r="AOV17" s="345"/>
      <c r="AOW17" s="345"/>
      <c r="AOX17" s="345"/>
      <c r="AOY17" s="345"/>
      <c r="AOZ17" s="345"/>
      <c r="APA17" s="345"/>
      <c r="APB17" s="345"/>
      <c r="APC17" s="345"/>
      <c r="APD17" s="345"/>
      <c r="APE17" s="345"/>
      <c r="APF17" s="345"/>
      <c r="APG17" s="345"/>
      <c r="APH17" s="345"/>
      <c r="API17" s="345"/>
      <c r="APJ17" s="345"/>
      <c r="APK17" s="345"/>
      <c r="APL17" s="345"/>
      <c r="APM17" s="345"/>
      <c r="APN17" s="345"/>
      <c r="APO17" s="345"/>
      <c r="APP17" s="345"/>
      <c r="APQ17" s="345"/>
      <c r="APR17" s="345"/>
      <c r="APS17" s="345"/>
      <c r="APT17" s="345"/>
      <c r="APU17" s="345"/>
      <c r="APV17" s="345"/>
      <c r="APW17" s="345"/>
      <c r="APX17" s="345"/>
      <c r="APY17" s="345"/>
      <c r="APZ17" s="345"/>
      <c r="AQA17" s="345"/>
      <c r="AQB17" s="345"/>
      <c r="AQC17" s="345"/>
      <c r="AQD17" s="345"/>
      <c r="AQE17" s="345"/>
      <c r="AQF17" s="345"/>
      <c r="AQG17" s="345"/>
      <c r="AQH17" s="345"/>
      <c r="AQI17" s="345"/>
      <c r="AQJ17" s="345"/>
      <c r="AQK17" s="345"/>
      <c r="AQL17" s="345"/>
      <c r="AQM17" s="345"/>
      <c r="AQN17" s="345"/>
      <c r="AQO17" s="345"/>
      <c r="AQP17" s="345"/>
      <c r="AQQ17" s="345"/>
      <c r="AQR17" s="345"/>
      <c r="AQS17" s="345"/>
      <c r="AQT17" s="345"/>
      <c r="AQU17" s="345"/>
      <c r="AQV17" s="345"/>
      <c r="AQW17" s="345"/>
      <c r="AQX17" s="345"/>
      <c r="AQY17" s="345"/>
      <c r="AQZ17" s="345"/>
      <c r="ARA17" s="345"/>
      <c r="ARB17" s="345"/>
      <c r="ARC17" s="345"/>
      <c r="ARD17" s="345"/>
      <c r="ARE17" s="345"/>
      <c r="ARF17" s="345"/>
      <c r="ARG17" s="345"/>
      <c r="ARH17" s="345"/>
      <c r="ARI17" s="345"/>
      <c r="ARJ17" s="345"/>
      <c r="ARK17" s="345"/>
      <c r="ARL17" s="345"/>
      <c r="ARM17" s="345"/>
      <c r="ARN17" s="345"/>
      <c r="ARO17" s="345"/>
      <c r="ARP17" s="345"/>
      <c r="ARQ17" s="345"/>
      <c r="ARR17" s="345"/>
      <c r="ARS17" s="345"/>
      <c r="ART17" s="345"/>
      <c r="ARU17" s="345"/>
      <c r="ARV17" s="345"/>
      <c r="ARW17" s="345"/>
      <c r="ARX17" s="345"/>
      <c r="ARY17" s="345"/>
      <c r="ARZ17" s="345"/>
      <c r="ASA17" s="345"/>
      <c r="ASB17" s="345"/>
      <c r="ASC17" s="345"/>
      <c r="ASD17" s="345"/>
      <c r="ASE17" s="345"/>
      <c r="ASF17" s="345"/>
      <c r="ASG17" s="345"/>
      <c r="ASH17" s="345"/>
      <c r="ASI17" s="345"/>
      <c r="ASJ17" s="345"/>
      <c r="ASK17" s="345"/>
      <c r="ASL17" s="345"/>
      <c r="ASM17" s="345"/>
      <c r="ASN17" s="345"/>
      <c r="ASO17" s="345"/>
      <c r="ASP17" s="345"/>
      <c r="ASQ17" s="345"/>
      <c r="ASR17" s="345"/>
      <c r="ASS17" s="345"/>
      <c r="AST17" s="345"/>
      <c r="ASU17" s="345"/>
      <c r="ASV17" s="345"/>
      <c r="ASW17" s="345"/>
      <c r="ASX17" s="345"/>
      <c r="ASY17" s="345"/>
      <c r="ASZ17" s="345"/>
      <c r="ATA17" s="345"/>
      <c r="ATB17" s="345"/>
      <c r="ATC17" s="345"/>
      <c r="ATD17" s="345"/>
      <c r="ATE17" s="345"/>
      <c r="ATF17" s="345"/>
      <c r="ATG17" s="345"/>
      <c r="ATH17" s="345"/>
      <c r="ATI17" s="345"/>
      <c r="ATJ17" s="345"/>
      <c r="ATK17" s="345"/>
      <c r="ATL17" s="345"/>
      <c r="ATM17" s="345"/>
      <c r="ATN17" s="345"/>
      <c r="ATO17" s="345"/>
      <c r="ATP17" s="345"/>
      <c r="ATQ17" s="345"/>
      <c r="ATR17" s="345"/>
      <c r="ATS17" s="345"/>
      <c r="ATT17" s="345"/>
      <c r="ATU17" s="345"/>
      <c r="ATV17" s="345"/>
      <c r="ATW17" s="345"/>
      <c r="ATX17" s="345"/>
      <c r="ATY17" s="345"/>
      <c r="ATZ17" s="345"/>
      <c r="AUA17" s="345"/>
      <c r="AUB17" s="345"/>
      <c r="AUC17" s="345"/>
      <c r="AUD17" s="345"/>
      <c r="AUE17" s="345"/>
      <c r="AUF17" s="345"/>
      <c r="AUG17" s="345"/>
      <c r="AUH17" s="345"/>
      <c r="AUI17" s="345"/>
      <c r="AUJ17" s="345"/>
      <c r="AUK17" s="345"/>
      <c r="AUL17" s="345"/>
      <c r="AUM17" s="345"/>
      <c r="AUN17" s="345"/>
      <c r="AUO17" s="345"/>
      <c r="AUP17" s="345"/>
      <c r="AUQ17" s="345"/>
      <c r="AUR17" s="345"/>
      <c r="AUS17" s="345"/>
      <c r="AUT17" s="345"/>
      <c r="AUU17" s="345"/>
      <c r="AUV17" s="345"/>
      <c r="AUW17" s="345"/>
      <c r="AUX17" s="345"/>
      <c r="AUY17" s="345"/>
      <c r="AUZ17" s="345"/>
      <c r="AVA17" s="345"/>
      <c r="AVB17" s="345"/>
      <c r="AVC17" s="345"/>
      <c r="AVD17" s="345"/>
      <c r="AVE17" s="345"/>
      <c r="AVF17" s="345"/>
      <c r="AVG17" s="345"/>
      <c r="AVH17" s="345"/>
      <c r="AVI17" s="345"/>
      <c r="AVJ17" s="345"/>
      <c r="AVK17" s="345"/>
      <c r="AVL17" s="345"/>
      <c r="AVM17" s="345"/>
      <c r="AVN17" s="345"/>
      <c r="AVO17" s="345"/>
      <c r="AVP17" s="345"/>
      <c r="AVQ17" s="345"/>
      <c r="AVR17" s="345"/>
      <c r="AVS17" s="345"/>
      <c r="AVT17" s="345"/>
      <c r="AVU17" s="345"/>
      <c r="AVV17" s="345"/>
      <c r="AVW17" s="345"/>
      <c r="AVX17" s="345"/>
      <c r="AVY17" s="345"/>
      <c r="AVZ17" s="345"/>
      <c r="AWA17" s="345"/>
      <c r="AWB17" s="345"/>
      <c r="AWC17" s="345"/>
      <c r="AWD17" s="345"/>
      <c r="AWE17" s="345"/>
      <c r="AWF17" s="345"/>
      <c r="AWG17" s="345"/>
      <c r="AWH17" s="345"/>
      <c r="AWI17" s="345"/>
      <c r="AWJ17" s="345"/>
      <c r="AWK17" s="345"/>
      <c r="AWL17" s="345"/>
      <c r="AWM17" s="345"/>
      <c r="AWN17" s="345"/>
      <c r="AWO17" s="345"/>
      <c r="AWP17" s="345"/>
      <c r="AWQ17" s="345"/>
      <c r="AWR17" s="345"/>
      <c r="AWS17" s="345"/>
      <c r="AWT17" s="345"/>
      <c r="AWU17" s="345"/>
      <c r="AWV17" s="345"/>
      <c r="AWW17" s="345"/>
      <c r="AWX17" s="345"/>
      <c r="AWY17" s="345"/>
      <c r="AWZ17" s="345"/>
      <c r="AXA17" s="345"/>
      <c r="AXB17" s="345"/>
      <c r="AXC17" s="345"/>
      <c r="AXD17" s="345"/>
      <c r="AXE17" s="345"/>
      <c r="AXF17" s="345"/>
      <c r="AXG17" s="345"/>
      <c r="AXH17" s="345"/>
      <c r="AXI17" s="345"/>
      <c r="AXJ17" s="345"/>
      <c r="AXK17" s="345"/>
      <c r="AXL17" s="345"/>
      <c r="AXM17" s="345"/>
      <c r="AXN17" s="345"/>
      <c r="AXO17" s="345"/>
      <c r="AXP17" s="345"/>
      <c r="AXQ17" s="345"/>
      <c r="AXR17" s="345"/>
      <c r="AXS17" s="345"/>
      <c r="AXT17" s="345"/>
      <c r="AXU17" s="345"/>
      <c r="AXV17" s="345"/>
      <c r="AXW17" s="345"/>
      <c r="AXX17" s="345"/>
      <c r="AXY17" s="345"/>
      <c r="AXZ17" s="345"/>
      <c r="AYA17" s="345"/>
      <c r="AYB17" s="345"/>
      <c r="AYC17" s="345"/>
      <c r="AYD17" s="345"/>
      <c r="AYE17" s="345"/>
      <c r="AYF17" s="345"/>
      <c r="AYG17" s="345"/>
      <c r="AYH17" s="345"/>
      <c r="AYI17" s="345"/>
      <c r="AYJ17" s="345"/>
      <c r="AYK17" s="345"/>
      <c r="AYL17" s="345"/>
      <c r="AYM17" s="345"/>
      <c r="AYN17" s="345"/>
      <c r="AYO17" s="345"/>
      <c r="AYP17" s="345"/>
      <c r="AYQ17" s="345"/>
      <c r="AYR17" s="345"/>
      <c r="AYS17" s="345"/>
      <c r="AYT17" s="345"/>
      <c r="AYU17" s="345"/>
      <c r="AYV17" s="345"/>
      <c r="AYW17" s="345"/>
      <c r="AYX17" s="345"/>
      <c r="AYY17" s="345"/>
      <c r="AYZ17" s="345"/>
      <c r="AZA17" s="345"/>
      <c r="AZB17" s="345"/>
      <c r="AZC17" s="345"/>
      <c r="AZD17" s="345"/>
      <c r="AZE17" s="345"/>
      <c r="AZF17" s="345"/>
      <c r="AZG17" s="345"/>
      <c r="AZH17" s="345"/>
      <c r="AZI17" s="345"/>
      <c r="AZJ17" s="345"/>
      <c r="AZK17" s="345"/>
      <c r="AZL17" s="345"/>
      <c r="AZM17" s="345"/>
      <c r="AZN17" s="345"/>
      <c r="AZO17" s="345"/>
      <c r="AZP17" s="345"/>
      <c r="AZQ17" s="345"/>
      <c r="AZR17" s="345"/>
      <c r="AZS17" s="345"/>
      <c r="AZT17" s="345"/>
      <c r="AZU17" s="345"/>
      <c r="AZV17" s="345"/>
      <c r="AZW17" s="345"/>
      <c r="AZX17" s="345"/>
      <c r="AZY17" s="345"/>
      <c r="AZZ17" s="345"/>
      <c r="BAA17" s="345"/>
      <c r="BAB17" s="345"/>
      <c r="BAC17" s="345"/>
      <c r="BAD17" s="345"/>
      <c r="BAE17" s="345"/>
      <c r="BAF17" s="345"/>
      <c r="BAG17" s="345"/>
      <c r="BAH17" s="345"/>
      <c r="BAI17" s="345"/>
      <c r="BAJ17" s="345"/>
      <c r="BAK17" s="345"/>
      <c r="BAL17" s="345"/>
      <c r="BAM17" s="345"/>
      <c r="BAN17" s="345"/>
      <c r="BAO17" s="345"/>
      <c r="BAP17" s="345"/>
      <c r="BAQ17" s="345"/>
      <c r="BAR17" s="345"/>
      <c r="BAS17" s="345"/>
      <c r="BAT17" s="345"/>
      <c r="BAU17" s="345"/>
      <c r="BAV17" s="345"/>
      <c r="BAW17" s="345"/>
      <c r="BAX17" s="345"/>
      <c r="BAY17" s="345"/>
      <c r="BAZ17" s="345"/>
      <c r="BBA17" s="345"/>
      <c r="BBB17" s="345"/>
      <c r="BBC17" s="345"/>
      <c r="BBD17" s="345"/>
      <c r="BBE17" s="345"/>
      <c r="BBF17" s="345"/>
      <c r="BBG17" s="345"/>
      <c r="BBH17" s="345"/>
      <c r="BBI17" s="345"/>
      <c r="BBJ17" s="345"/>
      <c r="BBK17" s="345"/>
      <c r="BBL17" s="345"/>
      <c r="BBM17" s="345"/>
      <c r="BBN17" s="345"/>
      <c r="BBO17" s="345"/>
      <c r="BBP17" s="345"/>
      <c r="BBQ17" s="345"/>
      <c r="BBR17" s="345"/>
      <c r="BBS17" s="345"/>
      <c r="BBT17" s="345"/>
      <c r="BBU17" s="345"/>
      <c r="BBV17" s="345"/>
      <c r="BBW17" s="345"/>
      <c r="BBX17" s="345"/>
      <c r="BBY17" s="345"/>
      <c r="BBZ17" s="345"/>
      <c r="BCA17" s="345"/>
      <c r="BCB17" s="345"/>
      <c r="BCC17" s="345"/>
      <c r="BCD17" s="345"/>
      <c r="BCE17" s="345"/>
      <c r="BCF17" s="345"/>
      <c r="BCG17" s="345"/>
      <c r="BCH17" s="345"/>
      <c r="BCI17" s="345"/>
      <c r="BCJ17" s="345"/>
      <c r="BCK17" s="345"/>
      <c r="BCL17" s="345"/>
      <c r="BCM17" s="345"/>
      <c r="BCN17" s="345"/>
      <c r="BCO17" s="345"/>
      <c r="BCP17" s="345"/>
      <c r="BCQ17" s="345"/>
      <c r="BCR17" s="345"/>
      <c r="BCS17" s="345"/>
      <c r="BCT17" s="345"/>
      <c r="BCU17" s="345"/>
      <c r="BCV17" s="345"/>
      <c r="BCW17" s="345"/>
      <c r="BCX17" s="345"/>
      <c r="BCY17" s="345"/>
      <c r="BCZ17" s="345"/>
      <c r="BDA17" s="345"/>
      <c r="BDB17" s="345"/>
      <c r="BDC17" s="345"/>
      <c r="BDD17" s="345"/>
      <c r="BDE17" s="345"/>
      <c r="BDF17" s="345"/>
      <c r="BDG17" s="345"/>
      <c r="BDH17" s="345"/>
      <c r="BDI17" s="345"/>
      <c r="BDJ17" s="345"/>
      <c r="BDK17" s="345"/>
      <c r="BDL17" s="345"/>
      <c r="BDM17" s="345"/>
      <c r="BDN17" s="345"/>
      <c r="BDO17" s="345"/>
      <c r="BDP17" s="345"/>
      <c r="BDQ17" s="345"/>
      <c r="BDR17" s="345"/>
      <c r="BDS17" s="345"/>
      <c r="BDT17" s="345"/>
      <c r="BDU17" s="345"/>
      <c r="BDV17" s="345"/>
      <c r="BDW17" s="345"/>
      <c r="BDX17" s="345"/>
      <c r="BDY17" s="345"/>
      <c r="BDZ17" s="345"/>
      <c r="BEA17" s="345"/>
      <c r="BEB17" s="345"/>
      <c r="BEC17" s="345"/>
      <c r="BED17" s="345"/>
      <c r="BEE17" s="345"/>
      <c r="BEF17" s="345"/>
      <c r="BEG17" s="345"/>
      <c r="BEH17" s="345"/>
      <c r="BEI17" s="345"/>
      <c r="BEJ17" s="345"/>
      <c r="BEK17" s="345"/>
      <c r="BEL17" s="345"/>
      <c r="BEM17" s="345"/>
      <c r="BEN17" s="345"/>
      <c r="BEO17" s="345"/>
      <c r="BEP17" s="345"/>
      <c r="BEQ17" s="345"/>
      <c r="BER17" s="345"/>
      <c r="BES17" s="345"/>
      <c r="BET17" s="345"/>
      <c r="BEU17" s="345"/>
      <c r="BEV17" s="345"/>
      <c r="BEW17" s="345"/>
      <c r="BEX17" s="345"/>
      <c r="BEY17" s="345"/>
      <c r="BEZ17" s="345"/>
      <c r="BFA17" s="345"/>
      <c r="BFB17" s="345"/>
      <c r="BFC17" s="345"/>
      <c r="BFD17" s="345"/>
      <c r="BFE17" s="345"/>
      <c r="BFF17" s="345"/>
      <c r="BFG17" s="345"/>
      <c r="BFH17" s="345"/>
      <c r="BFI17" s="345"/>
      <c r="BFJ17" s="345"/>
      <c r="BFK17" s="345"/>
      <c r="BFL17" s="345"/>
      <c r="BFM17" s="345"/>
      <c r="BFN17" s="345"/>
      <c r="BFO17" s="345"/>
      <c r="BFP17" s="345"/>
      <c r="BFQ17" s="345"/>
      <c r="BFR17" s="345"/>
      <c r="BFS17" s="345"/>
      <c r="BFT17" s="345"/>
      <c r="BFU17" s="345"/>
      <c r="BFV17" s="345"/>
      <c r="BFW17" s="345"/>
      <c r="BFX17" s="345"/>
      <c r="BFY17" s="345"/>
      <c r="BFZ17" s="345"/>
      <c r="BGA17" s="345"/>
      <c r="BGB17" s="345"/>
      <c r="BGC17" s="345"/>
      <c r="BGD17" s="345"/>
      <c r="BGE17" s="345"/>
      <c r="BGF17" s="345"/>
      <c r="BGG17" s="345"/>
      <c r="BGH17" s="345"/>
      <c r="BGI17" s="345"/>
      <c r="BGJ17" s="345"/>
      <c r="BGK17" s="345"/>
      <c r="BGL17" s="345"/>
      <c r="BGM17" s="345"/>
      <c r="BGN17" s="345"/>
      <c r="BGO17" s="345"/>
      <c r="BGP17" s="345"/>
      <c r="BGQ17" s="345"/>
      <c r="BGR17" s="345"/>
      <c r="BGS17" s="345"/>
      <c r="BGT17" s="345"/>
      <c r="BGU17" s="345"/>
      <c r="BGV17" s="345"/>
      <c r="BGW17" s="345"/>
      <c r="BGX17" s="345"/>
      <c r="BGY17" s="345"/>
      <c r="BGZ17" s="345"/>
      <c r="BHA17" s="345"/>
      <c r="BHB17" s="345"/>
      <c r="BHC17" s="345"/>
      <c r="BHD17" s="345"/>
      <c r="BHE17" s="345"/>
      <c r="BHF17" s="345"/>
      <c r="BHG17" s="345"/>
      <c r="BHH17" s="345"/>
      <c r="BHI17" s="345"/>
      <c r="BHJ17" s="345"/>
      <c r="BHK17" s="345"/>
      <c r="BHL17" s="345"/>
      <c r="BHM17" s="345"/>
      <c r="BHN17" s="345"/>
      <c r="BHO17" s="345"/>
      <c r="BHP17" s="345"/>
      <c r="BHQ17" s="345"/>
      <c r="BHR17" s="345"/>
      <c r="BHS17" s="345"/>
      <c r="BHT17" s="345"/>
      <c r="BHU17" s="345"/>
      <c r="BHV17" s="345"/>
      <c r="BHW17" s="345"/>
      <c r="BHX17" s="345"/>
      <c r="BHY17" s="345"/>
      <c r="BHZ17" s="345"/>
      <c r="BIA17" s="345"/>
      <c r="BIB17" s="345"/>
      <c r="BIC17" s="345"/>
      <c r="BID17" s="345"/>
      <c r="BIE17" s="345"/>
      <c r="BIF17" s="345"/>
      <c r="BIG17" s="345"/>
      <c r="BIH17" s="345"/>
      <c r="BII17" s="345"/>
      <c r="BIJ17" s="345"/>
      <c r="BIK17" s="345"/>
      <c r="BIL17" s="345"/>
      <c r="BIM17" s="345"/>
      <c r="BIN17" s="345"/>
      <c r="BIO17" s="345"/>
      <c r="BIP17" s="345"/>
      <c r="BIQ17" s="345"/>
      <c r="BIR17" s="345"/>
      <c r="BIS17" s="345"/>
      <c r="BIT17" s="345"/>
      <c r="BIU17" s="345"/>
      <c r="BIV17" s="345"/>
      <c r="BIW17" s="345"/>
      <c r="BIX17" s="345"/>
      <c r="BIY17" s="345"/>
      <c r="BIZ17" s="345"/>
      <c r="BJA17" s="345"/>
      <c r="BJB17" s="345"/>
      <c r="BJC17" s="345"/>
      <c r="BJD17" s="345"/>
      <c r="BJE17" s="345"/>
      <c r="BJF17" s="345"/>
      <c r="BJG17" s="345"/>
      <c r="BJH17" s="345"/>
      <c r="BJI17" s="345"/>
      <c r="BJJ17" s="345"/>
      <c r="BJK17" s="345"/>
      <c r="BJL17" s="345"/>
      <c r="BJM17" s="345"/>
      <c r="BJN17" s="345"/>
      <c r="BJO17" s="345"/>
      <c r="BJP17" s="345"/>
      <c r="BJQ17" s="345"/>
      <c r="BJR17" s="345"/>
      <c r="BJS17" s="345"/>
      <c r="BJT17" s="345"/>
      <c r="BJU17" s="345"/>
      <c r="BJV17" s="345"/>
      <c r="BJW17" s="345"/>
      <c r="BJX17" s="345"/>
      <c r="BJY17" s="345"/>
      <c r="BJZ17" s="345"/>
      <c r="BKA17" s="345"/>
      <c r="BKB17" s="345"/>
      <c r="BKC17" s="345"/>
      <c r="BKD17" s="345"/>
      <c r="BKE17" s="345"/>
      <c r="BKF17" s="345"/>
      <c r="BKG17" s="345"/>
      <c r="BKH17" s="345"/>
      <c r="BKI17" s="345"/>
      <c r="BKJ17" s="345"/>
      <c r="BKK17" s="345"/>
      <c r="BKL17" s="345"/>
      <c r="BKM17" s="345"/>
      <c r="BKN17" s="345"/>
      <c r="BKO17" s="345"/>
      <c r="BKP17" s="345"/>
      <c r="BKQ17" s="345"/>
      <c r="BKR17" s="345"/>
      <c r="BKS17" s="345"/>
      <c r="BKT17" s="345"/>
      <c r="BKU17" s="345"/>
      <c r="BKV17" s="345"/>
      <c r="BKW17" s="345"/>
      <c r="BKX17" s="345"/>
      <c r="BKY17" s="345"/>
      <c r="BKZ17" s="345"/>
      <c r="BLA17" s="345"/>
      <c r="BLB17" s="345"/>
      <c r="BLC17" s="345"/>
      <c r="BLD17" s="345"/>
      <c r="BLE17" s="345"/>
      <c r="BLF17" s="345"/>
      <c r="BLG17" s="345"/>
      <c r="BLH17" s="345"/>
      <c r="BLI17" s="345"/>
      <c r="BLJ17" s="345"/>
      <c r="BLK17" s="345"/>
      <c r="BLL17" s="345"/>
      <c r="BLM17" s="345"/>
      <c r="BLN17" s="345"/>
      <c r="BLO17" s="345"/>
      <c r="BLP17" s="345"/>
      <c r="BLQ17" s="345"/>
      <c r="BLR17" s="345"/>
      <c r="BLS17" s="345"/>
      <c r="BLT17" s="345"/>
      <c r="BLU17" s="345"/>
      <c r="BLV17" s="345"/>
      <c r="BLW17" s="345"/>
      <c r="BLX17" s="345"/>
      <c r="BLY17" s="345"/>
      <c r="BLZ17" s="345"/>
      <c r="BMA17" s="345"/>
      <c r="BMB17" s="345"/>
      <c r="BMC17" s="345"/>
      <c r="BMD17" s="345"/>
      <c r="BME17" s="345"/>
      <c r="BMF17" s="345"/>
      <c r="BMG17" s="345"/>
      <c r="BMH17" s="345"/>
      <c r="BMI17" s="345"/>
      <c r="BMJ17" s="345"/>
      <c r="BMK17" s="345"/>
      <c r="BML17" s="345"/>
      <c r="BMM17" s="345"/>
      <c r="BMN17" s="345"/>
      <c r="BMO17" s="345"/>
      <c r="BMP17" s="345"/>
      <c r="BMQ17" s="345"/>
      <c r="BMR17" s="345"/>
      <c r="BMS17" s="345"/>
      <c r="BMT17" s="345"/>
      <c r="BMU17" s="345"/>
      <c r="BMV17" s="345"/>
      <c r="BMW17" s="345"/>
      <c r="BMX17" s="345"/>
      <c r="BMY17" s="345"/>
      <c r="BMZ17" s="345"/>
      <c r="BNA17" s="345"/>
      <c r="BNB17" s="345"/>
      <c r="BNC17" s="345"/>
      <c r="BND17" s="345"/>
      <c r="BNE17" s="345"/>
      <c r="BNF17" s="345"/>
      <c r="BNG17" s="345"/>
      <c r="BNH17" s="345"/>
      <c r="BNI17" s="345"/>
      <c r="BNJ17" s="345"/>
      <c r="BNK17" s="345"/>
      <c r="BNL17" s="345"/>
      <c r="BNM17" s="345"/>
      <c r="BNN17" s="345"/>
      <c r="BNO17" s="345"/>
      <c r="BNP17" s="345"/>
      <c r="BNQ17" s="345"/>
      <c r="BNR17" s="345"/>
      <c r="BNS17" s="345"/>
      <c r="BNT17" s="345"/>
      <c r="BNU17" s="345"/>
      <c r="BNV17" s="345"/>
      <c r="BNW17" s="345"/>
      <c r="BNX17" s="345"/>
      <c r="BNY17" s="345"/>
      <c r="BNZ17" s="345"/>
      <c r="BOA17" s="345"/>
      <c r="BOB17" s="345"/>
      <c r="BOC17" s="345"/>
      <c r="BOD17" s="345"/>
      <c r="BOE17" s="345"/>
      <c r="BOF17" s="345"/>
      <c r="BOG17" s="345"/>
      <c r="BOH17" s="345"/>
      <c r="BOI17" s="345"/>
      <c r="BOJ17" s="345"/>
      <c r="BOK17" s="345"/>
      <c r="BOL17" s="345"/>
      <c r="BOM17" s="345"/>
      <c r="BON17" s="345"/>
      <c r="BOO17" s="345"/>
      <c r="BOP17" s="345"/>
      <c r="BOQ17" s="345"/>
      <c r="BOR17" s="345"/>
      <c r="BOS17" s="345"/>
      <c r="BOT17" s="345"/>
      <c r="BOU17" s="345"/>
      <c r="BOV17" s="345"/>
      <c r="BOW17" s="345"/>
      <c r="BOX17" s="345"/>
      <c r="BOY17" s="345"/>
      <c r="BOZ17" s="345"/>
      <c r="BPA17" s="345"/>
      <c r="BPB17" s="345"/>
      <c r="BPC17" s="345"/>
      <c r="BPD17" s="345"/>
      <c r="BPE17" s="345"/>
      <c r="BPF17" s="345"/>
      <c r="BPG17" s="345"/>
      <c r="BPH17" s="345"/>
      <c r="BPI17" s="345"/>
      <c r="BPJ17" s="345"/>
      <c r="BPK17" s="345"/>
      <c r="BPL17" s="345"/>
      <c r="BPM17" s="345"/>
      <c r="BPN17" s="345"/>
      <c r="BPO17" s="345"/>
      <c r="BPP17" s="345"/>
      <c r="BPQ17" s="345"/>
      <c r="BPR17" s="345"/>
      <c r="BPS17" s="345"/>
      <c r="BPT17" s="345"/>
      <c r="BPU17" s="345"/>
      <c r="BPV17" s="345"/>
      <c r="BPW17" s="345"/>
      <c r="BPX17" s="345"/>
      <c r="BPY17" s="345"/>
      <c r="BPZ17" s="345"/>
      <c r="BQA17" s="345"/>
      <c r="BQB17" s="345"/>
      <c r="BQC17" s="345"/>
      <c r="BQD17" s="345"/>
      <c r="BQE17" s="345"/>
      <c r="BQF17" s="345"/>
      <c r="BQG17" s="345"/>
      <c r="BQH17" s="345"/>
      <c r="BQI17" s="345"/>
      <c r="BQJ17" s="345"/>
      <c r="BQK17" s="345"/>
      <c r="BQL17" s="345"/>
      <c r="BQM17" s="345"/>
      <c r="BQN17" s="345"/>
      <c r="BQO17" s="345"/>
      <c r="BQP17" s="345"/>
      <c r="BQQ17" s="345"/>
      <c r="BQR17" s="345"/>
      <c r="BQS17" s="345"/>
      <c r="BQT17" s="345"/>
      <c r="BQU17" s="345"/>
      <c r="BQV17" s="345"/>
      <c r="BQW17" s="345"/>
      <c r="BQX17" s="345"/>
      <c r="BQY17" s="345"/>
      <c r="BQZ17" s="345"/>
      <c r="BRA17" s="345"/>
      <c r="BRB17" s="345"/>
      <c r="BRC17" s="345"/>
      <c r="BRD17" s="345"/>
      <c r="BRE17" s="345"/>
      <c r="BRF17" s="345"/>
      <c r="BRG17" s="345"/>
      <c r="BRH17" s="345"/>
      <c r="BRI17" s="345"/>
      <c r="BRJ17" s="345"/>
      <c r="BRK17" s="345"/>
      <c r="BRL17" s="345"/>
      <c r="BRM17" s="345"/>
      <c r="BRN17" s="345"/>
      <c r="BRO17" s="345"/>
      <c r="BRP17" s="345"/>
      <c r="BRQ17" s="345"/>
      <c r="BRR17" s="345"/>
      <c r="BRS17" s="345"/>
      <c r="BRT17" s="345"/>
      <c r="BRU17" s="345"/>
      <c r="BRV17" s="345"/>
      <c r="BRW17" s="345"/>
      <c r="BRX17" s="345"/>
      <c r="BRY17" s="345"/>
      <c r="BRZ17" s="345"/>
      <c r="BSA17" s="345"/>
      <c r="BSB17" s="345"/>
      <c r="BSC17" s="345"/>
      <c r="BSD17" s="345"/>
      <c r="BSE17" s="345"/>
      <c r="BSF17" s="345"/>
      <c r="BSG17" s="345"/>
      <c r="BSH17" s="345"/>
      <c r="BSI17" s="345"/>
      <c r="BSJ17" s="345"/>
      <c r="BSK17" s="345"/>
      <c r="BSL17" s="345"/>
      <c r="BSM17" s="345"/>
      <c r="BSN17" s="345"/>
      <c r="BSO17" s="345"/>
      <c r="BSP17" s="345"/>
      <c r="BSQ17" s="345"/>
      <c r="BSR17" s="345"/>
      <c r="BSS17" s="345"/>
      <c r="BST17" s="345"/>
      <c r="BSU17" s="345"/>
      <c r="BSV17" s="345"/>
      <c r="BSW17" s="345"/>
      <c r="BSX17" s="345"/>
      <c r="BSY17" s="345"/>
      <c r="BSZ17" s="345"/>
      <c r="BTA17" s="345"/>
      <c r="BTB17" s="345"/>
      <c r="BTC17" s="345"/>
      <c r="BTD17" s="345"/>
      <c r="BTE17" s="345"/>
      <c r="BTF17" s="345"/>
      <c r="BTG17" s="345"/>
      <c r="BTH17" s="345"/>
      <c r="BTI17" s="345"/>
      <c r="BTJ17" s="345"/>
      <c r="BTK17" s="345"/>
      <c r="BTL17" s="345"/>
      <c r="BTM17" s="345"/>
      <c r="BTN17" s="345"/>
      <c r="BTO17" s="345"/>
      <c r="BTP17" s="345"/>
      <c r="BTQ17" s="345"/>
      <c r="BTR17" s="345"/>
      <c r="BTS17" s="345"/>
      <c r="BTT17" s="345"/>
      <c r="BTU17" s="345"/>
      <c r="BTV17" s="345"/>
      <c r="BTW17" s="345"/>
      <c r="BTX17" s="345"/>
      <c r="BTY17" s="345"/>
      <c r="BTZ17" s="345"/>
      <c r="BUA17" s="345"/>
      <c r="BUB17" s="345"/>
      <c r="BUC17" s="345"/>
      <c r="BUD17" s="345"/>
      <c r="BUE17" s="345"/>
      <c r="BUF17" s="345"/>
      <c r="BUG17" s="345"/>
      <c r="BUH17" s="345"/>
      <c r="BUI17" s="345"/>
      <c r="BUJ17" s="345"/>
      <c r="BUK17" s="345"/>
      <c r="BUL17" s="345"/>
      <c r="BUM17" s="345"/>
      <c r="BUN17" s="345"/>
      <c r="BUO17" s="345"/>
      <c r="BUP17" s="345"/>
      <c r="BUQ17" s="345"/>
      <c r="BUR17" s="345"/>
      <c r="BUS17" s="345"/>
      <c r="BUT17" s="345"/>
      <c r="BUU17" s="345"/>
      <c r="BUV17" s="345"/>
      <c r="BUW17" s="345"/>
      <c r="BUX17" s="345"/>
      <c r="BUY17" s="345"/>
      <c r="BUZ17" s="345"/>
      <c r="BVA17" s="345"/>
      <c r="BVB17" s="345"/>
      <c r="BVC17" s="345"/>
      <c r="BVD17" s="345"/>
      <c r="BVE17" s="345"/>
      <c r="BVF17" s="345"/>
      <c r="BVG17" s="345"/>
      <c r="BVH17" s="345"/>
      <c r="BVI17" s="345"/>
      <c r="BVJ17" s="345"/>
      <c r="BVK17" s="345"/>
      <c r="BVL17" s="345"/>
      <c r="BVM17" s="345"/>
      <c r="BVN17" s="345"/>
      <c r="BVO17" s="345"/>
      <c r="BVP17" s="345"/>
      <c r="BVQ17" s="345"/>
      <c r="BVR17" s="345"/>
      <c r="BVS17" s="345"/>
      <c r="BVT17" s="345"/>
      <c r="BVU17" s="345"/>
      <c r="BVV17" s="345"/>
      <c r="BVW17" s="345"/>
      <c r="BVX17" s="345"/>
      <c r="BVY17" s="345"/>
      <c r="BVZ17" s="345"/>
      <c r="BWA17" s="345"/>
      <c r="BWB17" s="345"/>
      <c r="BWC17" s="345"/>
      <c r="BWD17" s="345"/>
      <c r="BWE17" s="345"/>
      <c r="BWF17" s="345"/>
      <c r="BWG17" s="345"/>
      <c r="BWH17" s="345"/>
      <c r="BWI17" s="345"/>
      <c r="BWJ17" s="345"/>
      <c r="BWK17" s="345"/>
      <c r="BWL17" s="345"/>
      <c r="BWM17" s="345"/>
      <c r="BWN17" s="345"/>
      <c r="BWO17" s="345"/>
      <c r="BWP17" s="345"/>
      <c r="BWQ17" s="345"/>
      <c r="BWR17" s="345"/>
      <c r="BWS17" s="345"/>
      <c r="BWT17" s="345"/>
      <c r="BWU17" s="345"/>
      <c r="BWV17" s="345"/>
      <c r="BWW17" s="345"/>
      <c r="BWX17" s="345"/>
      <c r="BWY17" s="345"/>
      <c r="BWZ17" s="345"/>
      <c r="BXA17" s="345"/>
      <c r="BXB17" s="345"/>
      <c r="BXC17" s="345"/>
      <c r="BXD17" s="345"/>
      <c r="BXE17" s="345"/>
      <c r="BXF17" s="345"/>
      <c r="BXG17" s="345"/>
      <c r="BXH17" s="345"/>
      <c r="BXI17" s="345"/>
      <c r="BXJ17" s="345"/>
      <c r="BXK17" s="345"/>
      <c r="BXL17" s="345"/>
      <c r="BXM17" s="345"/>
      <c r="BXN17" s="345"/>
      <c r="BXO17" s="345"/>
      <c r="BXP17" s="345"/>
      <c r="BXQ17" s="345"/>
      <c r="BXR17" s="345"/>
      <c r="BXS17" s="345"/>
      <c r="BXT17" s="345"/>
      <c r="BXU17" s="345"/>
      <c r="BXV17" s="345"/>
      <c r="BXW17" s="345"/>
      <c r="BXX17" s="345"/>
      <c r="BXY17" s="345"/>
      <c r="BXZ17" s="345"/>
      <c r="BYA17" s="345"/>
      <c r="BYB17" s="345"/>
      <c r="BYC17" s="345"/>
      <c r="BYD17" s="345"/>
      <c r="BYE17" s="345"/>
      <c r="BYF17" s="345"/>
      <c r="BYG17" s="345"/>
      <c r="BYH17" s="345"/>
      <c r="BYI17" s="345"/>
      <c r="BYJ17" s="345"/>
      <c r="BYK17" s="345"/>
      <c r="BYL17" s="345"/>
      <c r="BYM17" s="345"/>
      <c r="BYN17" s="345"/>
      <c r="BYO17" s="345"/>
      <c r="BYP17" s="345"/>
      <c r="BYQ17" s="345"/>
      <c r="BYR17" s="345"/>
      <c r="BYS17" s="345"/>
      <c r="BYT17" s="345"/>
      <c r="BYU17" s="345"/>
      <c r="BYV17" s="345"/>
      <c r="BYW17" s="345"/>
      <c r="BYX17" s="345"/>
      <c r="BYY17" s="345"/>
      <c r="BYZ17" s="345"/>
      <c r="BZA17" s="345"/>
      <c r="BZB17" s="345"/>
      <c r="BZC17" s="345"/>
      <c r="BZD17" s="345"/>
      <c r="BZE17" s="345"/>
      <c r="BZF17" s="345"/>
      <c r="BZG17" s="345"/>
      <c r="BZH17" s="345"/>
      <c r="BZI17" s="345"/>
      <c r="BZJ17" s="345"/>
      <c r="BZK17" s="345"/>
      <c r="BZL17" s="345"/>
      <c r="BZM17" s="345"/>
      <c r="BZN17" s="345"/>
      <c r="BZO17" s="345"/>
      <c r="BZP17" s="345"/>
      <c r="BZQ17" s="345"/>
      <c r="BZR17" s="345"/>
      <c r="BZS17" s="345"/>
      <c r="BZT17" s="345"/>
      <c r="BZU17" s="345"/>
      <c r="BZV17" s="345"/>
      <c r="BZW17" s="345"/>
      <c r="BZX17" s="345"/>
      <c r="BZY17" s="345"/>
      <c r="BZZ17" s="345"/>
      <c r="CAA17" s="345"/>
      <c r="CAB17" s="345"/>
      <c r="CAC17" s="345"/>
      <c r="CAD17" s="345"/>
      <c r="CAE17" s="345"/>
      <c r="CAF17" s="345"/>
      <c r="CAG17" s="345"/>
      <c r="CAH17" s="345"/>
      <c r="CAI17" s="345"/>
      <c r="CAJ17" s="345"/>
      <c r="CAK17" s="345"/>
      <c r="CAL17" s="345"/>
      <c r="CAM17" s="345"/>
      <c r="CAN17" s="345"/>
      <c r="CAO17" s="345"/>
      <c r="CAP17" s="345"/>
      <c r="CAQ17" s="345"/>
      <c r="CAR17" s="345"/>
      <c r="CAS17" s="345"/>
      <c r="CAT17" s="345"/>
      <c r="CAU17" s="345"/>
      <c r="CAV17" s="345"/>
      <c r="CAW17" s="345"/>
      <c r="CAX17" s="345"/>
      <c r="CAY17" s="345"/>
      <c r="CAZ17" s="345"/>
      <c r="CBA17" s="345"/>
      <c r="CBB17" s="345"/>
      <c r="CBC17" s="345"/>
      <c r="CBD17" s="345"/>
      <c r="CBE17" s="345"/>
      <c r="CBF17" s="345"/>
      <c r="CBG17" s="345"/>
      <c r="CBH17" s="345"/>
      <c r="CBI17" s="345"/>
      <c r="CBJ17" s="345"/>
      <c r="CBK17" s="345"/>
      <c r="CBL17" s="345"/>
      <c r="CBM17" s="345"/>
      <c r="CBN17" s="345"/>
      <c r="CBO17" s="345"/>
      <c r="CBP17" s="345"/>
      <c r="CBQ17" s="345"/>
      <c r="CBR17" s="345"/>
      <c r="CBS17" s="345"/>
      <c r="CBT17" s="345"/>
      <c r="CBU17" s="345"/>
      <c r="CBV17" s="345"/>
      <c r="CBW17" s="345"/>
      <c r="CBX17" s="345"/>
      <c r="CBY17" s="345"/>
      <c r="CBZ17" s="345"/>
      <c r="CCA17" s="345"/>
      <c r="CCB17" s="345"/>
      <c r="CCC17" s="345"/>
      <c r="CCD17" s="345"/>
      <c r="CCE17" s="345"/>
      <c r="CCF17" s="345"/>
      <c r="CCG17" s="345"/>
      <c r="CCH17" s="345"/>
      <c r="CCI17" s="345"/>
      <c r="CCJ17" s="345"/>
      <c r="CCK17" s="345"/>
      <c r="CCL17" s="345"/>
      <c r="CCM17" s="345"/>
      <c r="CCN17" s="345"/>
      <c r="CCO17" s="345"/>
      <c r="CCP17" s="345"/>
      <c r="CCQ17" s="345"/>
      <c r="CCR17" s="345"/>
      <c r="CCS17" s="345"/>
      <c r="CCT17" s="345"/>
      <c r="CCU17" s="345"/>
      <c r="CCV17" s="345"/>
      <c r="CCW17" s="345"/>
      <c r="CCX17" s="345"/>
      <c r="CCY17" s="345"/>
      <c r="CCZ17" s="345"/>
      <c r="CDA17" s="345"/>
      <c r="CDB17" s="345"/>
      <c r="CDC17" s="345"/>
      <c r="CDD17" s="345"/>
      <c r="CDE17" s="345"/>
      <c r="CDF17" s="345"/>
      <c r="CDG17" s="345"/>
      <c r="CDH17" s="345"/>
      <c r="CDI17" s="345"/>
      <c r="CDJ17" s="345"/>
      <c r="CDK17" s="345"/>
      <c r="CDL17" s="345"/>
      <c r="CDM17" s="345"/>
      <c r="CDN17" s="345"/>
      <c r="CDO17" s="345"/>
      <c r="CDP17" s="345"/>
      <c r="CDQ17" s="345"/>
      <c r="CDR17" s="345"/>
      <c r="CDS17" s="345"/>
      <c r="CDT17" s="345"/>
      <c r="CDU17" s="345"/>
      <c r="CDV17" s="345"/>
      <c r="CDW17" s="345"/>
      <c r="CDX17" s="345"/>
      <c r="CDY17" s="345"/>
      <c r="CDZ17" s="345"/>
      <c r="CEA17" s="345"/>
      <c r="CEB17" s="345"/>
      <c r="CEC17" s="345"/>
      <c r="CED17" s="345"/>
      <c r="CEE17" s="345"/>
      <c r="CEF17" s="345"/>
      <c r="CEG17" s="345"/>
      <c r="CEH17" s="345"/>
      <c r="CEI17" s="345"/>
      <c r="CEJ17" s="345"/>
      <c r="CEK17" s="345"/>
      <c r="CEL17" s="345"/>
      <c r="CEM17" s="345"/>
      <c r="CEN17" s="345"/>
      <c r="CEO17" s="345"/>
      <c r="CEP17" s="345"/>
      <c r="CEQ17" s="345"/>
      <c r="CER17" s="345"/>
      <c r="CES17" s="345"/>
      <c r="CET17" s="345"/>
      <c r="CEU17" s="345"/>
      <c r="CEV17" s="345"/>
      <c r="CEW17" s="345"/>
      <c r="CEX17" s="345"/>
      <c r="CEY17" s="345"/>
      <c r="CEZ17" s="345"/>
      <c r="CFA17" s="345"/>
      <c r="CFB17" s="345"/>
      <c r="CFC17" s="345"/>
      <c r="CFD17" s="345"/>
      <c r="CFE17" s="345"/>
      <c r="CFF17" s="345"/>
      <c r="CFG17" s="345"/>
      <c r="CFH17" s="345"/>
      <c r="CFI17" s="345"/>
      <c r="CFJ17" s="345"/>
      <c r="CFK17" s="345"/>
      <c r="CFL17" s="345"/>
      <c r="CFM17" s="345"/>
      <c r="CFN17" s="345"/>
      <c r="CFO17" s="345"/>
      <c r="CFP17" s="345"/>
      <c r="CFQ17" s="345"/>
      <c r="CFR17" s="345"/>
      <c r="CFS17" s="345"/>
      <c r="CFT17" s="345"/>
      <c r="CFU17" s="345"/>
      <c r="CFV17" s="345"/>
      <c r="CFW17" s="345"/>
      <c r="CFX17" s="345"/>
      <c r="CFY17" s="345"/>
      <c r="CFZ17" s="345"/>
      <c r="CGA17" s="345"/>
      <c r="CGB17" s="345"/>
      <c r="CGC17" s="345"/>
      <c r="CGD17" s="345"/>
      <c r="CGE17" s="345"/>
      <c r="CGF17" s="345"/>
      <c r="CGG17" s="345"/>
      <c r="CGH17" s="345"/>
      <c r="CGI17" s="345"/>
      <c r="CGJ17" s="345"/>
      <c r="CGK17" s="345"/>
      <c r="CGL17" s="345"/>
      <c r="CGM17" s="345"/>
      <c r="CGN17" s="345"/>
      <c r="CGO17" s="345"/>
      <c r="CGP17" s="345"/>
      <c r="CGQ17" s="345"/>
      <c r="CGR17" s="345"/>
      <c r="CGS17" s="345"/>
      <c r="CGT17" s="345"/>
      <c r="CGU17" s="345"/>
      <c r="CGV17" s="345"/>
      <c r="CGW17" s="345"/>
      <c r="CGX17" s="345"/>
      <c r="CGY17" s="345"/>
      <c r="CGZ17" s="345"/>
      <c r="CHA17" s="345"/>
      <c r="CHB17" s="345"/>
      <c r="CHC17" s="345"/>
      <c r="CHD17" s="345"/>
      <c r="CHE17" s="345"/>
      <c r="CHF17" s="345"/>
      <c r="CHG17" s="345"/>
      <c r="CHH17" s="345"/>
      <c r="CHI17" s="345"/>
      <c r="CHJ17" s="345"/>
      <c r="CHK17" s="345"/>
      <c r="CHL17" s="345"/>
      <c r="CHM17" s="345"/>
      <c r="CHN17" s="345"/>
      <c r="CHO17" s="345"/>
      <c r="CHP17" s="345"/>
      <c r="CHQ17" s="345"/>
      <c r="CHR17" s="345"/>
      <c r="CHS17" s="345"/>
      <c r="CHT17" s="345"/>
      <c r="CHU17" s="345"/>
      <c r="CHV17" s="345"/>
      <c r="CHW17" s="345"/>
      <c r="CHX17" s="345"/>
      <c r="CHY17" s="345"/>
      <c r="CHZ17" s="345"/>
      <c r="CIA17" s="345"/>
      <c r="CIB17" s="345"/>
      <c r="CIC17" s="345"/>
      <c r="CID17" s="345"/>
      <c r="CIE17" s="345"/>
      <c r="CIF17" s="345"/>
      <c r="CIG17" s="345"/>
      <c r="CIH17" s="345"/>
      <c r="CII17" s="345"/>
      <c r="CIJ17" s="345"/>
      <c r="CIK17" s="345"/>
      <c r="CIL17" s="345"/>
      <c r="CIM17" s="345"/>
      <c r="CIN17" s="345"/>
      <c r="CIO17" s="345"/>
      <c r="CIP17" s="345"/>
      <c r="CIQ17" s="345"/>
      <c r="CIR17" s="345"/>
      <c r="CIS17" s="345"/>
      <c r="CIT17" s="345"/>
      <c r="CIU17" s="345"/>
      <c r="CIV17" s="345"/>
      <c r="CIW17" s="345"/>
      <c r="CIX17" s="345"/>
      <c r="CIY17" s="345"/>
      <c r="CIZ17" s="345"/>
      <c r="CJA17" s="345"/>
      <c r="CJB17" s="345"/>
      <c r="CJC17" s="345"/>
      <c r="CJD17" s="345"/>
      <c r="CJE17" s="345"/>
      <c r="CJF17" s="345"/>
      <c r="CJG17" s="345"/>
      <c r="CJH17" s="345"/>
      <c r="CJI17" s="345"/>
      <c r="CJJ17" s="345"/>
      <c r="CJK17" s="345"/>
      <c r="CJL17" s="345"/>
      <c r="CJM17" s="345"/>
      <c r="CJN17" s="345"/>
      <c r="CJO17" s="345"/>
      <c r="CJP17" s="345"/>
      <c r="CJQ17" s="345"/>
      <c r="CJR17" s="345"/>
      <c r="CJS17" s="345"/>
      <c r="CJT17" s="345"/>
      <c r="CJU17" s="345"/>
      <c r="CJV17" s="345"/>
      <c r="CJW17" s="345"/>
      <c r="CJX17" s="345"/>
      <c r="CJY17" s="345"/>
      <c r="CJZ17" s="345"/>
      <c r="CKA17" s="345"/>
      <c r="CKB17" s="345"/>
      <c r="CKC17" s="345"/>
      <c r="CKD17" s="345"/>
      <c r="CKE17" s="345"/>
      <c r="CKF17" s="345"/>
      <c r="CKG17" s="345"/>
      <c r="CKH17" s="345"/>
      <c r="CKI17" s="345"/>
      <c r="CKJ17" s="345"/>
      <c r="CKK17" s="345"/>
      <c r="CKL17" s="345"/>
      <c r="CKM17" s="345"/>
      <c r="CKN17" s="345"/>
      <c r="CKO17" s="345"/>
      <c r="CKP17" s="345"/>
      <c r="CKQ17" s="345"/>
      <c r="CKR17" s="345"/>
      <c r="CKS17" s="345"/>
      <c r="CKT17" s="345"/>
      <c r="CKU17" s="345"/>
      <c r="CKV17" s="345"/>
      <c r="CKW17" s="345"/>
      <c r="CKX17" s="345"/>
      <c r="CKY17" s="345"/>
      <c r="CKZ17" s="345"/>
      <c r="CLA17" s="345"/>
      <c r="CLB17" s="345"/>
      <c r="CLC17" s="345"/>
      <c r="CLD17" s="345"/>
      <c r="CLE17" s="345"/>
      <c r="CLF17" s="345"/>
      <c r="CLG17" s="345"/>
      <c r="CLH17" s="345"/>
      <c r="CLI17" s="345"/>
      <c r="CLJ17" s="345"/>
      <c r="CLK17" s="345"/>
      <c r="CLL17" s="345"/>
      <c r="CLM17" s="345"/>
      <c r="CLN17" s="345"/>
      <c r="CLO17" s="345"/>
      <c r="CLP17" s="345"/>
      <c r="CLQ17" s="345"/>
      <c r="CLR17" s="345"/>
      <c r="CLS17" s="345"/>
      <c r="CLT17" s="345"/>
      <c r="CLU17" s="345"/>
      <c r="CLV17" s="345"/>
      <c r="CLW17" s="345"/>
      <c r="CLX17" s="345"/>
      <c r="CLY17" s="345"/>
      <c r="CLZ17" s="345"/>
      <c r="CMA17" s="345"/>
      <c r="CMB17" s="345"/>
      <c r="CMC17" s="345"/>
      <c r="CMD17" s="345"/>
      <c r="CME17" s="345"/>
      <c r="CMF17" s="345"/>
      <c r="CMG17" s="345"/>
      <c r="CMH17" s="345"/>
      <c r="CMI17" s="345"/>
      <c r="CMJ17" s="345"/>
      <c r="CMK17" s="345"/>
      <c r="CML17" s="345"/>
      <c r="CMM17" s="345"/>
      <c r="CMN17" s="345"/>
      <c r="CMO17" s="345"/>
      <c r="CMP17" s="345"/>
      <c r="CMQ17" s="345"/>
      <c r="CMR17" s="345"/>
      <c r="CMS17" s="345"/>
      <c r="CMT17" s="345"/>
      <c r="CMU17" s="345"/>
      <c r="CMV17" s="345"/>
      <c r="CMW17" s="345"/>
      <c r="CMX17" s="345"/>
      <c r="CMY17" s="345"/>
      <c r="CMZ17" s="345"/>
      <c r="CNA17" s="345"/>
      <c r="CNB17" s="345"/>
      <c r="CNC17" s="345"/>
      <c r="CND17" s="345"/>
      <c r="CNE17" s="345"/>
      <c r="CNF17" s="345"/>
      <c r="CNG17" s="345"/>
      <c r="CNH17" s="345"/>
      <c r="CNI17" s="345"/>
      <c r="CNJ17" s="345"/>
      <c r="CNK17" s="345"/>
      <c r="CNL17" s="345"/>
      <c r="CNM17" s="345"/>
      <c r="CNN17" s="345"/>
      <c r="CNO17" s="345"/>
      <c r="CNP17" s="345"/>
      <c r="CNQ17" s="345"/>
      <c r="CNR17" s="345"/>
      <c r="CNS17" s="345"/>
      <c r="CNT17" s="345"/>
      <c r="CNU17" s="345"/>
      <c r="CNV17" s="345"/>
      <c r="CNW17" s="345"/>
      <c r="CNX17" s="345"/>
      <c r="CNY17" s="345"/>
      <c r="CNZ17" s="345"/>
      <c r="COA17" s="345"/>
      <c r="COB17" s="345"/>
      <c r="COC17" s="345"/>
      <c r="COD17" s="345"/>
      <c r="COE17" s="345"/>
      <c r="COF17" s="345"/>
      <c r="COG17" s="345"/>
      <c r="COH17" s="345"/>
      <c r="COI17" s="345"/>
      <c r="COJ17" s="345"/>
      <c r="COK17" s="345"/>
      <c r="COL17" s="345"/>
      <c r="COM17" s="345"/>
      <c r="CON17" s="345"/>
      <c r="COO17" s="345"/>
      <c r="COP17" s="345"/>
      <c r="COQ17" s="345"/>
      <c r="COR17" s="345"/>
      <c r="COS17" s="345"/>
      <c r="COT17" s="345"/>
      <c r="COU17" s="345"/>
      <c r="COV17" s="345"/>
      <c r="COW17" s="345"/>
      <c r="COX17" s="345"/>
      <c r="COY17" s="345"/>
      <c r="COZ17" s="345"/>
      <c r="CPA17" s="345"/>
      <c r="CPB17" s="345"/>
      <c r="CPC17" s="345"/>
      <c r="CPD17" s="345"/>
      <c r="CPE17" s="345"/>
      <c r="CPF17" s="345"/>
      <c r="CPG17" s="345"/>
      <c r="CPH17" s="345"/>
      <c r="CPI17" s="345"/>
      <c r="CPJ17" s="345"/>
      <c r="CPK17" s="345"/>
      <c r="CPL17" s="345"/>
      <c r="CPM17" s="345"/>
      <c r="CPN17" s="345"/>
      <c r="CPO17" s="345"/>
      <c r="CPP17" s="345"/>
      <c r="CPQ17" s="345"/>
      <c r="CPR17" s="345"/>
      <c r="CPS17" s="345"/>
      <c r="CPT17" s="345"/>
      <c r="CPU17" s="345"/>
      <c r="CPV17" s="345"/>
      <c r="CPW17" s="345"/>
      <c r="CPX17" s="345"/>
      <c r="CPY17" s="345"/>
      <c r="CPZ17" s="345"/>
      <c r="CQA17" s="345"/>
      <c r="CQB17" s="345"/>
      <c r="CQC17" s="345"/>
      <c r="CQD17" s="345"/>
      <c r="CQE17" s="345"/>
      <c r="CQF17" s="345"/>
      <c r="CQG17" s="345"/>
      <c r="CQH17" s="345"/>
      <c r="CQI17" s="345"/>
      <c r="CQJ17" s="345"/>
      <c r="CQK17" s="345"/>
      <c r="CQL17" s="345"/>
      <c r="CQM17" s="345"/>
      <c r="CQN17" s="345"/>
      <c r="CQO17" s="345"/>
      <c r="CQP17" s="345"/>
      <c r="CQQ17" s="345"/>
      <c r="CQR17" s="345"/>
      <c r="CQS17" s="345"/>
      <c r="CQT17" s="345"/>
      <c r="CQU17" s="345"/>
      <c r="CQV17" s="345"/>
      <c r="CQW17" s="345"/>
      <c r="CQX17" s="345"/>
      <c r="CQY17" s="345"/>
      <c r="CQZ17" s="345"/>
      <c r="CRA17" s="345"/>
      <c r="CRB17" s="345"/>
      <c r="CRC17" s="345"/>
      <c r="CRD17" s="345"/>
      <c r="CRE17" s="345"/>
      <c r="CRF17" s="345"/>
      <c r="CRG17" s="345"/>
      <c r="CRH17" s="345"/>
      <c r="CRI17" s="345"/>
      <c r="CRJ17" s="345"/>
      <c r="CRK17" s="345"/>
      <c r="CRL17" s="345"/>
      <c r="CRM17" s="345"/>
      <c r="CRN17" s="345"/>
      <c r="CRO17" s="345"/>
      <c r="CRP17" s="345"/>
      <c r="CRQ17" s="345"/>
      <c r="CRR17" s="345"/>
      <c r="CRS17" s="345"/>
      <c r="CRT17" s="345"/>
      <c r="CRU17" s="345"/>
      <c r="CRV17" s="345"/>
      <c r="CRW17" s="345"/>
      <c r="CRX17" s="345"/>
      <c r="CRY17" s="345"/>
      <c r="CRZ17" s="345"/>
      <c r="CSA17" s="345"/>
      <c r="CSB17" s="345"/>
      <c r="CSC17" s="345"/>
      <c r="CSD17" s="345"/>
      <c r="CSE17" s="345"/>
      <c r="CSF17" s="345"/>
      <c r="CSG17" s="345"/>
      <c r="CSH17" s="345"/>
      <c r="CSI17" s="345"/>
      <c r="CSJ17" s="345"/>
      <c r="CSK17" s="345"/>
      <c r="CSL17" s="345"/>
      <c r="CSM17" s="345"/>
      <c r="CSN17" s="345"/>
      <c r="CSO17" s="345"/>
      <c r="CSP17" s="345"/>
      <c r="CSQ17" s="345"/>
      <c r="CSR17" s="345"/>
      <c r="CSS17" s="345"/>
      <c r="CST17" s="345"/>
      <c r="CSU17" s="345"/>
      <c r="CSV17" s="345"/>
      <c r="CSW17" s="345"/>
      <c r="CSX17" s="345"/>
      <c r="CSY17" s="345"/>
      <c r="CSZ17" s="345"/>
      <c r="CTA17" s="345"/>
      <c r="CTB17" s="345"/>
      <c r="CTC17" s="345"/>
      <c r="CTD17" s="345"/>
      <c r="CTE17" s="345"/>
      <c r="CTF17" s="345"/>
      <c r="CTG17" s="345"/>
      <c r="CTH17" s="345"/>
      <c r="CTI17" s="345"/>
      <c r="CTJ17" s="345"/>
      <c r="CTK17" s="345"/>
      <c r="CTL17" s="345"/>
      <c r="CTM17" s="345"/>
      <c r="CTN17" s="345"/>
      <c r="CTO17" s="345"/>
      <c r="CTP17" s="345"/>
      <c r="CTQ17" s="345"/>
      <c r="CTR17" s="345"/>
      <c r="CTS17" s="345"/>
      <c r="CTT17" s="345"/>
      <c r="CTU17" s="345"/>
      <c r="CTV17" s="345"/>
      <c r="CTW17" s="345"/>
      <c r="CTX17" s="345"/>
      <c r="CTY17" s="345"/>
      <c r="CTZ17" s="345"/>
      <c r="CUA17" s="345"/>
      <c r="CUB17" s="345"/>
      <c r="CUC17" s="345"/>
      <c r="CUD17" s="345"/>
      <c r="CUE17" s="345"/>
      <c r="CUF17" s="345"/>
      <c r="CUG17" s="345"/>
      <c r="CUH17" s="345"/>
      <c r="CUI17" s="345"/>
      <c r="CUJ17" s="345"/>
      <c r="CUK17" s="345"/>
      <c r="CUL17" s="345"/>
      <c r="CUM17" s="345"/>
      <c r="CUN17" s="345"/>
      <c r="CUO17" s="345"/>
      <c r="CUP17" s="345"/>
      <c r="CUQ17" s="345"/>
      <c r="CUR17" s="345"/>
      <c r="CUS17" s="345"/>
      <c r="CUT17" s="345"/>
      <c r="CUU17" s="345"/>
      <c r="CUV17" s="345"/>
      <c r="CUW17" s="345"/>
      <c r="CUX17" s="345"/>
      <c r="CUY17" s="345"/>
      <c r="CUZ17" s="345"/>
      <c r="CVA17" s="345"/>
      <c r="CVB17" s="345"/>
      <c r="CVC17" s="345"/>
      <c r="CVD17" s="345"/>
      <c r="CVE17" s="345"/>
      <c r="CVF17" s="345"/>
      <c r="CVG17" s="345"/>
      <c r="CVH17" s="345"/>
      <c r="CVI17" s="345"/>
      <c r="CVJ17" s="345"/>
      <c r="CVK17" s="345"/>
      <c r="CVL17" s="345"/>
      <c r="CVM17" s="345"/>
      <c r="CVN17" s="345"/>
      <c r="CVO17" s="345"/>
      <c r="CVP17" s="345"/>
      <c r="CVQ17" s="345"/>
      <c r="CVR17" s="345"/>
      <c r="CVS17" s="345"/>
      <c r="CVT17" s="345"/>
      <c r="CVU17" s="345"/>
      <c r="CVV17" s="345"/>
      <c r="CVW17" s="345"/>
      <c r="CVX17" s="345"/>
      <c r="CVY17" s="345"/>
      <c r="CVZ17" s="345"/>
      <c r="CWA17" s="345"/>
      <c r="CWB17" s="345"/>
      <c r="CWC17" s="345"/>
      <c r="CWD17" s="345"/>
      <c r="CWE17" s="345"/>
      <c r="CWF17" s="345"/>
      <c r="CWG17" s="345"/>
      <c r="CWH17" s="345"/>
      <c r="CWI17" s="345"/>
      <c r="CWJ17" s="345"/>
      <c r="CWK17" s="345"/>
      <c r="CWL17" s="345"/>
      <c r="CWM17" s="345"/>
      <c r="CWN17" s="345"/>
      <c r="CWO17" s="345"/>
      <c r="CWP17" s="345"/>
      <c r="CWQ17" s="345"/>
      <c r="CWR17" s="345"/>
      <c r="CWS17" s="345"/>
      <c r="CWT17" s="345"/>
      <c r="CWU17" s="345"/>
      <c r="CWV17" s="345"/>
      <c r="CWW17" s="345"/>
      <c r="CWX17" s="345"/>
      <c r="CWY17" s="345"/>
      <c r="CWZ17" s="345"/>
      <c r="CXA17" s="345"/>
      <c r="CXB17" s="345"/>
      <c r="CXC17" s="345"/>
      <c r="CXD17" s="345"/>
      <c r="CXE17" s="345"/>
      <c r="CXF17" s="345"/>
      <c r="CXG17" s="345"/>
      <c r="CXH17" s="345"/>
      <c r="CXI17" s="345"/>
      <c r="CXJ17" s="345"/>
      <c r="CXK17" s="345"/>
      <c r="CXL17" s="345"/>
      <c r="CXM17" s="345"/>
      <c r="CXN17" s="345"/>
      <c r="CXO17" s="345"/>
      <c r="CXP17" s="345"/>
      <c r="CXQ17" s="345"/>
      <c r="CXR17" s="345"/>
      <c r="CXS17" s="345"/>
      <c r="CXT17" s="345"/>
      <c r="CXU17" s="345"/>
      <c r="CXV17" s="345"/>
      <c r="CXW17" s="345"/>
      <c r="CXX17" s="345"/>
      <c r="CXY17" s="345"/>
      <c r="CXZ17" s="345"/>
      <c r="CYA17" s="345"/>
      <c r="CYB17" s="345"/>
      <c r="CYC17" s="345"/>
      <c r="CYD17" s="345"/>
      <c r="CYE17" s="345"/>
      <c r="CYF17" s="345"/>
      <c r="CYG17" s="345"/>
      <c r="CYH17" s="345"/>
      <c r="CYI17" s="345"/>
      <c r="CYJ17" s="345"/>
      <c r="CYK17" s="345"/>
      <c r="CYL17" s="345"/>
      <c r="CYM17" s="345"/>
      <c r="CYN17" s="345"/>
      <c r="CYO17" s="345"/>
      <c r="CYP17" s="345"/>
      <c r="CYQ17" s="345"/>
      <c r="CYR17" s="345"/>
      <c r="CYS17" s="345"/>
      <c r="CYT17" s="345"/>
      <c r="CYU17" s="345"/>
      <c r="CYV17" s="345"/>
      <c r="CYW17" s="345"/>
      <c r="CYX17" s="345"/>
      <c r="CYY17" s="345"/>
      <c r="CYZ17" s="345"/>
      <c r="CZA17" s="345"/>
      <c r="CZB17" s="345"/>
      <c r="CZC17" s="345"/>
      <c r="CZD17" s="345"/>
      <c r="CZE17" s="345"/>
      <c r="CZF17" s="345"/>
      <c r="CZG17" s="345"/>
      <c r="CZH17" s="345"/>
      <c r="CZI17" s="345"/>
      <c r="CZJ17" s="345"/>
      <c r="CZK17" s="345"/>
      <c r="CZL17" s="345"/>
      <c r="CZM17" s="345"/>
      <c r="CZN17" s="345"/>
      <c r="CZO17" s="345"/>
      <c r="CZP17" s="345"/>
      <c r="CZQ17" s="345"/>
      <c r="CZR17" s="345"/>
      <c r="CZS17" s="345"/>
      <c r="CZT17" s="345"/>
      <c r="CZU17" s="345"/>
      <c r="CZV17" s="345"/>
      <c r="CZW17" s="345"/>
      <c r="CZX17" s="345"/>
      <c r="CZY17" s="345"/>
      <c r="CZZ17" s="345"/>
      <c r="DAA17" s="345"/>
      <c r="DAB17" s="345"/>
      <c r="DAC17" s="345"/>
      <c r="DAD17" s="345"/>
      <c r="DAE17" s="345"/>
      <c r="DAF17" s="345"/>
      <c r="DAG17" s="345"/>
      <c r="DAH17" s="345"/>
      <c r="DAI17" s="345"/>
      <c r="DAJ17" s="345"/>
      <c r="DAK17" s="345"/>
      <c r="DAL17" s="345"/>
      <c r="DAM17" s="345"/>
      <c r="DAN17" s="345"/>
      <c r="DAO17" s="345"/>
      <c r="DAP17" s="345"/>
      <c r="DAQ17" s="345"/>
      <c r="DAR17" s="345"/>
      <c r="DAS17" s="345"/>
      <c r="DAT17" s="345"/>
      <c r="DAU17" s="345"/>
      <c r="DAV17" s="345"/>
      <c r="DAW17" s="345"/>
      <c r="DAX17" s="345"/>
      <c r="DAY17" s="345"/>
      <c r="DAZ17" s="345"/>
      <c r="DBA17" s="345"/>
      <c r="DBB17" s="345"/>
      <c r="DBC17" s="345"/>
      <c r="DBD17" s="345"/>
      <c r="DBE17" s="345"/>
      <c r="DBF17" s="345"/>
      <c r="DBG17" s="345"/>
      <c r="DBH17" s="345"/>
      <c r="DBI17" s="345"/>
      <c r="DBJ17" s="345"/>
      <c r="DBK17" s="345"/>
      <c r="DBL17" s="345"/>
      <c r="DBM17" s="345"/>
      <c r="DBN17" s="345"/>
      <c r="DBO17" s="345"/>
      <c r="DBP17" s="345"/>
      <c r="DBQ17" s="345"/>
      <c r="DBR17" s="345"/>
      <c r="DBS17" s="345"/>
      <c r="DBT17" s="345"/>
      <c r="DBU17" s="345"/>
      <c r="DBV17" s="345"/>
      <c r="DBW17" s="345"/>
      <c r="DBX17" s="345"/>
      <c r="DBY17" s="345"/>
      <c r="DBZ17" s="345"/>
      <c r="DCA17" s="345"/>
      <c r="DCB17" s="345"/>
      <c r="DCC17" s="345"/>
      <c r="DCD17" s="345"/>
      <c r="DCE17" s="345"/>
      <c r="DCF17" s="345"/>
      <c r="DCG17" s="345"/>
      <c r="DCH17" s="345"/>
      <c r="DCI17" s="345"/>
      <c r="DCJ17" s="345"/>
      <c r="DCK17" s="345"/>
      <c r="DCL17" s="345"/>
      <c r="DCM17" s="345"/>
      <c r="DCN17" s="345"/>
      <c r="DCO17" s="345"/>
      <c r="DCP17" s="345"/>
      <c r="DCQ17" s="345"/>
      <c r="DCR17" s="345"/>
      <c r="DCS17" s="345"/>
      <c r="DCT17" s="345"/>
      <c r="DCU17" s="345"/>
      <c r="DCV17" s="345"/>
      <c r="DCW17" s="345"/>
      <c r="DCX17" s="345"/>
      <c r="DCY17" s="345"/>
      <c r="DCZ17" s="345"/>
      <c r="DDA17" s="345"/>
      <c r="DDB17" s="345"/>
      <c r="DDC17" s="345"/>
      <c r="DDD17" s="345"/>
      <c r="DDE17" s="345"/>
      <c r="DDF17" s="345"/>
      <c r="DDG17" s="345"/>
      <c r="DDH17" s="345"/>
      <c r="DDI17" s="345"/>
      <c r="DDJ17" s="345"/>
      <c r="DDK17" s="345"/>
      <c r="DDL17" s="345"/>
      <c r="DDM17" s="345"/>
      <c r="DDN17" s="345"/>
      <c r="DDO17" s="345"/>
      <c r="DDP17" s="345"/>
      <c r="DDQ17" s="345"/>
      <c r="DDR17" s="345"/>
      <c r="DDS17" s="345"/>
      <c r="DDT17" s="345"/>
      <c r="DDU17" s="345"/>
      <c r="DDV17" s="345"/>
      <c r="DDW17" s="345"/>
      <c r="DDX17" s="345"/>
      <c r="DDY17" s="345"/>
      <c r="DDZ17" s="345"/>
      <c r="DEA17" s="345"/>
      <c r="DEB17" s="345"/>
      <c r="DEC17" s="345"/>
      <c r="DED17" s="345"/>
      <c r="DEE17" s="345"/>
      <c r="DEF17" s="345"/>
      <c r="DEG17" s="345"/>
      <c r="DEH17" s="345"/>
      <c r="DEI17" s="345"/>
      <c r="DEJ17" s="345"/>
      <c r="DEK17" s="345"/>
      <c r="DEL17" s="345"/>
      <c r="DEM17" s="345"/>
      <c r="DEN17" s="345"/>
      <c r="DEO17" s="345"/>
      <c r="DEP17" s="345"/>
      <c r="DEQ17" s="345"/>
      <c r="DER17" s="345"/>
      <c r="DES17" s="345"/>
      <c r="DET17" s="345"/>
      <c r="DEU17" s="345"/>
      <c r="DEV17" s="345"/>
      <c r="DEW17" s="345"/>
      <c r="DEX17" s="345"/>
      <c r="DEY17" s="345"/>
      <c r="DEZ17" s="345"/>
      <c r="DFA17" s="345"/>
      <c r="DFB17" s="345"/>
      <c r="DFC17" s="345"/>
      <c r="DFD17" s="345"/>
      <c r="DFE17" s="345"/>
      <c r="DFF17" s="345"/>
      <c r="DFG17" s="345"/>
      <c r="DFH17" s="345"/>
      <c r="DFI17" s="345"/>
      <c r="DFJ17" s="345"/>
      <c r="DFK17" s="345"/>
      <c r="DFL17" s="345"/>
      <c r="DFM17" s="345"/>
      <c r="DFN17" s="345"/>
      <c r="DFO17" s="345"/>
      <c r="DFP17" s="345"/>
      <c r="DFQ17" s="345"/>
      <c r="DFR17" s="345"/>
      <c r="DFS17" s="345"/>
      <c r="DFT17" s="345"/>
      <c r="DFU17" s="345"/>
      <c r="DFV17" s="345"/>
      <c r="DFW17" s="345"/>
      <c r="DFX17" s="345"/>
      <c r="DFY17" s="345"/>
      <c r="DFZ17" s="345"/>
      <c r="DGA17" s="345"/>
      <c r="DGB17" s="345"/>
      <c r="DGC17" s="345"/>
      <c r="DGD17" s="345"/>
      <c r="DGE17" s="345"/>
      <c r="DGF17" s="345"/>
      <c r="DGG17" s="345"/>
      <c r="DGH17" s="345"/>
      <c r="DGI17" s="345"/>
      <c r="DGJ17" s="345"/>
      <c r="DGK17" s="345"/>
      <c r="DGL17" s="345"/>
      <c r="DGM17" s="345"/>
      <c r="DGN17" s="345"/>
      <c r="DGO17" s="345"/>
      <c r="DGP17" s="345"/>
      <c r="DGQ17" s="345"/>
      <c r="DGR17" s="345"/>
      <c r="DGS17" s="345"/>
      <c r="DGT17" s="345"/>
      <c r="DGU17" s="345"/>
      <c r="DGV17" s="345"/>
      <c r="DGW17" s="345"/>
      <c r="DGX17" s="345"/>
      <c r="DGY17" s="345"/>
      <c r="DGZ17" s="345"/>
      <c r="DHA17" s="345"/>
      <c r="DHB17" s="345"/>
      <c r="DHC17" s="345"/>
      <c r="DHD17" s="345"/>
      <c r="DHE17" s="345"/>
      <c r="DHF17" s="345"/>
      <c r="DHG17" s="345"/>
      <c r="DHH17" s="345"/>
      <c r="DHI17" s="345"/>
      <c r="DHJ17" s="345"/>
      <c r="DHK17" s="345"/>
      <c r="DHL17" s="345"/>
      <c r="DHM17" s="345"/>
      <c r="DHN17" s="345"/>
      <c r="DHO17" s="345"/>
      <c r="DHP17" s="345"/>
      <c r="DHQ17" s="345"/>
      <c r="DHR17" s="345"/>
      <c r="DHS17" s="345"/>
      <c r="DHT17" s="345"/>
      <c r="DHU17" s="345"/>
      <c r="DHV17" s="345"/>
      <c r="DHW17" s="345"/>
      <c r="DHX17" s="345"/>
      <c r="DHY17" s="345"/>
      <c r="DHZ17" s="345"/>
      <c r="DIA17" s="345"/>
      <c r="DIB17" s="345"/>
      <c r="DIC17" s="345"/>
      <c r="DID17" s="345"/>
      <c r="DIE17" s="345"/>
      <c r="DIF17" s="345"/>
      <c r="DIG17" s="345"/>
      <c r="DIH17" s="345"/>
      <c r="DII17" s="345"/>
      <c r="DIJ17" s="345"/>
      <c r="DIK17" s="345"/>
      <c r="DIL17" s="345"/>
      <c r="DIM17" s="345"/>
      <c r="DIN17" s="345"/>
      <c r="DIO17" s="345"/>
      <c r="DIP17" s="345"/>
      <c r="DIQ17" s="345"/>
      <c r="DIR17" s="345"/>
      <c r="DIS17" s="345"/>
      <c r="DIT17" s="345"/>
      <c r="DIU17" s="345"/>
      <c r="DIV17" s="345"/>
      <c r="DIW17" s="345"/>
      <c r="DIX17" s="345"/>
      <c r="DIY17" s="345"/>
      <c r="DIZ17" s="345"/>
      <c r="DJA17" s="345"/>
      <c r="DJB17" s="345"/>
      <c r="DJC17" s="345"/>
      <c r="DJD17" s="345"/>
      <c r="DJE17" s="345"/>
      <c r="DJF17" s="345"/>
      <c r="DJG17" s="345"/>
      <c r="DJH17" s="345"/>
      <c r="DJI17" s="345"/>
      <c r="DJJ17" s="345"/>
      <c r="DJK17" s="345"/>
      <c r="DJL17" s="345"/>
      <c r="DJM17" s="345"/>
      <c r="DJN17" s="345"/>
      <c r="DJO17" s="345"/>
      <c r="DJP17" s="345"/>
      <c r="DJQ17" s="345"/>
      <c r="DJR17" s="345"/>
      <c r="DJS17" s="345"/>
      <c r="DJT17" s="345"/>
      <c r="DJU17" s="345"/>
      <c r="DJV17" s="345"/>
      <c r="DJW17" s="345"/>
      <c r="DJX17" s="345"/>
      <c r="DJY17" s="345"/>
      <c r="DJZ17" s="345"/>
      <c r="DKA17" s="345"/>
      <c r="DKB17" s="345"/>
      <c r="DKC17" s="345"/>
      <c r="DKD17" s="345"/>
      <c r="DKE17" s="345"/>
      <c r="DKF17" s="345"/>
      <c r="DKG17" s="345"/>
      <c r="DKH17" s="345"/>
      <c r="DKI17" s="345"/>
      <c r="DKJ17" s="345"/>
      <c r="DKK17" s="345"/>
      <c r="DKL17" s="345"/>
      <c r="DKM17" s="345"/>
      <c r="DKN17" s="345"/>
      <c r="DKO17" s="345"/>
      <c r="DKP17" s="345"/>
      <c r="DKQ17" s="345"/>
      <c r="DKR17" s="345"/>
      <c r="DKS17" s="345"/>
      <c r="DKT17" s="345"/>
      <c r="DKU17" s="345"/>
      <c r="DKV17" s="345"/>
      <c r="DKW17" s="345"/>
      <c r="DKX17" s="345"/>
      <c r="DKY17" s="345"/>
      <c r="DKZ17" s="345"/>
      <c r="DLA17" s="345"/>
      <c r="DLB17" s="345"/>
      <c r="DLC17" s="345"/>
      <c r="DLD17" s="345"/>
      <c r="DLE17" s="345"/>
      <c r="DLF17" s="345"/>
      <c r="DLG17" s="345"/>
      <c r="DLH17" s="345"/>
      <c r="DLI17" s="345"/>
      <c r="DLJ17" s="345"/>
      <c r="DLK17" s="345"/>
      <c r="DLL17" s="345"/>
      <c r="DLM17" s="345"/>
      <c r="DLN17" s="345"/>
      <c r="DLO17" s="345"/>
      <c r="DLP17" s="345"/>
      <c r="DLQ17" s="345"/>
      <c r="DLR17" s="345"/>
      <c r="DLS17" s="345"/>
      <c r="DLT17" s="345"/>
      <c r="DLU17" s="345"/>
      <c r="DLV17" s="345"/>
      <c r="DLW17" s="345"/>
      <c r="DLX17" s="345"/>
      <c r="DLY17" s="345"/>
      <c r="DLZ17" s="345"/>
      <c r="DMA17" s="345"/>
      <c r="DMB17" s="345"/>
      <c r="DMC17" s="345"/>
      <c r="DMD17" s="345"/>
      <c r="DME17" s="345"/>
      <c r="DMF17" s="345"/>
      <c r="DMG17" s="345"/>
      <c r="DMH17" s="345"/>
      <c r="DMI17" s="345"/>
      <c r="DMJ17" s="345"/>
      <c r="DMK17" s="345"/>
      <c r="DML17" s="345"/>
      <c r="DMM17" s="345"/>
      <c r="DMN17" s="345"/>
      <c r="DMO17" s="345"/>
      <c r="DMP17" s="345"/>
      <c r="DMQ17" s="345"/>
      <c r="DMR17" s="345"/>
      <c r="DMS17" s="345"/>
      <c r="DMT17" s="345"/>
      <c r="DMU17" s="345"/>
      <c r="DMV17" s="345"/>
      <c r="DMW17" s="345"/>
      <c r="DMX17" s="345"/>
      <c r="DMY17" s="345"/>
      <c r="DMZ17" s="345"/>
      <c r="DNA17" s="345"/>
      <c r="DNB17" s="345"/>
      <c r="DNC17" s="345"/>
      <c r="DND17" s="345"/>
      <c r="DNE17" s="345"/>
      <c r="DNF17" s="345"/>
      <c r="DNG17" s="345"/>
      <c r="DNH17" s="345"/>
      <c r="DNI17" s="345"/>
      <c r="DNJ17" s="345"/>
      <c r="DNK17" s="345"/>
      <c r="DNL17" s="345"/>
      <c r="DNM17" s="345"/>
      <c r="DNN17" s="345"/>
      <c r="DNO17" s="345"/>
      <c r="DNP17" s="345"/>
      <c r="DNQ17" s="345"/>
      <c r="DNR17" s="345"/>
      <c r="DNS17" s="345"/>
      <c r="DNT17" s="345"/>
      <c r="DNU17" s="345"/>
      <c r="DNV17" s="345"/>
      <c r="DNW17" s="345"/>
      <c r="DNX17" s="345"/>
      <c r="DNY17" s="345"/>
      <c r="DNZ17" s="345"/>
      <c r="DOA17" s="345"/>
      <c r="DOB17" s="345"/>
      <c r="DOC17" s="345"/>
      <c r="DOD17" s="345"/>
      <c r="DOE17" s="345"/>
      <c r="DOF17" s="345"/>
      <c r="DOG17" s="345"/>
      <c r="DOH17" s="345"/>
      <c r="DOI17" s="345"/>
      <c r="DOJ17" s="345"/>
      <c r="DOK17" s="345"/>
      <c r="DOL17" s="345"/>
      <c r="DOM17" s="345"/>
      <c r="DON17" s="345"/>
      <c r="DOO17" s="345"/>
      <c r="DOP17" s="345"/>
      <c r="DOQ17" s="345"/>
      <c r="DOR17" s="345"/>
      <c r="DOS17" s="345"/>
      <c r="DOT17" s="345"/>
      <c r="DOU17" s="345"/>
      <c r="DOV17" s="345"/>
      <c r="DOW17" s="345"/>
      <c r="DOX17" s="345"/>
      <c r="DOY17" s="345"/>
      <c r="DOZ17" s="345"/>
      <c r="DPA17" s="345"/>
      <c r="DPB17" s="345"/>
      <c r="DPC17" s="345"/>
      <c r="DPD17" s="345"/>
      <c r="DPE17" s="345"/>
      <c r="DPF17" s="345"/>
      <c r="DPG17" s="345"/>
      <c r="DPH17" s="345"/>
      <c r="DPI17" s="345"/>
      <c r="DPJ17" s="345"/>
      <c r="DPK17" s="345"/>
      <c r="DPL17" s="345"/>
      <c r="DPM17" s="345"/>
      <c r="DPN17" s="345"/>
      <c r="DPO17" s="345"/>
      <c r="DPP17" s="345"/>
      <c r="DPQ17" s="345"/>
      <c r="DPR17" s="345"/>
      <c r="DPS17" s="345"/>
      <c r="DPT17" s="345"/>
      <c r="DPU17" s="345"/>
      <c r="DPV17" s="345"/>
      <c r="DPW17" s="345"/>
      <c r="DPX17" s="345"/>
      <c r="DPY17" s="345"/>
      <c r="DPZ17" s="345"/>
      <c r="DQA17" s="345"/>
      <c r="DQB17" s="345"/>
      <c r="DQC17" s="345"/>
      <c r="DQD17" s="345"/>
      <c r="DQE17" s="345"/>
      <c r="DQF17" s="345"/>
      <c r="DQG17" s="345"/>
      <c r="DQH17" s="345"/>
      <c r="DQI17" s="345"/>
      <c r="DQJ17" s="345"/>
      <c r="DQK17" s="345"/>
      <c r="DQL17" s="345"/>
      <c r="DQM17" s="345"/>
      <c r="DQN17" s="345"/>
      <c r="DQO17" s="345"/>
      <c r="DQP17" s="345"/>
      <c r="DQQ17" s="345"/>
      <c r="DQR17" s="345"/>
      <c r="DQS17" s="345"/>
      <c r="DQT17" s="345"/>
      <c r="DQU17" s="345"/>
      <c r="DQV17" s="345"/>
      <c r="DQW17" s="345"/>
      <c r="DQX17" s="345"/>
      <c r="DQY17" s="345"/>
      <c r="DQZ17" s="345"/>
      <c r="DRA17" s="345"/>
      <c r="DRB17" s="345"/>
      <c r="DRC17" s="345"/>
      <c r="DRD17" s="345"/>
      <c r="DRE17" s="345"/>
      <c r="DRF17" s="345"/>
      <c r="DRG17" s="345"/>
      <c r="DRH17" s="345"/>
      <c r="DRI17" s="345"/>
      <c r="DRJ17" s="345"/>
      <c r="DRK17" s="345"/>
      <c r="DRL17" s="345"/>
      <c r="DRM17" s="345"/>
      <c r="DRN17" s="345"/>
      <c r="DRO17" s="345"/>
      <c r="DRP17" s="345"/>
      <c r="DRQ17" s="345"/>
      <c r="DRR17" s="345"/>
      <c r="DRS17" s="345"/>
      <c r="DRT17" s="345"/>
      <c r="DRU17" s="345"/>
      <c r="DRV17" s="345"/>
      <c r="DRW17" s="345"/>
      <c r="DRX17" s="345"/>
      <c r="DRY17" s="345"/>
      <c r="DRZ17" s="345"/>
      <c r="DSA17" s="345"/>
      <c r="DSB17" s="345"/>
      <c r="DSC17" s="345"/>
      <c r="DSD17" s="345"/>
      <c r="DSE17" s="345"/>
      <c r="DSF17" s="345"/>
      <c r="DSG17" s="345"/>
      <c r="DSH17" s="345"/>
      <c r="DSI17" s="345"/>
      <c r="DSJ17" s="345"/>
      <c r="DSK17" s="345"/>
      <c r="DSL17" s="345"/>
      <c r="DSM17" s="345"/>
      <c r="DSN17" s="345"/>
      <c r="DSO17" s="345"/>
      <c r="DSP17" s="345"/>
      <c r="DSQ17" s="345"/>
      <c r="DSR17" s="345"/>
      <c r="DSS17" s="345"/>
      <c r="DST17" s="345"/>
      <c r="DSU17" s="345"/>
      <c r="DSV17" s="345"/>
      <c r="DSW17" s="345"/>
      <c r="DSX17" s="345"/>
      <c r="DSY17" s="345"/>
      <c r="DSZ17" s="345"/>
      <c r="DTA17" s="345"/>
      <c r="DTB17" s="345"/>
      <c r="DTC17" s="345"/>
      <c r="DTD17" s="345"/>
      <c r="DTE17" s="345"/>
      <c r="DTF17" s="345"/>
      <c r="DTG17" s="345"/>
      <c r="DTH17" s="345"/>
      <c r="DTI17" s="345"/>
      <c r="DTJ17" s="345"/>
      <c r="DTK17" s="345"/>
      <c r="DTL17" s="345"/>
      <c r="DTM17" s="345"/>
      <c r="DTN17" s="345"/>
      <c r="DTO17" s="345"/>
      <c r="DTP17" s="345"/>
      <c r="DTQ17" s="345"/>
      <c r="DTR17" s="345"/>
      <c r="DTS17" s="345"/>
      <c r="DTT17" s="345"/>
      <c r="DTU17" s="345"/>
      <c r="DTV17" s="345"/>
      <c r="DTW17" s="345"/>
      <c r="DTX17" s="345"/>
      <c r="DTY17" s="345"/>
      <c r="DTZ17" s="345"/>
      <c r="DUA17" s="345"/>
      <c r="DUB17" s="345"/>
      <c r="DUC17" s="345"/>
      <c r="DUD17" s="345"/>
      <c r="DUE17" s="345"/>
      <c r="DUF17" s="345"/>
      <c r="DUG17" s="345"/>
      <c r="DUH17" s="345"/>
      <c r="DUI17" s="345"/>
      <c r="DUJ17" s="345"/>
      <c r="DUK17" s="345"/>
      <c r="DUL17" s="345"/>
      <c r="DUM17" s="345"/>
      <c r="DUN17" s="345"/>
      <c r="DUO17" s="345"/>
      <c r="DUP17" s="345"/>
      <c r="DUQ17" s="345"/>
      <c r="DUR17" s="345"/>
      <c r="DUS17" s="345"/>
      <c r="DUT17" s="345"/>
      <c r="DUU17" s="345"/>
      <c r="DUV17" s="345"/>
      <c r="DUW17" s="345"/>
      <c r="DUX17" s="345"/>
      <c r="DUY17" s="345"/>
      <c r="DUZ17" s="345"/>
      <c r="DVA17" s="345"/>
      <c r="DVB17" s="345"/>
      <c r="DVC17" s="345"/>
      <c r="DVD17" s="345"/>
      <c r="DVE17" s="345"/>
      <c r="DVF17" s="345"/>
      <c r="DVG17" s="345"/>
      <c r="DVH17" s="345"/>
      <c r="DVI17" s="345"/>
      <c r="DVJ17" s="345"/>
      <c r="DVK17" s="345"/>
      <c r="DVL17" s="345"/>
      <c r="DVM17" s="345"/>
      <c r="DVN17" s="345"/>
      <c r="DVO17" s="345"/>
      <c r="DVP17" s="345"/>
      <c r="DVQ17" s="345"/>
      <c r="DVR17" s="345"/>
      <c r="DVS17" s="345"/>
      <c r="DVT17" s="345"/>
      <c r="DVU17" s="345"/>
      <c r="DVV17" s="345"/>
      <c r="DVW17" s="345"/>
      <c r="DVX17" s="345"/>
      <c r="DVY17" s="345"/>
      <c r="DVZ17" s="345"/>
      <c r="DWA17" s="345"/>
      <c r="DWB17" s="345"/>
      <c r="DWC17" s="345"/>
      <c r="DWD17" s="345"/>
      <c r="DWE17" s="345"/>
      <c r="DWF17" s="345"/>
      <c r="DWG17" s="345"/>
      <c r="DWH17" s="345"/>
      <c r="DWI17" s="345"/>
      <c r="DWJ17" s="345"/>
      <c r="DWK17" s="345"/>
      <c r="DWL17" s="345"/>
      <c r="DWM17" s="345"/>
      <c r="DWN17" s="345"/>
      <c r="DWO17" s="345"/>
      <c r="DWP17" s="345"/>
      <c r="DWQ17" s="345"/>
      <c r="DWR17" s="345"/>
      <c r="DWS17" s="345"/>
      <c r="DWT17" s="345"/>
      <c r="DWU17" s="345"/>
      <c r="DWV17" s="345"/>
      <c r="DWW17" s="345"/>
      <c r="DWX17" s="345"/>
      <c r="DWY17" s="345"/>
      <c r="DWZ17" s="345"/>
      <c r="DXA17" s="345"/>
      <c r="DXB17" s="345"/>
      <c r="DXC17" s="345"/>
      <c r="DXD17" s="345"/>
      <c r="DXE17" s="345"/>
      <c r="DXF17" s="345"/>
      <c r="DXG17" s="345"/>
      <c r="DXH17" s="345"/>
      <c r="DXI17" s="345"/>
      <c r="DXJ17" s="345"/>
      <c r="DXK17" s="345"/>
      <c r="DXL17" s="345"/>
      <c r="DXM17" s="345"/>
      <c r="DXN17" s="345"/>
      <c r="DXO17" s="345"/>
      <c r="DXP17" s="345"/>
      <c r="DXQ17" s="345"/>
      <c r="DXR17" s="345"/>
      <c r="DXS17" s="345"/>
      <c r="DXT17" s="345"/>
      <c r="DXU17" s="345"/>
      <c r="DXV17" s="345"/>
      <c r="DXW17" s="345"/>
      <c r="DXX17" s="345"/>
      <c r="DXY17" s="345"/>
      <c r="DXZ17" s="345"/>
      <c r="DYA17" s="345"/>
      <c r="DYB17" s="345"/>
      <c r="DYC17" s="345"/>
      <c r="DYD17" s="345"/>
      <c r="DYE17" s="345"/>
      <c r="DYF17" s="345"/>
      <c r="DYG17" s="345"/>
      <c r="DYH17" s="345"/>
      <c r="DYI17" s="345"/>
      <c r="DYJ17" s="345"/>
      <c r="DYK17" s="345"/>
      <c r="DYL17" s="345"/>
      <c r="DYM17" s="345"/>
      <c r="DYN17" s="345"/>
      <c r="DYO17" s="345"/>
      <c r="DYP17" s="345"/>
      <c r="DYQ17" s="345"/>
      <c r="DYR17" s="345"/>
      <c r="DYS17" s="345"/>
      <c r="DYT17" s="345"/>
      <c r="DYU17" s="345"/>
      <c r="DYV17" s="345"/>
      <c r="DYW17" s="345"/>
      <c r="DYX17" s="345"/>
      <c r="DYY17" s="345"/>
      <c r="DYZ17" s="345"/>
      <c r="DZA17" s="345"/>
      <c r="DZB17" s="345"/>
      <c r="DZC17" s="345"/>
      <c r="DZD17" s="345"/>
      <c r="DZE17" s="345"/>
      <c r="DZF17" s="345"/>
      <c r="DZG17" s="345"/>
      <c r="DZH17" s="345"/>
      <c r="DZI17" s="345"/>
      <c r="DZJ17" s="345"/>
      <c r="DZK17" s="345"/>
      <c r="DZL17" s="345"/>
      <c r="DZM17" s="345"/>
      <c r="DZN17" s="345"/>
      <c r="DZO17" s="345"/>
      <c r="DZP17" s="345"/>
      <c r="DZQ17" s="345"/>
      <c r="DZR17" s="345"/>
      <c r="DZS17" s="345"/>
      <c r="DZT17" s="345"/>
      <c r="DZU17" s="345"/>
      <c r="DZV17" s="345"/>
      <c r="DZW17" s="345"/>
      <c r="DZX17" s="345"/>
      <c r="DZY17" s="345"/>
      <c r="DZZ17" s="345"/>
      <c r="EAA17" s="345"/>
      <c r="EAB17" s="345"/>
      <c r="EAC17" s="345"/>
      <c r="EAD17" s="345"/>
      <c r="EAE17" s="345"/>
      <c r="EAF17" s="345"/>
      <c r="EAG17" s="345"/>
      <c r="EAH17" s="345"/>
      <c r="EAI17" s="345"/>
      <c r="EAJ17" s="345"/>
      <c r="EAK17" s="345"/>
      <c r="EAL17" s="345"/>
      <c r="EAM17" s="345"/>
      <c r="EAN17" s="345"/>
      <c r="EAO17" s="345"/>
      <c r="EAP17" s="345"/>
      <c r="EAQ17" s="345"/>
      <c r="EAR17" s="345"/>
      <c r="EAS17" s="345"/>
      <c r="EAT17" s="345"/>
      <c r="EAU17" s="345"/>
      <c r="EAV17" s="345"/>
      <c r="EAW17" s="345"/>
      <c r="EAX17" s="345"/>
      <c r="EAY17" s="345"/>
      <c r="EAZ17" s="345"/>
      <c r="EBA17" s="345"/>
      <c r="EBB17" s="345"/>
      <c r="EBC17" s="345"/>
      <c r="EBD17" s="345"/>
      <c r="EBE17" s="345"/>
      <c r="EBF17" s="345"/>
      <c r="EBG17" s="345"/>
      <c r="EBH17" s="345"/>
      <c r="EBI17" s="345"/>
      <c r="EBJ17" s="345"/>
      <c r="EBK17" s="345"/>
      <c r="EBL17" s="345"/>
      <c r="EBM17" s="345"/>
      <c r="EBN17" s="345"/>
      <c r="EBO17" s="345"/>
      <c r="EBP17" s="345"/>
      <c r="EBQ17" s="345"/>
      <c r="EBR17" s="345"/>
      <c r="EBS17" s="345"/>
      <c r="EBT17" s="345"/>
      <c r="EBU17" s="345"/>
      <c r="EBV17" s="345"/>
      <c r="EBW17" s="345"/>
      <c r="EBX17" s="345"/>
      <c r="EBY17" s="345"/>
      <c r="EBZ17" s="345"/>
      <c r="ECA17" s="345"/>
      <c r="ECB17" s="345"/>
      <c r="ECC17" s="345"/>
      <c r="ECD17" s="345"/>
      <c r="ECE17" s="345"/>
      <c r="ECF17" s="345"/>
      <c r="ECG17" s="345"/>
      <c r="ECH17" s="345"/>
      <c r="ECI17" s="345"/>
      <c r="ECJ17" s="345"/>
      <c r="ECK17" s="345"/>
      <c r="ECL17" s="345"/>
      <c r="ECM17" s="345"/>
      <c r="ECN17" s="345"/>
      <c r="ECO17" s="345"/>
      <c r="ECP17" s="345"/>
      <c r="ECQ17" s="345"/>
      <c r="ECR17" s="345"/>
      <c r="ECS17" s="345"/>
      <c r="ECT17" s="345"/>
      <c r="ECU17" s="345"/>
      <c r="ECV17" s="345"/>
      <c r="ECW17" s="345"/>
      <c r="ECX17" s="345"/>
      <c r="ECY17" s="345"/>
      <c r="ECZ17" s="345"/>
      <c r="EDA17" s="345"/>
      <c r="EDB17" s="345"/>
      <c r="EDC17" s="345"/>
      <c r="EDD17" s="345"/>
      <c r="EDE17" s="345"/>
      <c r="EDF17" s="345"/>
      <c r="EDG17" s="345"/>
      <c r="EDH17" s="345"/>
      <c r="EDI17" s="345"/>
      <c r="EDJ17" s="345"/>
      <c r="EDK17" s="345"/>
      <c r="EDL17" s="345"/>
      <c r="EDM17" s="345"/>
      <c r="EDN17" s="345"/>
      <c r="EDO17" s="345"/>
      <c r="EDP17" s="345"/>
      <c r="EDQ17" s="345"/>
      <c r="EDR17" s="345"/>
      <c r="EDS17" s="345"/>
      <c r="EDT17" s="345"/>
      <c r="EDU17" s="345"/>
      <c r="EDV17" s="345"/>
      <c r="EDW17" s="345"/>
      <c r="EDX17" s="345"/>
      <c r="EDY17" s="345"/>
      <c r="EDZ17" s="345"/>
      <c r="EEA17" s="345"/>
      <c r="EEB17" s="345"/>
      <c r="EEC17" s="345"/>
      <c r="EED17" s="345"/>
      <c r="EEE17" s="345"/>
      <c r="EEF17" s="345"/>
      <c r="EEG17" s="345"/>
      <c r="EEH17" s="345"/>
      <c r="EEI17" s="345"/>
      <c r="EEJ17" s="345"/>
      <c r="EEK17" s="345"/>
      <c r="EEL17" s="345"/>
      <c r="EEM17" s="345"/>
      <c r="EEN17" s="345"/>
      <c r="EEO17" s="345"/>
      <c r="EEP17" s="345"/>
      <c r="EEQ17" s="345"/>
      <c r="EER17" s="345"/>
      <c r="EES17" s="345"/>
      <c r="EET17" s="345"/>
      <c r="EEU17" s="345"/>
      <c r="EEV17" s="345"/>
      <c r="EEW17" s="345"/>
      <c r="EEX17" s="345"/>
      <c r="EEY17" s="345"/>
      <c r="EEZ17" s="345"/>
      <c r="EFA17" s="345"/>
      <c r="EFB17" s="345"/>
      <c r="EFC17" s="345"/>
      <c r="EFD17" s="345"/>
      <c r="EFE17" s="345"/>
      <c r="EFF17" s="345"/>
      <c r="EFG17" s="345"/>
      <c r="EFH17" s="345"/>
      <c r="EFI17" s="345"/>
      <c r="EFJ17" s="345"/>
      <c r="EFK17" s="345"/>
      <c r="EFL17" s="345"/>
      <c r="EFM17" s="345"/>
      <c r="EFN17" s="345"/>
      <c r="EFO17" s="345"/>
      <c r="EFP17" s="345"/>
      <c r="EFQ17" s="345"/>
      <c r="EFR17" s="345"/>
      <c r="EFS17" s="345"/>
      <c r="EFT17" s="345"/>
      <c r="EFU17" s="345"/>
      <c r="EFV17" s="345"/>
      <c r="EFW17" s="345"/>
      <c r="EFX17" s="345"/>
      <c r="EFY17" s="345"/>
      <c r="EFZ17" s="345"/>
      <c r="EGA17" s="345"/>
      <c r="EGB17" s="345"/>
      <c r="EGC17" s="345"/>
      <c r="EGD17" s="345"/>
      <c r="EGE17" s="345"/>
      <c r="EGF17" s="345"/>
      <c r="EGG17" s="345"/>
      <c r="EGH17" s="345"/>
      <c r="EGI17" s="345"/>
      <c r="EGJ17" s="345"/>
      <c r="EGK17" s="345"/>
      <c r="EGL17" s="345"/>
      <c r="EGM17" s="345"/>
      <c r="EGN17" s="345"/>
      <c r="EGO17" s="345"/>
      <c r="EGP17" s="345"/>
      <c r="EGQ17" s="345"/>
      <c r="EGR17" s="345"/>
      <c r="EGS17" s="345"/>
      <c r="EGT17" s="345"/>
      <c r="EGU17" s="345"/>
      <c r="EGV17" s="345"/>
      <c r="EGW17" s="345"/>
      <c r="EGX17" s="345"/>
      <c r="EGY17" s="345"/>
      <c r="EGZ17" s="345"/>
      <c r="EHA17" s="345"/>
      <c r="EHB17" s="345"/>
      <c r="EHC17" s="345"/>
      <c r="EHD17" s="345"/>
      <c r="EHE17" s="345"/>
      <c r="EHF17" s="345"/>
      <c r="EHG17" s="345"/>
      <c r="EHH17" s="345"/>
      <c r="EHI17" s="345"/>
      <c r="EHJ17" s="345"/>
      <c r="EHK17" s="345"/>
      <c r="EHL17" s="345"/>
      <c r="EHM17" s="345"/>
      <c r="EHN17" s="345"/>
      <c r="EHO17" s="345"/>
      <c r="EHP17" s="345"/>
      <c r="EHQ17" s="345"/>
      <c r="EHR17" s="345"/>
      <c r="EHS17" s="345"/>
      <c r="EHT17" s="345"/>
      <c r="EHU17" s="345"/>
      <c r="EHV17" s="345"/>
      <c r="EHW17" s="345"/>
      <c r="EHX17" s="345"/>
      <c r="EHY17" s="345"/>
      <c r="EHZ17" s="345"/>
      <c r="EIA17" s="345"/>
      <c r="EIB17" s="345"/>
      <c r="EIC17" s="345"/>
      <c r="EID17" s="345"/>
      <c r="EIE17" s="345"/>
      <c r="EIF17" s="345"/>
      <c r="EIG17" s="345"/>
      <c r="EIH17" s="345"/>
      <c r="EII17" s="345"/>
      <c r="EIJ17" s="345"/>
      <c r="EIK17" s="345"/>
      <c r="EIL17" s="345"/>
      <c r="EIM17" s="345"/>
      <c r="EIN17" s="345"/>
      <c r="EIO17" s="345"/>
      <c r="EIP17" s="345"/>
      <c r="EIQ17" s="345"/>
      <c r="EIR17" s="345"/>
      <c r="EIS17" s="345"/>
      <c r="EIT17" s="345"/>
      <c r="EIU17" s="345"/>
      <c r="EIV17" s="345"/>
      <c r="EIW17" s="345"/>
      <c r="EIX17" s="345"/>
      <c r="EIY17" s="345"/>
      <c r="EIZ17" s="345"/>
      <c r="EJA17" s="345"/>
      <c r="EJB17" s="345"/>
      <c r="EJC17" s="345"/>
      <c r="EJD17" s="345"/>
      <c r="EJE17" s="345"/>
      <c r="EJF17" s="345"/>
      <c r="EJG17" s="345"/>
      <c r="EJH17" s="345"/>
      <c r="EJI17" s="345"/>
      <c r="EJJ17" s="345"/>
      <c r="EJK17" s="345"/>
      <c r="EJL17" s="345"/>
      <c r="EJM17" s="345"/>
      <c r="EJN17" s="345"/>
      <c r="EJO17" s="345"/>
      <c r="EJP17" s="345"/>
      <c r="EJQ17" s="345"/>
      <c r="EJR17" s="345"/>
      <c r="EJS17" s="345"/>
      <c r="EJT17" s="345"/>
      <c r="EJU17" s="345"/>
      <c r="EJV17" s="345"/>
      <c r="EJW17" s="345"/>
      <c r="EJX17" s="345"/>
      <c r="EJY17" s="345"/>
      <c r="EJZ17" s="345"/>
      <c r="EKA17" s="345"/>
      <c r="EKB17" s="345"/>
      <c r="EKC17" s="345"/>
      <c r="EKD17" s="345"/>
      <c r="EKE17" s="345"/>
      <c r="EKF17" s="345"/>
      <c r="EKG17" s="345"/>
      <c r="EKH17" s="345"/>
      <c r="EKI17" s="345"/>
      <c r="EKJ17" s="345"/>
      <c r="EKK17" s="345"/>
      <c r="EKL17" s="345"/>
      <c r="EKM17" s="345"/>
      <c r="EKN17" s="345"/>
      <c r="EKO17" s="345"/>
      <c r="EKP17" s="345"/>
      <c r="EKQ17" s="345"/>
      <c r="EKR17" s="345"/>
      <c r="EKS17" s="345"/>
      <c r="EKT17" s="345"/>
      <c r="EKU17" s="345"/>
      <c r="EKV17" s="345"/>
      <c r="EKW17" s="345"/>
      <c r="EKX17" s="345"/>
      <c r="EKY17" s="345"/>
      <c r="EKZ17" s="345"/>
      <c r="ELA17" s="345"/>
      <c r="ELB17" s="345"/>
      <c r="ELC17" s="345"/>
      <c r="ELD17" s="345"/>
      <c r="ELE17" s="345"/>
      <c r="ELF17" s="345"/>
      <c r="ELG17" s="345"/>
      <c r="ELH17" s="345"/>
      <c r="ELI17" s="345"/>
      <c r="ELJ17" s="345"/>
      <c r="ELK17" s="345"/>
      <c r="ELL17" s="345"/>
      <c r="ELM17" s="345"/>
      <c r="ELN17" s="345"/>
      <c r="ELO17" s="345"/>
      <c r="ELP17" s="345"/>
      <c r="ELQ17" s="345"/>
      <c r="ELR17" s="345"/>
      <c r="ELS17" s="345"/>
      <c r="ELT17" s="345"/>
      <c r="ELU17" s="345"/>
      <c r="ELV17" s="345"/>
      <c r="ELW17" s="345"/>
      <c r="ELX17" s="345"/>
      <c r="ELY17" s="345"/>
      <c r="ELZ17" s="345"/>
      <c r="EMA17" s="345"/>
      <c r="EMB17" s="345"/>
      <c r="EMC17" s="345"/>
      <c r="EMD17" s="345"/>
      <c r="EME17" s="345"/>
      <c r="EMF17" s="345"/>
      <c r="EMG17" s="345"/>
      <c r="EMH17" s="345"/>
      <c r="EMI17" s="345"/>
      <c r="EMJ17" s="345"/>
      <c r="EMK17" s="345"/>
      <c r="EML17" s="345"/>
      <c r="EMM17" s="345"/>
      <c r="EMN17" s="345"/>
      <c r="EMO17" s="345"/>
      <c r="EMP17" s="345"/>
      <c r="EMQ17" s="345"/>
      <c r="EMR17" s="345"/>
      <c r="EMS17" s="345"/>
      <c r="EMT17" s="345"/>
      <c r="EMU17" s="345"/>
      <c r="EMV17" s="345"/>
      <c r="EMW17" s="345"/>
      <c r="EMX17" s="345"/>
      <c r="EMY17" s="345"/>
      <c r="EMZ17" s="345"/>
      <c r="ENA17" s="345"/>
      <c r="ENB17" s="345"/>
      <c r="ENC17" s="345"/>
      <c r="END17" s="345"/>
      <c r="ENE17" s="345"/>
      <c r="ENF17" s="345"/>
      <c r="ENG17" s="345"/>
      <c r="ENH17" s="345"/>
      <c r="ENI17" s="345"/>
      <c r="ENJ17" s="345"/>
      <c r="ENK17" s="345"/>
      <c r="ENL17" s="345"/>
      <c r="ENM17" s="345"/>
      <c r="ENN17" s="345"/>
      <c r="ENO17" s="345"/>
      <c r="ENP17" s="345"/>
      <c r="ENQ17" s="345"/>
      <c r="ENR17" s="345"/>
      <c r="ENS17" s="345"/>
      <c r="ENT17" s="345"/>
      <c r="ENU17" s="345"/>
      <c r="ENV17" s="345"/>
      <c r="ENW17" s="345"/>
      <c r="ENX17" s="345"/>
      <c r="ENY17" s="345"/>
      <c r="ENZ17" s="345"/>
      <c r="EOA17" s="345"/>
      <c r="EOB17" s="345"/>
      <c r="EOC17" s="345"/>
      <c r="EOD17" s="345"/>
      <c r="EOE17" s="345"/>
      <c r="EOF17" s="345"/>
      <c r="EOG17" s="345"/>
      <c r="EOH17" s="345"/>
      <c r="EOI17" s="345"/>
      <c r="EOJ17" s="345"/>
      <c r="EOK17" s="345"/>
      <c r="EOL17" s="345"/>
      <c r="EOM17" s="345"/>
      <c r="EON17" s="345"/>
      <c r="EOO17" s="345"/>
      <c r="EOP17" s="345"/>
      <c r="EOQ17" s="345"/>
      <c r="EOR17" s="345"/>
      <c r="EOS17" s="345"/>
      <c r="EOT17" s="345"/>
      <c r="EOU17" s="345"/>
      <c r="EOV17" s="345"/>
      <c r="EOW17" s="345"/>
      <c r="EOX17" s="345"/>
      <c r="EOY17" s="345"/>
      <c r="EOZ17" s="345"/>
      <c r="EPA17" s="345"/>
      <c r="EPB17" s="345"/>
      <c r="EPC17" s="345"/>
      <c r="EPD17" s="345"/>
      <c r="EPE17" s="345"/>
      <c r="EPF17" s="345"/>
      <c r="EPG17" s="345"/>
      <c r="EPH17" s="345"/>
      <c r="EPI17" s="345"/>
      <c r="EPJ17" s="345"/>
      <c r="EPK17" s="345"/>
      <c r="EPL17" s="345"/>
      <c r="EPM17" s="345"/>
      <c r="EPN17" s="345"/>
      <c r="EPO17" s="345"/>
      <c r="EPP17" s="345"/>
      <c r="EPQ17" s="345"/>
      <c r="EPR17" s="345"/>
      <c r="EPS17" s="345"/>
      <c r="EPT17" s="345"/>
      <c r="EPU17" s="345"/>
      <c r="EPV17" s="345"/>
      <c r="EPW17" s="345"/>
      <c r="EPX17" s="345"/>
      <c r="EPY17" s="345"/>
      <c r="EPZ17" s="345"/>
      <c r="EQA17" s="345"/>
      <c r="EQB17" s="345"/>
      <c r="EQC17" s="345"/>
      <c r="EQD17" s="345"/>
      <c r="EQE17" s="345"/>
      <c r="EQF17" s="345"/>
      <c r="EQG17" s="345"/>
      <c r="EQH17" s="345"/>
      <c r="EQI17" s="345"/>
      <c r="EQJ17" s="345"/>
      <c r="EQK17" s="345"/>
      <c r="EQL17" s="345"/>
      <c r="EQM17" s="345"/>
      <c r="EQN17" s="345"/>
      <c r="EQO17" s="345"/>
      <c r="EQP17" s="345"/>
      <c r="EQQ17" s="345"/>
      <c r="EQR17" s="345"/>
      <c r="EQS17" s="345"/>
      <c r="EQT17" s="345"/>
      <c r="EQU17" s="345"/>
      <c r="EQV17" s="345"/>
      <c r="EQW17" s="345"/>
      <c r="EQX17" s="345"/>
      <c r="EQY17" s="345"/>
      <c r="EQZ17" s="345"/>
      <c r="ERA17" s="345"/>
      <c r="ERB17" s="345"/>
      <c r="ERC17" s="345"/>
      <c r="ERD17" s="345"/>
      <c r="ERE17" s="345"/>
      <c r="ERF17" s="345"/>
      <c r="ERG17" s="345"/>
      <c r="ERH17" s="345"/>
      <c r="ERI17" s="345"/>
      <c r="ERJ17" s="345"/>
      <c r="ERK17" s="345"/>
      <c r="ERL17" s="345"/>
      <c r="ERM17" s="345"/>
      <c r="ERN17" s="345"/>
      <c r="ERO17" s="345"/>
      <c r="ERP17" s="345"/>
      <c r="ERQ17" s="345"/>
      <c r="ERR17" s="345"/>
      <c r="ERS17" s="345"/>
      <c r="ERT17" s="345"/>
      <c r="ERU17" s="345"/>
      <c r="ERV17" s="345"/>
      <c r="ERW17" s="345"/>
      <c r="ERX17" s="345"/>
      <c r="ERY17" s="345"/>
      <c r="ERZ17" s="345"/>
      <c r="ESA17" s="345"/>
      <c r="ESB17" s="345"/>
      <c r="ESC17" s="345"/>
      <c r="ESD17" s="345"/>
      <c r="ESE17" s="345"/>
      <c r="ESF17" s="345"/>
      <c r="ESG17" s="345"/>
      <c r="ESH17" s="345"/>
      <c r="ESI17" s="345"/>
      <c r="ESJ17" s="345"/>
      <c r="ESK17" s="345"/>
      <c r="ESL17" s="345"/>
      <c r="ESM17" s="345"/>
      <c r="ESN17" s="345"/>
      <c r="ESO17" s="345"/>
      <c r="ESP17" s="345"/>
      <c r="ESQ17" s="345"/>
      <c r="ESR17" s="345"/>
      <c r="ESS17" s="345"/>
      <c r="EST17" s="345"/>
      <c r="ESU17" s="345"/>
      <c r="ESV17" s="345"/>
      <c r="ESW17" s="345"/>
      <c r="ESX17" s="345"/>
      <c r="ESY17" s="345"/>
      <c r="ESZ17" s="345"/>
      <c r="ETA17" s="345"/>
      <c r="ETB17" s="345"/>
      <c r="ETC17" s="345"/>
      <c r="ETD17" s="345"/>
      <c r="ETE17" s="345"/>
      <c r="ETF17" s="345"/>
      <c r="ETG17" s="345"/>
      <c r="ETH17" s="345"/>
      <c r="ETI17" s="345"/>
      <c r="ETJ17" s="345"/>
      <c r="ETK17" s="345"/>
      <c r="ETL17" s="345"/>
      <c r="ETM17" s="345"/>
      <c r="ETN17" s="345"/>
      <c r="ETO17" s="345"/>
      <c r="ETP17" s="345"/>
      <c r="ETQ17" s="345"/>
      <c r="ETR17" s="345"/>
      <c r="ETS17" s="345"/>
      <c r="ETT17" s="345"/>
      <c r="ETU17" s="345"/>
      <c r="ETV17" s="345"/>
      <c r="ETW17" s="345"/>
      <c r="ETX17" s="345"/>
      <c r="ETY17" s="345"/>
      <c r="ETZ17" s="345"/>
      <c r="EUA17" s="345"/>
      <c r="EUB17" s="345"/>
      <c r="EUC17" s="345"/>
      <c r="EUD17" s="345"/>
      <c r="EUE17" s="345"/>
      <c r="EUF17" s="345"/>
      <c r="EUG17" s="345"/>
      <c r="EUH17" s="345"/>
      <c r="EUI17" s="345"/>
      <c r="EUJ17" s="345"/>
      <c r="EUK17" s="345"/>
      <c r="EUL17" s="345"/>
      <c r="EUM17" s="345"/>
      <c r="EUN17" s="345"/>
      <c r="EUO17" s="345"/>
      <c r="EUP17" s="345"/>
      <c r="EUQ17" s="345"/>
      <c r="EUR17" s="345"/>
      <c r="EUS17" s="345"/>
      <c r="EUT17" s="345"/>
      <c r="EUU17" s="345"/>
      <c r="EUV17" s="345"/>
      <c r="EUW17" s="345"/>
      <c r="EUX17" s="345"/>
      <c r="EUY17" s="345"/>
      <c r="EUZ17" s="345"/>
      <c r="EVA17" s="345"/>
      <c r="EVB17" s="345"/>
      <c r="EVC17" s="345"/>
      <c r="EVD17" s="345"/>
      <c r="EVE17" s="345"/>
      <c r="EVF17" s="345"/>
      <c r="EVG17" s="345"/>
      <c r="EVH17" s="345"/>
      <c r="EVI17" s="345"/>
      <c r="EVJ17" s="345"/>
      <c r="EVK17" s="345"/>
      <c r="EVL17" s="345"/>
      <c r="EVM17" s="345"/>
      <c r="EVN17" s="345"/>
      <c r="EVO17" s="345"/>
      <c r="EVP17" s="345"/>
      <c r="EVQ17" s="345"/>
      <c r="EVR17" s="345"/>
      <c r="EVS17" s="345"/>
      <c r="EVT17" s="345"/>
      <c r="EVU17" s="345"/>
      <c r="EVV17" s="345"/>
      <c r="EVW17" s="345"/>
      <c r="EVX17" s="345"/>
      <c r="EVY17" s="345"/>
      <c r="EVZ17" s="345"/>
      <c r="EWA17" s="345"/>
      <c r="EWB17" s="345"/>
      <c r="EWC17" s="345"/>
      <c r="EWD17" s="345"/>
      <c r="EWE17" s="345"/>
      <c r="EWF17" s="345"/>
      <c r="EWG17" s="345"/>
      <c r="EWH17" s="345"/>
      <c r="EWI17" s="345"/>
      <c r="EWJ17" s="345"/>
      <c r="EWK17" s="345"/>
      <c r="EWL17" s="345"/>
      <c r="EWM17" s="345"/>
      <c r="EWN17" s="345"/>
      <c r="EWO17" s="345"/>
      <c r="EWP17" s="345"/>
      <c r="EWQ17" s="345"/>
      <c r="EWR17" s="345"/>
      <c r="EWS17" s="345"/>
      <c r="EWT17" s="345"/>
      <c r="EWU17" s="345"/>
      <c r="EWV17" s="345"/>
      <c r="EWW17" s="345"/>
      <c r="EWX17" s="345"/>
      <c r="EWY17" s="345"/>
      <c r="EWZ17" s="345"/>
      <c r="EXA17" s="345"/>
      <c r="EXB17" s="345"/>
      <c r="EXC17" s="345"/>
      <c r="EXD17" s="345"/>
      <c r="EXE17" s="345"/>
      <c r="EXF17" s="345"/>
      <c r="EXG17" s="345"/>
      <c r="EXH17" s="345"/>
      <c r="EXI17" s="345"/>
      <c r="EXJ17" s="345"/>
      <c r="EXK17" s="345"/>
      <c r="EXL17" s="345"/>
      <c r="EXM17" s="345"/>
      <c r="EXN17" s="345"/>
      <c r="EXO17" s="345"/>
      <c r="EXP17" s="345"/>
      <c r="EXQ17" s="345"/>
      <c r="EXR17" s="345"/>
      <c r="EXS17" s="345"/>
      <c r="EXT17" s="345"/>
      <c r="EXU17" s="345"/>
      <c r="EXV17" s="345"/>
      <c r="EXW17" s="345"/>
      <c r="EXX17" s="345"/>
      <c r="EXY17" s="345"/>
      <c r="EXZ17" s="345"/>
      <c r="EYA17" s="345"/>
      <c r="EYB17" s="345"/>
      <c r="EYC17" s="345"/>
      <c r="EYD17" s="345"/>
      <c r="EYE17" s="345"/>
      <c r="EYF17" s="345"/>
      <c r="EYG17" s="345"/>
      <c r="EYH17" s="345"/>
      <c r="EYI17" s="345"/>
      <c r="EYJ17" s="345"/>
      <c r="EYK17" s="345"/>
      <c r="EYL17" s="345"/>
      <c r="EYM17" s="345"/>
      <c r="EYN17" s="345"/>
      <c r="EYO17" s="345"/>
      <c r="EYP17" s="345"/>
      <c r="EYQ17" s="345"/>
      <c r="EYR17" s="345"/>
      <c r="EYS17" s="345"/>
      <c r="EYT17" s="345"/>
      <c r="EYU17" s="345"/>
      <c r="EYV17" s="345"/>
      <c r="EYW17" s="345"/>
      <c r="EYX17" s="345"/>
      <c r="EYY17" s="345"/>
      <c r="EYZ17" s="345"/>
      <c r="EZA17" s="345"/>
      <c r="EZB17" s="345"/>
      <c r="EZC17" s="345"/>
      <c r="EZD17" s="345"/>
      <c r="EZE17" s="345"/>
      <c r="EZF17" s="345"/>
      <c r="EZG17" s="345"/>
      <c r="EZH17" s="345"/>
      <c r="EZI17" s="345"/>
      <c r="EZJ17" s="345"/>
      <c r="EZK17" s="345"/>
      <c r="EZL17" s="345"/>
      <c r="EZM17" s="345"/>
      <c r="EZN17" s="345"/>
      <c r="EZO17" s="345"/>
      <c r="EZP17" s="345"/>
      <c r="EZQ17" s="345"/>
      <c r="EZR17" s="345"/>
      <c r="EZS17" s="345"/>
      <c r="EZT17" s="345"/>
      <c r="EZU17" s="345"/>
      <c r="EZV17" s="345"/>
      <c r="EZW17" s="345"/>
      <c r="EZX17" s="345"/>
      <c r="EZY17" s="345"/>
      <c r="EZZ17" s="345"/>
      <c r="FAA17" s="345"/>
      <c r="FAB17" s="345"/>
      <c r="FAC17" s="345"/>
      <c r="FAD17" s="345"/>
      <c r="FAE17" s="345"/>
      <c r="FAF17" s="345"/>
      <c r="FAG17" s="345"/>
      <c r="FAH17" s="345"/>
      <c r="FAI17" s="345"/>
      <c r="FAJ17" s="345"/>
      <c r="FAK17" s="345"/>
      <c r="FAL17" s="345"/>
      <c r="FAM17" s="345"/>
      <c r="FAN17" s="345"/>
      <c r="FAO17" s="345"/>
      <c r="FAP17" s="345"/>
      <c r="FAQ17" s="345"/>
      <c r="FAR17" s="345"/>
      <c r="FAS17" s="345"/>
      <c r="FAT17" s="345"/>
      <c r="FAU17" s="345"/>
      <c r="FAV17" s="345"/>
      <c r="FAW17" s="345"/>
      <c r="FAX17" s="345"/>
      <c r="FAY17" s="345"/>
      <c r="FAZ17" s="345"/>
      <c r="FBA17" s="345"/>
      <c r="FBB17" s="345"/>
      <c r="FBC17" s="345"/>
      <c r="FBD17" s="345"/>
      <c r="FBE17" s="345"/>
      <c r="FBF17" s="345"/>
      <c r="FBG17" s="345"/>
      <c r="FBH17" s="345"/>
      <c r="FBI17" s="345"/>
      <c r="FBJ17" s="345"/>
      <c r="FBK17" s="345"/>
      <c r="FBL17" s="345"/>
      <c r="FBM17" s="345"/>
      <c r="FBN17" s="345"/>
      <c r="FBO17" s="345"/>
      <c r="FBP17" s="345"/>
      <c r="FBQ17" s="345"/>
      <c r="FBR17" s="345"/>
      <c r="FBS17" s="345"/>
      <c r="FBT17" s="345"/>
      <c r="FBU17" s="345"/>
      <c r="FBV17" s="345"/>
      <c r="FBW17" s="345"/>
      <c r="FBX17" s="345"/>
      <c r="FBY17" s="345"/>
      <c r="FBZ17" s="345"/>
      <c r="FCA17" s="345"/>
      <c r="FCB17" s="345"/>
      <c r="FCC17" s="345"/>
      <c r="FCD17" s="345"/>
      <c r="FCE17" s="345"/>
      <c r="FCF17" s="345"/>
      <c r="FCG17" s="345"/>
      <c r="FCH17" s="345"/>
      <c r="FCI17" s="345"/>
      <c r="FCJ17" s="345"/>
      <c r="FCK17" s="345"/>
      <c r="FCL17" s="345"/>
      <c r="FCM17" s="345"/>
      <c r="FCN17" s="345"/>
      <c r="FCO17" s="345"/>
      <c r="FCP17" s="345"/>
      <c r="FCQ17" s="345"/>
      <c r="FCR17" s="345"/>
      <c r="FCS17" s="345"/>
      <c r="FCT17" s="345"/>
      <c r="FCU17" s="345"/>
      <c r="FCV17" s="345"/>
      <c r="FCW17" s="345"/>
      <c r="FCX17" s="345"/>
      <c r="FCY17" s="345"/>
      <c r="FCZ17" s="345"/>
      <c r="FDA17" s="345"/>
      <c r="FDB17" s="345"/>
      <c r="FDC17" s="345"/>
      <c r="FDD17" s="345"/>
      <c r="FDE17" s="345"/>
      <c r="FDF17" s="345"/>
      <c r="FDG17" s="345"/>
      <c r="FDH17" s="345"/>
      <c r="FDI17" s="345"/>
      <c r="FDJ17" s="345"/>
      <c r="FDK17" s="345"/>
      <c r="FDL17" s="345"/>
      <c r="FDM17" s="345"/>
      <c r="FDN17" s="345"/>
      <c r="FDO17" s="345"/>
      <c r="FDP17" s="345"/>
      <c r="FDQ17" s="345"/>
      <c r="FDR17" s="345"/>
      <c r="FDS17" s="345"/>
      <c r="FDT17" s="345"/>
      <c r="FDU17" s="345"/>
      <c r="FDV17" s="345"/>
      <c r="FDW17" s="345"/>
      <c r="FDX17" s="345"/>
      <c r="FDY17" s="345"/>
      <c r="FDZ17" s="345"/>
      <c r="FEA17" s="345"/>
      <c r="FEB17" s="345"/>
      <c r="FEC17" s="345"/>
      <c r="FED17" s="345"/>
      <c r="FEE17" s="345"/>
      <c r="FEF17" s="345"/>
      <c r="FEG17" s="345"/>
      <c r="FEH17" s="345"/>
      <c r="FEI17" s="345"/>
      <c r="FEJ17" s="345"/>
      <c r="FEK17" s="345"/>
      <c r="FEL17" s="345"/>
      <c r="FEM17" s="345"/>
      <c r="FEN17" s="345"/>
      <c r="FEO17" s="345"/>
      <c r="FEP17" s="345"/>
      <c r="FEQ17" s="345"/>
      <c r="FER17" s="345"/>
      <c r="FES17" s="345"/>
      <c r="FET17" s="345"/>
      <c r="FEU17" s="345"/>
      <c r="FEV17" s="345"/>
      <c r="FEW17" s="345"/>
      <c r="FEX17" s="345"/>
      <c r="FEY17" s="345"/>
      <c r="FEZ17" s="345"/>
      <c r="FFA17" s="345"/>
      <c r="FFB17" s="345"/>
      <c r="FFC17" s="345"/>
      <c r="FFD17" s="345"/>
      <c r="FFE17" s="345"/>
      <c r="FFF17" s="345"/>
      <c r="FFG17" s="345"/>
      <c r="FFH17" s="345"/>
      <c r="FFI17" s="345"/>
      <c r="FFJ17" s="345"/>
      <c r="FFK17" s="345"/>
      <c r="FFL17" s="345"/>
      <c r="FFM17" s="345"/>
      <c r="FFN17" s="345"/>
      <c r="FFO17" s="345"/>
      <c r="FFP17" s="345"/>
      <c r="FFQ17" s="345"/>
      <c r="FFR17" s="345"/>
      <c r="FFS17" s="345"/>
      <c r="FFT17" s="345"/>
      <c r="FFU17" s="345"/>
      <c r="FFV17" s="345"/>
      <c r="FFW17" s="345"/>
      <c r="FFX17" s="345"/>
      <c r="FFY17" s="345"/>
      <c r="FFZ17" s="345"/>
      <c r="FGA17" s="345"/>
      <c r="FGB17" s="345"/>
      <c r="FGC17" s="345"/>
      <c r="FGD17" s="345"/>
      <c r="FGE17" s="345"/>
      <c r="FGF17" s="345"/>
      <c r="FGG17" s="345"/>
      <c r="FGH17" s="345"/>
      <c r="FGI17" s="345"/>
      <c r="FGJ17" s="345"/>
      <c r="FGK17" s="345"/>
      <c r="FGL17" s="345"/>
      <c r="FGM17" s="345"/>
      <c r="FGN17" s="345"/>
      <c r="FGO17" s="345"/>
      <c r="FGP17" s="345"/>
      <c r="FGQ17" s="345"/>
      <c r="FGR17" s="345"/>
      <c r="FGS17" s="345"/>
      <c r="FGT17" s="345"/>
      <c r="FGU17" s="345"/>
      <c r="FGV17" s="345"/>
      <c r="FGW17" s="345"/>
      <c r="FGX17" s="345"/>
      <c r="FGY17" s="345"/>
      <c r="FGZ17" s="345"/>
      <c r="FHA17" s="345"/>
      <c r="FHB17" s="345"/>
      <c r="FHC17" s="345"/>
      <c r="FHD17" s="345"/>
      <c r="FHE17" s="345"/>
      <c r="FHF17" s="345"/>
      <c r="FHG17" s="345"/>
      <c r="FHH17" s="345"/>
      <c r="FHI17" s="345"/>
      <c r="FHJ17" s="345"/>
      <c r="FHK17" s="345"/>
      <c r="FHL17" s="345"/>
      <c r="FHM17" s="345"/>
      <c r="FHN17" s="345"/>
      <c r="FHO17" s="345"/>
      <c r="FHP17" s="345"/>
      <c r="FHQ17" s="345"/>
      <c r="FHR17" s="345"/>
      <c r="FHS17" s="345"/>
      <c r="FHT17" s="345"/>
      <c r="FHU17" s="345"/>
      <c r="FHV17" s="345"/>
      <c r="FHW17" s="345"/>
      <c r="FHX17" s="345"/>
      <c r="FHY17" s="345"/>
      <c r="FHZ17" s="345"/>
      <c r="FIA17" s="345"/>
      <c r="FIB17" s="345"/>
      <c r="FIC17" s="345"/>
      <c r="FID17" s="345"/>
      <c r="FIE17" s="345"/>
      <c r="FIF17" s="345"/>
      <c r="FIG17" s="345"/>
      <c r="FIH17" s="345"/>
      <c r="FII17" s="345"/>
      <c r="FIJ17" s="345"/>
      <c r="FIK17" s="345"/>
      <c r="FIL17" s="345"/>
      <c r="FIM17" s="345"/>
      <c r="FIN17" s="345"/>
      <c r="FIO17" s="345"/>
      <c r="FIP17" s="345"/>
      <c r="FIQ17" s="345"/>
      <c r="FIR17" s="345"/>
      <c r="FIS17" s="345"/>
      <c r="FIT17" s="345"/>
      <c r="FIU17" s="345"/>
      <c r="FIV17" s="345"/>
      <c r="FIW17" s="345"/>
      <c r="FIX17" s="345"/>
      <c r="FIY17" s="345"/>
      <c r="FIZ17" s="345"/>
      <c r="FJA17" s="345"/>
      <c r="FJB17" s="345"/>
      <c r="FJC17" s="345"/>
      <c r="FJD17" s="345"/>
      <c r="FJE17" s="345"/>
      <c r="FJF17" s="345"/>
      <c r="FJG17" s="345"/>
      <c r="FJH17" s="345"/>
      <c r="FJI17" s="345"/>
      <c r="FJJ17" s="345"/>
      <c r="FJK17" s="345"/>
      <c r="FJL17" s="345"/>
      <c r="FJM17" s="345"/>
      <c r="FJN17" s="345"/>
      <c r="FJO17" s="345"/>
      <c r="FJP17" s="345"/>
      <c r="FJQ17" s="345"/>
      <c r="FJR17" s="345"/>
      <c r="FJS17" s="345"/>
      <c r="FJT17" s="345"/>
      <c r="FJU17" s="345"/>
      <c r="FJV17" s="345"/>
      <c r="FJW17" s="345"/>
      <c r="FJX17" s="345"/>
      <c r="FJY17" s="345"/>
      <c r="FJZ17" s="345"/>
      <c r="FKA17" s="345"/>
      <c r="FKB17" s="345"/>
      <c r="FKC17" s="345"/>
      <c r="FKD17" s="345"/>
      <c r="FKE17" s="345"/>
      <c r="FKF17" s="345"/>
      <c r="FKG17" s="345"/>
      <c r="FKH17" s="345"/>
      <c r="FKI17" s="345"/>
      <c r="FKJ17" s="345"/>
      <c r="FKK17" s="345"/>
      <c r="FKL17" s="345"/>
      <c r="FKM17" s="345"/>
      <c r="FKN17" s="345"/>
      <c r="FKO17" s="345"/>
      <c r="FKP17" s="345"/>
      <c r="FKQ17" s="345"/>
      <c r="FKR17" s="345"/>
      <c r="FKS17" s="345"/>
      <c r="FKT17" s="345"/>
      <c r="FKU17" s="345"/>
      <c r="FKV17" s="345"/>
      <c r="FKW17" s="345"/>
      <c r="FKX17" s="345"/>
      <c r="FKY17" s="345"/>
      <c r="FKZ17" s="345"/>
      <c r="FLA17" s="345"/>
      <c r="FLB17" s="345"/>
      <c r="FLC17" s="345"/>
      <c r="FLD17" s="345"/>
      <c r="FLE17" s="345"/>
      <c r="FLF17" s="345"/>
      <c r="FLG17" s="345"/>
      <c r="FLH17" s="345"/>
      <c r="FLI17" s="345"/>
      <c r="FLJ17" s="345"/>
      <c r="FLK17" s="345"/>
      <c r="FLL17" s="345"/>
      <c r="FLM17" s="345"/>
      <c r="FLN17" s="345"/>
      <c r="FLO17" s="345"/>
      <c r="FLP17" s="345"/>
      <c r="FLQ17" s="345"/>
      <c r="FLR17" s="345"/>
      <c r="FLS17" s="345"/>
      <c r="FLT17" s="345"/>
      <c r="FLU17" s="345"/>
      <c r="FLV17" s="345"/>
      <c r="FLW17" s="345"/>
      <c r="FLX17" s="345"/>
      <c r="FLY17" s="345"/>
      <c r="FLZ17" s="345"/>
      <c r="FMA17" s="345"/>
      <c r="FMB17" s="345"/>
      <c r="FMC17" s="345"/>
      <c r="FMD17" s="345"/>
      <c r="FME17" s="345"/>
      <c r="FMF17" s="345"/>
      <c r="FMG17" s="345"/>
      <c r="FMH17" s="345"/>
      <c r="FMI17" s="345"/>
      <c r="FMJ17" s="345"/>
      <c r="FMK17" s="345"/>
      <c r="FML17" s="345"/>
      <c r="FMM17" s="345"/>
      <c r="FMN17" s="345"/>
      <c r="FMO17" s="345"/>
      <c r="FMP17" s="345"/>
      <c r="FMQ17" s="345"/>
      <c r="FMR17" s="345"/>
      <c r="FMS17" s="345"/>
      <c r="FMT17" s="345"/>
      <c r="FMU17" s="345"/>
      <c r="FMV17" s="345"/>
      <c r="FMW17" s="345"/>
      <c r="FMX17" s="345"/>
      <c r="FMY17" s="345"/>
      <c r="FMZ17" s="345"/>
      <c r="FNA17" s="345"/>
      <c r="FNB17" s="345"/>
      <c r="FNC17" s="345"/>
      <c r="FND17" s="345"/>
      <c r="FNE17" s="345"/>
      <c r="FNF17" s="345"/>
      <c r="FNG17" s="345"/>
      <c r="FNH17" s="345"/>
      <c r="FNI17" s="345"/>
      <c r="FNJ17" s="345"/>
      <c r="FNK17" s="345"/>
      <c r="FNL17" s="345"/>
      <c r="FNM17" s="345"/>
      <c r="FNN17" s="345"/>
      <c r="FNO17" s="345"/>
      <c r="FNP17" s="345"/>
      <c r="FNQ17" s="345"/>
      <c r="FNR17" s="345"/>
      <c r="FNS17" s="345"/>
      <c r="FNT17" s="345"/>
      <c r="FNU17" s="345"/>
      <c r="FNV17" s="345"/>
      <c r="FNW17" s="345"/>
      <c r="FNX17" s="345"/>
      <c r="FNY17" s="345"/>
      <c r="FNZ17" s="345"/>
      <c r="FOA17" s="345"/>
      <c r="FOB17" s="345"/>
      <c r="FOC17" s="345"/>
      <c r="FOD17" s="345"/>
      <c r="FOE17" s="345"/>
      <c r="FOF17" s="345"/>
      <c r="FOG17" s="345"/>
      <c r="FOH17" s="345"/>
      <c r="FOI17" s="345"/>
      <c r="FOJ17" s="345"/>
      <c r="FOK17" s="345"/>
      <c r="FOL17" s="345"/>
      <c r="FOM17" s="345"/>
      <c r="FON17" s="345"/>
      <c r="FOO17" s="345"/>
      <c r="FOP17" s="345"/>
      <c r="FOQ17" s="345"/>
      <c r="FOR17" s="345"/>
      <c r="FOS17" s="345"/>
      <c r="FOT17" s="345"/>
      <c r="FOU17" s="345"/>
      <c r="FOV17" s="345"/>
      <c r="FOW17" s="345"/>
      <c r="FOX17" s="345"/>
      <c r="FOY17" s="345"/>
      <c r="FOZ17" s="345"/>
      <c r="FPA17" s="345"/>
      <c r="FPB17" s="345"/>
      <c r="FPC17" s="345"/>
      <c r="FPD17" s="345"/>
      <c r="FPE17" s="345"/>
      <c r="FPF17" s="345"/>
      <c r="FPG17" s="345"/>
      <c r="FPH17" s="345"/>
      <c r="FPI17" s="345"/>
      <c r="FPJ17" s="345"/>
      <c r="FPK17" s="345"/>
      <c r="FPL17" s="345"/>
      <c r="FPM17" s="345"/>
      <c r="FPN17" s="345"/>
      <c r="FPO17" s="345"/>
      <c r="FPP17" s="345"/>
      <c r="FPQ17" s="345"/>
      <c r="FPR17" s="345"/>
      <c r="FPS17" s="345"/>
      <c r="FPT17" s="345"/>
      <c r="FPU17" s="345"/>
      <c r="FPV17" s="345"/>
      <c r="FPW17" s="345"/>
      <c r="FPX17" s="345"/>
      <c r="FPY17" s="345"/>
      <c r="FPZ17" s="345"/>
      <c r="FQA17" s="345"/>
      <c r="FQB17" s="345"/>
      <c r="FQC17" s="345"/>
      <c r="FQD17" s="345"/>
      <c r="FQE17" s="345"/>
      <c r="FQF17" s="345"/>
      <c r="FQG17" s="345"/>
      <c r="FQH17" s="345"/>
      <c r="FQI17" s="345"/>
      <c r="FQJ17" s="345"/>
      <c r="FQK17" s="345"/>
      <c r="FQL17" s="345"/>
      <c r="FQM17" s="345"/>
      <c r="FQN17" s="345"/>
      <c r="FQO17" s="345"/>
      <c r="FQP17" s="345"/>
      <c r="FQQ17" s="345"/>
      <c r="FQR17" s="345"/>
      <c r="FQS17" s="345"/>
      <c r="FQT17" s="345"/>
      <c r="FQU17" s="345"/>
      <c r="FQV17" s="345"/>
      <c r="FQW17" s="345"/>
      <c r="FQX17" s="345"/>
      <c r="FQY17" s="345"/>
      <c r="FQZ17" s="345"/>
      <c r="FRA17" s="345"/>
      <c r="FRB17" s="345"/>
      <c r="FRC17" s="345"/>
      <c r="FRD17" s="345"/>
      <c r="FRE17" s="345"/>
      <c r="FRF17" s="345"/>
      <c r="FRG17" s="345"/>
      <c r="FRH17" s="345"/>
      <c r="FRI17" s="345"/>
      <c r="FRJ17" s="345"/>
      <c r="FRK17" s="345"/>
      <c r="FRL17" s="345"/>
      <c r="FRM17" s="345"/>
      <c r="FRN17" s="345"/>
      <c r="FRO17" s="345"/>
      <c r="FRP17" s="345"/>
      <c r="FRQ17" s="345"/>
      <c r="FRR17" s="345"/>
      <c r="FRS17" s="345"/>
      <c r="FRT17" s="345"/>
      <c r="FRU17" s="345"/>
      <c r="FRV17" s="345"/>
      <c r="FRW17" s="345"/>
      <c r="FRX17" s="345"/>
      <c r="FRY17" s="345"/>
      <c r="FRZ17" s="345"/>
      <c r="FSA17" s="345"/>
      <c r="FSB17" s="345"/>
      <c r="FSC17" s="345"/>
      <c r="FSD17" s="345"/>
      <c r="FSE17" s="345"/>
      <c r="FSF17" s="345"/>
      <c r="FSG17" s="345"/>
      <c r="FSH17" s="345"/>
      <c r="FSI17" s="345"/>
      <c r="FSJ17" s="345"/>
      <c r="FSK17" s="345"/>
      <c r="FSL17" s="345"/>
      <c r="FSM17" s="345"/>
      <c r="FSN17" s="345"/>
      <c r="FSO17" s="345"/>
      <c r="FSP17" s="345"/>
      <c r="FSQ17" s="345"/>
      <c r="FSR17" s="345"/>
      <c r="FSS17" s="345"/>
      <c r="FST17" s="345"/>
      <c r="FSU17" s="345"/>
      <c r="FSV17" s="345"/>
      <c r="FSW17" s="345"/>
      <c r="FSX17" s="345"/>
      <c r="FSY17" s="345"/>
      <c r="FSZ17" s="345"/>
      <c r="FTA17" s="345"/>
      <c r="FTB17" s="345"/>
      <c r="FTC17" s="345"/>
      <c r="FTD17" s="345"/>
      <c r="FTE17" s="345"/>
      <c r="FTF17" s="345"/>
      <c r="FTG17" s="345"/>
      <c r="FTH17" s="345"/>
      <c r="FTI17" s="345"/>
      <c r="FTJ17" s="345"/>
      <c r="FTK17" s="345"/>
      <c r="FTL17" s="345"/>
      <c r="FTM17" s="345"/>
      <c r="FTN17" s="345"/>
      <c r="FTO17" s="345"/>
      <c r="FTP17" s="345"/>
      <c r="FTQ17" s="345"/>
      <c r="FTR17" s="345"/>
      <c r="FTS17" s="345"/>
      <c r="FTT17" s="345"/>
      <c r="FTU17" s="345"/>
      <c r="FTV17" s="345"/>
      <c r="FTW17" s="345"/>
      <c r="FTX17" s="345"/>
      <c r="FTY17" s="345"/>
      <c r="FTZ17" s="345"/>
      <c r="FUA17" s="345"/>
      <c r="FUB17" s="345"/>
      <c r="FUC17" s="345"/>
      <c r="FUD17" s="345"/>
      <c r="FUE17" s="345"/>
      <c r="FUF17" s="345"/>
      <c r="FUG17" s="345"/>
      <c r="FUH17" s="345"/>
      <c r="FUI17" s="345"/>
      <c r="FUJ17" s="345"/>
      <c r="FUK17" s="345"/>
      <c r="FUL17" s="345"/>
      <c r="FUM17" s="345"/>
      <c r="FUN17" s="345"/>
      <c r="FUO17" s="345"/>
      <c r="FUP17" s="345"/>
      <c r="FUQ17" s="345"/>
      <c r="FUR17" s="345"/>
      <c r="FUS17" s="345"/>
      <c r="FUT17" s="345"/>
      <c r="FUU17" s="345"/>
      <c r="FUV17" s="345"/>
      <c r="FUW17" s="345"/>
      <c r="FUX17" s="345"/>
      <c r="FUY17" s="345"/>
      <c r="FUZ17" s="345"/>
      <c r="FVA17" s="345"/>
      <c r="FVB17" s="345"/>
      <c r="FVC17" s="345"/>
      <c r="FVD17" s="345"/>
      <c r="FVE17" s="345"/>
      <c r="FVF17" s="345"/>
      <c r="FVG17" s="345"/>
      <c r="FVH17" s="345"/>
      <c r="FVI17" s="345"/>
      <c r="FVJ17" s="345"/>
      <c r="FVK17" s="345"/>
      <c r="FVL17" s="345"/>
      <c r="FVM17" s="345"/>
      <c r="FVN17" s="345"/>
      <c r="FVO17" s="345"/>
      <c r="FVP17" s="345"/>
      <c r="FVQ17" s="345"/>
      <c r="FVR17" s="345"/>
      <c r="FVS17" s="345"/>
      <c r="FVT17" s="345"/>
      <c r="FVU17" s="345"/>
      <c r="FVV17" s="345"/>
      <c r="FVW17" s="345"/>
      <c r="FVX17" s="345"/>
      <c r="FVY17" s="345"/>
      <c r="FVZ17" s="345"/>
      <c r="FWA17" s="345"/>
      <c r="FWB17" s="345"/>
      <c r="FWC17" s="345"/>
      <c r="FWD17" s="345"/>
      <c r="FWE17" s="345"/>
      <c r="FWF17" s="345"/>
      <c r="FWG17" s="345"/>
      <c r="FWH17" s="345"/>
      <c r="FWI17" s="345"/>
      <c r="FWJ17" s="345"/>
      <c r="FWK17" s="345"/>
      <c r="FWL17" s="345"/>
      <c r="FWM17" s="345"/>
      <c r="FWN17" s="345"/>
      <c r="FWO17" s="345"/>
      <c r="FWP17" s="345"/>
      <c r="FWQ17" s="345"/>
      <c r="FWR17" s="345"/>
      <c r="FWS17" s="345"/>
      <c r="FWT17" s="345"/>
      <c r="FWU17" s="345"/>
      <c r="FWV17" s="345"/>
      <c r="FWW17" s="345"/>
      <c r="FWX17" s="345"/>
      <c r="FWY17" s="345"/>
      <c r="FWZ17" s="345"/>
      <c r="FXA17" s="345"/>
      <c r="FXB17" s="345"/>
      <c r="FXC17" s="345"/>
      <c r="FXD17" s="345"/>
      <c r="FXE17" s="345"/>
      <c r="FXF17" s="345"/>
      <c r="FXG17" s="345"/>
      <c r="FXH17" s="345"/>
      <c r="FXI17" s="345"/>
      <c r="FXJ17" s="345"/>
      <c r="FXK17" s="345"/>
      <c r="FXL17" s="345"/>
      <c r="FXM17" s="345"/>
      <c r="FXN17" s="345"/>
      <c r="FXO17" s="345"/>
      <c r="FXP17" s="345"/>
      <c r="FXQ17" s="345"/>
      <c r="FXR17" s="345"/>
      <c r="FXS17" s="345"/>
      <c r="FXT17" s="345"/>
      <c r="FXU17" s="345"/>
      <c r="FXV17" s="345"/>
      <c r="FXW17" s="345"/>
      <c r="FXX17" s="345"/>
      <c r="FXY17" s="345"/>
      <c r="FXZ17" s="345"/>
      <c r="FYA17" s="345"/>
      <c r="FYB17" s="345"/>
      <c r="FYC17" s="345"/>
      <c r="FYD17" s="345"/>
      <c r="FYE17" s="345"/>
      <c r="FYF17" s="345"/>
      <c r="FYG17" s="345"/>
      <c r="FYH17" s="345"/>
      <c r="FYI17" s="345"/>
      <c r="FYJ17" s="345"/>
      <c r="FYK17" s="345"/>
      <c r="FYL17" s="345"/>
      <c r="FYM17" s="345"/>
      <c r="FYN17" s="345"/>
      <c r="FYO17" s="345"/>
      <c r="FYP17" s="345"/>
      <c r="FYQ17" s="345"/>
      <c r="FYR17" s="345"/>
      <c r="FYS17" s="345"/>
      <c r="FYT17" s="345"/>
      <c r="FYU17" s="345"/>
      <c r="FYV17" s="345"/>
      <c r="FYW17" s="345"/>
      <c r="FYX17" s="345"/>
      <c r="FYY17" s="345"/>
      <c r="FYZ17" s="345"/>
      <c r="FZA17" s="345"/>
      <c r="FZB17" s="345"/>
      <c r="FZC17" s="345"/>
      <c r="FZD17" s="345"/>
      <c r="FZE17" s="345"/>
      <c r="FZF17" s="345"/>
      <c r="FZG17" s="345"/>
      <c r="FZH17" s="345"/>
      <c r="FZI17" s="345"/>
      <c r="FZJ17" s="345"/>
      <c r="FZK17" s="345"/>
      <c r="FZL17" s="345"/>
      <c r="FZM17" s="345"/>
      <c r="FZN17" s="345"/>
      <c r="FZO17" s="345"/>
      <c r="FZP17" s="345"/>
      <c r="FZQ17" s="345"/>
      <c r="FZR17" s="345"/>
      <c r="FZS17" s="345"/>
      <c r="FZT17" s="345"/>
      <c r="FZU17" s="345"/>
      <c r="FZV17" s="345"/>
      <c r="FZW17" s="345"/>
      <c r="FZX17" s="345"/>
      <c r="FZY17" s="345"/>
      <c r="FZZ17" s="345"/>
      <c r="GAA17" s="345"/>
      <c r="GAB17" s="345"/>
      <c r="GAC17" s="345"/>
      <c r="GAD17" s="345"/>
      <c r="GAE17" s="345"/>
      <c r="GAF17" s="345"/>
      <c r="GAG17" s="345"/>
      <c r="GAH17" s="345"/>
      <c r="GAI17" s="345"/>
      <c r="GAJ17" s="345"/>
      <c r="GAK17" s="345"/>
      <c r="GAL17" s="345"/>
      <c r="GAM17" s="345"/>
      <c r="GAN17" s="345"/>
      <c r="GAO17" s="345"/>
      <c r="GAP17" s="345"/>
      <c r="GAQ17" s="345"/>
      <c r="GAR17" s="345"/>
      <c r="GAS17" s="345"/>
      <c r="GAT17" s="345"/>
      <c r="GAU17" s="345"/>
      <c r="GAV17" s="345"/>
      <c r="GAW17" s="345"/>
      <c r="GAX17" s="345"/>
      <c r="GAY17" s="345"/>
      <c r="GAZ17" s="345"/>
      <c r="GBA17" s="345"/>
      <c r="GBB17" s="345"/>
      <c r="GBC17" s="345"/>
      <c r="GBD17" s="345"/>
      <c r="GBE17" s="345"/>
      <c r="GBF17" s="345"/>
      <c r="GBG17" s="345"/>
      <c r="GBH17" s="345"/>
      <c r="GBI17" s="345"/>
      <c r="GBJ17" s="345"/>
      <c r="GBK17" s="345"/>
      <c r="GBL17" s="345"/>
      <c r="GBM17" s="345"/>
      <c r="GBN17" s="345"/>
      <c r="GBO17" s="345"/>
      <c r="GBP17" s="345"/>
      <c r="GBQ17" s="345"/>
      <c r="GBR17" s="345"/>
      <c r="GBS17" s="345"/>
      <c r="GBT17" s="345"/>
      <c r="GBU17" s="345"/>
      <c r="GBV17" s="345"/>
      <c r="GBW17" s="345"/>
      <c r="GBX17" s="345"/>
      <c r="GBY17" s="345"/>
      <c r="GBZ17" s="345"/>
      <c r="GCA17" s="345"/>
      <c r="GCB17" s="345"/>
      <c r="GCC17" s="345"/>
      <c r="GCD17" s="345"/>
      <c r="GCE17" s="345"/>
      <c r="GCF17" s="345"/>
      <c r="GCG17" s="345"/>
      <c r="GCH17" s="345"/>
      <c r="GCI17" s="345"/>
      <c r="GCJ17" s="345"/>
      <c r="GCK17" s="345"/>
      <c r="GCL17" s="345"/>
      <c r="GCM17" s="345"/>
      <c r="GCN17" s="345"/>
      <c r="GCO17" s="345"/>
      <c r="GCP17" s="345"/>
      <c r="GCQ17" s="345"/>
      <c r="GCR17" s="345"/>
      <c r="GCS17" s="345"/>
      <c r="GCT17" s="345"/>
      <c r="GCU17" s="345"/>
      <c r="GCV17" s="345"/>
      <c r="GCW17" s="345"/>
      <c r="GCX17" s="345"/>
      <c r="GCY17" s="345"/>
      <c r="GCZ17" s="345"/>
      <c r="GDA17" s="345"/>
      <c r="GDB17" s="345"/>
      <c r="GDC17" s="345"/>
      <c r="GDD17" s="345"/>
      <c r="GDE17" s="345"/>
      <c r="GDF17" s="345"/>
      <c r="GDG17" s="345"/>
      <c r="GDH17" s="345"/>
      <c r="GDI17" s="345"/>
      <c r="GDJ17" s="345"/>
      <c r="GDK17" s="345"/>
      <c r="GDL17" s="345"/>
      <c r="GDM17" s="345"/>
      <c r="GDN17" s="345"/>
      <c r="GDO17" s="345"/>
      <c r="GDP17" s="345"/>
      <c r="GDQ17" s="345"/>
      <c r="GDR17" s="345"/>
      <c r="GDS17" s="345"/>
      <c r="GDT17" s="345"/>
      <c r="GDU17" s="345"/>
      <c r="GDV17" s="345"/>
      <c r="GDW17" s="345"/>
      <c r="GDX17" s="345"/>
      <c r="GDY17" s="345"/>
      <c r="GDZ17" s="345"/>
      <c r="GEA17" s="345"/>
      <c r="GEB17" s="345"/>
      <c r="GEC17" s="345"/>
      <c r="GED17" s="345"/>
      <c r="GEE17" s="345"/>
      <c r="GEF17" s="345"/>
      <c r="GEG17" s="345"/>
      <c r="GEH17" s="345"/>
      <c r="GEI17" s="345"/>
      <c r="GEJ17" s="345"/>
      <c r="GEK17" s="345"/>
      <c r="GEL17" s="345"/>
      <c r="GEM17" s="345"/>
      <c r="GEN17" s="345"/>
      <c r="GEO17" s="345"/>
      <c r="GEP17" s="345"/>
      <c r="GEQ17" s="345"/>
      <c r="GER17" s="345"/>
      <c r="GES17" s="345"/>
      <c r="GET17" s="345"/>
      <c r="GEU17" s="345"/>
      <c r="GEV17" s="345"/>
      <c r="GEW17" s="345"/>
      <c r="GEX17" s="345"/>
      <c r="GEY17" s="345"/>
      <c r="GEZ17" s="345"/>
      <c r="GFA17" s="345"/>
      <c r="GFB17" s="345"/>
      <c r="GFC17" s="345"/>
      <c r="GFD17" s="345"/>
      <c r="GFE17" s="345"/>
      <c r="GFF17" s="345"/>
      <c r="GFG17" s="345"/>
      <c r="GFH17" s="345"/>
      <c r="GFI17" s="345"/>
      <c r="GFJ17" s="345"/>
      <c r="GFK17" s="345"/>
      <c r="GFL17" s="345"/>
      <c r="GFM17" s="345"/>
      <c r="GFN17" s="345"/>
      <c r="GFO17" s="345"/>
      <c r="GFP17" s="345"/>
      <c r="GFQ17" s="345"/>
      <c r="GFR17" s="345"/>
      <c r="GFS17" s="345"/>
      <c r="GFT17" s="345"/>
      <c r="GFU17" s="345"/>
      <c r="GFV17" s="345"/>
      <c r="GFW17" s="345"/>
      <c r="GFX17" s="345"/>
      <c r="GFY17" s="345"/>
      <c r="GFZ17" s="345"/>
      <c r="GGA17" s="345"/>
      <c r="GGB17" s="345"/>
      <c r="GGC17" s="345"/>
      <c r="GGD17" s="345"/>
      <c r="GGE17" s="345"/>
      <c r="GGF17" s="345"/>
      <c r="GGG17" s="345"/>
      <c r="GGH17" s="345"/>
      <c r="GGI17" s="345"/>
      <c r="GGJ17" s="345"/>
      <c r="GGK17" s="345"/>
      <c r="GGL17" s="345"/>
      <c r="GGM17" s="345"/>
      <c r="GGN17" s="345"/>
      <c r="GGO17" s="345"/>
      <c r="GGP17" s="345"/>
      <c r="GGQ17" s="345"/>
      <c r="GGR17" s="345"/>
      <c r="GGS17" s="345"/>
      <c r="GGT17" s="345"/>
      <c r="GGU17" s="345"/>
      <c r="GGV17" s="345"/>
      <c r="GGW17" s="345"/>
      <c r="GGX17" s="345"/>
      <c r="GGY17" s="345"/>
      <c r="GGZ17" s="345"/>
      <c r="GHA17" s="345"/>
      <c r="GHB17" s="345"/>
      <c r="GHC17" s="345"/>
      <c r="GHD17" s="345"/>
      <c r="GHE17" s="345"/>
      <c r="GHF17" s="345"/>
      <c r="GHG17" s="345"/>
      <c r="GHH17" s="345"/>
      <c r="GHI17" s="345"/>
      <c r="GHJ17" s="345"/>
      <c r="GHK17" s="345"/>
      <c r="GHL17" s="345"/>
      <c r="GHM17" s="345"/>
      <c r="GHN17" s="345"/>
      <c r="GHO17" s="345"/>
      <c r="GHP17" s="345"/>
      <c r="GHQ17" s="345"/>
      <c r="GHR17" s="345"/>
      <c r="GHS17" s="345"/>
      <c r="GHT17" s="345"/>
      <c r="GHU17" s="345"/>
      <c r="GHV17" s="345"/>
      <c r="GHW17" s="345"/>
      <c r="GHX17" s="345"/>
      <c r="GHY17" s="345"/>
      <c r="GHZ17" s="345"/>
      <c r="GIA17" s="345"/>
      <c r="GIB17" s="345"/>
      <c r="GIC17" s="345"/>
      <c r="GID17" s="345"/>
      <c r="GIE17" s="345"/>
      <c r="GIF17" s="345"/>
      <c r="GIG17" s="345"/>
      <c r="GIH17" s="345"/>
      <c r="GII17" s="345"/>
      <c r="GIJ17" s="345"/>
      <c r="GIK17" s="345"/>
      <c r="GIL17" s="345"/>
      <c r="GIM17" s="345"/>
      <c r="GIN17" s="345"/>
      <c r="GIO17" s="345"/>
      <c r="GIP17" s="345"/>
      <c r="GIQ17" s="345"/>
      <c r="GIR17" s="345"/>
      <c r="GIS17" s="345"/>
      <c r="GIT17" s="345"/>
      <c r="GIU17" s="345"/>
      <c r="GIV17" s="345"/>
      <c r="GIW17" s="345"/>
      <c r="GIX17" s="345"/>
      <c r="GIY17" s="345"/>
      <c r="GIZ17" s="345"/>
      <c r="GJA17" s="345"/>
      <c r="GJB17" s="345"/>
      <c r="GJC17" s="345"/>
      <c r="GJD17" s="345"/>
      <c r="GJE17" s="345"/>
      <c r="GJF17" s="345"/>
      <c r="GJG17" s="345"/>
      <c r="GJH17" s="345"/>
      <c r="GJI17" s="345"/>
      <c r="GJJ17" s="345"/>
      <c r="GJK17" s="345"/>
      <c r="GJL17" s="345"/>
      <c r="GJM17" s="345"/>
      <c r="GJN17" s="345"/>
      <c r="GJO17" s="345"/>
      <c r="GJP17" s="345"/>
      <c r="GJQ17" s="345"/>
      <c r="GJR17" s="345"/>
      <c r="GJS17" s="345"/>
      <c r="GJT17" s="345"/>
      <c r="GJU17" s="345"/>
      <c r="GJV17" s="345"/>
      <c r="GJW17" s="345"/>
      <c r="GJX17" s="345"/>
      <c r="GJY17" s="345"/>
      <c r="GJZ17" s="345"/>
      <c r="GKA17" s="345"/>
      <c r="GKB17" s="345"/>
      <c r="GKC17" s="345"/>
      <c r="GKD17" s="345"/>
      <c r="GKE17" s="345"/>
      <c r="GKF17" s="345"/>
      <c r="GKG17" s="345"/>
      <c r="GKH17" s="345"/>
      <c r="GKI17" s="345"/>
      <c r="GKJ17" s="345"/>
      <c r="GKK17" s="345"/>
      <c r="GKL17" s="345"/>
      <c r="GKM17" s="345"/>
      <c r="GKN17" s="345"/>
      <c r="GKO17" s="345"/>
      <c r="GKP17" s="345"/>
      <c r="GKQ17" s="345"/>
      <c r="GKR17" s="345"/>
      <c r="GKS17" s="345"/>
      <c r="GKT17" s="345"/>
      <c r="GKU17" s="345"/>
      <c r="GKV17" s="345"/>
      <c r="GKW17" s="345"/>
      <c r="GKX17" s="345"/>
      <c r="GKY17" s="345"/>
      <c r="GKZ17" s="345"/>
      <c r="GLA17" s="345"/>
      <c r="GLB17" s="345"/>
      <c r="GLC17" s="345"/>
      <c r="GLD17" s="345"/>
      <c r="GLE17" s="345"/>
      <c r="GLF17" s="345"/>
      <c r="GLG17" s="345"/>
      <c r="GLH17" s="345"/>
      <c r="GLI17" s="345"/>
      <c r="GLJ17" s="345"/>
      <c r="GLK17" s="345"/>
      <c r="GLL17" s="345"/>
      <c r="GLM17" s="345"/>
      <c r="GLN17" s="345"/>
      <c r="GLO17" s="345"/>
      <c r="GLP17" s="345"/>
      <c r="GLQ17" s="345"/>
      <c r="GLR17" s="345"/>
      <c r="GLS17" s="345"/>
      <c r="GLT17" s="345"/>
      <c r="GLU17" s="345"/>
      <c r="GLV17" s="345"/>
      <c r="GLW17" s="345"/>
      <c r="GLX17" s="345"/>
      <c r="GLY17" s="345"/>
      <c r="GLZ17" s="345"/>
      <c r="GMA17" s="345"/>
      <c r="GMB17" s="345"/>
      <c r="GMC17" s="345"/>
      <c r="GMD17" s="345"/>
      <c r="GME17" s="345"/>
      <c r="GMF17" s="345"/>
      <c r="GMG17" s="345"/>
      <c r="GMH17" s="345"/>
      <c r="GMI17" s="345"/>
      <c r="GMJ17" s="345"/>
      <c r="GMK17" s="345"/>
      <c r="GML17" s="345"/>
      <c r="GMM17" s="345"/>
      <c r="GMN17" s="345"/>
      <c r="GMO17" s="345"/>
      <c r="GMP17" s="345"/>
      <c r="GMQ17" s="345"/>
      <c r="GMR17" s="345"/>
      <c r="GMS17" s="345"/>
      <c r="GMT17" s="345"/>
      <c r="GMU17" s="345"/>
      <c r="GMV17" s="345"/>
      <c r="GMW17" s="345"/>
      <c r="GMX17" s="345"/>
      <c r="GMY17" s="345"/>
      <c r="GMZ17" s="345"/>
      <c r="GNA17" s="345"/>
      <c r="GNB17" s="345"/>
      <c r="GNC17" s="345"/>
      <c r="GND17" s="345"/>
      <c r="GNE17" s="345"/>
      <c r="GNF17" s="345"/>
      <c r="GNG17" s="345"/>
      <c r="GNH17" s="345"/>
      <c r="GNI17" s="345"/>
      <c r="GNJ17" s="345"/>
      <c r="GNK17" s="345"/>
      <c r="GNL17" s="345"/>
      <c r="GNM17" s="345"/>
      <c r="GNN17" s="345"/>
      <c r="GNO17" s="345"/>
      <c r="GNP17" s="345"/>
      <c r="GNQ17" s="345"/>
      <c r="GNR17" s="345"/>
      <c r="GNS17" s="345"/>
      <c r="GNT17" s="345"/>
      <c r="GNU17" s="345"/>
      <c r="GNV17" s="345"/>
      <c r="GNW17" s="345"/>
      <c r="GNX17" s="345"/>
      <c r="GNY17" s="345"/>
      <c r="GNZ17" s="345"/>
      <c r="GOA17" s="345"/>
      <c r="GOB17" s="345"/>
      <c r="GOC17" s="345"/>
      <c r="GOD17" s="345"/>
      <c r="GOE17" s="345"/>
      <c r="GOF17" s="345"/>
      <c r="GOG17" s="345"/>
      <c r="GOH17" s="345"/>
      <c r="GOI17" s="345"/>
      <c r="GOJ17" s="345"/>
      <c r="GOK17" s="345"/>
      <c r="GOL17" s="345"/>
      <c r="GOM17" s="345"/>
      <c r="GON17" s="345"/>
      <c r="GOO17" s="345"/>
      <c r="GOP17" s="345"/>
      <c r="GOQ17" s="345"/>
      <c r="GOR17" s="345"/>
      <c r="GOS17" s="345"/>
      <c r="GOT17" s="345"/>
      <c r="GOU17" s="345"/>
      <c r="GOV17" s="345"/>
      <c r="GOW17" s="345"/>
      <c r="GOX17" s="345"/>
      <c r="GOY17" s="345"/>
      <c r="GOZ17" s="345"/>
      <c r="GPA17" s="345"/>
      <c r="GPB17" s="345"/>
      <c r="GPC17" s="345"/>
      <c r="GPD17" s="345"/>
      <c r="GPE17" s="345"/>
      <c r="GPF17" s="345"/>
      <c r="GPG17" s="345"/>
      <c r="GPH17" s="345"/>
      <c r="GPI17" s="345"/>
      <c r="GPJ17" s="345"/>
      <c r="GPK17" s="345"/>
      <c r="GPL17" s="345"/>
      <c r="GPM17" s="345"/>
      <c r="GPN17" s="345"/>
      <c r="GPO17" s="345"/>
      <c r="GPP17" s="345"/>
      <c r="GPQ17" s="345"/>
      <c r="GPR17" s="345"/>
      <c r="GPS17" s="345"/>
      <c r="GPT17" s="345"/>
      <c r="GPU17" s="345"/>
      <c r="GPV17" s="345"/>
      <c r="GPW17" s="345"/>
      <c r="GPX17" s="345"/>
      <c r="GPY17" s="345"/>
      <c r="GPZ17" s="345"/>
      <c r="GQA17" s="345"/>
      <c r="GQB17" s="345"/>
      <c r="GQC17" s="345"/>
      <c r="GQD17" s="345"/>
      <c r="GQE17" s="345"/>
      <c r="GQF17" s="345"/>
      <c r="GQG17" s="345"/>
      <c r="GQH17" s="345"/>
      <c r="GQI17" s="345"/>
      <c r="GQJ17" s="345"/>
      <c r="GQK17" s="345"/>
      <c r="GQL17" s="345"/>
      <c r="GQM17" s="345"/>
      <c r="GQN17" s="345"/>
      <c r="GQO17" s="345"/>
      <c r="GQP17" s="345"/>
      <c r="GQQ17" s="345"/>
      <c r="GQR17" s="345"/>
      <c r="GQS17" s="345"/>
      <c r="GQT17" s="345"/>
      <c r="GQU17" s="345"/>
      <c r="GQV17" s="345"/>
      <c r="GQW17" s="345"/>
      <c r="GQX17" s="345"/>
      <c r="GQY17" s="345"/>
      <c r="GQZ17" s="345"/>
      <c r="GRA17" s="345"/>
      <c r="GRB17" s="345"/>
      <c r="GRC17" s="345"/>
      <c r="GRD17" s="345"/>
      <c r="GRE17" s="345"/>
      <c r="GRF17" s="345"/>
      <c r="GRG17" s="345"/>
      <c r="GRH17" s="345"/>
      <c r="GRI17" s="345"/>
      <c r="GRJ17" s="345"/>
      <c r="GRK17" s="345"/>
      <c r="GRL17" s="345"/>
      <c r="GRM17" s="345"/>
      <c r="GRN17" s="345"/>
      <c r="GRO17" s="345"/>
      <c r="GRP17" s="345"/>
      <c r="GRQ17" s="345"/>
      <c r="GRR17" s="345"/>
      <c r="GRS17" s="345"/>
      <c r="GRT17" s="345"/>
      <c r="GRU17" s="345"/>
      <c r="GRV17" s="345"/>
      <c r="GRW17" s="345"/>
      <c r="GRX17" s="345"/>
      <c r="GRY17" s="345"/>
      <c r="GRZ17" s="345"/>
      <c r="GSA17" s="345"/>
      <c r="GSB17" s="345"/>
      <c r="GSC17" s="345"/>
      <c r="GSD17" s="345"/>
      <c r="GSE17" s="345"/>
      <c r="GSF17" s="345"/>
      <c r="GSG17" s="345"/>
      <c r="GSH17" s="345"/>
      <c r="GSI17" s="345"/>
      <c r="GSJ17" s="345"/>
      <c r="GSK17" s="345"/>
      <c r="GSL17" s="345"/>
      <c r="GSM17" s="345"/>
      <c r="GSN17" s="345"/>
      <c r="GSO17" s="345"/>
      <c r="GSP17" s="345"/>
      <c r="GSQ17" s="345"/>
      <c r="GSR17" s="345"/>
      <c r="GSS17" s="345"/>
      <c r="GST17" s="345"/>
      <c r="GSU17" s="345"/>
      <c r="GSV17" s="345"/>
      <c r="GSW17" s="345"/>
      <c r="GSX17" s="345"/>
      <c r="GSY17" s="345"/>
      <c r="GSZ17" s="345"/>
      <c r="GTA17" s="345"/>
      <c r="GTB17" s="345"/>
      <c r="GTC17" s="345"/>
      <c r="GTD17" s="345"/>
      <c r="GTE17" s="345"/>
      <c r="GTF17" s="345"/>
      <c r="GTG17" s="345"/>
      <c r="GTH17" s="345"/>
      <c r="GTI17" s="345"/>
      <c r="GTJ17" s="345"/>
      <c r="GTK17" s="345"/>
      <c r="GTL17" s="345"/>
      <c r="GTM17" s="345"/>
      <c r="GTN17" s="345"/>
      <c r="GTO17" s="345"/>
      <c r="GTP17" s="345"/>
      <c r="GTQ17" s="345"/>
      <c r="GTR17" s="345"/>
      <c r="GTS17" s="345"/>
      <c r="GTT17" s="345"/>
      <c r="GTU17" s="345"/>
      <c r="GTV17" s="345"/>
      <c r="GTW17" s="345"/>
      <c r="GTX17" s="345"/>
      <c r="GTY17" s="345"/>
      <c r="GTZ17" s="345"/>
      <c r="GUA17" s="345"/>
      <c r="GUB17" s="345"/>
      <c r="GUC17" s="345"/>
      <c r="GUD17" s="345"/>
      <c r="GUE17" s="345"/>
      <c r="GUF17" s="345"/>
      <c r="GUG17" s="345"/>
      <c r="GUH17" s="345"/>
      <c r="GUI17" s="345"/>
      <c r="GUJ17" s="345"/>
      <c r="GUK17" s="345"/>
      <c r="GUL17" s="345"/>
      <c r="GUM17" s="345"/>
      <c r="GUN17" s="345"/>
      <c r="GUO17" s="345"/>
      <c r="GUP17" s="345"/>
      <c r="GUQ17" s="345"/>
      <c r="GUR17" s="345"/>
      <c r="GUS17" s="345"/>
      <c r="GUT17" s="345"/>
      <c r="GUU17" s="345"/>
      <c r="GUV17" s="345"/>
      <c r="GUW17" s="345"/>
      <c r="GUX17" s="345"/>
      <c r="GUY17" s="345"/>
      <c r="GUZ17" s="345"/>
      <c r="GVA17" s="345"/>
      <c r="GVB17" s="345"/>
      <c r="GVC17" s="345"/>
      <c r="GVD17" s="345"/>
      <c r="GVE17" s="345"/>
      <c r="GVF17" s="345"/>
      <c r="GVG17" s="345"/>
      <c r="GVH17" s="345"/>
      <c r="GVI17" s="345"/>
      <c r="GVJ17" s="345"/>
      <c r="GVK17" s="345"/>
      <c r="GVL17" s="345"/>
      <c r="GVM17" s="345"/>
      <c r="GVN17" s="345"/>
      <c r="GVO17" s="345"/>
      <c r="GVP17" s="345"/>
      <c r="GVQ17" s="345"/>
      <c r="GVR17" s="345"/>
      <c r="GVS17" s="345"/>
      <c r="GVT17" s="345"/>
      <c r="GVU17" s="345"/>
      <c r="GVV17" s="345"/>
      <c r="GVW17" s="345"/>
      <c r="GVX17" s="345"/>
      <c r="GVY17" s="345"/>
      <c r="GVZ17" s="345"/>
      <c r="GWA17" s="345"/>
      <c r="GWB17" s="345"/>
      <c r="GWC17" s="345"/>
      <c r="GWD17" s="345"/>
      <c r="GWE17" s="345"/>
      <c r="GWF17" s="345"/>
      <c r="GWG17" s="345"/>
      <c r="GWH17" s="345"/>
      <c r="GWI17" s="345"/>
      <c r="GWJ17" s="345"/>
      <c r="GWK17" s="345"/>
      <c r="GWL17" s="345"/>
      <c r="GWM17" s="345"/>
      <c r="GWN17" s="345"/>
      <c r="GWO17" s="345"/>
      <c r="GWP17" s="345"/>
      <c r="GWQ17" s="345"/>
      <c r="GWR17" s="345"/>
      <c r="GWS17" s="345"/>
      <c r="GWT17" s="345"/>
      <c r="GWU17" s="345"/>
      <c r="GWV17" s="345"/>
      <c r="GWW17" s="345"/>
      <c r="GWX17" s="345"/>
      <c r="GWY17" s="345"/>
      <c r="GWZ17" s="345"/>
      <c r="GXA17" s="345"/>
      <c r="GXB17" s="345"/>
      <c r="GXC17" s="345"/>
      <c r="GXD17" s="345"/>
      <c r="GXE17" s="345"/>
      <c r="GXF17" s="345"/>
      <c r="GXG17" s="345"/>
      <c r="GXH17" s="345"/>
      <c r="GXI17" s="345"/>
      <c r="GXJ17" s="345"/>
      <c r="GXK17" s="345"/>
      <c r="GXL17" s="345"/>
      <c r="GXM17" s="345"/>
      <c r="GXN17" s="345"/>
      <c r="GXO17" s="345"/>
      <c r="GXP17" s="345"/>
      <c r="GXQ17" s="345"/>
      <c r="GXR17" s="345"/>
      <c r="GXS17" s="345"/>
      <c r="GXT17" s="345"/>
      <c r="GXU17" s="345"/>
      <c r="GXV17" s="345"/>
      <c r="GXW17" s="345"/>
      <c r="GXX17" s="345"/>
      <c r="GXY17" s="345"/>
      <c r="GXZ17" s="345"/>
      <c r="GYA17" s="345"/>
      <c r="GYB17" s="345"/>
      <c r="GYC17" s="345"/>
      <c r="GYD17" s="345"/>
      <c r="GYE17" s="345"/>
      <c r="GYF17" s="345"/>
      <c r="GYG17" s="345"/>
      <c r="GYH17" s="345"/>
      <c r="GYI17" s="345"/>
      <c r="GYJ17" s="345"/>
      <c r="GYK17" s="345"/>
      <c r="GYL17" s="345"/>
      <c r="GYM17" s="345"/>
      <c r="GYN17" s="345"/>
      <c r="GYO17" s="345"/>
      <c r="GYP17" s="345"/>
      <c r="GYQ17" s="345"/>
      <c r="GYR17" s="345"/>
      <c r="GYS17" s="345"/>
      <c r="GYT17" s="345"/>
      <c r="GYU17" s="345"/>
      <c r="GYV17" s="345"/>
      <c r="GYW17" s="345"/>
      <c r="GYX17" s="345"/>
      <c r="GYY17" s="345"/>
      <c r="GYZ17" s="345"/>
      <c r="GZA17" s="345"/>
      <c r="GZB17" s="345"/>
      <c r="GZC17" s="345"/>
      <c r="GZD17" s="345"/>
      <c r="GZE17" s="345"/>
      <c r="GZF17" s="345"/>
      <c r="GZG17" s="345"/>
      <c r="GZH17" s="345"/>
      <c r="GZI17" s="345"/>
      <c r="GZJ17" s="345"/>
      <c r="GZK17" s="345"/>
      <c r="GZL17" s="345"/>
      <c r="GZM17" s="345"/>
      <c r="GZN17" s="345"/>
      <c r="GZO17" s="345"/>
      <c r="GZP17" s="345"/>
      <c r="GZQ17" s="345"/>
      <c r="GZR17" s="345"/>
      <c r="GZS17" s="345"/>
      <c r="GZT17" s="345"/>
      <c r="GZU17" s="345"/>
      <c r="GZV17" s="345"/>
      <c r="GZW17" s="345"/>
      <c r="GZX17" s="345"/>
      <c r="GZY17" s="345"/>
      <c r="GZZ17" s="345"/>
      <c r="HAA17" s="345"/>
      <c r="HAB17" s="345"/>
      <c r="HAC17" s="345"/>
      <c r="HAD17" s="345"/>
      <c r="HAE17" s="345"/>
      <c r="HAF17" s="345"/>
      <c r="HAG17" s="345"/>
      <c r="HAH17" s="345"/>
      <c r="HAI17" s="345"/>
      <c r="HAJ17" s="345"/>
      <c r="HAK17" s="345"/>
      <c r="HAL17" s="345"/>
      <c r="HAM17" s="345"/>
      <c r="HAN17" s="345"/>
      <c r="HAO17" s="345"/>
      <c r="HAP17" s="345"/>
      <c r="HAQ17" s="345"/>
      <c r="HAR17" s="345"/>
      <c r="HAS17" s="345"/>
      <c r="HAT17" s="345"/>
      <c r="HAU17" s="345"/>
      <c r="HAV17" s="345"/>
      <c r="HAW17" s="345"/>
      <c r="HAX17" s="345"/>
      <c r="HAY17" s="345"/>
      <c r="HAZ17" s="345"/>
      <c r="HBA17" s="345"/>
      <c r="HBB17" s="345"/>
      <c r="HBC17" s="345"/>
      <c r="HBD17" s="345"/>
      <c r="HBE17" s="345"/>
      <c r="HBF17" s="345"/>
      <c r="HBG17" s="345"/>
      <c r="HBH17" s="345"/>
      <c r="HBI17" s="345"/>
      <c r="HBJ17" s="345"/>
      <c r="HBK17" s="345"/>
      <c r="HBL17" s="345"/>
      <c r="HBM17" s="345"/>
      <c r="HBN17" s="345"/>
      <c r="HBO17" s="345"/>
      <c r="HBP17" s="345"/>
      <c r="HBQ17" s="345"/>
      <c r="HBR17" s="345"/>
      <c r="HBS17" s="345"/>
      <c r="HBT17" s="345"/>
      <c r="HBU17" s="345"/>
      <c r="HBV17" s="345"/>
      <c r="HBW17" s="345"/>
      <c r="HBX17" s="345"/>
      <c r="HBY17" s="345"/>
      <c r="HBZ17" s="345"/>
      <c r="HCA17" s="345"/>
      <c r="HCB17" s="345"/>
      <c r="HCC17" s="345"/>
      <c r="HCD17" s="345"/>
      <c r="HCE17" s="345"/>
      <c r="HCF17" s="345"/>
      <c r="HCG17" s="345"/>
      <c r="HCH17" s="345"/>
      <c r="HCI17" s="345"/>
      <c r="HCJ17" s="345"/>
      <c r="HCK17" s="345"/>
      <c r="HCL17" s="345"/>
      <c r="HCM17" s="345"/>
      <c r="HCN17" s="345"/>
      <c r="HCO17" s="345"/>
      <c r="HCP17" s="345"/>
      <c r="HCQ17" s="345"/>
      <c r="HCR17" s="345"/>
      <c r="HCS17" s="345"/>
      <c r="HCT17" s="345"/>
      <c r="HCU17" s="345"/>
      <c r="HCV17" s="345"/>
      <c r="HCW17" s="345"/>
      <c r="HCX17" s="345"/>
      <c r="HCY17" s="345"/>
      <c r="HCZ17" s="345"/>
      <c r="HDA17" s="345"/>
      <c r="HDB17" s="345"/>
      <c r="HDC17" s="345"/>
      <c r="HDD17" s="345"/>
      <c r="HDE17" s="345"/>
      <c r="HDF17" s="345"/>
      <c r="HDG17" s="345"/>
      <c r="HDH17" s="345"/>
      <c r="HDI17" s="345"/>
      <c r="HDJ17" s="345"/>
      <c r="HDK17" s="345"/>
      <c r="HDL17" s="345"/>
      <c r="HDM17" s="345"/>
      <c r="HDN17" s="345"/>
      <c r="HDO17" s="345"/>
      <c r="HDP17" s="345"/>
      <c r="HDQ17" s="345"/>
      <c r="HDR17" s="345"/>
      <c r="HDS17" s="345"/>
      <c r="HDT17" s="345"/>
      <c r="HDU17" s="345"/>
      <c r="HDV17" s="345"/>
      <c r="HDW17" s="345"/>
      <c r="HDX17" s="345"/>
      <c r="HDY17" s="345"/>
      <c r="HDZ17" s="345"/>
      <c r="HEA17" s="345"/>
      <c r="HEB17" s="345"/>
      <c r="HEC17" s="345"/>
      <c r="HED17" s="345"/>
      <c r="HEE17" s="345"/>
      <c r="HEF17" s="345"/>
      <c r="HEG17" s="345"/>
      <c r="HEH17" s="345"/>
      <c r="HEI17" s="345"/>
      <c r="HEJ17" s="345"/>
      <c r="HEK17" s="345"/>
      <c r="HEL17" s="345"/>
      <c r="HEM17" s="345"/>
      <c r="HEN17" s="345"/>
      <c r="HEO17" s="345"/>
      <c r="HEP17" s="345"/>
      <c r="HEQ17" s="345"/>
      <c r="HER17" s="345"/>
      <c r="HES17" s="345"/>
      <c r="HET17" s="345"/>
      <c r="HEU17" s="345"/>
      <c r="HEV17" s="345"/>
      <c r="HEW17" s="345"/>
      <c r="HEX17" s="345"/>
      <c r="HEY17" s="345"/>
      <c r="HEZ17" s="345"/>
      <c r="HFA17" s="345"/>
      <c r="HFB17" s="345"/>
      <c r="HFC17" s="345"/>
      <c r="HFD17" s="345"/>
      <c r="HFE17" s="345"/>
      <c r="HFF17" s="345"/>
      <c r="HFG17" s="345"/>
      <c r="HFH17" s="345"/>
      <c r="HFI17" s="345"/>
      <c r="HFJ17" s="345"/>
      <c r="HFK17" s="345"/>
      <c r="HFL17" s="345"/>
      <c r="HFM17" s="345"/>
      <c r="HFN17" s="345"/>
      <c r="HFO17" s="345"/>
      <c r="HFP17" s="345"/>
      <c r="HFQ17" s="345"/>
      <c r="HFR17" s="345"/>
      <c r="HFS17" s="345"/>
      <c r="HFT17" s="345"/>
      <c r="HFU17" s="345"/>
      <c r="HFV17" s="345"/>
      <c r="HFW17" s="345"/>
      <c r="HFX17" s="345"/>
      <c r="HFY17" s="345"/>
      <c r="HFZ17" s="345"/>
      <c r="HGA17" s="345"/>
      <c r="HGB17" s="345"/>
      <c r="HGC17" s="345"/>
      <c r="HGD17" s="345"/>
      <c r="HGE17" s="345"/>
      <c r="HGF17" s="345"/>
      <c r="HGG17" s="345"/>
      <c r="HGH17" s="345"/>
      <c r="HGI17" s="345"/>
      <c r="HGJ17" s="345"/>
      <c r="HGK17" s="345"/>
      <c r="HGL17" s="345"/>
      <c r="HGM17" s="345"/>
      <c r="HGN17" s="345"/>
      <c r="HGO17" s="345"/>
      <c r="HGP17" s="345"/>
      <c r="HGQ17" s="345"/>
      <c r="HGR17" s="345"/>
      <c r="HGS17" s="345"/>
      <c r="HGT17" s="345"/>
      <c r="HGU17" s="345"/>
      <c r="HGV17" s="345"/>
      <c r="HGW17" s="345"/>
      <c r="HGX17" s="345"/>
      <c r="HGY17" s="345"/>
      <c r="HGZ17" s="345"/>
      <c r="HHA17" s="345"/>
      <c r="HHB17" s="345"/>
      <c r="HHC17" s="345"/>
      <c r="HHD17" s="345"/>
      <c r="HHE17" s="345"/>
      <c r="HHF17" s="345"/>
      <c r="HHG17" s="345"/>
      <c r="HHH17" s="345"/>
      <c r="HHI17" s="345"/>
      <c r="HHJ17" s="345"/>
      <c r="HHK17" s="345"/>
      <c r="HHL17" s="345"/>
      <c r="HHM17" s="345"/>
      <c r="HHN17" s="345"/>
      <c r="HHO17" s="345"/>
      <c r="HHP17" s="345"/>
      <c r="HHQ17" s="345"/>
      <c r="HHR17" s="345"/>
      <c r="HHS17" s="345"/>
      <c r="HHT17" s="345"/>
      <c r="HHU17" s="345"/>
      <c r="HHV17" s="345"/>
      <c r="HHW17" s="345"/>
      <c r="HHX17" s="345"/>
      <c r="HHY17" s="345"/>
      <c r="HHZ17" s="345"/>
      <c r="HIA17" s="345"/>
      <c r="HIB17" s="345"/>
      <c r="HIC17" s="345"/>
      <c r="HID17" s="345"/>
      <c r="HIE17" s="345"/>
      <c r="HIF17" s="345"/>
      <c r="HIG17" s="345"/>
      <c r="HIH17" s="345"/>
      <c r="HII17" s="345"/>
      <c r="HIJ17" s="345"/>
      <c r="HIK17" s="345"/>
      <c r="HIL17" s="345"/>
      <c r="HIM17" s="345"/>
      <c r="HIN17" s="345"/>
      <c r="HIO17" s="345"/>
      <c r="HIP17" s="345"/>
      <c r="HIQ17" s="345"/>
      <c r="HIR17" s="345"/>
      <c r="HIS17" s="345"/>
      <c r="HIT17" s="345"/>
      <c r="HIU17" s="345"/>
      <c r="HIV17" s="345"/>
      <c r="HIW17" s="345"/>
      <c r="HIX17" s="345"/>
      <c r="HIY17" s="345"/>
      <c r="HIZ17" s="345"/>
      <c r="HJA17" s="345"/>
      <c r="HJB17" s="345"/>
      <c r="HJC17" s="345"/>
      <c r="HJD17" s="345"/>
      <c r="HJE17" s="345"/>
      <c r="HJF17" s="345"/>
      <c r="HJG17" s="345"/>
      <c r="HJH17" s="345"/>
      <c r="HJI17" s="345"/>
      <c r="HJJ17" s="345"/>
      <c r="HJK17" s="345"/>
      <c r="HJL17" s="345"/>
      <c r="HJM17" s="345"/>
      <c r="HJN17" s="345"/>
      <c r="HJO17" s="345"/>
      <c r="HJP17" s="345"/>
      <c r="HJQ17" s="345"/>
      <c r="HJR17" s="345"/>
      <c r="HJS17" s="345"/>
      <c r="HJT17" s="345"/>
      <c r="HJU17" s="345"/>
      <c r="HJV17" s="345"/>
      <c r="HJW17" s="345"/>
      <c r="HJX17" s="345"/>
      <c r="HJY17" s="345"/>
      <c r="HJZ17" s="345"/>
      <c r="HKA17" s="345"/>
      <c r="HKB17" s="345"/>
      <c r="HKC17" s="345"/>
      <c r="HKD17" s="345"/>
      <c r="HKE17" s="345"/>
      <c r="HKF17" s="345"/>
      <c r="HKG17" s="345"/>
      <c r="HKH17" s="345"/>
      <c r="HKI17" s="345"/>
      <c r="HKJ17" s="345"/>
      <c r="HKK17" s="345"/>
      <c r="HKL17" s="345"/>
      <c r="HKM17" s="345"/>
      <c r="HKN17" s="345"/>
      <c r="HKO17" s="345"/>
      <c r="HKP17" s="345"/>
      <c r="HKQ17" s="345"/>
      <c r="HKR17" s="345"/>
      <c r="HKS17" s="345"/>
      <c r="HKT17" s="345"/>
      <c r="HKU17" s="345"/>
      <c r="HKV17" s="345"/>
      <c r="HKW17" s="345"/>
      <c r="HKX17" s="345"/>
      <c r="HKY17" s="345"/>
      <c r="HKZ17" s="345"/>
      <c r="HLA17" s="345"/>
      <c r="HLB17" s="345"/>
      <c r="HLC17" s="345"/>
      <c r="HLD17" s="345"/>
      <c r="HLE17" s="345"/>
      <c r="HLF17" s="345"/>
      <c r="HLG17" s="345"/>
      <c r="HLH17" s="345"/>
      <c r="HLI17" s="345"/>
      <c r="HLJ17" s="345"/>
      <c r="HLK17" s="345"/>
      <c r="HLL17" s="345"/>
      <c r="HLM17" s="345"/>
      <c r="HLN17" s="345"/>
      <c r="HLO17" s="345"/>
      <c r="HLP17" s="345"/>
      <c r="HLQ17" s="345"/>
      <c r="HLR17" s="345"/>
      <c r="HLS17" s="345"/>
      <c r="HLT17" s="345"/>
      <c r="HLU17" s="345"/>
      <c r="HLV17" s="345"/>
      <c r="HLW17" s="345"/>
      <c r="HLX17" s="345"/>
      <c r="HLY17" s="345"/>
      <c r="HLZ17" s="345"/>
      <c r="HMA17" s="345"/>
      <c r="HMB17" s="345"/>
      <c r="HMC17" s="345"/>
      <c r="HMD17" s="345"/>
      <c r="HME17" s="345"/>
      <c r="HMF17" s="345"/>
      <c r="HMG17" s="345"/>
      <c r="HMH17" s="345"/>
      <c r="HMI17" s="345"/>
      <c r="HMJ17" s="345"/>
      <c r="HMK17" s="345"/>
      <c r="HML17" s="345"/>
      <c r="HMM17" s="345"/>
      <c r="HMN17" s="345"/>
      <c r="HMO17" s="345"/>
      <c r="HMP17" s="345"/>
      <c r="HMQ17" s="345"/>
      <c r="HMR17" s="345"/>
      <c r="HMS17" s="345"/>
      <c r="HMT17" s="345"/>
      <c r="HMU17" s="345"/>
      <c r="HMV17" s="345"/>
      <c r="HMW17" s="345"/>
      <c r="HMX17" s="345"/>
      <c r="HMY17" s="345"/>
      <c r="HMZ17" s="345"/>
      <c r="HNA17" s="345"/>
      <c r="HNB17" s="345"/>
      <c r="HNC17" s="345"/>
      <c r="HND17" s="345"/>
      <c r="HNE17" s="345"/>
      <c r="HNF17" s="345"/>
      <c r="HNG17" s="345"/>
      <c r="HNH17" s="345"/>
      <c r="HNI17" s="345"/>
      <c r="HNJ17" s="345"/>
      <c r="HNK17" s="345"/>
      <c r="HNL17" s="345"/>
      <c r="HNM17" s="345"/>
      <c r="HNN17" s="345"/>
      <c r="HNO17" s="345"/>
      <c r="HNP17" s="345"/>
      <c r="HNQ17" s="345"/>
      <c r="HNR17" s="345"/>
      <c r="HNS17" s="345"/>
      <c r="HNT17" s="345"/>
      <c r="HNU17" s="345"/>
      <c r="HNV17" s="345"/>
      <c r="HNW17" s="345"/>
      <c r="HNX17" s="345"/>
      <c r="HNY17" s="345"/>
      <c r="HNZ17" s="345"/>
      <c r="HOA17" s="345"/>
      <c r="HOB17" s="345"/>
      <c r="HOC17" s="345"/>
      <c r="HOD17" s="345"/>
      <c r="HOE17" s="345"/>
      <c r="HOF17" s="345"/>
      <c r="HOG17" s="345"/>
      <c r="HOH17" s="345"/>
      <c r="HOI17" s="345"/>
      <c r="HOJ17" s="345"/>
      <c r="HOK17" s="345"/>
      <c r="HOL17" s="345"/>
      <c r="HOM17" s="345"/>
      <c r="HON17" s="345"/>
      <c r="HOO17" s="345"/>
      <c r="HOP17" s="345"/>
      <c r="HOQ17" s="345"/>
      <c r="HOR17" s="345"/>
      <c r="HOS17" s="345"/>
      <c r="HOT17" s="345"/>
      <c r="HOU17" s="345"/>
      <c r="HOV17" s="345"/>
      <c r="HOW17" s="345"/>
      <c r="HOX17" s="345"/>
      <c r="HOY17" s="345"/>
      <c r="HOZ17" s="345"/>
      <c r="HPA17" s="345"/>
      <c r="HPB17" s="345"/>
      <c r="HPC17" s="345"/>
      <c r="HPD17" s="345"/>
      <c r="HPE17" s="345"/>
      <c r="HPF17" s="345"/>
      <c r="HPG17" s="345"/>
      <c r="HPH17" s="345"/>
      <c r="HPI17" s="345"/>
      <c r="HPJ17" s="345"/>
      <c r="HPK17" s="345"/>
      <c r="HPL17" s="345"/>
      <c r="HPM17" s="345"/>
      <c r="HPN17" s="345"/>
      <c r="HPO17" s="345"/>
      <c r="HPP17" s="345"/>
      <c r="HPQ17" s="345"/>
      <c r="HPR17" s="345"/>
      <c r="HPS17" s="345"/>
      <c r="HPT17" s="345"/>
      <c r="HPU17" s="345"/>
      <c r="HPV17" s="345"/>
      <c r="HPW17" s="345"/>
      <c r="HPX17" s="345"/>
      <c r="HPY17" s="345"/>
      <c r="HPZ17" s="345"/>
      <c r="HQA17" s="345"/>
      <c r="HQB17" s="345"/>
      <c r="HQC17" s="345"/>
      <c r="HQD17" s="345"/>
      <c r="HQE17" s="345"/>
      <c r="HQF17" s="345"/>
      <c r="HQG17" s="345"/>
      <c r="HQH17" s="345"/>
      <c r="HQI17" s="345"/>
      <c r="HQJ17" s="345"/>
      <c r="HQK17" s="345"/>
      <c r="HQL17" s="345"/>
      <c r="HQM17" s="345"/>
      <c r="HQN17" s="345"/>
      <c r="HQO17" s="345"/>
      <c r="HQP17" s="345"/>
      <c r="HQQ17" s="345"/>
      <c r="HQR17" s="345"/>
      <c r="HQS17" s="345"/>
      <c r="HQT17" s="345"/>
      <c r="HQU17" s="345"/>
      <c r="HQV17" s="345"/>
      <c r="HQW17" s="345"/>
      <c r="HQX17" s="345"/>
      <c r="HQY17" s="345"/>
      <c r="HQZ17" s="345"/>
      <c r="HRA17" s="345"/>
      <c r="HRB17" s="345"/>
      <c r="HRC17" s="345"/>
      <c r="HRD17" s="345"/>
      <c r="HRE17" s="345"/>
      <c r="HRF17" s="345"/>
      <c r="HRG17" s="345"/>
      <c r="HRH17" s="345"/>
      <c r="HRI17" s="345"/>
      <c r="HRJ17" s="345"/>
      <c r="HRK17" s="345"/>
      <c r="HRL17" s="345"/>
      <c r="HRM17" s="345"/>
      <c r="HRN17" s="345"/>
      <c r="HRO17" s="345"/>
      <c r="HRP17" s="345"/>
      <c r="HRQ17" s="345"/>
      <c r="HRR17" s="345"/>
      <c r="HRS17" s="345"/>
      <c r="HRT17" s="345"/>
      <c r="HRU17" s="345"/>
      <c r="HRV17" s="345"/>
      <c r="HRW17" s="345"/>
      <c r="HRX17" s="345"/>
      <c r="HRY17" s="345"/>
      <c r="HRZ17" s="345"/>
      <c r="HSA17" s="345"/>
      <c r="HSB17" s="345"/>
      <c r="HSC17" s="345"/>
      <c r="HSD17" s="345"/>
      <c r="HSE17" s="345"/>
      <c r="HSF17" s="345"/>
      <c r="HSG17" s="345"/>
      <c r="HSH17" s="345"/>
      <c r="HSI17" s="345"/>
      <c r="HSJ17" s="345"/>
      <c r="HSK17" s="345"/>
      <c r="HSL17" s="345"/>
      <c r="HSM17" s="345"/>
      <c r="HSN17" s="345"/>
      <c r="HSO17" s="345"/>
      <c r="HSP17" s="345"/>
      <c r="HSQ17" s="345"/>
      <c r="HSR17" s="345"/>
      <c r="HSS17" s="345"/>
      <c r="HST17" s="345"/>
      <c r="HSU17" s="345"/>
      <c r="HSV17" s="345"/>
      <c r="HSW17" s="345"/>
      <c r="HSX17" s="345"/>
      <c r="HSY17" s="345"/>
      <c r="HSZ17" s="345"/>
      <c r="HTA17" s="345"/>
      <c r="HTB17" s="345"/>
      <c r="HTC17" s="345"/>
      <c r="HTD17" s="345"/>
      <c r="HTE17" s="345"/>
      <c r="HTF17" s="345"/>
      <c r="HTG17" s="345"/>
      <c r="HTH17" s="345"/>
      <c r="HTI17" s="345"/>
      <c r="HTJ17" s="345"/>
      <c r="HTK17" s="345"/>
      <c r="HTL17" s="345"/>
      <c r="HTM17" s="345"/>
      <c r="HTN17" s="345"/>
      <c r="HTO17" s="345"/>
      <c r="HTP17" s="345"/>
      <c r="HTQ17" s="345"/>
      <c r="HTR17" s="345"/>
      <c r="HTS17" s="345"/>
      <c r="HTT17" s="345"/>
      <c r="HTU17" s="345"/>
      <c r="HTV17" s="345"/>
      <c r="HTW17" s="345"/>
      <c r="HTX17" s="345"/>
      <c r="HTY17" s="345"/>
      <c r="HTZ17" s="345"/>
      <c r="HUA17" s="345"/>
      <c r="HUB17" s="345"/>
      <c r="HUC17" s="345"/>
      <c r="HUD17" s="345"/>
      <c r="HUE17" s="345"/>
      <c r="HUF17" s="345"/>
      <c r="HUG17" s="345"/>
      <c r="HUH17" s="345"/>
      <c r="HUI17" s="345"/>
      <c r="HUJ17" s="345"/>
      <c r="HUK17" s="345"/>
      <c r="HUL17" s="345"/>
      <c r="HUM17" s="345"/>
      <c r="HUN17" s="345"/>
      <c r="HUO17" s="345"/>
      <c r="HUP17" s="345"/>
      <c r="HUQ17" s="345"/>
      <c r="HUR17" s="345"/>
      <c r="HUS17" s="345"/>
      <c r="HUT17" s="345"/>
      <c r="HUU17" s="345"/>
      <c r="HUV17" s="345"/>
      <c r="HUW17" s="345"/>
      <c r="HUX17" s="345"/>
      <c r="HUY17" s="345"/>
      <c r="HUZ17" s="345"/>
      <c r="HVA17" s="345"/>
      <c r="HVB17" s="345"/>
      <c r="HVC17" s="345"/>
      <c r="HVD17" s="345"/>
      <c r="HVE17" s="345"/>
      <c r="HVF17" s="345"/>
      <c r="HVG17" s="345"/>
      <c r="HVH17" s="345"/>
      <c r="HVI17" s="345"/>
      <c r="HVJ17" s="345"/>
      <c r="HVK17" s="345"/>
      <c r="HVL17" s="345"/>
      <c r="HVM17" s="345"/>
      <c r="HVN17" s="345"/>
      <c r="HVO17" s="345"/>
      <c r="HVP17" s="345"/>
      <c r="HVQ17" s="345"/>
      <c r="HVR17" s="345"/>
      <c r="HVS17" s="345"/>
      <c r="HVT17" s="345"/>
      <c r="HVU17" s="345"/>
      <c r="HVV17" s="345"/>
      <c r="HVW17" s="345"/>
      <c r="HVX17" s="345"/>
      <c r="HVY17" s="345"/>
      <c r="HVZ17" s="345"/>
      <c r="HWA17" s="345"/>
      <c r="HWB17" s="345"/>
      <c r="HWC17" s="345"/>
      <c r="HWD17" s="345"/>
      <c r="HWE17" s="345"/>
      <c r="HWF17" s="345"/>
      <c r="HWG17" s="345"/>
      <c r="HWH17" s="345"/>
      <c r="HWI17" s="345"/>
      <c r="HWJ17" s="345"/>
      <c r="HWK17" s="345"/>
      <c r="HWL17" s="345"/>
      <c r="HWM17" s="345"/>
      <c r="HWN17" s="345"/>
      <c r="HWO17" s="345"/>
      <c r="HWP17" s="345"/>
      <c r="HWQ17" s="345"/>
      <c r="HWR17" s="345"/>
      <c r="HWS17" s="345"/>
      <c r="HWT17" s="345"/>
      <c r="HWU17" s="345"/>
      <c r="HWV17" s="345"/>
      <c r="HWW17" s="345"/>
      <c r="HWX17" s="345"/>
      <c r="HWY17" s="345"/>
      <c r="HWZ17" s="345"/>
      <c r="HXA17" s="345"/>
      <c r="HXB17" s="345"/>
      <c r="HXC17" s="345"/>
      <c r="HXD17" s="345"/>
      <c r="HXE17" s="345"/>
      <c r="HXF17" s="345"/>
      <c r="HXG17" s="345"/>
      <c r="HXH17" s="345"/>
      <c r="HXI17" s="345"/>
      <c r="HXJ17" s="345"/>
      <c r="HXK17" s="345"/>
      <c r="HXL17" s="345"/>
      <c r="HXM17" s="345"/>
      <c r="HXN17" s="345"/>
      <c r="HXO17" s="345"/>
      <c r="HXP17" s="345"/>
      <c r="HXQ17" s="345"/>
      <c r="HXR17" s="345"/>
      <c r="HXS17" s="345"/>
      <c r="HXT17" s="345"/>
      <c r="HXU17" s="345"/>
      <c r="HXV17" s="345"/>
      <c r="HXW17" s="345"/>
      <c r="HXX17" s="345"/>
      <c r="HXY17" s="345"/>
      <c r="HXZ17" s="345"/>
      <c r="HYA17" s="345"/>
      <c r="HYB17" s="345"/>
      <c r="HYC17" s="345"/>
      <c r="HYD17" s="345"/>
      <c r="HYE17" s="345"/>
      <c r="HYF17" s="345"/>
      <c r="HYG17" s="345"/>
      <c r="HYH17" s="345"/>
      <c r="HYI17" s="345"/>
      <c r="HYJ17" s="345"/>
      <c r="HYK17" s="345"/>
      <c r="HYL17" s="345"/>
      <c r="HYM17" s="345"/>
      <c r="HYN17" s="345"/>
      <c r="HYO17" s="345"/>
      <c r="HYP17" s="345"/>
      <c r="HYQ17" s="345"/>
      <c r="HYR17" s="345"/>
      <c r="HYS17" s="345"/>
      <c r="HYT17" s="345"/>
      <c r="HYU17" s="345"/>
      <c r="HYV17" s="345"/>
      <c r="HYW17" s="345"/>
      <c r="HYX17" s="345"/>
      <c r="HYY17" s="345"/>
      <c r="HYZ17" s="345"/>
      <c r="HZA17" s="345"/>
      <c r="HZB17" s="345"/>
      <c r="HZC17" s="345"/>
      <c r="HZD17" s="345"/>
      <c r="HZE17" s="345"/>
      <c r="HZF17" s="345"/>
      <c r="HZG17" s="345"/>
      <c r="HZH17" s="345"/>
      <c r="HZI17" s="345"/>
      <c r="HZJ17" s="345"/>
      <c r="HZK17" s="345"/>
      <c r="HZL17" s="345"/>
      <c r="HZM17" s="345"/>
      <c r="HZN17" s="345"/>
      <c r="HZO17" s="345"/>
      <c r="HZP17" s="345"/>
      <c r="HZQ17" s="345"/>
      <c r="HZR17" s="345"/>
      <c r="HZS17" s="345"/>
      <c r="HZT17" s="345"/>
      <c r="HZU17" s="345"/>
      <c r="HZV17" s="345"/>
      <c r="HZW17" s="345"/>
      <c r="HZX17" s="345"/>
      <c r="HZY17" s="345"/>
      <c r="HZZ17" s="345"/>
      <c r="IAA17" s="345"/>
      <c r="IAB17" s="345"/>
      <c r="IAC17" s="345"/>
      <c r="IAD17" s="345"/>
      <c r="IAE17" s="345"/>
      <c r="IAF17" s="345"/>
      <c r="IAG17" s="345"/>
      <c r="IAH17" s="345"/>
      <c r="IAI17" s="345"/>
      <c r="IAJ17" s="345"/>
      <c r="IAK17" s="345"/>
      <c r="IAL17" s="345"/>
      <c r="IAM17" s="345"/>
      <c r="IAN17" s="345"/>
      <c r="IAO17" s="345"/>
      <c r="IAP17" s="345"/>
      <c r="IAQ17" s="345"/>
      <c r="IAR17" s="345"/>
      <c r="IAS17" s="345"/>
      <c r="IAT17" s="345"/>
      <c r="IAU17" s="345"/>
      <c r="IAV17" s="345"/>
      <c r="IAW17" s="345"/>
      <c r="IAX17" s="345"/>
      <c r="IAY17" s="345"/>
      <c r="IAZ17" s="345"/>
      <c r="IBA17" s="345"/>
      <c r="IBB17" s="345"/>
      <c r="IBC17" s="345"/>
      <c r="IBD17" s="345"/>
      <c r="IBE17" s="345"/>
      <c r="IBF17" s="345"/>
      <c r="IBG17" s="345"/>
      <c r="IBH17" s="345"/>
      <c r="IBI17" s="345"/>
      <c r="IBJ17" s="345"/>
      <c r="IBK17" s="345"/>
      <c r="IBL17" s="345"/>
      <c r="IBM17" s="345"/>
      <c r="IBN17" s="345"/>
      <c r="IBO17" s="345"/>
      <c r="IBP17" s="345"/>
      <c r="IBQ17" s="345"/>
      <c r="IBR17" s="345"/>
      <c r="IBS17" s="345"/>
      <c r="IBT17" s="345"/>
      <c r="IBU17" s="345"/>
      <c r="IBV17" s="345"/>
      <c r="IBW17" s="345"/>
      <c r="IBX17" s="345"/>
      <c r="IBY17" s="345"/>
      <c r="IBZ17" s="345"/>
      <c r="ICA17" s="345"/>
      <c r="ICB17" s="345"/>
      <c r="ICC17" s="345"/>
      <c r="ICD17" s="345"/>
      <c r="ICE17" s="345"/>
      <c r="ICF17" s="345"/>
      <c r="ICG17" s="345"/>
      <c r="ICH17" s="345"/>
      <c r="ICI17" s="345"/>
      <c r="ICJ17" s="345"/>
      <c r="ICK17" s="345"/>
      <c r="ICL17" s="345"/>
      <c r="ICM17" s="345"/>
      <c r="ICN17" s="345"/>
      <c r="ICO17" s="345"/>
      <c r="ICP17" s="345"/>
      <c r="ICQ17" s="345"/>
      <c r="ICR17" s="345"/>
      <c r="ICS17" s="345"/>
      <c r="ICT17" s="345"/>
      <c r="ICU17" s="345"/>
      <c r="ICV17" s="345"/>
      <c r="ICW17" s="345"/>
      <c r="ICX17" s="345"/>
      <c r="ICY17" s="345"/>
      <c r="ICZ17" s="345"/>
      <c r="IDA17" s="345"/>
      <c r="IDB17" s="345"/>
      <c r="IDC17" s="345"/>
      <c r="IDD17" s="345"/>
      <c r="IDE17" s="345"/>
      <c r="IDF17" s="345"/>
      <c r="IDG17" s="345"/>
      <c r="IDH17" s="345"/>
      <c r="IDI17" s="345"/>
      <c r="IDJ17" s="345"/>
      <c r="IDK17" s="345"/>
      <c r="IDL17" s="345"/>
      <c r="IDM17" s="345"/>
      <c r="IDN17" s="345"/>
      <c r="IDO17" s="345"/>
      <c r="IDP17" s="345"/>
      <c r="IDQ17" s="345"/>
      <c r="IDR17" s="345"/>
      <c r="IDS17" s="345"/>
      <c r="IDT17" s="345"/>
      <c r="IDU17" s="345"/>
      <c r="IDV17" s="345"/>
      <c r="IDW17" s="345"/>
      <c r="IDX17" s="345"/>
      <c r="IDY17" s="345"/>
      <c r="IDZ17" s="345"/>
      <c r="IEA17" s="345"/>
      <c r="IEB17" s="345"/>
      <c r="IEC17" s="345"/>
      <c r="IED17" s="345"/>
      <c r="IEE17" s="345"/>
      <c r="IEF17" s="345"/>
      <c r="IEG17" s="345"/>
      <c r="IEH17" s="345"/>
      <c r="IEI17" s="345"/>
      <c r="IEJ17" s="345"/>
      <c r="IEK17" s="345"/>
      <c r="IEL17" s="345"/>
      <c r="IEM17" s="345"/>
      <c r="IEN17" s="345"/>
      <c r="IEO17" s="345"/>
      <c r="IEP17" s="345"/>
      <c r="IEQ17" s="345"/>
      <c r="IER17" s="345"/>
      <c r="IES17" s="345"/>
      <c r="IET17" s="345"/>
      <c r="IEU17" s="345"/>
      <c r="IEV17" s="345"/>
      <c r="IEW17" s="345"/>
      <c r="IEX17" s="345"/>
      <c r="IEY17" s="345"/>
      <c r="IEZ17" s="345"/>
      <c r="IFA17" s="345"/>
      <c r="IFB17" s="345"/>
      <c r="IFC17" s="345"/>
      <c r="IFD17" s="345"/>
      <c r="IFE17" s="345"/>
      <c r="IFF17" s="345"/>
      <c r="IFG17" s="345"/>
      <c r="IFH17" s="345"/>
      <c r="IFI17" s="345"/>
      <c r="IFJ17" s="345"/>
      <c r="IFK17" s="345"/>
      <c r="IFL17" s="345"/>
      <c r="IFM17" s="345"/>
      <c r="IFN17" s="345"/>
      <c r="IFO17" s="345"/>
      <c r="IFP17" s="345"/>
      <c r="IFQ17" s="345"/>
      <c r="IFR17" s="345"/>
      <c r="IFS17" s="345"/>
      <c r="IFT17" s="345"/>
      <c r="IFU17" s="345"/>
      <c r="IFV17" s="345"/>
      <c r="IFW17" s="345"/>
      <c r="IFX17" s="345"/>
      <c r="IFY17" s="345"/>
      <c r="IFZ17" s="345"/>
      <c r="IGA17" s="345"/>
      <c r="IGB17" s="345"/>
      <c r="IGC17" s="345"/>
      <c r="IGD17" s="345"/>
      <c r="IGE17" s="345"/>
      <c r="IGF17" s="345"/>
      <c r="IGG17" s="345"/>
      <c r="IGH17" s="345"/>
      <c r="IGI17" s="345"/>
      <c r="IGJ17" s="345"/>
      <c r="IGK17" s="345"/>
      <c r="IGL17" s="345"/>
      <c r="IGM17" s="345"/>
      <c r="IGN17" s="345"/>
      <c r="IGO17" s="345"/>
      <c r="IGP17" s="345"/>
      <c r="IGQ17" s="345"/>
      <c r="IGR17" s="345"/>
      <c r="IGS17" s="345"/>
      <c r="IGT17" s="345"/>
      <c r="IGU17" s="345"/>
      <c r="IGV17" s="345"/>
      <c r="IGW17" s="345"/>
      <c r="IGX17" s="345"/>
      <c r="IGY17" s="345"/>
      <c r="IGZ17" s="345"/>
      <c r="IHA17" s="345"/>
      <c r="IHB17" s="345"/>
      <c r="IHC17" s="345"/>
      <c r="IHD17" s="345"/>
      <c r="IHE17" s="345"/>
      <c r="IHF17" s="345"/>
      <c r="IHG17" s="345"/>
      <c r="IHH17" s="345"/>
      <c r="IHI17" s="345"/>
      <c r="IHJ17" s="345"/>
      <c r="IHK17" s="345"/>
      <c r="IHL17" s="345"/>
      <c r="IHM17" s="345"/>
      <c r="IHN17" s="345"/>
      <c r="IHO17" s="345"/>
      <c r="IHP17" s="345"/>
      <c r="IHQ17" s="345"/>
      <c r="IHR17" s="345"/>
      <c r="IHS17" s="345"/>
      <c r="IHT17" s="345"/>
      <c r="IHU17" s="345"/>
      <c r="IHV17" s="345"/>
      <c r="IHW17" s="345"/>
      <c r="IHX17" s="345"/>
      <c r="IHY17" s="345"/>
      <c r="IHZ17" s="345"/>
      <c r="IIA17" s="345"/>
      <c r="IIB17" s="345"/>
      <c r="IIC17" s="345"/>
      <c r="IID17" s="345"/>
      <c r="IIE17" s="345"/>
      <c r="IIF17" s="345"/>
      <c r="IIG17" s="345"/>
      <c r="IIH17" s="345"/>
      <c r="III17" s="345"/>
      <c r="IIJ17" s="345"/>
      <c r="IIK17" s="345"/>
      <c r="IIL17" s="345"/>
      <c r="IIM17" s="345"/>
      <c r="IIN17" s="345"/>
      <c r="IIO17" s="345"/>
      <c r="IIP17" s="345"/>
      <c r="IIQ17" s="345"/>
      <c r="IIR17" s="345"/>
      <c r="IIS17" s="345"/>
      <c r="IIT17" s="345"/>
      <c r="IIU17" s="345"/>
      <c r="IIV17" s="345"/>
      <c r="IIW17" s="345"/>
      <c r="IIX17" s="345"/>
      <c r="IIY17" s="345"/>
      <c r="IIZ17" s="345"/>
      <c r="IJA17" s="345"/>
      <c r="IJB17" s="345"/>
      <c r="IJC17" s="345"/>
      <c r="IJD17" s="345"/>
      <c r="IJE17" s="345"/>
      <c r="IJF17" s="345"/>
      <c r="IJG17" s="345"/>
      <c r="IJH17" s="345"/>
      <c r="IJI17" s="345"/>
      <c r="IJJ17" s="345"/>
      <c r="IJK17" s="345"/>
      <c r="IJL17" s="345"/>
      <c r="IJM17" s="345"/>
      <c r="IJN17" s="345"/>
      <c r="IJO17" s="345"/>
      <c r="IJP17" s="345"/>
      <c r="IJQ17" s="345"/>
      <c r="IJR17" s="345"/>
      <c r="IJS17" s="345"/>
      <c r="IJT17" s="345"/>
      <c r="IJU17" s="345"/>
      <c r="IJV17" s="345"/>
      <c r="IJW17" s="345"/>
      <c r="IJX17" s="345"/>
      <c r="IJY17" s="345"/>
      <c r="IJZ17" s="345"/>
      <c r="IKA17" s="345"/>
      <c r="IKB17" s="345"/>
      <c r="IKC17" s="345"/>
      <c r="IKD17" s="345"/>
      <c r="IKE17" s="345"/>
      <c r="IKF17" s="345"/>
      <c r="IKG17" s="345"/>
      <c r="IKH17" s="345"/>
      <c r="IKI17" s="345"/>
      <c r="IKJ17" s="345"/>
      <c r="IKK17" s="345"/>
      <c r="IKL17" s="345"/>
      <c r="IKM17" s="345"/>
      <c r="IKN17" s="345"/>
      <c r="IKO17" s="345"/>
      <c r="IKP17" s="345"/>
      <c r="IKQ17" s="345"/>
      <c r="IKR17" s="345"/>
      <c r="IKS17" s="345"/>
      <c r="IKT17" s="345"/>
      <c r="IKU17" s="345"/>
      <c r="IKV17" s="345"/>
      <c r="IKW17" s="345"/>
      <c r="IKX17" s="345"/>
      <c r="IKY17" s="345"/>
      <c r="IKZ17" s="345"/>
      <c r="ILA17" s="345"/>
      <c r="ILB17" s="345"/>
      <c r="ILC17" s="345"/>
      <c r="ILD17" s="345"/>
      <c r="ILE17" s="345"/>
      <c r="ILF17" s="345"/>
      <c r="ILG17" s="345"/>
      <c r="ILH17" s="345"/>
      <c r="ILI17" s="345"/>
      <c r="ILJ17" s="345"/>
      <c r="ILK17" s="345"/>
      <c r="ILL17" s="345"/>
      <c r="ILM17" s="345"/>
      <c r="ILN17" s="345"/>
      <c r="ILO17" s="345"/>
      <c r="ILP17" s="345"/>
      <c r="ILQ17" s="345"/>
      <c r="ILR17" s="345"/>
      <c r="ILS17" s="345"/>
      <c r="ILT17" s="345"/>
      <c r="ILU17" s="345"/>
      <c r="ILV17" s="345"/>
      <c r="ILW17" s="345"/>
      <c r="ILX17" s="345"/>
      <c r="ILY17" s="345"/>
      <c r="ILZ17" s="345"/>
      <c r="IMA17" s="345"/>
      <c r="IMB17" s="345"/>
      <c r="IMC17" s="345"/>
      <c r="IMD17" s="345"/>
      <c r="IME17" s="345"/>
      <c r="IMF17" s="345"/>
      <c r="IMG17" s="345"/>
      <c r="IMH17" s="345"/>
      <c r="IMI17" s="345"/>
      <c r="IMJ17" s="345"/>
      <c r="IMK17" s="345"/>
      <c r="IML17" s="345"/>
      <c r="IMM17" s="345"/>
      <c r="IMN17" s="345"/>
      <c r="IMO17" s="345"/>
      <c r="IMP17" s="345"/>
      <c r="IMQ17" s="345"/>
      <c r="IMR17" s="345"/>
      <c r="IMS17" s="345"/>
      <c r="IMT17" s="345"/>
      <c r="IMU17" s="345"/>
      <c r="IMV17" s="345"/>
      <c r="IMW17" s="345"/>
      <c r="IMX17" s="345"/>
      <c r="IMY17" s="345"/>
      <c r="IMZ17" s="345"/>
      <c r="INA17" s="345"/>
      <c r="INB17" s="345"/>
      <c r="INC17" s="345"/>
      <c r="IND17" s="345"/>
      <c r="INE17" s="345"/>
      <c r="INF17" s="345"/>
      <c r="ING17" s="345"/>
      <c r="INH17" s="345"/>
      <c r="INI17" s="345"/>
      <c r="INJ17" s="345"/>
      <c r="INK17" s="345"/>
      <c r="INL17" s="345"/>
      <c r="INM17" s="345"/>
      <c r="INN17" s="345"/>
      <c r="INO17" s="345"/>
      <c r="INP17" s="345"/>
      <c r="INQ17" s="345"/>
      <c r="INR17" s="345"/>
      <c r="INS17" s="345"/>
      <c r="INT17" s="345"/>
      <c r="INU17" s="345"/>
      <c r="INV17" s="345"/>
      <c r="INW17" s="345"/>
      <c r="INX17" s="345"/>
      <c r="INY17" s="345"/>
      <c r="INZ17" s="345"/>
      <c r="IOA17" s="345"/>
      <c r="IOB17" s="345"/>
      <c r="IOC17" s="345"/>
      <c r="IOD17" s="345"/>
      <c r="IOE17" s="345"/>
      <c r="IOF17" s="345"/>
      <c r="IOG17" s="345"/>
      <c r="IOH17" s="345"/>
      <c r="IOI17" s="345"/>
      <c r="IOJ17" s="345"/>
      <c r="IOK17" s="345"/>
      <c r="IOL17" s="345"/>
      <c r="IOM17" s="345"/>
      <c r="ION17" s="345"/>
      <c r="IOO17" s="345"/>
      <c r="IOP17" s="345"/>
      <c r="IOQ17" s="345"/>
      <c r="IOR17" s="345"/>
      <c r="IOS17" s="345"/>
      <c r="IOT17" s="345"/>
      <c r="IOU17" s="345"/>
      <c r="IOV17" s="345"/>
      <c r="IOW17" s="345"/>
      <c r="IOX17" s="345"/>
      <c r="IOY17" s="345"/>
      <c r="IOZ17" s="345"/>
      <c r="IPA17" s="345"/>
      <c r="IPB17" s="345"/>
      <c r="IPC17" s="345"/>
      <c r="IPD17" s="345"/>
      <c r="IPE17" s="345"/>
      <c r="IPF17" s="345"/>
      <c r="IPG17" s="345"/>
      <c r="IPH17" s="345"/>
      <c r="IPI17" s="345"/>
      <c r="IPJ17" s="345"/>
      <c r="IPK17" s="345"/>
      <c r="IPL17" s="345"/>
      <c r="IPM17" s="345"/>
      <c r="IPN17" s="345"/>
      <c r="IPO17" s="345"/>
      <c r="IPP17" s="345"/>
      <c r="IPQ17" s="345"/>
      <c r="IPR17" s="345"/>
      <c r="IPS17" s="345"/>
      <c r="IPT17" s="345"/>
      <c r="IPU17" s="345"/>
      <c r="IPV17" s="345"/>
      <c r="IPW17" s="345"/>
      <c r="IPX17" s="345"/>
      <c r="IPY17" s="345"/>
      <c r="IPZ17" s="345"/>
      <c r="IQA17" s="345"/>
      <c r="IQB17" s="345"/>
      <c r="IQC17" s="345"/>
      <c r="IQD17" s="345"/>
      <c r="IQE17" s="345"/>
      <c r="IQF17" s="345"/>
      <c r="IQG17" s="345"/>
      <c r="IQH17" s="345"/>
      <c r="IQI17" s="345"/>
      <c r="IQJ17" s="345"/>
      <c r="IQK17" s="345"/>
      <c r="IQL17" s="345"/>
      <c r="IQM17" s="345"/>
      <c r="IQN17" s="345"/>
      <c r="IQO17" s="345"/>
      <c r="IQP17" s="345"/>
      <c r="IQQ17" s="345"/>
      <c r="IQR17" s="345"/>
      <c r="IQS17" s="345"/>
      <c r="IQT17" s="345"/>
      <c r="IQU17" s="345"/>
      <c r="IQV17" s="345"/>
      <c r="IQW17" s="345"/>
      <c r="IQX17" s="345"/>
      <c r="IQY17" s="345"/>
      <c r="IQZ17" s="345"/>
      <c r="IRA17" s="345"/>
      <c r="IRB17" s="345"/>
      <c r="IRC17" s="345"/>
      <c r="IRD17" s="345"/>
      <c r="IRE17" s="345"/>
      <c r="IRF17" s="345"/>
      <c r="IRG17" s="345"/>
      <c r="IRH17" s="345"/>
      <c r="IRI17" s="345"/>
      <c r="IRJ17" s="345"/>
      <c r="IRK17" s="345"/>
      <c r="IRL17" s="345"/>
      <c r="IRM17" s="345"/>
      <c r="IRN17" s="345"/>
      <c r="IRO17" s="345"/>
      <c r="IRP17" s="345"/>
      <c r="IRQ17" s="345"/>
      <c r="IRR17" s="345"/>
      <c r="IRS17" s="345"/>
      <c r="IRT17" s="345"/>
      <c r="IRU17" s="345"/>
      <c r="IRV17" s="345"/>
      <c r="IRW17" s="345"/>
      <c r="IRX17" s="345"/>
      <c r="IRY17" s="345"/>
      <c r="IRZ17" s="345"/>
      <c r="ISA17" s="345"/>
      <c r="ISB17" s="345"/>
      <c r="ISC17" s="345"/>
      <c r="ISD17" s="345"/>
      <c r="ISE17" s="345"/>
      <c r="ISF17" s="345"/>
      <c r="ISG17" s="345"/>
      <c r="ISH17" s="345"/>
      <c r="ISI17" s="345"/>
      <c r="ISJ17" s="345"/>
      <c r="ISK17" s="345"/>
      <c r="ISL17" s="345"/>
      <c r="ISM17" s="345"/>
      <c r="ISN17" s="345"/>
      <c r="ISO17" s="345"/>
      <c r="ISP17" s="345"/>
      <c r="ISQ17" s="345"/>
      <c r="ISR17" s="345"/>
      <c r="ISS17" s="345"/>
      <c r="IST17" s="345"/>
      <c r="ISU17" s="345"/>
      <c r="ISV17" s="345"/>
      <c r="ISW17" s="345"/>
      <c r="ISX17" s="345"/>
      <c r="ISY17" s="345"/>
      <c r="ISZ17" s="345"/>
      <c r="ITA17" s="345"/>
      <c r="ITB17" s="345"/>
      <c r="ITC17" s="345"/>
      <c r="ITD17" s="345"/>
      <c r="ITE17" s="345"/>
      <c r="ITF17" s="345"/>
      <c r="ITG17" s="345"/>
      <c r="ITH17" s="345"/>
      <c r="ITI17" s="345"/>
      <c r="ITJ17" s="345"/>
      <c r="ITK17" s="345"/>
      <c r="ITL17" s="345"/>
      <c r="ITM17" s="345"/>
      <c r="ITN17" s="345"/>
      <c r="ITO17" s="345"/>
      <c r="ITP17" s="345"/>
      <c r="ITQ17" s="345"/>
      <c r="ITR17" s="345"/>
      <c r="ITS17" s="345"/>
      <c r="ITT17" s="345"/>
      <c r="ITU17" s="345"/>
      <c r="ITV17" s="345"/>
      <c r="ITW17" s="345"/>
      <c r="ITX17" s="345"/>
      <c r="ITY17" s="345"/>
      <c r="ITZ17" s="345"/>
      <c r="IUA17" s="345"/>
      <c r="IUB17" s="345"/>
      <c r="IUC17" s="345"/>
      <c r="IUD17" s="345"/>
      <c r="IUE17" s="345"/>
      <c r="IUF17" s="345"/>
      <c r="IUG17" s="345"/>
      <c r="IUH17" s="345"/>
      <c r="IUI17" s="345"/>
      <c r="IUJ17" s="345"/>
      <c r="IUK17" s="345"/>
      <c r="IUL17" s="345"/>
      <c r="IUM17" s="345"/>
      <c r="IUN17" s="345"/>
      <c r="IUO17" s="345"/>
      <c r="IUP17" s="345"/>
      <c r="IUQ17" s="345"/>
      <c r="IUR17" s="345"/>
      <c r="IUS17" s="345"/>
      <c r="IUT17" s="345"/>
      <c r="IUU17" s="345"/>
      <c r="IUV17" s="345"/>
      <c r="IUW17" s="345"/>
      <c r="IUX17" s="345"/>
      <c r="IUY17" s="345"/>
      <c r="IUZ17" s="345"/>
      <c r="IVA17" s="345"/>
      <c r="IVB17" s="345"/>
      <c r="IVC17" s="345"/>
      <c r="IVD17" s="345"/>
      <c r="IVE17" s="345"/>
      <c r="IVF17" s="345"/>
      <c r="IVG17" s="345"/>
      <c r="IVH17" s="345"/>
      <c r="IVI17" s="345"/>
      <c r="IVJ17" s="345"/>
      <c r="IVK17" s="345"/>
      <c r="IVL17" s="345"/>
      <c r="IVM17" s="345"/>
      <c r="IVN17" s="345"/>
      <c r="IVO17" s="345"/>
      <c r="IVP17" s="345"/>
      <c r="IVQ17" s="345"/>
      <c r="IVR17" s="345"/>
      <c r="IVS17" s="345"/>
      <c r="IVT17" s="345"/>
      <c r="IVU17" s="345"/>
      <c r="IVV17" s="345"/>
      <c r="IVW17" s="345"/>
      <c r="IVX17" s="345"/>
      <c r="IVY17" s="345"/>
      <c r="IVZ17" s="345"/>
      <c r="IWA17" s="345"/>
      <c r="IWB17" s="345"/>
      <c r="IWC17" s="345"/>
      <c r="IWD17" s="345"/>
      <c r="IWE17" s="345"/>
      <c r="IWF17" s="345"/>
      <c r="IWG17" s="345"/>
      <c r="IWH17" s="345"/>
      <c r="IWI17" s="345"/>
      <c r="IWJ17" s="345"/>
      <c r="IWK17" s="345"/>
      <c r="IWL17" s="345"/>
      <c r="IWM17" s="345"/>
      <c r="IWN17" s="345"/>
      <c r="IWO17" s="345"/>
      <c r="IWP17" s="345"/>
      <c r="IWQ17" s="345"/>
      <c r="IWR17" s="345"/>
      <c r="IWS17" s="345"/>
      <c r="IWT17" s="345"/>
      <c r="IWU17" s="345"/>
      <c r="IWV17" s="345"/>
      <c r="IWW17" s="345"/>
      <c r="IWX17" s="345"/>
      <c r="IWY17" s="345"/>
      <c r="IWZ17" s="345"/>
      <c r="IXA17" s="345"/>
      <c r="IXB17" s="345"/>
      <c r="IXC17" s="345"/>
      <c r="IXD17" s="345"/>
      <c r="IXE17" s="345"/>
      <c r="IXF17" s="345"/>
      <c r="IXG17" s="345"/>
      <c r="IXH17" s="345"/>
      <c r="IXI17" s="345"/>
      <c r="IXJ17" s="345"/>
      <c r="IXK17" s="345"/>
      <c r="IXL17" s="345"/>
      <c r="IXM17" s="345"/>
      <c r="IXN17" s="345"/>
      <c r="IXO17" s="345"/>
      <c r="IXP17" s="345"/>
      <c r="IXQ17" s="345"/>
      <c r="IXR17" s="345"/>
      <c r="IXS17" s="345"/>
      <c r="IXT17" s="345"/>
      <c r="IXU17" s="345"/>
      <c r="IXV17" s="345"/>
      <c r="IXW17" s="345"/>
      <c r="IXX17" s="345"/>
      <c r="IXY17" s="345"/>
      <c r="IXZ17" s="345"/>
      <c r="IYA17" s="345"/>
      <c r="IYB17" s="345"/>
      <c r="IYC17" s="345"/>
      <c r="IYD17" s="345"/>
      <c r="IYE17" s="345"/>
      <c r="IYF17" s="345"/>
      <c r="IYG17" s="345"/>
      <c r="IYH17" s="345"/>
      <c r="IYI17" s="345"/>
      <c r="IYJ17" s="345"/>
      <c r="IYK17" s="345"/>
      <c r="IYL17" s="345"/>
      <c r="IYM17" s="345"/>
      <c r="IYN17" s="345"/>
      <c r="IYO17" s="345"/>
      <c r="IYP17" s="345"/>
      <c r="IYQ17" s="345"/>
      <c r="IYR17" s="345"/>
      <c r="IYS17" s="345"/>
      <c r="IYT17" s="345"/>
      <c r="IYU17" s="345"/>
      <c r="IYV17" s="345"/>
      <c r="IYW17" s="345"/>
      <c r="IYX17" s="345"/>
      <c r="IYY17" s="345"/>
      <c r="IYZ17" s="345"/>
      <c r="IZA17" s="345"/>
      <c r="IZB17" s="345"/>
      <c r="IZC17" s="345"/>
      <c r="IZD17" s="345"/>
      <c r="IZE17" s="345"/>
      <c r="IZF17" s="345"/>
      <c r="IZG17" s="345"/>
      <c r="IZH17" s="345"/>
      <c r="IZI17" s="345"/>
      <c r="IZJ17" s="345"/>
      <c r="IZK17" s="345"/>
      <c r="IZL17" s="345"/>
      <c r="IZM17" s="345"/>
      <c r="IZN17" s="345"/>
      <c r="IZO17" s="345"/>
      <c r="IZP17" s="345"/>
      <c r="IZQ17" s="345"/>
      <c r="IZR17" s="345"/>
      <c r="IZS17" s="345"/>
      <c r="IZT17" s="345"/>
      <c r="IZU17" s="345"/>
      <c r="IZV17" s="345"/>
      <c r="IZW17" s="345"/>
      <c r="IZX17" s="345"/>
      <c r="IZY17" s="345"/>
      <c r="IZZ17" s="345"/>
      <c r="JAA17" s="345"/>
      <c r="JAB17" s="345"/>
      <c r="JAC17" s="345"/>
      <c r="JAD17" s="345"/>
      <c r="JAE17" s="345"/>
      <c r="JAF17" s="345"/>
      <c r="JAG17" s="345"/>
      <c r="JAH17" s="345"/>
      <c r="JAI17" s="345"/>
      <c r="JAJ17" s="345"/>
      <c r="JAK17" s="345"/>
      <c r="JAL17" s="345"/>
      <c r="JAM17" s="345"/>
      <c r="JAN17" s="345"/>
      <c r="JAO17" s="345"/>
      <c r="JAP17" s="345"/>
      <c r="JAQ17" s="345"/>
      <c r="JAR17" s="345"/>
      <c r="JAS17" s="345"/>
      <c r="JAT17" s="345"/>
      <c r="JAU17" s="345"/>
      <c r="JAV17" s="345"/>
      <c r="JAW17" s="345"/>
      <c r="JAX17" s="345"/>
      <c r="JAY17" s="345"/>
      <c r="JAZ17" s="345"/>
      <c r="JBA17" s="345"/>
      <c r="JBB17" s="345"/>
      <c r="JBC17" s="345"/>
      <c r="JBD17" s="345"/>
      <c r="JBE17" s="345"/>
      <c r="JBF17" s="345"/>
      <c r="JBG17" s="345"/>
      <c r="JBH17" s="345"/>
      <c r="JBI17" s="345"/>
      <c r="JBJ17" s="345"/>
      <c r="JBK17" s="345"/>
      <c r="JBL17" s="345"/>
      <c r="JBM17" s="345"/>
      <c r="JBN17" s="345"/>
      <c r="JBO17" s="345"/>
      <c r="JBP17" s="345"/>
      <c r="JBQ17" s="345"/>
      <c r="JBR17" s="345"/>
      <c r="JBS17" s="345"/>
      <c r="JBT17" s="345"/>
      <c r="JBU17" s="345"/>
      <c r="JBV17" s="345"/>
      <c r="JBW17" s="345"/>
      <c r="JBX17" s="345"/>
      <c r="JBY17" s="345"/>
      <c r="JBZ17" s="345"/>
      <c r="JCA17" s="345"/>
      <c r="JCB17" s="345"/>
      <c r="JCC17" s="345"/>
      <c r="JCD17" s="345"/>
      <c r="JCE17" s="345"/>
      <c r="JCF17" s="345"/>
      <c r="JCG17" s="345"/>
      <c r="JCH17" s="345"/>
      <c r="JCI17" s="345"/>
      <c r="JCJ17" s="345"/>
      <c r="JCK17" s="345"/>
      <c r="JCL17" s="345"/>
      <c r="JCM17" s="345"/>
      <c r="JCN17" s="345"/>
      <c r="JCO17" s="345"/>
      <c r="JCP17" s="345"/>
      <c r="JCQ17" s="345"/>
      <c r="JCR17" s="345"/>
      <c r="JCS17" s="345"/>
      <c r="JCT17" s="345"/>
      <c r="JCU17" s="345"/>
      <c r="JCV17" s="345"/>
      <c r="JCW17" s="345"/>
      <c r="JCX17" s="345"/>
      <c r="JCY17" s="345"/>
      <c r="JCZ17" s="345"/>
      <c r="JDA17" s="345"/>
      <c r="JDB17" s="345"/>
      <c r="JDC17" s="345"/>
      <c r="JDD17" s="345"/>
      <c r="JDE17" s="345"/>
      <c r="JDF17" s="345"/>
      <c r="JDG17" s="345"/>
      <c r="JDH17" s="345"/>
      <c r="JDI17" s="345"/>
      <c r="JDJ17" s="345"/>
      <c r="JDK17" s="345"/>
      <c r="JDL17" s="345"/>
      <c r="JDM17" s="345"/>
      <c r="JDN17" s="345"/>
      <c r="JDO17" s="345"/>
      <c r="JDP17" s="345"/>
      <c r="JDQ17" s="345"/>
      <c r="JDR17" s="345"/>
      <c r="JDS17" s="345"/>
      <c r="JDT17" s="345"/>
      <c r="JDU17" s="345"/>
      <c r="JDV17" s="345"/>
      <c r="JDW17" s="345"/>
      <c r="JDX17" s="345"/>
      <c r="JDY17" s="345"/>
      <c r="JDZ17" s="345"/>
      <c r="JEA17" s="345"/>
      <c r="JEB17" s="345"/>
      <c r="JEC17" s="345"/>
      <c r="JED17" s="345"/>
      <c r="JEE17" s="345"/>
      <c r="JEF17" s="345"/>
      <c r="JEG17" s="345"/>
      <c r="JEH17" s="345"/>
      <c r="JEI17" s="345"/>
      <c r="JEJ17" s="345"/>
      <c r="JEK17" s="345"/>
      <c r="JEL17" s="345"/>
      <c r="JEM17" s="345"/>
      <c r="JEN17" s="345"/>
      <c r="JEO17" s="345"/>
      <c r="JEP17" s="345"/>
      <c r="JEQ17" s="345"/>
      <c r="JER17" s="345"/>
      <c r="JES17" s="345"/>
      <c r="JET17" s="345"/>
      <c r="JEU17" s="345"/>
      <c r="JEV17" s="345"/>
      <c r="JEW17" s="345"/>
      <c r="JEX17" s="345"/>
      <c r="JEY17" s="345"/>
      <c r="JEZ17" s="345"/>
      <c r="JFA17" s="345"/>
      <c r="JFB17" s="345"/>
      <c r="JFC17" s="345"/>
      <c r="JFD17" s="345"/>
      <c r="JFE17" s="345"/>
      <c r="JFF17" s="345"/>
      <c r="JFG17" s="345"/>
      <c r="JFH17" s="345"/>
      <c r="JFI17" s="345"/>
      <c r="JFJ17" s="345"/>
      <c r="JFK17" s="345"/>
      <c r="JFL17" s="345"/>
      <c r="JFM17" s="345"/>
      <c r="JFN17" s="345"/>
      <c r="JFO17" s="345"/>
      <c r="JFP17" s="345"/>
      <c r="JFQ17" s="345"/>
      <c r="JFR17" s="345"/>
      <c r="JFS17" s="345"/>
      <c r="JFT17" s="345"/>
      <c r="JFU17" s="345"/>
      <c r="JFV17" s="345"/>
      <c r="JFW17" s="345"/>
      <c r="JFX17" s="345"/>
      <c r="JFY17" s="345"/>
      <c r="JFZ17" s="345"/>
      <c r="JGA17" s="345"/>
      <c r="JGB17" s="345"/>
      <c r="JGC17" s="345"/>
      <c r="JGD17" s="345"/>
      <c r="JGE17" s="345"/>
      <c r="JGF17" s="345"/>
      <c r="JGG17" s="345"/>
      <c r="JGH17" s="345"/>
      <c r="JGI17" s="345"/>
      <c r="JGJ17" s="345"/>
      <c r="JGK17" s="345"/>
      <c r="JGL17" s="345"/>
      <c r="JGM17" s="345"/>
      <c r="JGN17" s="345"/>
      <c r="JGO17" s="345"/>
      <c r="JGP17" s="345"/>
      <c r="JGQ17" s="345"/>
      <c r="JGR17" s="345"/>
      <c r="JGS17" s="345"/>
      <c r="JGT17" s="345"/>
      <c r="JGU17" s="345"/>
      <c r="JGV17" s="345"/>
      <c r="JGW17" s="345"/>
      <c r="JGX17" s="345"/>
      <c r="JGY17" s="345"/>
      <c r="JGZ17" s="345"/>
      <c r="JHA17" s="345"/>
      <c r="JHB17" s="345"/>
      <c r="JHC17" s="345"/>
      <c r="JHD17" s="345"/>
      <c r="JHE17" s="345"/>
      <c r="JHF17" s="345"/>
      <c r="JHG17" s="345"/>
      <c r="JHH17" s="345"/>
      <c r="JHI17" s="345"/>
      <c r="JHJ17" s="345"/>
      <c r="JHK17" s="345"/>
      <c r="JHL17" s="345"/>
      <c r="JHM17" s="345"/>
      <c r="JHN17" s="345"/>
      <c r="JHO17" s="345"/>
      <c r="JHP17" s="345"/>
      <c r="JHQ17" s="345"/>
      <c r="JHR17" s="345"/>
      <c r="JHS17" s="345"/>
      <c r="JHT17" s="345"/>
      <c r="JHU17" s="345"/>
      <c r="JHV17" s="345"/>
      <c r="JHW17" s="345"/>
      <c r="JHX17" s="345"/>
      <c r="JHY17" s="345"/>
      <c r="JHZ17" s="345"/>
      <c r="JIA17" s="345"/>
      <c r="JIB17" s="345"/>
      <c r="JIC17" s="345"/>
      <c r="JID17" s="345"/>
      <c r="JIE17" s="345"/>
      <c r="JIF17" s="345"/>
      <c r="JIG17" s="345"/>
      <c r="JIH17" s="345"/>
      <c r="JII17" s="345"/>
      <c r="JIJ17" s="345"/>
      <c r="JIK17" s="345"/>
      <c r="JIL17" s="345"/>
      <c r="JIM17" s="345"/>
      <c r="JIN17" s="345"/>
      <c r="JIO17" s="345"/>
      <c r="JIP17" s="345"/>
      <c r="JIQ17" s="345"/>
      <c r="JIR17" s="345"/>
      <c r="JIS17" s="345"/>
      <c r="JIT17" s="345"/>
      <c r="JIU17" s="345"/>
      <c r="JIV17" s="345"/>
      <c r="JIW17" s="345"/>
      <c r="JIX17" s="345"/>
      <c r="JIY17" s="345"/>
      <c r="JIZ17" s="345"/>
      <c r="JJA17" s="345"/>
      <c r="JJB17" s="345"/>
      <c r="JJC17" s="345"/>
      <c r="JJD17" s="345"/>
      <c r="JJE17" s="345"/>
      <c r="JJF17" s="345"/>
      <c r="JJG17" s="345"/>
      <c r="JJH17" s="345"/>
      <c r="JJI17" s="345"/>
      <c r="JJJ17" s="345"/>
      <c r="JJK17" s="345"/>
      <c r="JJL17" s="345"/>
      <c r="JJM17" s="345"/>
      <c r="JJN17" s="345"/>
      <c r="JJO17" s="345"/>
      <c r="JJP17" s="345"/>
      <c r="JJQ17" s="345"/>
      <c r="JJR17" s="345"/>
      <c r="JJS17" s="345"/>
      <c r="JJT17" s="345"/>
      <c r="JJU17" s="345"/>
      <c r="JJV17" s="345"/>
      <c r="JJW17" s="345"/>
      <c r="JJX17" s="345"/>
      <c r="JJY17" s="345"/>
      <c r="JJZ17" s="345"/>
      <c r="JKA17" s="345"/>
      <c r="JKB17" s="345"/>
      <c r="JKC17" s="345"/>
      <c r="JKD17" s="345"/>
      <c r="JKE17" s="345"/>
      <c r="JKF17" s="345"/>
      <c r="JKG17" s="345"/>
      <c r="JKH17" s="345"/>
      <c r="JKI17" s="345"/>
      <c r="JKJ17" s="345"/>
      <c r="JKK17" s="345"/>
      <c r="JKL17" s="345"/>
      <c r="JKM17" s="345"/>
      <c r="JKN17" s="345"/>
      <c r="JKO17" s="345"/>
      <c r="JKP17" s="345"/>
      <c r="JKQ17" s="345"/>
      <c r="JKR17" s="345"/>
      <c r="JKS17" s="345"/>
      <c r="JKT17" s="345"/>
      <c r="JKU17" s="345"/>
      <c r="JKV17" s="345"/>
      <c r="JKW17" s="345"/>
      <c r="JKX17" s="345"/>
      <c r="JKY17" s="345"/>
      <c r="JKZ17" s="345"/>
      <c r="JLA17" s="345"/>
      <c r="JLB17" s="345"/>
      <c r="JLC17" s="345"/>
      <c r="JLD17" s="345"/>
      <c r="JLE17" s="345"/>
      <c r="JLF17" s="345"/>
      <c r="JLG17" s="345"/>
      <c r="JLH17" s="345"/>
      <c r="JLI17" s="345"/>
      <c r="JLJ17" s="345"/>
      <c r="JLK17" s="345"/>
      <c r="JLL17" s="345"/>
      <c r="JLM17" s="345"/>
      <c r="JLN17" s="345"/>
      <c r="JLO17" s="345"/>
      <c r="JLP17" s="345"/>
      <c r="JLQ17" s="345"/>
      <c r="JLR17" s="345"/>
      <c r="JLS17" s="345"/>
      <c r="JLT17" s="345"/>
      <c r="JLU17" s="345"/>
      <c r="JLV17" s="345"/>
      <c r="JLW17" s="345"/>
      <c r="JLX17" s="345"/>
      <c r="JLY17" s="345"/>
      <c r="JLZ17" s="345"/>
      <c r="JMA17" s="345"/>
      <c r="JMB17" s="345"/>
      <c r="JMC17" s="345"/>
      <c r="JMD17" s="345"/>
      <c r="JME17" s="345"/>
      <c r="JMF17" s="345"/>
      <c r="JMG17" s="345"/>
      <c r="JMH17" s="345"/>
      <c r="JMI17" s="345"/>
      <c r="JMJ17" s="345"/>
      <c r="JMK17" s="345"/>
      <c r="JML17" s="345"/>
      <c r="JMM17" s="345"/>
      <c r="JMN17" s="345"/>
      <c r="JMO17" s="345"/>
      <c r="JMP17" s="345"/>
      <c r="JMQ17" s="345"/>
      <c r="JMR17" s="345"/>
      <c r="JMS17" s="345"/>
      <c r="JMT17" s="345"/>
      <c r="JMU17" s="345"/>
      <c r="JMV17" s="345"/>
      <c r="JMW17" s="345"/>
      <c r="JMX17" s="345"/>
      <c r="JMY17" s="345"/>
      <c r="JMZ17" s="345"/>
      <c r="JNA17" s="345"/>
      <c r="JNB17" s="345"/>
      <c r="JNC17" s="345"/>
      <c r="JND17" s="345"/>
      <c r="JNE17" s="345"/>
      <c r="JNF17" s="345"/>
      <c r="JNG17" s="345"/>
      <c r="JNH17" s="345"/>
      <c r="JNI17" s="345"/>
      <c r="JNJ17" s="345"/>
      <c r="JNK17" s="345"/>
      <c r="JNL17" s="345"/>
      <c r="JNM17" s="345"/>
      <c r="JNN17" s="345"/>
      <c r="JNO17" s="345"/>
      <c r="JNP17" s="345"/>
      <c r="JNQ17" s="345"/>
      <c r="JNR17" s="345"/>
      <c r="JNS17" s="345"/>
      <c r="JNT17" s="345"/>
      <c r="JNU17" s="345"/>
      <c r="JNV17" s="345"/>
      <c r="JNW17" s="345"/>
      <c r="JNX17" s="345"/>
      <c r="JNY17" s="345"/>
      <c r="JNZ17" s="345"/>
      <c r="JOA17" s="345"/>
      <c r="JOB17" s="345"/>
      <c r="JOC17" s="345"/>
      <c r="JOD17" s="345"/>
      <c r="JOE17" s="345"/>
      <c r="JOF17" s="345"/>
      <c r="JOG17" s="345"/>
      <c r="JOH17" s="345"/>
      <c r="JOI17" s="345"/>
      <c r="JOJ17" s="345"/>
      <c r="JOK17" s="345"/>
      <c r="JOL17" s="345"/>
      <c r="JOM17" s="345"/>
      <c r="JON17" s="345"/>
      <c r="JOO17" s="345"/>
      <c r="JOP17" s="345"/>
      <c r="JOQ17" s="345"/>
      <c r="JOR17" s="345"/>
      <c r="JOS17" s="345"/>
      <c r="JOT17" s="345"/>
      <c r="JOU17" s="345"/>
      <c r="JOV17" s="345"/>
      <c r="JOW17" s="345"/>
      <c r="JOX17" s="345"/>
      <c r="JOY17" s="345"/>
      <c r="JOZ17" s="345"/>
      <c r="JPA17" s="345"/>
      <c r="JPB17" s="345"/>
      <c r="JPC17" s="345"/>
      <c r="JPD17" s="345"/>
      <c r="JPE17" s="345"/>
      <c r="JPF17" s="345"/>
      <c r="JPG17" s="345"/>
      <c r="JPH17" s="345"/>
      <c r="JPI17" s="345"/>
      <c r="JPJ17" s="345"/>
      <c r="JPK17" s="345"/>
      <c r="JPL17" s="345"/>
      <c r="JPM17" s="345"/>
      <c r="JPN17" s="345"/>
      <c r="JPO17" s="345"/>
      <c r="JPP17" s="345"/>
      <c r="JPQ17" s="345"/>
      <c r="JPR17" s="345"/>
      <c r="JPS17" s="345"/>
      <c r="JPT17" s="345"/>
      <c r="JPU17" s="345"/>
      <c r="JPV17" s="345"/>
      <c r="JPW17" s="345"/>
      <c r="JPX17" s="345"/>
      <c r="JPY17" s="345"/>
      <c r="JPZ17" s="345"/>
      <c r="JQA17" s="345"/>
      <c r="JQB17" s="345"/>
      <c r="JQC17" s="345"/>
      <c r="JQD17" s="345"/>
      <c r="JQE17" s="345"/>
      <c r="JQF17" s="345"/>
      <c r="JQG17" s="345"/>
      <c r="JQH17" s="345"/>
      <c r="JQI17" s="345"/>
      <c r="JQJ17" s="345"/>
      <c r="JQK17" s="345"/>
      <c r="JQL17" s="345"/>
      <c r="JQM17" s="345"/>
      <c r="JQN17" s="345"/>
      <c r="JQO17" s="345"/>
      <c r="JQP17" s="345"/>
      <c r="JQQ17" s="345"/>
      <c r="JQR17" s="345"/>
      <c r="JQS17" s="345"/>
      <c r="JQT17" s="345"/>
      <c r="JQU17" s="345"/>
      <c r="JQV17" s="345"/>
      <c r="JQW17" s="345"/>
      <c r="JQX17" s="345"/>
      <c r="JQY17" s="345"/>
      <c r="JQZ17" s="345"/>
      <c r="JRA17" s="345"/>
      <c r="JRB17" s="345"/>
      <c r="JRC17" s="345"/>
      <c r="JRD17" s="345"/>
      <c r="JRE17" s="345"/>
      <c r="JRF17" s="345"/>
      <c r="JRG17" s="345"/>
      <c r="JRH17" s="345"/>
      <c r="JRI17" s="345"/>
      <c r="JRJ17" s="345"/>
      <c r="JRK17" s="345"/>
      <c r="JRL17" s="345"/>
      <c r="JRM17" s="345"/>
      <c r="JRN17" s="345"/>
      <c r="JRO17" s="345"/>
      <c r="JRP17" s="345"/>
      <c r="JRQ17" s="345"/>
      <c r="JRR17" s="345"/>
      <c r="JRS17" s="345"/>
      <c r="JRT17" s="345"/>
      <c r="JRU17" s="345"/>
      <c r="JRV17" s="345"/>
      <c r="JRW17" s="345"/>
      <c r="JRX17" s="345"/>
      <c r="JRY17" s="345"/>
      <c r="JRZ17" s="345"/>
      <c r="JSA17" s="345"/>
      <c r="JSB17" s="345"/>
      <c r="JSC17" s="345"/>
      <c r="JSD17" s="345"/>
      <c r="JSE17" s="345"/>
      <c r="JSF17" s="345"/>
      <c r="JSG17" s="345"/>
      <c r="JSH17" s="345"/>
      <c r="JSI17" s="345"/>
      <c r="JSJ17" s="345"/>
      <c r="JSK17" s="345"/>
      <c r="JSL17" s="345"/>
      <c r="JSM17" s="345"/>
      <c r="JSN17" s="345"/>
      <c r="JSO17" s="345"/>
      <c r="JSP17" s="345"/>
      <c r="JSQ17" s="345"/>
      <c r="JSR17" s="345"/>
      <c r="JSS17" s="345"/>
      <c r="JST17" s="345"/>
      <c r="JSU17" s="345"/>
      <c r="JSV17" s="345"/>
      <c r="JSW17" s="345"/>
      <c r="JSX17" s="345"/>
      <c r="JSY17" s="345"/>
      <c r="JSZ17" s="345"/>
      <c r="JTA17" s="345"/>
      <c r="JTB17" s="345"/>
      <c r="JTC17" s="345"/>
      <c r="JTD17" s="345"/>
      <c r="JTE17" s="345"/>
      <c r="JTF17" s="345"/>
      <c r="JTG17" s="345"/>
      <c r="JTH17" s="345"/>
      <c r="JTI17" s="345"/>
      <c r="JTJ17" s="345"/>
      <c r="JTK17" s="345"/>
      <c r="JTL17" s="345"/>
      <c r="JTM17" s="345"/>
      <c r="JTN17" s="345"/>
      <c r="JTO17" s="345"/>
      <c r="JTP17" s="345"/>
      <c r="JTQ17" s="345"/>
      <c r="JTR17" s="345"/>
      <c r="JTS17" s="345"/>
      <c r="JTT17" s="345"/>
      <c r="JTU17" s="345"/>
      <c r="JTV17" s="345"/>
      <c r="JTW17" s="345"/>
      <c r="JTX17" s="345"/>
      <c r="JTY17" s="345"/>
      <c r="JTZ17" s="345"/>
      <c r="JUA17" s="345"/>
      <c r="JUB17" s="345"/>
      <c r="JUC17" s="345"/>
      <c r="JUD17" s="345"/>
      <c r="JUE17" s="345"/>
      <c r="JUF17" s="345"/>
      <c r="JUG17" s="345"/>
      <c r="JUH17" s="345"/>
      <c r="JUI17" s="345"/>
      <c r="JUJ17" s="345"/>
      <c r="JUK17" s="345"/>
      <c r="JUL17" s="345"/>
      <c r="JUM17" s="345"/>
      <c r="JUN17" s="345"/>
      <c r="JUO17" s="345"/>
      <c r="JUP17" s="345"/>
      <c r="JUQ17" s="345"/>
      <c r="JUR17" s="345"/>
      <c r="JUS17" s="345"/>
      <c r="JUT17" s="345"/>
      <c r="JUU17" s="345"/>
      <c r="JUV17" s="345"/>
      <c r="JUW17" s="345"/>
      <c r="JUX17" s="345"/>
      <c r="JUY17" s="345"/>
      <c r="JUZ17" s="345"/>
      <c r="JVA17" s="345"/>
      <c r="JVB17" s="345"/>
      <c r="JVC17" s="345"/>
      <c r="JVD17" s="345"/>
      <c r="JVE17" s="345"/>
      <c r="JVF17" s="345"/>
      <c r="JVG17" s="345"/>
      <c r="JVH17" s="345"/>
      <c r="JVI17" s="345"/>
      <c r="JVJ17" s="345"/>
      <c r="JVK17" s="345"/>
      <c r="JVL17" s="345"/>
      <c r="JVM17" s="345"/>
      <c r="JVN17" s="345"/>
      <c r="JVO17" s="345"/>
      <c r="JVP17" s="345"/>
      <c r="JVQ17" s="345"/>
      <c r="JVR17" s="345"/>
      <c r="JVS17" s="345"/>
      <c r="JVT17" s="345"/>
      <c r="JVU17" s="345"/>
      <c r="JVV17" s="345"/>
      <c r="JVW17" s="345"/>
      <c r="JVX17" s="345"/>
      <c r="JVY17" s="345"/>
      <c r="JVZ17" s="345"/>
      <c r="JWA17" s="345"/>
      <c r="JWB17" s="345"/>
      <c r="JWC17" s="345"/>
      <c r="JWD17" s="345"/>
      <c r="JWE17" s="345"/>
      <c r="JWF17" s="345"/>
      <c r="JWG17" s="345"/>
      <c r="JWH17" s="345"/>
      <c r="JWI17" s="345"/>
      <c r="JWJ17" s="345"/>
      <c r="JWK17" s="345"/>
      <c r="JWL17" s="345"/>
      <c r="JWM17" s="345"/>
      <c r="JWN17" s="345"/>
      <c r="JWO17" s="345"/>
      <c r="JWP17" s="345"/>
      <c r="JWQ17" s="345"/>
      <c r="JWR17" s="345"/>
      <c r="JWS17" s="345"/>
      <c r="JWT17" s="345"/>
      <c r="JWU17" s="345"/>
      <c r="JWV17" s="345"/>
      <c r="JWW17" s="345"/>
      <c r="JWX17" s="345"/>
      <c r="JWY17" s="345"/>
      <c r="JWZ17" s="345"/>
      <c r="JXA17" s="345"/>
      <c r="JXB17" s="345"/>
      <c r="JXC17" s="345"/>
      <c r="JXD17" s="345"/>
      <c r="JXE17" s="345"/>
      <c r="JXF17" s="345"/>
      <c r="JXG17" s="345"/>
      <c r="JXH17" s="345"/>
      <c r="JXI17" s="345"/>
      <c r="JXJ17" s="345"/>
      <c r="JXK17" s="345"/>
      <c r="JXL17" s="345"/>
      <c r="JXM17" s="345"/>
      <c r="JXN17" s="345"/>
      <c r="JXO17" s="345"/>
      <c r="JXP17" s="345"/>
      <c r="JXQ17" s="345"/>
      <c r="JXR17" s="345"/>
      <c r="JXS17" s="345"/>
      <c r="JXT17" s="345"/>
      <c r="JXU17" s="345"/>
      <c r="JXV17" s="345"/>
      <c r="JXW17" s="345"/>
      <c r="JXX17" s="345"/>
      <c r="JXY17" s="345"/>
      <c r="JXZ17" s="345"/>
      <c r="JYA17" s="345"/>
      <c r="JYB17" s="345"/>
      <c r="JYC17" s="345"/>
      <c r="JYD17" s="345"/>
      <c r="JYE17" s="345"/>
      <c r="JYF17" s="345"/>
      <c r="JYG17" s="345"/>
      <c r="JYH17" s="345"/>
      <c r="JYI17" s="345"/>
      <c r="JYJ17" s="345"/>
      <c r="JYK17" s="345"/>
      <c r="JYL17" s="345"/>
      <c r="JYM17" s="345"/>
      <c r="JYN17" s="345"/>
      <c r="JYO17" s="345"/>
      <c r="JYP17" s="345"/>
      <c r="JYQ17" s="345"/>
      <c r="JYR17" s="345"/>
      <c r="JYS17" s="345"/>
      <c r="JYT17" s="345"/>
      <c r="JYU17" s="345"/>
      <c r="JYV17" s="345"/>
      <c r="JYW17" s="345"/>
      <c r="JYX17" s="345"/>
      <c r="JYY17" s="345"/>
      <c r="JYZ17" s="345"/>
      <c r="JZA17" s="345"/>
      <c r="JZB17" s="345"/>
      <c r="JZC17" s="345"/>
      <c r="JZD17" s="345"/>
      <c r="JZE17" s="345"/>
      <c r="JZF17" s="345"/>
      <c r="JZG17" s="345"/>
      <c r="JZH17" s="345"/>
      <c r="JZI17" s="345"/>
      <c r="JZJ17" s="345"/>
      <c r="JZK17" s="345"/>
      <c r="JZL17" s="345"/>
      <c r="JZM17" s="345"/>
      <c r="JZN17" s="345"/>
      <c r="JZO17" s="345"/>
      <c r="JZP17" s="345"/>
      <c r="JZQ17" s="345"/>
      <c r="JZR17" s="345"/>
      <c r="JZS17" s="345"/>
      <c r="JZT17" s="345"/>
      <c r="JZU17" s="345"/>
      <c r="JZV17" s="345"/>
      <c r="JZW17" s="345"/>
      <c r="JZX17" s="345"/>
      <c r="JZY17" s="345"/>
      <c r="JZZ17" s="345"/>
      <c r="KAA17" s="345"/>
      <c r="KAB17" s="345"/>
      <c r="KAC17" s="345"/>
      <c r="KAD17" s="345"/>
      <c r="KAE17" s="345"/>
      <c r="KAF17" s="345"/>
      <c r="KAG17" s="345"/>
      <c r="KAH17" s="345"/>
      <c r="KAI17" s="345"/>
      <c r="KAJ17" s="345"/>
      <c r="KAK17" s="345"/>
      <c r="KAL17" s="345"/>
      <c r="KAM17" s="345"/>
      <c r="KAN17" s="345"/>
      <c r="KAO17" s="345"/>
      <c r="KAP17" s="345"/>
      <c r="KAQ17" s="345"/>
      <c r="KAR17" s="345"/>
      <c r="KAS17" s="345"/>
      <c r="KAT17" s="345"/>
      <c r="KAU17" s="345"/>
      <c r="KAV17" s="345"/>
      <c r="KAW17" s="345"/>
      <c r="KAX17" s="345"/>
      <c r="KAY17" s="345"/>
      <c r="KAZ17" s="345"/>
      <c r="KBA17" s="345"/>
      <c r="KBB17" s="345"/>
      <c r="KBC17" s="345"/>
      <c r="KBD17" s="345"/>
      <c r="KBE17" s="345"/>
      <c r="KBF17" s="345"/>
      <c r="KBG17" s="345"/>
      <c r="KBH17" s="345"/>
      <c r="KBI17" s="345"/>
      <c r="KBJ17" s="345"/>
      <c r="KBK17" s="345"/>
      <c r="KBL17" s="345"/>
      <c r="KBM17" s="345"/>
      <c r="KBN17" s="345"/>
      <c r="KBO17" s="345"/>
      <c r="KBP17" s="345"/>
      <c r="KBQ17" s="345"/>
      <c r="KBR17" s="345"/>
      <c r="KBS17" s="345"/>
      <c r="KBT17" s="345"/>
      <c r="KBU17" s="345"/>
      <c r="KBV17" s="345"/>
      <c r="KBW17" s="345"/>
      <c r="KBX17" s="345"/>
      <c r="KBY17" s="345"/>
      <c r="KBZ17" s="345"/>
      <c r="KCA17" s="345"/>
      <c r="KCB17" s="345"/>
      <c r="KCC17" s="345"/>
      <c r="KCD17" s="345"/>
      <c r="KCE17" s="345"/>
      <c r="KCF17" s="345"/>
      <c r="KCG17" s="345"/>
      <c r="KCH17" s="345"/>
      <c r="KCI17" s="345"/>
      <c r="KCJ17" s="345"/>
      <c r="KCK17" s="345"/>
      <c r="KCL17" s="345"/>
      <c r="KCM17" s="345"/>
      <c r="KCN17" s="345"/>
      <c r="KCO17" s="345"/>
      <c r="KCP17" s="345"/>
      <c r="KCQ17" s="345"/>
      <c r="KCR17" s="345"/>
      <c r="KCS17" s="345"/>
      <c r="KCT17" s="345"/>
      <c r="KCU17" s="345"/>
      <c r="KCV17" s="345"/>
      <c r="KCW17" s="345"/>
      <c r="KCX17" s="345"/>
      <c r="KCY17" s="345"/>
      <c r="KCZ17" s="345"/>
      <c r="KDA17" s="345"/>
      <c r="KDB17" s="345"/>
      <c r="KDC17" s="345"/>
      <c r="KDD17" s="345"/>
      <c r="KDE17" s="345"/>
      <c r="KDF17" s="345"/>
      <c r="KDG17" s="345"/>
      <c r="KDH17" s="345"/>
      <c r="KDI17" s="345"/>
      <c r="KDJ17" s="345"/>
      <c r="KDK17" s="345"/>
      <c r="KDL17" s="345"/>
      <c r="KDM17" s="345"/>
      <c r="KDN17" s="345"/>
      <c r="KDO17" s="345"/>
      <c r="KDP17" s="345"/>
      <c r="KDQ17" s="345"/>
      <c r="KDR17" s="345"/>
      <c r="KDS17" s="345"/>
      <c r="KDT17" s="345"/>
      <c r="KDU17" s="345"/>
      <c r="KDV17" s="345"/>
      <c r="KDW17" s="345"/>
      <c r="KDX17" s="345"/>
      <c r="KDY17" s="345"/>
      <c r="KDZ17" s="345"/>
      <c r="KEA17" s="345"/>
      <c r="KEB17" s="345"/>
      <c r="KEC17" s="345"/>
      <c r="KED17" s="345"/>
      <c r="KEE17" s="345"/>
      <c r="KEF17" s="345"/>
      <c r="KEG17" s="345"/>
      <c r="KEH17" s="345"/>
      <c r="KEI17" s="345"/>
      <c r="KEJ17" s="345"/>
      <c r="KEK17" s="345"/>
      <c r="KEL17" s="345"/>
      <c r="KEM17" s="345"/>
      <c r="KEN17" s="345"/>
      <c r="KEO17" s="345"/>
      <c r="KEP17" s="345"/>
      <c r="KEQ17" s="345"/>
      <c r="KER17" s="345"/>
      <c r="KES17" s="345"/>
      <c r="KET17" s="345"/>
      <c r="KEU17" s="345"/>
      <c r="KEV17" s="345"/>
      <c r="KEW17" s="345"/>
      <c r="KEX17" s="345"/>
      <c r="KEY17" s="345"/>
      <c r="KEZ17" s="345"/>
      <c r="KFA17" s="345"/>
      <c r="KFB17" s="345"/>
      <c r="KFC17" s="345"/>
      <c r="KFD17" s="345"/>
      <c r="KFE17" s="345"/>
      <c r="KFF17" s="345"/>
      <c r="KFG17" s="345"/>
      <c r="KFH17" s="345"/>
      <c r="KFI17" s="345"/>
      <c r="KFJ17" s="345"/>
      <c r="KFK17" s="345"/>
      <c r="KFL17" s="345"/>
      <c r="KFM17" s="345"/>
      <c r="KFN17" s="345"/>
      <c r="KFO17" s="345"/>
      <c r="KFP17" s="345"/>
      <c r="KFQ17" s="345"/>
      <c r="KFR17" s="345"/>
      <c r="KFS17" s="345"/>
      <c r="KFT17" s="345"/>
      <c r="KFU17" s="345"/>
      <c r="KFV17" s="345"/>
      <c r="KFW17" s="345"/>
      <c r="KFX17" s="345"/>
      <c r="KFY17" s="345"/>
      <c r="KFZ17" s="345"/>
      <c r="KGA17" s="345"/>
      <c r="KGB17" s="345"/>
      <c r="KGC17" s="345"/>
      <c r="KGD17" s="345"/>
      <c r="KGE17" s="345"/>
      <c r="KGF17" s="345"/>
      <c r="KGG17" s="345"/>
      <c r="KGH17" s="345"/>
      <c r="KGI17" s="345"/>
      <c r="KGJ17" s="345"/>
      <c r="KGK17" s="345"/>
      <c r="KGL17" s="345"/>
      <c r="KGM17" s="345"/>
      <c r="KGN17" s="345"/>
      <c r="KGO17" s="345"/>
      <c r="KGP17" s="345"/>
      <c r="KGQ17" s="345"/>
      <c r="KGR17" s="345"/>
      <c r="KGS17" s="345"/>
      <c r="KGT17" s="345"/>
      <c r="KGU17" s="345"/>
      <c r="KGV17" s="345"/>
      <c r="KGW17" s="345"/>
      <c r="KGX17" s="345"/>
      <c r="KGY17" s="345"/>
      <c r="KGZ17" s="345"/>
      <c r="KHA17" s="345"/>
      <c r="KHB17" s="345"/>
      <c r="KHC17" s="345"/>
      <c r="KHD17" s="345"/>
      <c r="KHE17" s="345"/>
      <c r="KHF17" s="345"/>
      <c r="KHG17" s="345"/>
      <c r="KHH17" s="345"/>
      <c r="KHI17" s="345"/>
      <c r="KHJ17" s="345"/>
      <c r="KHK17" s="345"/>
      <c r="KHL17" s="345"/>
      <c r="KHM17" s="345"/>
      <c r="KHN17" s="345"/>
      <c r="KHO17" s="345"/>
      <c r="KHP17" s="345"/>
      <c r="KHQ17" s="345"/>
      <c r="KHR17" s="345"/>
      <c r="KHS17" s="345"/>
      <c r="KHT17" s="345"/>
      <c r="KHU17" s="345"/>
      <c r="KHV17" s="345"/>
      <c r="KHW17" s="345"/>
      <c r="KHX17" s="345"/>
      <c r="KHY17" s="345"/>
      <c r="KHZ17" s="345"/>
      <c r="KIA17" s="345"/>
      <c r="KIB17" s="345"/>
      <c r="KIC17" s="345"/>
      <c r="KID17" s="345"/>
      <c r="KIE17" s="345"/>
      <c r="KIF17" s="345"/>
      <c r="KIG17" s="345"/>
      <c r="KIH17" s="345"/>
      <c r="KII17" s="345"/>
      <c r="KIJ17" s="345"/>
      <c r="KIK17" s="345"/>
      <c r="KIL17" s="345"/>
      <c r="KIM17" s="345"/>
      <c r="KIN17" s="345"/>
      <c r="KIO17" s="345"/>
      <c r="KIP17" s="345"/>
      <c r="KIQ17" s="345"/>
      <c r="KIR17" s="345"/>
      <c r="KIS17" s="345"/>
      <c r="KIT17" s="345"/>
      <c r="KIU17" s="345"/>
      <c r="KIV17" s="345"/>
      <c r="KIW17" s="345"/>
      <c r="KIX17" s="345"/>
      <c r="KIY17" s="345"/>
      <c r="KIZ17" s="345"/>
      <c r="KJA17" s="345"/>
      <c r="KJB17" s="345"/>
      <c r="KJC17" s="345"/>
      <c r="KJD17" s="345"/>
      <c r="KJE17" s="345"/>
      <c r="KJF17" s="345"/>
      <c r="KJG17" s="345"/>
      <c r="KJH17" s="345"/>
      <c r="KJI17" s="345"/>
      <c r="KJJ17" s="345"/>
      <c r="KJK17" s="345"/>
      <c r="KJL17" s="345"/>
      <c r="KJM17" s="345"/>
      <c r="KJN17" s="345"/>
      <c r="KJO17" s="345"/>
      <c r="KJP17" s="345"/>
      <c r="KJQ17" s="345"/>
      <c r="KJR17" s="345"/>
      <c r="KJS17" s="345"/>
      <c r="KJT17" s="345"/>
      <c r="KJU17" s="345"/>
      <c r="KJV17" s="345"/>
      <c r="KJW17" s="345"/>
      <c r="KJX17" s="345"/>
      <c r="KJY17" s="345"/>
      <c r="KJZ17" s="345"/>
      <c r="KKA17" s="345"/>
      <c r="KKB17" s="345"/>
      <c r="KKC17" s="345"/>
      <c r="KKD17" s="345"/>
      <c r="KKE17" s="345"/>
      <c r="KKF17" s="345"/>
      <c r="KKG17" s="345"/>
      <c r="KKH17" s="345"/>
      <c r="KKI17" s="345"/>
      <c r="KKJ17" s="345"/>
      <c r="KKK17" s="345"/>
      <c r="KKL17" s="345"/>
      <c r="KKM17" s="345"/>
      <c r="KKN17" s="345"/>
      <c r="KKO17" s="345"/>
      <c r="KKP17" s="345"/>
      <c r="KKQ17" s="345"/>
      <c r="KKR17" s="345"/>
      <c r="KKS17" s="345"/>
      <c r="KKT17" s="345"/>
      <c r="KKU17" s="345"/>
      <c r="KKV17" s="345"/>
      <c r="KKW17" s="345"/>
      <c r="KKX17" s="345"/>
      <c r="KKY17" s="345"/>
      <c r="KKZ17" s="345"/>
      <c r="KLA17" s="345"/>
      <c r="KLB17" s="345"/>
      <c r="KLC17" s="345"/>
      <c r="KLD17" s="345"/>
      <c r="KLE17" s="345"/>
      <c r="KLF17" s="345"/>
      <c r="KLG17" s="345"/>
      <c r="KLH17" s="345"/>
      <c r="KLI17" s="345"/>
      <c r="KLJ17" s="345"/>
      <c r="KLK17" s="345"/>
      <c r="KLL17" s="345"/>
      <c r="KLM17" s="345"/>
      <c r="KLN17" s="345"/>
      <c r="KLO17" s="345"/>
      <c r="KLP17" s="345"/>
      <c r="KLQ17" s="345"/>
      <c r="KLR17" s="345"/>
      <c r="KLS17" s="345"/>
      <c r="KLT17" s="345"/>
      <c r="KLU17" s="345"/>
      <c r="KLV17" s="345"/>
      <c r="KLW17" s="345"/>
      <c r="KLX17" s="345"/>
      <c r="KLY17" s="345"/>
      <c r="KLZ17" s="345"/>
      <c r="KMA17" s="345"/>
      <c r="KMB17" s="345"/>
      <c r="KMC17" s="345"/>
      <c r="KMD17" s="345"/>
      <c r="KME17" s="345"/>
      <c r="KMF17" s="345"/>
      <c r="KMG17" s="345"/>
      <c r="KMH17" s="345"/>
      <c r="KMI17" s="345"/>
      <c r="KMJ17" s="345"/>
      <c r="KMK17" s="345"/>
      <c r="KML17" s="345"/>
      <c r="KMM17" s="345"/>
      <c r="KMN17" s="345"/>
      <c r="KMO17" s="345"/>
      <c r="KMP17" s="345"/>
      <c r="KMQ17" s="345"/>
      <c r="KMR17" s="345"/>
      <c r="KMS17" s="345"/>
      <c r="KMT17" s="345"/>
      <c r="KMU17" s="345"/>
      <c r="KMV17" s="345"/>
      <c r="KMW17" s="345"/>
      <c r="KMX17" s="345"/>
      <c r="KMY17" s="345"/>
      <c r="KMZ17" s="345"/>
      <c r="KNA17" s="345"/>
      <c r="KNB17" s="345"/>
      <c r="KNC17" s="345"/>
      <c r="KND17" s="345"/>
      <c r="KNE17" s="345"/>
      <c r="KNF17" s="345"/>
      <c r="KNG17" s="345"/>
      <c r="KNH17" s="345"/>
      <c r="KNI17" s="345"/>
      <c r="KNJ17" s="345"/>
      <c r="KNK17" s="345"/>
      <c r="KNL17" s="345"/>
      <c r="KNM17" s="345"/>
      <c r="KNN17" s="345"/>
      <c r="KNO17" s="345"/>
      <c r="KNP17" s="345"/>
      <c r="KNQ17" s="345"/>
      <c r="KNR17" s="345"/>
      <c r="KNS17" s="345"/>
      <c r="KNT17" s="345"/>
      <c r="KNU17" s="345"/>
      <c r="KNV17" s="345"/>
      <c r="KNW17" s="345"/>
      <c r="KNX17" s="345"/>
      <c r="KNY17" s="345"/>
      <c r="KNZ17" s="345"/>
      <c r="KOA17" s="345"/>
      <c r="KOB17" s="345"/>
      <c r="KOC17" s="345"/>
      <c r="KOD17" s="345"/>
      <c r="KOE17" s="345"/>
      <c r="KOF17" s="345"/>
      <c r="KOG17" s="345"/>
      <c r="KOH17" s="345"/>
      <c r="KOI17" s="345"/>
      <c r="KOJ17" s="345"/>
      <c r="KOK17" s="345"/>
      <c r="KOL17" s="345"/>
      <c r="KOM17" s="345"/>
      <c r="KON17" s="345"/>
      <c r="KOO17" s="345"/>
      <c r="KOP17" s="345"/>
      <c r="KOQ17" s="345"/>
      <c r="KOR17" s="345"/>
      <c r="KOS17" s="345"/>
      <c r="KOT17" s="345"/>
      <c r="KOU17" s="345"/>
      <c r="KOV17" s="345"/>
      <c r="KOW17" s="345"/>
      <c r="KOX17" s="345"/>
      <c r="KOY17" s="345"/>
      <c r="KOZ17" s="345"/>
      <c r="KPA17" s="345"/>
      <c r="KPB17" s="345"/>
      <c r="KPC17" s="345"/>
      <c r="KPD17" s="345"/>
      <c r="KPE17" s="345"/>
      <c r="KPF17" s="345"/>
      <c r="KPG17" s="345"/>
      <c r="KPH17" s="345"/>
      <c r="KPI17" s="345"/>
      <c r="KPJ17" s="345"/>
      <c r="KPK17" s="345"/>
      <c r="KPL17" s="345"/>
      <c r="KPM17" s="345"/>
      <c r="KPN17" s="345"/>
      <c r="KPO17" s="345"/>
      <c r="KPP17" s="345"/>
      <c r="KPQ17" s="345"/>
      <c r="KPR17" s="345"/>
      <c r="KPS17" s="345"/>
      <c r="KPT17" s="345"/>
      <c r="KPU17" s="345"/>
      <c r="KPV17" s="345"/>
      <c r="KPW17" s="345"/>
      <c r="KPX17" s="345"/>
      <c r="KPY17" s="345"/>
      <c r="KPZ17" s="345"/>
      <c r="KQA17" s="345"/>
      <c r="KQB17" s="345"/>
      <c r="KQC17" s="345"/>
      <c r="KQD17" s="345"/>
      <c r="KQE17" s="345"/>
      <c r="KQF17" s="345"/>
      <c r="KQG17" s="345"/>
      <c r="KQH17" s="345"/>
      <c r="KQI17" s="345"/>
      <c r="KQJ17" s="345"/>
      <c r="KQK17" s="345"/>
      <c r="KQL17" s="345"/>
      <c r="KQM17" s="345"/>
      <c r="KQN17" s="345"/>
      <c r="KQO17" s="345"/>
      <c r="KQP17" s="345"/>
      <c r="KQQ17" s="345"/>
      <c r="KQR17" s="345"/>
      <c r="KQS17" s="345"/>
      <c r="KQT17" s="345"/>
      <c r="KQU17" s="345"/>
      <c r="KQV17" s="345"/>
      <c r="KQW17" s="345"/>
      <c r="KQX17" s="345"/>
      <c r="KQY17" s="345"/>
      <c r="KQZ17" s="345"/>
      <c r="KRA17" s="345"/>
      <c r="KRB17" s="345"/>
      <c r="KRC17" s="345"/>
      <c r="KRD17" s="345"/>
      <c r="KRE17" s="345"/>
      <c r="KRF17" s="345"/>
      <c r="KRG17" s="345"/>
      <c r="KRH17" s="345"/>
      <c r="KRI17" s="345"/>
      <c r="KRJ17" s="345"/>
      <c r="KRK17" s="345"/>
      <c r="KRL17" s="345"/>
      <c r="KRM17" s="345"/>
      <c r="KRN17" s="345"/>
      <c r="KRO17" s="345"/>
      <c r="KRP17" s="345"/>
      <c r="KRQ17" s="345"/>
      <c r="KRR17" s="345"/>
      <c r="KRS17" s="345"/>
      <c r="KRT17" s="345"/>
      <c r="KRU17" s="345"/>
      <c r="KRV17" s="345"/>
      <c r="KRW17" s="345"/>
      <c r="KRX17" s="345"/>
      <c r="KRY17" s="345"/>
      <c r="KRZ17" s="345"/>
      <c r="KSA17" s="345"/>
      <c r="KSB17" s="345"/>
      <c r="KSC17" s="345"/>
      <c r="KSD17" s="345"/>
      <c r="KSE17" s="345"/>
      <c r="KSF17" s="345"/>
      <c r="KSG17" s="345"/>
      <c r="KSH17" s="345"/>
      <c r="KSI17" s="345"/>
      <c r="KSJ17" s="345"/>
      <c r="KSK17" s="345"/>
      <c r="KSL17" s="345"/>
      <c r="KSM17" s="345"/>
      <c r="KSN17" s="345"/>
      <c r="KSO17" s="345"/>
      <c r="KSP17" s="345"/>
      <c r="KSQ17" s="345"/>
      <c r="KSR17" s="345"/>
      <c r="KSS17" s="345"/>
      <c r="KST17" s="345"/>
      <c r="KSU17" s="345"/>
      <c r="KSV17" s="345"/>
      <c r="KSW17" s="345"/>
      <c r="KSX17" s="345"/>
      <c r="KSY17" s="345"/>
      <c r="KSZ17" s="345"/>
      <c r="KTA17" s="345"/>
      <c r="KTB17" s="345"/>
      <c r="KTC17" s="345"/>
      <c r="KTD17" s="345"/>
      <c r="KTE17" s="345"/>
      <c r="KTF17" s="345"/>
      <c r="KTG17" s="345"/>
      <c r="KTH17" s="345"/>
      <c r="KTI17" s="345"/>
      <c r="KTJ17" s="345"/>
      <c r="KTK17" s="345"/>
      <c r="KTL17" s="345"/>
      <c r="KTM17" s="345"/>
      <c r="KTN17" s="345"/>
      <c r="KTO17" s="345"/>
      <c r="KTP17" s="345"/>
      <c r="KTQ17" s="345"/>
      <c r="KTR17" s="345"/>
      <c r="KTS17" s="345"/>
      <c r="KTT17" s="345"/>
      <c r="KTU17" s="345"/>
      <c r="KTV17" s="345"/>
      <c r="KTW17" s="345"/>
      <c r="KTX17" s="345"/>
      <c r="KTY17" s="345"/>
      <c r="KTZ17" s="345"/>
      <c r="KUA17" s="345"/>
      <c r="KUB17" s="345"/>
      <c r="KUC17" s="345"/>
      <c r="KUD17" s="345"/>
      <c r="KUE17" s="345"/>
      <c r="KUF17" s="345"/>
      <c r="KUG17" s="345"/>
      <c r="KUH17" s="345"/>
      <c r="KUI17" s="345"/>
      <c r="KUJ17" s="345"/>
      <c r="KUK17" s="345"/>
      <c r="KUL17" s="345"/>
      <c r="KUM17" s="345"/>
      <c r="KUN17" s="345"/>
      <c r="KUO17" s="345"/>
      <c r="KUP17" s="345"/>
      <c r="KUQ17" s="345"/>
      <c r="KUR17" s="345"/>
      <c r="KUS17" s="345"/>
      <c r="KUT17" s="345"/>
      <c r="KUU17" s="345"/>
      <c r="KUV17" s="345"/>
      <c r="KUW17" s="345"/>
      <c r="KUX17" s="345"/>
      <c r="KUY17" s="345"/>
      <c r="KUZ17" s="345"/>
      <c r="KVA17" s="345"/>
      <c r="KVB17" s="345"/>
      <c r="KVC17" s="345"/>
      <c r="KVD17" s="345"/>
      <c r="KVE17" s="345"/>
      <c r="KVF17" s="345"/>
      <c r="KVG17" s="345"/>
      <c r="KVH17" s="345"/>
      <c r="KVI17" s="345"/>
      <c r="KVJ17" s="345"/>
      <c r="KVK17" s="345"/>
      <c r="KVL17" s="345"/>
      <c r="KVM17" s="345"/>
      <c r="KVN17" s="345"/>
      <c r="KVO17" s="345"/>
      <c r="KVP17" s="345"/>
      <c r="KVQ17" s="345"/>
      <c r="KVR17" s="345"/>
      <c r="KVS17" s="345"/>
      <c r="KVT17" s="345"/>
      <c r="KVU17" s="345"/>
      <c r="KVV17" s="345"/>
      <c r="KVW17" s="345"/>
      <c r="KVX17" s="345"/>
      <c r="KVY17" s="345"/>
      <c r="KVZ17" s="345"/>
      <c r="KWA17" s="345"/>
      <c r="KWB17" s="345"/>
      <c r="KWC17" s="345"/>
      <c r="KWD17" s="345"/>
      <c r="KWE17" s="345"/>
      <c r="KWF17" s="345"/>
      <c r="KWG17" s="345"/>
      <c r="KWH17" s="345"/>
      <c r="KWI17" s="345"/>
      <c r="KWJ17" s="345"/>
      <c r="KWK17" s="345"/>
      <c r="KWL17" s="345"/>
      <c r="KWM17" s="345"/>
      <c r="KWN17" s="345"/>
      <c r="KWO17" s="345"/>
      <c r="KWP17" s="345"/>
      <c r="KWQ17" s="345"/>
      <c r="KWR17" s="345"/>
      <c r="KWS17" s="345"/>
      <c r="KWT17" s="345"/>
      <c r="KWU17" s="345"/>
      <c r="KWV17" s="345"/>
      <c r="KWW17" s="345"/>
      <c r="KWX17" s="345"/>
      <c r="KWY17" s="345"/>
      <c r="KWZ17" s="345"/>
      <c r="KXA17" s="345"/>
      <c r="KXB17" s="345"/>
      <c r="KXC17" s="345"/>
      <c r="KXD17" s="345"/>
      <c r="KXE17" s="345"/>
      <c r="KXF17" s="345"/>
      <c r="KXG17" s="345"/>
      <c r="KXH17" s="345"/>
      <c r="KXI17" s="345"/>
      <c r="KXJ17" s="345"/>
      <c r="KXK17" s="345"/>
      <c r="KXL17" s="345"/>
      <c r="KXM17" s="345"/>
      <c r="KXN17" s="345"/>
      <c r="KXO17" s="345"/>
      <c r="KXP17" s="345"/>
      <c r="KXQ17" s="345"/>
      <c r="KXR17" s="345"/>
      <c r="KXS17" s="345"/>
      <c r="KXT17" s="345"/>
      <c r="KXU17" s="345"/>
      <c r="KXV17" s="345"/>
      <c r="KXW17" s="345"/>
      <c r="KXX17" s="345"/>
      <c r="KXY17" s="345"/>
      <c r="KXZ17" s="345"/>
      <c r="KYA17" s="345"/>
      <c r="KYB17" s="345"/>
      <c r="KYC17" s="345"/>
      <c r="KYD17" s="345"/>
      <c r="KYE17" s="345"/>
      <c r="KYF17" s="345"/>
      <c r="KYG17" s="345"/>
      <c r="KYH17" s="345"/>
      <c r="KYI17" s="345"/>
      <c r="KYJ17" s="345"/>
      <c r="KYK17" s="345"/>
      <c r="KYL17" s="345"/>
      <c r="KYM17" s="345"/>
      <c r="KYN17" s="345"/>
      <c r="KYO17" s="345"/>
      <c r="KYP17" s="345"/>
      <c r="KYQ17" s="345"/>
      <c r="KYR17" s="345"/>
      <c r="KYS17" s="345"/>
      <c r="KYT17" s="345"/>
      <c r="KYU17" s="345"/>
      <c r="KYV17" s="345"/>
      <c r="KYW17" s="345"/>
      <c r="KYX17" s="345"/>
      <c r="KYY17" s="345"/>
      <c r="KYZ17" s="345"/>
      <c r="KZA17" s="345"/>
      <c r="KZB17" s="345"/>
      <c r="KZC17" s="345"/>
      <c r="KZD17" s="345"/>
      <c r="KZE17" s="345"/>
      <c r="KZF17" s="345"/>
      <c r="KZG17" s="345"/>
      <c r="KZH17" s="345"/>
      <c r="KZI17" s="345"/>
      <c r="KZJ17" s="345"/>
      <c r="KZK17" s="345"/>
      <c r="KZL17" s="345"/>
      <c r="KZM17" s="345"/>
      <c r="KZN17" s="345"/>
      <c r="KZO17" s="345"/>
      <c r="KZP17" s="345"/>
      <c r="KZQ17" s="345"/>
      <c r="KZR17" s="345"/>
      <c r="KZS17" s="345"/>
      <c r="KZT17" s="345"/>
      <c r="KZU17" s="345"/>
      <c r="KZV17" s="345"/>
      <c r="KZW17" s="345"/>
      <c r="KZX17" s="345"/>
      <c r="KZY17" s="345"/>
      <c r="KZZ17" s="345"/>
      <c r="LAA17" s="345"/>
      <c r="LAB17" s="345"/>
      <c r="LAC17" s="345"/>
      <c r="LAD17" s="345"/>
      <c r="LAE17" s="345"/>
      <c r="LAF17" s="345"/>
      <c r="LAG17" s="345"/>
      <c r="LAH17" s="345"/>
      <c r="LAI17" s="345"/>
      <c r="LAJ17" s="345"/>
      <c r="LAK17" s="345"/>
      <c r="LAL17" s="345"/>
      <c r="LAM17" s="345"/>
      <c r="LAN17" s="345"/>
      <c r="LAO17" s="345"/>
      <c r="LAP17" s="345"/>
      <c r="LAQ17" s="345"/>
      <c r="LAR17" s="345"/>
      <c r="LAS17" s="345"/>
      <c r="LAT17" s="345"/>
      <c r="LAU17" s="345"/>
      <c r="LAV17" s="345"/>
      <c r="LAW17" s="345"/>
      <c r="LAX17" s="345"/>
      <c r="LAY17" s="345"/>
      <c r="LAZ17" s="345"/>
      <c r="LBA17" s="345"/>
      <c r="LBB17" s="345"/>
      <c r="LBC17" s="345"/>
      <c r="LBD17" s="345"/>
      <c r="LBE17" s="345"/>
      <c r="LBF17" s="345"/>
      <c r="LBG17" s="345"/>
      <c r="LBH17" s="345"/>
      <c r="LBI17" s="345"/>
      <c r="LBJ17" s="345"/>
      <c r="LBK17" s="345"/>
      <c r="LBL17" s="345"/>
      <c r="LBM17" s="345"/>
      <c r="LBN17" s="345"/>
      <c r="LBO17" s="345"/>
      <c r="LBP17" s="345"/>
      <c r="LBQ17" s="345"/>
      <c r="LBR17" s="345"/>
      <c r="LBS17" s="345"/>
      <c r="LBT17" s="345"/>
      <c r="LBU17" s="345"/>
      <c r="LBV17" s="345"/>
      <c r="LBW17" s="345"/>
      <c r="LBX17" s="345"/>
      <c r="LBY17" s="345"/>
      <c r="LBZ17" s="345"/>
      <c r="LCA17" s="345"/>
      <c r="LCB17" s="345"/>
      <c r="LCC17" s="345"/>
      <c r="LCD17" s="345"/>
      <c r="LCE17" s="345"/>
      <c r="LCF17" s="345"/>
      <c r="LCG17" s="345"/>
      <c r="LCH17" s="345"/>
      <c r="LCI17" s="345"/>
      <c r="LCJ17" s="345"/>
      <c r="LCK17" s="345"/>
      <c r="LCL17" s="345"/>
      <c r="LCM17" s="345"/>
      <c r="LCN17" s="345"/>
      <c r="LCO17" s="345"/>
      <c r="LCP17" s="345"/>
      <c r="LCQ17" s="345"/>
      <c r="LCR17" s="345"/>
      <c r="LCS17" s="345"/>
      <c r="LCT17" s="345"/>
      <c r="LCU17" s="345"/>
      <c r="LCV17" s="345"/>
      <c r="LCW17" s="345"/>
      <c r="LCX17" s="345"/>
      <c r="LCY17" s="345"/>
      <c r="LCZ17" s="345"/>
      <c r="LDA17" s="345"/>
      <c r="LDB17" s="345"/>
      <c r="LDC17" s="345"/>
      <c r="LDD17" s="345"/>
      <c r="LDE17" s="345"/>
      <c r="LDF17" s="345"/>
      <c r="LDG17" s="345"/>
      <c r="LDH17" s="345"/>
      <c r="LDI17" s="345"/>
      <c r="LDJ17" s="345"/>
      <c r="LDK17" s="345"/>
      <c r="LDL17" s="345"/>
      <c r="LDM17" s="345"/>
      <c r="LDN17" s="345"/>
      <c r="LDO17" s="345"/>
      <c r="LDP17" s="345"/>
      <c r="LDQ17" s="345"/>
      <c r="LDR17" s="345"/>
      <c r="LDS17" s="345"/>
      <c r="LDT17" s="345"/>
      <c r="LDU17" s="345"/>
      <c r="LDV17" s="345"/>
      <c r="LDW17" s="345"/>
      <c r="LDX17" s="345"/>
      <c r="LDY17" s="345"/>
      <c r="LDZ17" s="345"/>
      <c r="LEA17" s="345"/>
      <c r="LEB17" s="345"/>
      <c r="LEC17" s="345"/>
      <c r="LED17" s="345"/>
      <c r="LEE17" s="345"/>
      <c r="LEF17" s="345"/>
      <c r="LEG17" s="345"/>
      <c r="LEH17" s="345"/>
      <c r="LEI17" s="345"/>
      <c r="LEJ17" s="345"/>
      <c r="LEK17" s="345"/>
      <c r="LEL17" s="345"/>
      <c r="LEM17" s="345"/>
      <c r="LEN17" s="345"/>
      <c r="LEO17" s="345"/>
      <c r="LEP17" s="345"/>
      <c r="LEQ17" s="345"/>
      <c r="LER17" s="345"/>
      <c r="LES17" s="345"/>
      <c r="LET17" s="345"/>
      <c r="LEU17" s="345"/>
      <c r="LEV17" s="345"/>
      <c r="LEW17" s="345"/>
      <c r="LEX17" s="345"/>
      <c r="LEY17" s="345"/>
      <c r="LEZ17" s="345"/>
      <c r="LFA17" s="345"/>
      <c r="LFB17" s="345"/>
      <c r="LFC17" s="345"/>
      <c r="LFD17" s="345"/>
      <c r="LFE17" s="345"/>
      <c r="LFF17" s="345"/>
      <c r="LFG17" s="345"/>
      <c r="LFH17" s="345"/>
      <c r="LFI17" s="345"/>
      <c r="LFJ17" s="345"/>
      <c r="LFK17" s="345"/>
      <c r="LFL17" s="345"/>
      <c r="LFM17" s="345"/>
      <c r="LFN17" s="345"/>
      <c r="LFO17" s="345"/>
      <c r="LFP17" s="345"/>
      <c r="LFQ17" s="345"/>
      <c r="LFR17" s="345"/>
      <c r="LFS17" s="345"/>
      <c r="LFT17" s="345"/>
      <c r="LFU17" s="345"/>
      <c r="LFV17" s="345"/>
      <c r="LFW17" s="345"/>
      <c r="LFX17" s="345"/>
      <c r="LFY17" s="345"/>
      <c r="LFZ17" s="345"/>
      <c r="LGA17" s="345"/>
      <c r="LGB17" s="345"/>
      <c r="LGC17" s="345"/>
      <c r="LGD17" s="345"/>
      <c r="LGE17" s="345"/>
      <c r="LGF17" s="345"/>
      <c r="LGG17" s="345"/>
      <c r="LGH17" s="345"/>
      <c r="LGI17" s="345"/>
      <c r="LGJ17" s="345"/>
      <c r="LGK17" s="345"/>
      <c r="LGL17" s="345"/>
      <c r="LGM17" s="345"/>
      <c r="LGN17" s="345"/>
      <c r="LGO17" s="345"/>
      <c r="LGP17" s="345"/>
      <c r="LGQ17" s="345"/>
      <c r="LGR17" s="345"/>
      <c r="LGS17" s="345"/>
      <c r="LGT17" s="345"/>
      <c r="LGU17" s="345"/>
      <c r="LGV17" s="345"/>
      <c r="LGW17" s="345"/>
      <c r="LGX17" s="345"/>
      <c r="LGY17" s="345"/>
      <c r="LGZ17" s="345"/>
      <c r="LHA17" s="345"/>
      <c r="LHB17" s="345"/>
      <c r="LHC17" s="345"/>
      <c r="LHD17" s="345"/>
      <c r="LHE17" s="345"/>
      <c r="LHF17" s="345"/>
      <c r="LHG17" s="345"/>
      <c r="LHH17" s="345"/>
      <c r="LHI17" s="345"/>
      <c r="LHJ17" s="345"/>
      <c r="LHK17" s="345"/>
      <c r="LHL17" s="345"/>
      <c r="LHM17" s="345"/>
      <c r="LHN17" s="345"/>
      <c r="LHO17" s="345"/>
      <c r="LHP17" s="345"/>
      <c r="LHQ17" s="345"/>
      <c r="LHR17" s="345"/>
      <c r="LHS17" s="345"/>
      <c r="LHT17" s="345"/>
      <c r="LHU17" s="345"/>
      <c r="LHV17" s="345"/>
      <c r="LHW17" s="345"/>
      <c r="LHX17" s="345"/>
      <c r="LHY17" s="345"/>
      <c r="LHZ17" s="345"/>
      <c r="LIA17" s="345"/>
      <c r="LIB17" s="345"/>
      <c r="LIC17" s="345"/>
      <c r="LID17" s="345"/>
      <c r="LIE17" s="345"/>
      <c r="LIF17" s="345"/>
      <c r="LIG17" s="345"/>
      <c r="LIH17" s="345"/>
      <c r="LII17" s="345"/>
      <c r="LIJ17" s="345"/>
      <c r="LIK17" s="345"/>
      <c r="LIL17" s="345"/>
      <c r="LIM17" s="345"/>
      <c r="LIN17" s="345"/>
      <c r="LIO17" s="345"/>
      <c r="LIP17" s="345"/>
      <c r="LIQ17" s="345"/>
      <c r="LIR17" s="345"/>
      <c r="LIS17" s="345"/>
      <c r="LIT17" s="345"/>
      <c r="LIU17" s="345"/>
      <c r="LIV17" s="345"/>
      <c r="LIW17" s="345"/>
      <c r="LIX17" s="345"/>
      <c r="LIY17" s="345"/>
      <c r="LIZ17" s="345"/>
      <c r="LJA17" s="345"/>
      <c r="LJB17" s="345"/>
      <c r="LJC17" s="345"/>
      <c r="LJD17" s="345"/>
      <c r="LJE17" s="345"/>
      <c r="LJF17" s="345"/>
      <c r="LJG17" s="345"/>
      <c r="LJH17" s="345"/>
      <c r="LJI17" s="345"/>
      <c r="LJJ17" s="345"/>
      <c r="LJK17" s="345"/>
      <c r="LJL17" s="345"/>
      <c r="LJM17" s="345"/>
      <c r="LJN17" s="345"/>
      <c r="LJO17" s="345"/>
      <c r="LJP17" s="345"/>
      <c r="LJQ17" s="345"/>
      <c r="LJR17" s="345"/>
      <c r="LJS17" s="345"/>
      <c r="LJT17" s="345"/>
      <c r="LJU17" s="345"/>
      <c r="LJV17" s="345"/>
      <c r="LJW17" s="345"/>
      <c r="LJX17" s="345"/>
      <c r="LJY17" s="345"/>
      <c r="LJZ17" s="345"/>
      <c r="LKA17" s="345"/>
      <c r="LKB17" s="345"/>
      <c r="LKC17" s="345"/>
      <c r="LKD17" s="345"/>
      <c r="LKE17" s="345"/>
      <c r="LKF17" s="345"/>
      <c r="LKG17" s="345"/>
      <c r="LKH17" s="345"/>
      <c r="LKI17" s="345"/>
      <c r="LKJ17" s="345"/>
      <c r="LKK17" s="345"/>
      <c r="LKL17" s="345"/>
      <c r="LKM17" s="345"/>
      <c r="LKN17" s="345"/>
      <c r="LKO17" s="345"/>
      <c r="LKP17" s="345"/>
      <c r="LKQ17" s="345"/>
      <c r="LKR17" s="345"/>
      <c r="LKS17" s="345"/>
      <c r="LKT17" s="345"/>
      <c r="LKU17" s="345"/>
      <c r="LKV17" s="345"/>
      <c r="LKW17" s="345"/>
      <c r="LKX17" s="345"/>
      <c r="LKY17" s="345"/>
      <c r="LKZ17" s="345"/>
      <c r="LLA17" s="345"/>
      <c r="LLB17" s="345"/>
      <c r="LLC17" s="345"/>
      <c r="LLD17" s="345"/>
      <c r="LLE17" s="345"/>
      <c r="LLF17" s="345"/>
      <c r="LLG17" s="345"/>
      <c r="LLH17" s="345"/>
      <c r="LLI17" s="345"/>
      <c r="LLJ17" s="345"/>
      <c r="LLK17" s="345"/>
      <c r="LLL17" s="345"/>
      <c r="LLM17" s="345"/>
      <c r="LLN17" s="345"/>
      <c r="LLO17" s="345"/>
      <c r="LLP17" s="345"/>
      <c r="LLQ17" s="345"/>
      <c r="LLR17" s="345"/>
      <c r="LLS17" s="345"/>
      <c r="LLT17" s="345"/>
      <c r="LLU17" s="345"/>
      <c r="LLV17" s="345"/>
      <c r="LLW17" s="345"/>
      <c r="LLX17" s="345"/>
      <c r="LLY17" s="345"/>
      <c r="LLZ17" s="345"/>
      <c r="LMA17" s="345"/>
      <c r="LMB17" s="345"/>
      <c r="LMC17" s="345"/>
      <c r="LMD17" s="345"/>
      <c r="LME17" s="345"/>
      <c r="LMF17" s="345"/>
      <c r="LMG17" s="345"/>
      <c r="LMH17" s="345"/>
      <c r="LMI17" s="345"/>
      <c r="LMJ17" s="345"/>
      <c r="LMK17" s="345"/>
      <c r="LML17" s="345"/>
      <c r="LMM17" s="345"/>
      <c r="LMN17" s="345"/>
      <c r="LMO17" s="345"/>
      <c r="LMP17" s="345"/>
      <c r="LMQ17" s="345"/>
      <c r="LMR17" s="345"/>
      <c r="LMS17" s="345"/>
      <c r="LMT17" s="345"/>
      <c r="LMU17" s="345"/>
      <c r="LMV17" s="345"/>
      <c r="LMW17" s="345"/>
      <c r="LMX17" s="345"/>
      <c r="LMY17" s="345"/>
      <c r="LMZ17" s="345"/>
      <c r="LNA17" s="345"/>
      <c r="LNB17" s="345"/>
      <c r="LNC17" s="345"/>
      <c r="LND17" s="345"/>
      <c r="LNE17" s="345"/>
      <c r="LNF17" s="345"/>
      <c r="LNG17" s="345"/>
      <c r="LNH17" s="345"/>
      <c r="LNI17" s="345"/>
      <c r="LNJ17" s="345"/>
      <c r="LNK17" s="345"/>
      <c r="LNL17" s="345"/>
      <c r="LNM17" s="345"/>
      <c r="LNN17" s="345"/>
      <c r="LNO17" s="345"/>
      <c r="LNP17" s="345"/>
      <c r="LNQ17" s="345"/>
      <c r="LNR17" s="345"/>
      <c r="LNS17" s="345"/>
      <c r="LNT17" s="345"/>
      <c r="LNU17" s="345"/>
      <c r="LNV17" s="345"/>
      <c r="LNW17" s="345"/>
      <c r="LNX17" s="345"/>
      <c r="LNY17" s="345"/>
      <c r="LNZ17" s="345"/>
      <c r="LOA17" s="345"/>
      <c r="LOB17" s="345"/>
      <c r="LOC17" s="345"/>
      <c r="LOD17" s="345"/>
      <c r="LOE17" s="345"/>
      <c r="LOF17" s="345"/>
      <c r="LOG17" s="345"/>
      <c r="LOH17" s="345"/>
      <c r="LOI17" s="345"/>
      <c r="LOJ17" s="345"/>
      <c r="LOK17" s="345"/>
      <c r="LOL17" s="345"/>
      <c r="LOM17" s="345"/>
      <c r="LON17" s="345"/>
      <c r="LOO17" s="345"/>
      <c r="LOP17" s="345"/>
      <c r="LOQ17" s="345"/>
      <c r="LOR17" s="345"/>
      <c r="LOS17" s="345"/>
      <c r="LOT17" s="345"/>
      <c r="LOU17" s="345"/>
      <c r="LOV17" s="345"/>
      <c r="LOW17" s="345"/>
      <c r="LOX17" s="345"/>
      <c r="LOY17" s="345"/>
      <c r="LOZ17" s="345"/>
      <c r="LPA17" s="345"/>
      <c r="LPB17" s="345"/>
      <c r="LPC17" s="345"/>
      <c r="LPD17" s="345"/>
      <c r="LPE17" s="345"/>
      <c r="LPF17" s="345"/>
      <c r="LPG17" s="345"/>
      <c r="LPH17" s="345"/>
      <c r="LPI17" s="345"/>
      <c r="LPJ17" s="345"/>
      <c r="LPK17" s="345"/>
      <c r="LPL17" s="345"/>
      <c r="LPM17" s="345"/>
      <c r="LPN17" s="345"/>
      <c r="LPO17" s="345"/>
      <c r="LPP17" s="345"/>
      <c r="LPQ17" s="345"/>
      <c r="LPR17" s="345"/>
      <c r="LPS17" s="345"/>
      <c r="LPT17" s="345"/>
      <c r="LPU17" s="345"/>
      <c r="LPV17" s="345"/>
      <c r="LPW17" s="345"/>
      <c r="LPX17" s="345"/>
      <c r="LPY17" s="345"/>
      <c r="LPZ17" s="345"/>
      <c r="LQA17" s="345"/>
      <c r="LQB17" s="345"/>
      <c r="LQC17" s="345"/>
      <c r="LQD17" s="345"/>
      <c r="LQE17" s="345"/>
      <c r="LQF17" s="345"/>
      <c r="LQG17" s="345"/>
      <c r="LQH17" s="345"/>
      <c r="LQI17" s="345"/>
      <c r="LQJ17" s="345"/>
      <c r="LQK17" s="345"/>
      <c r="LQL17" s="345"/>
      <c r="LQM17" s="345"/>
      <c r="LQN17" s="345"/>
      <c r="LQO17" s="345"/>
      <c r="LQP17" s="345"/>
      <c r="LQQ17" s="345"/>
      <c r="LQR17" s="345"/>
      <c r="LQS17" s="345"/>
      <c r="LQT17" s="345"/>
      <c r="LQU17" s="345"/>
      <c r="LQV17" s="345"/>
      <c r="LQW17" s="345"/>
      <c r="LQX17" s="345"/>
      <c r="LQY17" s="345"/>
      <c r="LQZ17" s="345"/>
      <c r="LRA17" s="345"/>
      <c r="LRB17" s="345"/>
      <c r="LRC17" s="345"/>
      <c r="LRD17" s="345"/>
      <c r="LRE17" s="345"/>
      <c r="LRF17" s="345"/>
      <c r="LRG17" s="345"/>
      <c r="LRH17" s="345"/>
      <c r="LRI17" s="345"/>
      <c r="LRJ17" s="345"/>
      <c r="LRK17" s="345"/>
      <c r="LRL17" s="345"/>
      <c r="LRM17" s="345"/>
      <c r="LRN17" s="345"/>
      <c r="LRO17" s="345"/>
      <c r="LRP17" s="345"/>
      <c r="LRQ17" s="345"/>
      <c r="LRR17" s="345"/>
      <c r="LRS17" s="345"/>
      <c r="LRT17" s="345"/>
      <c r="LRU17" s="345"/>
      <c r="LRV17" s="345"/>
      <c r="LRW17" s="345"/>
      <c r="LRX17" s="345"/>
      <c r="LRY17" s="345"/>
      <c r="LRZ17" s="345"/>
      <c r="LSA17" s="345"/>
      <c r="LSB17" s="345"/>
      <c r="LSC17" s="345"/>
      <c r="LSD17" s="345"/>
      <c r="LSE17" s="345"/>
      <c r="LSF17" s="345"/>
      <c r="LSG17" s="345"/>
      <c r="LSH17" s="345"/>
      <c r="LSI17" s="345"/>
      <c r="LSJ17" s="345"/>
      <c r="LSK17" s="345"/>
      <c r="LSL17" s="345"/>
      <c r="LSM17" s="345"/>
      <c r="LSN17" s="345"/>
      <c r="LSO17" s="345"/>
      <c r="LSP17" s="345"/>
      <c r="LSQ17" s="345"/>
      <c r="LSR17" s="345"/>
      <c r="LSS17" s="345"/>
      <c r="LST17" s="345"/>
      <c r="LSU17" s="345"/>
      <c r="LSV17" s="345"/>
      <c r="LSW17" s="345"/>
      <c r="LSX17" s="345"/>
      <c r="LSY17" s="345"/>
      <c r="LSZ17" s="345"/>
      <c r="LTA17" s="345"/>
      <c r="LTB17" s="345"/>
      <c r="LTC17" s="345"/>
      <c r="LTD17" s="345"/>
      <c r="LTE17" s="345"/>
      <c r="LTF17" s="345"/>
      <c r="LTG17" s="345"/>
      <c r="LTH17" s="345"/>
      <c r="LTI17" s="345"/>
      <c r="LTJ17" s="345"/>
      <c r="LTK17" s="345"/>
      <c r="LTL17" s="345"/>
      <c r="LTM17" s="345"/>
      <c r="LTN17" s="345"/>
      <c r="LTO17" s="345"/>
      <c r="LTP17" s="345"/>
      <c r="LTQ17" s="345"/>
      <c r="LTR17" s="345"/>
      <c r="LTS17" s="345"/>
      <c r="LTT17" s="345"/>
      <c r="LTU17" s="345"/>
      <c r="LTV17" s="345"/>
      <c r="LTW17" s="345"/>
      <c r="LTX17" s="345"/>
      <c r="LTY17" s="345"/>
      <c r="LTZ17" s="345"/>
      <c r="LUA17" s="345"/>
      <c r="LUB17" s="345"/>
      <c r="LUC17" s="345"/>
      <c r="LUD17" s="345"/>
      <c r="LUE17" s="345"/>
      <c r="LUF17" s="345"/>
      <c r="LUG17" s="345"/>
      <c r="LUH17" s="345"/>
      <c r="LUI17" s="345"/>
      <c r="LUJ17" s="345"/>
      <c r="LUK17" s="345"/>
      <c r="LUL17" s="345"/>
      <c r="LUM17" s="345"/>
      <c r="LUN17" s="345"/>
      <c r="LUO17" s="345"/>
      <c r="LUP17" s="345"/>
      <c r="LUQ17" s="345"/>
      <c r="LUR17" s="345"/>
      <c r="LUS17" s="345"/>
      <c r="LUT17" s="345"/>
      <c r="LUU17" s="345"/>
      <c r="LUV17" s="345"/>
      <c r="LUW17" s="345"/>
      <c r="LUX17" s="345"/>
      <c r="LUY17" s="345"/>
      <c r="LUZ17" s="345"/>
      <c r="LVA17" s="345"/>
      <c r="LVB17" s="345"/>
      <c r="LVC17" s="345"/>
      <c r="LVD17" s="345"/>
      <c r="LVE17" s="345"/>
      <c r="LVF17" s="345"/>
      <c r="LVG17" s="345"/>
      <c r="LVH17" s="345"/>
      <c r="LVI17" s="345"/>
      <c r="LVJ17" s="345"/>
      <c r="LVK17" s="345"/>
      <c r="LVL17" s="345"/>
      <c r="LVM17" s="345"/>
      <c r="LVN17" s="345"/>
      <c r="LVO17" s="345"/>
      <c r="LVP17" s="345"/>
      <c r="LVQ17" s="345"/>
      <c r="LVR17" s="345"/>
      <c r="LVS17" s="345"/>
      <c r="LVT17" s="345"/>
      <c r="LVU17" s="345"/>
      <c r="LVV17" s="345"/>
      <c r="LVW17" s="345"/>
      <c r="LVX17" s="345"/>
      <c r="LVY17" s="345"/>
      <c r="LVZ17" s="345"/>
      <c r="LWA17" s="345"/>
      <c r="LWB17" s="345"/>
      <c r="LWC17" s="345"/>
      <c r="LWD17" s="345"/>
      <c r="LWE17" s="345"/>
      <c r="LWF17" s="345"/>
      <c r="LWG17" s="345"/>
      <c r="LWH17" s="345"/>
      <c r="LWI17" s="345"/>
      <c r="LWJ17" s="345"/>
      <c r="LWK17" s="345"/>
      <c r="LWL17" s="345"/>
      <c r="LWM17" s="345"/>
      <c r="LWN17" s="345"/>
      <c r="LWO17" s="345"/>
      <c r="LWP17" s="345"/>
      <c r="LWQ17" s="345"/>
      <c r="LWR17" s="345"/>
      <c r="LWS17" s="345"/>
      <c r="LWT17" s="345"/>
      <c r="LWU17" s="345"/>
      <c r="LWV17" s="345"/>
      <c r="LWW17" s="345"/>
      <c r="LWX17" s="345"/>
      <c r="LWY17" s="345"/>
      <c r="LWZ17" s="345"/>
      <c r="LXA17" s="345"/>
      <c r="LXB17" s="345"/>
      <c r="LXC17" s="345"/>
      <c r="LXD17" s="345"/>
      <c r="LXE17" s="345"/>
      <c r="LXF17" s="345"/>
      <c r="LXG17" s="345"/>
      <c r="LXH17" s="345"/>
      <c r="LXI17" s="345"/>
      <c r="LXJ17" s="345"/>
      <c r="LXK17" s="345"/>
      <c r="LXL17" s="345"/>
      <c r="LXM17" s="345"/>
      <c r="LXN17" s="345"/>
      <c r="LXO17" s="345"/>
      <c r="LXP17" s="345"/>
      <c r="LXQ17" s="345"/>
      <c r="LXR17" s="345"/>
      <c r="LXS17" s="345"/>
      <c r="LXT17" s="345"/>
      <c r="LXU17" s="345"/>
      <c r="LXV17" s="345"/>
      <c r="LXW17" s="345"/>
      <c r="LXX17" s="345"/>
      <c r="LXY17" s="345"/>
      <c r="LXZ17" s="345"/>
      <c r="LYA17" s="345"/>
      <c r="LYB17" s="345"/>
      <c r="LYC17" s="345"/>
      <c r="LYD17" s="345"/>
      <c r="LYE17" s="345"/>
      <c r="LYF17" s="345"/>
      <c r="LYG17" s="345"/>
      <c r="LYH17" s="345"/>
      <c r="LYI17" s="345"/>
      <c r="LYJ17" s="345"/>
      <c r="LYK17" s="345"/>
      <c r="LYL17" s="345"/>
      <c r="LYM17" s="345"/>
      <c r="LYN17" s="345"/>
      <c r="LYO17" s="345"/>
      <c r="LYP17" s="345"/>
      <c r="LYQ17" s="345"/>
      <c r="LYR17" s="345"/>
      <c r="LYS17" s="345"/>
      <c r="LYT17" s="345"/>
      <c r="LYU17" s="345"/>
      <c r="LYV17" s="345"/>
      <c r="LYW17" s="345"/>
      <c r="LYX17" s="345"/>
      <c r="LYY17" s="345"/>
      <c r="LYZ17" s="345"/>
      <c r="LZA17" s="345"/>
      <c r="LZB17" s="345"/>
      <c r="LZC17" s="345"/>
      <c r="LZD17" s="345"/>
      <c r="LZE17" s="345"/>
      <c r="LZF17" s="345"/>
      <c r="LZG17" s="345"/>
      <c r="LZH17" s="345"/>
      <c r="LZI17" s="345"/>
      <c r="LZJ17" s="345"/>
      <c r="LZK17" s="345"/>
      <c r="LZL17" s="345"/>
      <c r="LZM17" s="345"/>
      <c r="LZN17" s="345"/>
      <c r="LZO17" s="345"/>
      <c r="LZP17" s="345"/>
      <c r="LZQ17" s="345"/>
      <c r="LZR17" s="345"/>
      <c r="LZS17" s="345"/>
      <c r="LZT17" s="345"/>
      <c r="LZU17" s="345"/>
      <c r="LZV17" s="345"/>
      <c r="LZW17" s="345"/>
      <c r="LZX17" s="345"/>
      <c r="LZY17" s="345"/>
      <c r="LZZ17" s="345"/>
      <c r="MAA17" s="345"/>
      <c r="MAB17" s="345"/>
      <c r="MAC17" s="345"/>
      <c r="MAD17" s="345"/>
      <c r="MAE17" s="345"/>
      <c r="MAF17" s="345"/>
      <c r="MAG17" s="345"/>
      <c r="MAH17" s="345"/>
      <c r="MAI17" s="345"/>
      <c r="MAJ17" s="345"/>
      <c r="MAK17" s="345"/>
      <c r="MAL17" s="345"/>
      <c r="MAM17" s="345"/>
      <c r="MAN17" s="345"/>
      <c r="MAO17" s="345"/>
      <c r="MAP17" s="345"/>
      <c r="MAQ17" s="345"/>
      <c r="MAR17" s="345"/>
      <c r="MAS17" s="345"/>
      <c r="MAT17" s="345"/>
      <c r="MAU17" s="345"/>
      <c r="MAV17" s="345"/>
      <c r="MAW17" s="345"/>
      <c r="MAX17" s="345"/>
      <c r="MAY17" s="345"/>
      <c r="MAZ17" s="345"/>
      <c r="MBA17" s="345"/>
      <c r="MBB17" s="345"/>
      <c r="MBC17" s="345"/>
      <c r="MBD17" s="345"/>
      <c r="MBE17" s="345"/>
      <c r="MBF17" s="345"/>
      <c r="MBG17" s="345"/>
      <c r="MBH17" s="345"/>
      <c r="MBI17" s="345"/>
      <c r="MBJ17" s="345"/>
      <c r="MBK17" s="345"/>
      <c r="MBL17" s="345"/>
      <c r="MBM17" s="345"/>
      <c r="MBN17" s="345"/>
      <c r="MBO17" s="345"/>
      <c r="MBP17" s="345"/>
      <c r="MBQ17" s="345"/>
      <c r="MBR17" s="345"/>
      <c r="MBS17" s="345"/>
      <c r="MBT17" s="345"/>
      <c r="MBU17" s="345"/>
      <c r="MBV17" s="345"/>
      <c r="MBW17" s="345"/>
      <c r="MBX17" s="345"/>
      <c r="MBY17" s="345"/>
      <c r="MBZ17" s="345"/>
      <c r="MCA17" s="345"/>
      <c r="MCB17" s="345"/>
      <c r="MCC17" s="345"/>
      <c r="MCD17" s="345"/>
      <c r="MCE17" s="345"/>
      <c r="MCF17" s="345"/>
      <c r="MCG17" s="345"/>
      <c r="MCH17" s="345"/>
      <c r="MCI17" s="345"/>
      <c r="MCJ17" s="345"/>
      <c r="MCK17" s="345"/>
      <c r="MCL17" s="345"/>
      <c r="MCM17" s="345"/>
      <c r="MCN17" s="345"/>
      <c r="MCO17" s="345"/>
      <c r="MCP17" s="345"/>
      <c r="MCQ17" s="345"/>
      <c r="MCR17" s="345"/>
      <c r="MCS17" s="345"/>
      <c r="MCT17" s="345"/>
      <c r="MCU17" s="345"/>
      <c r="MCV17" s="345"/>
      <c r="MCW17" s="345"/>
      <c r="MCX17" s="345"/>
      <c r="MCY17" s="345"/>
      <c r="MCZ17" s="345"/>
      <c r="MDA17" s="345"/>
      <c r="MDB17" s="345"/>
      <c r="MDC17" s="345"/>
      <c r="MDD17" s="345"/>
      <c r="MDE17" s="345"/>
      <c r="MDF17" s="345"/>
      <c r="MDG17" s="345"/>
      <c r="MDH17" s="345"/>
      <c r="MDI17" s="345"/>
      <c r="MDJ17" s="345"/>
      <c r="MDK17" s="345"/>
      <c r="MDL17" s="345"/>
      <c r="MDM17" s="345"/>
      <c r="MDN17" s="345"/>
      <c r="MDO17" s="345"/>
      <c r="MDP17" s="345"/>
      <c r="MDQ17" s="345"/>
      <c r="MDR17" s="345"/>
      <c r="MDS17" s="345"/>
      <c r="MDT17" s="345"/>
      <c r="MDU17" s="345"/>
      <c r="MDV17" s="345"/>
      <c r="MDW17" s="345"/>
      <c r="MDX17" s="345"/>
      <c r="MDY17" s="345"/>
      <c r="MDZ17" s="345"/>
      <c r="MEA17" s="345"/>
      <c r="MEB17" s="345"/>
      <c r="MEC17" s="345"/>
      <c r="MED17" s="345"/>
      <c r="MEE17" s="345"/>
      <c r="MEF17" s="345"/>
      <c r="MEG17" s="345"/>
      <c r="MEH17" s="345"/>
      <c r="MEI17" s="345"/>
      <c r="MEJ17" s="345"/>
      <c r="MEK17" s="345"/>
      <c r="MEL17" s="345"/>
      <c r="MEM17" s="345"/>
      <c r="MEN17" s="345"/>
      <c r="MEO17" s="345"/>
      <c r="MEP17" s="345"/>
      <c r="MEQ17" s="345"/>
      <c r="MER17" s="345"/>
      <c r="MES17" s="345"/>
      <c r="MET17" s="345"/>
      <c r="MEU17" s="345"/>
      <c r="MEV17" s="345"/>
      <c r="MEW17" s="345"/>
      <c r="MEX17" s="345"/>
      <c r="MEY17" s="345"/>
      <c r="MEZ17" s="345"/>
      <c r="MFA17" s="345"/>
      <c r="MFB17" s="345"/>
      <c r="MFC17" s="345"/>
      <c r="MFD17" s="345"/>
      <c r="MFE17" s="345"/>
      <c r="MFF17" s="345"/>
      <c r="MFG17" s="345"/>
      <c r="MFH17" s="345"/>
      <c r="MFI17" s="345"/>
      <c r="MFJ17" s="345"/>
      <c r="MFK17" s="345"/>
      <c r="MFL17" s="345"/>
      <c r="MFM17" s="345"/>
      <c r="MFN17" s="345"/>
      <c r="MFO17" s="345"/>
      <c r="MFP17" s="345"/>
      <c r="MFQ17" s="345"/>
      <c r="MFR17" s="345"/>
      <c r="MFS17" s="345"/>
      <c r="MFT17" s="345"/>
      <c r="MFU17" s="345"/>
      <c r="MFV17" s="345"/>
      <c r="MFW17" s="345"/>
      <c r="MFX17" s="345"/>
      <c r="MFY17" s="345"/>
      <c r="MFZ17" s="345"/>
      <c r="MGA17" s="345"/>
      <c r="MGB17" s="345"/>
      <c r="MGC17" s="345"/>
      <c r="MGD17" s="345"/>
      <c r="MGE17" s="345"/>
      <c r="MGF17" s="345"/>
      <c r="MGG17" s="345"/>
      <c r="MGH17" s="345"/>
      <c r="MGI17" s="345"/>
      <c r="MGJ17" s="345"/>
      <c r="MGK17" s="345"/>
      <c r="MGL17" s="345"/>
      <c r="MGM17" s="345"/>
      <c r="MGN17" s="345"/>
      <c r="MGO17" s="345"/>
      <c r="MGP17" s="345"/>
      <c r="MGQ17" s="345"/>
      <c r="MGR17" s="345"/>
      <c r="MGS17" s="345"/>
      <c r="MGT17" s="345"/>
      <c r="MGU17" s="345"/>
      <c r="MGV17" s="345"/>
      <c r="MGW17" s="345"/>
      <c r="MGX17" s="345"/>
      <c r="MGY17" s="345"/>
      <c r="MGZ17" s="345"/>
      <c r="MHA17" s="345"/>
      <c r="MHB17" s="345"/>
      <c r="MHC17" s="345"/>
      <c r="MHD17" s="345"/>
      <c r="MHE17" s="345"/>
      <c r="MHF17" s="345"/>
      <c r="MHG17" s="345"/>
      <c r="MHH17" s="345"/>
      <c r="MHI17" s="345"/>
      <c r="MHJ17" s="345"/>
      <c r="MHK17" s="345"/>
      <c r="MHL17" s="345"/>
      <c r="MHM17" s="345"/>
      <c r="MHN17" s="345"/>
      <c r="MHO17" s="345"/>
      <c r="MHP17" s="345"/>
      <c r="MHQ17" s="345"/>
      <c r="MHR17" s="345"/>
      <c r="MHS17" s="345"/>
      <c r="MHT17" s="345"/>
      <c r="MHU17" s="345"/>
      <c r="MHV17" s="345"/>
      <c r="MHW17" s="345"/>
      <c r="MHX17" s="345"/>
      <c r="MHY17" s="345"/>
      <c r="MHZ17" s="345"/>
      <c r="MIA17" s="345"/>
      <c r="MIB17" s="345"/>
      <c r="MIC17" s="345"/>
      <c r="MID17" s="345"/>
      <c r="MIE17" s="345"/>
      <c r="MIF17" s="345"/>
      <c r="MIG17" s="345"/>
      <c r="MIH17" s="345"/>
      <c r="MII17" s="345"/>
      <c r="MIJ17" s="345"/>
      <c r="MIK17" s="345"/>
      <c r="MIL17" s="345"/>
      <c r="MIM17" s="345"/>
      <c r="MIN17" s="345"/>
      <c r="MIO17" s="345"/>
      <c r="MIP17" s="345"/>
      <c r="MIQ17" s="345"/>
      <c r="MIR17" s="345"/>
      <c r="MIS17" s="345"/>
      <c r="MIT17" s="345"/>
      <c r="MIU17" s="345"/>
      <c r="MIV17" s="345"/>
      <c r="MIW17" s="345"/>
      <c r="MIX17" s="345"/>
      <c r="MIY17" s="345"/>
      <c r="MIZ17" s="345"/>
      <c r="MJA17" s="345"/>
      <c r="MJB17" s="345"/>
      <c r="MJC17" s="345"/>
      <c r="MJD17" s="345"/>
      <c r="MJE17" s="345"/>
      <c r="MJF17" s="345"/>
      <c r="MJG17" s="345"/>
      <c r="MJH17" s="345"/>
      <c r="MJI17" s="345"/>
      <c r="MJJ17" s="345"/>
      <c r="MJK17" s="345"/>
      <c r="MJL17" s="345"/>
      <c r="MJM17" s="345"/>
      <c r="MJN17" s="345"/>
      <c r="MJO17" s="345"/>
      <c r="MJP17" s="345"/>
      <c r="MJQ17" s="345"/>
      <c r="MJR17" s="345"/>
      <c r="MJS17" s="345"/>
      <c r="MJT17" s="345"/>
      <c r="MJU17" s="345"/>
      <c r="MJV17" s="345"/>
      <c r="MJW17" s="345"/>
      <c r="MJX17" s="345"/>
      <c r="MJY17" s="345"/>
      <c r="MJZ17" s="345"/>
      <c r="MKA17" s="345"/>
      <c r="MKB17" s="345"/>
      <c r="MKC17" s="345"/>
      <c r="MKD17" s="345"/>
      <c r="MKE17" s="345"/>
      <c r="MKF17" s="345"/>
      <c r="MKG17" s="345"/>
      <c r="MKH17" s="345"/>
      <c r="MKI17" s="345"/>
      <c r="MKJ17" s="345"/>
      <c r="MKK17" s="345"/>
      <c r="MKL17" s="345"/>
      <c r="MKM17" s="345"/>
      <c r="MKN17" s="345"/>
      <c r="MKO17" s="345"/>
      <c r="MKP17" s="345"/>
      <c r="MKQ17" s="345"/>
      <c r="MKR17" s="345"/>
      <c r="MKS17" s="345"/>
      <c r="MKT17" s="345"/>
      <c r="MKU17" s="345"/>
      <c r="MKV17" s="345"/>
      <c r="MKW17" s="345"/>
      <c r="MKX17" s="345"/>
      <c r="MKY17" s="345"/>
      <c r="MKZ17" s="345"/>
      <c r="MLA17" s="345"/>
      <c r="MLB17" s="345"/>
      <c r="MLC17" s="345"/>
      <c r="MLD17" s="345"/>
      <c r="MLE17" s="345"/>
      <c r="MLF17" s="345"/>
      <c r="MLG17" s="345"/>
      <c r="MLH17" s="345"/>
      <c r="MLI17" s="345"/>
      <c r="MLJ17" s="345"/>
      <c r="MLK17" s="345"/>
      <c r="MLL17" s="345"/>
      <c r="MLM17" s="345"/>
      <c r="MLN17" s="345"/>
      <c r="MLO17" s="345"/>
      <c r="MLP17" s="345"/>
      <c r="MLQ17" s="345"/>
      <c r="MLR17" s="345"/>
      <c r="MLS17" s="345"/>
      <c r="MLT17" s="345"/>
      <c r="MLU17" s="345"/>
      <c r="MLV17" s="345"/>
      <c r="MLW17" s="345"/>
      <c r="MLX17" s="345"/>
      <c r="MLY17" s="345"/>
      <c r="MLZ17" s="345"/>
      <c r="MMA17" s="345"/>
      <c r="MMB17" s="345"/>
      <c r="MMC17" s="345"/>
      <c r="MMD17" s="345"/>
      <c r="MME17" s="345"/>
      <c r="MMF17" s="345"/>
      <c r="MMG17" s="345"/>
      <c r="MMH17" s="345"/>
      <c r="MMI17" s="345"/>
      <c r="MMJ17" s="345"/>
      <c r="MMK17" s="345"/>
      <c r="MML17" s="345"/>
      <c r="MMM17" s="345"/>
      <c r="MMN17" s="345"/>
      <c r="MMO17" s="345"/>
      <c r="MMP17" s="345"/>
      <c r="MMQ17" s="345"/>
      <c r="MMR17" s="345"/>
      <c r="MMS17" s="345"/>
      <c r="MMT17" s="345"/>
      <c r="MMU17" s="345"/>
      <c r="MMV17" s="345"/>
      <c r="MMW17" s="345"/>
      <c r="MMX17" s="345"/>
      <c r="MMY17" s="345"/>
      <c r="MMZ17" s="345"/>
      <c r="MNA17" s="345"/>
      <c r="MNB17" s="345"/>
      <c r="MNC17" s="345"/>
      <c r="MND17" s="345"/>
      <c r="MNE17" s="345"/>
      <c r="MNF17" s="345"/>
      <c r="MNG17" s="345"/>
      <c r="MNH17" s="345"/>
      <c r="MNI17" s="345"/>
      <c r="MNJ17" s="345"/>
      <c r="MNK17" s="345"/>
      <c r="MNL17" s="345"/>
      <c r="MNM17" s="345"/>
      <c r="MNN17" s="345"/>
      <c r="MNO17" s="345"/>
      <c r="MNP17" s="345"/>
      <c r="MNQ17" s="345"/>
      <c r="MNR17" s="345"/>
      <c r="MNS17" s="345"/>
      <c r="MNT17" s="345"/>
      <c r="MNU17" s="345"/>
      <c r="MNV17" s="345"/>
      <c r="MNW17" s="345"/>
      <c r="MNX17" s="345"/>
      <c r="MNY17" s="345"/>
      <c r="MNZ17" s="345"/>
      <c r="MOA17" s="345"/>
      <c r="MOB17" s="345"/>
      <c r="MOC17" s="345"/>
      <c r="MOD17" s="345"/>
      <c r="MOE17" s="345"/>
      <c r="MOF17" s="345"/>
      <c r="MOG17" s="345"/>
      <c r="MOH17" s="345"/>
      <c r="MOI17" s="345"/>
      <c r="MOJ17" s="345"/>
      <c r="MOK17" s="345"/>
      <c r="MOL17" s="345"/>
      <c r="MOM17" s="345"/>
      <c r="MON17" s="345"/>
      <c r="MOO17" s="345"/>
      <c r="MOP17" s="345"/>
      <c r="MOQ17" s="345"/>
      <c r="MOR17" s="345"/>
      <c r="MOS17" s="345"/>
      <c r="MOT17" s="345"/>
      <c r="MOU17" s="345"/>
      <c r="MOV17" s="345"/>
      <c r="MOW17" s="345"/>
      <c r="MOX17" s="345"/>
      <c r="MOY17" s="345"/>
      <c r="MOZ17" s="345"/>
      <c r="MPA17" s="345"/>
      <c r="MPB17" s="345"/>
      <c r="MPC17" s="345"/>
      <c r="MPD17" s="345"/>
      <c r="MPE17" s="345"/>
      <c r="MPF17" s="345"/>
      <c r="MPG17" s="345"/>
      <c r="MPH17" s="345"/>
      <c r="MPI17" s="345"/>
      <c r="MPJ17" s="345"/>
      <c r="MPK17" s="345"/>
      <c r="MPL17" s="345"/>
      <c r="MPM17" s="345"/>
      <c r="MPN17" s="345"/>
      <c r="MPO17" s="345"/>
      <c r="MPP17" s="345"/>
      <c r="MPQ17" s="345"/>
      <c r="MPR17" s="345"/>
      <c r="MPS17" s="345"/>
      <c r="MPT17" s="345"/>
      <c r="MPU17" s="345"/>
      <c r="MPV17" s="345"/>
      <c r="MPW17" s="345"/>
      <c r="MPX17" s="345"/>
      <c r="MPY17" s="345"/>
      <c r="MPZ17" s="345"/>
      <c r="MQA17" s="345"/>
      <c r="MQB17" s="345"/>
      <c r="MQC17" s="345"/>
      <c r="MQD17" s="345"/>
      <c r="MQE17" s="345"/>
      <c r="MQF17" s="345"/>
      <c r="MQG17" s="345"/>
      <c r="MQH17" s="345"/>
      <c r="MQI17" s="345"/>
      <c r="MQJ17" s="345"/>
      <c r="MQK17" s="345"/>
      <c r="MQL17" s="345"/>
      <c r="MQM17" s="345"/>
      <c r="MQN17" s="345"/>
      <c r="MQO17" s="345"/>
      <c r="MQP17" s="345"/>
      <c r="MQQ17" s="345"/>
      <c r="MQR17" s="345"/>
      <c r="MQS17" s="345"/>
      <c r="MQT17" s="345"/>
      <c r="MQU17" s="345"/>
      <c r="MQV17" s="345"/>
      <c r="MQW17" s="345"/>
      <c r="MQX17" s="345"/>
      <c r="MQY17" s="345"/>
      <c r="MQZ17" s="345"/>
      <c r="MRA17" s="345"/>
      <c r="MRB17" s="345"/>
      <c r="MRC17" s="345"/>
      <c r="MRD17" s="345"/>
      <c r="MRE17" s="345"/>
      <c r="MRF17" s="345"/>
      <c r="MRG17" s="345"/>
      <c r="MRH17" s="345"/>
      <c r="MRI17" s="345"/>
      <c r="MRJ17" s="345"/>
      <c r="MRK17" s="345"/>
      <c r="MRL17" s="345"/>
      <c r="MRM17" s="345"/>
      <c r="MRN17" s="345"/>
      <c r="MRO17" s="345"/>
      <c r="MRP17" s="345"/>
      <c r="MRQ17" s="345"/>
      <c r="MRR17" s="345"/>
      <c r="MRS17" s="345"/>
      <c r="MRT17" s="345"/>
      <c r="MRU17" s="345"/>
      <c r="MRV17" s="345"/>
      <c r="MRW17" s="345"/>
      <c r="MRX17" s="345"/>
      <c r="MRY17" s="345"/>
      <c r="MRZ17" s="345"/>
      <c r="MSA17" s="345"/>
      <c r="MSB17" s="345"/>
      <c r="MSC17" s="345"/>
      <c r="MSD17" s="345"/>
      <c r="MSE17" s="345"/>
      <c r="MSF17" s="345"/>
      <c r="MSG17" s="345"/>
      <c r="MSH17" s="345"/>
      <c r="MSI17" s="345"/>
      <c r="MSJ17" s="345"/>
      <c r="MSK17" s="345"/>
      <c r="MSL17" s="345"/>
      <c r="MSM17" s="345"/>
      <c r="MSN17" s="345"/>
      <c r="MSO17" s="345"/>
      <c r="MSP17" s="345"/>
      <c r="MSQ17" s="345"/>
      <c r="MSR17" s="345"/>
      <c r="MSS17" s="345"/>
      <c r="MST17" s="345"/>
      <c r="MSU17" s="345"/>
      <c r="MSV17" s="345"/>
      <c r="MSW17" s="345"/>
      <c r="MSX17" s="345"/>
      <c r="MSY17" s="345"/>
      <c r="MSZ17" s="345"/>
      <c r="MTA17" s="345"/>
      <c r="MTB17" s="345"/>
      <c r="MTC17" s="345"/>
      <c r="MTD17" s="345"/>
      <c r="MTE17" s="345"/>
      <c r="MTF17" s="345"/>
      <c r="MTG17" s="345"/>
      <c r="MTH17" s="345"/>
      <c r="MTI17" s="345"/>
      <c r="MTJ17" s="345"/>
      <c r="MTK17" s="345"/>
      <c r="MTL17" s="345"/>
      <c r="MTM17" s="345"/>
      <c r="MTN17" s="345"/>
      <c r="MTO17" s="345"/>
      <c r="MTP17" s="345"/>
      <c r="MTQ17" s="345"/>
      <c r="MTR17" s="345"/>
      <c r="MTS17" s="345"/>
      <c r="MTT17" s="345"/>
      <c r="MTU17" s="345"/>
      <c r="MTV17" s="345"/>
      <c r="MTW17" s="345"/>
      <c r="MTX17" s="345"/>
      <c r="MTY17" s="345"/>
      <c r="MTZ17" s="345"/>
      <c r="MUA17" s="345"/>
      <c r="MUB17" s="345"/>
      <c r="MUC17" s="345"/>
      <c r="MUD17" s="345"/>
      <c r="MUE17" s="345"/>
      <c r="MUF17" s="345"/>
      <c r="MUG17" s="345"/>
      <c r="MUH17" s="345"/>
      <c r="MUI17" s="345"/>
      <c r="MUJ17" s="345"/>
      <c r="MUK17" s="345"/>
      <c r="MUL17" s="345"/>
      <c r="MUM17" s="345"/>
      <c r="MUN17" s="345"/>
      <c r="MUO17" s="345"/>
      <c r="MUP17" s="345"/>
      <c r="MUQ17" s="345"/>
      <c r="MUR17" s="345"/>
      <c r="MUS17" s="345"/>
      <c r="MUT17" s="345"/>
      <c r="MUU17" s="345"/>
      <c r="MUV17" s="345"/>
      <c r="MUW17" s="345"/>
      <c r="MUX17" s="345"/>
      <c r="MUY17" s="345"/>
      <c r="MUZ17" s="345"/>
      <c r="MVA17" s="345"/>
      <c r="MVB17" s="345"/>
      <c r="MVC17" s="345"/>
      <c r="MVD17" s="345"/>
      <c r="MVE17" s="345"/>
      <c r="MVF17" s="345"/>
      <c r="MVG17" s="345"/>
      <c r="MVH17" s="345"/>
      <c r="MVI17" s="345"/>
      <c r="MVJ17" s="345"/>
      <c r="MVK17" s="345"/>
      <c r="MVL17" s="345"/>
      <c r="MVM17" s="345"/>
      <c r="MVN17" s="345"/>
      <c r="MVO17" s="345"/>
      <c r="MVP17" s="345"/>
      <c r="MVQ17" s="345"/>
      <c r="MVR17" s="345"/>
      <c r="MVS17" s="345"/>
      <c r="MVT17" s="345"/>
      <c r="MVU17" s="345"/>
      <c r="MVV17" s="345"/>
      <c r="MVW17" s="345"/>
      <c r="MVX17" s="345"/>
      <c r="MVY17" s="345"/>
      <c r="MVZ17" s="345"/>
      <c r="MWA17" s="345"/>
      <c r="MWB17" s="345"/>
      <c r="MWC17" s="345"/>
      <c r="MWD17" s="345"/>
      <c r="MWE17" s="345"/>
      <c r="MWF17" s="345"/>
      <c r="MWG17" s="345"/>
      <c r="MWH17" s="345"/>
      <c r="MWI17" s="345"/>
      <c r="MWJ17" s="345"/>
      <c r="MWK17" s="345"/>
      <c r="MWL17" s="345"/>
      <c r="MWM17" s="345"/>
      <c r="MWN17" s="345"/>
      <c r="MWO17" s="345"/>
      <c r="MWP17" s="345"/>
      <c r="MWQ17" s="345"/>
      <c r="MWR17" s="345"/>
      <c r="MWS17" s="345"/>
      <c r="MWT17" s="345"/>
      <c r="MWU17" s="345"/>
      <c r="MWV17" s="345"/>
      <c r="MWW17" s="345"/>
      <c r="MWX17" s="345"/>
      <c r="MWY17" s="345"/>
      <c r="MWZ17" s="345"/>
      <c r="MXA17" s="345"/>
      <c r="MXB17" s="345"/>
      <c r="MXC17" s="345"/>
      <c r="MXD17" s="345"/>
      <c r="MXE17" s="345"/>
      <c r="MXF17" s="345"/>
      <c r="MXG17" s="345"/>
      <c r="MXH17" s="345"/>
      <c r="MXI17" s="345"/>
      <c r="MXJ17" s="345"/>
      <c r="MXK17" s="345"/>
      <c r="MXL17" s="345"/>
      <c r="MXM17" s="345"/>
      <c r="MXN17" s="345"/>
      <c r="MXO17" s="345"/>
      <c r="MXP17" s="345"/>
      <c r="MXQ17" s="345"/>
      <c r="MXR17" s="345"/>
      <c r="MXS17" s="345"/>
      <c r="MXT17" s="345"/>
      <c r="MXU17" s="345"/>
      <c r="MXV17" s="345"/>
      <c r="MXW17" s="345"/>
      <c r="MXX17" s="345"/>
      <c r="MXY17" s="345"/>
      <c r="MXZ17" s="345"/>
      <c r="MYA17" s="345"/>
      <c r="MYB17" s="345"/>
      <c r="MYC17" s="345"/>
      <c r="MYD17" s="345"/>
      <c r="MYE17" s="345"/>
      <c r="MYF17" s="345"/>
      <c r="MYG17" s="345"/>
      <c r="MYH17" s="345"/>
      <c r="MYI17" s="345"/>
      <c r="MYJ17" s="345"/>
      <c r="MYK17" s="345"/>
      <c r="MYL17" s="345"/>
      <c r="MYM17" s="345"/>
      <c r="MYN17" s="345"/>
      <c r="MYO17" s="345"/>
      <c r="MYP17" s="345"/>
      <c r="MYQ17" s="345"/>
      <c r="MYR17" s="345"/>
      <c r="MYS17" s="345"/>
      <c r="MYT17" s="345"/>
      <c r="MYU17" s="345"/>
      <c r="MYV17" s="345"/>
      <c r="MYW17" s="345"/>
      <c r="MYX17" s="345"/>
      <c r="MYY17" s="345"/>
      <c r="MYZ17" s="345"/>
      <c r="MZA17" s="345"/>
      <c r="MZB17" s="345"/>
      <c r="MZC17" s="345"/>
      <c r="MZD17" s="345"/>
      <c r="MZE17" s="345"/>
      <c r="MZF17" s="345"/>
      <c r="MZG17" s="345"/>
      <c r="MZH17" s="345"/>
      <c r="MZI17" s="345"/>
      <c r="MZJ17" s="345"/>
      <c r="MZK17" s="345"/>
      <c r="MZL17" s="345"/>
      <c r="MZM17" s="345"/>
      <c r="MZN17" s="345"/>
      <c r="MZO17" s="345"/>
      <c r="MZP17" s="345"/>
      <c r="MZQ17" s="345"/>
      <c r="MZR17" s="345"/>
      <c r="MZS17" s="345"/>
      <c r="MZT17" s="345"/>
      <c r="MZU17" s="345"/>
      <c r="MZV17" s="345"/>
      <c r="MZW17" s="345"/>
      <c r="MZX17" s="345"/>
      <c r="MZY17" s="345"/>
      <c r="MZZ17" s="345"/>
      <c r="NAA17" s="345"/>
      <c r="NAB17" s="345"/>
      <c r="NAC17" s="345"/>
      <c r="NAD17" s="345"/>
      <c r="NAE17" s="345"/>
      <c r="NAF17" s="345"/>
      <c r="NAG17" s="345"/>
      <c r="NAH17" s="345"/>
      <c r="NAI17" s="345"/>
      <c r="NAJ17" s="345"/>
      <c r="NAK17" s="345"/>
      <c r="NAL17" s="345"/>
      <c r="NAM17" s="345"/>
      <c r="NAN17" s="345"/>
      <c r="NAO17" s="345"/>
      <c r="NAP17" s="345"/>
      <c r="NAQ17" s="345"/>
      <c r="NAR17" s="345"/>
      <c r="NAS17" s="345"/>
      <c r="NAT17" s="345"/>
      <c r="NAU17" s="345"/>
      <c r="NAV17" s="345"/>
      <c r="NAW17" s="345"/>
      <c r="NAX17" s="345"/>
      <c r="NAY17" s="345"/>
      <c r="NAZ17" s="345"/>
      <c r="NBA17" s="345"/>
      <c r="NBB17" s="345"/>
      <c r="NBC17" s="345"/>
      <c r="NBD17" s="345"/>
      <c r="NBE17" s="345"/>
      <c r="NBF17" s="345"/>
      <c r="NBG17" s="345"/>
      <c r="NBH17" s="345"/>
      <c r="NBI17" s="345"/>
      <c r="NBJ17" s="345"/>
      <c r="NBK17" s="345"/>
      <c r="NBL17" s="345"/>
      <c r="NBM17" s="345"/>
      <c r="NBN17" s="345"/>
      <c r="NBO17" s="345"/>
      <c r="NBP17" s="345"/>
      <c r="NBQ17" s="345"/>
      <c r="NBR17" s="345"/>
      <c r="NBS17" s="345"/>
      <c r="NBT17" s="345"/>
      <c r="NBU17" s="345"/>
      <c r="NBV17" s="345"/>
      <c r="NBW17" s="345"/>
      <c r="NBX17" s="345"/>
      <c r="NBY17" s="345"/>
      <c r="NBZ17" s="345"/>
      <c r="NCA17" s="345"/>
      <c r="NCB17" s="345"/>
      <c r="NCC17" s="345"/>
      <c r="NCD17" s="345"/>
      <c r="NCE17" s="345"/>
      <c r="NCF17" s="345"/>
      <c r="NCG17" s="345"/>
      <c r="NCH17" s="345"/>
      <c r="NCI17" s="345"/>
      <c r="NCJ17" s="345"/>
      <c r="NCK17" s="345"/>
      <c r="NCL17" s="345"/>
      <c r="NCM17" s="345"/>
      <c r="NCN17" s="345"/>
      <c r="NCO17" s="345"/>
      <c r="NCP17" s="345"/>
      <c r="NCQ17" s="345"/>
      <c r="NCR17" s="345"/>
      <c r="NCS17" s="345"/>
      <c r="NCT17" s="345"/>
      <c r="NCU17" s="345"/>
      <c r="NCV17" s="345"/>
      <c r="NCW17" s="345"/>
      <c r="NCX17" s="345"/>
      <c r="NCY17" s="345"/>
      <c r="NCZ17" s="345"/>
      <c r="NDA17" s="345"/>
      <c r="NDB17" s="345"/>
      <c r="NDC17" s="345"/>
      <c r="NDD17" s="345"/>
      <c r="NDE17" s="345"/>
      <c r="NDF17" s="345"/>
      <c r="NDG17" s="345"/>
      <c r="NDH17" s="345"/>
      <c r="NDI17" s="345"/>
      <c r="NDJ17" s="345"/>
      <c r="NDK17" s="345"/>
      <c r="NDL17" s="345"/>
      <c r="NDM17" s="345"/>
      <c r="NDN17" s="345"/>
      <c r="NDO17" s="345"/>
      <c r="NDP17" s="345"/>
      <c r="NDQ17" s="345"/>
      <c r="NDR17" s="345"/>
      <c r="NDS17" s="345"/>
      <c r="NDT17" s="345"/>
      <c r="NDU17" s="345"/>
      <c r="NDV17" s="345"/>
      <c r="NDW17" s="345"/>
      <c r="NDX17" s="345"/>
      <c r="NDY17" s="345"/>
      <c r="NDZ17" s="345"/>
      <c r="NEA17" s="345"/>
      <c r="NEB17" s="345"/>
      <c r="NEC17" s="345"/>
      <c r="NED17" s="345"/>
      <c r="NEE17" s="345"/>
      <c r="NEF17" s="345"/>
      <c r="NEG17" s="345"/>
      <c r="NEH17" s="345"/>
      <c r="NEI17" s="345"/>
      <c r="NEJ17" s="345"/>
      <c r="NEK17" s="345"/>
      <c r="NEL17" s="345"/>
      <c r="NEM17" s="345"/>
      <c r="NEN17" s="345"/>
      <c r="NEO17" s="345"/>
      <c r="NEP17" s="345"/>
      <c r="NEQ17" s="345"/>
      <c r="NER17" s="345"/>
      <c r="NES17" s="345"/>
      <c r="NET17" s="345"/>
      <c r="NEU17" s="345"/>
      <c r="NEV17" s="345"/>
      <c r="NEW17" s="345"/>
      <c r="NEX17" s="345"/>
      <c r="NEY17" s="345"/>
      <c r="NEZ17" s="345"/>
      <c r="NFA17" s="345"/>
      <c r="NFB17" s="345"/>
      <c r="NFC17" s="345"/>
      <c r="NFD17" s="345"/>
      <c r="NFE17" s="345"/>
      <c r="NFF17" s="345"/>
      <c r="NFG17" s="345"/>
      <c r="NFH17" s="345"/>
      <c r="NFI17" s="345"/>
      <c r="NFJ17" s="345"/>
      <c r="NFK17" s="345"/>
      <c r="NFL17" s="345"/>
      <c r="NFM17" s="345"/>
      <c r="NFN17" s="345"/>
      <c r="NFO17" s="345"/>
      <c r="NFP17" s="345"/>
      <c r="NFQ17" s="345"/>
      <c r="NFR17" s="345"/>
      <c r="NFS17" s="345"/>
      <c r="NFT17" s="345"/>
      <c r="NFU17" s="345"/>
      <c r="NFV17" s="345"/>
      <c r="NFW17" s="345"/>
      <c r="NFX17" s="345"/>
      <c r="NFY17" s="345"/>
      <c r="NFZ17" s="345"/>
      <c r="NGA17" s="345"/>
      <c r="NGB17" s="345"/>
      <c r="NGC17" s="345"/>
      <c r="NGD17" s="345"/>
      <c r="NGE17" s="345"/>
      <c r="NGF17" s="345"/>
      <c r="NGG17" s="345"/>
      <c r="NGH17" s="345"/>
      <c r="NGI17" s="345"/>
      <c r="NGJ17" s="345"/>
      <c r="NGK17" s="345"/>
      <c r="NGL17" s="345"/>
      <c r="NGM17" s="345"/>
      <c r="NGN17" s="345"/>
      <c r="NGO17" s="345"/>
      <c r="NGP17" s="345"/>
      <c r="NGQ17" s="345"/>
      <c r="NGR17" s="345"/>
      <c r="NGS17" s="345"/>
      <c r="NGT17" s="345"/>
      <c r="NGU17" s="345"/>
      <c r="NGV17" s="345"/>
      <c r="NGW17" s="345"/>
      <c r="NGX17" s="345"/>
      <c r="NGY17" s="345"/>
      <c r="NGZ17" s="345"/>
      <c r="NHA17" s="345"/>
      <c r="NHB17" s="345"/>
      <c r="NHC17" s="345"/>
      <c r="NHD17" s="345"/>
      <c r="NHE17" s="345"/>
      <c r="NHF17" s="345"/>
      <c r="NHG17" s="345"/>
      <c r="NHH17" s="345"/>
      <c r="NHI17" s="345"/>
      <c r="NHJ17" s="345"/>
      <c r="NHK17" s="345"/>
      <c r="NHL17" s="345"/>
      <c r="NHM17" s="345"/>
      <c r="NHN17" s="345"/>
      <c r="NHO17" s="345"/>
      <c r="NHP17" s="345"/>
      <c r="NHQ17" s="345"/>
      <c r="NHR17" s="345"/>
      <c r="NHS17" s="345"/>
      <c r="NHT17" s="345"/>
      <c r="NHU17" s="345"/>
      <c r="NHV17" s="345"/>
      <c r="NHW17" s="345"/>
      <c r="NHX17" s="345"/>
      <c r="NHY17" s="345"/>
      <c r="NHZ17" s="345"/>
      <c r="NIA17" s="345"/>
      <c r="NIB17" s="345"/>
      <c r="NIC17" s="345"/>
      <c r="NID17" s="345"/>
      <c r="NIE17" s="345"/>
      <c r="NIF17" s="345"/>
      <c r="NIG17" s="345"/>
      <c r="NIH17" s="345"/>
      <c r="NII17" s="345"/>
      <c r="NIJ17" s="345"/>
      <c r="NIK17" s="345"/>
      <c r="NIL17" s="345"/>
      <c r="NIM17" s="345"/>
      <c r="NIN17" s="345"/>
      <c r="NIO17" s="345"/>
      <c r="NIP17" s="345"/>
      <c r="NIQ17" s="345"/>
      <c r="NIR17" s="345"/>
      <c r="NIS17" s="345"/>
      <c r="NIT17" s="345"/>
      <c r="NIU17" s="345"/>
      <c r="NIV17" s="345"/>
      <c r="NIW17" s="345"/>
      <c r="NIX17" s="345"/>
      <c r="NIY17" s="345"/>
      <c r="NIZ17" s="345"/>
      <c r="NJA17" s="345"/>
      <c r="NJB17" s="345"/>
      <c r="NJC17" s="345"/>
      <c r="NJD17" s="345"/>
      <c r="NJE17" s="345"/>
      <c r="NJF17" s="345"/>
      <c r="NJG17" s="345"/>
      <c r="NJH17" s="345"/>
      <c r="NJI17" s="345"/>
      <c r="NJJ17" s="345"/>
      <c r="NJK17" s="345"/>
      <c r="NJL17" s="345"/>
      <c r="NJM17" s="345"/>
      <c r="NJN17" s="345"/>
      <c r="NJO17" s="345"/>
      <c r="NJP17" s="345"/>
      <c r="NJQ17" s="345"/>
      <c r="NJR17" s="345"/>
      <c r="NJS17" s="345"/>
      <c r="NJT17" s="345"/>
      <c r="NJU17" s="345"/>
      <c r="NJV17" s="345"/>
      <c r="NJW17" s="345"/>
      <c r="NJX17" s="345"/>
      <c r="NJY17" s="345"/>
      <c r="NJZ17" s="345"/>
      <c r="NKA17" s="345"/>
      <c r="NKB17" s="345"/>
      <c r="NKC17" s="345"/>
      <c r="NKD17" s="345"/>
      <c r="NKE17" s="345"/>
      <c r="NKF17" s="345"/>
      <c r="NKG17" s="345"/>
      <c r="NKH17" s="345"/>
      <c r="NKI17" s="345"/>
      <c r="NKJ17" s="345"/>
      <c r="NKK17" s="345"/>
      <c r="NKL17" s="345"/>
      <c r="NKM17" s="345"/>
      <c r="NKN17" s="345"/>
      <c r="NKO17" s="345"/>
      <c r="NKP17" s="345"/>
      <c r="NKQ17" s="345"/>
      <c r="NKR17" s="345"/>
      <c r="NKS17" s="345"/>
      <c r="NKT17" s="345"/>
      <c r="NKU17" s="345"/>
      <c r="NKV17" s="345"/>
      <c r="NKW17" s="345"/>
      <c r="NKX17" s="345"/>
      <c r="NKY17" s="345"/>
      <c r="NKZ17" s="345"/>
      <c r="NLA17" s="345"/>
      <c r="NLB17" s="345"/>
      <c r="NLC17" s="345"/>
      <c r="NLD17" s="345"/>
      <c r="NLE17" s="345"/>
      <c r="NLF17" s="345"/>
      <c r="NLG17" s="345"/>
      <c r="NLH17" s="345"/>
      <c r="NLI17" s="345"/>
      <c r="NLJ17" s="345"/>
      <c r="NLK17" s="345"/>
      <c r="NLL17" s="345"/>
      <c r="NLM17" s="345"/>
      <c r="NLN17" s="345"/>
      <c r="NLO17" s="345"/>
      <c r="NLP17" s="345"/>
      <c r="NLQ17" s="345"/>
      <c r="NLR17" s="345"/>
      <c r="NLS17" s="345"/>
      <c r="NLT17" s="345"/>
      <c r="NLU17" s="345"/>
      <c r="NLV17" s="345"/>
      <c r="NLW17" s="345"/>
      <c r="NLX17" s="345"/>
      <c r="NLY17" s="345"/>
      <c r="NLZ17" s="345"/>
      <c r="NMA17" s="345"/>
      <c r="NMB17" s="345"/>
      <c r="NMC17" s="345"/>
      <c r="NMD17" s="345"/>
      <c r="NME17" s="345"/>
      <c r="NMF17" s="345"/>
      <c r="NMG17" s="345"/>
      <c r="NMH17" s="345"/>
      <c r="NMI17" s="345"/>
      <c r="NMJ17" s="345"/>
      <c r="NMK17" s="345"/>
      <c r="NML17" s="345"/>
      <c r="NMM17" s="345"/>
      <c r="NMN17" s="345"/>
      <c r="NMO17" s="345"/>
      <c r="NMP17" s="345"/>
      <c r="NMQ17" s="345"/>
      <c r="NMR17" s="345"/>
      <c r="NMS17" s="345"/>
      <c r="NMT17" s="345"/>
      <c r="NMU17" s="345"/>
      <c r="NMV17" s="345"/>
      <c r="NMW17" s="345"/>
      <c r="NMX17" s="345"/>
      <c r="NMY17" s="345"/>
      <c r="NMZ17" s="345"/>
      <c r="NNA17" s="345"/>
      <c r="NNB17" s="345"/>
      <c r="NNC17" s="345"/>
      <c r="NND17" s="345"/>
      <c r="NNE17" s="345"/>
      <c r="NNF17" s="345"/>
      <c r="NNG17" s="345"/>
      <c r="NNH17" s="345"/>
      <c r="NNI17" s="345"/>
      <c r="NNJ17" s="345"/>
      <c r="NNK17" s="345"/>
      <c r="NNL17" s="345"/>
      <c r="NNM17" s="345"/>
      <c r="NNN17" s="345"/>
      <c r="NNO17" s="345"/>
      <c r="NNP17" s="345"/>
      <c r="NNQ17" s="345"/>
      <c r="NNR17" s="345"/>
      <c r="NNS17" s="345"/>
      <c r="NNT17" s="345"/>
      <c r="NNU17" s="345"/>
      <c r="NNV17" s="345"/>
      <c r="NNW17" s="345"/>
      <c r="NNX17" s="345"/>
      <c r="NNY17" s="345"/>
      <c r="NNZ17" s="345"/>
      <c r="NOA17" s="345"/>
      <c r="NOB17" s="345"/>
      <c r="NOC17" s="345"/>
      <c r="NOD17" s="345"/>
      <c r="NOE17" s="345"/>
      <c r="NOF17" s="345"/>
      <c r="NOG17" s="345"/>
      <c r="NOH17" s="345"/>
      <c r="NOI17" s="345"/>
      <c r="NOJ17" s="345"/>
      <c r="NOK17" s="345"/>
      <c r="NOL17" s="345"/>
      <c r="NOM17" s="345"/>
      <c r="NON17" s="345"/>
      <c r="NOO17" s="345"/>
      <c r="NOP17" s="345"/>
      <c r="NOQ17" s="345"/>
      <c r="NOR17" s="345"/>
      <c r="NOS17" s="345"/>
      <c r="NOT17" s="345"/>
      <c r="NOU17" s="345"/>
      <c r="NOV17" s="345"/>
      <c r="NOW17" s="345"/>
      <c r="NOX17" s="345"/>
      <c r="NOY17" s="345"/>
      <c r="NOZ17" s="345"/>
      <c r="NPA17" s="345"/>
      <c r="NPB17" s="345"/>
      <c r="NPC17" s="345"/>
      <c r="NPD17" s="345"/>
      <c r="NPE17" s="345"/>
      <c r="NPF17" s="345"/>
      <c r="NPG17" s="345"/>
      <c r="NPH17" s="345"/>
      <c r="NPI17" s="345"/>
      <c r="NPJ17" s="345"/>
      <c r="NPK17" s="345"/>
      <c r="NPL17" s="345"/>
      <c r="NPM17" s="345"/>
      <c r="NPN17" s="345"/>
      <c r="NPO17" s="345"/>
      <c r="NPP17" s="345"/>
      <c r="NPQ17" s="345"/>
      <c r="NPR17" s="345"/>
      <c r="NPS17" s="345"/>
      <c r="NPT17" s="345"/>
      <c r="NPU17" s="345"/>
      <c r="NPV17" s="345"/>
      <c r="NPW17" s="345"/>
      <c r="NPX17" s="345"/>
      <c r="NPY17" s="345"/>
      <c r="NPZ17" s="345"/>
      <c r="NQA17" s="345"/>
      <c r="NQB17" s="345"/>
      <c r="NQC17" s="345"/>
      <c r="NQD17" s="345"/>
      <c r="NQE17" s="345"/>
      <c r="NQF17" s="345"/>
      <c r="NQG17" s="345"/>
      <c r="NQH17" s="345"/>
      <c r="NQI17" s="345"/>
      <c r="NQJ17" s="345"/>
      <c r="NQK17" s="345"/>
      <c r="NQL17" s="345"/>
      <c r="NQM17" s="345"/>
      <c r="NQN17" s="345"/>
      <c r="NQO17" s="345"/>
      <c r="NQP17" s="345"/>
      <c r="NQQ17" s="345"/>
      <c r="NQR17" s="345"/>
      <c r="NQS17" s="345"/>
      <c r="NQT17" s="345"/>
      <c r="NQU17" s="345"/>
      <c r="NQV17" s="345"/>
      <c r="NQW17" s="345"/>
      <c r="NQX17" s="345"/>
      <c r="NQY17" s="345"/>
      <c r="NQZ17" s="345"/>
      <c r="NRA17" s="345"/>
      <c r="NRB17" s="345"/>
      <c r="NRC17" s="345"/>
      <c r="NRD17" s="345"/>
      <c r="NRE17" s="345"/>
      <c r="NRF17" s="345"/>
      <c r="NRG17" s="345"/>
      <c r="NRH17" s="345"/>
      <c r="NRI17" s="345"/>
      <c r="NRJ17" s="345"/>
      <c r="NRK17" s="345"/>
      <c r="NRL17" s="345"/>
      <c r="NRM17" s="345"/>
      <c r="NRN17" s="345"/>
      <c r="NRO17" s="345"/>
      <c r="NRP17" s="345"/>
      <c r="NRQ17" s="345"/>
      <c r="NRR17" s="345"/>
      <c r="NRS17" s="345"/>
      <c r="NRT17" s="345"/>
      <c r="NRU17" s="345"/>
      <c r="NRV17" s="345"/>
      <c r="NRW17" s="345"/>
      <c r="NRX17" s="345"/>
      <c r="NRY17" s="345"/>
      <c r="NRZ17" s="345"/>
      <c r="NSA17" s="345"/>
      <c r="NSB17" s="345"/>
      <c r="NSC17" s="345"/>
      <c r="NSD17" s="345"/>
      <c r="NSE17" s="345"/>
      <c r="NSF17" s="345"/>
      <c r="NSG17" s="345"/>
      <c r="NSH17" s="345"/>
      <c r="NSI17" s="345"/>
      <c r="NSJ17" s="345"/>
      <c r="NSK17" s="345"/>
      <c r="NSL17" s="345"/>
      <c r="NSM17" s="345"/>
      <c r="NSN17" s="345"/>
      <c r="NSO17" s="345"/>
      <c r="NSP17" s="345"/>
      <c r="NSQ17" s="345"/>
      <c r="NSR17" s="345"/>
      <c r="NSS17" s="345"/>
      <c r="NST17" s="345"/>
      <c r="NSU17" s="345"/>
      <c r="NSV17" s="345"/>
      <c r="NSW17" s="345"/>
      <c r="NSX17" s="345"/>
      <c r="NSY17" s="345"/>
      <c r="NSZ17" s="345"/>
      <c r="NTA17" s="345"/>
      <c r="NTB17" s="345"/>
      <c r="NTC17" s="345"/>
      <c r="NTD17" s="345"/>
      <c r="NTE17" s="345"/>
      <c r="NTF17" s="345"/>
      <c r="NTG17" s="345"/>
      <c r="NTH17" s="345"/>
      <c r="NTI17" s="345"/>
      <c r="NTJ17" s="345"/>
      <c r="NTK17" s="345"/>
      <c r="NTL17" s="345"/>
      <c r="NTM17" s="345"/>
      <c r="NTN17" s="345"/>
      <c r="NTO17" s="345"/>
      <c r="NTP17" s="345"/>
      <c r="NTQ17" s="345"/>
      <c r="NTR17" s="345"/>
      <c r="NTS17" s="345"/>
      <c r="NTT17" s="345"/>
      <c r="NTU17" s="345"/>
      <c r="NTV17" s="345"/>
      <c r="NTW17" s="345"/>
      <c r="NTX17" s="345"/>
      <c r="NTY17" s="345"/>
      <c r="NTZ17" s="345"/>
      <c r="NUA17" s="345"/>
      <c r="NUB17" s="345"/>
      <c r="NUC17" s="345"/>
      <c r="NUD17" s="345"/>
      <c r="NUE17" s="345"/>
      <c r="NUF17" s="345"/>
      <c r="NUG17" s="345"/>
      <c r="NUH17" s="345"/>
      <c r="NUI17" s="345"/>
      <c r="NUJ17" s="345"/>
      <c r="NUK17" s="345"/>
      <c r="NUL17" s="345"/>
      <c r="NUM17" s="345"/>
      <c r="NUN17" s="345"/>
      <c r="NUO17" s="345"/>
      <c r="NUP17" s="345"/>
      <c r="NUQ17" s="345"/>
      <c r="NUR17" s="345"/>
      <c r="NUS17" s="345"/>
      <c r="NUT17" s="345"/>
      <c r="NUU17" s="345"/>
      <c r="NUV17" s="345"/>
      <c r="NUW17" s="345"/>
      <c r="NUX17" s="345"/>
      <c r="NUY17" s="345"/>
      <c r="NUZ17" s="345"/>
      <c r="NVA17" s="345"/>
      <c r="NVB17" s="345"/>
      <c r="NVC17" s="345"/>
      <c r="NVD17" s="345"/>
      <c r="NVE17" s="345"/>
      <c r="NVF17" s="345"/>
      <c r="NVG17" s="345"/>
      <c r="NVH17" s="345"/>
      <c r="NVI17" s="345"/>
      <c r="NVJ17" s="345"/>
      <c r="NVK17" s="345"/>
      <c r="NVL17" s="345"/>
      <c r="NVM17" s="345"/>
      <c r="NVN17" s="345"/>
      <c r="NVO17" s="345"/>
      <c r="NVP17" s="345"/>
      <c r="NVQ17" s="345"/>
      <c r="NVR17" s="345"/>
      <c r="NVS17" s="345"/>
      <c r="NVT17" s="345"/>
      <c r="NVU17" s="345"/>
      <c r="NVV17" s="345"/>
      <c r="NVW17" s="345"/>
      <c r="NVX17" s="345"/>
      <c r="NVY17" s="345"/>
      <c r="NVZ17" s="345"/>
      <c r="NWA17" s="345"/>
      <c r="NWB17" s="345"/>
      <c r="NWC17" s="345"/>
      <c r="NWD17" s="345"/>
      <c r="NWE17" s="345"/>
      <c r="NWF17" s="345"/>
      <c r="NWG17" s="345"/>
      <c r="NWH17" s="345"/>
      <c r="NWI17" s="345"/>
      <c r="NWJ17" s="345"/>
      <c r="NWK17" s="345"/>
      <c r="NWL17" s="345"/>
      <c r="NWM17" s="345"/>
      <c r="NWN17" s="345"/>
      <c r="NWO17" s="345"/>
      <c r="NWP17" s="345"/>
      <c r="NWQ17" s="345"/>
      <c r="NWR17" s="345"/>
      <c r="NWS17" s="345"/>
      <c r="NWT17" s="345"/>
      <c r="NWU17" s="345"/>
      <c r="NWV17" s="345"/>
      <c r="NWW17" s="345"/>
      <c r="NWX17" s="345"/>
      <c r="NWY17" s="345"/>
      <c r="NWZ17" s="345"/>
      <c r="NXA17" s="345"/>
      <c r="NXB17" s="345"/>
      <c r="NXC17" s="345"/>
      <c r="NXD17" s="345"/>
      <c r="NXE17" s="345"/>
      <c r="NXF17" s="345"/>
      <c r="NXG17" s="345"/>
      <c r="NXH17" s="345"/>
      <c r="NXI17" s="345"/>
      <c r="NXJ17" s="345"/>
      <c r="NXK17" s="345"/>
      <c r="NXL17" s="345"/>
      <c r="NXM17" s="345"/>
      <c r="NXN17" s="345"/>
      <c r="NXO17" s="345"/>
      <c r="NXP17" s="345"/>
      <c r="NXQ17" s="345"/>
      <c r="NXR17" s="345"/>
      <c r="NXS17" s="345"/>
      <c r="NXT17" s="345"/>
      <c r="NXU17" s="345"/>
      <c r="NXV17" s="345"/>
      <c r="NXW17" s="345"/>
      <c r="NXX17" s="345"/>
      <c r="NXY17" s="345"/>
      <c r="NXZ17" s="345"/>
      <c r="NYA17" s="345"/>
      <c r="NYB17" s="345"/>
      <c r="NYC17" s="345"/>
      <c r="NYD17" s="345"/>
      <c r="NYE17" s="345"/>
      <c r="NYF17" s="345"/>
      <c r="NYG17" s="345"/>
      <c r="NYH17" s="345"/>
      <c r="NYI17" s="345"/>
      <c r="NYJ17" s="345"/>
      <c r="NYK17" s="345"/>
      <c r="NYL17" s="345"/>
      <c r="NYM17" s="345"/>
      <c r="NYN17" s="345"/>
      <c r="NYO17" s="345"/>
      <c r="NYP17" s="345"/>
      <c r="NYQ17" s="345"/>
      <c r="NYR17" s="345"/>
      <c r="NYS17" s="345"/>
      <c r="NYT17" s="345"/>
      <c r="NYU17" s="345"/>
      <c r="NYV17" s="345"/>
      <c r="NYW17" s="345"/>
      <c r="NYX17" s="345"/>
      <c r="NYY17" s="345"/>
      <c r="NYZ17" s="345"/>
      <c r="NZA17" s="345"/>
      <c r="NZB17" s="345"/>
      <c r="NZC17" s="345"/>
      <c r="NZD17" s="345"/>
      <c r="NZE17" s="345"/>
      <c r="NZF17" s="345"/>
      <c r="NZG17" s="345"/>
      <c r="NZH17" s="345"/>
      <c r="NZI17" s="345"/>
      <c r="NZJ17" s="345"/>
      <c r="NZK17" s="345"/>
      <c r="NZL17" s="345"/>
      <c r="NZM17" s="345"/>
      <c r="NZN17" s="345"/>
      <c r="NZO17" s="345"/>
      <c r="NZP17" s="345"/>
      <c r="NZQ17" s="345"/>
      <c r="NZR17" s="345"/>
      <c r="NZS17" s="345"/>
      <c r="NZT17" s="345"/>
      <c r="NZU17" s="345"/>
      <c r="NZV17" s="345"/>
      <c r="NZW17" s="345"/>
      <c r="NZX17" s="345"/>
      <c r="NZY17" s="345"/>
      <c r="NZZ17" s="345"/>
      <c r="OAA17" s="345"/>
      <c r="OAB17" s="345"/>
      <c r="OAC17" s="345"/>
      <c r="OAD17" s="345"/>
      <c r="OAE17" s="345"/>
      <c r="OAF17" s="345"/>
      <c r="OAG17" s="345"/>
      <c r="OAH17" s="345"/>
      <c r="OAI17" s="345"/>
      <c r="OAJ17" s="345"/>
      <c r="OAK17" s="345"/>
      <c r="OAL17" s="345"/>
      <c r="OAM17" s="345"/>
      <c r="OAN17" s="345"/>
      <c r="OAO17" s="345"/>
      <c r="OAP17" s="345"/>
      <c r="OAQ17" s="345"/>
      <c r="OAR17" s="345"/>
      <c r="OAS17" s="345"/>
      <c r="OAT17" s="345"/>
      <c r="OAU17" s="345"/>
      <c r="OAV17" s="345"/>
      <c r="OAW17" s="345"/>
      <c r="OAX17" s="345"/>
      <c r="OAY17" s="345"/>
      <c r="OAZ17" s="345"/>
      <c r="OBA17" s="345"/>
      <c r="OBB17" s="345"/>
      <c r="OBC17" s="345"/>
      <c r="OBD17" s="345"/>
      <c r="OBE17" s="345"/>
      <c r="OBF17" s="345"/>
      <c r="OBG17" s="345"/>
      <c r="OBH17" s="345"/>
      <c r="OBI17" s="345"/>
      <c r="OBJ17" s="345"/>
      <c r="OBK17" s="345"/>
      <c r="OBL17" s="345"/>
      <c r="OBM17" s="345"/>
      <c r="OBN17" s="345"/>
      <c r="OBO17" s="345"/>
      <c r="OBP17" s="345"/>
      <c r="OBQ17" s="345"/>
      <c r="OBR17" s="345"/>
      <c r="OBS17" s="345"/>
      <c r="OBT17" s="345"/>
      <c r="OBU17" s="345"/>
      <c r="OBV17" s="345"/>
      <c r="OBW17" s="345"/>
      <c r="OBX17" s="345"/>
      <c r="OBY17" s="345"/>
      <c r="OBZ17" s="345"/>
      <c r="OCA17" s="345"/>
      <c r="OCB17" s="345"/>
      <c r="OCC17" s="345"/>
      <c r="OCD17" s="345"/>
      <c r="OCE17" s="345"/>
      <c r="OCF17" s="345"/>
      <c r="OCG17" s="345"/>
      <c r="OCH17" s="345"/>
      <c r="OCI17" s="345"/>
      <c r="OCJ17" s="345"/>
      <c r="OCK17" s="345"/>
      <c r="OCL17" s="345"/>
      <c r="OCM17" s="345"/>
      <c r="OCN17" s="345"/>
      <c r="OCO17" s="345"/>
      <c r="OCP17" s="345"/>
      <c r="OCQ17" s="345"/>
      <c r="OCR17" s="345"/>
      <c r="OCS17" s="345"/>
      <c r="OCT17" s="345"/>
      <c r="OCU17" s="345"/>
      <c r="OCV17" s="345"/>
      <c r="OCW17" s="345"/>
      <c r="OCX17" s="345"/>
      <c r="OCY17" s="345"/>
      <c r="OCZ17" s="345"/>
      <c r="ODA17" s="345"/>
      <c r="ODB17" s="345"/>
      <c r="ODC17" s="345"/>
      <c r="ODD17" s="345"/>
      <c r="ODE17" s="345"/>
      <c r="ODF17" s="345"/>
      <c r="ODG17" s="345"/>
      <c r="ODH17" s="345"/>
      <c r="ODI17" s="345"/>
      <c r="ODJ17" s="345"/>
      <c r="ODK17" s="345"/>
      <c r="ODL17" s="345"/>
      <c r="ODM17" s="345"/>
      <c r="ODN17" s="345"/>
      <c r="ODO17" s="345"/>
      <c r="ODP17" s="345"/>
      <c r="ODQ17" s="345"/>
      <c r="ODR17" s="345"/>
      <c r="ODS17" s="345"/>
      <c r="ODT17" s="345"/>
      <c r="ODU17" s="345"/>
      <c r="ODV17" s="345"/>
      <c r="ODW17" s="345"/>
      <c r="ODX17" s="345"/>
      <c r="ODY17" s="345"/>
      <c r="ODZ17" s="345"/>
      <c r="OEA17" s="345"/>
      <c r="OEB17" s="345"/>
      <c r="OEC17" s="345"/>
      <c r="OED17" s="345"/>
      <c r="OEE17" s="345"/>
      <c r="OEF17" s="345"/>
      <c r="OEG17" s="345"/>
      <c r="OEH17" s="345"/>
      <c r="OEI17" s="345"/>
      <c r="OEJ17" s="345"/>
      <c r="OEK17" s="345"/>
      <c r="OEL17" s="345"/>
      <c r="OEM17" s="345"/>
      <c r="OEN17" s="345"/>
      <c r="OEO17" s="345"/>
      <c r="OEP17" s="345"/>
      <c r="OEQ17" s="345"/>
      <c r="OER17" s="345"/>
      <c r="OES17" s="345"/>
      <c r="OET17" s="345"/>
      <c r="OEU17" s="345"/>
      <c r="OEV17" s="345"/>
      <c r="OEW17" s="345"/>
      <c r="OEX17" s="345"/>
      <c r="OEY17" s="345"/>
      <c r="OEZ17" s="345"/>
      <c r="OFA17" s="345"/>
      <c r="OFB17" s="345"/>
      <c r="OFC17" s="345"/>
      <c r="OFD17" s="345"/>
      <c r="OFE17" s="345"/>
      <c r="OFF17" s="345"/>
      <c r="OFG17" s="345"/>
      <c r="OFH17" s="345"/>
      <c r="OFI17" s="345"/>
      <c r="OFJ17" s="345"/>
      <c r="OFK17" s="345"/>
      <c r="OFL17" s="345"/>
      <c r="OFM17" s="345"/>
      <c r="OFN17" s="345"/>
      <c r="OFO17" s="345"/>
      <c r="OFP17" s="345"/>
      <c r="OFQ17" s="345"/>
      <c r="OFR17" s="345"/>
      <c r="OFS17" s="345"/>
      <c r="OFT17" s="345"/>
      <c r="OFU17" s="345"/>
      <c r="OFV17" s="345"/>
      <c r="OFW17" s="345"/>
      <c r="OFX17" s="345"/>
      <c r="OFY17" s="345"/>
      <c r="OFZ17" s="345"/>
      <c r="OGA17" s="345"/>
      <c r="OGB17" s="345"/>
      <c r="OGC17" s="345"/>
      <c r="OGD17" s="345"/>
      <c r="OGE17" s="345"/>
      <c r="OGF17" s="345"/>
      <c r="OGG17" s="345"/>
      <c r="OGH17" s="345"/>
      <c r="OGI17" s="345"/>
      <c r="OGJ17" s="345"/>
      <c r="OGK17" s="345"/>
      <c r="OGL17" s="345"/>
      <c r="OGM17" s="345"/>
      <c r="OGN17" s="345"/>
      <c r="OGO17" s="345"/>
      <c r="OGP17" s="345"/>
      <c r="OGQ17" s="345"/>
      <c r="OGR17" s="345"/>
      <c r="OGS17" s="345"/>
      <c r="OGT17" s="345"/>
      <c r="OGU17" s="345"/>
      <c r="OGV17" s="345"/>
      <c r="OGW17" s="345"/>
      <c r="OGX17" s="345"/>
      <c r="OGY17" s="345"/>
      <c r="OGZ17" s="345"/>
      <c r="OHA17" s="345"/>
      <c r="OHB17" s="345"/>
      <c r="OHC17" s="345"/>
      <c r="OHD17" s="345"/>
      <c r="OHE17" s="345"/>
      <c r="OHF17" s="345"/>
      <c r="OHG17" s="345"/>
      <c r="OHH17" s="345"/>
      <c r="OHI17" s="345"/>
      <c r="OHJ17" s="345"/>
      <c r="OHK17" s="345"/>
      <c r="OHL17" s="345"/>
      <c r="OHM17" s="345"/>
      <c r="OHN17" s="345"/>
      <c r="OHO17" s="345"/>
      <c r="OHP17" s="345"/>
      <c r="OHQ17" s="345"/>
      <c r="OHR17" s="345"/>
      <c r="OHS17" s="345"/>
      <c r="OHT17" s="345"/>
      <c r="OHU17" s="345"/>
      <c r="OHV17" s="345"/>
      <c r="OHW17" s="345"/>
      <c r="OHX17" s="345"/>
      <c r="OHY17" s="345"/>
      <c r="OHZ17" s="345"/>
      <c r="OIA17" s="345"/>
      <c r="OIB17" s="345"/>
      <c r="OIC17" s="345"/>
      <c r="OID17" s="345"/>
      <c r="OIE17" s="345"/>
      <c r="OIF17" s="345"/>
      <c r="OIG17" s="345"/>
      <c r="OIH17" s="345"/>
      <c r="OII17" s="345"/>
      <c r="OIJ17" s="345"/>
      <c r="OIK17" s="345"/>
      <c r="OIL17" s="345"/>
      <c r="OIM17" s="345"/>
      <c r="OIN17" s="345"/>
      <c r="OIO17" s="345"/>
      <c r="OIP17" s="345"/>
      <c r="OIQ17" s="345"/>
      <c r="OIR17" s="345"/>
      <c r="OIS17" s="345"/>
      <c r="OIT17" s="345"/>
      <c r="OIU17" s="345"/>
      <c r="OIV17" s="345"/>
      <c r="OIW17" s="345"/>
      <c r="OIX17" s="345"/>
      <c r="OIY17" s="345"/>
      <c r="OIZ17" s="345"/>
      <c r="OJA17" s="345"/>
      <c r="OJB17" s="345"/>
      <c r="OJC17" s="345"/>
      <c r="OJD17" s="345"/>
      <c r="OJE17" s="345"/>
      <c r="OJF17" s="345"/>
      <c r="OJG17" s="345"/>
      <c r="OJH17" s="345"/>
      <c r="OJI17" s="345"/>
      <c r="OJJ17" s="345"/>
      <c r="OJK17" s="345"/>
      <c r="OJL17" s="345"/>
      <c r="OJM17" s="345"/>
      <c r="OJN17" s="345"/>
      <c r="OJO17" s="345"/>
      <c r="OJP17" s="345"/>
      <c r="OJQ17" s="345"/>
      <c r="OJR17" s="345"/>
      <c r="OJS17" s="345"/>
      <c r="OJT17" s="345"/>
      <c r="OJU17" s="345"/>
      <c r="OJV17" s="345"/>
      <c r="OJW17" s="345"/>
      <c r="OJX17" s="345"/>
      <c r="OJY17" s="345"/>
      <c r="OJZ17" s="345"/>
      <c r="OKA17" s="345"/>
      <c r="OKB17" s="345"/>
      <c r="OKC17" s="345"/>
      <c r="OKD17" s="345"/>
      <c r="OKE17" s="345"/>
      <c r="OKF17" s="345"/>
      <c r="OKG17" s="345"/>
      <c r="OKH17" s="345"/>
      <c r="OKI17" s="345"/>
      <c r="OKJ17" s="345"/>
      <c r="OKK17" s="345"/>
      <c r="OKL17" s="345"/>
      <c r="OKM17" s="345"/>
      <c r="OKN17" s="345"/>
      <c r="OKO17" s="345"/>
      <c r="OKP17" s="345"/>
      <c r="OKQ17" s="345"/>
      <c r="OKR17" s="345"/>
      <c r="OKS17" s="345"/>
      <c r="OKT17" s="345"/>
      <c r="OKU17" s="345"/>
      <c r="OKV17" s="345"/>
      <c r="OKW17" s="345"/>
      <c r="OKX17" s="345"/>
      <c r="OKY17" s="345"/>
      <c r="OKZ17" s="345"/>
      <c r="OLA17" s="345"/>
      <c r="OLB17" s="345"/>
      <c r="OLC17" s="345"/>
      <c r="OLD17" s="345"/>
      <c r="OLE17" s="345"/>
      <c r="OLF17" s="345"/>
      <c r="OLG17" s="345"/>
      <c r="OLH17" s="345"/>
      <c r="OLI17" s="345"/>
      <c r="OLJ17" s="345"/>
      <c r="OLK17" s="345"/>
      <c r="OLL17" s="345"/>
      <c r="OLM17" s="345"/>
      <c r="OLN17" s="345"/>
      <c r="OLO17" s="345"/>
      <c r="OLP17" s="345"/>
      <c r="OLQ17" s="345"/>
      <c r="OLR17" s="345"/>
      <c r="OLS17" s="345"/>
      <c r="OLT17" s="345"/>
      <c r="OLU17" s="345"/>
      <c r="OLV17" s="345"/>
      <c r="OLW17" s="345"/>
      <c r="OLX17" s="345"/>
      <c r="OLY17" s="345"/>
      <c r="OLZ17" s="345"/>
      <c r="OMA17" s="345"/>
      <c r="OMB17" s="345"/>
      <c r="OMC17" s="345"/>
      <c r="OMD17" s="345"/>
      <c r="OME17" s="345"/>
      <c r="OMF17" s="345"/>
      <c r="OMG17" s="345"/>
      <c r="OMH17" s="345"/>
      <c r="OMI17" s="345"/>
      <c r="OMJ17" s="345"/>
      <c r="OMK17" s="345"/>
      <c r="OML17" s="345"/>
      <c r="OMM17" s="345"/>
      <c r="OMN17" s="345"/>
      <c r="OMO17" s="345"/>
      <c r="OMP17" s="345"/>
      <c r="OMQ17" s="345"/>
      <c r="OMR17" s="345"/>
      <c r="OMS17" s="345"/>
      <c r="OMT17" s="345"/>
      <c r="OMU17" s="345"/>
      <c r="OMV17" s="345"/>
      <c r="OMW17" s="345"/>
      <c r="OMX17" s="345"/>
      <c r="OMY17" s="345"/>
      <c r="OMZ17" s="345"/>
      <c r="ONA17" s="345"/>
      <c r="ONB17" s="345"/>
      <c r="ONC17" s="345"/>
      <c r="OND17" s="345"/>
      <c r="ONE17" s="345"/>
      <c r="ONF17" s="345"/>
      <c r="ONG17" s="345"/>
      <c r="ONH17" s="345"/>
      <c r="ONI17" s="345"/>
      <c r="ONJ17" s="345"/>
      <c r="ONK17" s="345"/>
      <c r="ONL17" s="345"/>
      <c r="ONM17" s="345"/>
      <c r="ONN17" s="345"/>
      <c r="ONO17" s="345"/>
      <c r="ONP17" s="345"/>
      <c r="ONQ17" s="345"/>
      <c r="ONR17" s="345"/>
      <c r="ONS17" s="345"/>
      <c r="ONT17" s="345"/>
      <c r="ONU17" s="345"/>
      <c r="ONV17" s="345"/>
      <c r="ONW17" s="345"/>
      <c r="ONX17" s="345"/>
      <c r="ONY17" s="345"/>
      <c r="ONZ17" s="345"/>
      <c r="OOA17" s="345"/>
      <c r="OOB17" s="345"/>
      <c r="OOC17" s="345"/>
      <c r="OOD17" s="345"/>
      <c r="OOE17" s="345"/>
      <c r="OOF17" s="345"/>
      <c r="OOG17" s="345"/>
      <c r="OOH17" s="345"/>
      <c r="OOI17" s="345"/>
      <c r="OOJ17" s="345"/>
      <c r="OOK17" s="345"/>
      <c r="OOL17" s="345"/>
      <c r="OOM17" s="345"/>
      <c r="OON17" s="345"/>
      <c r="OOO17" s="345"/>
      <c r="OOP17" s="345"/>
      <c r="OOQ17" s="345"/>
      <c r="OOR17" s="345"/>
      <c r="OOS17" s="345"/>
      <c r="OOT17" s="345"/>
      <c r="OOU17" s="345"/>
      <c r="OOV17" s="345"/>
      <c r="OOW17" s="345"/>
      <c r="OOX17" s="345"/>
      <c r="OOY17" s="345"/>
      <c r="OOZ17" s="345"/>
      <c r="OPA17" s="345"/>
      <c r="OPB17" s="345"/>
      <c r="OPC17" s="345"/>
      <c r="OPD17" s="345"/>
      <c r="OPE17" s="345"/>
      <c r="OPF17" s="345"/>
      <c r="OPG17" s="345"/>
      <c r="OPH17" s="345"/>
      <c r="OPI17" s="345"/>
      <c r="OPJ17" s="345"/>
      <c r="OPK17" s="345"/>
      <c r="OPL17" s="345"/>
      <c r="OPM17" s="345"/>
      <c r="OPN17" s="345"/>
      <c r="OPO17" s="345"/>
      <c r="OPP17" s="345"/>
      <c r="OPQ17" s="345"/>
      <c r="OPR17" s="345"/>
      <c r="OPS17" s="345"/>
      <c r="OPT17" s="345"/>
      <c r="OPU17" s="345"/>
      <c r="OPV17" s="345"/>
      <c r="OPW17" s="345"/>
      <c r="OPX17" s="345"/>
      <c r="OPY17" s="345"/>
      <c r="OPZ17" s="345"/>
      <c r="OQA17" s="345"/>
      <c r="OQB17" s="345"/>
      <c r="OQC17" s="345"/>
      <c r="OQD17" s="345"/>
      <c r="OQE17" s="345"/>
      <c r="OQF17" s="345"/>
      <c r="OQG17" s="345"/>
      <c r="OQH17" s="345"/>
      <c r="OQI17" s="345"/>
      <c r="OQJ17" s="345"/>
      <c r="OQK17" s="345"/>
      <c r="OQL17" s="345"/>
      <c r="OQM17" s="345"/>
      <c r="OQN17" s="345"/>
      <c r="OQO17" s="345"/>
      <c r="OQP17" s="345"/>
      <c r="OQQ17" s="345"/>
      <c r="OQR17" s="345"/>
      <c r="OQS17" s="345"/>
      <c r="OQT17" s="345"/>
      <c r="OQU17" s="345"/>
      <c r="OQV17" s="345"/>
      <c r="OQW17" s="345"/>
      <c r="OQX17" s="345"/>
      <c r="OQY17" s="345"/>
      <c r="OQZ17" s="345"/>
      <c r="ORA17" s="345"/>
      <c r="ORB17" s="345"/>
      <c r="ORC17" s="345"/>
      <c r="ORD17" s="345"/>
      <c r="ORE17" s="345"/>
      <c r="ORF17" s="345"/>
      <c r="ORG17" s="345"/>
      <c r="ORH17" s="345"/>
      <c r="ORI17" s="345"/>
      <c r="ORJ17" s="345"/>
      <c r="ORK17" s="345"/>
      <c r="ORL17" s="345"/>
      <c r="ORM17" s="345"/>
      <c r="ORN17" s="345"/>
      <c r="ORO17" s="345"/>
      <c r="ORP17" s="345"/>
      <c r="ORQ17" s="345"/>
      <c r="ORR17" s="345"/>
      <c r="ORS17" s="345"/>
      <c r="ORT17" s="345"/>
      <c r="ORU17" s="345"/>
      <c r="ORV17" s="345"/>
      <c r="ORW17" s="345"/>
      <c r="ORX17" s="345"/>
      <c r="ORY17" s="345"/>
      <c r="ORZ17" s="345"/>
      <c r="OSA17" s="345"/>
      <c r="OSB17" s="345"/>
      <c r="OSC17" s="345"/>
      <c r="OSD17" s="345"/>
      <c r="OSE17" s="345"/>
      <c r="OSF17" s="345"/>
      <c r="OSG17" s="345"/>
      <c r="OSH17" s="345"/>
      <c r="OSI17" s="345"/>
      <c r="OSJ17" s="345"/>
      <c r="OSK17" s="345"/>
      <c r="OSL17" s="345"/>
      <c r="OSM17" s="345"/>
      <c r="OSN17" s="345"/>
      <c r="OSO17" s="345"/>
      <c r="OSP17" s="345"/>
      <c r="OSQ17" s="345"/>
      <c r="OSR17" s="345"/>
      <c r="OSS17" s="345"/>
      <c r="OST17" s="345"/>
      <c r="OSU17" s="345"/>
      <c r="OSV17" s="345"/>
      <c r="OSW17" s="345"/>
      <c r="OSX17" s="345"/>
      <c r="OSY17" s="345"/>
      <c r="OSZ17" s="345"/>
      <c r="OTA17" s="345"/>
      <c r="OTB17" s="345"/>
      <c r="OTC17" s="345"/>
      <c r="OTD17" s="345"/>
      <c r="OTE17" s="345"/>
      <c r="OTF17" s="345"/>
      <c r="OTG17" s="345"/>
      <c r="OTH17" s="345"/>
      <c r="OTI17" s="345"/>
      <c r="OTJ17" s="345"/>
      <c r="OTK17" s="345"/>
      <c r="OTL17" s="345"/>
      <c r="OTM17" s="345"/>
      <c r="OTN17" s="345"/>
      <c r="OTO17" s="345"/>
      <c r="OTP17" s="345"/>
      <c r="OTQ17" s="345"/>
      <c r="OTR17" s="345"/>
      <c r="OTS17" s="345"/>
      <c r="OTT17" s="345"/>
      <c r="OTU17" s="345"/>
      <c r="OTV17" s="345"/>
      <c r="OTW17" s="345"/>
      <c r="OTX17" s="345"/>
      <c r="OTY17" s="345"/>
      <c r="OTZ17" s="345"/>
      <c r="OUA17" s="345"/>
      <c r="OUB17" s="345"/>
      <c r="OUC17" s="345"/>
      <c r="OUD17" s="345"/>
      <c r="OUE17" s="345"/>
      <c r="OUF17" s="345"/>
      <c r="OUG17" s="345"/>
      <c r="OUH17" s="345"/>
      <c r="OUI17" s="345"/>
      <c r="OUJ17" s="345"/>
      <c r="OUK17" s="345"/>
      <c r="OUL17" s="345"/>
      <c r="OUM17" s="345"/>
      <c r="OUN17" s="345"/>
      <c r="OUO17" s="345"/>
      <c r="OUP17" s="345"/>
      <c r="OUQ17" s="345"/>
      <c r="OUR17" s="345"/>
      <c r="OUS17" s="345"/>
      <c r="OUT17" s="345"/>
      <c r="OUU17" s="345"/>
      <c r="OUV17" s="345"/>
      <c r="OUW17" s="345"/>
      <c r="OUX17" s="345"/>
      <c r="OUY17" s="345"/>
      <c r="OUZ17" s="345"/>
      <c r="OVA17" s="345"/>
      <c r="OVB17" s="345"/>
      <c r="OVC17" s="345"/>
      <c r="OVD17" s="345"/>
      <c r="OVE17" s="345"/>
      <c r="OVF17" s="345"/>
      <c r="OVG17" s="345"/>
      <c r="OVH17" s="345"/>
      <c r="OVI17" s="345"/>
      <c r="OVJ17" s="345"/>
      <c r="OVK17" s="345"/>
      <c r="OVL17" s="345"/>
      <c r="OVM17" s="345"/>
      <c r="OVN17" s="345"/>
      <c r="OVO17" s="345"/>
      <c r="OVP17" s="345"/>
      <c r="OVQ17" s="345"/>
      <c r="OVR17" s="345"/>
      <c r="OVS17" s="345"/>
      <c r="OVT17" s="345"/>
      <c r="OVU17" s="345"/>
      <c r="OVV17" s="345"/>
      <c r="OVW17" s="345"/>
      <c r="OVX17" s="345"/>
      <c r="OVY17" s="345"/>
      <c r="OVZ17" s="345"/>
      <c r="OWA17" s="345"/>
      <c r="OWB17" s="345"/>
      <c r="OWC17" s="345"/>
      <c r="OWD17" s="345"/>
      <c r="OWE17" s="345"/>
      <c r="OWF17" s="345"/>
      <c r="OWG17" s="345"/>
      <c r="OWH17" s="345"/>
      <c r="OWI17" s="345"/>
      <c r="OWJ17" s="345"/>
      <c r="OWK17" s="345"/>
      <c r="OWL17" s="345"/>
      <c r="OWM17" s="345"/>
      <c r="OWN17" s="345"/>
      <c r="OWO17" s="345"/>
      <c r="OWP17" s="345"/>
      <c r="OWQ17" s="345"/>
      <c r="OWR17" s="345"/>
      <c r="OWS17" s="345"/>
      <c r="OWT17" s="345"/>
      <c r="OWU17" s="345"/>
      <c r="OWV17" s="345"/>
      <c r="OWW17" s="345"/>
      <c r="OWX17" s="345"/>
      <c r="OWY17" s="345"/>
      <c r="OWZ17" s="345"/>
      <c r="OXA17" s="345"/>
      <c r="OXB17" s="345"/>
      <c r="OXC17" s="345"/>
      <c r="OXD17" s="345"/>
      <c r="OXE17" s="345"/>
      <c r="OXF17" s="345"/>
      <c r="OXG17" s="345"/>
      <c r="OXH17" s="345"/>
      <c r="OXI17" s="345"/>
      <c r="OXJ17" s="345"/>
      <c r="OXK17" s="345"/>
      <c r="OXL17" s="345"/>
      <c r="OXM17" s="345"/>
      <c r="OXN17" s="345"/>
      <c r="OXO17" s="345"/>
      <c r="OXP17" s="345"/>
      <c r="OXQ17" s="345"/>
      <c r="OXR17" s="345"/>
      <c r="OXS17" s="345"/>
      <c r="OXT17" s="345"/>
      <c r="OXU17" s="345"/>
      <c r="OXV17" s="345"/>
      <c r="OXW17" s="345"/>
      <c r="OXX17" s="345"/>
      <c r="OXY17" s="345"/>
      <c r="OXZ17" s="345"/>
      <c r="OYA17" s="345"/>
      <c r="OYB17" s="345"/>
      <c r="OYC17" s="345"/>
      <c r="OYD17" s="345"/>
      <c r="OYE17" s="345"/>
      <c r="OYF17" s="345"/>
      <c r="OYG17" s="345"/>
      <c r="OYH17" s="345"/>
      <c r="OYI17" s="345"/>
      <c r="OYJ17" s="345"/>
      <c r="OYK17" s="345"/>
      <c r="OYL17" s="345"/>
      <c r="OYM17" s="345"/>
      <c r="OYN17" s="345"/>
      <c r="OYO17" s="345"/>
      <c r="OYP17" s="345"/>
      <c r="OYQ17" s="345"/>
      <c r="OYR17" s="345"/>
      <c r="OYS17" s="345"/>
      <c r="OYT17" s="345"/>
      <c r="OYU17" s="345"/>
      <c r="OYV17" s="345"/>
      <c r="OYW17" s="345"/>
      <c r="OYX17" s="345"/>
      <c r="OYY17" s="345"/>
      <c r="OYZ17" s="345"/>
      <c r="OZA17" s="345"/>
      <c r="OZB17" s="345"/>
      <c r="OZC17" s="345"/>
      <c r="OZD17" s="345"/>
      <c r="OZE17" s="345"/>
      <c r="OZF17" s="345"/>
      <c r="OZG17" s="345"/>
      <c r="OZH17" s="345"/>
      <c r="OZI17" s="345"/>
      <c r="OZJ17" s="345"/>
      <c r="OZK17" s="345"/>
      <c r="OZL17" s="345"/>
      <c r="OZM17" s="345"/>
      <c r="OZN17" s="345"/>
      <c r="OZO17" s="345"/>
      <c r="OZP17" s="345"/>
      <c r="OZQ17" s="345"/>
      <c r="OZR17" s="345"/>
      <c r="OZS17" s="345"/>
      <c r="OZT17" s="345"/>
      <c r="OZU17" s="345"/>
      <c r="OZV17" s="345"/>
      <c r="OZW17" s="345"/>
      <c r="OZX17" s="345"/>
      <c r="OZY17" s="345"/>
      <c r="OZZ17" s="345"/>
      <c r="PAA17" s="345"/>
      <c r="PAB17" s="345"/>
      <c r="PAC17" s="345"/>
      <c r="PAD17" s="345"/>
      <c r="PAE17" s="345"/>
      <c r="PAF17" s="345"/>
      <c r="PAG17" s="345"/>
      <c r="PAH17" s="345"/>
      <c r="PAI17" s="345"/>
      <c r="PAJ17" s="345"/>
      <c r="PAK17" s="345"/>
      <c r="PAL17" s="345"/>
      <c r="PAM17" s="345"/>
      <c r="PAN17" s="345"/>
      <c r="PAO17" s="345"/>
      <c r="PAP17" s="345"/>
      <c r="PAQ17" s="345"/>
      <c r="PAR17" s="345"/>
      <c r="PAS17" s="345"/>
      <c r="PAT17" s="345"/>
      <c r="PAU17" s="345"/>
      <c r="PAV17" s="345"/>
      <c r="PAW17" s="345"/>
      <c r="PAX17" s="345"/>
      <c r="PAY17" s="345"/>
      <c r="PAZ17" s="345"/>
      <c r="PBA17" s="345"/>
      <c r="PBB17" s="345"/>
      <c r="PBC17" s="345"/>
      <c r="PBD17" s="345"/>
      <c r="PBE17" s="345"/>
      <c r="PBF17" s="345"/>
      <c r="PBG17" s="345"/>
      <c r="PBH17" s="345"/>
      <c r="PBI17" s="345"/>
      <c r="PBJ17" s="345"/>
      <c r="PBK17" s="345"/>
      <c r="PBL17" s="345"/>
      <c r="PBM17" s="345"/>
      <c r="PBN17" s="345"/>
      <c r="PBO17" s="345"/>
      <c r="PBP17" s="345"/>
      <c r="PBQ17" s="345"/>
      <c r="PBR17" s="345"/>
      <c r="PBS17" s="345"/>
      <c r="PBT17" s="345"/>
      <c r="PBU17" s="345"/>
      <c r="PBV17" s="345"/>
      <c r="PBW17" s="345"/>
      <c r="PBX17" s="345"/>
      <c r="PBY17" s="345"/>
      <c r="PBZ17" s="345"/>
      <c r="PCA17" s="345"/>
      <c r="PCB17" s="345"/>
      <c r="PCC17" s="345"/>
      <c r="PCD17" s="345"/>
      <c r="PCE17" s="345"/>
      <c r="PCF17" s="345"/>
      <c r="PCG17" s="345"/>
      <c r="PCH17" s="345"/>
      <c r="PCI17" s="345"/>
      <c r="PCJ17" s="345"/>
      <c r="PCK17" s="345"/>
      <c r="PCL17" s="345"/>
      <c r="PCM17" s="345"/>
      <c r="PCN17" s="345"/>
      <c r="PCO17" s="345"/>
      <c r="PCP17" s="345"/>
      <c r="PCQ17" s="345"/>
      <c r="PCR17" s="345"/>
      <c r="PCS17" s="345"/>
      <c r="PCT17" s="345"/>
      <c r="PCU17" s="345"/>
      <c r="PCV17" s="345"/>
      <c r="PCW17" s="345"/>
      <c r="PCX17" s="345"/>
      <c r="PCY17" s="345"/>
      <c r="PCZ17" s="345"/>
      <c r="PDA17" s="345"/>
      <c r="PDB17" s="345"/>
      <c r="PDC17" s="345"/>
      <c r="PDD17" s="345"/>
      <c r="PDE17" s="345"/>
      <c r="PDF17" s="345"/>
      <c r="PDG17" s="345"/>
      <c r="PDH17" s="345"/>
      <c r="PDI17" s="345"/>
      <c r="PDJ17" s="345"/>
      <c r="PDK17" s="345"/>
      <c r="PDL17" s="345"/>
      <c r="PDM17" s="345"/>
      <c r="PDN17" s="345"/>
      <c r="PDO17" s="345"/>
      <c r="PDP17" s="345"/>
      <c r="PDQ17" s="345"/>
      <c r="PDR17" s="345"/>
      <c r="PDS17" s="345"/>
      <c r="PDT17" s="345"/>
      <c r="PDU17" s="345"/>
      <c r="PDV17" s="345"/>
      <c r="PDW17" s="345"/>
      <c r="PDX17" s="345"/>
      <c r="PDY17" s="345"/>
      <c r="PDZ17" s="345"/>
      <c r="PEA17" s="345"/>
      <c r="PEB17" s="345"/>
      <c r="PEC17" s="345"/>
      <c r="PED17" s="345"/>
      <c r="PEE17" s="345"/>
      <c r="PEF17" s="345"/>
      <c r="PEG17" s="345"/>
      <c r="PEH17" s="345"/>
      <c r="PEI17" s="345"/>
      <c r="PEJ17" s="345"/>
      <c r="PEK17" s="345"/>
      <c r="PEL17" s="345"/>
      <c r="PEM17" s="345"/>
      <c r="PEN17" s="345"/>
      <c r="PEO17" s="345"/>
      <c r="PEP17" s="345"/>
      <c r="PEQ17" s="345"/>
      <c r="PER17" s="345"/>
      <c r="PES17" s="345"/>
      <c r="PET17" s="345"/>
      <c r="PEU17" s="345"/>
      <c r="PEV17" s="345"/>
      <c r="PEW17" s="345"/>
      <c r="PEX17" s="345"/>
      <c r="PEY17" s="345"/>
      <c r="PEZ17" s="345"/>
      <c r="PFA17" s="345"/>
      <c r="PFB17" s="345"/>
      <c r="PFC17" s="345"/>
      <c r="PFD17" s="345"/>
      <c r="PFE17" s="345"/>
      <c r="PFF17" s="345"/>
      <c r="PFG17" s="345"/>
      <c r="PFH17" s="345"/>
      <c r="PFI17" s="345"/>
      <c r="PFJ17" s="345"/>
      <c r="PFK17" s="345"/>
      <c r="PFL17" s="345"/>
      <c r="PFM17" s="345"/>
      <c r="PFN17" s="345"/>
      <c r="PFO17" s="345"/>
      <c r="PFP17" s="345"/>
      <c r="PFQ17" s="345"/>
      <c r="PFR17" s="345"/>
      <c r="PFS17" s="345"/>
      <c r="PFT17" s="345"/>
      <c r="PFU17" s="345"/>
      <c r="PFV17" s="345"/>
      <c r="PFW17" s="345"/>
      <c r="PFX17" s="345"/>
      <c r="PFY17" s="345"/>
      <c r="PFZ17" s="345"/>
      <c r="PGA17" s="345"/>
      <c r="PGB17" s="345"/>
      <c r="PGC17" s="345"/>
      <c r="PGD17" s="345"/>
      <c r="PGE17" s="345"/>
      <c r="PGF17" s="345"/>
      <c r="PGG17" s="345"/>
      <c r="PGH17" s="345"/>
      <c r="PGI17" s="345"/>
      <c r="PGJ17" s="345"/>
      <c r="PGK17" s="345"/>
      <c r="PGL17" s="345"/>
      <c r="PGM17" s="345"/>
      <c r="PGN17" s="345"/>
      <c r="PGO17" s="345"/>
      <c r="PGP17" s="345"/>
      <c r="PGQ17" s="345"/>
      <c r="PGR17" s="345"/>
      <c r="PGS17" s="345"/>
      <c r="PGT17" s="345"/>
      <c r="PGU17" s="345"/>
      <c r="PGV17" s="345"/>
      <c r="PGW17" s="345"/>
      <c r="PGX17" s="345"/>
      <c r="PGY17" s="345"/>
      <c r="PGZ17" s="345"/>
      <c r="PHA17" s="345"/>
      <c r="PHB17" s="345"/>
      <c r="PHC17" s="345"/>
      <c r="PHD17" s="345"/>
      <c r="PHE17" s="345"/>
      <c r="PHF17" s="345"/>
      <c r="PHG17" s="345"/>
      <c r="PHH17" s="345"/>
      <c r="PHI17" s="345"/>
      <c r="PHJ17" s="345"/>
      <c r="PHK17" s="345"/>
      <c r="PHL17" s="345"/>
      <c r="PHM17" s="345"/>
      <c r="PHN17" s="345"/>
      <c r="PHO17" s="345"/>
      <c r="PHP17" s="345"/>
      <c r="PHQ17" s="345"/>
      <c r="PHR17" s="345"/>
      <c r="PHS17" s="345"/>
      <c r="PHT17" s="345"/>
      <c r="PHU17" s="345"/>
      <c r="PHV17" s="345"/>
      <c r="PHW17" s="345"/>
      <c r="PHX17" s="345"/>
      <c r="PHY17" s="345"/>
      <c r="PHZ17" s="345"/>
      <c r="PIA17" s="345"/>
      <c r="PIB17" s="345"/>
      <c r="PIC17" s="345"/>
      <c r="PID17" s="345"/>
      <c r="PIE17" s="345"/>
      <c r="PIF17" s="345"/>
      <c r="PIG17" s="345"/>
      <c r="PIH17" s="345"/>
      <c r="PII17" s="345"/>
      <c r="PIJ17" s="345"/>
      <c r="PIK17" s="345"/>
      <c r="PIL17" s="345"/>
      <c r="PIM17" s="345"/>
      <c r="PIN17" s="345"/>
      <c r="PIO17" s="345"/>
      <c r="PIP17" s="345"/>
      <c r="PIQ17" s="345"/>
      <c r="PIR17" s="345"/>
      <c r="PIS17" s="345"/>
      <c r="PIT17" s="345"/>
      <c r="PIU17" s="345"/>
      <c r="PIV17" s="345"/>
      <c r="PIW17" s="345"/>
      <c r="PIX17" s="345"/>
      <c r="PIY17" s="345"/>
      <c r="PIZ17" s="345"/>
      <c r="PJA17" s="345"/>
      <c r="PJB17" s="345"/>
      <c r="PJC17" s="345"/>
      <c r="PJD17" s="345"/>
      <c r="PJE17" s="345"/>
      <c r="PJF17" s="345"/>
      <c r="PJG17" s="345"/>
      <c r="PJH17" s="345"/>
      <c r="PJI17" s="345"/>
      <c r="PJJ17" s="345"/>
      <c r="PJK17" s="345"/>
      <c r="PJL17" s="345"/>
      <c r="PJM17" s="345"/>
      <c r="PJN17" s="345"/>
      <c r="PJO17" s="345"/>
      <c r="PJP17" s="345"/>
      <c r="PJQ17" s="345"/>
      <c r="PJR17" s="345"/>
      <c r="PJS17" s="345"/>
      <c r="PJT17" s="345"/>
      <c r="PJU17" s="345"/>
      <c r="PJV17" s="345"/>
      <c r="PJW17" s="345"/>
      <c r="PJX17" s="345"/>
      <c r="PJY17" s="345"/>
      <c r="PJZ17" s="345"/>
      <c r="PKA17" s="345"/>
      <c r="PKB17" s="345"/>
      <c r="PKC17" s="345"/>
      <c r="PKD17" s="345"/>
      <c r="PKE17" s="345"/>
      <c r="PKF17" s="345"/>
      <c r="PKG17" s="345"/>
      <c r="PKH17" s="345"/>
      <c r="PKI17" s="345"/>
      <c r="PKJ17" s="345"/>
      <c r="PKK17" s="345"/>
      <c r="PKL17" s="345"/>
      <c r="PKM17" s="345"/>
      <c r="PKN17" s="345"/>
      <c r="PKO17" s="345"/>
      <c r="PKP17" s="345"/>
      <c r="PKQ17" s="345"/>
      <c r="PKR17" s="345"/>
      <c r="PKS17" s="345"/>
      <c r="PKT17" s="345"/>
      <c r="PKU17" s="345"/>
      <c r="PKV17" s="345"/>
      <c r="PKW17" s="345"/>
      <c r="PKX17" s="345"/>
      <c r="PKY17" s="345"/>
      <c r="PKZ17" s="345"/>
      <c r="PLA17" s="345"/>
      <c r="PLB17" s="345"/>
      <c r="PLC17" s="345"/>
      <c r="PLD17" s="345"/>
      <c r="PLE17" s="345"/>
      <c r="PLF17" s="345"/>
      <c r="PLG17" s="345"/>
      <c r="PLH17" s="345"/>
      <c r="PLI17" s="345"/>
      <c r="PLJ17" s="345"/>
      <c r="PLK17" s="345"/>
      <c r="PLL17" s="345"/>
      <c r="PLM17" s="345"/>
      <c r="PLN17" s="345"/>
      <c r="PLO17" s="345"/>
      <c r="PLP17" s="345"/>
      <c r="PLQ17" s="345"/>
      <c r="PLR17" s="345"/>
      <c r="PLS17" s="345"/>
      <c r="PLT17" s="345"/>
      <c r="PLU17" s="345"/>
      <c r="PLV17" s="345"/>
      <c r="PLW17" s="345"/>
      <c r="PLX17" s="345"/>
      <c r="PLY17" s="345"/>
      <c r="PLZ17" s="345"/>
      <c r="PMA17" s="345"/>
      <c r="PMB17" s="345"/>
      <c r="PMC17" s="345"/>
      <c r="PMD17" s="345"/>
      <c r="PME17" s="345"/>
      <c r="PMF17" s="345"/>
      <c r="PMG17" s="345"/>
      <c r="PMH17" s="345"/>
      <c r="PMI17" s="345"/>
      <c r="PMJ17" s="345"/>
      <c r="PMK17" s="345"/>
      <c r="PML17" s="345"/>
      <c r="PMM17" s="345"/>
      <c r="PMN17" s="345"/>
      <c r="PMO17" s="345"/>
      <c r="PMP17" s="345"/>
      <c r="PMQ17" s="345"/>
      <c r="PMR17" s="345"/>
      <c r="PMS17" s="345"/>
      <c r="PMT17" s="345"/>
      <c r="PMU17" s="345"/>
      <c r="PMV17" s="345"/>
      <c r="PMW17" s="345"/>
      <c r="PMX17" s="345"/>
      <c r="PMY17" s="345"/>
      <c r="PMZ17" s="345"/>
      <c r="PNA17" s="345"/>
      <c r="PNB17" s="345"/>
      <c r="PNC17" s="345"/>
      <c r="PND17" s="345"/>
      <c r="PNE17" s="345"/>
      <c r="PNF17" s="345"/>
      <c r="PNG17" s="345"/>
      <c r="PNH17" s="345"/>
      <c r="PNI17" s="345"/>
      <c r="PNJ17" s="345"/>
      <c r="PNK17" s="345"/>
      <c r="PNL17" s="345"/>
      <c r="PNM17" s="345"/>
      <c r="PNN17" s="345"/>
      <c r="PNO17" s="345"/>
      <c r="PNP17" s="345"/>
      <c r="PNQ17" s="345"/>
      <c r="PNR17" s="345"/>
      <c r="PNS17" s="345"/>
      <c r="PNT17" s="345"/>
      <c r="PNU17" s="345"/>
      <c r="PNV17" s="345"/>
      <c r="PNW17" s="345"/>
      <c r="PNX17" s="345"/>
      <c r="PNY17" s="345"/>
      <c r="PNZ17" s="345"/>
      <c r="POA17" s="345"/>
      <c r="POB17" s="345"/>
      <c r="POC17" s="345"/>
      <c r="POD17" s="345"/>
      <c r="POE17" s="345"/>
      <c r="POF17" s="345"/>
      <c r="POG17" s="345"/>
      <c r="POH17" s="345"/>
      <c r="POI17" s="345"/>
      <c r="POJ17" s="345"/>
      <c r="POK17" s="345"/>
      <c r="POL17" s="345"/>
      <c r="POM17" s="345"/>
      <c r="PON17" s="345"/>
      <c r="POO17" s="345"/>
      <c r="POP17" s="345"/>
      <c r="POQ17" s="345"/>
      <c r="POR17" s="345"/>
      <c r="POS17" s="345"/>
      <c r="POT17" s="345"/>
      <c r="POU17" s="345"/>
      <c r="POV17" s="345"/>
      <c r="POW17" s="345"/>
      <c r="POX17" s="345"/>
      <c r="POY17" s="345"/>
      <c r="POZ17" s="345"/>
      <c r="PPA17" s="345"/>
      <c r="PPB17" s="345"/>
      <c r="PPC17" s="345"/>
      <c r="PPD17" s="345"/>
      <c r="PPE17" s="345"/>
      <c r="PPF17" s="345"/>
      <c r="PPG17" s="345"/>
      <c r="PPH17" s="345"/>
      <c r="PPI17" s="345"/>
      <c r="PPJ17" s="345"/>
      <c r="PPK17" s="345"/>
      <c r="PPL17" s="345"/>
      <c r="PPM17" s="345"/>
      <c r="PPN17" s="345"/>
      <c r="PPO17" s="345"/>
      <c r="PPP17" s="345"/>
      <c r="PPQ17" s="345"/>
      <c r="PPR17" s="345"/>
      <c r="PPS17" s="345"/>
      <c r="PPT17" s="345"/>
      <c r="PPU17" s="345"/>
      <c r="PPV17" s="345"/>
      <c r="PPW17" s="345"/>
      <c r="PPX17" s="345"/>
      <c r="PPY17" s="345"/>
      <c r="PPZ17" s="345"/>
      <c r="PQA17" s="345"/>
      <c r="PQB17" s="345"/>
      <c r="PQC17" s="345"/>
      <c r="PQD17" s="345"/>
      <c r="PQE17" s="345"/>
      <c r="PQF17" s="345"/>
      <c r="PQG17" s="345"/>
      <c r="PQH17" s="345"/>
      <c r="PQI17" s="345"/>
      <c r="PQJ17" s="345"/>
      <c r="PQK17" s="345"/>
      <c r="PQL17" s="345"/>
      <c r="PQM17" s="345"/>
      <c r="PQN17" s="345"/>
      <c r="PQO17" s="345"/>
      <c r="PQP17" s="345"/>
      <c r="PQQ17" s="345"/>
      <c r="PQR17" s="345"/>
      <c r="PQS17" s="345"/>
      <c r="PQT17" s="345"/>
      <c r="PQU17" s="345"/>
      <c r="PQV17" s="345"/>
      <c r="PQW17" s="345"/>
      <c r="PQX17" s="345"/>
      <c r="PQY17" s="345"/>
      <c r="PQZ17" s="345"/>
      <c r="PRA17" s="345"/>
      <c r="PRB17" s="345"/>
      <c r="PRC17" s="345"/>
      <c r="PRD17" s="345"/>
      <c r="PRE17" s="345"/>
      <c r="PRF17" s="345"/>
      <c r="PRG17" s="345"/>
      <c r="PRH17" s="345"/>
      <c r="PRI17" s="345"/>
      <c r="PRJ17" s="345"/>
      <c r="PRK17" s="345"/>
      <c r="PRL17" s="345"/>
      <c r="PRM17" s="345"/>
      <c r="PRN17" s="345"/>
      <c r="PRO17" s="345"/>
      <c r="PRP17" s="345"/>
      <c r="PRQ17" s="345"/>
      <c r="PRR17" s="345"/>
      <c r="PRS17" s="345"/>
      <c r="PRT17" s="345"/>
      <c r="PRU17" s="345"/>
      <c r="PRV17" s="345"/>
      <c r="PRW17" s="345"/>
      <c r="PRX17" s="345"/>
      <c r="PRY17" s="345"/>
      <c r="PRZ17" s="345"/>
      <c r="PSA17" s="345"/>
      <c r="PSB17" s="345"/>
      <c r="PSC17" s="345"/>
      <c r="PSD17" s="345"/>
      <c r="PSE17" s="345"/>
      <c r="PSF17" s="345"/>
      <c r="PSG17" s="345"/>
      <c r="PSH17" s="345"/>
      <c r="PSI17" s="345"/>
      <c r="PSJ17" s="345"/>
      <c r="PSK17" s="345"/>
      <c r="PSL17" s="345"/>
      <c r="PSM17" s="345"/>
      <c r="PSN17" s="345"/>
      <c r="PSO17" s="345"/>
      <c r="PSP17" s="345"/>
      <c r="PSQ17" s="345"/>
      <c r="PSR17" s="345"/>
      <c r="PSS17" s="345"/>
      <c r="PST17" s="345"/>
      <c r="PSU17" s="345"/>
      <c r="PSV17" s="345"/>
      <c r="PSW17" s="345"/>
      <c r="PSX17" s="345"/>
      <c r="PSY17" s="345"/>
      <c r="PSZ17" s="345"/>
      <c r="PTA17" s="345"/>
      <c r="PTB17" s="345"/>
      <c r="PTC17" s="345"/>
      <c r="PTD17" s="345"/>
      <c r="PTE17" s="345"/>
      <c r="PTF17" s="345"/>
      <c r="PTG17" s="345"/>
      <c r="PTH17" s="345"/>
      <c r="PTI17" s="345"/>
      <c r="PTJ17" s="345"/>
      <c r="PTK17" s="345"/>
      <c r="PTL17" s="345"/>
      <c r="PTM17" s="345"/>
      <c r="PTN17" s="345"/>
      <c r="PTO17" s="345"/>
      <c r="PTP17" s="345"/>
      <c r="PTQ17" s="345"/>
      <c r="PTR17" s="345"/>
      <c r="PTS17" s="345"/>
      <c r="PTT17" s="345"/>
      <c r="PTU17" s="345"/>
      <c r="PTV17" s="345"/>
      <c r="PTW17" s="345"/>
      <c r="PTX17" s="345"/>
      <c r="PTY17" s="345"/>
      <c r="PTZ17" s="345"/>
      <c r="PUA17" s="345"/>
      <c r="PUB17" s="345"/>
      <c r="PUC17" s="345"/>
      <c r="PUD17" s="345"/>
      <c r="PUE17" s="345"/>
      <c r="PUF17" s="345"/>
      <c r="PUG17" s="345"/>
      <c r="PUH17" s="345"/>
      <c r="PUI17" s="345"/>
      <c r="PUJ17" s="345"/>
      <c r="PUK17" s="345"/>
      <c r="PUL17" s="345"/>
      <c r="PUM17" s="345"/>
      <c r="PUN17" s="345"/>
      <c r="PUO17" s="345"/>
      <c r="PUP17" s="345"/>
      <c r="PUQ17" s="345"/>
      <c r="PUR17" s="345"/>
      <c r="PUS17" s="345"/>
      <c r="PUT17" s="345"/>
      <c r="PUU17" s="345"/>
      <c r="PUV17" s="345"/>
      <c r="PUW17" s="345"/>
      <c r="PUX17" s="345"/>
      <c r="PUY17" s="345"/>
      <c r="PUZ17" s="345"/>
      <c r="PVA17" s="345"/>
      <c r="PVB17" s="345"/>
      <c r="PVC17" s="345"/>
      <c r="PVD17" s="345"/>
      <c r="PVE17" s="345"/>
      <c r="PVF17" s="345"/>
      <c r="PVG17" s="345"/>
      <c r="PVH17" s="345"/>
      <c r="PVI17" s="345"/>
      <c r="PVJ17" s="345"/>
      <c r="PVK17" s="345"/>
      <c r="PVL17" s="345"/>
      <c r="PVM17" s="345"/>
      <c r="PVN17" s="345"/>
      <c r="PVO17" s="345"/>
      <c r="PVP17" s="345"/>
      <c r="PVQ17" s="345"/>
      <c r="PVR17" s="345"/>
      <c r="PVS17" s="345"/>
      <c r="PVT17" s="345"/>
      <c r="PVU17" s="345"/>
      <c r="PVV17" s="345"/>
      <c r="PVW17" s="345"/>
      <c r="PVX17" s="345"/>
      <c r="PVY17" s="345"/>
      <c r="PVZ17" s="345"/>
      <c r="PWA17" s="345"/>
      <c r="PWB17" s="345"/>
      <c r="PWC17" s="345"/>
      <c r="PWD17" s="345"/>
      <c r="PWE17" s="345"/>
      <c r="PWF17" s="345"/>
      <c r="PWG17" s="345"/>
      <c r="PWH17" s="345"/>
      <c r="PWI17" s="345"/>
      <c r="PWJ17" s="345"/>
      <c r="PWK17" s="345"/>
      <c r="PWL17" s="345"/>
      <c r="PWM17" s="345"/>
      <c r="PWN17" s="345"/>
      <c r="PWO17" s="345"/>
      <c r="PWP17" s="345"/>
      <c r="PWQ17" s="345"/>
      <c r="PWR17" s="345"/>
      <c r="PWS17" s="345"/>
      <c r="PWT17" s="345"/>
      <c r="PWU17" s="345"/>
      <c r="PWV17" s="345"/>
      <c r="PWW17" s="345"/>
      <c r="PWX17" s="345"/>
      <c r="PWY17" s="345"/>
      <c r="PWZ17" s="345"/>
      <c r="PXA17" s="345"/>
      <c r="PXB17" s="345"/>
      <c r="PXC17" s="345"/>
      <c r="PXD17" s="345"/>
      <c r="PXE17" s="345"/>
      <c r="PXF17" s="345"/>
      <c r="PXG17" s="345"/>
      <c r="PXH17" s="345"/>
      <c r="PXI17" s="345"/>
      <c r="PXJ17" s="345"/>
      <c r="PXK17" s="345"/>
      <c r="PXL17" s="345"/>
      <c r="PXM17" s="345"/>
      <c r="PXN17" s="345"/>
      <c r="PXO17" s="345"/>
      <c r="PXP17" s="345"/>
      <c r="PXQ17" s="345"/>
      <c r="PXR17" s="345"/>
      <c r="PXS17" s="345"/>
      <c r="PXT17" s="345"/>
      <c r="PXU17" s="345"/>
      <c r="PXV17" s="345"/>
      <c r="PXW17" s="345"/>
      <c r="PXX17" s="345"/>
      <c r="PXY17" s="345"/>
      <c r="PXZ17" s="345"/>
      <c r="PYA17" s="345"/>
      <c r="PYB17" s="345"/>
      <c r="PYC17" s="345"/>
      <c r="PYD17" s="345"/>
      <c r="PYE17" s="345"/>
      <c r="PYF17" s="345"/>
      <c r="PYG17" s="345"/>
      <c r="PYH17" s="345"/>
      <c r="PYI17" s="345"/>
      <c r="PYJ17" s="345"/>
      <c r="PYK17" s="345"/>
      <c r="PYL17" s="345"/>
      <c r="PYM17" s="345"/>
      <c r="PYN17" s="345"/>
      <c r="PYO17" s="345"/>
      <c r="PYP17" s="345"/>
      <c r="PYQ17" s="345"/>
      <c r="PYR17" s="345"/>
      <c r="PYS17" s="345"/>
      <c r="PYT17" s="345"/>
      <c r="PYU17" s="345"/>
      <c r="PYV17" s="345"/>
      <c r="PYW17" s="345"/>
      <c r="PYX17" s="345"/>
      <c r="PYY17" s="345"/>
      <c r="PYZ17" s="345"/>
      <c r="PZA17" s="345"/>
      <c r="PZB17" s="345"/>
      <c r="PZC17" s="345"/>
      <c r="PZD17" s="345"/>
      <c r="PZE17" s="345"/>
      <c r="PZF17" s="345"/>
      <c r="PZG17" s="345"/>
      <c r="PZH17" s="345"/>
      <c r="PZI17" s="345"/>
      <c r="PZJ17" s="345"/>
      <c r="PZK17" s="345"/>
      <c r="PZL17" s="345"/>
      <c r="PZM17" s="345"/>
      <c r="PZN17" s="345"/>
      <c r="PZO17" s="345"/>
      <c r="PZP17" s="345"/>
      <c r="PZQ17" s="345"/>
      <c r="PZR17" s="345"/>
      <c r="PZS17" s="345"/>
      <c r="PZT17" s="345"/>
      <c r="PZU17" s="345"/>
      <c r="PZV17" s="345"/>
      <c r="PZW17" s="345"/>
      <c r="PZX17" s="345"/>
      <c r="PZY17" s="345"/>
      <c r="PZZ17" s="345"/>
      <c r="QAA17" s="345"/>
      <c r="QAB17" s="345"/>
      <c r="QAC17" s="345"/>
      <c r="QAD17" s="345"/>
      <c r="QAE17" s="345"/>
      <c r="QAF17" s="345"/>
      <c r="QAG17" s="345"/>
      <c r="QAH17" s="345"/>
      <c r="QAI17" s="345"/>
      <c r="QAJ17" s="345"/>
      <c r="QAK17" s="345"/>
      <c r="QAL17" s="345"/>
      <c r="QAM17" s="345"/>
      <c r="QAN17" s="345"/>
      <c r="QAO17" s="345"/>
      <c r="QAP17" s="345"/>
      <c r="QAQ17" s="345"/>
      <c r="QAR17" s="345"/>
      <c r="QAS17" s="345"/>
      <c r="QAT17" s="345"/>
      <c r="QAU17" s="345"/>
      <c r="QAV17" s="345"/>
      <c r="QAW17" s="345"/>
      <c r="QAX17" s="345"/>
      <c r="QAY17" s="345"/>
      <c r="QAZ17" s="345"/>
      <c r="QBA17" s="345"/>
      <c r="QBB17" s="345"/>
      <c r="QBC17" s="345"/>
      <c r="QBD17" s="345"/>
      <c r="QBE17" s="345"/>
      <c r="QBF17" s="345"/>
      <c r="QBG17" s="345"/>
      <c r="QBH17" s="345"/>
      <c r="QBI17" s="345"/>
      <c r="QBJ17" s="345"/>
      <c r="QBK17" s="345"/>
      <c r="QBL17" s="345"/>
      <c r="QBM17" s="345"/>
      <c r="QBN17" s="345"/>
      <c r="QBO17" s="345"/>
      <c r="QBP17" s="345"/>
      <c r="QBQ17" s="345"/>
      <c r="QBR17" s="345"/>
      <c r="QBS17" s="345"/>
      <c r="QBT17" s="345"/>
      <c r="QBU17" s="345"/>
      <c r="QBV17" s="345"/>
      <c r="QBW17" s="345"/>
      <c r="QBX17" s="345"/>
      <c r="QBY17" s="345"/>
      <c r="QBZ17" s="345"/>
      <c r="QCA17" s="345"/>
      <c r="QCB17" s="345"/>
      <c r="QCC17" s="345"/>
      <c r="QCD17" s="345"/>
      <c r="QCE17" s="345"/>
      <c r="QCF17" s="345"/>
      <c r="QCG17" s="345"/>
      <c r="QCH17" s="345"/>
      <c r="QCI17" s="345"/>
      <c r="QCJ17" s="345"/>
      <c r="QCK17" s="345"/>
      <c r="QCL17" s="345"/>
      <c r="QCM17" s="345"/>
      <c r="QCN17" s="345"/>
      <c r="QCO17" s="345"/>
      <c r="QCP17" s="345"/>
      <c r="QCQ17" s="345"/>
      <c r="QCR17" s="345"/>
      <c r="QCS17" s="345"/>
      <c r="QCT17" s="345"/>
      <c r="QCU17" s="345"/>
      <c r="QCV17" s="345"/>
      <c r="QCW17" s="345"/>
      <c r="QCX17" s="345"/>
      <c r="QCY17" s="345"/>
      <c r="QCZ17" s="345"/>
      <c r="QDA17" s="345"/>
      <c r="QDB17" s="345"/>
      <c r="QDC17" s="345"/>
      <c r="QDD17" s="345"/>
      <c r="QDE17" s="345"/>
      <c r="QDF17" s="345"/>
      <c r="QDG17" s="345"/>
      <c r="QDH17" s="345"/>
      <c r="QDI17" s="345"/>
      <c r="QDJ17" s="345"/>
      <c r="QDK17" s="345"/>
      <c r="QDL17" s="345"/>
      <c r="QDM17" s="345"/>
      <c r="QDN17" s="345"/>
      <c r="QDO17" s="345"/>
      <c r="QDP17" s="345"/>
      <c r="QDQ17" s="345"/>
      <c r="QDR17" s="345"/>
      <c r="QDS17" s="345"/>
      <c r="QDT17" s="345"/>
      <c r="QDU17" s="345"/>
      <c r="QDV17" s="345"/>
      <c r="QDW17" s="345"/>
      <c r="QDX17" s="345"/>
      <c r="QDY17" s="345"/>
      <c r="QDZ17" s="345"/>
      <c r="QEA17" s="345"/>
      <c r="QEB17" s="345"/>
      <c r="QEC17" s="345"/>
      <c r="QED17" s="345"/>
      <c r="QEE17" s="345"/>
      <c r="QEF17" s="345"/>
      <c r="QEG17" s="345"/>
      <c r="QEH17" s="345"/>
      <c r="QEI17" s="345"/>
      <c r="QEJ17" s="345"/>
      <c r="QEK17" s="345"/>
      <c r="QEL17" s="345"/>
      <c r="QEM17" s="345"/>
      <c r="QEN17" s="345"/>
      <c r="QEO17" s="345"/>
      <c r="QEP17" s="345"/>
      <c r="QEQ17" s="345"/>
      <c r="QER17" s="345"/>
      <c r="QES17" s="345"/>
      <c r="QET17" s="345"/>
      <c r="QEU17" s="345"/>
      <c r="QEV17" s="345"/>
      <c r="QEW17" s="345"/>
      <c r="QEX17" s="345"/>
      <c r="QEY17" s="345"/>
      <c r="QEZ17" s="345"/>
      <c r="QFA17" s="345"/>
      <c r="QFB17" s="345"/>
      <c r="QFC17" s="345"/>
      <c r="QFD17" s="345"/>
      <c r="QFE17" s="345"/>
      <c r="QFF17" s="345"/>
      <c r="QFG17" s="345"/>
      <c r="QFH17" s="345"/>
      <c r="QFI17" s="345"/>
      <c r="QFJ17" s="345"/>
      <c r="QFK17" s="345"/>
      <c r="QFL17" s="345"/>
      <c r="QFM17" s="345"/>
      <c r="QFN17" s="345"/>
      <c r="QFO17" s="345"/>
      <c r="QFP17" s="345"/>
      <c r="QFQ17" s="345"/>
      <c r="QFR17" s="345"/>
      <c r="QFS17" s="345"/>
      <c r="QFT17" s="345"/>
      <c r="QFU17" s="345"/>
      <c r="QFV17" s="345"/>
      <c r="QFW17" s="345"/>
      <c r="QFX17" s="345"/>
      <c r="QFY17" s="345"/>
      <c r="QFZ17" s="345"/>
      <c r="QGA17" s="345"/>
      <c r="QGB17" s="345"/>
      <c r="QGC17" s="345"/>
      <c r="QGD17" s="345"/>
      <c r="QGE17" s="345"/>
      <c r="QGF17" s="345"/>
      <c r="QGG17" s="345"/>
      <c r="QGH17" s="345"/>
      <c r="QGI17" s="345"/>
      <c r="QGJ17" s="345"/>
      <c r="QGK17" s="345"/>
      <c r="QGL17" s="345"/>
      <c r="QGM17" s="345"/>
      <c r="QGN17" s="345"/>
      <c r="QGO17" s="345"/>
      <c r="QGP17" s="345"/>
      <c r="QGQ17" s="345"/>
      <c r="QGR17" s="345"/>
      <c r="QGS17" s="345"/>
      <c r="QGT17" s="345"/>
      <c r="QGU17" s="345"/>
      <c r="QGV17" s="345"/>
      <c r="QGW17" s="345"/>
      <c r="QGX17" s="345"/>
      <c r="QGY17" s="345"/>
      <c r="QGZ17" s="345"/>
      <c r="QHA17" s="345"/>
      <c r="QHB17" s="345"/>
      <c r="QHC17" s="345"/>
      <c r="QHD17" s="345"/>
      <c r="QHE17" s="345"/>
      <c r="QHF17" s="345"/>
      <c r="QHG17" s="345"/>
      <c r="QHH17" s="345"/>
      <c r="QHI17" s="345"/>
      <c r="QHJ17" s="345"/>
      <c r="QHK17" s="345"/>
      <c r="QHL17" s="345"/>
      <c r="QHM17" s="345"/>
      <c r="QHN17" s="345"/>
      <c r="QHO17" s="345"/>
      <c r="QHP17" s="345"/>
      <c r="QHQ17" s="345"/>
      <c r="QHR17" s="345"/>
      <c r="QHS17" s="345"/>
      <c r="QHT17" s="345"/>
      <c r="QHU17" s="345"/>
      <c r="QHV17" s="345"/>
      <c r="QHW17" s="345"/>
      <c r="QHX17" s="345"/>
      <c r="QHY17" s="345"/>
      <c r="QHZ17" s="345"/>
      <c r="QIA17" s="345"/>
      <c r="QIB17" s="345"/>
      <c r="QIC17" s="345"/>
      <c r="QID17" s="345"/>
      <c r="QIE17" s="345"/>
      <c r="QIF17" s="345"/>
      <c r="QIG17" s="345"/>
      <c r="QIH17" s="345"/>
      <c r="QII17" s="345"/>
      <c r="QIJ17" s="345"/>
      <c r="QIK17" s="345"/>
      <c r="QIL17" s="345"/>
      <c r="QIM17" s="345"/>
      <c r="QIN17" s="345"/>
      <c r="QIO17" s="345"/>
      <c r="QIP17" s="345"/>
      <c r="QIQ17" s="345"/>
      <c r="QIR17" s="345"/>
      <c r="QIS17" s="345"/>
      <c r="QIT17" s="345"/>
      <c r="QIU17" s="345"/>
      <c r="QIV17" s="345"/>
      <c r="QIW17" s="345"/>
      <c r="QIX17" s="345"/>
      <c r="QIY17" s="345"/>
      <c r="QIZ17" s="345"/>
      <c r="QJA17" s="345"/>
      <c r="QJB17" s="345"/>
      <c r="QJC17" s="345"/>
      <c r="QJD17" s="345"/>
      <c r="QJE17" s="345"/>
      <c r="QJF17" s="345"/>
      <c r="QJG17" s="345"/>
      <c r="QJH17" s="345"/>
      <c r="QJI17" s="345"/>
      <c r="QJJ17" s="345"/>
      <c r="QJK17" s="345"/>
      <c r="QJL17" s="345"/>
      <c r="QJM17" s="345"/>
      <c r="QJN17" s="345"/>
      <c r="QJO17" s="345"/>
      <c r="QJP17" s="345"/>
      <c r="QJQ17" s="345"/>
      <c r="QJR17" s="345"/>
      <c r="QJS17" s="345"/>
      <c r="QJT17" s="345"/>
      <c r="QJU17" s="345"/>
      <c r="QJV17" s="345"/>
      <c r="QJW17" s="345"/>
      <c r="QJX17" s="345"/>
      <c r="QJY17" s="345"/>
      <c r="QJZ17" s="345"/>
      <c r="QKA17" s="345"/>
      <c r="QKB17" s="345"/>
      <c r="QKC17" s="345"/>
      <c r="QKD17" s="345"/>
      <c r="QKE17" s="345"/>
      <c r="QKF17" s="345"/>
      <c r="QKG17" s="345"/>
      <c r="QKH17" s="345"/>
      <c r="QKI17" s="345"/>
      <c r="QKJ17" s="345"/>
      <c r="QKK17" s="345"/>
      <c r="QKL17" s="345"/>
      <c r="QKM17" s="345"/>
      <c r="QKN17" s="345"/>
      <c r="QKO17" s="345"/>
      <c r="QKP17" s="345"/>
      <c r="QKQ17" s="345"/>
      <c r="QKR17" s="345"/>
      <c r="QKS17" s="345"/>
      <c r="QKT17" s="345"/>
      <c r="QKU17" s="345"/>
      <c r="QKV17" s="345"/>
      <c r="QKW17" s="345"/>
      <c r="QKX17" s="345"/>
      <c r="QKY17" s="345"/>
      <c r="QKZ17" s="345"/>
      <c r="QLA17" s="345"/>
      <c r="QLB17" s="345"/>
      <c r="QLC17" s="345"/>
      <c r="QLD17" s="345"/>
      <c r="QLE17" s="345"/>
      <c r="QLF17" s="345"/>
      <c r="QLG17" s="345"/>
      <c r="QLH17" s="345"/>
      <c r="QLI17" s="345"/>
      <c r="QLJ17" s="345"/>
      <c r="QLK17" s="345"/>
      <c r="QLL17" s="345"/>
      <c r="QLM17" s="345"/>
      <c r="QLN17" s="345"/>
      <c r="QLO17" s="345"/>
      <c r="QLP17" s="345"/>
      <c r="QLQ17" s="345"/>
      <c r="QLR17" s="345"/>
      <c r="QLS17" s="345"/>
      <c r="QLT17" s="345"/>
      <c r="QLU17" s="345"/>
      <c r="QLV17" s="345"/>
      <c r="QLW17" s="345"/>
      <c r="QLX17" s="345"/>
      <c r="QLY17" s="345"/>
      <c r="QLZ17" s="345"/>
      <c r="QMA17" s="345"/>
      <c r="QMB17" s="345"/>
      <c r="QMC17" s="345"/>
      <c r="QMD17" s="345"/>
      <c r="QME17" s="345"/>
      <c r="QMF17" s="345"/>
      <c r="QMG17" s="345"/>
      <c r="QMH17" s="345"/>
      <c r="QMI17" s="345"/>
      <c r="QMJ17" s="345"/>
      <c r="QMK17" s="345"/>
      <c r="QML17" s="345"/>
      <c r="QMM17" s="345"/>
      <c r="QMN17" s="345"/>
      <c r="QMO17" s="345"/>
      <c r="QMP17" s="345"/>
      <c r="QMQ17" s="345"/>
      <c r="QMR17" s="345"/>
      <c r="QMS17" s="345"/>
      <c r="QMT17" s="345"/>
      <c r="QMU17" s="345"/>
      <c r="QMV17" s="345"/>
      <c r="QMW17" s="345"/>
      <c r="QMX17" s="345"/>
      <c r="QMY17" s="345"/>
      <c r="QMZ17" s="345"/>
      <c r="QNA17" s="345"/>
      <c r="QNB17" s="345"/>
      <c r="QNC17" s="345"/>
      <c r="QND17" s="345"/>
      <c r="QNE17" s="345"/>
      <c r="QNF17" s="345"/>
      <c r="QNG17" s="345"/>
      <c r="QNH17" s="345"/>
      <c r="QNI17" s="345"/>
      <c r="QNJ17" s="345"/>
      <c r="QNK17" s="345"/>
      <c r="QNL17" s="345"/>
      <c r="QNM17" s="345"/>
      <c r="QNN17" s="345"/>
      <c r="QNO17" s="345"/>
      <c r="QNP17" s="345"/>
      <c r="QNQ17" s="345"/>
      <c r="QNR17" s="345"/>
      <c r="QNS17" s="345"/>
      <c r="QNT17" s="345"/>
      <c r="QNU17" s="345"/>
      <c r="QNV17" s="345"/>
      <c r="QNW17" s="345"/>
      <c r="QNX17" s="345"/>
      <c r="QNY17" s="345"/>
      <c r="QNZ17" s="345"/>
      <c r="QOA17" s="345"/>
      <c r="QOB17" s="345"/>
      <c r="QOC17" s="345"/>
      <c r="QOD17" s="345"/>
      <c r="QOE17" s="345"/>
      <c r="QOF17" s="345"/>
      <c r="QOG17" s="345"/>
      <c r="QOH17" s="345"/>
      <c r="QOI17" s="345"/>
      <c r="QOJ17" s="345"/>
      <c r="QOK17" s="345"/>
      <c r="QOL17" s="345"/>
      <c r="QOM17" s="345"/>
      <c r="QON17" s="345"/>
      <c r="QOO17" s="345"/>
      <c r="QOP17" s="345"/>
      <c r="QOQ17" s="345"/>
      <c r="QOR17" s="345"/>
      <c r="QOS17" s="345"/>
      <c r="QOT17" s="345"/>
      <c r="QOU17" s="345"/>
      <c r="QOV17" s="345"/>
      <c r="QOW17" s="345"/>
      <c r="QOX17" s="345"/>
      <c r="QOY17" s="345"/>
      <c r="QOZ17" s="345"/>
      <c r="QPA17" s="345"/>
      <c r="QPB17" s="345"/>
      <c r="QPC17" s="345"/>
      <c r="QPD17" s="345"/>
      <c r="QPE17" s="345"/>
      <c r="QPF17" s="345"/>
      <c r="QPG17" s="345"/>
      <c r="QPH17" s="345"/>
      <c r="QPI17" s="345"/>
      <c r="QPJ17" s="345"/>
      <c r="QPK17" s="345"/>
      <c r="QPL17" s="345"/>
      <c r="QPM17" s="345"/>
      <c r="QPN17" s="345"/>
      <c r="QPO17" s="345"/>
      <c r="QPP17" s="345"/>
      <c r="QPQ17" s="345"/>
      <c r="QPR17" s="345"/>
      <c r="QPS17" s="345"/>
      <c r="QPT17" s="345"/>
      <c r="QPU17" s="345"/>
      <c r="QPV17" s="345"/>
      <c r="QPW17" s="345"/>
      <c r="QPX17" s="345"/>
      <c r="QPY17" s="345"/>
      <c r="QPZ17" s="345"/>
      <c r="QQA17" s="345"/>
      <c r="QQB17" s="345"/>
      <c r="QQC17" s="345"/>
      <c r="QQD17" s="345"/>
      <c r="QQE17" s="345"/>
      <c r="QQF17" s="345"/>
      <c r="QQG17" s="345"/>
      <c r="QQH17" s="345"/>
      <c r="QQI17" s="345"/>
      <c r="QQJ17" s="345"/>
      <c r="QQK17" s="345"/>
      <c r="QQL17" s="345"/>
      <c r="QQM17" s="345"/>
      <c r="QQN17" s="345"/>
      <c r="QQO17" s="345"/>
      <c r="QQP17" s="345"/>
      <c r="QQQ17" s="345"/>
      <c r="QQR17" s="345"/>
      <c r="QQS17" s="345"/>
      <c r="QQT17" s="345"/>
      <c r="QQU17" s="345"/>
      <c r="QQV17" s="345"/>
      <c r="QQW17" s="345"/>
      <c r="QQX17" s="345"/>
      <c r="QQY17" s="345"/>
      <c r="QQZ17" s="345"/>
      <c r="QRA17" s="345"/>
      <c r="QRB17" s="345"/>
      <c r="QRC17" s="345"/>
      <c r="QRD17" s="345"/>
      <c r="QRE17" s="345"/>
      <c r="QRF17" s="345"/>
      <c r="QRG17" s="345"/>
      <c r="QRH17" s="345"/>
      <c r="QRI17" s="345"/>
      <c r="QRJ17" s="345"/>
      <c r="QRK17" s="345"/>
      <c r="QRL17" s="345"/>
      <c r="QRM17" s="345"/>
      <c r="QRN17" s="345"/>
      <c r="QRO17" s="345"/>
      <c r="QRP17" s="345"/>
      <c r="QRQ17" s="345"/>
      <c r="QRR17" s="345"/>
      <c r="QRS17" s="345"/>
      <c r="QRT17" s="345"/>
      <c r="QRU17" s="345"/>
      <c r="QRV17" s="345"/>
      <c r="QRW17" s="345"/>
      <c r="QRX17" s="345"/>
      <c r="QRY17" s="345"/>
      <c r="QRZ17" s="345"/>
      <c r="QSA17" s="345"/>
      <c r="QSB17" s="345"/>
      <c r="QSC17" s="345"/>
      <c r="QSD17" s="345"/>
      <c r="QSE17" s="345"/>
      <c r="QSF17" s="345"/>
      <c r="QSG17" s="345"/>
      <c r="QSH17" s="345"/>
      <c r="QSI17" s="345"/>
      <c r="QSJ17" s="345"/>
      <c r="QSK17" s="345"/>
      <c r="QSL17" s="345"/>
      <c r="QSM17" s="345"/>
      <c r="QSN17" s="345"/>
      <c r="QSO17" s="345"/>
      <c r="QSP17" s="345"/>
      <c r="QSQ17" s="345"/>
      <c r="QSR17" s="345"/>
      <c r="QSS17" s="345"/>
      <c r="QST17" s="345"/>
      <c r="QSU17" s="345"/>
      <c r="QSV17" s="345"/>
      <c r="QSW17" s="345"/>
      <c r="QSX17" s="345"/>
      <c r="QSY17" s="345"/>
      <c r="QSZ17" s="345"/>
      <c r="QTA17" s="345"/>
      <c r="QTB17" s="345"/>
      <c r="QTC17" s="345"/>
      <c r="QTD17" s="345"/>
      <c r="QTE17" s="345"/>
      <c r="QTF17" s="345"/>
      <c r="QTG17" s="345"/>
      <c r="QTH17" s="345"/>
      <c r="QTI17" s="345"/>
      <c r="QTJ17" s="345"/>
      <c r="QTK17" s="345"/>
      <c r="QTL17" s="345"/>
      <c r="QTM17" s="345"/>
      <c r="QTN17" s="345"/>
      <c r="QTO17" s="345"/>
      <c r="QTP17" s="345"/>
      <c r="QTQ17" s="345"/>
      <c r="QTR17" s="345"/>
      <c r="QTS17" s="345"/>
      <c r="QTT17" s="345"/>
      <c r="QTU17" s="345"/>
      <c r="QTV17" s="345"/>
      <c r="QTW17" s="345"/>
      <c r="QTX17" s="345"/>
      <c r="QTY17" s="345"/>
      <c r="QTZ17" s="345"/>
      <c r="QUA17" s="345"/>
      <c r="QUB17" s="345"/>
      <c r="QUC17" s="345"/>
      <c r="QUD17" s="345"/>
      <c r="QUE17" s="345"/>
      <c r="QUF17" s="345"/>
      <c r="QUG17" s="345"/>
      <c r="QUH17" s="345"/>
      <c r="QUI17" s="345"/>
      <c r="QUJ17" s="345"/>
      <c r="QUK17" s="345"/>
      <c r="QUL17" s="345"/>
      <c r="QUM17" s="345"/>
      <c r="QUN17" s="345"/>
      <c r="QUO17" s="345"/>
      <c r="QUP17" s="345"/>
      <c r="QUQ17" s="345"/>
      <c r="QUR17" s="345"/>
      <c r="QUS17" s="345"/>
      <c r="QUT17" s="345"/>
      <c r="QUU17" s="345"/>
      <c r="QUV17" s="345"/>
      <c r="QUW17" s="345"/>
      <c r="QUX17" s="345"/>
      <c r="QUY17" s="345"/>
      <c r="QUZ17" s="345"/>
      <c r="QVA17" s="345"/>
      <c r="QVB17" s="345"/>
      <c r="QVC17" s="345"/>
      <c r="QVD17" s="345"/>
      <c r="QVE17" s="345"/>
      <c r="QVF17" s="345"/>
      <c r="QVG17" s="345"/>
      <c r="QVH17" s="345"/>
      <c r="QVI17" s="345"/>
      <c r="QVJ17" s="345"/>
      <c r="QVK17" s="345"/>
      <c r="QVL17" s="345"/>
      <c r="QVM17" s="345"/>
      <c r="QVN17" s="345"/>
      <c r="QVO17" s="345"/>
      <c r="QVP17" s="345"/>
      <c r="QVQ17" s="345"/>
      <c r="QVR17" s="345"/>
      <c r="QVS17" s="345"/>
      <c r="QVT17" s="345"/>
      <c r="QVU17" s="345"/>
      <c r="QVV17" s="345"/>
      <c r="QVW17" s="345"/>
      <c r="QVX17" s="345"/>
      <c r="QVY17" s="345"/>
      <c r="QVZ17" s="345"/>
      <c r="QWA17" s="345"/>
      <c r="QWB17" s="345"/>
      <c r="QWC17" s="345"/>
      <c r="QWD17" s="345"/>
      <c r="QWE17" s="345"/>
      <c r="QWF17" s="345"/>
      <c r="QWG17" s="345"/>
      <c r="QWH17" s="345"/>
      <c r="QWI17" s="345"/>
      <c r="QWJ17" s="345"/>
      <c r="QWK17" s="345"/>
      <c r="QWL17" s="345"/>
      <c r="QWM17" s="345"/>
      <c r="QWN17" s="345"/>
      <c r="QWO17" s="345"/>
      <c r="QWP17" s="345"/>
      <c r="QWQ17" s="345"/>
      <c r="QWR17" s="345"/>
      <c r="QWS17" s="345"/>
      <c r="QWT17" s="345"/>
      <c r="QWU17" s="345"/>
      <c r="QWV17" s="345"/>
      <c r="QWW17" s="345"/>
      <c r="QWX17" s="345"/>
      <c r="QWY17" s="345"/>
      <c r="QWZ17" s="345"/>
      <c r="QXA17" s="345"/>
      <c r="QXB17" s="345"/>
      <c r="QXC17" s="345"/>
      <c r="QXD17" s="345"/>
      <c r="QXE17" s="345"/>
      <c r="QXF17" s="345"/>
      <c r="QXG17" s="345"/>
      <c r="QXH17" s="345"/>
      <c r="QXI17" s="345"/>
      <c r="QXJ17" s="345"/>
      <c r="QXK17" s="345"/>
      <c r="QXL17" s="345"/>
      <c r="QXM17" s="345"/>
      <c r="QXN17" s="345"/>
      <c r="QXO17" s="345"/>
      <c r="QXP17" s="345"/>
      <c r="QXQ17" s="345"/>
      <c r="QXR17" s="345"/>
      <c r="QXS17" s="345"/>
      <c r="QXT17" s="345"/>
      <c r="QXU17" s="345"/>
      <c r="QXV17" s="345"/>
      <c r="QXW17" s="345"/>
      <c r="QXX17" s="345"/>
      <c r="QXY17" s="345"/>
      <c r="QXZ17" s="345"/>
      <c r="QYA17" s="345"/>
      <c r="QYB17" s="345"/>
      <c r="QYC17" s="345"/>
      <c r="QYD17" s="345"/>
      <c r="QYE17" s="345"/>
      <c r="QYF17" s="345"/>
      <c r="QYG17" s="345"/>
      <c r="QYH17" s="345"/>
      <c r="QYI17" s="345"/>
      <c r="QYJ17" s="345"/>
      <c r="QYK17" s="345"/>
      <c r="QYL17" s="345"/>
      <c r="QYM17" s="345"/>
      <c r="QYN17" s="345"/>
      <c r="QYO17" s="345"/>
      <c r="QYP17" s="345"/>
      <c r="QYQ17" s="345"/>
      <c r="QYR17" s="345"/>
      <c r="QYS17" s="345"/>
      <c r="QYT17" s="345"/>
      <c r="QYU17" s="345"/>
      <c r="QYV17" s="345"/>
      <c r="QYW17" s="345"/>
      <c r="QYX17" s="345"/>
      <c r="QYY17" s="345"/>
      <c r="QYZ17" s="345"/>
      <c r="QZA17" s="345"/>
      <c r="QZB17" s="345"/>
      <c r="QZC17" s="345"/>
      <c r="QZD17" s="345"/>
      <c r="QZE17" s="345"/>
      <c r="QZF17" s="345"/>
      <c r="QZG17" s="345"/>
      <c r="QZH17" s="345"/>
      <c r="QZI17" s="345"/>
      <c r="QZJ17" s="345"/>
      <c r="QZK17" s="345"/>
      <c r="QZL17" s="345"/>
      <c r="QZM17" s="345"/>
      <c r="QZN17" s="345"/>
      <c r="QZO17" s="345"/>
      <c r="QZP17" s="345"/>
      <c r="QZQ17" s="345"/>
      <c r="QZR17" s="345"/>
      <c r="QZS17" s="345"/>
      <c r="QZT17" s="345"/>
      <c r="QZU17" s="345"/>
      <c r="QZV17" s="345"/>
      <c r="QZW17" s="345"/>
      <c r="QZX17" s="345"/>
      <c r="QZY17" s="345"/>
      <c r="QZZ17" s="345"/>
      <c r="RAA17" s="345"/>
      <c r="RAB17" s="345"/>
      <c r="RAC17" s="345"/>
      <c r="RAD17" s="345"/>
      <c r="RAE17" s="345"/>
      <c r="RAF17" s="345"/>
      <c r="RAG17" s="345"/>
      <c r="RAH17" s="345"/>
      <c r="RAI17" s="345"/>
      <c r="RAJ17" s="345"/>
      <c r="RAK17" s="345"/>
      <c r="RAL17" s="345"/>
      <c r="RAM17" s="345"/>
      <c r="RAN17" s="345"/>
      <c r="RAO17" s="345"/>
      <c r="RAP17" s="345"/>
      <c r="RAQ17" s="345"/>
      <c r="RAR17" s="345"/>
      <c r="RAS17" s="345"/>
      <c r="RAT17" s="345"/>
      <c r="RAU17" s="345"/>
      <c r="RAV17" s="345"/>
      <c r="RAW17" s="345"/>
      <c r="RAX17" s="345"/>
      <c r="RAY17" s="345"/>
      <c r="RAZ17" s="345"/>
      <c r="RBA17" s="345"/>
      <c r="RBB17" s="345"/>
      <c r="RBC17" s="345"/>
      <c r="RBD17" s="345"/>
      <c r="RBE17" s="345"/>
      <c r="RBF17" s="345"/>
      <c r="RBG17" s="345"/>
      <c r="RBH17" s="345"/>
      <c r="RBI17" s="345"/>
      <c r="RBJ17" s="345"/>
      <c r="RBK17" s="345"/>
      <c r="RBL17" s="345"/>
      <c r="RBM17" s="345"/>
      <c r="RBN17" s="345"/>
      <c r="RBO17" s="345"/>
      <c r="RBP17" s="345"/>
      <c r="RBQ17" s="345"/>
      <c r="RBR17" s="345"/>
      <c r="RBS17" s="345"/>
      <c r="RBT17" s="345"/>
      <c r="RBU17" s="345"/>
      <c r="RBV17" s="345"/>
      <c r="RBW17" s="345"/>
      <c r="RBX17" s="345"/>
      <c r="RBY17" s="345"/>
      <c r="RBZ17" s="345"/>
      <c r="RCA17" s="345"/>
      <c r="RCB17" s="345"/>
      <c r="RCC17" s="345"/>
      <c r="RCD17" s="345"/>
      <c r="RCE17" s="345"/>
      <c r="RCF17" s="345"/>
      <c r="RCG17" s="345"/>
      <c r="RCH17" s="345"/>
      <c r="RCI17" s="345"/>
      <c r="RCJ17" s="345"/>
      <c r="RCK17" s="345"/>
      <c r="RCL17" s="345"/>
      <c r="RCM17" s="345"/>
      <c r="RCN17" s="345"/>
      <c r="RCO17" s="345"/>
      <c r="RCP17" s="345"/>
      <c r="RCQ17" s="345"/>
      <c r="RCR17" s="345"/>
      <c r="RCS17" s="345"/>
      <c r="RCT17" s="345"/>
      <c r="RCU17" s="345"/>
      <c r="RCV17" s="345"/>
      <c r="RCW17" s="345"/>
      <c r="RCX17" s="345"/>
      <c r="RCY17" s="345"/>
      <c r="RCZ17" s="345"/>
      <c r="RDA17" s="345"/>
      <c r="RDB17" s="345"/>
      <c r="RDC17" s="345"/>
      <c r="RDD17" s="345"/>
      <c r="RDE17" s="345"/>
      <c r="RDF17" s="345"/>
      <c r="RDG17" s="345"/>
      <c r="RDH17" s="345"/>
      <c r="RDI17" s="345"/>
      <c r="RDJ17" s="345"/>
      <c r="RDK17" s="345"/>
      <c r="RDL17" s="345"/>
      <c r="RDM17" s="345"/>
      <c r="RDN17" s="345"/>
      <c r="RDO17" s="345"/>
      <c r="RDP17" s="345"/>
      <c r="RDQ17" s="345"/>
      <c r="RDR17" s="345"/>
      <c r="RDS17" s="345"/>
      <c r="RDT17" s="345"/>
      <c r="RDU17" s="345"/>
      <c r="RDV17" s="345"/>
      <c r="RDW17" s="345"/>
      <c r="RDX17" s="345"/>
      <c r="RDY17" s="345"/>
      <c r="RDZ17" s="345"/>
      <c r="REA17" s="345"/>
      <c r="REB17" s="345"/>
      <c r="REC17" s="345"/>
      <c r="RED17" s="345"/>
      <c r="REE17" s="345"/>
      <c r="REF17" s="345"/>
      <c r="REG17" s="345"/>
      <c r="REH17" s="345"/>
      <c r="REI17" s="345"/>
      <c r="REJ17" s="345"/>
      <c r="REK17" s="345"/>
      <c r="REL17" s="345"/>
      <c r="REM17" s="345"/>
      <c r="REN17" s="345"/>
      <c r="REO17" s="345"/>
      <c r="REP17" s="345"/>
      <c r="REQ17" s="345"/>
      <c r="RER17" s="345"/>
      <c r="RES17" s="345"/>
      <c r="RET17" s="345"/>
      <c r="REU17" s="345"/>
      <c r="REV17" s="345"/>
      <c r="REW17" s="345"/>
      <c r="REX17" s="345"/>
      <c r="REY17" s="345"/>
      <c r="REZ17" s="345"/>
      <c r="RFA17" s="345"/>
      <c r="RFB17" s="345"/>
      <c r="RFC17" s="345"/>
      <c r="RFD17" s="345"/>
      <c r="RFE17" s="345"/>
      <c r="RFF17" s="345"/>
      <c r="RFG17" s="345"/>
      <c r="RFH17" s="345"/>
      <c r="RFI17" s="345"/>
      <c r="RFJ17" s="345"/>
      <c r="RFK17" s="345"/>
      <c r="RFL17" s="345"/>
      <c r="RFM17" s="345"/>
      <c r="RFN17" s="345"/>
      <c r="RFO17" s="345"/>
      <c r="RFP17" s="345"/>
      <c r="RFQ17" s="345"/>
      <c r="RFR17" s="345"/>
      <c r="RFS17" s="345"/>
      <c r="RFT17" s="345"/>
      <c r="RFU17" s="345"/>
      <c r="RFV17" s="345"/>
      <c r="RFW17" s="345"/>
      <c r="RFX17" s="345"/>
      <c r="RFY17" s="345"/>
      <c r="RFZ17" s="345"/>
      <c r="RGA17" s="345"/>
      <c r="RGB17" s="345"/>
      <c r="RGC17" s="345"/>
      <c r="RGD17" s="345"/>
      <c r="RGE17" s="345"/>
      <c r="RGF17" s="345"/>
      <c r="RGG17" s="345"/>
      <c r="RGH17" s="345"/>
      <c r="RGI17" s="345"/>
      <c r="RGJ17" s="345"/>
      <c r="RGK17" s="345"/>
      <c r="RGL17" s="345"/>
      <c r="RGM17" s="345"/>
      <c r="RGN17" s="345"/>
      <c r="RGO17" s="345"/>
      <c r="RGP17" s="345"/>
      <c r="RGQ17" s="345"/>
      <c r="RGR17" s="345"/>
      <c r="RGS17" s="345"/>
      <c r="RGT17" s="345"/>
      <c r="RGU17" s="345"/>
      <c r="RGV17" s="345"/>
      <c r="RGW17" s="345"/>
      <c r="RGX17" s="345"/>
      <c r="RGY17" s="345"/>
      <c r="RGZ17" s="345"/>
      <c r="RHA17" s="345"/>
      <c r="RHB17" s="345"/>
      <c r="RHC17" s="345"/>
      <c r="RHD17" s="345"/>
      <c r="RHE17" s="345"/>
      <c r="RHF17" s="345"/>
      <c r="RHG17" s="345"/>
      <c r="RHH17" s="345"/>
      <c r="RHI17" s="345"/>
      <c r="RHJ17" s="345"/>
      <c r="RHK17" s="345"/>
      <c r="RHL17" s="345"/>
      <c r="RHM17" s="345"/>
      <c r="RHN17" s="345"/>
      <c r="RHO17" s="345"/>
      <c r="RHP17" s="345"/>
      <c r="RHQ17" s="345"/>
      <c r="RHR17" s="345"/>
      <c r="RHS17" s="345"/>
      <c r="RHT17" s="345"/>
      <c r="RHU17" s="345"/>
      <c r="RHV17" s="345"/>
      <c r="RHW17" s="345"/>
      <c r="RHX17" s="345"/>
      <c r="RHY17" s="345"/>
      <c r="RHZ17" s="345"/>
      <c r="RIA17" s="345"/>
      <c r="RIB17" s="345"/>
      <c r="RIC17" s="345"/>
      <c r="RID17" s="345"/>
      <c r="RIE17" s="345"/>
      <c r="RIF17" s="345"/>
      <c r="RIG17" s="345"/>
      <c r="RIH17" s="345"/>
      <c r="RII17" s="345"/>
      <c r="RIJ17" s="345"/>
      <c r="RIK17" s="345"/>
      <c r="RIL17" s="345"/>
      <c r="RIM17" s="345"/>
      <c r="RIN17" s="345"/>
      <c r="RIO17" s="345"/>
      <c r="RIP17" s="345"/>
      <c r="RIQ17" s="345"/>
      <c r="RIR17" s="345"/>
      <c r="RIS17" s="345"/>
      <c r="RIT17" s="345"/>
      <c r="RIU17" s="345"/>
      <c r="RIV17" s="345"/>
      <c r="RIW17" s="345"/>
      <c r="RIX17" s="345"/>
      <c r="RIY17" s="345"/>
      <c r="RIZ17" s="345"/>
      <c r="RJA17" s="345"/>
      <c r="RJB17" s="345"/>
      <c r="RJC17" s="345"/>
      <c r="RJD17" s="345"/>
      <c r="RJE17" s="345"/>
      <c r="RJF17" s="345"/>
      <c r="RJG17" s="345"/>
      <c r="RJH17" s="345"/>
      <c r="RJI17" s="345"/>
      <c r="RJJ17" s="345"/>
      <c r="RJK17" s="345"/>
      <c r="RJL17" s="345"/>
      <c r="RJM17" s="345"/>
      <c r="RJN17" s="345"/>
      <c r="RJO17" s="345"/>
      <c r="RJP17" s="345"/>
      <c r="RJQ17" s="345"/>
      <c r="RJR17" s="345"/>
      <c r="RJS17" s="345"/>
      <c r="RJT17" s="345"/>
      <c r="RJU17" s="345"/>
      <c r="RJV17" s="345"/>
      <c r="RJW17" s="345"/>
      <c r="RJX17" s="345"/>
      <c r="RJY17" s="345"/>
      <c r="RJZ17" s="345"/>
      <c r="RKA17" s="345"/>
      <c r="RKB17" s="345"/>
      <c r="RKC17" s="345"/>
      <c r="RKD17" s="345"/>
      <c r="RKE17" s="345"/>
      <c r="RKF17" s="345"/>
      <c r="RKG17" s="345"/>
      <c r="RKH17" s="345"/>
      <c r="RKI17" s="345"/>
      <c r="RKJ17" s="345"/>
      <c r="RKK17" s="345"/>
      <c r="RKL17" s="345"/>
      <c r="RKM17" s="345"/>
      <c r="RKN17" s="345"/>
      <c r="RKO17" s="345"/>
      <c r="RKP17" s="345"/>
      <c r="RKQ17" s="345"/>
      <c r="RKR17" s="345"/>
      <c r="RKS17" s="345"/>
      <c r="RKT17" s="345"/>
      <c r="RKU17" s="345"/>
      <c r="RKV17" s="345"/>
      <c r="RKW17" s="345"/>
      <c r="RKX17" s="345"/>
      <c r="RKY17" s="345"/>
      <c r="RKZ17" s="345"/>
      <c r="RLA17" s="345"/>
      <c r="RLB17" s="345"/>
      <c r="RLC17" s="345"/>
      <c r="RLD17" s="345"/>
      <c r="RLE17" s="345"/>
      <c r="RLF17" s="345"/>
      <c r="RLG17" s="345"/>
      <c r="RLH17" s="345"/>
      <c r="RLI17" s="345"/>
      <c r="RLJ17" s="345"/>
      <c r="RLK17" s="345"/>
      <c r="RLL17" s="345"/>
      <c r="RLM17" s="345"/>
      <c r="RLN17" s="345"/>
      <c r="RLO17" s="345"/>
      <c r="RLP17" s="345"/>
      <c r="RLQ17" s="345"/>
      <c r="RLR17" s="345"/>
      <c r="RLS17" s="345"/>
      <c r="RLT17" s="345"/>
      <c r="RLU17" s="345"/>
      <c r="RLV17" s="345"/>
      <c r="RLW17" s="345"/>
      <c r="RLX17" s="345"/>
      <c r="RLY17" s="345"/>
      <c r="RLZ17" s="345"/>
      <c r="RMA17" s="345"/>
      <c r="RMB17" s="345"/>
      <c r="RMC17" s="345"/>
      <c r="RMD17" s="345"/>
      <c r="RME17" s="345"/>
      <c r="RMF17" s="345"/>
      <c r="RMG17" s="345"/>
      <c r="RMH17" s="345"/>
      <c r="RMI17" s="345"/>
      <c r="RMJ17" s="345"/>
      <c r="RMK17" s="345"/>
      <c r="RML17" s="345"/>
      <c r="RMM17" s="345"/>
      <c r="RMN17" s="345"/>
      <c r="RMO17" s="345"/>
      <c r="RMP17" s="345"/>
      <c r="RMQ17" s="345"/>
      <c r="RMR17" s="345"/>
      <c r="RMS17" s="345"/>
      <c r="RMT17" s="345"/>
      <c r="RMU17" s="345"/>
      <c r="RMV17" s="345"/>
      <c r="RMW17" s="345"/>
      <c r="RMX17" s="345"/>
      <c r="RMY17" s="345"/>
      <c r="RMZ17" s="345"/>
      <c r="RNA17" s="345"/>
      <c r="RNB17" s="345"/>
      <c r="RNC17" s="345"/>
      <c r="RND17" s="345"/>
      <c r="RNE17" s="345"/>
      <c r="RNF17" s="345"/>
      <c r="RNG17" s="345"/>
      <c r="RNH17" s="345"/>
      <c r="RNI17" s="345"/>
      <c r="RNJ17" s="345"/>
      <c r="RNK17" s="345"/>
      <c r="RNL17" s="345"/>
      <c r="RNM17" s="345"/>
      <c r="RNN17" s="345"/>
      <c r="RNO17" s="345"/>
      <c r="RNP17" s="345"/>
      <c r="RNQ17" s="345"/>
      <c r="RNR17" s="345"/>
      <c r="RNS17" s="345"/>
      <c r="RNT17" s="345"/>
      <c r="RNU17" s="345"/>
      <c r="RNV17" s="345"/>
      <c r="RNW17" s="345"/>
      <c r="RNX17" s="345"/>
      <c r="RNY17" s="345"/>
      <c r="RNZ17" s="345"/>
      <c r="ROA17" s="345"/>
      <c r="ROB17" s="345"/>
      <c r="ROC17" s="345"/>
      <c r="ROD17" s="345"/>
      <c r="ROE17" s="345"/>
      <c r="ROF17" s="345"/>
      <c r="ROG17" s="345"/>
      <c r="ROH17" s="345"/>
      <c r="ROI17" s="345"/>
      <c r="ROJ17" s="345"/>
      <c r="ROK17" s="345"/>
      <c r="ROL17" s="345"/>
      <c r="ROM17" s="345"/>
      <c r="RON17" s="345"/>
      <c r="ROO17" s="345"/>
      <c r="ROP17" s="345"/>
      <c r="ROQ17" s="345"/>
      <c r="ROR17" s="345"/>
      <c r="ROS17" s="345"/>
      <c r="ROT17" s="345"/>
      <c r="ROU17" s="345"/>
      <c r="ROV17" s="345"/>
      <c r="ROW17" s="345"/>
      <c r="ROX17" s="345"/>
      <c r="ROY17" s="345"/>
      <c r="ROZ17" s="345"/>
      <c r="RPA17" s="345"/>
      <c r="RPB17" s="345"/>
      <c r="RPC17" s="345"/>
      <c r="RPD17" s="345"/>
      <c r="RPE17" s="345"/>
      <c r="RPF17" s="345"/>
      <c r="RPG17" s="345"/>
      <c r="RPH17" s="345"/>
      <c r="RPI17" s="345"/>
      <c r="RPJ17" s="345"/>
      <c r="RPK17" s="345"/>
      <c r="RPL17" s="345"/>
      <c r="RPM17" s="345"/>
      <c r="RPN17" s="345"/>
      <c r="RPO17" s="345"/>
      <c r="RPP17" s="345"/>
      <c r="RPQ17" s="345"/>
      <c r="RPR17" s="345"/>
      <c r="RPS17" s="345"/>
      <c r="RPT17" s="345"/>
      <c r="RPU17" s="345"/>
      <c r="RPV17" s="345"/>
      <c r="RPW17" s="345"/>
      <c r="RPX17" s="345"/>
      <c r="RPY17" s="345"/>
      <c r="RPZ17" s="345"/>
      <c r="RQA17" s="345"/>
      <c r="RQB17" s="345"/>
      <c r="RQC17" s="345"/>
      <c r="RQD17" s="345"/>
      <c r="RQE17" s="345"/>
      <c r="RQF17" s="345"/>
      <c r="RQG17" s="345"/>
      <c r="RQH17" s="345"/>
      <c r="RQI17" s="345"/>
      <c r="RQJ17" s="345"/>
      <c r="RQK17" s="345"/>
      <c r="RQL17" s="345"/>
      <c r="RQM17" s="345"/>
      <c r="RQN17" s="345"/>
      <c r="RQO17" s="345"/>
      <c r="RQP17" s="345"/>
      <c r="RQQ17" s="345"/>
      <c r="RQR17" s="345"/>
      <c r="RQS17" s="345"/>
      <c r="RQT17" s="345"/>
      <c r="RQU17" s="345"/>
      <c r="RQV17" s="345"/>
      <c r="RQW17" s="345"/>
      <c r="RQX17" s="345"/>
      <c r="RQY17" s="345"/>
      <c r="RQZ17" s="345"/>
      <c r="RRA17" s="345"/>
      <c r="RRB17" s="345"/>
      <c r="RRC17" s="345"/>
      <c r="RRD17" s="345"/>
      <c r="RRE17" s="345"/>
      <c r="RRF17" s="345"/>
      <c r="RRG17" s="345"/>
      <c r="RRH17" s="345"/>
      <c r="RRI17" s="345"/>
      <c r="RRJ17" s="345"/>
      <c r="RRK17" s="345"/>
      <c r="RRL17" s="345"/>
      <c r="RRM17" s="345"/>
      <c r="RRN17" s="345"/>
      <c r="RRO17" s="345"/>
      <c r="RRP17" s="345"/>
      <c r="RRQ17" s="345"/>
      <c r="RRR17" s="345"/>
      <c r="RRS17" s="345"/>
      <c r="RRT17" s="345"/>
      <c r="RRU17" s="345"/>
      <c r="RRV17" s="345"/>
      <c r="RRW17" s="345"/>
      <c r="RRX17" s="345"/>
      <c r="RRY17" s="345"/>
      <c r="RRZ17" s="345"/>
      <c r="RSA17" s="345"/>
      <c r="RSB17" s="345"/>
      <c r="RSC17" s="345"/>
      <c r="RSD17" s="345"/>
      <c r="RSE17" s="345"/>
      <c r="RSF17" s="345"/>
      <c r="RSG17" s="345"/>
      <c r="RSH17" s="345"/>
      <c r="RSI17" s="345"/>
      <c r="RSJ17" s="345"/>
      <c r="RSK17" s="345"/>
      <c r="RSL17" s="345"/>
      <c r="RSM17" s="345"/>
      <c r="RSN17" s="345"/>
      <c r="RSO17" s="345"/>
      <c r="RSP17" s="345"/>
      <c r="RSQ17" s="345"/>
      <c r="RSR17" s="345"/>
      <c r="RSS17" s="345"/>
      <c r="RST17" s="345"/>
      <c r="RSU17" s="345"/>
      <c r="RSV17" s="345"/>
      <c r="RSW17" s="345"/>
      <c r="RSX17" s="345"/>
      <c r="RSY17" s="345"/>
      <c r="RSZ17" s="345"/>
      <c r="RTA17" s="345"/>
      <c r="RTB17" s="345"/>
      <c r="RTC17" s="345"/>
      <c r="RTD17" s="345"/>
      <c r="RTE17" s="345"/>
      <c r="RTF17" s="345"/>
      <c r="RTG17" s="345"/>
      <c r="RTH17" s="345"/>
      <c r="RTI17" s="345"/>
      <c r="RTJ17" s="345"/>
      <c r="RTK17" s="345"/>
      <c r="RTL17" s="345"/>
      <c r="RTM17" s="345"/>
      <c r="RTN17" s="345"/>
      <c r="RTO17" s="345"/>
      <c r="RTP17" s="345"/>
      <c r="RTQ17" s="345"/>
      <c r="RTR17" s="345"/>
      <c r="RTS17" s="345"/>
      <c r="RTT17" s="345"/>
      <c r="RTU17" s="345"/>
      <c r="RTV17" s="345"/>
      <c r="RTW17" s="345"/>
      <c r="RTX17" s="345"/>
      <c r="RTY17" s="345"/>
      <c r="RTZ17" s="345"/>
      <c r="RUA17" s="345"/>
      <c r="RUB17" s="345"/>
      <c r="RUC17" s="345"/>
      <c r="RUD17" s="345"/>
      <c r="RUE17" s="345"/>
      <c r="RUF17" s="345"/>
      <c r="RUG17" s="345"/>
      <c r="RUH17" s="345"/>
      <c r="RUI17" s="345"/>
      <c r="RUJ17" s="345"/>
      <c r="RUK17" s="345"/>
      <c r="RUL17" s="345"/>
      <c r="RUM17" s="345"/>
      <c r="RUN17" s="345"/>
      <c r="RUO17" s="345"/>
      <c r="RUP17" s="345"/>
      <c r="RUQ17" s="345"/>
      <c r="RUR17" s="345"/>
      <c r="RUS17" s="345"/>
      <c r="RUT17" s="345"/>
      <c r="RUU17" s="345"/>
      <c r="RUV17" s="345"/>
      <c r="RUW17" s="345"/>
      <c r="RUX17" s="345"/>
      <c r="RUY17" s="345"/>
      <c r="RUZ17" s="345"/>
      <c r="RVA17" s="345"/>
      <c r="RVB17" s="345"/>
      <c r="RVC17" s="345"/>
      <c r="RVD17" s="345"/>
      <c r="RVE17" s="345"/>
      <c r="RVF17" s="345"/>
      <c r="RVG17" s="345"/>
      <c r="RVH17" s="345"/>
      <c r="RVI17" s="345"/>
      <c r="RVJ17" s="345"/>
      <c r="RVK17" s="345"/>
      <c r="RVL17" s="345"/>
      <c r="RVM17" s="345"/>
      <c r="RVN17" s="345"/>
      <c r="RVO17" s="345"/>
      <c r="RVP17" s="345"/>
      <c r="RVQ17" s="345"/>
      <c r="RVR17" s="345"/>
      <c r="RVS17" s="345"/>
      <c r="RVT17" s="345"/>
      <c r="RVU17" s="345"/>
      <c r="RVV17" s="345"/>
      <c r="RVW17" s="345"/>
      <c r="RVX17" s="345"/>
      <c r="RVY17" s="345"/>
      <c r="RVZ17" s="345"/>
      <c r="RWA17" s="345"/>
      <c r="RWB17" s="345"/>
      <c r="RWC17" s="345"/>
      <c r="RWD17" s="345"/>
      <c r="RWE17" s="345"/>
      <c r="RWF17" s="345"/>
      <c r="RWG17" s="345"/>
      <c r="RWH17" s="345"/>
      <c r="RWI17" s="345"/>
      <c r="RWJ17" s="345"/>
      <c r="RWK17" s="345"/>
      <c r="RWL17" s="345"/>
      <c r="RWM17" s="345"/>
      <c r="RWN17" s="345"/>
      <c r="RWO17" s="345"/>
      <c r="RWP17" s="345"/>
      <c r="RWQ17" s="345"/>
      <c r="RWR17" s="345"/>
      <c r="RWS17" s="345"/>
      <c r="RWT17" s="345"/>
      <c r="RWU17" s="345"/>
      <c r="RWV17" s="345"/>
      <c r="RWW17" s="345"/>
      <c r="RWX17" s="345"/>
      <c r="RWY17" s="345"/>
      <c r="RWZ17" s="345"/>
      <c r="RXA17" s="345"/>
      <c r="RXB17" s="345"/>
      <c r="RXC17" s="345"/>
      <c r="RXD17" s="345"/>
      <c r="RXE17" s="345"/>
      <c r="RXF17" s="345"/>
      <c r="RXG17" s="345"/>
      <c r="RXH17" s="345"/>
      <c r="RXI17" s="345"/>
      <c r="RXJ17" s="345"/>
      <c r="RXK17" s="345"/>
      <c r="RXL17" s="345"/>
      <c r="RXM17" s="345"/>
      <c r="RXN17" s="345"/>
      <c r="RXO17" s="345"/>
      <c r="RXP17" s="345"/>
      <c r="RXQ17" s="345"/>
      <c r="RXR17" s="345"/>
      <c r="RXS17" s="345"/>
      <c r="RXT17" s="345"/>
      <c r="RXU17" s="345"/>
      <c r="RXV17" s="345"/>
      <c r="RXW17" s="345"/>
      <c r="RXX17" s="345"/>
      <c r="RXY17" s="345"/>
      <c r="RXZ17" s="345"/>
      <c r="RYA17" s="345"/>
      <c r="RYB17" s="345"/>
      <c r="RYC17" s="345"/>
      <c r="RYD17" s="345"/>
      <c r="RYE17" s="345"/>
      <c r="RYF17" s="345"/>
      <c r="RYG17" s="345"/>
      <c r="RYH17" s="345"/>
      <c r="RYI17" s="345"/>
      <c r="RYJ17" s="345"/>
      <c r="RYK17" s="345"/>
      <c r="RYL17" s="345"/>
      <c r="RYM17" s="345"/>
      <c r="RYN17" s="345"/>
      <c r="RYO17" s="345"/>
      <c r="RYP17" s="345"/>
      <c r="RYQ17" s="345"/>
      <c r="RYR17" s="345"/>
      <c r="RYS17" s="345"/>
      <c r="RYT17" s="345"/>
      <c r="RYU17" s="345"/>
      <c r="RYV17" s="345"/>
      <c r="RYW17" s="345"/>
      <c r="RYX17" s="345"/>
      <c r="RYY17" s="345"/>
      <c r="RYZ17" s="345"/>
      <c r="RZA17" s="345"/>
      <c r="RZB17" s="345"/>
      <c r="RZC17" s="345"/>
      <c r="RZD17" s="345"/>
      <c r="RZE17" s="345"/>
      <c r="RZF17" s="345"/>
      <c r="RZG17" s="345"/>
      <c r="RZH17" s="345"/>
      <c r="RZI17" s="345"/>
      <c r="RZJ17" s="345"/>
      <c r="RZK17" s="345"/>
      <c r="RZL17" s="345"/>
      <c r="RZM17" s="345"/>
      <c r="RZN17" s="345"/>
      <c r="RZO17" s="345"/>
      <c r="RZP17" s="345"/>
      <c r="RZQ17" s="345"/>
      <c r="RZR17" s="345"/>
      <c r="RZS17" s="345"/>
      <c r="RZT17" s="345"/>
      <c r="RZU17" s="345"/>
      <c r="RZV17" s="345"/>
      <c r="RZW17" s="345"/>
      <c r="RZX17" s="345"/>
      <c r="RZY17" s="345"/>
      <c r="RZZ17" s="345"/>
      <c r="SAA17" s="345"/>
      <c r="SAB17" s="345"/>
      <c r="SAC17" s="345"/>
      <c r="SAD17" s="345"/>
      <c r="SAE17" s="345"/>
      <c r="SAF17" s="345"/>
      <c r="SAG17" s="345"/>
      <c r="SAH17" s="345"/>
      <c r="SAI17" s="345"/>
      <c r="SAJ17" s="345"/>
      <c r="SAK17" s="345"/>
      <c r="SAL17" s="345"/>
      <c r="SAM17" s="345"/>
      <c r="SAN17" s="345"/>
      <c r="SAO17" s="345"/>
      <c r="SAP17" s="345"/>
      <c r="SAQ17" s="345"/>
      <c r="SAR17" s="345"/>
      <c r="SAS17" s="345"/>
      <c r="SAT17" s="345"/>
      <c r="SAU17" s="345"/>
      <c r="SAV17" s="345"/>
      <c r="SAW17" s="345"/>
      <c r="SAX17" s="345"/>
      <c r="SAY17" s="345"/>
      <c r="SAZ17" s="345"/>
      <c r="SBA17" s="345"/>
      <c r="SBB17" s="345"/>
      <c r="SBC17" s="345"/>
      <c r="SBD17" s="345"/>
      <c r="SBE17" s="345"/>
      <c r="SBF17" s="345"/>
      <c r="SBG17" s="345"/>
      <c r="SBH17" s="345"/>
      <c r="SBI17" s="345"/>
      <c r="SBJ17" s="345"/>
      <c r="SBK17" s="345"/>
      <c r="SBL17" s="345"/>
      <c r="SBM17" s="345"/>
      <c r="SBN17" s="345"/>
      <c r="SBO17" s="345"/>
      <c r="SBP17" s="345"/>
      <c r="SBQ17" s="345"/>
      <c r="SBR17" s="345"/>
      <c r="SBS17" s="345"/>
      <c r="SBT17" s="345"/>
      <c r="SBU17" s="345"/>
      <c r="SBV17" s="345"/>
      <c r="SBW17" s="345"/>
      <c r="SBX17" s="345"/>
      <c r="SBY17" s="345"/>
      <c r="SBZ17" s="345"/>
      <c r="SCA17" s="345"/>
      <c r="SCB17" s="345"/>
      <c r="SCC17" s="345"/>
      <c r="SCD17" s="345"/>
      <c r="SCE17" s="345"/>
      <c r="SCF17" s="345"/>
      <c r="SCG17" s="345"/>
      <c r="SCH17" s="345"/>
      <c r="SCI17" s="345"/>
      <c r="SCJ17" s="345"/>
      <c r="SCK17" s="345"/>
      <c r="SCL17" s="345"/>
      <c r="SCM17" s="345"/>
      <c r="SCN17" s="345"/>
      <c r="SCO17" s="345"/>
      <c r="SCP17" s="345"/>
      <c r="SCQ17" s="345"/>
      <c r="SCR17" s="345"/>
      <c r="SCS17" s="345"/>
      <c r="SCT17" s="345"/>
      <c r="SCU17" s="345"/>
      <c r="SCV17" s="345"/>
      <c r="SCW17" s="345"/>
      <c r="SCX17" s="345"/>
      <c r="SCY17" s="345"/>
      <c r="SCZ17" s="345"/>
      <c r="SDA17" s="345"/>
      <c r="SDB17" s="345"/>
      <c r="SDC17" s="345"/>
      <c r="SDD17" s="345"/>
      <c r="SDE17" s="345"/>
      <c r="SDF17" s="345"/>
      <c r="SDG17" s="345"/>
      <c r="SDH17" s="345"/>
      <c r="SDI17" s="345"/>
      <c r="SDJ17" s="345"/>
      <c r="SDK17" s="345"/>
      <c r="SDL17" s="345"/>
      <c r="SDM17" s="345"/>
      <c r="SDN17" s="345"/>
      <c r="SDO17" s="345"/>
      <c r="SDP17" s="345"/>
      <c r="SDQ17" s="345"/>
      <c r="SDR17" s="345"/>
      <c r="SDS17" s="345"/>
      <c r="SDT17" s="345"/>
      <c r="SDU17" s="345"/>
      <c r="SDV17" s="345"/>
      <c r="SDW17" s="345"/>
      <c r="SDX17" s="345"/>
      <c r="SDY17" s="345"/>
      <c r="SDZ17" s="345"/>
      <c r="SEA17" s="345"/>
      <c r="SEB17" s="345"/>
      <c r="SEC17" s="345"/>
      <c r="SED17" s="345"/>
      <c r="SEE17" s="345"/>
      <c r="SEF17" s="345"/>
      <c r="SEG17" s="345"/>
      <c r="SEH17" s="345"/>
      <c r="SEI17" s="345"/>
      <c r="SEJ17" s="345"/>
      <c r="SEK17" s="345"/>
      <c r="SEL17" s="345"/>
      <c r="SEM17" s="345"/>
      <c r="SEN17" s="345"/>
      <c r="SEO17" s="345"/>
      <c r="SEP17" s="345"/>
      <c r="SEQ17" s="345"/>
      <c r="SER17" s="345"/>
      <c r="SES17" s="345"/>
      <c r="SET17" s="345"/>
      <c r="SEU17" s="345"/>
      <c r="SEV17" s="345"/>
      <c r="SEW17" s="345"/>
      <c r="SEX17" s="345"/>
      <c r="SEY17" s="345"/>
      <c r="SEZ17" s="345"/>
      <c r="SFA17" s="345"/>
      <c r="SFB17" s="345"/>
      <c r="SFC17" s="345"/>
      <c r="SFD17" s="345"/>
      <c r="SFE17" s="345"/>
      <c r="SFF17" s="345"/>
      <c r="SFG17" s="345"/>
      <c r="SFH17" s="345"/>
      <c r="SFI17" s="345"/>
      <c r="SFJ17" s="345"/>
      <c r="SFK17" s="345"/>
      <c r="SFL17" s="345"/>
      <c r="SFM17" s="345"/>
      <c r="SFN17" s="345"/>
      <c r="SFO17" s="345"/>
      <c r="SFP17" s="345"/>
      <c r="SFQ17" s="345"/>
      <c r="SFR17" s="345"/>
      <c r="SFS17" s="345"/>
      <c r="SFT17" s="345"/>
      <c r="SFU17" s="345"/>
      <c r="SFV17" s="345"/>
      <c r="SFW17" s="345"/>
      <c r="SFX17" s="345"/>
      <c r="SFY17" s="345"/>
      <c r="SFZ17" s="345"/>
      <c r="SGA17" s="345"/>
      <c r="SGB17" s="345"/>
      <c r="SGC17" s="345"/>
      <c r="SGD17" s="345"/>
      <c r="SGE17" s="345"/>
      <c r="SGF17" s="345"/>
      <c r="SGG17" s="345"/>
      <c r="SGH17" s="345"/>
      <c r="SGI17" s="345"/>
      <c r="SGJ17" s="345"/>
      <c r="SGK17" s="345"/>
      <c r="SGL17" s="345"/>
      <c r="SGM17" s="345"/>
      <c r="SGN17" s="345"/>
      <c r="SGO17" s="345"/>
      <c r="SGP17" s="345"/>
      <c r="SGQ17" s="345"/>
      <c r="SGR17" s="345"/>
      <c r="SGS17" s="345"/>
      <c r="SGT17" s="345"/>
      <c r="SGU17" s="345"/>
      <c r="SGV17" s="345"/>
      <c r="SGW17" s="345"/>
      <c r="SGX17" s="345"/>
      <c r="SGY17" s="345"/>
      <c r="SGZ17" s="345"/>
      <c r="SHA17" s="345"/>
      <c r="SHB17" s="345"/>
      <c r="SHC17" s="345"/>
      <c r="SHD17" s="345"/>
      <c r="SHE17" s="345"/>
      <c r="SHF17" s="345"/>
      <c r="SHG17" s="345"/>
      <c r="SHH17" s="345"/>
      <c r="SHI17" s="345"/>
      <c r="SHJ17" s="345"/>
      <c r="SHK17" s="345"/>
      <c r="SHL17" s="345"/>
      <c r="SHM17" s="345"/>
      <c r="SHN17" s="345"/>
      <c r="SHO17" s="345"/>
      <c r="SHP17" s="345"/>
      <c r="SHQ17" s="345"/>
      <c r="SHR17" s="345"/>
      <c r="SHS17" s="345"/>
      <c r="SHT17" s="345"/>
      <c r="SHU17" s="345"/>
      <c r="SHV17" s="345"/>
      <c r="SHW17" s="345"/>
      <c r="SHX17" s="345"/>
      <c r="SHY17" s="345"/>
      <c r="SHZ17" s="345"/>
      <c r="SIA17" s="345"/>
      <c r="SIB17" s="345"/>
      <c r="SIC17" s="345"/>
      <c r="SID17" s="345"/>
      <c r="SIE17" s="345"/>
      <c r="SIF17" s="345"/>
      <c r="SIG17" s="345"/>
      <c r="SIH17" s="345"/>
      <c r="SII17" s="345"/>
      <c r="SIJ17" s="345"/>
      <c r="SIK17" s="345"/>
      <c r="SIL17" s="345"/>
      <c r="SIM17" s="345"/>
      <c r="SIN17" s="345"/>
      <c r="SIO17" s="345"/>
      <c r="SIP17" s="345"/>
      <c r="SIQ17" s="345"/>
      <c r="SIR17" s="345"/>
      <c r="SIS17" s="345"/>
      <c r="SIT17" s="345"/>
      <c r="SIU17" s="345"/>
      <c r="SIV17" s="345"/>
      <c r="SIW17" s="345"/>
      <c r="SIX17" s="345"/>
      <c r="SIY17" s="345"/>
      <c r="SIZ17" s="345"/>
      <c r="SJA17" s="345"/>
      <c r="SJB17" s="345"/>
      <c r="SJC17" s="345"/>
      <c r="SJD17" s="345"/>
      <c r="SJE17" s="345"/>
      <c r="SJF17" s="345"/>
      <c r="SJG17" s="345"/>
      <c r="SJH17" s="345"/>
      <c r="SJI17" s="345"/>
      <c r="SJJ17" s="345"/>
      <c r="SJK17" s="345"/>
      <c r="SJL17" s="345"/>
      <c r="SJM17" s="345"/>
      <c r="SJN17" s="345"/>
      <c r="SJO17" s="345"/>
      <c r="SJP17" s="345"/>
      <c r="SJQ17" s="345"/>
      <c r="SJR17" s="345"/>
      <c r="SJS17" s="345"/>
      <c r="SJT17" s="345"/>
      <c r="SJU17" s="345"/>
      <c r="SJV17" s="345"/>
      <c r="SJW17" s="345"/>
      <c r="SJX17" s="345"/>
      <c r="SJY17" s="345"/>
      <c r="SJZ17" s="345"/>
      <c r="SKA17" s="345"/>
      <c r="SKB17" s="345"/>
      <c r="SKC17" s="345"/>
      <c r="SKD17" s="345"/>
      <c r="SKE17" s="345"/>
      <c r="SKF17" s="345"/>
      <c r="SKG17" s="345"/>
      <c r="SKH17" s="345"/>
      <c r="SKI17" s="345"/>
      <c r="SKJ17" s="345"/>
      <c r="SKK17" s="345"/>
      <c r="SKL17" s="345"/>
      <c r="SKM17" s="345"/>
      <c r="SKN17" s="345"/>
      <c r="SKO17" s="345"/>
      <c r="SKP17" s="345"/>
      <c r="SKQ17" s="345"/>
      <c r="SKR17" s="345"/>
      <c r="SKS17" s="345"/>
      <c r="SKT17" s="345"/>
      <c r="SKU17" s="345"/>
      <c r="SKV17" s="345"/>
      <c r="SKW17" s="345"/>
      <c r="SKX17" s="345"/>
      <c r="SKY17" s="345"/>
      <c r="SKZ17" s="345"/>
      <c r="SLA17" s="345"/>
      <c r="SLB17" s="345"/>
      <c r="SLC17" s="345"/>
      <c r="SLD17" s="345"/>
      <c r="SLE17" s="345"/>
      <c r="SLF17" s="345"/>
      <c r="SLG17" s="345"/>
      <c r="SLH17" s="345"/>
      <c r="SLI17" s="345"/>
      <c r="SLJ17" s="345"/>
      <c r="SLK17" s="345"/>
      <c r="SLL17" s="345"/>
      <c r="SLM17" s="345"/>
      <c r="SLN17" s="345"/>
      <c r="SLO17" s="345"/>
      <c r="SLP17" s="345"/>
      <c r="SLQ17" s="345"/>
      <c r="SLR17" s="345"/>
      <c r="SLS17" s="345"/>
      <c r="SLT17" s="345"/>
      <c r="SLU17" s="345"/>
      <c r="SLV17" s="345"/>
      <c r="SLW17" s="345"/>
      <c r="SLX17" s="345"/>
      <c r="SLY17" s="345"/>
      <c r="SLZ17" s="345"/>
      <c r="SMA17" s="345"/>
      <c r="SMB17" s="345"/>
      <c r="SMC17" s="345"/>
      <c r="SMD17" s="345"/>
      <c r="SME17" s="345"/>
      <c r="SMF17" s="345"/>
      <c r="SMG17" s="345"/>
      <c r="SMH17" s="345"/>
      <c r="SMI17" s="345"/>
      <c r="SMJ17" s="345"/>
      <c r="SMK17" s="345"/>
      <c r="SML17" s="345"/>
      <c r="SMM17" s="345"/>
      <c r="SMN17" s="345"/>
      <c r="SMO17" s="345"/>
      <c r="SMP17" s="345"/>
      <c r="SMQ17" s="345"/>
      <c r="SMR17" s="345"/>
      <c r="SMS17" s="345"/>
      <c r="SMT17" s="345"/>
      <c r="SMU17" s="345"/>
      <c r="SMV17" s="345"/>
      <c r="SMW17" s="345"/>
      <c r="SMX17" s="345"/>
      <c r="SMY17" s="345"/>
      <c r="SMZ17" s="345"/>
      <c r="SNA17" s="345"/>
      <c r="SNB17" s="345"/>
      <c r="SNC17" s="345"/>
      <c r="SND17" s="345"/>
      <c r="SNE17" s="345"/>
      <c r="SNF17" s="345"/>
      <c r="SNG17" s="345"/>
      <c r="SNH17" s="345"/>
      <c r="SNI17" s="345"/>
      <c r="SNJ17" s="345"/>
      <c r="SNK17" s="345"/>
      <c r="SNL17" s="345"/>
      <c r="SNM17" s="345"/>
      <c r="SNN17" s="345"/>
      <c r="SNO17" s="345"/>
      <c r="SNP17" s="345"/>
      <c r="SNQ17" s="345"/>
      <c r="SNR17" s="345"/>
      <c r="SNS17" s="345"/>
      <c r="SNT17" s="345"/>
      <c r="SNU17" s="345"/>
      <c r="SNV17" s="345"/>
      <c r="SNW17" s="345"/>
      <c r="SNX17" s="345"/>
      <c r="SNY17" s="345"/>
      <c r="SNZ17" s="345"/>
      <c r="SOA17" s="345"/>
      <c r="SOB17" s="345"/>
      <c r="SOC17" s="345"/>
      <c r="SOD17" s="345"/>
      <c r="SOE17" s="345"/>
      <c r="SOF17" s="345"/>
      <c r="SOG17" s="345"/>
      <c r="SOH17" s="345"/>
      <c r="SOI17" s="345"/>
      <c r="SOJ17" s="345"/>
      <c r="SOK17" s="345"/>
      <c r="SOL17" s="345"/>
      <c r="SOM17" s="345"/>
      <c r="SON17" s="345"/>
      <c r="SOO17" s="345"/>
      <c r="SOP17" s="345"/>
      <c r="SOQ17" s="345"/>
      <c r="SOR17" s="345"/>
      <c r="SOS17" s="345"/>
      <c r="SOT17" s="345"/>
      <c r="SOU17" s="345"/>
      <c r="SOV17" s="345"/>
      <c r="SOW17" s="345"/>
      <c r="SOX17" s="345"/>
      <c r="SOY17" s="345"/>
      <c r="SOZ17" s="345"/>
      <c r="SPA17" s="345"/>
      <c r="SPB17" s="345"/>
      <c r="SPC17" s="345"/>
      <c r="SPD17" s="345"/>
      <c r="SPE17" s="345"/>
      <c r="SPF17" s="345"/>
      <c r="SPG17" s="345"/>
      <c r="SPH17" s="345"/>
      <c r="SPI17" s="345"/>
      <c r="SPJ17" s="345"/>
      <c r="SPK17" s="345"/>
      <c r="SPL17" s="345"/>
      <c r="SPM17" s="345"/>
      <c r="SPN17" s="345"/>
      <c r="SPO17" s="345"/>
      <c r="SPP17" s="345"/>
      <c r="SPQ17" s="345"/>
      <c r="SPR17" s="345"/>
      <c r="SPS17" s="345"/>
      <c r="SPT17" s="345"/>
      <c r="SPU17" s="345"/>
      <c r="SPV17" s="345"/>
      <c r="SPW17" s="345"/>
      <c r="SPX17" s="345"/>
      <c r="SPY17" s="345"/>
      <c r="SPZ17" s="345"/>
      <c r="SQA17" s="345"/>
      <c r="SQB17" s="345"/>
      <c r="SQC17" s="345"/>
      <c r="SQD17" s="345"/>
      <c r="SQE17" s="345"/>
      <c r="SQF17" s="345"/>
      <c r="SQG17" s="345"/>
      <c r="SQH17" s="345"/>
      <c r="SQI17" s="345"/>
      <c r="SQJ17" s="345"/>
      <c r="SQK17" s="345"/>
      <c r="SQL17" s="345"/>
      <c r="SQM17" s="345"/>
      <c r="SQN17" s="345"/>
      <c r="SQO17" s="345"/>
      <c r="SQP17" s="345"/>
      <c r="SQQ17" s="345"/>
      <c r="SQR17" s="345"/>
      <c r="SQS17" s="345"/>
      <c r="SQT17" s="345"/>
      <c r="SQU17" s="345"/>
      <c r="SQV17" s="345"/>
      <c r="SQW17" s="345"/>
      <c r="SQX17" s="345"/>
      <c r="SQY17" s="345"/>
      <c r="SQZ17" s="345"/>
      <c r="SRA17" s="345"/>
      <c r="SRB17" s="345"/>
      <c r="SRC17" s="345"/>
      <c r="SRD17" s="345"/>
      <c r="SRE17" s="345"/>
      <c r="SRF17" s="345"/>
      <c r="SRG17" s="345"/>
      <c r="SRH17" s="345"/>
      <c r="SRI17" s="345"/>
      <c r="SRJ17" s="345"/>
      <c r="SRK17" s="345"/>
      <c r="SRL17" s="345"/>
      <c r="SRM17" s="345"/>
      <c r="SRN17" s="345"/>
      <c r="SRO17" s="345"/>
      <c r="SRP17" s="345"/>
      <c r="SRQ17" s="345"/>
      <c r="SRR17" s="345"/>
      <c r="SRS17" s="345"/>
      <c r="SRT17" s="345"/>
      <c r="SRU17" s="345"/>
      <c r="SRV17" s="345"/>
      <c r="SRW17" s="345"/>
      <c r="SRX17" s="345"/>
      <c r="SRY17" s="345"/>
      <c r="SRZ17" s="345"/>
      <c r="SSA17" s="345"/>
      <c r="SSB17" s="345"/>
      <c r="SSC17" s="345"/>
      <c r="SSD17" s="345"/>
      <c r="SSE17" s="345"/>
      <c r="SSF17" s="345"/>
      <c r="SSG17" s="345"/>
      <c r="SSH17" s="345"/>
      <c r="SSI17" s="345"/>
      <c r="SSJ17" s="345"/>
      <c r="SSK17" s="345"/>
      <c r="SSL17" s="345"/>
      <c r="SSM17" s="345"/>
      <c r="SSN17" s="345"/>
      <c r="SSO17" s="345"/>
      <c r="SSP17" s="345"/>
      <c r="SSQ17" s="345"/>
      <c r="SSR17" s="345"/>
      <c r="SSS17" s="345"/>
      <c r="SST17" s="345"/>
      <c r="SSU17" s="345"/>
      <c r="SSV17" s="345"/>
      <c r="SSW17" s="345"/>
      <c r="SSX17" s="345"/>
      <c r="SSY17" s="345"/>
      <c r="SSZ17" s="345"/>
      <c r="STA17" s="345"/>
      <c r="STB17" s="345"/>
      <c r="STC17" s="345"/>
      <c r="STD17" s="345"/>
      <c r="STE17" s="345"/>
      <c r="STF17" s="345"/>
      <c r="STG17" s="345"/>
      <c r="STH17" s="345"/>
      <c r="STI17" s="345"/>
      <c r="STJ17" s="345"/>
      <c r="STK17" s="345"/>
      <c r="STL17" s="345"/>
      <c r="STM17" s="345"/>
      <c r="STN17" s="345"/>
      <c r="STO17" s="345"/>
      <c r="STP17" s="345"/>
      <c r="STQ17" s="345"/>
      <c r="STR17" s="345"/>
      <c r="STS17" s="345"/>
      <c r="STT17" s="345"/>
      <c r="STU17" s="345"/>
      <c r="STV17" s="345"/>
      <c r="STW17" s="345"/>
      <c r="STX17" s="345"/>
      <c r="STY17" s="345"/>
      <c r="STZ17" s="345"/>
      <c r="SUA17" s="345"/>
      <c r="SUB17" s="345"/>
      <c r="SUC17" s="345"/>
      <c r="SUD17" s="345"/>
      <c r="SUE17" s="345"/>
      <c r="SUF17" s="345"/>
      <c r="SUG17" s="345"/>
      <c r="SUH17" s="345"/>
      <c r="SUI17" s="345"/>
      <c r="SUJ17" s="345"/>
      <c r="SUK17" s="345"/>
      <c r="SUL17" s="345"/>
      <c r="SUM17" s="345"/>
      <c r="SUN17" s="345"/>
      <c r="SUO17" s="345"/>
      <c r="SUP17" s="345"/>
      <c r="SUQ17" s="345"/>
      <c r="SUR17" s="345"/>
      <c r="SUS17" s="345"/>
      <c r="SUT17" s="345"/>
      <c r="SUU17" s="345"/>
      <c r="SUV17" s="345"/>
      <c r="SUW17" s="345"/>
      <c r="SUX17" s="345"/>
      <c r="SUY17" s="345"/>
      <c r="SUZ17" s="345"/>
      <c r="SVA17" s="345"/>
      <c r="SVB17" s="345"/>
      <c r="SVC17" s="345"/>
      <c r="SVD17" s="345"/>
      <c r="SVE17" s="345"/>
      <c r="SVF17" s="345"/>
      <c r="SVG17" s="345"/>
      <c r="SVH17" s="345"/>
      <c r="SVI17" s="345"/>
      <c r="SVJ17" s="345"/>
      <c r="SVK17" s="345"/>
      <c r="SVL17" s="345"/>
      <c r="SVM17" s="345"/>
      <c r="SVN17" s="345"/>
      <c r="SVO17" s="345"/>
      <c r="SVP17" s="345"/>
      <c r="SVQ17" s="345"/>
      <c r="SVR17" s="345"/>
      <c r="SVS17" s="345"/>
      <c r="SVT17" s="345"/>
      <c r="SVU17" s="345"/>
      <c r="SVV17" s="345"/>
      <c r="SVW17" s="345"/>
      <c r="SVX17" s="345"/>
      <c r="SVY17" s="345"/>
      <c r="SVZ17" s="345"/>
      <c r="SWA17" s="345"/>
      <c r="SWB17" s="345"/>
      <c r="SWC17" s="345"/>
      <c r="SWD17" s="345"/>
      <c r="SWE17" s="345"/>
      <c r="SWF17" s="345"/>
      <c r="SWG17" s="345"/>
      <c r="SWH17" s="345"/>
      <c r="SWI17" s="345"/>
      <c r="SWJ17" s="345"/>
      <c r="SWK17" s="345"/>
      <c r="SWL17" s="345"/>
      <c r="SWM17" s="345"/>
      <c r="SWN17" s="345"/>
      <c r="SWO17" s="345"/>
      <c r="SWP17" s="345"/>
      <c r="SWQ17" s="345"/>
      <c r="SWR17" s="345"/>
      <c r="SWS17" s="345"/>
      <c r="SWT17" s="345"/>
      <c r="SWU17" s="345"/>
      <c r="SWV17" s="345"/>
      <c r="SWW17" s="345"/>
      <c r="SWX17" s="345"/>
      <c r="SWY17" s="345"/>
      <c r="SWZ17" s="345"/>
      <c r="SXA17" s="345"/>
      <c r="SXB17" s="345"/>
      <c r="SXC17" s="345"/>
      <c r="SXD17" s="345"/>
      <c r="SXE17" s="345"/>
      <c r="SXF17" s="345"/>
      <c r="SXG17" s="345"/>
      <c r="SXH17" s="345"/>
      <c r="SXI17" s="345"/>
      <c r="SXJ17" s="345"/>
      <c r="SXK17" s="345"/>
      <c r="SXL17" s="345"/>
      <c r="SXM17" s="345"/>
      <c r="SXN17" s="345"/>
      <c r="SXO17" s="345"/>
      <c r="SXP17" s="345"/>
      <c r="SXQ17" s="345"/>
      <c r="SXR17" s="345"/>
      <c r="SXS17" s="345"/>
      <c r="SXT17" s="345"/>
      <c r="SXU17" s="345"/>
      <c r="SXV17" s="345"/>
      <c r="SXW17" s="345"/>
      <c r="SXX17" s="345"/>
      <c r="SXY17" s="345"/>
      <c r="SXZ17" s="345"/>
      <c r="SYA17" s="345"/>
      <c r="SYB17" s="345"/>
      <c r="SYC17" s="345"/>
      <c r="SYD17" s="345"/>
      <c r="SYE17" s="345"/>
      <c r="SYF17" s="345"/>
      <c r="SYG17" s="345"/>
      <c r="SYH17" s="345"/>
      <c r="SYI17" s="345"/>
      <c r="SYJ17" s="345"/>
      <c r="SYK17" s="345"/>
      <c r="SYL17" s="345"/>
      <c r="SYM17" s="345"/>
      <c r="SYN17" s="345"/>
      <c r="SYO17" s="345"/>
      <c r="SYP17" s="345"/>
      <c r="SYQ17" s="345"/>
      <c r="SYR17" s="345"/>
      <c r="SYS17" s="345"/>
      <c r="SYT17" s="345"/>
      <c r="SYU17" s="345"/>
      <c r="SYV17" s="345"/>
      <c r="SYW17" s="345"/>
      <c r="SYX17" s="345"/>
      <c r="SYY17" s="345"/>
      <c r="SYZ17" s="345"/>
      <c r="SZA17" s="345"/>
      <c r="SZB17" s="345"/>
      <c r="SZC17" s="345"/>
      <c r="SZD17" s="345"/>
      <c r="SZE17" s="345"/>
      <c r="SZF17" s="345"/>
      <c r="SZG17" s="345"/>
      <c r="SZH17" s="345"/>
      <c r="SZI17" s="345"/>
      <c r="SZJ17" s="345"/>
      <c r="SZK17" s="345"/>
      <c r="SZL17" s="345"/>
      <c r="SZM17" s="345"/>
      <c r="SZN17" s="345"/>
      <c r="SZO17" s="345"/>
      <c r="SZP17" s="345"/>
      <c r="SZQ17" s="345"/>
      <c r="SZR17" s="345"/>
      <c r="SZS17" s="345"/>
      <c r="SZT17" s="345"/>
      <c r="SZU17" s="345"/>
      <c r="SZV17" s="345"/>
      <c r="SZW17" s="345"/>
      <c r="SZX17" s="345"/>
      <c r="SZY17" s="345"/>
      <c r="SZZ17" s="345"/>
      <c r="TAA17" s="345"/>
      <c r="TAB17" s="345"/>
      <c r="TAC17" s="345"/>
      <c r="TAD17" s="345"/>
      <c r="TAE17" s="345"/>
      <c r="TAF17" s="345"/>
      <c r="TAG17" s="345"/>
      <c r="TAH17" s="345"/>
      <c r="TAI17" s="345"/>
      <c r="TAJ17" s="345"/>
      <c r="TAK17" s="345"/>
      <c r="TAL17" s="345"/>
      <c r="TAM17" s="345"/>
      <c r="TAN17" s="345"/>
      <c r="TAO17" s="345"/>
      <c r="TAP17" s="345"/>
      <c r="TAQ17" s="345"/>
      <c r="TAR17" s="345"/>
      <c r="TAS17" s="345"/>
      <c r="TAT17" s="345"/>
      <c r="TAU17" s="345"/>
      <c r="TAV17" s="345"/>
      <c r="TAW17" s="345"/>
      <c r="TAX17" s="345"/>
      <c r="TAY17" s="345"/>
      <c r="TAZ17" s="345"/>
      <c r="TBA17" s="345"/>
      <c r="TBB17" s="345"/>
      <c r="TBC17" s="345"/>
      <c r="TBD17" s="345"/>
      <c r="TBE17" s="345"/>
      <c r="TBF17" s="345"/>
      <c r="TBG17" s="345"/>
      <c r="TBH17" s="345"/>
      <c r="TBI17" s="345"/>
      <c r="TBJ17" s="345"/>
      <c r="TBK17" s="345"/>
      <c r="TBL17" s="345"/>
      <c r="TBM17" s="345"/>
      <c r="TBN17" s="345"/>
      <c r="TBO17" s="345"/>
      <c r="TBP17" s="345"/>
      <c r="TBQ17" s="345"/>
      <c r="TBR17" s="345"/>
      <c r="TBS17" s="345"/>
      <c r="TBT17" s="345"/>
      <c r="TBU17" s="345"/>
      <c r="TBV17" s="345"/>
      <c r="TBW17" s="345"/>
      <c r="TBX17" s="345"/>
      <c r="TBY17" s="345"/>
      <c r="TBZ17" s="345"/>
      <c r="TCA17" s="345"/>
      <c r="TCB17" s="345"/>
      <c r="TCC17" s="345"/>
      <c r="TCD17" s="345"/>
      <c r="TCE17" s="345"/>
      <c r="TCF17" s="345"/>
      <c r="TCG17" s="345"/>
      <c r="TCH17" s="345"/>
      <c r="TCI17" s="345"/>
      <c r="TCJ17" s="345"/>
      <c r="TCK17" s="345"/>
      <c r="TCL17" s="345"/>
      <c r="TCM17" s="345"/>
      <c r="TCN17" s="345"/>
      <c r="TCO17" s="345"/>
      <c r="TCP17" s="345"/>
      <c r="TCQ17" s="345"/>
      <c r="TCR17" s="345"/>
      <c r="TCS17" s="345"/>
      <c r="TCT17" s="345"/>
      <c r="TCU17" s="345"/>
      <c r="TCV17" s="345"/>
      <c r="TCW17" s="345"/>
      <c r="TCX17" s="345"/>
      <c r="TCY17" s="345"/>
      <c r="TCZ17" s="345"/>
      <c r="TDA17" s="345"/>
      <c r="TDB17" s="345"/>
      <c r="TDC17" s="345"/>
      <c r="TDD17" s="345"/>
      <c r="TDE17" s="345"/>
      <c r="TDF17" s="345"/>
      <c r="TDG17" s="345"/>
      <c r="TDH17" s="345"/>
      <c r="TDI17" s="345"/>
      <c r="TDJ17" s="345"/>
      <c r="TDK17" s="345"/>
      <c r="TDL17" s="345"/>
      <c r="TDM17" s="345"/>
      <c r="TDN17" s="345"/>
      <c r="TDO17" s="345"/>
      <c r="TDP17" s="345"/>
      <c r="TDQ17" s="345"/>
      <c r="TDR17" s="345"/>
      <c r="TDS17" s="345"/>
      <c r="TDT17" s="345"/>
      <c r="TDU17" s="345"/>
      <c r="TDV17" s="345"/>
      <c r="TDW17" s="345"/>
      <c r="TDX17" s="345"/>
      <c r="TDY17" s="345"/>
      <c r="TDZ17" s="345"/>
      <c r="TEA17" s="345"/>
      <c r="TEB17" s="345"/>
      <c r="TEC17" s="345"/>
      <c r="TED17" s="345"/>
      <c r="TEE17" s="345"/>
      <c r="TEF17" s="345"/>
      <c r="TEG17" s="345"/>
      <c r="TEH17" s="345"/>
      <c r="TEI17" s="345"/>
      <c r="TEJ17" s="345"/>
      <c r="TEK17" s="345"/>
      <c r="TEL17" s="345"/>
      <c r="TEM17" s="345"/>
      <c r="TEN17" s="345"/>
      <c r="TEO17" s="345"/>
      <c r="TEP17" s="345"/>
      <c r="TEQ17" s="345"/>
      <c r="TER17" s="345"/>
      <c r="TES17" s="345"/>
      <c r="TET17" s="345"/>
      <c r="TEU17" s="345"/>
      <c r="TEV17" s="345"/>
      <c r="TEW17" s="345"/>
      <c r="TEX17" s="345"/>
      <c r="TEY17" s="345"/>
      <c r="TEZ17" s="345"/>
      <c r="TFA17" s="345"/>
      <c r="TFB17" s="345"/>
      <c r="TFC17" s="345"/>
      <c r="TFD17" s="345"/>
      <c r="TFE17" s="345"/>
      <c r="TFF17" s="345"/>
      <c r="TFG17" s="345"/>
      <c r="TFH17" s="345"/>
      <c r="TFI17" s="345"/>
      <c r="TFJ17" s="345"/>
      <c r="TFK17" s="345"/>
      <c r="TFL17" s="345"/>
      <c r="TFM17" s="345"/>
      <c r="TFN17" s="345"/>
      <c r="TFO17" s="345"/>
      <c r="TFP17" s="345"/>
      <c r="TFQ17" s="345"/>
      <c r="TFR17" s="345"/>
      <c r="TFS17" s="345"/>
      <c r="TFT17" s="345"/>
      <c r="TFU17" s="345"/>
      <c r="TFV17" s="345"/>
      <c r="TFW17" s="345"/>
      <c r="TFX17" s="345"/>
      <c r="TFY17" s="345"/>
      <c r="TFZ17" s="345"/>
      <c r="TGA17" s="345"/>
      <c r="TGB17" s="345"/>
      <c r="TGC17" s="345"/>
      <c r="TGD17" s="345"/>
      <c r="TGE17" s="345"/>
      <c r="TGF17" s="345"/>
      <c r="TGG17" s="345"/>
      <c r="TGH17" s="345"/>
      <c r="TGI17" s="345"/>
      <c r="TGJ17" s="345"/>
      <c r="TGK17" s="345"/>
      <c r="TGL17" s="345"/>
      <c r="TGM17" s="345"/>
      <c r="TGN17" s="345"/>
      <c r="TGO17" s="345"/>
      <c r="TGP17" s="345"/>
      <c r="TGQ17" s="345"/>
      <c r="TGR17" s="345"/>
      <c r="TGS17" s="345"/>
      <c r="TGT17" s="345"/>
      <c r="TGU17" s="345"/>
      <c r="TGV17" s="345"/>
      <c r="TGW17" s="345"/>
      <c r="TGX17" s="345"/>
      <c r="TGY17" s="345"/>
      <c r="TGZ17" s="345"/>
      <c r="THA17" s="345"/>
      <c r="THB17" s="345"/>
      <c r="THC17" s="345"/>
      <c r="THD17" s="345"/>
      <c r="THE17" s="345"/>
      <c r="THF17" s="345"/>
      <c r="THG17" s="345"/>
      <c r="THH17" s="345"/>
      <c r="THI17" s="345"/>
      <c r="THJ17" s="345"/>
      <c r="THK17" s="345"/>
      <c r="THL17" s="345"/>
      <c r="THM17" s="345"/>
      <c r="THN17" s="345"/>
      <c r="THO17" s="345"/>
      <c r="THP17" s="345"/>
      <c r="THQ17" s="345"/>
      <c r="THR17" s="345"/>
      <c r="THS17" s="345"/>
      <c r="THT17" s="345"/>
      <c r="THU17" s="345"/>
      <c r="THV17" s="345"/>
      <c r="THW17" s="345"/>
      <c r="THX17" s="345"/>
      <c r="THY17" s="345"/>
      <c r="THZ17" s="345"/>
      <c r="TIA17" s="345"/>
      <c r="TIB17" s="345"/>
      <c r="TIC17" s="345"/>
      <c r="TID17" s="345"/>
      <c r="TIE17" s="345"/>
      <c r="TIF17" s="345"/>
      <c r="TIG17" s="345"/>
      <c r="TIH17" s="345"/>
      <c r="TII17" s="345"/>
      <c r="TIJ17" s="345"/>
      <c r="TIK17" s="345"/>
      <c r="TIL17" s="345"/>
      <c r="TIM17" s="345"/>
      <c r="TIN17" s="345"/>
      <c r="TIO17" s="345"/>
      <c r="TIP17" s="345"/>
      <c r="TIQ17" s="345"/>
      <c r="TIR17" s="345"/>
      <c r="TIS17" s="345"/>
      <c r="TIT17" s="345"/>
      <c r="TIU17" s="345"/>
      <c r="TIV17" s="345"/>
      <c r="TIW17" s="345"/>
      <c r="TIX17" s="345"/>
      <c r="TIY17" s="345"/>
      <c r="TIZ17" s="345"/>
      <c r="TJA17" s="345"/>
      <c r="TJB17" s="345"/>
      <c r="TJC17" s="345"/>
      <c r="TJD17" s="345"/>
      <c r="TJE17" s="345"/>
      <c r="TJF17" s="345"/>
      <c r="TJG17" s="345"/>
      <c r="TJH17" s="345"/>
      <c r="TJI17" s="345"/>
      <c r="TJJ17" s="345"/>
      <c r="TJK17" s="345"/>
      <c r="TJL17" s="345"/>
      <c r="TJM17" s="345"/>
      <c r="TJN17" s="345"/>
      <c r="TJO17" s="345"/>
      <c r="TJP17" s="345"/>
      <c r="TJQ17" s="345"/>
      <c r="TJR17" s="345"/>
      <c r="TJS17" s="345"/>
      <c r="TJT17" s="345"/>
      <c r="TJU17" s="345"/>
      <c r="TJV17" s="345"/>
      <c r="TJW17" s="345"/>
      <c r="TJX17" s="345"/>
      <c r="TJY17" s="345"/>
      <c r="TJZ17" s="345"/>
      <c r="TKA17" s="345"/>
      <c r="TKB17" s="345"/>
      <c r="TKC17" s="345"/>
      <c r="TKD17" s="345"/>
      <c r="TKE17" s="345"/>
      <c r="TKF17" s="345"/>
      <c r="TKG17" s="345"/>
      <c r="TKH17" s="345"/>
      <c r="TKI17" s="345"/>
      <c r="TKJ17" s="345"/>
      <c r="TKK17" s="345"/>
      <c r="TKL17" s="345"/>
      <c r="TKM17" s="345"/>
      <c r="TKN17" s="345"/>
      <c r="TKO17" s="345"/>
      <c r="TKP17" s="345"/>
      <c r="TKQ17" s="345"/>
      <c r="TKR17" s="345"/>
      <c r="TKS17" s="345"/>
      <c r="TKT17" s="345"/>
      <c r="TKU17" s="345"/>
      <c r="TKV17" s="345"/>
      <c r="TKW17" s="345"/>
      <c r="TKX17" s="345"/>
      <c r="TKY17" s="345"/>
      <c r="TKZ17" s="345"/>
      <c r="TLA17" s="345"/>
      <c r="TLB17" s="345"/>
      <c r="TLC17" s="345"/>
      <c r="TLD17" s="345"/>
      <c r="TLE17" s="345"/>
      <c r="TLF17" s="345"/>
      <c r="TLG17" s="345"/>
      <c r="TLH17" s="345"/>
      <c r="TLI17" s="345"/>
      <c r="TLJ17" s="345"/>
      <c r="TLK17" s="345"/>
      <c r="TLL17" s="345"/>
      <c r="TLM17" s="345"/>
      <c r="TLN17" s="345"/>
      <c r="TLO17" s="345"/>
      <c r="TLP17" s="345"/>
      <c r="TLQ17" s="345"/>
      <c r="TLR17" s="345"/>
      <c r="TLS17" s="345"/>
      <c r="TLT17" s="345"/>
      <c r="TLU17" s="345"/>
      <c r="TLV17" s="345"/>
      <c r="TLW17" s="345"/>
      <c r="TLX17" s="345"/>
      <c r="TLY17" s="345"/>
      <c r="TLZ17" s="345"/>
      <c r="TMA17" s="345"/>
      <c r="TMB17" s="345"/>
      <c r="TMC17" s="345"/>
      <c r="TMD17" s="345"/>
      <c r="TME17" s="345"/>
      <c r="TMF17" s="345"/>
      <c r="TMG17" s="345"/>
      <c r="TMH17" s="345"/>
      <c r="TMI17" s="345"/>
      <c r="TMJ17" s="345"/>
      <c r="TMK17" s="345"/>
      <c r="TML17" s="345"/>
      <c r="TMM17" s="345"/>
      <c r="TMN17" s="345"/>
      <c r="TMO17" s="345"/>
      <c r="TMP17" s="345"/>
      <c r="TMQ17" s="345"/>
      <c r="TMR17" s="345"/>
      <c r="TMS17" s="345"/>
      <c r="TMT17" s="345"/>
      <c r="TMU17" s="345"/>
      <c r="TMV17" s="345"/>
      <c r="TMW17" s="345"/>
      <c r="TMX17" s="345"/>
      <c r="TMY17" s="345"/>
      <c r="TMZ17" s="345"/>
      <c r="TNA17" s="345"/>
      <c r="TNB17" s="345"/>
      <c r="TNC17" s="345"/>
      <c r="TND17" s="345"/>
      <c r="TNE17" s="345"/>
      <c r="TNF17" s="345"/>
      <c r="TNG17" s="345"/>
      <c r="TNH17" s="345"/>
      <c r="TNI17" s="345"/>
      <c r="TNJ17" s="345"/>
      <c r="TNK17" s="345"/>
      <c r="TNL17" s="345"/>
      <c r="TNM17" s="345"/>
      <c r="TNN17" s="345"/>
      <c r="TNO17" s="345"/>
      <c r="TNP17" s="345"/>
      <c r="TNQ17" s="345"/>
      <c r="TNR17" s="345"/>
      <c r="TNS17" s="345"/>
      <c r="TNT17" s="345"/>
      <c r="TNU17" s="345"/>
      <c r="TNV17" s="345"/>
      <c r="TNW17" s="345"/>
      <c r="TNX17" s="345"/>
      <c r="TNY17" s="345"/>
      <c r="TNZ17" s="345"/>
      <c r="TOA17" s="345"/>
      <c r="TOB17" s="345"/>
      <c r="TOC17" s="345"/>
      <c r="TOD17" s="345"/>
      <c r="TOE17" s="345"/>
      <c r="TOF17" s="345"/>
      <c r="TOG17" s="345"/>
      <c r="TOH17" s="345"/>
      <c r="TOI17" s="345"/>
      <c r="TOJ17" s="345"/>
      <c r="TOK17" s="345"/>
      <c r="TOL17" s="345"/>
      <c r="TOM17" s="345"/>
      <c r="TON17" s="345"/>
      <c r="TOO17" s="345"/>
      <c r="TOP17" s="345"/>
      <c r="TOQ17" s="345"/>
      <c r="TOR17" s="345"/>
      <c r="TOS17" s="345"/>
      <c r="TOT17" s="345"/>
      <c r="TOU17" s="345"/>
      <c r="TOV17" s="345"/>
      <c r="TOW17" s="345"/>
      <c r="TOX17" s="345"/>
      <c r="TOY17" s="345"/>
      <c r="TOZ17" s="345"/>
      <c r="TPA17" s="345"/>
      <c r="TPB17" s="345"/>
      <c r="TPC17" s="345"/>
      <c r="TPD17" s="345"/>
      <c r="TPE17" s="345"/>
      <c r="TPF17" s="345"/>
      <c r="TPG17" s="345"/>
      <c r="TPH17" s="345"/>
      <c r="TPI17" s="345"/>
      <c r="TPJ17" s="345"/>
      <c r="TPK17" s="345"/>
      <c r="TPL17" s="345"/>
      <c r="TPM17" s="345"/>
      <c r="TPN17" s="345"/>
      <c r="TPO17" s="345"/>
      <c r="TPP17" s="345"/>
      <c r="TPQ17" s="345"/>
      <c r="TPR17" s="345"/>
      <c r="TPS17" s="345"/>
      <c r="TPT17" s="345"/>
      <c r="TPU17" s="345"/>
      <c r="TPV17" s="345"/>
      <c r="TPW17" s="345"/>
      <c r="TPX17" s="345"/>
      <c r="TPY17" s="345"/>
      <c r="TPZ17" s="345"/>
      <c r="TQA17" s="345"/>
      <c r="TQB17" s="345"/>
      <c r="TQC17" s="345"/>
      <c r="TQD17" s="345"/>
      <c r="TQE17" s="345"/>
      <c r="TQF17" s="345"/>
      <c r="TQG17" s="345"/>
      <c r="TQH17" s="345"/>
      <c r="TQI17" s="345"/>
      <c r="TQJ17" s="345"/>
      <c r="TQK17" s="345"/>
      <c r="TQL17" s="345"/>
      <c r="TQM17" s="345"/>
      <c r="TQN17" s="345"/>
      <c r="TQO17" s="345"/>
      <c r="TQP17" s="345"/>
      <c r="TQQ17" s="345"/>
      <c r="TQR17" s="345"/>
      <c r="TQS17" s="345"/>
      <c r="TQT17" s="345"/>
      <c r="TQU17" s="345"/>
      <c r="TQV17" s="345"/>
      <c r="TQW17" s="345"/>
      <c r="TQX17" s="345"/>
      <c r="TQY17" s="345"/>
      <c r="TQZ17" s="345"/>
      <c r="TRA17" s="345"/>
      <c r="TRB17" s="345"/>
      <c r="TRC17" s="345"/>
      <c r="TRD17" s="345"/>
      <c r="TRE17" s="345"/>
      <c r="TRF17" s="345"/>
      <c r="TRG17" s="345"/>
      <c r="TRH17" s="345"/>
      <c r="TRI17" s="345"/>
      <c r="TRJ17" s="345"/>
      <c r="TRK17" s="345"/>
      <c r="TRL17" s="345"/>
      <c r="TRM17" s="345"/>
      <c r="TRN17" s="345"/>
      <c r="TRO17" s="345"/>
      <c r="TRP17" s="345"/>
      <c r="TRQ17" s="345"/>
      <c r="TRR17" s="345"/>
      <c r="TRS17" s="345"/>
      <c r="TRT17" s="345"/>
      <c r="TRU17" s="345"/>
      <c r="TRV17" s="345"/>
      <c r="TRW17" s="345"/>
      <c r="TRX17" s="345"/>
      <c r="TRY17" s="345"/>
      <c r="TRZ17" s="345"/>
      <c r="TSA17" s="345"/>
      <c r="TSB17" s="345"/>
      <c r="TSC17" s="345"/>
      <c r="TSD17" s="345"/>
      <c r="TSE17" s="345"/>
      <c r="TSF17" s="345"/>
      <c r="TSG17" s="345"/>
      <c r="TSH17" s="345"/>
      <c r="TSI17" s="345"/>
      <c r="TSJ17" s="345"/>
      <c r="TSK17" s="345"/>
      <c r="TSL17" s="345"/>
      <c r="TSM17" s="345"/>
      <c r="TSN17" s="345"/>
      <c r="TSO17" s="345"/>
      <c r="TSP17" s="345"/>
      <c r="TSQ17" s="345"/>
      <c r="TSR17" s="345"/>
      <c r="TSS17" s="345"/>
      <c r="TST17" s="345"/>
      <c r="TSU17" s="345"/>
      <c r="TSV17" s="345"/>
      <c r="TSW17" s="345"/>
      <c r="TSX17" s="345"/>
      <c r="TSY17" s="345"/>
      <c r="TSZ17" s="345"/>
      <c r="TTA17" s="345"/>
      <c r="TTB17" s="345"/>
      <c r="TTC17" s="345"/>
      <c r="TTD17" s="345"/>
      <c r="TTE17" s="345"/>
      <c r="TTF17" s="345"/>
      <c r="TTG17" s="345"/>
      <c r="TTH17" s="345"/>
      <c r="TTI17" s="345"/>
      <c r="TTJ17" s="345"/>
      <c r="TTK17" s="345"/>
      <c r="TTL17" s="345"/>
      <c r="TTM17" s="345"/>
      <c r="TTN17" s="345"/>
      <c r="TTO17" s="345"/>
      <c r="TTP17" s="345"/>
      <c r="TTQ17" s="345"/>
      <c r="TTR17" s="345"/>
      <c r="TTS17" s="345"/>
      <c r="TTT17" s="345"/>
      <c r="TTU17" s="345"/>
      <c r="TTV17" s="345"/>
      <c r="TTW17" s="345"/>
      <c r="TTX17" s="345"/>
      <c r="TTY17" s="345"/>
      <c r="TTZ17" s="345"/>
      <c r="TUA17" s="345"/>
      <c r="TUB17" s="345"/>
      <c r="TUC17" s="345"/>
      <c r="TUD17" s="345"/>
      <c r="TUE17" s="345"/>
      <c r="TUF17" s="345"/>
      <c r="TUG17" s="345"/>
      <c r="TUH17" s="345"/>
      <c r="TUI17" s="345"/>
      <c r="TUJ17" s="345"/>
      <c r="TUK17" s="345"/>
      <c r="TUL17" s="345"/>
      <c r="TUM17" s="345"/>
      <c r="TUN17" s="345"/>
      <c r="TUO17" s="345"/>
      <c r="TUP17" s="345"/>
      <c r="TUQ17" s="345"/>
      <c r="TUR17" s="345"/>
      <c r="TUS17" s="345"/>
      <c r="TUT17" s="345"/>
      <c r="TUU17" s="345"/>
      <c r="TUV17" s="345"/>
      <c r="TUW17" s="345"/>
      <c r="TUX17" s="345"/>
      <c r="TUY17" s="345"/>
      <c r="TUZ17" s="345"/>
      <c r="TVA17" s="345"/>
      <c r="TVB17" s="345"/>
      <c r="TVC17" s="345"/>
      <c r="TVD17" s="345"/>
      <c r="TVE17" s="345"/>
      <c r="TVF17" s="345"/>
      <c r="TVG17" s="345"/>
      <c r="TVH17" s="345"/>
      <c r="TVI17" s="345"/>
      <c r="TVJ17" s="345"/>
      <c r="TVK17" s="345"/>
      <c r="TVL17" s="345"/>
      <c r="TVM17" s="345"/>
      <c r="TVN17" s="345"/>
      <c r="TVO17" s="345"/>
      <c r="TVP17" s="345"/>
      <c r="TVQ17" s="345"/>
      <c r="TVR17" s="345"/>
      <c r="TVS17" s="345"/>
      <c r="TVT17" s="345"/>
      <c r="TVU17" s="345"/>
      <c r="TVV17" s="345"/>
      <c r="TVW17" s="345"/>
      <c r="TVX17" s="345"/>
      <c r="TVY17" s="345"/>
      <c r="TVZ17" s="345"/>
      <c r="TWA17" s="345"/>
      <c r="TWB17" s="345"/>
      <c r="TWC17" s="345"/>
      <c r="TWD17" s="345"/>
      <c r="TWE17" s="345"/>
      <c r="TWF17" s="345"/>
      <c r="TWG17" s="345"/>
      <c r="TWH17" s="345"/>
      <c r="TWI17" s="345"/>
      <c r="TWJ17" s="345"/>
      <c r="TWK17" s="345"/>
      <c r="TWL17" s="345"/>
      <c r="TWM17" s="345"/>
      <c r="TWN17" s="345"/>
      <c r="TWO17" s="345"/>
      <c r="TWP17" s="345"/>
      <c r="TWQ17" s="345"/>
      <c r="TWR17" s="345"/>
      <c r="TWS17" s="345"/>
      <c r="TWT17" s="345"/>
      <c r="TWU17" s="345"/>
      <c r="TWV17" s="345"/>
      <c r="TWW17" s="345"/>
      <c r="TWX17" s="345"/>
      <c r="TWY17" s="345"/>
      <c r="TWZ17" s="345"/>
      <c r="TXA17" s="345"/>
      <c r="TXB17" s="345"/>
      <c r="TXC17" s="345"/>
      <c r="TXD17" s="345"/>
      <c r="TXE17" s="345"/>
      <c r="TXF17" s="345"/>
      <c r="TXG17" s="345"/>
      <c r="TXH17" s="345"/>
      <c r="TXI17" s="345"/>
      <c r="TXJ17" s="345"/>
      <c r="TXK17" s="345"/>
      <c r="TXL17" s="345"/>
      <c r="TXM17" s="345"/>
      <c r="TXN17" s="345"/>
      <c r="TXO17" s="345"/>
      <c r="TXP17" s="345"/>
      <c r="TXQ17" s="345"/>
      <c r="TXR17" s="345"/>
      <c r="TXS17" s="345"/>
      <c r="TXT17" s="345"/>
      <c r="TXU17" s="345"/>
      <c r="TXV17" s="345"/>
      <c r="TXW17" s="345"/>
      <c r="TXX17" s="345"/>
      <c r="TXY17" s="345"/>
      <c r="TXZ17" s="345"/>
      <c r="TYA17" s="345"/>
      <c r="TYB17" s="345"/>
      <c r="TYC17" s="345"/>
      <c r="TYD17" s="345"/>
      <c r="TYE17" s="345"/>
      <c r="TYF17" s="345"/>
      <c r="TYG17" s="345"/>
      <c r="TYH17" s="345"/>
      <c r="TYI17" s="345"/>
      <c r="TYJ17" s="345"/>
      <c r="TYK17" s="345"/>
      <c r="TYL17" s="345"/>
      <c r="TYM17" s="345"/>
      <c r="TYN17" s="345"/>
      <c r="TYO17" s="345"/>
      <c r="TYP17" s="345"/>
      <c r="TYQ17" s="345"/>
      <c r="TYR17" s="345"/>
      <c r="TYS17" s="345"/>
      <c r="TYT17" s="345"/>
      <c r="TYU17" s="345"/>
      <c r="TYV17" s="345"/>
      <c r="TYW17" s="345"/>
      <c r="TYX17" s="345"/>
      <c r="TYY17" s="345"/>
      <c r="TYZ17" s="345"/>
      <c r="TZA17" s="345"/>
      <c r="TZB17" s="345"/>
      <c r="TZC17" s="345"/>
      <c r="TZD17" s="345"/>
      <c r="TZE17" s="345"/>
      <c r="TZF17" s="345"/>
      <c r="TZG17" s="345"/>
      <c r="TZH17" s="345"/>
      <c r="TZI17" s="345"/>
      <c r="TZJ17" s="345"/>
      <c r="TZK17" s="345"/>
      <c r="TZL17" s="345"/>
      <c r="TZM17" s="345"/>
      <c r="TZN17" s="345"/>
      <c r="TZO17" s="345"/>
      <c r="TZP17" s="345"/>
      <c r="TZQ17" s="345"/>
      <c r="TZR17" s="345"/>
      <c r="TZS17" s="345"/>
      <c r="TZT17" s="345"/>
      <c r="TZU17" s="345"/>
      <c r="TZV17" s="345"/>
      <c r="TZW17" s="345"/>
      <c r="TZX17" s="345"/>
      <c r="TZY17" s="345"/>
      <c r="TZZ17" s="345"/>
      <c r="UAA17" s="345"/>
      <c r="UAB17" s="345"/>
      <c r="UAC17" s="345"/>
      <c r="UAD17" s="345"/>
      <c r="UAE17" s="345"/>
      <c r="UAF17" s="345"/>
      <c r="UAG17" s="345"/>
      <c r="UAH17" s="345"/>
      <c r="UAI17" s="345"/>
      <c r="UAJ17" s="345"/>
      <c r="UAK17" s="345"/>
      <c r="UAL17" s="345"/>
      <c r="UAM17" s="345"/>
      <c r="UAN17" s="345"/>
      <c r="UAO17" s="345"/>
      <c r="UAP17" s="345"/>
      <c r="UAQ17" s="345"/>
      <c r="UAR17" s="345"/>
      <c r="UAS17" s="345"/>
      <c r="UAT17" s="345"/>
      <c r="UAU17" s="345"/>
      <c r="UAV17" s="345"/>
      <c r="UAW17" s="345"/>
      <c r="UAX17" s="345"/>
      <c r="UAY17" s="345"/>
      <c r="UAZ17" s="345"/>
      <c r="UBA17" s="345"/>
      <c r="UBB17" s="345"/>
      <c r="UBC17" s="345"/>
      <c r="UBD17" s="345"/>
      <c r="UBE17" s="345"/>
      <c r="UBF17" s="345"/>
      <c r="UBG17" s="345"/>
      <c r="UBH17" s="345"/>
      <c r="UBI17" s="345"/>
      <c r="UBJ17" s="345"/>
      <c r="UBK17" s="345"/>
      <c r="UBL17" s="345"/>
      <c r="UBM17" s="345"/>
      <c r="UBN17" s="345"/>
      <c r="UBO17" s="345"/>
      <c r="UBP17" s="345"/>
      <c r="UBQ17" s="345"/>
      <c r="UBR17" s="345"/>
      <c r="UBS17" s="345"/>
      <c r="UBT17" s="345"/>
      <c r="UBU17" s="345"/>
      <c r="UBV17" s="345"/>
      <c r="UBW17" s="345"/>
      <c r="UBX17" s="345"/>
      <c r="UBY17" s="345"/>
      <c r="UBZ17" s="345"/>
      <c r="UCA17" s="345"/>
      <c r="UCB17" s="345"/>
      <c r="UCC17" s="345"/>
      <c r="UCD17" s="345"/>
      <c r="UCE17" s="345"/>
      <c r="UCF17" s="345"/>
      <c r="UCG17" s="345"/>
      <c r="UCH17" s="345"/>
      <c r="UCI17" s="345"/>
      <c r="UCJ17" s="345"/>
      <c r="UCK17" s="345"/>
      <c r="UCL17" s="345"/>
      <c r="UCM17" s="345"/>
      <c r="UCN17" s="345"/>
      <c r="UCO17" s="345"/>
      <c r="UCP17" s="345"/>
      <c r="UCQ17" s="345"/>
      <c r="UCR17" s="345"/>
      <c r="UCS17" s="345"/>
      <c r="UCT17" s="345"/>
      <c r="UCU17" s="345"/>
      <c r="UCV17" s="345"/>
      <c r="UCW17" s="345"/>
      <c r="UCX17" s="345"/>
      <c r="UCY17" s="345"/>
      <c r="UCZ17" s="345"/>
      <c r="UDA17" s="345"/>
      <c r="UDB17" s="345"/>
      <c r="UDC17" s="345"/>
      <c r="UDD17" s="345"/>
      <c r="UDE17" s="345"/>
      <c r="UDF17" s="345"/>
      <c r="UDG17" s="345"/>
      <c r="UDH17" s="345"/>
      <c r="UDI17" s="345"/>
      <c r="UDJ17" s="345"/>
      <c r="UDK17" s="345"/>
      <c r="UDL17" s="345"/>
      <c r="UDM17" s="345"/>
      <c r="UDN17" s="345"/>
      <c r="UDO17" s="345"/>
      <c r="UDP17" s="345"/>
      <c r="UDQ17" s="345"/>
      <c r="UDR17" s="345"/>
      <c r="UDS17" s="345"/>
      <c r="UDT17" s="345"/>
      <c r="UDU17" s="345"/>
      <c r="UDV17" s="345"/>
      <c r="UDW17" s="345"/>
      <c r="UDX17" s="345"/>
      <c r="UDY17" s="345"/>
      <c r="UDZ17" s="345"/>
      <c r="UEA17" s="345"/>
      <c r="UEB17" s="345"/>
      <c r="UEC17" s="345"/>
      <c r="UED17" s="345"/>
      <c r="UEE17" s="345"/>
      <c r="UEF17" s="345"/>
      <c r="UEG17" s="345"/>
      <c r="UEH17" s="345"/>
      <c r="UEI17" s="345"/>
      <c r="UEJ17" s="345"/>
      <c r="UEK17" s="345"/>
      <c r="UEL17" s="345"/>
      <c r="UEM17" s="345"/>
      <c r="UEN17" s="345"/>
      <c r="UEO17" s="345"/>
      <c r="UEP17" s="345"/>
      <c r="UEQ17" s="345"/>
      <c r="UER17" s="345"/>
      <c r="UES17" s="345"/>
      <c r="UET17" s="345"/>
      <c r="UEU17" s="345"/>
      <c r="UEV17" s="345"/>
      <c r="UEW17" s="345"/>
      <c r="UEX17" s="345"/>
      <c r="UEY17" s="345"/>
      <c r="UEZ17" s="345"/>
      <c r="UFA17" s="345"/>
      <c r="UFB17" s="345"/>
      <c r="UFC17" s="345"/>
      <c r="UFD17" s="345"/>
      <c r="UFE17" s="345"/>
      <c r="UFF17" s="345"/>
      <c r="UFG17" s="345"/>
      <c r="UFH17" s="345"/>
      <c r="UFI17" s="345"/>
      <c r="UFJ17" s="345"/>
      <c r="UFK17" s="345"/>
      <c r="UFL17" s="345"/>
      <c r="UFM17" s="345"/>
      <c r="UFN17" s="345"/>
      <c r="UFO17" s="345"/>
      <c r="UFP17" s="345"/>
      <c r="UFQ17" s="345"/>
      <c r="UFR17" s="345"/>
      <c r="UFS17" s="345"/>
      <c r="UFT17" s="345"/>
      <c r="UFU17" s="345"/>
      <c r="UFV17" s="345"/>
      <c r="UFW17" s="345"/>
      <c r="UFX17" s="345"/>
      <c r="UFY17" s="345"/>
      <c r="UFZ17" s="345"/>
      <c r="UGA17" s="345"/>
      <c r="UGB17" s="345"/>
      <c r="UGC17" s="345"/>
      <c r="UGD17" s="345"/>
      <c r="UGE17" s="345"/>
      <c r="UGF17" s="345"/>
      <c r="UGG17" s="345"/>
      <c r="UGH17" s="345"/>
      <c r="UGI17" s="345"/>
      <c r="UGJ17" s="345"/>
      <c r="UGK17" s="345"/>
      <c r="UGL17" s="345"/>
      <c r="UGM17" s="345"/>
      <c r="UGN17" s="345"/>
      <c r="UGO17" s="345"/>
      <c r="UGP17" s="345"/>
      <c r="UGQ17" s="345"/>
      <c r="UGR17" s="345"/>
      <c r="UGS17" s="345"/>
      <c r="UGT17" s="345"/>
      <c r="UGU17" s="345"/>
      <c r="UGV17" s="345"/>
      <c r="UGW17" s="345"/>
      <c r="UGX17" s="345"/>
      <c r="UGY17" s="345"/>
      <c r="UGZ17" s="345"/>
      <c r="UHA17" s="345"/>
      <c r="UHB17" s="345"/>
      <c r="UHC17" s="345"/>
      <c r="UHD17" s="345"/>
      <c r="UHE17" s="345"/>
      <c r="UHF17" s="345"/>
      <c r="UHG17" s="345"/>
      <c r="UHH17" s="345"/>
      <c r="UHI17" s="345"/>
      <c r="UHJ17" s="345"/>
      <c r="UHK17" s="345"/>
      <c r="UHL17" s="345"/>
      <c r="UHM17" s="345"/>
      <c r="UHN17" s="345"/>
      <c r="UHO17" s="345"/>
      <c r="UHP17" s="345"/>
      <c r="UHQ17" s="345"/>
      <c r="UHR17" s="345"/>
      <c r="UHS17" s="345"/>
      <c r="UHT17" s="345"/>
      <c r="UHU17" s="345"/>
      <c r="UHV17" s="345"/>
      <c r="UHW17" s="345"/>
      <c r="UHX17" s="345"/>
      <c r="UHY17" s="345"/>
      <c r="UHZ17" s="345"/>
      <c r="UIA17" s="345"/>
      <c r="UIB17" s="345"/>
      <c r="UIC17" s="345"/>
      <c r="UID17" s="345"/>
      <c r="UIE17" s="345"/>
      <c r="UIF17" s="345"/>
      <c r="UIG17" s="345"/>
      <c r="UIH17" s="345"/>
      <c r="UII17" s="345"/>
      <c r="UIJ17" s="345"/>
      <c r="UIK17" s="345"/>
      <c r="UIL17" s="345"/>
      <c r="UIM17" s="345"/>
      <c r="UIN17" s="345"/>
      <c r="UIO17" s="345"/>
      <c r="UIP17" s="345"/>
      <c r="UIQ17" s="345"/>
      <c r="UIR17" s="345"/>
      <c r="UIS17" s="345"/>
      <c r="UIT17" s="345"/>
      <c r="UIU17" s="345"/>
      <c r="UIV17" s="345"/>
      <c r="UIW17" s="345"/>
      <c r="UIX17" s="345"/>
      <c r="UIY17" s="345"/>
      <c r="UIZ17" s="345"/>
      <c r="UJA17" s="345"/>
      <c r="UJB17" s="345"/>
      <c r="UJC17" s="345"/>
      <c r="UJD17" s="345"/>
      <c r="UJE17" s="345"/>
      <c r="UJF17" s="345"/>
      <c r="UJG17" s="345"/>
      <c r="UJH17" s="345"/>
      <c r="UJI17" s="345"/>
      <c r="UJJ17" s="345"/>
      <c r="UJK17" s="345"/>
      <c r="UJL17" s="345"/>
      <c r="UJM17" s="345"/>
      <c r="UJN17" s="345"/>
      <c r="UJO17" s="345"/>
      <c r="UJP17" s="345"/>
      <c r="UJQ17" s="345"/>
      <c r="UJR17" s="345"/>
      <c r="UJS17" s="345"/>
      <c r="UJT17" s="345"/>
      <c r="UJU17" s="345"/>
      <c r="UJV17" s="345"/>
      <c r="UJW17" s="345"/>
      <c r="UJX17" s="345"/>
      <c r="UJY17" s="345"/>
      <c r="UJZ17" s="345"/>
      <c r="UKA17" s="345"/>
      <c r="UKB17" s="345"/>
      <c r="UKC17" s="345"/>
      <c r="UKD17" s="345"/>
      <c r="UKE17" s="345"/>
      <c r="UKF17" s="345"/>
      <c r="UKG17" s="345"/>
      <c r="UKH17" s="345"/>
      <c r="UKI17" s="345"/>
      <c r="UKJ17" s="345"/>
      <c r="UKK17" s="345"/>
      <c r="UKL17" s="345"/>
      <c r="UKM17" s="345"/>
      <c r="UKN17" s="345"/>
      <c r="UKO17" s="345"/>
      <c r="UKP17" s="345"/>
      <c r="UKQ17" s="345"/>
      <c r="UKR17" s="345"/>
      <c r="UKS17" s="345"/>
      <c r="UKT17" s="345"/>
      <c r="UKU17" s="345"/>
      <c r="UKV17" s="345"/>
      <c r="UKW17" s="345"/>
      <c r="UKX17" s="345"/>
      <c r="UKY17" s="345"/>
      <c r="UKZ17" s="345"/>
      <c r="ULA17" s="345"/>
      <c r="ULB17" s="345"/>
      <c r="ULC17" s="345"/>
      <c r="ULD17" s="345"/>
      <c r="ULE17" s="345"/>
      <c r="ULF17" s="345"/>
      <c r="ULG17" s="345"/>
      <c r="ULH17" s="345"/>
      <c r="ULI17" s="345"/>
      <c r="ULJ17" s="345"/>
      <c r="ULK17" s="345"/>
      <c r="ULL17" s="345"/>
      <c r="ULM17" s="345"/>
      <c r="ULN17" s="345"/>
      <c r="ULO17" s="345"/>
      <c r="ULP17" s="345"/>
      <c r="ULQ17" s="345"/>
      <c r="ULR17" s="345"/>
      <c r="ULS17" s="345"/>
      <c r="ULT17" s="345"/>
      <c r="ULU17" s="345"/>
      <c r="ULV17" s="345"/>
      <c r="ULW17" s="345"/>
      <c r="ULX17" s="345"/>
      <c r="ULY17" s="345"/>
      <c r="ULZ17" s="345"/>
      <c r="UMA17" s="345"/>
      <c r="UMB17" s="345"/>
      <c r="UMC17" s="345"/>
      <c r="UMD17" s="345"/>
      <c r="UME17" s="345"/>
      <c r="UMF17" s="345"/>
      <c r="UMG17" s="345"/>
      <c r="UMH17" s="345"/>
      <c r="UMI17" s="345"/>
      <c r="UMJ17" s="345"/>
      <c r="UMK17" s="345"/>
      <c r="UML17" s="345"/>
      <c r="UMM17" s="345"/>
      <c r="UMN17" s="345"/>
      <c r="UMO17" s="345"/>
      <c r="UMP17" s="345"/>
      <c r="UMQ17" s="345"/>
      <c r="UMR17" s="345"/>
      <c r="UMS17" s="345"/>
      <c r="UMT17" s="345"/>
      <c r="UMU17" s="345"/>
      <c r="UMV17" s="345"/>
      <c r="UMW17" s="345"/>
      <c r="UMX17" s="345"/>
      <c r="UMY17" s="345"/>
      <c r="UMZ17" s="345"/>
      <c r="UNA17" s="345"/>
      <c r="UNB17" s="345"/>
      <c r="UNC17" s="345"/>
      <c r="UND17" s="345"/>
      <c r="UNE17" s="345"/>
      <c r="UNF17" s="345"/>
      <c r="UNG17" s="345"/>
      <c r="UNH17" s="345"/>
      <c r="UNI17" s="345"/>
      <c r="UNJ17" s="345"/>
      <c r="UNK17" s="345"/>
      <c r="UNL17" s="345"/>
      <c r="UNM17" s="345"/>
      <c r="UNN17" s="345"/>
      <c r="UNO17" s="345"/>
      <c r="UNP17" s="345"/>
      <c r="UNQ17" s="345"/>
      <c r="UNR17" s="345"/>
      <c r="UNS17" s="345"/>
      <c r="UNT17" s="345"/>
      <c r="UNU17" s="345"/>
      <c r="UNV17" s="345"/>
      <c r="UNW17" s="345"/>
      <c r="UNX17" s="345"/>
      <c r="UNY17" s="345"/>
      <c r="UNZ17" s="345"/>
      <c r="UOA17" s="345"/>
      <c r="UOB17" s="345"/>
      <c r="UOC17" s="345"/>
      <c r="UOD17" s="345"/>
      <c r="UOE17" s="345"/>
      <c r="UOF17" s="345"/>
      <c r="UOG17" s="345"/>
      <c r="UOH17" s="345"/>
      <c r="UOI17" s="345"/>
      <c r="UOJ17" s="345"/>
      <c r="UOK17" s="345"/>
      <c r="UOL17" s="345"/>
      <c r="UOM17" s="345"/>
      <c r="UON17" s="345"/>
      <c r="UOO17" s="345"/>
      <c r="UOP17" s="345"/>
      <c r="UOQ17" s="345"/>
      <c r="UOR17" s="345"/>
      <c r="UOS17" s="345"/>
      <c r="UOT17" s="345"/>
      <c r="UOU17" s="345"/>
      <c r="UOV17" s="345"/>
      <c r="UOW17" s="345"/>
      <c r="UOX17" s="345"/>
      <c r="UOY17" s="345"/>
      <c r="UOZ17" s="345"/>
      <c r="UPA17" s="345"/>
      <c r="UPB17" s="345"/>
      <c r="UPC17" s="345"/>
      <c r="UPD17" s="345"/>
      <c r="UPE17" s="345"/>
      <c r="UPF17" s="345"/>
      <c r="UPG17" s="345"/>
      <c r="UPH17" s="345"/>
      <c r="UPI17" s="345"/>
      <c r="UPJ17" s="345"/>
      <c r="UPK17" s="345"/>
      <c r="UPL17" s="345"/>
      <c r="UPM17" s="345"/>
      <c r="UPN17" s="345"/>
      <c r="UPO17" s="345"/>
      <c r="UPP17" s="345"/>
      <c r="UPQ17" s="345"/>
      <c r="UPR17" s="345"/>
      <c r="UPS17" s="345"/>
      <c r="UPT17" s="345"/>
      <c r="UPU17" s="345"/>
      <c r="UPV17" s="345"/>
      <c r="UPW17" s="345"/>
      <c r="UPX17" s="345"/>
      <c r="UPY17" s="345"/>
      <c r="UPZ17" s="345"/>
      <c r="UQA17" s="345"/>
      <c r="UQB17" s="345"/>
      <c r="UQC17" s="345"/>
      <c r="UQD17" s="345"/>
      <c r="UQE17" s="345"/>
      <c r="UQF17" s="345"/>
      <c r="UQG17" s="345"/>
      <c r="UQH17" s="345"/>
      <c r="UQI17" s="345"/>
      <c r="UQJ17" s="345"/>
      <c r="UQK17" s="345"/>
      <c r="UQL17" s="345"/>
      <c r="UQM17" s="345"/>
      <c r="UQN17" s="345"/>
      <c r="UQO17" s="345"/>
      <c r="UQP17" s="345"/>
      <c r="UQQ17" s="345"/>
      <c r="UQR17" s="345"/>
      <c r="UQS17" s="345"/>
      <c r="UQT17" s="345"/>
      <c r="UQU17" s="345"/>
      <c r="UQV17" s="345"/>
      <c r="UQW17" s="345"/>
      <c r="UQX17" s="345"/>
      <c r="UQY17" s="345"/>
      <c r="UQZ17" s="345"/>
      <c r="URA17" s="345"/>
      <c r="URB17" s="345"/>
      <c r="URC17" s="345"/>
      <c r="URD17" s="345"/>
      <c r="URE17" s="345"/>
      <c r="URF17" s="345"/>
      <c r="URG17" s="345"/>
      <c r="URH17" s="345"/>
      <c r="URI17" s="345"/>
      <c r="URJ17" s="345"/>
      <c r="URK17" s="345"/>
      <c r="URL17" s="345"/>
      <c r="URM17" s="345"/>
      <c r="URN17" s="345"/>
      <c r="URO17" s="345"/>
      <c r="URP17" s="345"/>
      <c r="URQ17" s="345"/>
      <c r="URR17" s="345"/>
      <c r="URS17" s="345"/>
      <c r="URT17" s="345"/>
      <c r="URU17" s="345"/>
      <c r="URV17" s="345"/>
      <c r="URW17" s="345"/>
      <c r="URX17" s="345"/>
      <c r="URY17" s="345"/>
      <c r="URZ17" s="345"/>
      <c r="USA17" s="345"/>
      <c r="USB17" s="345"/>
      <c r="USC17" s="345"/>
      <c r="USD17" s="345"/>
      <c r="USE17" s="345"/>
      <c r="USF17" s="345"/>
      <c r="USG17" s="345"/>
      <c r="USH17" s="345"/>
      <c r="USI17" s="345"/>
      <c r="USJ17" s="345"/>
      <c r="USK17" s="345"/>
      <c r="USL17" s="345"/>
      <c r="USM17" s="345"/>
      <c r="USN17" s="345"/>
      <c r="USO17" s="345"/>
      <c r="USP17" s="345"/>
      <c r="USQ17" s="345"/>
      <c r="USR17" s="345"/>
      <c r="USS17" s="345"/>
      <c r="UST17" s="345"/>
      <c r="USU17" s="345"/>
      <c r="USV17" s="345"/>
      <c r="USW17" s="345"/>
      <c r="USX17" s="345"/>
      <c r="USY17" s="345"/>
      <c r="USZ17" s="345"/>
      <c r="UTA17" s="345"/>
      <c r="UTB17" s="345"/>
      <c r="UTC17" s="345"/>
      <c r="UTD17" s="345"/>
      <c r="UTE17" s="345"/>
      <c r="UTF17" s="345"/>
      <c r="UTG17" s="345"/>
      <c r="UTH17" s="345"/>
      <c r="UTI17" s="345"/>
      <c r="UTJ17" s="345"/>
      <c r="UTK17" s="345"/>
      <c r="UTL17" s="345"/>
      <c r="UTM17" s="345"/>
      <c r="UTN17" s="345"/>
      <c r="UTO17" s="345"/>
      <c r="UTP17" s="345"/>
      <c r="UTQ17" s="345"/>
      <c r="UTR17" s="345"/>
      <c r="UTS17" s="345"/>
      <c r="UTT17" s="345"/>
      <c r="UTU17" s="345"/>
      <c r="UTV17" s="345"/>
      <c r="UTW17" s="345"/>
      <c r="UTX17" s="345"/>
      <c r="UTY17" s="345"/>
      <c r="UTZ17" s="345"/>
      <c r="UUA17" s="345"/>
      <c r="UUB17" s="345"/>
      <c r="UUC17" s="345"/>
      <c r="UUD17" s="345"/>
      <c r="UUE17" s="345"/>
      <c r="UUF17" s="345"/>
      <c r="UUG17" s="345"/>
      <c r="UUH17" s="345"/>
      <c r="UUI17" s="345"/>
      <c r="UUJ17" s="345"/>
      <c r="UUK17" s="345"/>
      <c r="UUL17" s="345"/>
      <c r="UUM17" s="345"/>
      <c r="UUN17" s="345"/>
      <c r="UUO17" s="345"/>
      <c r="UUP17" s="345"/>
      <c r="UUQ17" s="345"/>
      <c r="UUR17" s="345"/>
      <c r="UUS17" s="345"/>
      <c r="UUT17" s="345"/>
      <c r="UUU17" s="345"/>
      <c r="UUV17" s="345"/>
      <c r="UUW17" s="345"/>
      <c r="UUX17" s="345"/>
      <c r="UUY17" s="345"/>
      <c r="UUZ17" s="345"/>
      <c r="UVA17" s="345"/>
      <c r="UVB17" s="345"/>
      <c r="UVC17" s="345"/>
      <c r="UVD17" s="345"/>
      <c r="UVE17" s="345"/>
      <c r="UVF17" s="345"/>
      <c r="UVG17" s="345"/>
      <c r="UVH17" s="345"/>
      <c r="UVI17" s="345"/>
      <c r="UVJ17" s="345"/>
      <c r="UVK17" s="345"/>
      <c r="UVL17" s="345"/>
      <c r="UVM17" s="345"/>
      <c r="UVN17" s="345"/>
      <c r="UVO17" s="345"/>
      <c r="UVP17" s="345"/>
      <c r="UVQ17" s="345"/>
      <c r="UVR17" s="345"/>
      <c r="UVS17" s="345"/>
      <c r="UVT17" s="345"/>
      <c r="UVU17" s="345"/>
      <c r="UVV17" s="345"/>
      <c r="UVW17" s="345"/>
      <c r="UVX17" s="345"/>
      <c r="UVY17" s="345"/>
      <c r="UVZ17" s="345"/>
      <c r="UWA17" s="345"/>
      <c r="UWB17" s="345"/>
      <c r="UWC17" s="345"/>
      <c r="UWD17" s="345"/>
      <c r="UWE17" s="345"/>
      <c r="UWF17" s="345"/>
      <c r="UWG17" s="345"/>
      <c r="UWH17" s="345"/>
      <c r="UWI17" s="345"/>
      <c r="UWJ17" s="345"/>
      <c r="UWK17" s="345"/>
      <c r="UWL17" s="345"/>
      <c r="UWM17" s="345"/>
      <c r="UWN17" s="345"/>
      <c r="UWO17" s="345"/>
      <c r="UWP17" s="345"/>
      <c r="UWQ17" s="345"/>
      <c r="UWR17" s="345"/>
      <c r="UWS17" s="345"/>
      <c r="UWT17" s="345"/>
      <c r="UWU17" s="345"/>
      <c r="UWV17" s="345"/>
      <c r="UWW17" s="345"/>
      <c r="UWX17" s="345"/>
      <c r="UWY17" s="345"/>
      <c r="UWZ17" s="345"/>
      <c r="UXA17" s="345"/>
      <c r="UXB17" s="345"/>
      <c r="UXC17" s="345"/>
      <c r="UXD17" s="345"/>
      <c r="UXE17" s="345"/>
      <c r="UXF17" s="345"/>
      <c r="UXG17" s="345"/>
      <c r="UXH17" s="345"/>
      <c r="UXI17" s="345"/>
      <c r="UXJ17" s="345"/>
      <c r="UXK17" s="345"/>
      <c r="UXL17" s="345"/>
      <c r="UXM17" s="345"/>
      <c r="UXN17" s="345"/>
      <c r="UXO17" s="345"/>
      <c r="UXP17" s="345"/>
      <c r="UXQ17" s="345"/>
      <c r="UXR17" s="345"/>
      <c r="UXS17" s="345"/>
      <c r="UXT17" s="345"/>
      <c r="UXU17" s="345"/>
      <c r="UXV17" s="345"/>
      <c r="UXW17" s="345"/>
      <c r="UXX17" s="345"/>
      <c r="UXY17" s="345"/>
      <c r="UXZ17" s="345"/>
      <c r="UYA17" s="345"/>
      <c r="UYB17" s="345"/>
      <c r="UYC17" s="345"/>
      <c r="UYD17" s="345"/>
      <c r="UYE17" s="345"/>
      <c r="UYF17" s="345"/>
      <c r="UYG17" s="345"/>
      <c r="UYH17" s="345"/>
      <c r="UYI17" s="345"/>
      <c r="UYJ17" s="345"/>
      <c r="UYK17" s="345"/>
      <c r="UYL17" s="345"/>
      <c r="UYM17" s="345"/>
      <c r="UYN17" s="345"/>
      <c r="UYO17" s="345"/>
      <c r="UYP17" s="345"/>
      <c r="UYQ17" s="345"/>
      <c r="UYR17" s="345"/>
      <c r="UYS17" s="345"/>
      <c r="UYT17" s="345"/>
      <c r="UYU17" s="345"/>
      <c r="UYV17" s="345"/>
      <c r="UYW17" s="345"/>
      <c r="UYX17" s="345"/>
      <c r="UYY17" s="345"/>
      <c r="UYZ17" s="345"/>
      <c r="UZA17" s="345"/>
      <c r="UZB17" s="345"/>
      <c r="UZC17" s="345"/>
      <c r="UZD17" s="345"/>
      <c r="UZE17" s="345"/>
      <c r="UZF17" s="345"/>
      <c r="UZG17" s="345"/>
      <c r="UZH17" s="345"/>
      <c r="UZI17" s="345"/>
      <c r="UZJ17" s="345"/>
      <c r="UZK17" s="345"/>
      <c r="UZL17" s="345"/>
      <c r="UZM17" s="345"/>
      <c r="UZN17" s="345"/>
      <c r="UZO17" s="345"/>
      <c r="UZP17" s="345"/>
      <c r="UZQ17" s="345"/>
      <c r="UZR17" s="345"/>
      <c r="UZS17" s="345"/>
      <c r="UZT17" s="345"/>
      <c r="UZU17" s="345"/>
      <c r="UZV17" s="345"/>
      <c r="UZW17" s="345"/>
      <c r="UZX17" s="345"/>
      <c r="UZY17" s="345"/>
      <c r="UZZ17" s="345"/>
      <c r="VAA17" s="345"/>
      <c r="VAB17" s="345"/>
      <c r="VAC17" s="345"/>
      <c r="VAD17" s="345"/>
      <c r="VAE17" s="345"/>
      <c r="VAF17" s="345"/>
      <c r="VAG17" s="345"/>
      <c r="VAH17" s="345"/>
      <c r="VAI17" s="345"/>
      <c r="VAJ17" s="345"/>
      <c r="VAK17" s="345"/>
      <c r="VAL17" s="345"/>
      <c r="VAM17" s="345"/>
      <c r="VAN17" s="345"/>
      <c r="VAO17" s="345"/>
      <c r="VAP17" s="345"/>
      <c r="VAQ17" s="345"/>
      <c r="VAR17" s="345"/>
      <c r="VAS17" s="345"/>
      <c r="VAT17" s="345"/>
      <c r="VAU17" s="345"/>
      <c r="VAV17" s="345"/>
      <c r="VAW17" s="345"/>
      <c r="VAX17" s="345"/>
      <c r="VAY17" s="345"/>
      <c r="VAZ17" s="345"/>
      <c r="VBA17" s="345"/>
      <c r="VBB17" s="345"/>
      <c r="VBC17" s="345"/>
      <c r="VBD17" s="345"/>
      <c r="VBE17" s="345"/>
      <c r="VBF17" s="345"/>
      <c r="VBG17" s="345"/>
      <c r="VBH17" s="345"/>
      <c r="VBI17" s="345"/>
      <c r="VBJ17" s="345"/>
      <c r="VBK17" s="345"/>
      <c r="VBL17" s="345"/>
      <c r="VBM17" s="345"/>
      <c r="VBN17" s="345"/>
      <c r="VBO17" s="345"/>
      <c r="VBP17" s="345"/>
      <c r="VBQ17" s="345"/>
      <c r="VBR17" s="345"/>
      <c r="VBS17" s="345"/>
      <c r="VBT17" s="345"/>
      <c r="VBU17" s="345"/>
      <c r="VBV17" s="345"/>
      <c r="VBW17" s="345"/>
      <c r="VBX17" s="345"/>
      <c r="VBY17" s="345"/>
      <c r="VBZ17" s="345"/>
      <c r="VCA17" s="345"/>
      <c r="VCB17" s="345"/>
      <c r="VCC17" s="345"/>
      <c r="VCD17" s="345"/>
      <c r="VCE17" s="345"/>
      <c r="VCF17" s="345"/>
      <c r="VCG17" s="345"/>
      <c r="VCH17" s="345"/>
      <c r="VCI17" s="345"/>
      <c r="VCJ17" s="345"/>
      <c r="VCK17" s="345"/>
      <c r="VCL17" s="345"/>
      <c r="VCM17" s="345"/>
      <c r="VCN17" s="345"/>
      <c r="VCO17" s="345"/>
      <c r="VCP17" s="345"/>
      <c r="VCQ17" s="345"/>
      <c r="VCR17" s="345"/>
      <c r="VCS17" s="345"/>
      <c r="VCT17" s="345"/>
      <c r="VCU17" s="345"/>
      <c r="VCV17" s="345"/>
      <c r="VCW17" s="345"/>
      <c r="VCX17" s="345"/>
      <c r="VCY17" s="345"/>
      <c r="VCZ17" s="345"/>
      <c r="VDA17" s="345"/>
      <c r="VDB17" s="345"/>
      <c r="VDC17" s="345"/>
      <c r="VDD17" s="345"/>
      <c r="VDE17" s="345"/>
      <c r="VDF17" s="345"/>
      <c r="VDG17" s="345"/>
      <c r="VDH17" s="345"/>
      <c r="VDI17" s="345"/>
      <c r="VDJ17" s="345"/>
      <c r="VDK17" s="345"/>
      <c r="VDL17" s="345"/>
      <c r="VDM17" s="345"/>
      <c r="VDN17" s="345"/>
      <c r="VDO17" s="345"/>
      <c r="VDP17" s="345"/>
      <c r="VDQ17" s="345"/>
      <c r="VDR17" s="345"/>
      <c r="VDS17" s="345"/>
      <c r="VDT17" s="345"/>
      <c r="VDU17" s="345"/>
      <c r="VDV17" s="345"/>
      <c r="VDW17" s="345"/>
      <c r="VDX17" s="345"/>
      <c r="VDY17" s="345"/>
      <c r="VDZ17" s="345"/>
      <c r="VEA17" s="345"/>
      <c r="VEB17" s="345"/>
      <c r="VEC17" s="345"/>
      <c r="VED17" s="345"/>
      <c r="VEE17" s="345"/>
      <c r="VEF17" s="345"/>
      <c r="VEG17" s="345"/>
      <c r="VEH17" s="345"/>
      <c r="VEI17" s="345"/>
      <c r="VEJ17" s="345"/>
      <c r="VEK17" s="345"/>
      <c r="VEL17" s="345"/>
      <c r="VEM17" s="345"/>
      <c r="VEN17" s="345"/>
      <c r="VEO17" s="345"/>
      <c r="VEP17" s="345"/>
      <c r="VEQ17" s="345"/>
      <c r="VER17" s="345"/>
      <c r="VES17" s="345"/>
      <c r="VET17" s="345"/>
      <c r="VEU17" s="345"/>
      <c r="VEV17" s="345"/>
      <c r="VEW17" s="345"/>
      <c r="VEX17" s="345"/>
      <c r="VEY17" s="345"/>
      <c r="VEZ17" s="345"/>
      <c r="VFA17" s="345"/>
      <c r="VFB17" s="345"/>
      <c r="VFC17" s="345"/>
      <c r="VFD17" s="345"/>
      <c r="VFE17" s="345"/>
      <c r="VFF17" s="345"/>
      <c r="VFG17" s="345"/>
      <c r="VFH17" s="345"/>
      <c r="VFI17" s="345"/>
      <c r="VFJ17" s="345"/>
      <c r="VFK17" s="345"/>
      <c r="VFL17" s="345"/>
      <c r="VFM17" s="345"/>
      <c r="VFN17" s="345"/>
      <c r="VFO17" s="345"/>
      <c r="VFP17" s="345"/>
      <c r="VFQ17" s="345"/>
      <c r="VFR17" s="345"/>
      <c r="VFS17" s="345"/>
      <c r="VFT17" s="345"/>
      <c r="VFU17" s="345"/>
      <c r="VFV17" s="345"/>
      <c r="VFW17" s="345"/>
      <c r="VFX17" s="345"/>
      <c r="VFY17" s="345"/>
      <c r="VFZ17" s="345"/>
      <c r="VGA17" s="345"/>
      <c r="VGB17" s="345"/>
      <c r="VGC17" s="345"/>
      <c r="VGD17" s="345"/>
      <c r="VGE17" s="345"/>
      <c r="VGF17" s="345"/>
      <c r="VGG17" s="345"/>
      <c r="VGH17" s="345"/>
      <c r="VGI17" s="345"/>
      <c r="VGJ17" s="345"/>
      <c r="VGK17" s="345"/>
      <c r="VGL17" s="345"/>
      <c r="VGM17" s="345"/>
      <c r="VGN17" s="345"/>
      <c r="VGO17" s="345"/>
      <c r="VGP17" s="345"/>
      <c r="VGQ17" s="345"/>
      <c r="VGR17" s="345"/>
      <c r="VGS17" s="345"/>
      <c r="VGT17" s="345"/>
      <c r="VGU17" s="345"/>
      <c r="VGV17" s="345"/>
      <c r="VGW17" s="345"/>
      <c r="VGX17" s="345"/>
      <c r="VGY17" s="345"/>
      <c r="VGZ17" s="345"/>
      <c r="VHA17" s="345"/>
      <c r="VHB17" s="345"/>
      <c r="VHC17" s="345"/>
      <c r="VHD17" s="345"/>
      <c r="VHE17" s="345"/>
      <c r="VHF17" s="345"/>
      <c r="VHG17" s="345"/>
      <c r="VHH17" s="345"/>
      <c r="VHI17" s="345"/>
      <c r="VHJ17" s="345"/>
      <c r="VHK17" s="345"/>
      <c r="VHL17" s="345"/>
      <c r="VHM17" s="345"/>
      <c r="VHN17" s="345"/>
      <c r="VHO17" s="345"/>
      <c r="VHP17" s="345"/>
      <c r="VHQ17" s="345"/>
      <c r="VHR17" s="345"/>
      <c r="VHS17" s="345"/>
      <c r="VHT17" s="345"/>
      <c r="VHU17" s="345"/>
      <c r="VHV17" s="345"/>
      <c r="VHW17" s="345"/>
      <c r="VHX17" s="345"/>
      <c r="VHY17" s="345"/>
      <c r="VHZ17" s="345"/>
      <c r="VIA17" s="345"/>
      <c r="VIB17" s="345"/>
      <c r="VIC17" s="345"/>
      <c r="VID17" s="345"/>
      <c r="VIE17" s="345"/>
      <c r="VIF17" s="345"/>
      <c r="VIG17" s="345"/>
      <c r="VIH17" s="345"/>
      <c r="VII17" s="345"/>
      <c r="VIJ17" s="345"/>
      <c r="VIK17" s="345"/>
      <c r="VIL17" s="345"/>
      <c r="VIM17" s="345"/>
      <c r="VIN17" s="345"/>
      <c r="VIO17" s="345"/>
      <c r="VIP17" s="345"/>
      <c r="VIQ17" s="345"/>
      <c r="VIR17" s="345"/>
      <c r="VIS17" s="345"/>
      <c r="VIT17" s="345"/>
      <c r="VIU17" s="345"/>
      <c r="VIV17" s="345"/>
      <c r="VIW17" s="345"/>
      <c r="VIX17" s="345"/>
      <c r="VIY17" s="345"/>
      <c r="VIZ17" s="345"/>
      <c r="VJA17" s="345"/>
      <c r="VJB17" s="345"/>
      <c r="VJC17" s="345"/>
      <c r="VJD17" s="345"/>
      <c r="VJE17" s="345"/>
      <c r="VJF17" s="345"/>
      <c r="VJG17" s="345"/>
      <c r="VJH17" s="345"/>
      <c r="VJI17" s="345"/>
      <c r="VJJ17" s="345"/>
      <c r="VJK17" s="345"/>
      <c r="VJL17" s="345"/>
      <c r="VJM17" s="345"/>
      <c r="VJN17" s="345"/>
      <c r="VJO17" s="345"/>
      <c r="VJP17" s="345"/>
      <c r="VJQ17" s="345"/>
      <c r="VJR17" s="345"/>
      <c r="VJS17" s="345"/>
      <c r="VJT17" s="345"/>
      <c r="VJU17" s="345"/>
      <c r="VJV17" s="345"/>
      <c r="VJW17" s="345"/>
      <c r="VJX17" s="345"/>
      <c r="VJY17" s="345"/>
      <c r="VJZ17" s="345"/>
      <c r="VKA17" s="345"/>
      <c r="VKB17" s="345"/>
      <c r="VKC17" s="345"/>
      <c r="VKD17" s="345"/>
      <c r="VKE17" s="345"/>
      <c r="VKF17" s="345"/>
      <c r="VKG17" s="345"/>
      <c r="VKH17" s="345"/>
      <c r="VKI17" s="345"/>
      <c r="VKJ17" s="345"/>
      <c r="VKK17" s="345"/>
      <c r="VKL17" s="345"/>
      <c r="VKM17" s="345"/>
      <c r="VKN17" s="345"/>
      <c r="VKO17" s="345"/>
      <c r="VKP17" s="345"/>
      <c r="VKQ17" s="345"/>
      <c r="VKR17" s="345"/>
      <c r="VKS17" s="345"/>
      <c r="VKT17" s="345"/>
      <c r="VKU17" s="345"/>
      <c r="VKV17" s="345"/>
      <c r="VKW17" s="345"/>
      <c r="VKX17" s="345"/>
      <c r="VKY17" s="345"/>
      <c r="VKZ17" s="345"/>
      <c r="VLA17" s="345"/>
      <c r="VLB17" s="345"/>
      <c r="VLC17" s="345"/>
      <c r="VLD17" s="345"/>
      <c r="VLE17" s="345"/>
      <c r="VLF17" s="345"/>
      <c r="VLG17" s="345"/>
      <c r="VLH17" s="345"/>
      <c r="VLI17" s="345"/>
      <c r="VLJ17" s="345"/>
      <c r="VLK17" s="345"/>
      <c r="VLL17" s="345"/>
      <c r="VLM17" s="345"/>
      <c r="VLN17" s="345"/>
      <c r="VLO17" s="345"/>
      <c r="VLP17" s="345"/>
      <c r="VLQ17" s="345"/>
      <c r="VLR17" s="345"/>
      <c r="VLS17" s="345"/>
      <c r="VLT17" s="345"/>
      <c r="VLU17" s="345"/>
      <c r="VLV17" s="345"/>
      <c r="VLW17" s="345"/>
      <c r="VLX17" s="345"/>
      <c r="VLY17" s="345"/>
      <c r="VLZ17" s="345"/>
      <c r="VMA17" s="345"/>
      <c r="VMB17" s="345"/>
      <c r="VMC17" s="345"/>
      <c r="VMD17" s="345"/>
      <c r="VME17" s="345"/>
      <c r="VMF17" s="345"/>
      <c r="VMG17" s="345"/>
      <c r="VMH17" s="345"/>
      <c r="VMI17" s="345"/>
      <c r="VMJ17" s="345"/>
      <c r="VMK17" s="345"/>
      <c r="VML17" s="345"/>
      <c r="VMM17" s="345"/>
      <c r="VMN17" s="345"/>
      <c r="VMO17" s="345"/>
      <c r="VMP17" s="345"/>
      <c r="VMQ17" s="345"/>
      <c r="VMR17" s="345"/>
      <c r="VMS17" s="345"/>
      <c r="VMT17" s="345"/>
      <c r="VMU17" s="345"/>
      <c r="VMV17" s="345"/>
      <c r="VMW17" s="345"/>
      <c r="VMX17" s="345"/>
      <c r="VMY17" s="345"/>
      <c r="VMZ17" s="345"/>
      <c r="VNA17" s="345"/>
      <c r="VNB17" s="345"/>
      <c r="VNC17" s="345"/>
      <c r="VND17" s="345"/>
      <c r="VNE17" s="345"/>
      <c r="VNF17" s="345"/>
      <c r="VNG17" s="345"/>
      <c r="VNH17" s="345"/>
      <c r="VNI17" s="345"/>
      <c r="VNJ17" s="345"/>
      <c r="VNK17" s="345"/>
      <c r="VNL17" s="345"/>
      <c r="VNM17" s="345"/>
      <c r="VNN17" s="345"/>
      <c r="VNO17" s="345"/>
      <c r="VNP17" s="345"/>
      <c r="VNQ17" s="345"/>
      <c r="VNR17" s="345"/>
      <c r="VNS17" s="345"/>
      <c r="VNT17" s="345"/>
      <c r="VNU17" s="345"/>
      <c r="VNV17" s="345"/>
      <c r="VNW17" s="345"/>
      <c r="VNX17" s="345"/>
      <c r="VNY17" s="345"/>
      <c r="VNZ17" s="345"/>
      <c r="VOA17" s="345"/>
      <c r="VOB17" s="345"/>
      <c r="VOC17" s="345"/>
      <c r="VOD17" s="345"/>
      <c r="VOE17" s="345"/>
      <c r="VOF17" s="345"/>
      <c r="VOG17" s="345"/>
      <c r="VOH17" s="345"/>
      <c r="VOI17" s="345"/>
      <c r="VOJ17" s="345"/>
      <c r="VOK17" s="345"/>
      <c r="VOL17" s="345"/>
      <c r="VOM17" s="345"/>
      <c r="VON17" s="345"/>
      <c r="VOO17" s="345"/>
      <c r="VOP17" s="345"/>
      <c r="VOQ17" s="345"/>
      <c r="VOR17" s="345"/>
      <c r="VOS17" s="345"/>
      <c r="VOT17" s="345"/>
      <c r="VOU17" s="345"/>
      <c r="VOV17" s="345"/>
      <c r="VOW17" s="345"/>
      <c r="VOX17" s="345"/>
      <c r="VOY17" s="345"/>
      <c r="VOZ17" s="345"/>
      <c r="VPA17" s="345"/>
      <c r="VPB17" s="345"/>
      <c r="VPC17" s="345"/>
      <c r="VPD17" s="345"/>
      <c r="VPE17" s="345"/>
      <c r="VPF17" s="345"/>
      <c r="VPG17" s="345"/>
      <c r="VPH17" s="345"/>
      <c r="VPI17" s="345"/>
      <c r="VPJ17" s="345"/>
      <c r="VPK17" s="345"/>
      <c r="VPL17" s="345"/>
      <c r="VPM17" s="345"/>
      <c r="VPN17" s="345"/>
      <c r="VPO17" s="345"/>
      <c r="VPP17" s="345"/>
      <c r="VPQ17" s="345"/>
      <c r="VPR17" s="345"/>
      <c r="VPS17" s="345"/>
      <c r="VPT17" s="345"/>
      <c r="VPU17" s="345"/>
      <c r="VPV17" s="345"/>
      <c r="VPW17" s="345"/>
      <c r="VPX17" s="345"/>
      <c r="VPY17" s="345"/>
      <c r="VPZ17" s="345"/>
      <c r="VQA17" s="345"/>
      <c r="VQB17" s="345"/>
      <c r="VQC17" s="345"/>
      <c r="VQD17" s="345"/>
      <c r="VQE17" s="345"/>
      <c r="VQF17" s="345"/>
      <c r="VQG17" s="345"/>
      <c r="VQH17" s="345"/>
      <c r="VQI17" s="345"/>
      <c r="VQJ17" s="345"/>
      <c r="VQK17" s="345"/>
      <c r="VQL17" s="345"/>
      <c r="VQM17" s="345"/>
      <c r="VQN17" s="345"/>
      <c r="VQO17" s="345"/>
      <c r="VQP17" s="345"/>
      <c r="VQQ17" s="345"/>
      <c r="VQR17" s="345"/>
      <c r="VQS17" s="345"/>
      <c r="VQT17" s="345"/>
      <c r="VQU17" s="345"/>
      <c r="VQV17" s="345"/>
      <c r="VQW17" s="345"/>
      <c r="VQX17" s="345"/>
      <c r="VQY17" s="345"/>
      <c r="VQZ17" s="345"/>
      <c r="VRA17" s="345"/>
      <c r="VRB17" s="345"/>
      <c r="VRC17" s="345"/>
      <c r="VRD17" s="345"/>
      <c r="VRE17" s="345"/>
      <c r="VRF17" s="345"/>
      <c r="VRG17" s="345"/>
      <c r="VRH17" s="345"/>
      <c r="VRI17" s="345"/>
      <c r="VRJ17" s="345"/>
      <c r="VRK17" s="345"/>
      <c r="VRL17" s="345"/>
      <c r="VRM17" s="345"/>
      <c r="VRN17" s="345"/>
      <c r="VRO17" s="345"/>
      <c r="VRP17" s="345"/>
      <c r="VRQ17" s="345"/>
      <c r="VRR17" s="345"/>
      <c r="VRS17" s="345"/>
      <c r="VRT17" s="345"/>
      <c r="VRU17" s="345"/>
      <c r="VRV17" s="345"/>
      <c r="VRW17" s="345"/>
      <c r="VRX17" s="345"/>
      <c r="VRY17" s="345"/>
      <c r="VRZ17" s="345"/>
      <c r="VSA17" s="345"/>
      <c r="VSB17" s="345"/>
      <c r="VSC17" s="345"/>
      <c r="VSD17" s="345"/>
      <c r="VSE17" s="345"/>
      <c r="VSF17" s="345"/>
      <c r="VSG17" s="345"/>
      <c r="VSH17" s="345"/>
      <c r="VSI17" s="345"/>
      <c r="VSJ17" s="345"/>
      <c r="VSK17" s="345"/>
      <c r="VSL17" s="345"/>
      <c r="VSM17" s="345"/>
      <c r="VSN17" s="345"/>
      <c r="VSO17" s="345"/>
      <c r="VSP17" s="345"/>
      <c r="VSQ17" s="345"/>
      <c r="VSR17" s="345"/>
      <c r="VSS17" s="345"/>
      <c r="VST17" s="345"/>
      <c r="VSU17" s="345"/>
      <c r="VSV17" s="345"/>
      <c r="VSW17" s="345"/>
      <c r="VSX17" s="345"/>
      <c r="VSY17" s="345"/>
      <c r="VSZ17" s="345"/>
      <c r="VTA17" s="345"/>
      <c r="VTB17" s="345"/>
      <c r="VTC17" s="345"/>
      <c r="VTD17" s="345"/>
      <c r="VTE17" s="345"/>
      <c r="VTF17" s="345"/>
      <c r="VTG17" s="345"/>
      <c r="VTH17" s="345"/>
      <c r="VTI17" s="345"/>
      <c r="VTJ17" s="345"/>
      <c r="VTK17" s="345"/>
      <c r="VTL17" s="345"/>
      <c r="VTM17" s="345"/>
      <c r="VTN17" s="345"/>
      <c r="VTO17" s="345"/>
      <c r="VTP17" s="345"/>
      <c r="VTQ17" s="345"/>
      <c r="VTR17" s="345"/>
      <c r="VTS17" s="345"/>
      <c r="VTT17" s="345"/>
      <c r="VTU17" s="345"/>
      <c r="VTV17" s="345"/>
      <c r="VTW17" s="345"/>
      <c r="VTX17" s="345"/>
      <c r="VTY17" s="345"/>
      <c r="VTZ17" s="345"/>
      <c r="VUA17" s="345"/>
      <c r="VUB17" s="345"/>
      <c r="VUC17" s="345"/>
      <c r="VUD17" s="345"/>
      <c r="VUE17" s="345"/>
      <c r="VUF17" s="345"/>
      <c r="VUG17" s="345"/>
      <c r="VUH17" s="345"/>
      <c r="VUI17" s="345"/>
      <c r="VUJ17" s="345"/>
      <c r="VUK17" s="345"/>
      <c r="VUL17" s="345"/>
      <c r="VUM17" s="345"/>
      <c r="VUN17" s="345"/>
      <c r="VUO17" s="345"/>
      <c r="VUP17" s="345"/>
      <c r="VUQ17" s="345"/>
      <c r="VUR17" s="345"/>
      <c r="VUS17" s="345"/>
      <c r="VUT17" s="345"/>
      <c r="VUU17" s="345"/>
      <c r="VUV17" s="345"/>
      <c r="VUW17" s="345"/>
      <c r="VUX17" s="345"/>
      <c r="VUY17" s="345"/>
      <c r="VUZ17" s="345"/>
      <c r="VVA17" s="345"/>
      <c r="VVB17" s="345"/>
      <c r="VVC17" s="345"/>
      <c r="VVD17" s="345"/>
      <c r="VVE17" s="345"/>
      <c r="VVF17" s="345"/>
      <c r="VVG17" s="345"/>
      <c r="VVH17" s="345"/>
      <c r="VVI17" s="345"/>
      <c r="VVJ17" s="345"/>
      <c r="VVK17" s="345"/>
      <c r="VVL17" s="345"/>
      <c r="VVM17" s="345"/>
      <c r="VVN17" s="345"/>
      <c r="VVO17" s="345"/>
      <c r="VVP17" s="345"/>
      <c r="VVQ17" s="345"/>
      <c r="VVR17" s="345"/>
      <c r="VVS17" s="345"/>
      <c r="VVT17" s="345"/>
      <c r="VVU17" s="345"/>
      <c r="VVV17" s="345"/>
      <c r="VVW17" s="345"/>
      <c r="VVX17" s="345"/>
      <c r="VVY17" s="345"/>
      <c r="VVZ17" s="345"/>
      <c r="VWA17" s="345"/>
      <c r="VWB17" s="345"/>
      <c r="VWC17" s="345"/>
      <c r="VWD17" s="345"/>
      <c r="VWE17" s="345"/>
      <c r="VWF17" s="345"/>
      <c r="VWG17" s="345"/>
      <c r="VWH17" s="345"/>
      <c r="VWI17" s="345"/>
      <c r="VWJ17" s="345"/>
      <c r="VWK17" s="345"/>
      <c r="VWL17" s="345"/>
      <c r="VWM17" s="345"/>
      <c r="VWN17" s="345"/>
      <c r="VWO17" s="345"/>
      <c r="VWP17" s="345"/>
      <c r="VWQ17" s="345"/>
      <c r="VWR17" s="345"/>
      <c r="VWS17" s="345"/>
      <c r="VWT17" s="345"/>
      <c r="VWU17" s="345"/>
      <c r="VWV17" s="345"/>
      <c r="VWW17" s="345"/>
      <c r="VWX17" s="345"/>
      <c r="VWY17" s="345"/>
      <c r="VWZ17" s="345"/>
      <c r="VXA17" s="345"/>
      <c r="VXB17" s="345"/>
      <c r="VXC17" s="345"/>
      <c r="VXD17" s="345"/>
      <c r="VXE17" s="345"/>
      <c r="VXF17" s="345"/>
      <c r="VXG17" s="345"/>
      <c r="VXH17" s="345"/>
      <c r="VXI17" s="345"/>
      <c r="VXJ17" s="345"/>
      <c r="VXK17" s="345"/>
      <c r="VXL17" s="345"/>
      <c r="VXM17" s="345"/>
      <c r="VXN17" s="345"/>
      <c r="VXO17" s="345"/>
      <c r="VXP17" s="345"/>
      <c r="VXQ17" s="345"/>
      <c r="VXR17" s="345"/>
      <c r="VXS17" s="345"/>
      <c r="VXT17" s="345"/>
      <c r="VXU17" s="345"/>
      <c r="VXV17" s="345"/>
      <c r="VXW17" s="345"/>
      <c r="VXX17" s="345"/>
      <c r="VXY17" s="345"/>
      <c r="VXZ17" s="345"/>
      <c r="VYA17" s="345"/>
      <c r="VYB17" s="345"/>
      <c r="VYC17" s="345"/>
      <c r="VYD17" s="345"/>
      <c r="VYE17" s="345"/>
      <c r="VYF17" s="345"/>
      <c r="VYG17" s="345"/>
      <c r="VYH17" s="345"/>
      <c r="VYI17" s="345"/>
      <c r="VYJ17" s="345"/>
      <c r="VYK17" s="345"/>
      <c r="VYL17" s="345"/>
      <c r="VYM17" s="345"/>
      <c r="VYN17" s="345"/>
      <c r="VYO17" s="345"/>
      <c r="VYP17" s="345"/>
      <c r="VYQ17" s="345"/>
      <c r="VYR17" s="345"/>
      <c r="VYS17" s="345"/>
      <c r="VYT17" s="345"/>
      <c r="VYU17" s="345"/>
      <c r="VYV17" s="345"/>
      <c r="VYW17" s="345"/>
      <c r="VYX17" s="345"/>
      <c r="VYY17" s="345"/>
      <c r="VYZ17" s="345"/>
      <c r="VZA17" s="345"/>
      <c r="VZB17" s="345"/>
      <c r="VZC17" s="345"/>
      <c r="VZD17" s="345"/>
      <c r="VZE17" s="345"/>
      <c r="VZF17" s="345"/>
      <c r="VZG17" s="345"/>
      <c r="VZH17" s="345"/>
      <c r="VZI17" s="345"/>
      <c r="VZJ17" s="345"/>
      <c r="VZK17" s="345"/>
      <c r="VZL17" s="345"/>
      <c r="VZM17" s="345"/>
      <c r="VZN17" s="345"/>
      <c r="VZO17" s="345"/>
      <c r="VZP17" s="345"/>
      <c r="VZQ17" s="345"/>
      <c r="VZR17" s="345"/>
      <c r="VZS17" s="345"/>
      <c r="VZT17" s="345"/>
      <c r="VZU17" s="345"/>
      <c r="VZV17" s="345"/>
      <c r="VZW17" s="345"/>
      <c r="VZX17" s="345"/>
      <c r="VZY17" s="345"/>
      <c r="VZZ17" s="345"/>
      <c r="WAA17" s="345"/>
      <c r="WAB17" s="345"/>
      <c r="WAC17" s="345"/>
      <c r="WAD17" s="345"/>
      <c r="WAE17" s="345"/>
      <c r="WAF17" s="345"/>
      <c r="WAG17" s="345"/>
      <c r="WAH17" s="345"/>
      <c r="WAI17" s="345"/>
      <c r="WAJ17" s="345"/>
      <c r="WAK17" s="345"/>
      <c r="WAL17" s="345"/>
      <c r="WAM17" s="345"/>
      <c r="WAN17" s="345"/>
      <c r="WAO17" s="345"/>
      <c r="WAP17" s="345"/>
      <c r="WAQ17" s="345"/>
      <c r="WAR17" s="345"/>
      <c r="WAS17" s="345"/>
      <c r="WAT17" s="345"/>
      <c r="WAU17" s="345"/>
      <c r="WAV17" s="345"/>
      <c r="WAW17" s="345"/>
      <c r="WAX17" s="345"/>
      <c r="WAY17" s="345"/>
      <c r="WAZ17" s="345"/>
      <c r="WBA17" s="345"/>
      <c r="WBB17" s="345"/>
      <c r="WBC17" s="345"/>
      <c r="WBD17" s="345"/>
      <c r="WBE17" s="345"/>
      <c r="WBF17" s="345"/>
      <c r="WBG17" s="345"/>
      <c r="WBH17" s="345"/>
      <c r="WBI17" s="345"/>
      <c r="WBJ17" s="345"/>
      <c r="WBK17" s="345"/>
      <c r="WBL17" s="345"/>
      <c r="WBM17" s="345"/>
      <c r="WBN17" s="345"/>
      <c r="WBO17" s="345"/>
      <c r="WBP17" s="345"/>
      <c r="WBQ17" s="345"/>
      <c r="WBR17" s="345"/>
      <c r="WBS17" s="345"/>
      <c r="WBT17" s="345"/>
      <c r="WBU17" s="345"/>
      <c r="WBV17" s="345"/>
      <c r="WBW17" s="345"/>
      <c r="WBX17" s="345"/>
      <c r="WBY17" s="345"/>
      <c r="WBZ17" s="345"/>
      <c r="WCA17" s="345"/>
      <c r="WCB17" s="345"/>
      <c r="WCC17" s="345"/>
      <c r="WCD17" s="345"/>
      <c r="WCE17" s="345"/>
      <c r="WCF17" s="345"/>
      <c r="WCG17" s="345"/>
      <c r="WCH17" s="345"/>
      <c r="WCI17" s="345"/>
      <c r="WCJ17" s="345"/>
      <c r="WCK17" s="345"/>
      <c r="WCL17" s="345"/>
      <c r="WCM17" s="345"/>
      <c r="WCN17" s="345"/>
      <c r="WCO17" s="345"/>
      <c r="WCP17" s="345"/>
      <c r="WCQ17" s="345"/>
      <c r="WCR17" s="345"/>
      <c r="WCS17" s="345"/>
      <c r="WCT17" s="345"/>
      <c r="WCU17" s="345"/>
      <c r="WCV17" s="345"/>
      <c r="WCW17" s="345"/>
      <c r="WCX17" s="345"/>
      <c r="WCY17" s="345"/>
      <c r="WCZ17" s="345"/>
      <c r="WDA17" s="345"/>
      <c r="WDB17" s="345"/>
      <c r="WDC17" s="345"/>
      <c r="WDD17" s="345"/>
      <c r="WDE17" s="345"/>
      <c r="WDF17" s="345"/>
      <c r="WDG17" s="345"/>
      <c r="WDH17" s="345"/>
      <c r="WDI17" s="345"/>
      <c r="WDJ17" s="345"/>
      <c r="WDK17" s="345"/>
      <c r="WDL17" s="345"/>
      <c r="WDM17" s="345"/>
      <c r="WDN17" s="345"/>
      <c r="WDO17" s="345"/>
      <c r="WDP17" s="345"/>
      <c r="WDQ17" s="345"/>
      <c r="WDR17" s="345"/>
      <c r="WDS17" s="345"/>
      <c r="WDT17" s="345"/>
      <c r="WDU17" s="345"/>
      <c r="WDV17" s="345"/>
      <c r="WDW17" s="345"/>
      <c r="WDX17" s="345"/>
      <c r="WDY17" s="345"/>
      <c r="WDZ17" s="345"/>
      <c r="WEA17" s="345"/>
      <c r="WEB17" s="345"/>
      <c r="WEC17" s="345"/>
      <c r="WED17" s="345"/>
      <c r="WEE17" s="345"/>
      <c r="WEF17" s="345"/>
      <c r="WEG17" s="345"/>
      <c r="WEH17" s="345"/>
      <c r="WEI17" s="345"/>
      <c r="WEJ17" s="345"/>
      <c r="WEK17" s="345"/>
      <c r="WEL17" s="345"/>
      <c r="WEM17" s="345"/>
      <c r="WEN17" s="345"/>
      <c r="WEO17" s="345"/>
      <c r="WEP17" s="345"/>
      <c r="WEQ17" s="345"/>
      <c r="WER17" s="345"/>
      <c r="WES17" s="345"/>
      <c r="WET17" s="345"/>
      <c r="WEU17" s="345"/>
      <c r="WEV17" s="345"/>
      <c r="WEW17" s="345"/>
      <c r="WEX17" s="345"/>
      <c r="WEY17" s="345"/>
      <c r="WEZ17" s="345"/>
      <c r="WFA17" s="345"/>
      <c r="WFB17" s="345"/>
      <c r="WFC17" s="345"/>
      <c r="WFD17" s="345"/>
      <c r="WFE17" s="345"/>
      <c r="WFF17" s="345"/>
      <c r="WFG17" s="345"/>
      <c r="WFH17" s="345"/>
      <c r="WFI17" s="345"/>
      <c r="WFJ17" s="345"/>
      <c r="WFK17" s="345"/>
      <c r="WFL17" s="345"/>
      <c r="WFM17" s="345"/>
      <c r="WFN17" s="345"/>
      <c r="WFO17" s="345"/>
      <c r="WFP17" s="345"/>
      <c r="WFQ17" s="345"/>
      <c r="WFR17" s="345"/>
      <c r="WFS17" s="345"/>
      <c r="WFT17" s="345"/>
      <c r="WFU17" s="345"/>
      <c r="WFV17" s="345"/>
      <c r="WFW17" s="345"/>
      <c r="WFX17" s="345"/>
      <c r="WFY17" s="345"/>
      <c r="WFZ17" s="345"/>
      <c r="WGA17" s="345"/>
      <c r="WGB17" s="345"/>
      <c r="WGC17" s="345"/>
      <c r="WGD17" s="345"/>
      <c r="WGE17" s="345"/>
      <c r="WGF17" s="345"/>
      <c r="WGG17" s="345"/>
      <c r="WGH17" s="345"/>
      <c r="WGI17" s="345"/>
      <c r="WGJ17" s="345"/>
      <c r="WGK17" s="345"/>
      <c r="WGL17" s="345"/>
      <c r="WGM17" s="345"/>
      <c r="WGN17" s="345"/>
      <c r="WGO17" s="345"/>
      <c r="WGP17" s="345"/>
      <c r="WGQ17" s="345"/>
      <c r="WGR17" s="345"/>
      <c r="WGS17" s="345"/>
      <c r="WGT17" s="345"/>
      <c r="WGU17" s="345"/>
      <c r="WGV17" s="345"/>
      <c r="WGW17" s="345"/>
      <c r="WGX17" s="345"/>
      <c r="WGY17" s="345"/>
      <c r="WGZ17" s="345"/>
      <c r="WHA17" s="345"/>
      <c r="WHB17" s="345"/>
      <c r="WHC17" s="345"/>
      <c r="WHD17" s="345"/>
      <c r="WHE17" s="345"/>
      <c r="WHF17" s="345"/>
      <c r="WHG17" s="345"/>
      <c r="WHH17" s="345"/>
      <c r="WHI17" s="345"/>
      <c r="WHJ17" s="345"/>
      <c r="WHK17" s="345"/>
      <c r="WHL17" s="345"/>
      <c r="WHM17" s="345"/>
      <c r="WHN17" s="345"/>
      <c r="WHO17" s="345"/>
      <c r="WHP17" s="345"/>
      <c r="WHQ17" s="345"/>
      <c r="WHR17" s="345"/>
      <c r="WHS17" s="345"/>
      <c r="WHT17" s="345"/>
      <c r="WHU17" s="345"/>
      <c r="WHV17" s="345"/>
      <c r="WHW17" s="345"/>
      <c r="WHX17" s="345"/>
      <c r="WHY17" s="345"/>
      <c r="WHZ17" s="345"/>
      <c r="WIA17" s="345"/>
      <c r="WIB17" s="345"/>
      <c r="WIC17" s="345"/>
      <c r="WID17" s="345"/>
      <c r="WIE17" s="345"/>
      <c r="WIF17" s="345"/>
      <c r="WIG17" s="345"/>
      <c r="WIH17" s="345"/>
      <c r="WII17" s="345"/>
      <c r="WIJ17" s="345"/>
      <c r="WIK17" s="345"/>
      <c r="WIL17" s="345"/>
      <c r="WIM17" s="345"/>
      <c r="WIN17" s="345"/>
      <c r="WIO17" s="345"/>
      <c r="WIP17" s="345"/>
      <c r="WIQ17" s="345"/>
      <c r="WIR17" s="345"/>
      <c r="WIS17" s="345"/>
      <c r="WIT17" s="345"/>
      <c r="WIU17" s="345"/>
      <c r="WIV17" s="345"/>
      <c r="WIW17" s="345"/>
      <c r="WIX17" s="345"/>
      <c r="WIY17" s="345"/>
      <c r="WIZ17" s="345"/>
      <c r="WJA17" s="345"/>
      <c r="WJB17" s="345"/>
      <c r="WJC17" s="345"/>
      <c r="WJD17" s="345"/>
      <c r="WJE17" s="345"/>
      <c r="WJF17" s="345"/>
      <c r="WJG17" s="345"/>
      <c r="WJH17" s="345"/>
      <c r="WJI17" s="345"/>
      <c r="WJJ17" s="345"/>
      <c r="WJK17" s="345"/>
      <c r="WJL17" s="345"/>
      <c r="WJM17" s="345"/>
      <c r="WJN17" s="345"/>
      <c r="WJO17" s="345"/>
      <c r="WJP17" s="345"/>
      <c r="WJQ17" s="345"/>
      <c r="WJR17" s="345"/>
      <c r="WJS17" s="345"/>
      <c r="WJT17" s="345"/>
      <c r="WJU17" s="345"/>
      <c r="WJV17" s="345"/>
      <c r="WJW17" s="345"/>
      <c r="WJX17" s="345"/>
      <c r="WJY17" s="345"/>
      <c r="WJZ17" s="345"/>
      <c r="WKA17" s="345"/>
      <c r="WKB17" s="345"/>
      <c r="WKC17" s="345"/>
      <c r="WKD17" s="345"/>
      <c r="WKE17" s="345"/>
      <c r="WKF17" s="345"/>
      <c r="WKG17" s="345"/>
      <c r="WKH17" s="345"/>
      <c r="WKI17" s="345"/>
      <c r="WKJ17" s="345"/>
      <c r="WKK17" s="345"/>
      <c r="WKL17" s="345"/>
      <c r="WKM17" s="345"/>
      <c r="WKN17" s="345"/>
      <c r="WKO17" s="345"/>
      <c r="WKP17" s="345"/>
      <c r="WKQ17" s="345"/>
      <c r="WKR17" s="345"/>
      <c r="WKS17" s="345"/>
      <c r="WKT17" s="345"/>
      <c r="WKU17" s="345"/>
      <c r="WKV17" s="345"/>
      <c r="WKW17" s="345"/>
      <c r="WKX17" s="345"/>
      <c r="WKY17" s="345"/>
      <c r="WKZ17" s="345"/>
      <c r="WLA17" s="345"/>
      <c r="WLB17" s="345"/>
      <c r="WLC17" s="345"/>
      <c r="WLD17" s="345"/>
      <c r="WLE17" s="345"/>
      <c r="WLF17" s="345"/>
      <c r="WLG17" s="345"/>
      <c r="WLH17" s="345"/>
      <c r="WLI17" s="345"/>
      <c r="WLJ17" s="345"/>
      <c r="WLK17" s="345"/>
      <c r="WLL17" s="345"/>
      <c r="WLM17" s="345"/>
      <c r="WLN17" s="345"/>
      <c r="WLO17" s="345"/>
      <c r="WLP17" s="345"/>
      <c r="WLQ17" s="345"/>
      <c r="WLR17" s="345"/>
      <c r="WLS17" s="345"/>
      <c r="WLT17" s="345"/>
      <c r="WLU17" s="345"/>
      <c r="WLV17" s="345"/>
      <c r="WLW17" s="345"/>
      <c r="WLX17" s="345"/>
      <c r="WLY17" s="345"/>
      <c r="WLZ17" s="345"/>
      <c r="WMA17" s="345"/>
      <c r="WMB17" s="345"/>
      <c r="WMC17" s="345"/>
      <c r="WMD17" s="345"/>
      <c r="WME17" s="345"/>
      <c r="WMF17" s="345"/>
      <c r="WMG17" s="345"/>
      <c r="WMH17" s="345"/>
      <c r="WMI17" s="345"/>
      <c r="WMJ17" s="345"/>
      <c r="WMK17" s="345"/>
      <c r="WML17" s="345"/>
      <c r="WMM17" s="345"/>
      <c r="WMN17" s="345"/>
      <c r="WMO17" s="345"/>
      <c r="WMP17" s="345"/>
      <c r="WMQ17" s="345"/>
      <c r="WMR17" s="345"/>
      <c r="WMS17" s="345"/>
      <c r="WMT17" s="345"/>
      <c r="WMU17" s="345"/>
      <c r="WMV17" s="345"/>
      <c r="WMW17" s="345"/>
      <c r="WMX17" s="345"/>
      <c r="WMY17" s="345"/>
      <c r="WMZ17" s="345"/>
      <c r="WNA17" s="345"/>
      <c r="WNB17" s="345"/>
      <c r="WNC17" s="345"/>
      <c r="WND17" s="345"/>
      <c r="WNE17" s="345"/>
      <c r="WNF17" s="345"/>
      <c r="WNG17" s="345"/>
      <c r="WNH17" s="345"/>
      <c r="WNI17" s="345"/>
      <c r="WNJ17" s="345"/>
      <c r="WNK17" s="345"/>
      <c r="WNL17" s="345"/>
      <c r="WNM17" s="345"/>
      <c r="WNN17" s="345"/>
      <c r="WNO17" s="345"/>
      <c r="WNP17" s="345"/>
      <c r="WNQ17" s="345"/>
      <c r="WNR17" s="345"/>
      <c r="WNS17" s="345"/>
      <c r="WNT17" s="345"/>
      <c r="WNU17" s="345"/>
      <c r="WNV17" s="345"/>
      <c r="WNW17" s="345"/>
      <c r="WNX17" s="345"/>
      <c r="WNY17" s="345"/>
      <c r="WNZ17" s="345"/>
      <c r="WOA17" s="345"/>
      <c r="WOB17" s="345"/>
      <c r="WOC17" s="345"/>
      <c r="WOD17" s="345"/>
      <c r="WOE17" s="345"/>
      <c r="WOF17" s="345"/>
      <c r="WOG17" s="345"/>
      <c r="WOH17" s="345"/>
      <c r="WOI17" s="345"/>
      <c r="WOJ17" s="345"/>
      <c r="WOK17" s="345"/>
      <c r="WOL17" s="345"/>
      <c r="WOM17" s="345"/>
      <c r="WON17" s="345"/>
      <c r="WOO17" s="345"/>
      <c r="WOP17" s="345"/>
      <c r="WOQ17" s="345"/>
      <c r="WOR17" s="345"/>
      <c r="WOS17" s="345"/>
      <c r="WOT17" s="345"/>
      <c r="WOU17" s="345"/>
      <c r="WOV17" s="345"/>
      <c r="WOW17" s="345"/>
      <c r="WOX17" s="345"/>
      <c r="WOY17" s="345"/>
      <c r="WOZ17" s="345"/>
      <c r="WPA17" s="345"/>
      <c r="WPB17" s="345"/>
      <c r="WPC17" s="345"/>
      <c r="WPD17" s="345"/>
      <c r="WPE17" s="345"/>
      <c r="WPF17" s="345"/>
      <c r="WPG17" s="345"/>
      <c r="WPH17" s="345"/>
      <c r="WPI17" s="345"/>
      <c r="WPJ17" s="345"/>
      <c r="WPK17" s="345"/>
      <c r="WPL17" s="345"/>
      <c r="WPM17" s="345"/>
      <c r="WPN17" s="345"/>
      <c r="WPO17" s="345"/>
      <c r="WPP17" s="345"/>
      <c r="WPQ17" s="345"/>
      <c r="WPR17" s="345"/>
      <c r="WPS17" s="345"/>
      <c r="WPT17" s="345"/>
      <c r="WPU17" s="345"/>
      <c r="WPV17" s="345"/>
      <c r="WPW17" s="345"/>
      <c r="WPX17" s="345"/>
      <c r="WPY17" s="345"/>
      <c r="WPZ17" s="345"/>
      <c r="WQA17" s="345"/>
      <c r="WQB17" s="345"/>
      <c r="WQC17" s="345"/>
      <c r="WQD17" s="345"/>
      <c r="WQE17" s="345"/>
      <c r="WQF17" s="345"/>
      <c r="WQG17" s="345"/>
      <c r="WQH17" s="345"/>
      <c r="WQI17" s="345"/>
      <c r="WQJ17" s="345"/>
      <c r="WQK17" s="345"/>
      <c r="WQL17" s="345"/>
      <c r="WQM17" s="345"/>
      <c r="WQN17" s="345"/>
      <c r="WQO17" s="345"/>
      <c r="WQP17" s="345"/>
      <c r="WQQ17" s="345"/>
      <c r="WQR17" s="345"/>
      <c r="WQS17" s="345"/>
      <c r="WQT17" s="345"/>
      <c r="WQU17" s="345"/>
      <c r="WQV17" s="345"/>
      <c r="WQW17" s="345"/>
      <c r="WQX17" s="345"/>
      <c r="WQY17" s="345"/>
      <c r="WQZ17" s="345"/>
      <c r="WRA17" s="345"/>
      <c r="WRB17" s="345"/>
      <c r="WRC17" s="345"/>
      <c r="WRD17" s="345"/>
      <c r="WRE17" s="345"/>
      <c r="WRF17" s="345"/>
      <c r="WRG17" s="345"/>
      <c r="WRH17" s="345"/>
      <c r="WRI17" s="345"/>
      <c r="WRJ17" s="345"/>
      <c r="WRK17" s="345"/>
      <c r="WRL17" s="345"/>
      <c r="WRM17" s="345"/>
      <c r="WRN17" s="345"/>
      <c r="WRO17" s="345"/>
      <c r="WRP17" s="345"/>
      <c r="WRQ17" s="345"/>
      <c r="WRR17" s="345"/>
      <c r="WRS17" s="345"/>
      <c r="WRT17" s="345"/>
      <c r="WRU17" s="345"/>
      <c r="WRV17" s="345"/>
      <c r="WRW17" s="345"/>
      <c r="WRX17" s="345"/>
      <c r="WRY17" s="345"/>
      <c r="WRZ17" s="345"/>
      <c r="WSA17" s="345"/>
      <c r="WSB17" s="345"/>
      <c r="WSC17" s="345"/>
      <c r="WSD17" s="345"/>
      <c r="WSE17" s="345"/>
      <c r="WSF17" s="345"/>
      <c r="WSG17" s="345"/>
      <c r="WSH17" s="345"/>
      <c r="WSI17" s="345"/>
      <c r="WSJ17" s="345"/>
      <c r="WSK17" s="345"/>
      <c r="WSL17" s="345"/>
      <c r="WSM17" s="345"/>
      <c r="WSN17" s="345"/>
      <c r="WSO17" s="345"/>
      <c r="WSP17" s="345"/>
      <c r="WSQ17" s="345"/>
      <c r="WSR17" s="345"/>
      <c r="WSS17" s="345"/>
      <c r="WST17" s="345"/>
      <c r="WSU17" s="345"/>
      <c r="WSV17" s="345"/>
      <c r="WSW17" s="345"/>
      <c r="WSX17" s="345"/>
      <c r="WSY17" s="345"/>
      <c r="WSZ17" s="345"/>
      <c r="WTA17" s="345"/>
      <c r="WTB17" s="345"/>
      <c r="WTC17" s="345"/>
      <c r="WTD17" s="345"/>
      <c r="WTE17" s="345"/>
      <c r="WTF17" s="345"/>
      <c r="WTG17" s="345"/>
      <c r="WTH17" s="345"/>
      <c r="WTI17" s="345"/>
      <c r="WTJ17" s="345"/>
      <c r="WTK17" s="345"/>
      <c r="WTL17" s="345"/>
      <c r="WTM17" s="345"/>
      <c r="WTN17" s="345"/>
      <c r="WTO17" s="345"/>
      <c r="WTP17" s="345"/>
      <c r="WTQ17" s="345"/>
      <c r="WTR17" s="345"/>
      <c r="WTS17" s="345"/>
      <c r="WTT17" s="345"/>
      <c r="WTU17" s="345"/>
      <c r="WTV17" s="345"/>
      <c r="WTW17" s="345"/>
      <c r="WTX17" s="345"/>
      <c r="WTY17" s="345"/>
      <c r="WTZ17" s="345"/>
      <c r="WUA17" s="345"/>
      <c r="WUB17" s="345"/>
      <c r="WUC17" s="345"/>
      <c r="WUD17" s="345"/>
      <c r="WUE17" s="345"/>
      <c r="WUF17" s="345"/>
      <c r="WUG17" s="345"/>
      <c r="WUH17" s="345"/>
      <c r="WUI17" s="345"/>
      <c r="WUJ17" s="345"/>
      <c r="WUK17" s="345"/>
      <c r="WUL17" s="345"/>
      <c r="WUM17" s="345"/>
      <c r="WUN17" s="345"/>
      <c r="WUO17" s="345"/>
      <c r="WUP17" s="345"/>
      <c r="WUQ17" s="345"/>
      <c r="WUR17" s="345"/>
      <c r="WUS17" s="345"/>
      <c r="WUT17" s="345"/>
      <c r="WUU17" s="345"/>
      <c r="WUV17" s="345"/>
      <c r="WUW17" s="345"/>
      <c r="WUX17" s="345"/>
      <c r="WUY17" s="345"/>
      <c r="WUZ17" s="345"/>
      <c r="WVA17" s="345"/>
      <c r="WVB17" s="345"/>
      <c r="WVC17" s="345"/>
      <c r="WVD17" s="345"/>
      <c r="WVE17" s="345"/>
      <c r="WVF17" s="345"/>
      <c r="WVG17" s="345"/>
      <c r="WVH17" s="345"/>
      <c r="WVI17" s="345"/>
      <c r="WVJ17" s="345"/>
      <c r="WVK17" s="345"/>
      <c r="WVL17" s="345"/>
      <c r="WVM17" s="345"/>
      <c r="WVN17" s="345"/>
      <c r="WVO17" s="345"/>
      <c r="WVP17" s="345"/>
      <c r="WVQ17" s="345"/>
      <c r="WVR17" s="345"/>
      <c r="WVS17" s="345"/>
      <c r="WVT17" s="345"/>
      <c r="WVU17" s="345"/>
      <c r="WVV17" s="345"/>
      <c r="WVW17" s="345"/>
      <c r="WVX17" s="345"/>
      <c r="WVY17" s="345"/>
      <c r="WVZ17" s="345"/>
      <c r="WWA17" s="345"/>
      <c r="WWB17" s="345"/>
      <c r="WWC17" s="345"/>
      <c r="WWD17" s="345"/>
      <c r="WWE17" s="345"/>
      <c r="WWF17" s="345"/>
      <c r="WWG17" s="345"/>
      <c r="WWH17" s="345"/>
      <c r="WWI17" s="345"/>
      <c r="WWJ17" s="345"/>
      <c r="WWK17" s="345"/>
      <c r="WWL17" s="345"/>
      <c r="WWM17" s="345"/>
      <c r="WWN17" s="345"/>
      <c r="WWO17" s="345"/>
      <c r="WWP17" s="345"/>
      <c r="WWQ17" s="345"/>
      <c r="WWR17" s="345"/>
      <c r="WWS17" s="345"/>
      <c r="WWT17" s="345"/>
      <c r="WWU17" s="345"/>
      <c r="WWV17" s="345"/>
      <c r="WWW17" s="345"/>
      <c r="WWX17" s="345"/>
      <c r="WWY17" s="345"/>
      <c r="WWZ17" s="345"/>
      <c r="WXA17" s="345"/>
      <c r="WXB17" s="345"/>
      <c r="WXC17" s="345"/>
      <c r="WXD17" s="345"/>
      <c r="WXE17" s="345"/>
      <c r="WXF17" s="345"/>
      <c r="WXG17" s="345"/>
      <c r="WXH17" s="345"/>
      <c r="WXI17" s="345"/>
      <c r="WXJ17" s="345"/>
      <c r="WXK17" s="345"/>
      <c r="WXL17" s="345"/>
      <c r="WXM17" s="345"/>
      <c r="WXN17" s="345"/>
      <c r="WXO17" s="345"/>
      <c r="WXP17" s="345"/>
      <c r="WXQ17" s="345"/>
      <c r="WXR17" s="345"/>
      <c r="WXS17" s="345"/>
      <c r="WXT17" s="345"/>
      <c r="WXU17" s="345"/>
      <c r="WXV17" s="345"/>
      <c r="WXW17" s="345"/>
      <c r="WXX17" s="345"/>
      <c r="WXY17" s="345"/>
      <c r="WXZ17" s="345"/>
      <c r="WYA17" s="345"/>
      <c r="WYB17" s="345"/>
      <c r="WYC17" s="345"/>
      <c r="WYD17" s="345"/>
      <c r="WYE17" s="345"/>
      <c r="WYF17" s="345"/>
      <c r="WYG17" s="345"/>
      <c r="WYH17" s="345"/>
      <c r="WYI17" s="345"/>
      <c r="WYJ17" s="345"/>
      <c r="WYK17" s="345"/>
      <c r="WYL17" s="345"/>
      <c r="WYM17" s="345"/>
      <c r="WYN17" s="345"/>
      <c r="WYO17" s="345"/>
      <c r="WYP17" s="345"/>
      <c r="WYQ17" s="345"/>
      <c r="WYR17" s="345"/>
      <c r="WYS17" s="345"/>
      <c r="WYT17" s="345"/>
      <c r="WYU17" s="345"/>
      <c r="WYV17" s="345"/>
      <c r="WYW17" s="345"/>
      <c r="WYX17" s="345"/>
      <c r="WYY17" s="345"/>
      <c r="WYZ17" s="345"/>
      <c r="WZA17" s="345"/>
      <c r="WZB17" s="345"/>
      <c r="WZC17" s="345"/>
      <c r="WZD17" s="345"/>
      <c r="WZE17" s="345"/>
      <c r="WZF17" s="345"/>
      <c r="WZG17" s="345"/>
      <c r="WZH17" s="345"/>
      <c r="WZI17" s="345"/>
      <c r="WZJ17" s="345"/>
      <c r="WZK17" s="345"/>
      <c r="WZL17" s="345"/>
      <c r="WZM17" s="345"/>
      <c r="WZN17" s="345"/>
      <c r="WZO17" s="345"/>
      <c r="WZP17" s="345"/>
      <c r="WZQ17" s="345"/>
      <c r="WZR17" s="345"/>
      <c r="WZS17" s="345"/>
      <c r="WZT17" s="345"/>
      <c r="WZU17" s="345"/>
      <c r="WZV17" s="345"/>
      <c r="WZW17" s="345"/>
      <c r="WZX17" s="345"/>
      <c r="WZY17" s="345"/>
      <c r="WZZ17" s="345"/>
      <c r="XAA17" s="345"/>
      <c r="XAB17" s="345"/>
      <c r="XAC17" s="345"/>
      <c r="XAD17" s="345"/>
      <c r="XAE17" s="345"/>
      <c r="XAF17" s="345"/>
      <c r="XAG17" s="345"/>
      <c r="XAH17" s="345"/>
      <c r="XAI17" s="345"/>
      <c r="XAJ17" s="345"/>
      <c r="XAK17" s="345"/>
      <c r="XAL17" s="345"/>
      <c r="XAM17" s="345"/>
      <c r="XAN17" s="345"/>
      <c r="XAO17" s="345"/>
      <c r="XAP17" s="345"/>
      <c r="XAQ17" s="345"/>
      <c r="XAR17" s="345"/>
      <c r="XAS17" s="345"/>
      <c r="XAT17" s="345"/>
      <c r="XAU17" s="345"/>
      <c r="XAV17" s="345"/>
      <c r="XAW17" s="345"/>
      <c r="XAX17" s="345"/>
      <c r="XAY17" s="345"/>
      <c r="XAZ17" s="345"/>
      <c r="XBA17" s="345"/>
      <c r="XBB17" s="345"/>
      <c r="XBC17" s="345"/>
      <c r="XBD17" s="345"/>
      <c r="XBE17" s="345"/>
      <c r="XBF17" s="345"/>
      <c r="XBG17" s="345"/>
      <c r="XBH17" s="345"/>
      <c r="XBI17" s="345"/>
      <c r="XBJ17" s="345"/>
      <c r="XBK17" s="345"/>
      <c r="XBL17" s="345"/>
      <c r="XBM17" s="345"/>
      <c r="XBN17" s="345"/>
      <c r="XBO17" s="345"/>
      <c r="XBP17" s="345"/>
      <c r="XBQ17" s="345"/>
      <c r="XBR17" s="345"/>
      <c r="XBS17" s="345"/>
      <c r="XBT17" s="345"/>
      <c r="XBU17" s="345"/>
      <c r="XBV17" s="345"/>
      <c r="XBW17" s="345"/>
      <c r="XBX17" s="345"/>
      <c r="XBY17" s="345"/>
      <c r="XBZ17" s="345"/>
      <c r="XCA17" s="345"/>
      <c r="XCB17" s="345"/>
      <c r="XCC17" s="345"/>
      <c r="XCD17" s="345"/>
      <c r="XCE17" s="345"/>
      <c r="XCF17" s="345"/>
      <c r="XCG17" s="345"/>
      <c r="XCH17" s="345"/>
      <c r="XCI17" s="345"/>
      <c r="XCJ17" s="345"/>
      <c r="XCK17" s="345"/>
      <c r="XCL17" s="345"/>
      <c r="XCM17" s="345"/>
      <c r="XCN17" s="345"/>
      <c r="XCO17" s="345"/>
      <c r="XCP17" s="345"/>
      <c r="XCQ17" s="345"/>
      <c r="XCR17" s="345"/>
      <c r="XCS17" s="345"/>
      <c r="XCT17" s="345"/>
      <c r="XCU17" s="345"/>
      <c r="XCV17" s="345"/>
      <c r="XCW17" s="345"/>
      <c r="XCX17" s="345"/>
      <c r="XCY17" s="345"/>
      <c r="XCZ17" s="345"/>
      <c r="XDA17" s="345"/>
      <c r="XDB17" s="345"/>
      <c r="XDC17" s="345"/>
      <c r="XDD17" s="345"/>
      <c r="XDE17" s="345"/>
      <c r="XDF17" s="345"/>
      <c r="XDG17" s="345"/>
      <c r="XDH17" s="345"/>
      <c r="XDI17" s="345"/>
      <c r="XDJ17" s="345"/>
      <c r="XDK17" s="345"/>
      <c r="XDL17" s="345"/>
      <c r="XDM17" s="345"/>
      <c r="XDN17" s="345"/>
      <c r="XDO17" s="345"/>
      <c r="XDP17" s="345"/>
      <c r="XDQ17" s="345"/>
      <c r="XDR17" s="345"/>
      <c r="XDS17" s="345"/>
      <c r="XDT17" s="345"/>
      <c r="XDU17" s="345"/>
      <c r="XDV17" s="345"/>
      <c r="XDW17" s="345"/>
      <c r="XDX17" s="345"/>
      <c r="XDY17" s="345"/>
      <c r="XDZ17" s="345"/>
      <c r="XEA17" s="345"/>
      <c r="XEB17" s="345"/>
      <c r="XEC17" s="345"/>
      <c r="XED17" s="345"/>
      <c r="XEE17" s="345"/>
      <c r="XEF17" s="345"/>
      <c r="XEG17" s="345"/>
      <c r="XEH17" s="345"/>
      <c r="XEI17" s="345"/>
      <c r="XEJ17" s="345"/>
      <c r="XEK17" s="345"/>
      <c r="XEL17" s="345"/>
      <c r="XEM17" s="345"/>
      <c r="XEN17" s="345"/>
      <c r="XEO17" s="345"/>
      <c r="XEP17" s="345"/>
      <c r="XEQ17" s="345"/>
      <c r="XER17" s="345"/>
      <c r="XES17" s="345"/>
      <c r="XET17" s="345"/>
      <c r="XEU17" s="345"/>
      <c r="XEV17" s="345"/>
      <c r="XEW17" s="345"/>
      <c r="XEX17" s="345"/>
      <c r="XEY17" s="345"/>
      <c r="XEZ17" s="345"/>
    </row>
    <row r="18" s="234" customFormat="1" ht="82" customHeight="1" outlineLevel="1" spans="1:16380">
      <c r="A18" s="189">
        <f>IF(D18="","",COUNTA($D$7:D18))</f>
        <v>10</v>
      </c>
      <c r="B18" s="66" t="s">
        <v>93</v>
      </c>
      <c r="C18" s="66" t="s">
        <v>94</v>
      </c>
      <c r="D18" s="35" t="s">
        <v>95</v>
      </c>
      <c r="E18" s="59">
        <f>4*2</f>
        <v>8</v>
      </c>
      <c r="F18" s="59">
        <v>70</v>
      </c>
      <c r="G18" s="59">
        <f>+H18+H18*I18</f>
        <v>155.925</v>
      </c>
      <c r="H18" s="59">
        <f>450*0.33</f>
        <v>148.5</v>
      </c>
      <c r="I18" s="276">
        <v>0.05</v>
      </c>
      <c r="J18" s="59">
        <v>46</v>
      </c>
      <c r="K18" s="218">
        <f>(F18+G18+J18)*$K$5</f>
        <v>16.3155</v>
      </c>
      <c r="L18" s="218">
        <f>(F18+G18+J18+K18)*$L$5</f>
        <v>25.941645</v>
      </c>
      <c r="M18" s="286">
        <f>F18+G18+J18+K18+L18</f>
        <v>314.182145</v>
      </c>
      <c r="N18" s="218">
        <f>E18*M18</f>
        <v>2513.45716</v>
      </c>
      <c r="O18" s="59" t="s">
        <v>73</v>
      </c>
      <c r="P18" s="331" t="str">
        <f>_xlfn.DISPIMG("ID_B71DC11E7856422BBA096EE6D01C03D3",1)</f>
        <v>=DISPIMG("ID_B71DC11E7856422BBA096EE6D01C03D3",1)</v>
      </c>
      <c r="Q18" s="245"/>
      <c r="R18" s="245"/>
      <c r="S18" s="245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  <c r="BN18" s="247"/>
      <c r="BO18" s="247"/>
      <c r="BP18" s="247"/>
      <c r="BQ18" s="247"/>
      <c r="BR18" s="247"/>
      <c r="BS18" s="247"/>
      <c r="BT18" s="247"/>
      <c r="BU18" s="247"/>
      <c r="BV18" s="247"/>
      <c r="BW18" s="247"/>
      <c r="BX18" s="247"/>
      <c r="BY18" s="247"/>
      <c r="BZ18" s="247"/>
      <c r="CA18" s="247"/>
      <c r="CB18" s="247"/>
      <c r="CC18" s="247"/>
      <c r="CD18" s="247"/>
      <c r="CE18" s="247"/>
      <c r="CF18" s="247"/>
      <c r="CG18" s="247"/>
      <c r="CH18" s="247"/>
      <c r="CI18" s="247"/>
      <c r="CJ18" s="247"/>
      <c r="CK18" s="247"/>
      <c r="CL18" s="247"/>
      <c r="CM18" s="247"/>
      <c r="CN18" s="247"/>
      <c r="CO18" s="247"/>
      <c r="CP18" s="247"/>
      <c r="CQ18" s="247"/>
      <c r="CR18" s="247"/>
      <c r="CS18" s="247"/>
      <c r="CT18" s="247"/>
      <c r="CU18" s="247"/>
      <c r="CV18" s="247"/>
      <c r="CW18" s="247"/>
      <c r="CX18" s="247"/>
      <c r="CY18" s="247"/>
      <c r="CZ18" s="247"/>
      <c r="DA18" s="247"/>
      <c r="DB18" s="247"/>
      <c r="DC18" s="247"/>
      <c r="DD18" s="247"/>
      <c r="DE18" s="247"/>
      <c r="DF18" s="247"/>
      <c r="DG18" s="247"/>
      <c r="DH18" s="247"/>
      <c r="DI18" s="247"/>
      <c r="DJ18" s="247"/>
      <c r="DK18" s="247"/>
      <c r="DL18" s="247"/>
      <c r="DM18" s="247"/>
      <c r="DN18" s="247"/>
      <c r="DO18" s="247"/>
      <c r="DP18" s="247"/>
      <c r="DQ18" s="247"/>
      <c r="DR18" s="247"/>
      <c r="DS18" s="247"/>
      <c r="DT18" s="247"/>
      <c r="DU18" s="247"/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  <c r="FC18" s="247"/>
      <c r="FD18" s="247"/>
      <c r="FE18" s="247"/>
      <c r="FF18" s="247"/>
      <c r="FG18" s="247"/>
      <c r="FH18" s="247"/>
      <c r="FI18" s="247"/>
      <c r="FJ18" s="247"/>
      <c r="FK18" s="247"/>
      <c r="FL18" s="247"/>
      <c r="FM18" s="247"/>
      <c r="FN18" s="247"/>
      <c r="FO18" s="247"/>
      <c r="FP18" s="247"/>
      <c r="FQ18" s="247"/>
      <c r="FR18" s="247"/>
      <c r="FS18" s="247"/>
      <c r="FT18" s="247"/>
      <c r="FU18" s="247"/>
      <c r="FV18" s="247"/>
      <c r="FW18" s="247"/>
      <c r="FX18" s="247"/>
      <c r="FY18" s="247"/>
      <c r="FZ18" s="247"/>
      <c r="GA18" s="247"/>
      <c r="GB18" s="247"/>
      <c r="GC18" s="247"/>
      <c r="GD18" s="247"/>
      <c r="GE18" s="247"/>
      <c r="GF18" s="247"/>
      <c r="GG18" s="247"/>
      <c r="GH18" s="247"/>
      <c r="GI18" s="247"/>
      <c r="GJ18" s="247"/>
      <c r="GK18" s="247"/>
      <c r="GL18" s="247"/>
      <c r="GM18" s="247"/>
      <c r="GN18" s="247"/>
      <c r="GO18" s="247"/>
      <c r="GP18" s="247"/>
      <c r="GQ18" s="247"/>
      <c r="GR18" s="247"/>
      <c r="GS18" s="247"/>
      <c r="GT18" s="247"/>
      <c r="GU18" s="247"/>
      <c r="GV18" s="247"/>
      <c r="GW18" s="247"/>
      <c r="GX18" s="247"/>
      <c r="GY18" s="247"/>
      <c r="GZ18" s="247"/>
      <c r="HA18" s="247"/>
      <c r="HB18" s="247"/>
      <c r="HC18" s="247"/>
      <c r="HD18" s="247"/>
      <c r="HE18" s="247"/>
      <c r="HF18" s="247"/>
      <c r="HG18" s="247"/>
      <c r="HH18" s="247"/>
      <c r="HI18" s="247"/>
      <c r="HJ18" s="247"/>
      <c r="HK18" s="247"/>
      <c r="HL18" s="247"/>
      <c r="HM18" s="247"/>
      <c r="HN18" s="247"/>
      <c r="HO18" s="247"/>
      <c r="HP18" s="247"/>
      <c r="HQ18" s="247"/>
      <c r="HR18" s="247"/>
      <c r="HS18" s="247"/>
      <c r="HT18" s="247"/>
      <c r="HU18" s="247"/>
      <c r="HV18" s="247"/>
      <c r="HW18" s="247"/>
      <c r="HX18" s="247"/>
      <c r="HY18" s="247"/>
      <c r="HZ18" s="247"/>
      <c r="IA18" s="247"/>
      <c r="IB18" s="247"/>
      <c r="IC18" s="247"/>
      <c r="ID18" s="247"/>
      <c r="IE18" s="247"/>
      <c r="IF18" s="247"/>
      <c r="IG18" s="247"/>
      <c r="IH18" s="247"/>
      <c r="II18" s="247"/>
      <c r="IJ18" s="247"/>
      <c r="IK18" s="247"/>
      <c r="IL18" s="247"/>
      <c r="IM18" s="247"/>
      <c r="IN18" s="247"/>
      <c r="IO18" s="247"/>
      <c r="IP18" s="247"/>
      <c r="IQ18" s="247"/>
      <c r="IR18" s="247"/>
      <c r="IS18" s="247"/>
      <c r="IT18" s="247"/>
      <c r="IU18" s="247"/>
      <c r="IV18" s="247"/>
      <c r="IW18" s="247"/>
      <c r="IX18" s="247"/>
      <c r="IY18" s="247"/>
      <c r="IZ18" s="247"/>
      <c r="JA18" s="247"/>
      <c r="JB18" s="247"/>
      <c r="JC18" s="247"/>
      <c r="JD18" s="247"/>
      <c r="JE18" s="247"/>
      <c r="JF18" s="247"/>
      <c r="JG18" s="247"/>
      <c r="JH18" s="247"/>
      <c r="JI18" s="247"/>
      <c r="JJ18" s="247"/>
      <c r="JK18" s="247"/>
      <c r="JL18" s="247"/>
      <c r="JM18" s="247"/>
      <c r="JN18" s="247"/>
      <c r="JO18" s="247"/>
      <c r="JP18" s="247"/>
      <c r="JQ18" s="247"/>
      <c r="JR18" s="247"/>
      <c r="JS18" s="247"/>
      <c r="JT18" s="247"/>
      <c r="JU18" s="247"/>
      <c r="JV18" s="247"/>
      <c r="JW18" s="247"/>
      <c r="JX18" s="247"/>
      <c r="JY18" s="247"/>
      <c r="JZ18" s="247"/>
      <c r="KA18" s="247"/>
      <c r="KB18" s="247"/>
      <c r="KC18" s="247"/>
      <c r="KD18" s="247"/>
      <c r="KE18" s="247"/>
      <c r="KF18" s="247"/>
      <c r="KG18" s="247"/>
      <c r="KH18" s="247"/>
      <c r="KI18" s="247"/>
      <c r="KJ18" s="247"/>
      <c r="KK18" s="247"/>
      <c r="KL18" s="247"/>
      <c r="KM18" s="247"/>
      <c r="KN18" s="247"/>
      <c r="KO18" s="247"/>
      <c r="KP18" s="247"/>
      <c r="KQ18" s="247"/>
      <c r="KR18" s="247"/>
      <c r="KS18" s="247"/>
      <c r="KT18" s="247"/>
      <c r="KU18" s="247"/>
      <c r="KV18" s="247"/>
      <c r="KW18" s="247"/>
      <c r="KX18" s="247"/>
      <c r="KY18" s="247"/>
      <c r="KZ18" s="247"/>
      <c r="LA18" s="247"/>
      <c r="LB18" s="247"/>
      <c r="LC18" s="247"/>
      <c r="LD18" s="247"/>
      <c r="LE18" s="247"/>
      <c r="LF18" s="247"/>
      <c r="LG18" s="247"/>
      <c r="LH18" s="247"/>
      <c r="LI18" s="247"/>
      <c r="LJ18" s="247"/>
      <c r="LK18" s="247"/>
      <c r="LL18" s="247"/>
      <c r="LM18" s="247"/>
      <c r="LN18" s="247"/>
      <c r="LO18" s="247"/>
      <c r="LP18" s="247"/>
      <c r="LQ18" s="247"/>
      <c r="LR18" s="247"/>
      <c r="LS18" s="247"/>
      <c r="LT18" s="247"/>
      <c r="LU18" s="247"/>
      <c r="LV18" s="247"/>
      <c r="LW18" s="247"/>
      <c r="LX18" s="247"/>
      <c r="LY18" s="247"/>
      <c r="LZ18" s="247"/>
      <c r="MA18" s="247"/>
      <c r="MB18" s="247"/>
      <c r="MC18" s="247"/>
      <c r="MD18" s="247"/>
      <c r="ME18" s="247"/>
      <c r="MF18" s="247"/>
      <c r="MG18" s="247"/>
      <c r="MH18" s="247"/>
      <c r="MI18" s="247"/>
      <c r="MJ18" s="247"/>
      <c r="MK18" s="247"/>
      <c r="ML18" s="247"/>
      <c r="MM18" s="247"/>
      <c r="MN18" s="247"/>
      <c r="MO18" s="247"/>
      <c r="MP18" s="247"/>
      <c r="MQ18" s="247"/>
      <c r="MR18" s="247"/>
      <c r="MS18" s="247"/>
      <c r="MT18" s="247"/>
      <c r="MU18" s="247"/>
      <c r="MV18" s="247"/>
      <c r="MW18" s="247"/>
      <c r="MX18" s="247"/>
      <c r="MY18" s="247"/>
      <c r="MZ18" s="247"/>
      <c r="NA18" s="247"/>
      <c r="NB18" s="247"/>
      <c r="NC18" s="247"/>
      <c r="ND18" s="247"/>
      <c r="NE18" s="247"/>
      <c r="NF18" s="247"/>
      <c r="NG18" s="247"/>
      <c r="NH18" s="247"/>
      <c r="NI18" s="247"/>
      <c r="NJ18" s="247"/>
      <c r="NK18" s="247"/>
      <c r="NL18" s="247"/>
      <c r="NM18" s="247"/>
      <c r="NN18" s="247"/>
      <c r="NO18" s="247"/>
      <c r="NP18" s="247"/>
      <c r="NQ18" s="247"/>
      <c r="NR18" s="247"/>
      <c r="NS18" s="247"/>
      <c r="NT18" s="247"/>
      <c r="NU18" s="247"/>
      <c r="NV18" s="247"/>
      <c r="NW18" s="247"/>
      <c r="NX18" s="247"/>
      <c r="NY18" s="247"/>
      <c r="NZ18" s="247"/>
      <c r="OA18" s="247"/>
      <c r="OB18" s="247"/>
      <c r="OC18" s="247"/>
      <c r="OD18" s="247"/>
      <c r="OE18" s="247"/>
      <c r="OF18" s="247"/>
      <c r="OG18" s="247"/>
      <c r="OH18" s="247"/>
      <c r="OI18" s="247"/>
      <c r="OJ18" s="247"/>
      <c r="OK18" s="247"/>
      <c r="OL18" s="247"/>
      <c r="OM18" s="247"/>
      <c r="ON18" s="247"/>
      <c r="OO18" s="247"/>
      <c r="OP18" s="247"/>
      <c r="OQ18" s="247"/>
      <c r="OR18" s="247"/>
      <c r="OS18" s="247"/>
      <c r="OT18" s="247"/>
      <c r="OU18" s="247"/>
      <c r="OV18" s="247"/>
      <c r="OW18" s="247"/>
      <c r="OX18" s="247"/>
      <c r="OY18" s="247"/>
      <c r="OZ18" s="247"/>
      <c r="PA18" s="247"/>
      <c r="PB18" s="247"/>
      <c r="PC18" s="247"/>
      <c r="PD18" s="247"/>
      <c r="PE18" s="247"/>
      <c r="PF18" s="247"/>
      <c r="PG18" s="247"/>
      <c r="PH18" s="247"/>
      <c r="PI18" s="247"/>
      <c r="PJ18" s="247"/>
      <c r="PK18" s="247"/>
      <c r="PL18" s="247"/>
      <c r="PM18" s="247"/>
      <c r="PN18" s="247"/>
      <c r="PO18" s="247"/>
      <c r="PP18" s="247"/>
      <c r="PQ18" s="247"/>
      <c r="PR18" s="247"/>
      <c r="PS18" s="247"/>
      <c r="PT18" s="247"/>
      <c r="PU18" s="247"/>
      <c r="PV18" s="247"/>
      <c r="PW18" s="247"/>
      <c r="PX18" s="247"/>
      <c r="PY18" s="247"/>
      <c r="PZ18" s="247"/>
      <c r="QA18" s="247"/>
      <c r="QB18" s="247"/>
      <c r="QC18" s="247"/>
      <c r="QD18" s="247"/>
      <c r="QE18" s="247"/>
      <c r="QF18" s="247"/>
      <c r="QG18" s="247"/>
      <c r="QH18" s="247"/>
      <c r="QI18" s="247"/>
      <c r="QJ18" s="247"/>
      <c r="QK18" s="247"/>
      <c r="QL18" s="247"/>
      <c r="QM18" s="247"/>
      <c r="QN18" s="247"/>
      <c r="QO18" s="247"/>
      <c r="QP18" s="247"/>
      <c r="QQ18" s="247"/>
      <c r="QR18" s="247"/>
      <c r="QS18" s="247"/>
      <c r="QT18" s="247"/>
      <c r="QU18" s="247"/>
      <c r="QV18" s="247"/>
      <c r="QW18" s="247"/>
      <c r="QX18" s="247"/>
      <c r="QY18" s="247"/>
      <c r="QZ18" s="247"/>
      <c r="RA18" s="247"/>
      <c r="RB18" s="247"/>
      <c r="RC18" s="247"/>
      <c r="RD18" s="247"/>
      <c r="RE18" s="247"/>
      <c r="RF18" s="247"/>
      <c r="RG18" s="247"/>
      <c r="RH18" s="247"/>
      <c r="RI18" s="247"/>
      <c r="RJ18" s="247"/>
      <c r="RK18" s="247"/>
      <c r="RL18" s="247"/>
      <c r="RM18" s="247"/>
      <c r="RN18" s="247"/>
      <c r="RO18" s="247"/>
      <c r="RP18" s="247"/>
      <c r="RQ18" s="247"/>
      <c r="RR18" s="247"/>
      <c r="RS18" s="247"/>
      <c r="RT18" s="247"/>
      <c r="RU18" s="247"/>
      <c r="RV18" s="247"/>
      <c r="RW18" s="247"/>
      <c r="RX18" s="247"/>
      <c r="RY18" s="247"/>
      <c r="RZ18" s="247"/>
      <c r="SA18" s="247"/>
      <c r="SB18" s="247"/>
      <c r="SC18" s="247"/>
      <c r="SD18" s="247"/>
      <c r="SE18" s="247"/>
      <c r="SF18" s="247"/>
      <c r="SG18" s="247"/>
      <c r="SH18" s="247"/>
      <c r="SI18" s="247"/>
      <c r="SJ18" s="247"/>
      <c r="SK18" s="247"/>
      <c r="SL18" s="247"/>
      <c r="SM18" s="247"/>
      <c r="SN18" s="247"/>
      <c r="SO18" s="247"/>
      <c r="SP18" s="247"/>
      <c r="SQ18" s="247"/>
      <c r="SR18" s="247"/>
      <c r="SS18" s="247"/>
      <c r="ST18" s="247"/>
      <c r="SU18" s="247"/>
      <c r="SV18" s="247"/>
      <c r="SW18" s="247"/>
      <c r="SX18" s="247"/>
      <c r="SY18" s="247"/>
      <c r="SZ18" s="247"/>
      <c r="TA18" s="247"/>
      <c r="TB18" s="247"/>
      <c r="TC18" s="247"/>
      <c r="TD18" s="247"/>
      <c r="TE18" s="247"/>
      <c r="TF18" s="247"/>
      <c r="TG18" s="247"/>
      <c r="TH18" s="247"/>
      <c r="TI18" s="247"/>
      <c r="TJ18" s="247"/>
      <c r="TK18" s="247"/>
      <c r="TL18" s="247"/>
      <c r="TM18" s="247"/>
      <c r="TN18" s="247"/>
      <c r="TO18" s="247"/>
      <c r="TP18" s="247"/>
      <c r="TQ18" s="247"/>
      <c r="TR18" s="247"/>
      <c r="TS18" s="247"/>
      <c r="TT18" s="247"/>
      <c r="TU18" s="247"/>
      <c r="TV18" s="247"/>
      <c r="TW18" s="247"/>
      <c r="TX18" s="247"/>
      <c r="TY18" s="247"/>
      <c r="TZ18" s="247"/>
      <c r="UA18" s="247"/>
      <c r="UB18" s="247"/>
      <c r="UC18" s="247"/>
      <c r="UD18" s="247"/>
      <c r="UE18" s="247"/>
      <c r="UF18" s="247"/>
      <c r="UG18" s="247"/>
      <c r="UH18" s="247"/>
      <c r="UI18" s="247"/>
      <c r="UJ18" s="247"/>
      <c r="UK18" s="247"/>
      <c r="UL18" s="247"/>
      <c r="UM18" s="247"/>
      <c r="UN18" s="247"/>
      <c r="UO18" s="247"/>
      <c r="UP18" s="247"/>
      <c r="UQ18" s="247"/>
      <c r="UR18" s="247"/>
      <c r="US18" s="247"/>
      <c r="UT18" s="247"/>
      <c r="UU18" s="247"/>
      <c r="UV18" s="247"/>
      <c r="UW18" s="247"/>
      <c r="UX18" s="247"/>
      <c r="UY18" s="247"/>
      <c r="UZ18" s="247"/>
      <c r="VA18" s="247"/>
      <c r="VB18" s="247"/>
      <c r="VC18" s="247"/>
      <c r="VD18" s="247"/>
      <c r="VE18" s="247"/>
      <c r="VF18" s="247"/>
      <c r="VG18" s="247"/>
      <c r="VH18" s="247"/>
      <c r="VI18" s="247"/>
      <c r="VJ18" s="247"/>
      <c r="VK18" s="247"/>
      <c r="VL18" s="247"/>
      <c r="VM18" s="247"/>
      <c r="VN18" s="247"/>
      <c r="VO18" s="247"/>
      <c r="VP18" s="247"/>
      <c r="VQ18" s="247"/>
      <c r="VR18" s="247"/>
      <c r="VS18" s="247"/>
      <c r="VT18" s="247"/>
      <c r="VU18" s="247"/>
      <c r="VV18" s="247"/>
      <c r="VW18" s="247"/>
      <c r="VX18" s="247"/>
      <c r="VY18" s="247"/>
      <c r="VZ18" s="247"/>
      <c r="WA18" s="247"/>
      <c r="WB18" s="247"/>
      <c r="WC18" s="247"/>
      <c r="WD18" s="247"/>
      <c r="WE18" s="247"/>
      <c r="WF18" s="247"/>
      <c r="WG18" s="247"/>
      <c r="WH18" s="247"/>
      <c r="WI18" s="247"/>
      <c r="WJ18" s="247"/>
      <c r="WK18" s="247"/>
      <c r="WL18" s="247"/>
      <c r="WM18" s="247"/>
      <c r="WN18" s="247"/>
      <c r="WO18" s="247"/>
      <c r="WP18" s="247"/>
      <c r="WQ18" s="247"/>
      <c r="WR18" s="247"/>
      <c r="WS18" s="247"/>
      <c r="WT18" s="247"/>
      <c r="WU18" s="247"/>
      <c r="WV18" s="247"/>
      <c r="WW18" s="247"/>
      <c r="WX18" s="247"/>
      <c r="WY18" s="247"/>
      <c r="WZ18" s="247"/>
      <c r="XA18" s="247"/>
      <c r="XB18" s="247"/>
      <c r="XC18" s="247"/>
      <c r="XD18" s="247"/>
      <c r="XE18" s="247"/>
      <c r="XF18" s="247"/>
      <c r="XG18" s="247"/>
      <c r="XH18" s="247"/>
      <c r="XI18" s="247"/>
      <c r="XJ18" s="247"/>
      <c r="XK18" s="247"/>
      <c r="XL18" s="247"/>
      <c r="XM18" s="247"/>
      <c r="XN18" s="247"/>
      <c r="XO18" s="247"/>
      <c r="XP18" s="247"/>
      <c r="XQ18" s="247"/>
      <c r="XR18" s="247"/>
      <c r="XS18" s="247"/>
      <c r="XT18" s="247"/>
      <c r="XU18" s="247"/>
      <c r="XV18" s="247"/>
      <c r="XW18" s="247"/>
      <c r="XX18" s="247"/>
      <c r="XY18" s="247"/>
      <c r="XZ18" s="247"/>
      <c r="YA18" s="247"/>
      <c r="YB18" s="247"/>
      <c r="YC18" s="247"/>
      <c r="YD18" s="247"/>
      <c r="YE18" s="247"/>
      <c r="YF18" s="247"/>
      <c r="YG18" s="247"/>
      <c r="YH18" s="247"/>
      <c r="YI18" s="247"/>
      <c r="YJ18" s="247"/>
      <c r="YK18" s="247"/>
      <c r="YL18" s="247"/>
      <c r="YM18" s="247"/>
      <c r="YN18" s="247"/>
      <c r="YO18" s="247"/>
      <c r="YP18" s="247"/>
      <c r="YQ18" s="247"/>
      <c r="YR18" s="247"/>
      <c r="YS18" s="247"/>
      <c r="YT18" s="247"/>
      <c r="YU18" s="247"/>
      <c r="YV18" s="247"/>
      <c r="YW18" s="247"/>
      <c r="YX18" s="247"/>
      <c r="YY18" s="247"/>
      <c r="YZ18" s="247"/>
      <c r="ZA18" s="247"/>
      <c r="ZB18" s="247"/>
      <c r="ZC18" s="247"/>
      <c r="ZD18" s="247"/>
      <c r="ZE18" s="247"/>
      <c r="ZF18" s="247"/>
      <c r="ZG18" s="247"/>
      <c r="ZH18" s="247"/>
      <c r="ZI18" s="247"/>
      <c r="ZJ18" s="247"/>
      <c r="ZK18" s="247"/>
      <c r="ZL18" s="247"/>
      <c r="ZM18" s="247"/>
      <c r="ZN18" s="247"/>
      <c r="ZO18" s="247"/>
      <c r="ZP18" s="247"/>
      <c r="ZQ18" s="247"/>
      <c r="ZR18" s="247"/>
      <c r="ZS18" s="247"/>
      <c r="ZT18" s="247"/>
      <c r="ZU18" s="247"/>
      <c r="ZV18" s="247"/>
      <c r="ZW18" s="247"/>
      <c r="ZX18" s="247"/>
      <c r="ZY18" s="247"/>
      <c r="ZZ18" s="247"/>
      <c r="AAA18" s="247"/>
      <c r="AAB18" s="247"/>
      <c r="AAC18" s="247"/>
      <c r="AAD18" s="247"/>
      <c r="AAE18" s="247"/>
      <c r="AAF18" s="247"/>
      <c r="AAG18" s="247"/>
      <c r="AAH18" s="247"/>
      <c r="AAI18" s="247"/>
      <c r="AAJ18" s="247"/>
      <c r="AAK18" s="247"/>
      <c r="AAL18" s="247"/>
      <c r="AAM18" s="247"/>
      <c r="AAN18" s="247"/>
      <c r="AAO18" s="247"/>
      <c r="AAP18" s="247"/>
      <c r="AAQ18" s="247"/>
      <c r="AAR18" s="247"/>
      <c r="AAS18" s="247"/>
      <c r="AAT18" s="247"/>
      <c r="AAU18" s="247"/>
      <c r="AAV18" s="247"/>
      <c r="AAW18" s="247"/>
      <c r="AAX18" s="247"/>
      <c r="AAY18" s="247"/>
      <c r="AAZ18" s="247"/>
      <c r="ABA18" s="247"/>
      <c r="ABB18" s="247"/>
      <c r="ABC18" s="247"/>
      <c r="ABD18" s="247"/>
      <c r="ABE18" s="247"/>
      <c r="ABF18" s="247"/>
      <c r="ABG18" s="247"/>
      <c r="ABH18" s="247"/>
      <c r="ABI18" s="247"/>
      <c r="ABJ18" s="247"/>
      <c r="ABK18" s="247"/>
      <c r="ABL18" s="247"/>
      <c r="ABM18" s="247"/>
      <c r="ABN18" s="247"/>
      <c r="ABO18" s="247"/>
      <c r="ABP18" s="247"/>
      <c r="ABQ18" s="247"/>
      <c r="ABR18" s="247"/>
      <c r="ABS18" s="247"/>
      <c r="ABT18" s="247"/>
      <c r="ABU18" s="247"/>
      <c r="ABV18" s="247"/>
      <c r="ABW18" s="247"/>
      <c r="ABX18" s="247"/>
      <c r="ABY18" s="247"/>
      <c r="ABZ18" s="247"/>
      <c r="ACA18" s="247"/>
      <c r="ACB18" s="247"/>
      <c r="ACC18" s="247"/>
      <c r="ACD18" s="247"/>
      <c r="ACE18" s="247"/>
      <c r="ACF18" s="247"/>
      <c r="ACG18" s="247"/>
      <c r="ACH18" s="247"/>
      <c r="ACI18" s="247"/>
      <c r="ACJ18" s="247"/>
      <c r="ACK18" s="247"/>
      <c r="ACL18" s="247"/>
      <c r="ACM18" s="247"/>
      <c r="ACN18" s="247"/>
      <c r="ACO18" s="247"/>
      <c r="ACP18" s="247"/>
      <c r="ACQ18" s="247"/>
      <c r="ACR18" s="247"/>
      <c r="ACS18" s="247"/>
      <c r="ACT18" s="247"/>
      <c r="ACU18" s="247"/>
      <c r="ACV18" s="247"/>
      <c r="ACW18" s="247"/>
      <c r="ACX18" s="247"/>
      <c r="ACY18" s="247"/>
      <c r="ACZ18" s="247"/>
      <c r="ADA18" s="247"/>
      <c r="ADB18" s="247"/>
      <c r="ADC18" s="247"/>
      <c r="ADD18" s="247"/>
      <c r="ADE18" s="247"/>
      <c r="ADF18" s="247"/>
      <c r="ADG18" s="247"/>
      <c r="ADH18" s="247"/>
      <c r="ADI18" s="247"/>
      <c r="ADJ18" s="247"/>
      <c r="ADK18" s="247"/>
      <c r="ADL18" s="247"/>
      <c r="ADM18" s="247"/>
      <c r="ADN18" s="247"/>
      <c r="ADO18" s="247"/>
      <c r="ADP18" s="247"/>
      <c r="ADQ18" s="247"/>
      <c r="ADR18" s="247"/>
      <c r="ADS18" s="247"/>
      <c r="ADT18" s="247"/>
      <c r="ADU18" s="247"/>
      <c r="ADV18" s="247"/>
      <c r="ADW18" s="247"/>
      <c r="ADX18" s="247"/>
      <c r="ADY18" s="247"/>
      <c r="ADZ18" s="247"/>
      <c r="AEA18" s="247"/>
      <c r="AEB18" s="247"/>
      <c r="AEC18" s="247"/>
      <c r="AED18" s="247"/>
      <c r="AEE18" s="247"/>
      <c r="AEF18" s="247"/>
      <c r="AEG18" s="247"/>
      <c r="AEH18" s="247"/>
      <c r="AEI18" s="247"/>
      <c r="AEJ18" s="247"/>
      <c r="AEK18" s="247"/>
      <c r="AEL18" s="247"/>
      <c r="AEM18" s="247"/>
      <c r="AEN18" s="247"/>
      <c r="AEO18" s="247"/>
      <c r="AEP18" s="247"/>
      <c r="AEQ18" s="247"/>
      <c r="AER18" s="247"/>
      <c r="AES18" s="247"/>
      <c r="AET18" s="247"/>
      <c r="AEU18" s="247"/>
      <c r="AEV18" s="247"/>
      <c r="AEW18" s="247"/>
      <c r="AEX18" s="247"/>
      <c r="AEY18" s="247"/>
      <c r="AEZ18" s="247"/>
      <c r="AFA18" s="247"/>
      <c r="AFB18" s="247"/>
      <c r="AFC18" s="247"/>
      <c r="AFD18" s="247"/>
      <c r="AFE18" s="247"/>
      <c r="AFF18" s="247"/>
      <c r="AFG18" s="247"/>
      <c r="AFH18" s="247"/>
      <c r="AFI18" s="247"/>
      <c r="AFJ18" s="247"/>
      <c r="AFK18" s="247"/>
      <c r="AFL18" s="247"/>
      <c r="AFM18" s="247"/>
      <c r="AFN18" s="247"/>
      <c r="AFO18" s="247"/>
      <c r="AFP18" s="247"/>
      <c r="AFQ18" s="247"/>
      <c r="AFR18" s="247"/>
      <c r="AFS18" s="247"/>
      <c r="AFT18" s="247"/>
      <c r="AFU18" s="247"/>
      <c r="AFV18" s="247"/>
      <c r="AFW18" s="247"/>
      <c r="AFX18" s="247"/>
      <c r="AFY18" s="247"/>
      <c r="AFZ18" s="247"/>
      <c r="AGA18" s="247"/>
      <c r="AGB18" s="247"/>
      <c r="AGC18" s="247"/>
      <c r="AGD18" s="247"/>
      <c r="AGE18" s="247"/>
      <c r="AGF18" s="247"/>
      <c r="AGG18" s="247"/>
      <c r="AGH18" s="247"/>
      <c r="AGI18" s="247"/>
      <c r="AGJ18" s="247"/>
      <c r="AGK18" s="247"/>
      <c r="AGL18" s="247"/>
      <c r="AGM18" s="247"/>
      <c r="AGN18" s="247"/>
      <c r="AGO18" s="247"/>
      <c r="AGP18" s="247"/>
      <c r="AGQ18" s="247"/>
      <c r="AGR18" s="247"/>
      <c r="AGS18" s="247"/>
      <c r="AGT18" s="247"/>
      <c r="AGU18" s="247"/>
      <c r="AGV18" s="247"/>
      <c r="AGW18" s="247"/>
      <c r="AGX18" s="247"/>
      <c r="AGY18" s="247"/>
      <c r="AGZ18" s="247"/>
      <c r="AHA18" s="247"/>
      <c r="AHB18" s="247"/>
      <c r="AHC18" s="247"/>
      <c r="AHD18" s="247"/>
      <c r="AHE18" s="247"/>
      <c r="AHF18" s="247"/>
      <c r="AHG18" s="247"/>
      <c r="AHH18" s="247"/>
      <c r="AHI18" s="247"/>
      <c r="AHJ18" s="247"/>
      <c r="AHK18" s="247"/>
      <c r="AHL18" s="247"/>
      <c r="AHM18" s="247"/>
      <c r="AHN18" s="247"/>
      <c r="AHO18" s="247"/>
      <c r="AHP18" s="247"/>
      <c r="AHQ18" s="247"/>
      <c r="AHR18" s="247"/>
      <c r="AHS18" s="247"/>
      <c r="AHT18" s="247"/>
      <c r="AHU18" s="247"/>
      <c r="AHV18" s="247"/>
      <c r="AHW18" s="247"/>
      <c r="AHX18" s="247"/>
      <c r="AHY18" s="247"/>
      <c r="AHZ18" s="247"/>
      <c r="AIA18" s="247"/>
      <c r="AIB18" s="247"/>
      <c r="AIC18" s="247"/>
      <c r="AID18" s="247"/>
      <c r="AIE18" s="247"/>
      <c r="AIF18" s="247"/>
      <c r="AIG18" s="247"/>
      <c r="AIH18" s="247"/>
      <c r="AII18" s="247"/>
      <c r="AIJ18" s="247"/>
      <c r="AIK18" s="247"/>
      <c r="AIL18" s="247"/>
      <c r="AIM18" s="247"/>
      <c r="AIN18" s="247"/>
      <c r="AIO18" s="247"/>
      <c r="AIP18" s="247"/>
      <c r="AIQ18" s="247"/>
      <c r="AIR18" s="247"/>
      <c r="AIS18" s="247"/>
      <c r="AIT18" s="247"/>
      <c r="AIU18" s="247"/>
      <c r="AIV18" s="247"/>
      <c r="AIW18" s="247"/>
      <c r="AIX18" s="247"/>
      <c r="AIY18" s="247"/>
      <c r="AIZ18" s="247"/>
      <c r="AJA18" s="247"/>
      <c r="AJB18" s="247"/>
      <c r="AJC18" s="247"/>
      <c r="AJD18" s="247"/>
      <c r="AJE18" s="247"/>
      <c r="AJF18" s="247"/>
      <c r="AJG18" s="247"/>
      <c r="AJH18" s="247"/>
      <c r="AJI18" s="247"/>
      <c r="AJJ18" s="247"/>
      <c r="AJK18" s="247"/>
      <c r="AJL18" s="247"/>
      <c r="AJM18" s="247"/>
      <c r="AJN18" s="247"/>
      <c r="AJO18" s="247"/>
      <c r="AJP18" s="247"/>
      <c r="AJQ18" s="247"/>
      <c r="AJR18" s="247"/>
      <c r="AJS18" s="247"/>
      <c r="AJT18" s="247"/>
      <c r="AJU18" s="247"/>
      <c r="AJV18" s="247"/>
      <c r="AJW18" s="247"/>
      <c r="AJX18" s="247"/>
      <c r="AJY18" s="247"/>
      <c r="AJZ18" s="247"/>
      <c r="AKA18" s="247"/>
      <c r="AKB18" s="247"/>
      <c r="AKC18" s="247"/>
      <c r="AKD18" s="247"/>
      <c r="AKE18" s="247"/>
      <c r="AKF18" s="247"/>
      <c r="AKG18" s="247"/>
      <c r="AKH18" s="247"/>
      <c r="AKI18" s="247"/>
      <c r="AKJ18" s="247"/>
      <c r="AKK18" s="247"/>
      <c r="AKL18" s="247"/>
      <c r="AKM18" s="247"/>
      <c r="AKN18" s="247"/>
      <c r="AKO18" s="247"/>
      <c r="AKP18" s="247"/>
      <c r="AKQ18" s="247"/>
      <c r="AKR18" s="247"/>
      <c r="AKS18" s="247"/>
      <c r="AKT18" s="247"/>
      <c r="AKU18" s="247"/>
      <c r="AKV18" s="247"/>
      <c r="AKW18" s="247"/>
      <c r="AKX18" s="247"/>
      <c r="AKY18" s="247"/>
      <c r="AKZ18" s="247"/>
      <c r="ALA18" s="247"/>
      <c r="ALB18" s="247"/>
      <c r="ALC18" s="247"/>
      <c r="ALD18" s="247"/>
      <c r="ALE18" s="247"/>
      <c r="ALF18" s="247"/>
      <c r="ALG18" s="247"/>
      <c r="ALH18" s="247"/>
      <c r="ALI18" s="247"/>
      <c r="ALJ18" s="247"/>
      <c r="ALK18" s="247"/>
      <c r="ALL18" s="247"/>
      <c r="ALM18" s="247"/>
      <c r="ALN18" s="247"/>
      <c r="ALO18" s="247"/>
      <c r="ALP18" s="247"/>
      <c r="ALQ18" s="247"/>
      <c r="ALR18" s="247"/>
      <c r="ALS18" s="247"/>
      <c r="ALT18" s="247"/>
      <c r="ALU18" s="247"/>
      <c r="ALV18" s="247"/>
      <c r="ALW18" s="247"/>
      <c r="ALX18" s="247"/>
      <c r="ALY18" s="247"/>
      <c r="ALZ18" s="247"/>
      <c r="AMA18" s="247"/>
      <c r="AMB18" s="247"/>
      <c r="AMC18" s="247"/>
      <c r="AMD18" s="247"/>
      <c r="AME18" s="247"/>
      <c r="AMF18" s="247"/>
      <c r="AMG18" s="247"/>
      <c r="AMH18" s="247"/>
      <c r="AMI18" s="247"/>
      <c r="AMJ18" s="247"/>
      <c r="AMK18" s="247"/>
      <c r="AML18" s="247"/>
      <c r="AMM18" s="247"/>
      <c r="AMN18" s="247"/>
      <c r="AMO18" s="247"/>
      <c r="AMP18" s="247"/>
      <c r="AMQ18" s="247"/>
      <c r="AMR18" s="247"/>
      <c r="AMS18" s="247"/>
      <c r="AMT18" s="247"/>
      <c r="AMU18" s="247"/>
      <c r="AMV18" s="247"/>
      <c r="AMW18" s="247"/>
      <c r="AMX18" s="247"/>
      <c r="AMY18" s="247"/>
      <c r="AMZ18" s="247"/>
      <c r="ANA18" s="247"/>
      <c r="ANB18" s="247"/>
      <c r="ANC18" s="247"/>
      <c r="AND18" s="247"/>
      <c r="ANE18" s="247"/>
      <c r="ANF18" s="247"/>
      <c r="ANG18" s="247"/>
      <c r="ANH18" s="247"/>
      <c r="ANI18" s="247"/>
      <c r="ANJ18" s="247"/>
      <c r="ANK18" s="247"/>
      <c r="ANL18" s="247"/>
      <c r="ANM18" s="247"/>
      <c r="ANN18" s="247"/>
      <c r="ANO18" s="247"/>
      <c r="ANP18" s="247"/>
      <c r="ANQ18" s="247"/>
      <c r="ANR18" s="247"/>
      <c r="ANS18" s="247"/>
      <c r="ANT18" s="247"/>
      <c r="ANU18" s="247"/>
      <c r="ANV18" s="247"/>
      <c r="ANW18" s="247"/>
      <c r="ANX18" s="247"/>
      <c r="ANY18" s="247"/>
      <c r="ANZ18" s="247"/>
      <c r="AOA18" s="247"/>
      <c r="AOB18" s="247"/>
      <c r="AOC18" s="247"/>
      <c r="AOD18" s="247"/>
      <c r="AOE18" s="247"/>
      <c r="AOF18" s="247"/>
      <c r="AOG18" s="247"/>
      <c r="AOH18" s="247"/>
      <c r="AOI18" s="247"/>
      <c r="AOJ18" s="247"/>
      <c r="AOK18" s="247"/>
      <c r="AOL18" s="247"/>
      <c r="AOM18" s="247"/>
      <c r="AON18" s="247"/>
      <c r="AOO18" s="247"/>
      <c r="AOP18" s="247"/>
      <c r="AOQ18" s="247"/>
      <c r="AOR18" s="247"/>
      <c r="AOS18" s="247"/>
      <c r="AOT18" s="247"/>
      <c r="AOU18" s="247"/>
      <c r="AOV18" s="247"/>
      <c r="AOW18" s="247"/>
      <c r="AOX18" s="247"/>
      <c r="AOY18" s="247"/>
      <c r="AOZ18" s="247"/>
      <c r="APA18" s="247"/>
      <c r="APB18" s="247"/>
      <c r="APC18" s="247"/>
      <c r="APD18" s="247"/>
      <c r="APE18" s="247"/>
      <c r="APF18" s="247"/>
      <c r="APG18" s="247"/>
      <c r="APH18" s="247"/>
      <c r="API18" s="247"/>
      <c r="APJ18" s="247"/>
      <c r="APK18" s="247"/>
      <c r="APL18" s="247"/>
      <c r="APM18" s="247"/>
      <c r="APN18" s="247"/>
      <c r="APO18" s="247"/>
      <c r="APP18" s="247"/>
      <c r="APQ18" s="247"/>
      <c r="APR18" s="247"/>
      <c r="APS18" s="247"/>
      <c r="APT18" s="247"/>
      <c r="APU18" s="247"/>
      <c r="APV18" s="247"/>
      <c r="APW18" s="247"/>
      <c r="APX18" s="247"/>
      <c r="APY18" s="247"/>
      <c r="APZ18" s="247"/>
      <c r="AQA18" s="247"/>
      <c r="AQB18" s="247"/>
      <c r="AQC18" s="247"/>
      <c r="AQD18" s="247"/>
      <c r="AQE18" s="247"/>
      <c r="AQF18" s="247"/>
      <c r="AQG18" s="247"/>
      <c r="AQH18" s="247"/>
      <c r="AQI18" s="247"/>
      <c r="AQJ18" s="247"/>
      <c r="AQK18" s="247"/>
      <c r="AQL18" s="247"/>
      <c r="AQM18" s="247"/>
      <c r="AQN18" s="247"/>
      <c r="AQO18" s="247"/>
      <c r="AQP18" s="247"/>
      <c r="AQQ18" s="247"/>
      <c r="AQR18" s="247"/>
      <c r="AQS18" s="247"/>
      <c r="AQT18" s="247"/>
      <c r="AQU18" s="247"/>
      <c r="AQV18" s="247"/>
      <c r="AQW18" s="247"/>
      <c r="AQX18" s="247"/>
      <c r="AQY18" s="247"/>
      <c r="AQZ18" s="247"/>
      <c r="ARA18" s="247"/>
      <c r="ARB18" s="247"/>
      <c r="ARC18" s="247"/>
      <c r="ARD18" s="247"/>
      <c r="ARE18" s="247"/>
      <c r="ARF18" s="247"/>
      <c r="ARG18" s="247"/>
      <c r="ARH18" s="247"/>
      <c r="ARI18" s="247"/>
      <c r="ARJ18" s="247"/>
      <c r="ARK18" s="247"/>
      <c r="ARL18" s="247"/>
      <c r="ARM18" s="247"/>
      <c r="ARN18" s="247"/>
      <c r="ARO18" s="247"/>
      <c r="ARP18" s="247"/>
      <c r="ARQ18" s="247"/>
      <c r="ARR18" s="247"/>
      <c r="ARS18" s="247"/>
      <c r="ART18" s="247"/>
      <c r="ARU18" s="247"/>
      <c r="ARV18" s="247"/>
      <c r="ARW18" s="247"/>
      <c r="ARX18" s="247"/>
      <c r="ARY18" s="247"/>
      <c r="ARZ18" s="247"/>
      <c r="ASA18" s="247"/>
      <c r="ASB18" s="247"/>
      <c r="ASC18" s="247"/>
      <c r="ASD18" s="247"/>
      <c r="ASE18" s="247"/>
      <c r="ASF18" s="247"/>
      <c r="ASG18" s="247"/>
      <c r="ASH18" s="247"/>
      <c r="ASI18" s="247"/>
      <c r="ASJ18" s="247"/>
      <c r="ASK18" s="247"/>
      <c r="ASL18" s="247"/>
      <c r="ASM18" s="247"/>
      <c r="ASN18" s="247"/>
      <c r="ASO18" s="247"/>
      <c r="ASP18" s="247"/>
      <c r="ASQ18" s="247"/>
      <c r="ASR18" s="247"/>
      <c r="ASS18" s="247"/>
      <c r="AST18" s="247"/>
      <c r="ASU18" s="247"/>
      <c r="ASV18" s="247"/>
      <c r="ASW18" s="247"/>
      <c r="ASX18" s="247"/>
      <c r="ASY18" s="247"/>
      <c r="ASZ18" s="247"/>
      <c r="ATA18" s="247"/>
      <c r="ATB18" s="247"/>
      <c r="ATC18" s="247"/>
      <c r="ATD18" s="247"/>
      <c r="ATE18" s="247"/>
      <c r="ATF18" s="247"/>
      <c r="ATG18" s="247"/>
      <c r="ATH18" s="247"/>
      <c r="ATI18" s="247"/>
      <c r="ATJ18" s="247"/>
      <c r="ATK18" s="247"/>
      <c r="ATL18" s="247"/>
      <c r="ATM18" s="247"/>
      <c r="ATN18" s="247"/>
      <c r="ATO18" s="247"/>
      <c r="ATP18" s="247"/>
      <c r="ATQ18" s="247"/>
      <c r="ATR18" s="247"/>
      <c r="ATS18" s="247"/>
      <c r="ATT18" s="247"/>
      <c r="ATU18" s="247"/>
      <c r="ATV18" s="247"/>
      <c r="ATW18" s="247"/>
      <c r="ATX18" s="247"/>
      <c r="ATY18" s="247"/>
      <c r="ATZ18" s="247"/>
      <c r="AUA18" s="247"/>
      <c r="AUB18" s="247"/>
      <c r="AUC18" s="247"/>
      <c r="AUD18" s="247"/>
      <c r="AUE18" s="247"/>
      <c r="AUF18" s="247"/>
      <c r="AUG18" s="247"/>
      <c r="AUH18" s="247"/>
      <c r="AUI18" s="247"/>
      <c r="AUJ18" s="247"/>
      <c r="AUK18" s="247"/>
      <c r="AUL18" s="247"/>
      <c r="AUM18" s="247"/>
      <c r="AUN18" s="247"/>
      <c r="AUO18" s="247"/>
      <c r="AUP18" s="247"/>
      <c r="AUQ18" s="247"/>
      <c r="AUR18" s="247"/>
      <c r="AUS18" s="247"/>
      <c r="AUT18" s="247"/>
      <c r="AUU18" s="247"/>
      <c r="AUV18" s="247"/>
      <c r="AUW18" s="247"/>
      <c r="AUX18" s="247"/>
      <c r="AUY18" s="247"/>
      <c r="AUZ18" s="247"/>
      <c r="AVA18" s="247"/>
      <c r="AVB18" s="247"/>
      <c r="AVC18" s="247"/>
      <c r="AVD18" s="247"/>
      <c r="AVE18" s="247"/>
      <c r="AVF18" s="247"/>
      <c r="AVG18" s="247"/>
      <c r="AVH18" s="247"/>
      <c r="AVI18" s="247"/>
      <c r="AVJ18" s="247"/>
      <c r="AVK18" s="247"/>
      <c r="AVL18" s="247"/>
      <c r="AVM18" s="247"/>
      <c r="AVN18" s="247"/>
      <c r="AVO18" s="247"/>
      <c r="AVP18" s="247"/>
      <c r="AVQ18" s="247"/>
      <c r="AVR18" s="247"/>
      <c r="AVS18" s="247"/>
      <c r="AVT18" s="247"/>
      <c r="AVU18" s="247"/>
      <c r="AVV18" s="247"/>
      <c r="AVW18" s="247"/>
      <c r="AVX18" s="247"/>
      <c r="AVY18" s="247"/>
      <c r="AVZ18" s="247"/>
      <c r="AWA18" s="247"/>
      <c r="AWB18" s="247"/>
      <c r="AWC18" s="247"/>
      <c r="AWD18" s="247"/>
      <c r="AWE18" s="247"/>
      <c r="AWF18" s="247"/>
      <c r="AWG18" s="247"/>
      <c r="AWH18" s="247"/>
      <c r="AWI18" s="247"/>
      <c r="AWJ18" s="247"/>
      <c r="AWK18" s="247"/>
      <c r="AWL18" s="247"/>
      <c r="AWM18" s="247"/>
      <c r="AWN18" s="247"/>
      <c r="AWO18" s="247"/>
      <c r="AWP18" s="247"/>
      <c r="AWQ18" s="247"/>
      <c r="AWR18" s="247"/>
      <c r="AWS18" s="247"/>
      <c r="AWT18" s="247"/>
      <c r="AWU18" s="247"/>
      <c r="AWV18" s="247"/>
      <c r="AWW18" s="247"/>
      <c r="AWX18" s="247"/>
      <c r="AWY18" s="247"/>
      <c r="AWZ18" s="247"/>
      <c r="AXA18" s="247"/>
      <c r="AXB18" s="247"/>
      <c r="AXC18" s="247"/>
      <c r="AXD18" s="247"/>
      <c r="AXE18" s="247"/>
      <c r="AXF18" s="247"/>
      <c r="AXG18" s="247"/>
      <c r="AXH18" s="247"/>
      <c r="AXI18" s="247"/>
      <c r="AXJ18" s="247"/>
      <c r="AXK18" s="247"/>
      <c r="AXL18" s="247"/>
      <c r="AXM18" s="247"/>
      <c r="AXN18" s="247"/>
      <c r="AXO18" s="247"/>
      <c r="AXP18" s="247"/>
      <c r="AXQ18" s="247"/>
      <c r="AXR18" s="247"/>
      <c r="AXS18" s="247"/>
      <c r="AXT18" s="247"/>
      <c r="AXU18" s="247"/>
      <c r="AXV18" s="247"/>
      <c r="AXW18" s="247"/>
      <c r="AXX18" s="247"/>
      <c r="AXY18" s="247"/>
      <c r="AXZ18" s="247"/>
      <c r="AYA18" s="247"/>
      <c r="AYB18" s="247"/>
      <c r="AYC18" s="247"/>
      <c r="AYD18" s="247"/>
      <c r="AYE18" s="247"/>
      <c r="AYF18" s="247"/>
      <c r="AYG18" s="247"/>
      <c r="AYH18" s="247"/>
      <c r="AYI18" s="247"/>
      <c r="AYJ18" s="247"/>
      <c r="AYK18" s="247"/>
      <c r="AYL18" s="247"/>
      <c r="AYM18" s="247"/>
      <c r="AYN18" s="247"/>
      <c r="AYO18" s="247"/>
      <c r="AYP18" s="247"/>
      <c r="AYQ18" s="247"/>
      <c r="AYR18" s="247"/>
      <c r="AYS18" s="247"/>
      <c r="AYT18" s="247"/>
      <c r="AYU18" s="247"/>
      <c r="AYV18" s="247"/>
      <c r="AYW18" s="247"/>
      <c r="AYX18" s="247"/>
      <c r="AYY18" s="247"/>
      <c r="AYZ18" s="247"/>
      <c r="AZA18" s="247"/>
      <c r="AZB18" s="247"/>
      <c r="AZC18" s="247"/>
      <c r="AZD18" s="247"/>
      <c r="AZE18" s="247"/>
      <c r="AZF18" s="247"/>
      <c r="AZG18" s="247"/>
      <c r="AZH18" s="247"/>
      <c r="AZI18" s="247"/>
      <c r="AZJ18" s="247"/>
      <c r="AZK18" s="247"/>
      <c r="AZL18" s="247"/>
      <c r="AZM18" s="247"/>
      <c r="AZN18" s="247"/>
      <c r="AZO18" s="247"/>
      <c r="AZP18" s="247"/>
      <c r="AZQ18" s="247"/>
      <c r="AZR18" s="247"/>
      <c r="AZS18" s="247"/>
      <c r="AZT18" s="247"/>
      <c r="AZU18" s="247"/>
      <c r="AZV18" s="247"/>
      <c r="AZW18" s="247"/>
      <c r="AZX18" s="247"/>
      <c r="AZY18" s="247"/>
      <c r="AZZ18" s="247"/>
      <c r="BAA18" s="247"/>
      <c r="BAB18" s="247"/>
      <c r="BAC18" s="247"/>
      <c r="BAD18" s="247"/>
      <c r="BAE18" s="247"/>
      <c r="BAF18" s="247"/>
      <c r="BAG18" s="247"/>
      <c r="BAH18" s="247"/>
      <c r="BAI18" s="247"/>
      <c r="BAJ18" s="247"/>
      <c r="BAK18" s="247"/>
      <c r="BAL18" s="247"/>
      <c r="BAM18" s="247"/>
      <c r="BAN18" s="247"/>
      <c r="BAO18" s="247"/>
      <c r="BAP18" s="247"/>
      <c r="BAQ18" s="247"/>
      <c r="BAR18" s="247"/>
      <c r="BAS18" s="247"/>
      <c r="BAT18" s="247"/>
      <c r="BAU18" s="247"/>
      <c r="BAV18" s="247"/>
      <c r="BAW18" s="247"/>
      <c r="BAX18" s="247"/>
      <c r="BAY18" s="247"/>
      <c r="BAZ18" s="247"/>
      <c r="BBA18" s="247"/>
      <c r="BBB18" s="247"/>
      <c r="BBC18" s="247"/>
      <c r="BBD18" s="247"/>
      <c r="BBE18" s="247"/>
      <c r="BBF18" s="247"/>
      <c r="BBG18" s="247"/>
      <c r="BBH18" s="247"/>
      <c r="BBI18" s="247"/>
      <c r="BBJ18" s="247"/>
      <c r="BBK18" s="247"/>
      <c r="BBL18" s="247"/>
      <c r="BBM18" s="247"/>
      <c r="BBN18" s="247"/>
      <c r="BBO18" s="247"/>
      <c r="BBP18" s="247"/>
      <c r="BBQ18" s="247"/>
      <c r="BBR18" s="247"/>
      <c r="BBS18" s="247"/>
      <c r="BBT18" s="247"/>
      <c r="BBU18" s="247"/>
      <c r="BBV18" s="247"/>
      <c r="BBW18" s="247"/>
      <c r="BBX18" s="247"/>
      <c r="BBY18" s="247"/>
      <c r="BBZ18" s="247"/>
      <c r="BCA18" s="247"/>
      <c r="BCB18" s="247"/>
      <c r="BCC18" s="247"/>
      <c r="BCD18" s="247"/>
      <c r="BCE18" s="247"/>
      <c r="BCF18" s="247"/>
      <c r="BCG18" s="247"/>
      <c r="BCH18" s="247"/>
      <c r="BCI18" s="247"/>
      <c r="BCJ18" s="247"/>
      <c r="BCK18" s="247"/>
      <c r="BCL18" s="247"/>
      <c r="BCM18" s="247"/>
      <c r="BCN18" s="247"/>
      <c r="BCO18" s="247"/>
      <c r="BCP18" s="247"/>
      <c r="BCQ18" s="247"/>
      <c r="BCR18" s="247"/>
      <c r="BCS18" s="247"/>
      <c r="BCT18" s="247"/>
      <c r="BCU18" s="247"/>
      <c r="BCV18" s="247"/>
      <c r="BCW18" s="247"/>
      <c r="BCX18" s="247"/>
      <c r="BCY18" s="247"/>
      <c r="BCZ18" s="247"/>
      <c r="BDA18" s="247"/>
      <c r="BDB18" s="247"/>
      <c r="BDC18" s="247"/>
      <c r="BDD18" s="247"/>
      <c r="BDE18" s="247"/>
      <c r="BDF18" s="247"/>
      <c r="BDG18" s="247"/>
      <c r="BDH18" s="247"/>
      <c r="BDI18" s="247"/>
      <c r="BDJ18" s="247"/>
      <c r="BDK18" s="247"/>
      <c r="BDL18" s="247"/>
      <c r="BDM18" s="247"/>
      <c r="BDN18" s="247"/>
      <c r="BDO18" s="247"/>
      <c r="BDP18" s="247"/>
      <c r="BDQ18" s="247"/>
      <c r="BDR18" s="247"/>
      <c r="BDS18" s="247"/>
      <c r="BDT18" s="247"/>
      <c r="BDU18" s="247"/>
      <c r="BDV18" s="247"/>
      <c r="BDW18" s="247"/>
      <c r="BDX18" s="247"/>
      <c r="BDY18" s="247"/>
      <c r="BDZ18" s="247"/>
      <c r="BEA18" s="247"/>
      <c r="BEB18" s="247"/>
      <c r="BEC18" s="247"/>
      <c r="BED18" s="247"/>
      <c r="BEE18" s="247"/>
      <c r="BEF18" s="247"/>
      <c r="BEG18" s="247"/>
      <c r="BEH18" s="247"/>
      <c r="BEI18" s="247"/>
      <c r="BEJ18" s="247"/>
      <c r="BEK18" s="247"/>
      <c r="BEL18" s="247"/>
      <c r="BEM18" s="247"/>
      <c r="BEN18" s="247"/>
      <c r="BEO18" s="247"/>
      <c r="BEP18" s="247"/>
      <c r="BEQ18" s="247"/>
      <c r="BER18" s="247"/>
      <c r="BES18" s="247"/>
      <c r="BET18" s="247"/>
      <c r="BEU18" s="247"/>
      <c r="BEV18" s="247"/>
      <c r="BEW18" s="247"/>
      <c r="BEX18" s="247"/>
      <c r="BEY18" s="247"/>
      <c r="BEZ18" s="247"/>
      <c r="BFA18" s="247"/>
      <c r="BFB18" s="247"/>
      <c r="BFC18" s="247"/>
      <c r="BFD18" s="247"/>
      <c r="BFE18" s="247"/>
      <c r="BFF18" s="247"/>
      <c r="BFG18" s="247"/>
      <c r="BFH18" s="247"/>
      <c r="BFI18" s="247"/>
      <c r="BFJ18" s="247"/>
      <c r="BFK18" s="247"/>
      <c r="BFL18" s="247"/>
      <c r="BFM18" s="247"/>
      <c r="BFN18" s="247"/>
      <c r="BFO18" s="247"/>
      <c r="BFP18" s="247"/>
      <c r="BFQ18" s="247"/>
      <c r="BFR18" s="247"/>
      <c r="BFS18" s="247"/>
      <c r="BFT18" s="247"/>
      <c r="BFU18" s="247"/>
      <c r="BFV18" s="247"/>
      <c r="BFW18" s="247"/>
      <c r="BFX18" s="247"/>
      <c r="BFY18" s="247"/>
      <c r="BFZ18" s="247"/>
      <c r="BGA18" s="247"/>
      <c r="BGB18" s="247"/>
      <c r="BGC18" s="247"/>
      <c r="BGD18" s="247"/>
      <c r="BGE18" s="247"/>
      <c r="BGF18" s="247"/>
      <c r="BGG18" s="247"/>
      <c r="BGH18" s="247"/>
      <c r="BGI18" s="247"/>
      <c r="BGJ18" s="247"/>
      <c r="BGK18" s="247"/>
      <c r="BGL18" s="247"/>
      <c r="BGM18" s="247"/>
      <c r="BGN18" s="247"/>
      <c r="BGO18" s="247"/>
      <c r="BGP18" s="247"/>
      <c r="BGQ18" s="247"/>
      <c r="BGR18" s="247"/>
      <c r="BGS18" s="247"/>
      <c r="BGT18" s="247"/>
      <c r="BGU18" s="247"/>
      <c r="BGV18" s="247"/>
      <c r="BGW18" s="247"/>
      <c r="BGX18" s="247"/>
      <c r="BGY18" s="247"/>
      <c r="BGZ18" s="247"/>
      <c r="BHA18" s="247"/>
      <c r="BHB18" s="247"/>
      <c r="BHC18" s="247"/>
      <c r="BHD18" s="247"/>
      <c r="BHE18" s="247"/>
      <c r="BHF18" s="247"/>
      <c r="BHG18" s="247"/>
      <c r="BHH18" s="247"/>
      <c r="BHI18" s="247"/>
      <c r="BHJ18" s="247"/>
      <c r="BHK18" s="247"/>
      <c r="BHL18" s="247"/>
      <c r="BHM18" s="247"/>
      <c r="BHN18" s="247"/>
      <c r="BHO18" s="247"/>
      <c r="BHP18" s="247"/>
      <c r="BHQ18" s="247"/>
      <c r="BHR18" s="247"/>
      <c r="BHS18" s="247"/>
      <c r="BHT18" s="247"/>
      <c r="BHU18" s="247"/>
      <c r="BHV18" s="247"/>
      <c r="BHW18" s="247"/>
      <c r="BHX18" s="247"/>
      <c r="BHY18" s="247"/>
      <c r="BHZ18" s="247"/>
      <c r="BIA18" s="247"/>
      <c r="BIB18" s="247"/>
      <c r="BIC18" s="247"/>
      <c r="BID18" s="247"/>
      <c r="BIE18" s="247"/>
      <c r="BIF18" s="247"/>
      <c r="BIG18" s="247"/>
      <c r="BIH18" s="247"/>
      <c r="BII18" s="247"/>
      <c r="BIJ18" s="247"/>
      <c r="BIK18" s="247"/>
      <c r="BIL18" s="247"/>
      <c r="BIM18" s="247"/>
      <c r="BIN18" s="247"/>
      <c r="BIO18" s="247"/>
      <c r="BIP18" s="247"/>
      <c r="BIQ18" s="247"/>
      <c r="BIR18" s="247"/>
      <c r="BIS18" s="247"/>
      <c r="BIT18" s="247"/>
      <c r="BIU18" s="247"/>
      <c r="BIV18" s="247"/>
      <c r="BIW18" s="247"/>
      <c r="BIX18" s="247"/>
      <c r="BIY18" s="247"/>
      <c r="BIZ18" s="247"/>
      <c r="BJA18" s="247"/>
      <c r="BJB18" s="247"/>
      <c r="BJC18" s="247"/>
      <c r="BJD18" s="247"/>
      <c r="BJE18" s="247"/>
      <c r="BJF18" s="247"/>
      <c r="BJG18" s="247"/>
      <c r="BJH18" s="247"/>
      <c r="BJI18" s="247"/>
      <c r="BJJ18" s="247"/>
      <c r="BJK18" s="247"/>
      <c r="BJL18" s="247"/>
      <c r="BJM18" s="247"/>
      <c r="BJN18" s="247"/>
      <c r="BJO18" s="247"/>
      <c r="BJP18" s="247"/>
      <c r="BJQ18" s="247"/>
      <c r="BJR18" s="247"/>
      <c r="BJS18" s="247"/>
      <c r="BJT18" s="247"/>
      <c r="BJU18" s="247"/>
      <c r="BJV18" s="247"/>
      <c r="BJW18" s="247"/>
      <c r="BJX18" s="247"/>
      <c r="BJY18" s="247"/>
      <c r="BJZ18" s="247"/>
      <c r="BKA18" s="247"/>
      <c r="BKB18" s="247"/>
      <c r="BKC18" s="247"/>
      <c r="BKD18" s="247"/>
      <c r="BKE18" s="247"/>
      <c r="BKF18" s="247"/>
      <c r="BKG18" s="247"/>
      <c r="BKH18" s="247"/>
      <c r="BKI18" s="247"/>
      <c r="BKJ18" s="247"/>
      <c r="BKK18" s="247"/>
      <c r="BKL18" s="247"/>
      <c r="BKM18" s="247"/>
      <c r="BKN18" s="247"/>
      <c r="BKO18" s="247"/>
      <c r="BKP18" s="247"/>
      <c r="BKQ18" s="247"/>
      <c r="BKR18" s="247"/>
      <c r="BKS18" s="247"/>
      <c r="BKT18" s="247"/>
      <c r="BKU18" s="247"/>
      <c r="BKV18" s="247"/>
      <c r="BKW18" s="247"/>
      <c r="BKX18" s="247"/>
      <c r="BKY18" s="247"/>
      <c r="BKZ18" s="247"/>
      <c r="BLA18" s="247"/>
      <c r="BLB18" s="247"/>
      <c r="BLC18" s="247"/>
      <c r="BLD18" s="247"/>
      <c r="BLE18" s="247"/>
      <c r="BLF18" s="247"/>
      <c r="BLG18" s="247"/>
      <c r="BLH18" s="247"/>
      <c r="BLI18" s="247"/>
      <c r="BLJ18" s="247"/>
      <c r="BLK18" s="247"/>
      <c r="BLL18" s="247"/>
      <c r="BLM18" s="247"/>
      <c r="BLN18" s="247"/>
      <c r="BLO18" s="247"/>
      <c r="BLP18" s="247"/>
      <c r="BLQ18" s="247"/>
      <c r="BLR18" s="247"/>
      <c r="BLS18" s="247"/>
      <c r="BLT18" s="247"/>
      <c r="BLU18" s="247"/>
      <c r="BLV18" s="247"/>
      <c r="BLW18" s="247"/>
      <c r="BLX18" s="247"/>
      <c r="BLY18" s="247"/>
      <c r="BLZ18" s="247"/>
      <c r="BMA18" s="247"/>
      <c r="BMB18" s="247"/>
      <c r="BMC18" s="247"/>
      <c r="BMD18" s="247"/>
      <c r="BME18" s="247"/>
      <c r="BMF18" s="247"/>
      <c r="BMG18" s="247"/>
      <c r="BMH18" s="247"/>
      <c r="BMI18" s="247"/>
      <c r="BMJ18" s="247"/>
      <c r="BMK18" s="247"/>
      <c r="BML18" s="247"/>
      <c r="BMM18" s="247"/>
      <c r="BMN18" s="247"/>
      <c r="BMO18" s="247"/>
      <c r="BMP18" s="247"/>
      <c r="BMQ18" s="247"/>
      <c r="BMR18" s="247"/>
      <c r="BMS18" s="247"/>
      <c r="BMT18" s="247"/>
      <c r="BMU18" s="247"/>
      <c r="BMV18" s="247"/>
      <c r="BMW18" s="247"/>
      <c r="BMX18" s="247"/>
      <c r="BMY18" s="247"/>
      <c r="BMZ18" s="247"/>
      <c r="BNA18" s="247"/>
      <c r="BNB18" s="247"/>
      <c r="BNC18" s="247"/>
      <c r="BND18" s="247"/>
      <c r="BNE18" s="247"/>
      <c r="BNF18" s="247"/>
      <c r="BNG18" s="247"/>
      <c r="BNH18" s="247"/>
      <c r="BNI18" s="247"/>
      <c r="BNJ18" s="247"/>
      <c r="BNK18" s="247"/>
      <c r="BNL18" s="247"/>
      <c r="BNM18" s="247"/>
      <c r="BNN18" s="247"/>
      <c r="BNO18" s="247"/>
      <c r="BNP18" s="247"/>
      <c r="BNQ18" s="247"/>
      <c r="BNR18" s="247"/>
      <c r="BNS18" s="247"/>
      <c r="BNT18" s="247"/>
      <c r="BNU18" s="247"/>
      <c r="BNV18" s="247"/>
      <c r="BNW18" s="247"/>
      <c r="BNX18" s="247"/>
      <c r="BNY18" s="247"/>
      <c r="BNZ18" s="247"/>
      <c r="BOA18" s="247"/>
      <c r="BOB18" s="247"/>
      <c r="BOC18" s="247"/>
      <c r="BOD18" s="247"/>
      <c r="BOE18" s="247"/>
      <c r="BOF18" s="247"/>
      <c r="BOG18" s="247"/>
      <c r="BOH18" s="247"/>
      <c r="BOI18" s="247"/>
      <c r="BOJ18" s="247"/>
      <c r="BOK18" s="247"/>
      <c r="BOL18" s="247"/>
      <c r="BOM18" s="247"/>
      <c r="BON18" s="247"/>
      <c r="BOO18" s="247"/>
      <c r="BOP18" s="247"/>
      <c r="BOQ18" s="247"/>
      <c r="BOR18" s="247"/>
      <c r="BOS18" s="247"/>
      <c r="BOT18" s="247"/>
      <c r="BOU18" s="247"/>
      <c r="BOV18" s="247"/>
      <c r="BOW18" s="247"/>
      <c r="BOX18" s="247"/>
      <c r="BOY18" s="247"/>
      <c r="BOZ18" s="247"/>
      <c r="BPA18" s="247"/>
      <c r="BPB18" s="247"/>
      <c r="BPC18" s="247"/>
      <c r="BPD18" s="247"/>
      <c r="BPE18" s="247"/>
      <c r="BPF18" s="247"/>
      <c r="BPG18" s="247"/>
      <c r="BPH18" s="247"/>
      <c r="BPI18" s="247"/>
      <c r="BPJ18" s="247"/>
      <c r="BPK18" s="247"/>
      <c r="BPL18" s="247"/>
      <c r="BPM18" s="247"/>
      <c r="BPN18" s="247"/>
      <c r="BPO18" s="247"/>
      <c r="BPP18" s="247"/>
      <c r="BPQ18" s="247"/>
      <c r="BPR18" s="247"/>
      <c r="BPS18" s="247"/>
      <c r="BPT18" s="247"/>
      <c r="BPU18" s="247"/>
      <c r="BPV18" s="247"/>
      <c r="BPW18" s="247"/>
      <c r="BPX18" s="247"/>
      <c r="BPY18" s="247"/>
      <c r="BPZ18" s="247"/>
      <c r="BQA18" s="247"/>
      <c r="BQB18" s="247"/>
      <c r="BQC18" s="247"/>
      <c r="BQD18" s="247"/>
      <c r="BQE18" s="247"/>
      <c r="BQF18" s="247"/>
      <c r="BQG18" s="247"/>
      <c r="BQH18" s="247"/>
      <c r="BQI18" s="247"/>
      <c r="BQJ18" s="247"/>
      <c r="BQK18" s="247"/>
      <c r="BQL18" s="247"/>
      <c r="BQM18" s="247"/>
      <c r="BQN18" s="247"/>
      <c r="BQO18" s="247"/>
      <c r="BQP18" s="247"/>
      <c r="BQQ18" s="247"/>
      <c r="BQR18" s="247"/>
      <c r="BQS18" s="247"/>
      <c r="BQT18" s="247"/>
      <c r="BQU18" s="247"/>
      <c r="BQV18" s="247"/>
      <c r="BQW18" s="247"/>
      <c r="BQX18" s="247"/>
      <c r="BQY18" s="247"/>
      <c r="BQZ18" s="247"/>
      <c r="BRA18" s="247"/>
      <c r="BRB18" s="247"/>
      <c r="BRC18" s="247"/>
      <c r="BRD18" s="247"/>
      <c r="BRE18" s="247"/>
      <c r="BRF18" s="247"/>
      <c r="BRG18" s="247"/>
      <c r="BRH18" s="247"/>
      <c r="BRI18" s="247"/>
      <c r="BRJ18" s="247"/>
      <c r="BRK18" s="247"/>
      <c r="BRL18" s="247"/>
      <c r="BRM18" s="247"/>
      <c r="BRN18" s="247"/>
      <c r="BRO18" s="247"/>
      <c r="BRP18" s="247"/>
      <c r="BRQ18" s="247"/>
      <c r="BRR18" s="247"/>
      <c r="BRS18" s="247"/>
      <c r="BRT18" s="247"/>
      <c r="BRU18" s="247"/>
      <c r="BRV18" s="247"/>
      <c r="BRW18" s="247"/>
      <c r="BRX18" s="247"/>
      <c r="BRY18" s="247"/>
      <c r="BRZ18" s="247"/>
      <c r="BSA18" s="247"/>
      <c r="BSB18" s="247"/>
      <c r="BSC18" s="247"/>
      <c r="BSD18" s="247"/>
      <c r="BSE18" s="247"/>
      <c r="BSF18" s="247"/>
      <c r="BSG18" s="247"/>
      <c r="BSH18" s="247"/>
      <c r="BSI18" s="247"/>
      <c r="BSJ18" s="247"/>
      <c r="BSK18" s="247"/>
      <c r="BSL18" s="247"/>
      <c r="BSM18" s="247"/>
      <c r="BSN18" s="247"/>
      <c r="BSO18" s="247"/>
      <c r="BSP18" s="247"/>
      <c r="BSQ18" s="247"/>
      <c r="BSR18" s="247"/>
      <c r="BSS18" s="247"/>
      <c r="BST18" s="247"/>
      <c r="BSU18" s="247"/>
      <c r="BSV18" s="247"/>
      <c r="BSW18" s="247"/>
      <c r="BSX18" s="247"/>
      <c r="BSY18" s="247"/>
      <c r="BSZ18" s="247"/>
      <c r="BTA18" s="247"/>
      <c r="BTB18" s="247"/>
      <c r="BTC18" s="247"/>
      <c r="BTD18" s="247"/>
      <c r="BTE18" s="247"/>
      <c r="BTF18" s="247"/>
      <c r="BTG18" s="247"/>
      <c r="BTH18" s="247"/>
      <c r="BTI18" s="247"/>
      <c r="BTJ18" s="247"/>
      <c r="BTK18" s="247"/>
      <c r="BTL18" s="247"/>
      <c r="BTM18" s="247"/>
      <c r="BTN18" s="247"/>
      <c r="BTO18" s="247"/>
      <c r="BTP18" s="247"/>
      <c r="BTQ18" s="247"/>
      <c r="BTR18" s="247"/>
      <c r="BTS18" s="247"/>
      <c r="BTT18" s="247"/>
      <c r="BTU18" s="247"/>
      <c r="BTV18" s="247"/>
      <c r="BTW18" s="247"/>
      <c r="BTX18" s="247"/>
      <c r="BTY18" s="247"/>
      <c r="BTZ18" s="247"/>
      <c r="BUA18" s="247"/>
      <c r="BUB18" s="247"/>
      <c r="BUC18" s="247"/>
      <c r="BUD18" s="247"/>
      <c r="BUE18" s="247"/>
      <c r="BUF18" s="247"/>
      <c r="BUG18" s="247"/>
      <c r="BUH18" s="247"/>
      <c r="BUI18" s="247"/>
      <c r="BUJ18" s="247"/>
      <c r="BUK18" s="247"/>
      <c r="BUL18" s="247"/>
      <c r="BUM18" s="247"/>
      <c r="BUN18" s="247"/>
      <c r="BUO18" s="247"/>
      <c r="BUP18" s="247"/>
      <c r="BUQ18" s="247"/>
      <c r="BUR18" s="247"/>
      <c r="BUS18" s="247"/>
      <c r="BUT18" s="247"/>
      <c r="BUU18" s="247"/>
      <c r="BUV18" s="247"/>
      <c r="BUW18" s="247"/>
      <c r="BUX18" s="247"/>
      <c r="BUY18" s="247"/>
      <c r="BUZ18" s="247"/>
      <c r="BVA18" s="247"/>
      <c r="BVB18" s="247"/>
      <c r="BVC18" s="247"/>
      <c r="BVD18" s="247"/>
      <c r="BVE18" s="247"/>
      <c r="BVF18" s="247"/>
      <c r="BVG18" s="247"/>
      <c r="BVH18" s="247"/>
      <c r="BVI18" s="247"/>
      <c r="BVJ18" s="247"/>
      <c r="BVK18" s="247"/>
      <c r="BVL18" s="247"/>
      <c r="BVM18" s="247"/>
      <c r="BVN18" s="247"/>
      <c r="BVO18" s="247"/>
      <c r="BVP18" s="247"/>
      <c r="BVQ18" s="247"/>
      <c r="BVR18" s="247"/>
      <c r="BVS18" s="247"/>
      <c r="BVT18" s="247"/>
      <c r="BVU18" s="247"/>
      <c r="BVV18" s="247"/>
      <c r="BVW18" s="247"/>
      <c r="BVX18" s="247"/>
      <c r="BVY18" s="247"/>
      <c r="BVZ18" s="247"/>
      <c r="BWA18" s="247"/>
      <c r="BWB18" s="247"/>
      <c r="BWC18" s="247"/>
      <c r="BWD18" s="247"/>
      <c r="BWE18" s="247"/>
      <c r="BWF18" s="247"/>
      <c r="BWG18" s="247"/>
      <c r="BWH18" s="247"/>
      <c r="BWI18" s="247"/>
      <c r="BWJ18" s="247"/>
      <c r="BWK18" s="247"/>
      <c r="BWL18" s="247"/>
      <c r="BWM18" s="247"/>
      <c r="BWN18" s="247"/>
      <c r="BWO18" s="247"/>
      <c r="BWP18" s="247"/>
      <c r="BWQ18" s="247"/>
      <c r="BWR18" s="247"/>
      <c r="BWS18" s="247"/>
      <c r="BWT18" s="247"/>
      <c r="BWU18" s="247"/>
      <c r="BWV18" s="247"/>
      <c r="BWW18" s="247"/>
      <c r="BWX18" s="247"/>
      <c r="BWY18" s="247"/>
      <c r="BWZ18" s="247"/>
      <c r="BXA18" s="247"/>
      <c r="BXB18" s="247"/>
      <c r="BXC18" s="247"/>
      <c r="BXD18" s="247"/>
      <c r="BXE18" s="247"/>
      <c r="BXF18" s="247"/>
      <c r="BXG18" s="247"/>
      <c r="BXH18" s="247"/>
      <c r="BXI18" s="247"/>
      <c r="BXJ18" s="247"/>
      <c r="BXK18" s="247"/>
      <c r="BXL18" s="247"/>
      <c r="BXM18" s="247"/>
      <c r="BXN18" s="247"/>
      <c r="BXO18" s="247"/>
      <c r="BXP18" s="247"/>
      <c r="BXQ18" s="247"/>
      <c r="BXR18" s="247"/>
      <c r="BXS18" s="247"/>
      <c r="BXT18" s="247"/>
      <c r="BXU18" s="247"/>
      <c r="BXV18" s="247"/>
      <c r="BXW18" s="247"/>
      <c r="BXX18" s="247"/>
      <c r="BXY18" s="247"/>
      <c r="BXZ18" s="247"/>
      <c r="BYA18" s="247"/>
      <c r="BYB18" s="247"/>
      <c r="BYC18" s="247"/>
      <c r="BYD18" s="247"/>
      <c r="BYE18" s="247"/>
      <c r="BYF18" s="247"/>
      <c r="BYG18" s="247"/>
      <c r="BYH18" s="247"/>
      <c r="BYI18" s="247"/>
      <c r="BYJ18" s="247"/>
      <c r="BYK18" s="247"/>
      <c r="BYL18" s="247"/>
      <c r="BYM18" s="247"/>
      <c r="BYN18" s="247"/>
      <c r="BYO18" s="247"/>
      <c r="BYP18" s="247"/>
      <c r="BYQ18" s="247"/>
      <c r="BYR18" s="247"/>
      <c r="BYS18" s="247"/>
      <c r="BYT18" s="247"/>
      <c r="BYU18" s="247"/>
      <c r="BYV18" s="247"/>
      <c r="BYW18" s="247"/>
      <c r="BYX18" s="247"/>
      <c r="BYY18" s="247"/>
      <c r="BYZ18" s="247"/>
      <c r="BZA18" s="247"/>
      <c r="BZB18" s="247"/>
      <c r="BZC18" s="247"/>
      <c r="BZD18" s="247"/>
      <c r="BZE18" s="247"/>
      <c r="BZF18" s="247"/>
      <c r="BZG18" s="247"/>
      <c r="BZH18" s="247"/>
      <c r="BZI18" s="247"/>
      <c r="BZJ18" s="247"/>
      <c r="BZK18" s="247"/>
      <c r="BZL18" s="247"/>
      <c r="BZM18" s="247"/>
      <c r="BZN18" s="247"/>
      <c r="BZO18" s="247"/>
      <c r="BZP18" s="247"/>
      <c r="BZQ18" s="247"/>
      <c r="BZR18" s="247"/>
      <c r="BZS18" s="247"/>
      <c r="BZT18" s="247"/>
      <c r="BZU18" s="247"/>
      <c r="BZV18" s="247"/>
      <c r="BZW18" s="247"/>
      <c r="BZX18" s="247"/>
      <c r="BZY18" s="247"/>
      <c r="BZZ18" s="247"/>
      <c r="CAA18" s="247"/>
      <c r="CAB18" s="247"/>
      <c r="CAC18" s="247"/>
      <c r="CAD18" s="247"/>
      <c r="CAE18" s="247"/>
      <c r="CAF18" s="247"/>
      <c r="CAG18" s="247"/>
      <c r="CAH18" s="247"/>
      <c r="CAI18" s="247"/>
      <c r="CAJ18" s="247"/>
      <c r="CAK18" s="247"/>
      <c r="CAL18" s="247"/>
      <c r="CAM18" s="247"/>
      <c r="CAN18" s="247"/>
      <c r="CAO18" s="247"/>
      <c r="CAP18" s="247"/>
      <c r="CAQ18" s="247"/>
      <c r="CAR18" s="247"/>
      <c r="CAS18" s="247"/>
      <c r="CAT18" s="247"/>
      <c r="CAU18" s="247"/>
      <c r="CAV18" s="247"/>
      <c r="CAW18" s="247"/>
      <c r="CAX18" s="247"/>
      <c r="CAY18" s="247"/>
      <c r="CAZ18" s="247"/>
      <c r="CBA18" s="247"/>
      <c r="CBB18" s="247"/>
      <c r="CBC18" s="247"/>
      <c r="CBD18" s="247"/>
      <c r="CBE18" s="247"/>
      <c r="CBF18" s="247"/>
      <c r="CBG18" s="247"/>
      <c r="CBH18" s="247"/>
      <c r="CBI18" s="247"/>
      <c r="CBJ18" s="247"/>
      <c r="CBK18" s="247"/>
      <c r="CBL18" s="247"/>
      <c r="CBM18" s="247"/>
      <c r="CBN18" s="247"/>
      <c r="CBO18" s="247"/>
      <c r="CBP18" s="247"/>
      <c r="CBQ18" s="247"/>
      <c r="CBR18" s="247"/>
      <c r="CBS18" s="247"/>
      <c r="CBT18" s="247"/>
      <c r="CBU18" s="247"/>
      <c r="CBV18" s="247"/>
      <c r="CBW18" s="247"/>
      <c r="CBX18" s="247"/>
      <c r="CBY18" s="247"/>
      <c r="CBZ18" s="247"/>
      <c r="CCA18" s="247"/>
      <c r="CCB18" s="247"/>
      <c r="CCC18" s="247"/>
      <c r="CCD18" s="247"/>
      <c r="CCE18" s="247"/>
      <c r="CCF18" s="247"/>
      <c r="CCG18" s="247"/>
      <c r="CCH18" s="247"/>
      <c r="CCI18" s="247"/>
      <c r="CCJ18" s="247"/>
      <c r="CCK18" s="247"/>
      <c r="CCL18" s="247"/>
      <c r="CCM18" s="247"/>
      <c r="CCN18" s="247"/>
      <c r="CCO18" s="247"/>
      <c r="CCP18" s="247"/>
      <c r="CCQ18" s="247"/>
      <c r="CCR18" s="247"/>
      <c r="CCS18" s="247"/>
      <c r="CCT18" s="247"/>
      <c r="CCU18" s="247"/>
      <c r="CCV18" s="247"/>
      <c r="CCW18" s="247"/>
      <c r="CCX18" s="247"/>
      <c r="CCY18" s="247"/>
      <c r="CCZ18" s="247"/>
      <c r="CDA18" s="247"/>
      <c r="CDB18" s="247"/>
      <c r="CDC18" s="247"/>
      <c r="CDD18" s="247"/>
      <c r="CDE18" s="247"/>
      <c r="CDF18" s="247"/>
      <c r="CDG18" s="247"/>
      <c r="CDH18" s="247"/>
      <c r="CDI18" s="247"/>
      <c r="CDJ18" s="247"/>
      <c r="CDK18" s="247"/>
      <c r="CDL18" s="247"/>
      <c r="CDM18" s="247"/>
      <c r="CDN18" s="247"/>
      <c r="CDO18" s="247"/>
      <c r="CDP18" s="247"/>
      <c r="CDQ18" s="247"/>
      <c r="CDR18" s="247"/>
      <c r="CDS18" s="247"/>
      <c r="CDT18" s="247"/>
      <c r="CDU18" s="247"/>
      <c r="CDV18" s="247"/>
      <c r="CDW18" s="247"/>
      <c r="CDX18" s="247"/>
      <c r="CDY18" s="247"/>
      <c r="CDZ18" s="247"/>
      <c r="CEA18" s="247"/>
      <c r="CEB18" s="247"/>
      <c r="CEC18" s="247"/>
      <c r="CED18" s="247"/>
      <c r="CEE18" s="247"/>
      <c r="CEF18" s="247"/>
      <c r="CEG18" s="247"/>
      <c r="CEH18" s="247"/>
      <c r="CEI18" s="247"/>
      <c r="CEJ18" s="247"/>
      <c r="CEK18" s="247"/>
      <c r="CEL18" s="247"/>
      <c r="CEM18" s="247"/>
      <c r="CEN18" s="247"/>
      <c r="CEO18" s="247"/>
      <c r="CEP18" s="247"/>
      <c r="CEQ18" s="247"/>
      <c r="CER18" s="247"/>
      <c r="CES18" s="247"/>
      <c r="CET18" s="247"/>
      <c r="CEU18" s="247"/>
      <c r="CEV18" s="247"/>
      <c r="CEW18" s="247"/>
      <c r="CEX18" s="247"/>
      <c r="CEY18" s="247"/>
      <c r="CEZ18" s="247"/>
      <c r="CFA18" s="247"/>
      <c r="CFB18" s="247"/>
      <c r="CFC18" s="247"/>
      <c r="CFD18" s="247"/>
      <c r="CFE18" s="247"/>
      <c r="CFF18" s="247"/>
      <c r="CFG18" s="247"/>
      <c r="CFH18" s="247"/>
      <c r="CFI18" s="247"/>
      <c r="CFJ18" s="247"/>
      <c r="CFK18" s="247"/>
      <c r="CFL18" s="247"/>
      <c r="CFM18" s="247"/>
      <c r="CFN18" s="247"/>
      <c r="CFO18" s="247"/>
      <c r="CFP18" s="247"/>
      <c r="CFQ18" s="247"/>
      <c r="CFR18" s="247"/>
      <c r="CFS18" s="247"/>
      <c r="CFT18" s="247"/>
      <c r="CFU18" s="247"/>
      <c r="CFV18" s="247"/>
      <c r="CFW18" s="247"/>
      <c r="CFX18" s="247"/>
      <c r="CFY18" s="247"/>
      <c r="CFZ18" s="247"/>
      <c r="CGA18" s="247"/>
      <c r="CGB18" s="247"/>
      <c r="CGC18" s="247"/>
      <c r="CGD18" s="247"/>
      <c r="CGE18" s="247"/>
      <c r="CGF18" s="247"/>
      <c r="CGG18" s="247"/>
      <c r="CGH18" s="247"/>
      <c r="CGI18" s="247"/>
      <c r="CGJ18" s="247"/>
      <c r="CGK18" s="247"/>
      <c r="CGL18" s="247"/>
      <c r="CGM18" s="247"/>
      <c r="CGN18" s="247"/>
      <c r="CGO18" s="247"/>
      <c r="CGP18" s="247"/>
      <c r="CGQ18" s="247"/>
      <c r="CGR18" s="247"/>
      <c r="CGS18" s="247"/>
      <c r="CGT18" s="247"/>
      <c r="CGU18" s="247"/>
      <c r="CGV18" s="247"/>
      <c r="CGW18" s="247"/>
      <c r="CGX18" s="247"/>
      <c r="CGY18" s="247"/>
      <c r="CGZ18" s="247"/>
      <c r="CHA18" s="247"/>
      <c r="CHB18" s="247"/>
      <c r="CHC18" s="247"/>
      <c r="CHD18" s="247"/>
      <c r="CHE18" s="247"/>
      <c r="CHF18" s="247"/>
      <c r="CHG18" s="247"/>
      <c r="CHH18" s="247"/>
      <c r="CHI18" s="247"/>
      <c r="CHJ18" s="247"/>
      <c r="CHK18" s="247"/>
      <c r="CHL18" s="247"/>
      <c r="CHM18" s="247"/>
      <c r="CHN18" s="247"/>
      <c r="CHO18" s="247"/>
      <c r="CHP18" s="247"/>
      <c r="CHQ18" s="247"/>
      <c r="CHR18" s="247"/>
      <c r="CHS18" s="247"/>
      <c r="CHT18" s="247"/>
      <c r="CHU18" s="247"/>
      <c r="CHV18" s="247"/>
      <c r="CHW18" s="247"/>
      <c r="CHX18" s="247"/>
      <c r="CHY18" s="247"/>
      <c r="CHZ18" s="247"/>
      <c r="CIA18" s="247"/>
      <c r="CIB18" s="247"/>
      <c r="CIC18" s="247"/>
      <c r="CID18" s="247"/>
      <c r="CIE18" s="247"/>
      <c r="CIF18" s="247"/>
      <c r="CIG18" s="247"/>
      <c r="CIH18" s="247"/>
      <c r="CII18" s="247"/>
      <c r="CIJ18" s="247"/>
      <c r="CIK18" s="247"/>
      <c r="CIL18" s="247"/>
      <c r="CIM18" s="247"/>
      <c r="CIN18" s="247"/>
      <c r="CIO18" s="247"/>
      <c r="CIP18" s="247"/>
      <c r="CIQ18" s="247"/>
      <c r="CIR18" s="247"/>
      <c r="CIS18" s="247"/>
      <c r="CIT18" s="247"/>
      <c r="CIU18" s="247"/>
      <c r="CIV18" s="247"/>
      <c r="CIW18" s="247"/>
      <c r="CIX18" s="247"/>
      <c r="CIY18" s="247"/>
      <c r="CIZ18" s="247"/>
      <c r="CJA18" s="247"/>
      <c r="CJB18" s="247"/>
      <c r="CJC18" s="247"/>
      <c r="CJD18" s="247"/>
      <c r="CJE18" s="247"/>
      <c r="CJF18" s="247"/>
      <c r="CJG18" s="247"/>
      <c r="CJH18" s="247"/>
      <c r="CJI18" s="247"/>
      <c r="CJJ18" s="247"/>
      <c r="CJK18" s="247"/>
      <c r="CJL18" s="247"/>
      <c r="CJM18" s="247"/>
      <c r="CJN18" s="247"/>
      <c r="CJO18" s="247"/>
      <c r="CJP18" s="247"/>
      <c r="CJQ18" s="247"/>
      <c r="CJR18" s="247"/>
      <c r="CJS18" s="247"/>
      <c r="CJT18" s="247"/>
      <c r="CJU18" s="247"/>
      <c r="CJV18" s="247"/>
      <c r="CJW18" s="247"/>
      <c r="CJX18" s="247"/>
      <c r="CJY18" s="247"/>
      <c r="CJZ18" s="247"/>
      <c r="CKA18" s="247"/>
      <c r="CKB18" s="247"/>
      <c r="CKC18" s="247"/>
      <c r="CKD18" s="247"/>
      <c r="CKE18" s="247"/>
      <c r="CKF18" s="247"/>
      <c r="CKG18" s="247"/>
      <c r="CKH18" s="247"/>
      <c r="CKI18" s="247"/>
      <c r="CKJ18" s="247"/>
      <c r="CKK18" s="247"/>
      <c r="CKL18" s="247"/>
      <c r="CKM18" s="247"/>
      <c r="CKN18" s="247"/>
      <c r="CKO18" s="247"/>
      <c r="CKP18" s="247"/>
      <c r="CKQ18" s="247"/>
      <c r="CKR18" s="247"/>
      <c r="CKS18" s="247"/>
      <c r="CKT18" s="247"/>
      <c r="CKU18" s="247"/>
      <c r="CKV18" s="247"/>
      <c r="CKW18" s="247"/>
      <c r="CKX18" s="247"/>
      <c r="CKY18" s="247"/>
      <c r="CKZ18" s="247"/>
      <c r="CLA18" s="247"/>
      <c r="CLB18" s="247"/>
      <c r="CLC18" s="247"/>
      <c r="CLD18" s="247"/>
      <c r="CLE18" s="247"/>
      <c r="CLF18" s="247"/>
      <c r="CLG18" s="247"/>
      <c r="CLH18" s="247"/>
      <c r="CLI18" s="247"/>
      <c r="CLJ18" s="247"/>
      <c r="CLK18" s="247"/>
      <c r="CLL18" s="247"/>
      <c r="CLM18" s="247"/>
      <c r="CLN18" s="247"/>
      <c r="CLO18" s="247"/>
      <c r="CLP18" s="247"/>
      <c r="CLQ18" s="247"/>
      <c r="CLR18" s="247"/>
      <c r="CLS18" s="247"/>
      <c r="CLT18" s="247"/>
      <c r="CLU18" s="247"/>
      <c r="CLV18" s="247"/>
      <c r="CLW18" s="247"/>
      <c r="CLX18" s="247"/>
      <c r="CLY18" s="247"/>
      <c r="CLZ18" s="247"/>
      <c r="CMA18" s="247"/>
      <c r="CMB18" s="247"/>
      <c r="CMC18" s="247"/>
      <c r="CMD18" s="247"/>
      <c r="CME18" s="247"/>
      <c r="CMF18" s="247"/>
      <c r="CMG18" s="247"/>
      <c r="CMH18" s="247"/>
      <c r="CMI18" s="247"/>
      <c r="CMJ18" s="247"/>
      <c r="CMK18" s="247"/>
      <c r="CML18" s="247"/>
      <c r="CMM18" s="247"/>
      <c r="CMN18" s="247"/>
      <c r="CMO18" s="247"/>
      <c r="CMP18" s="247"/>
      <c r="CMQ18" s="247"/>
      <c r="CMR18" s="247"/>
      <c r="CMS18" s="247"/>
      <c r="CMT18" s="247"/>
      <c r="CMU18" s="247"/>
      <c r="CMV18" s="247"/>
      <c r="CMW18" s="247"/>
      <c r="CMX18" s="247"/>
      <c r="CMY18" s="247"/>
      <c r="CMZ18" s="247"/>
      <c r="CNA18" s="247"/>
      <c r="CNB18" s="247"/>
      <c r="CNC18" s="247"/>
      <c r="CND18" s="247"/>
      <c r="CNE18" s="247"/>
      <c r="CNF18" s="247"/>
      <c r="CNG18" s="247"/>
      <c r="CNH18" s="247"/>
      <c r="CNI18" s="247"/>
      <c r="CNJ18" s="247"/>
      <c r="CNK18" s="247"/>
      <c r="CNL18" s="247"/>
      <c r="CNM18" s="247"/>
      <c r="CNN18" s="247"/>
      <c r="CNO18" s="247"/>
      <c r="CNP18" s="247"/>
      <c r="CNQ18" s="247"/>
      <c r="CNR18" s="247"/>
      <c r="CNS18" s="247"/>
      <c r="CNT18" s="247"/>
      <c r="CNU18" s="247"/>
      <c r="CNV18" s="247"/>
      <c r="CNW18" s="247"/>
      <c r="CNX18" s="247"/>
      <c r="CNY18" s="247"/>
      <c r="CNZ18" s="247"/>
      <c r="COA18" s="247"/>
      <c r="COB18" s="247"/>
      <c r="COC18" s="247"/>
      <c r="COD18" s="247"/>
      <c r="COE18" s="247"/>
      <c r="COF18" s="247"/>
      <c r="COG18" s="247"/>
      <c r="COH18" s="247"/>
      <c r="COI18" s="247"/>
      <c r="COJ18" s="247"/>
      <c r="COK18" s="247"/>
      <c r="COL18" s="247"/>
      <c r="COM18" s="247"/>
      <c r="CON18" s="247"/>
      <c r="COO18" s="247"/>
      <c r="COP18" s="247"/>
      <c r="COQ18" s="247"/>
      <c r="COR18" s="247"/>
      <c r="COS18" s="247"/>
      <c r="COT18" s="247"/>
      <c r="COU18" s="247"/>
      <c r="COV18" s="247"/>
      <c r="COW18" s="247"/>
      <c r="COX18" s="247"/>
      <c r="COY18" s="247"/>
      <c r="COZ18" s="247"/>
      <c r="CPA18" s="247"/>
      <c r="CPB18" s="247"/>
      <c r="CPC18" s="247"/>
      <c r="CPD18" s="247"/>
      <c r="CPE18" s="247"/>
      <c r="CPF18" s="247"/>
      <c r="CPG18" s="247"/>
      <c r="CPH18" s="247"/>
      <c r="CPI18" s="247"/>
      <c r="CPJ18" s="247"/>
      <c r="CPK18" s="247"/>
      <c r="CPL18" s="247"/>
      <c r="CPM18" s="247"/>
      <c r="CPN18" s="247"/>
      <c r="CPO18" s="247"/>
      <c r="CPP18" s="247"/>
      <c r="CPQ18" s="247"/>
      <c r="CPR18" s="247"/>
      <c r="CPS18" s="247"/>
      <c r="CPT18" s="247"/>
      <c r="CPU18" s="247"/>
      <c r="CPV18" s="247"/>
      <c r="CPW18" s="247"/>
      <c r="CPX18" s="247"/>
      <c r="CPY18" s="247"/>
      <c r="CPZ18" s="247"/>
      <c r="CQA18" s="247"/>
      <c r="CQB18" s="247"/>
      <c r="CQC18" s="247"/>
      <c r="CQD18" s="247"/>
      <c r="CQE18" s="247"/>
      <c r="CQF18" s="247"/>
      <c r="CQG18" s="247"/>
      <c r="CQH18" s="247"/>
      <c r="CQI18" s="247"/>
      <c r="CQJ18" s="247"/>
      <c r="CQK18" s="247"/>
      <c r="CQL18" s="247"/>
      <c r="CQM18" s="247"/>
      <c r="CQN18" s="247"/>
      <c r="CQO18" s="247"/>
      <c r="CQP18" s="247"/>
      <c r="CQQ18" s="247"/>
      <c r="CQR18" s="247"/>
      <c r="CQS18" s="247"/>
      <c r="CQT18" s="247"/>
      <c r="CQU18" s="247"/>
      <c r="CQV18" s="247"/>
      <c r="CQW18" s="247"/>
      <c r="CQX18" s="247"/>
      <c r="CQY18" s="247"/>
      <c r="CQZ18" s="247"/>
      <c r="CRA18" s="247"/>
      <c r="CRB18" s="247"/>
      <c r="CRC18" s="247"/>
      <c r="CRD18" s="247"/>
      <c r="CRE18" s="247"/>
      <c r="CRF18" s="247"/>
      <c r="CRG18" s="247"/>
      <c r="CRH18" s="247"/>
      <c r="CRI18" s="247"/>
      <c r="CRJ18" s="247"/>
      <c r="CRK18" s="247"/>
      <c r="CRL18" s="247"/>
      <c r="CRM18" s="247"/>
      <c r="CRN18" s="247"/>
      <c r="CRO18" s="247"/>
      <c r="CRP18" s="247"/>
      <c r="CRQ18" s="247"/>
      <c r="CRR18" s="247"/>
      <c r="CRS18" s="247"/>
      <c r="CRT18" s="247"/>
      <c r="CRU18" s="247"/>
      <c r="CRV18" s="247"/>
      <c r="CRW18" s="247"/>
      <c r="CRX18" s="247"/>
      <c r="CRY18" s="247"/>
      <c r="CRZ18" s="247"/>
      <c r="CSA18" s="247"/>
      <c r="CSB18" s="247"/>
      <c r="CSC18" s="247"/>
      <c r="CSD18" s="247"/>
      <c r="CSE18" s="247"/>
      <c r="CSF18" s="247"/>
      <c r="CSG18" s="247"/>
      <c r="CSH18" s="247"/>
      <c r="CSI18" s="247"/>
      <c r="CSJ18" s="247"/>
      <c r="CSK18" s="247"/>
      <c r="CSL18" s="247"/>
      <c r="CSM18" s="247"/>
      <c r="CSN18" s="247"/>
      <c r="CSO18" s="247"/>
      <c r="CSP18" s="247"/>
      <c r="CSQ18" s="247"/>
      <c r="CSR18" s="247"/>
      <c r="CSS18" s="247"/>
      <c r="CST18" s="247"/>
      <c r="CSU18" s="247"/>
      <c r="CSV18" s="247"/>
      <c r="CSW18" s="247"/>
      <c r="CSX18" s="247"/>
      <c r="CSY18" s="247"/>
      <c r="CSZ18" s="247"/>
      <c r="CTA18" s="247"/>
      <c r="CTB18" s="247"/>
      <c r="CTC18" s="247"/>
      <c r="CTD18" s="247"/>
      <c r="CTE18" s="247"/>
      <c r="CTF18" s="247"/>
      <c r="CTG18" s="247"/>
      <c r="CTH18" s="247"/>
      <c r="CTI18" s="247"/>
      <c r="CTJ18" s="247"/>
      <c r="CTK18" s="247"/>
      <c r="CTL18" s="247"/>
      <c r="CTM18" s="247"/>
      <c r="CTN18" s="247"/>
      <c r="CTO18" s="247"/>
      <c r="CTP18" s="247"/>
      <c r="CTQ18" s="247"/>
      <c r="CTR18" s="247"/>
      <c r="CTS18" s="247"/>
      <c r="CTT18" s="247"/>
      <c r="CTU18" s="247"/>
      <c r="CTV18" s="247"/>
      <c r="CTW18" s="247"/>
      <c r="CTX18" s="247"/>
      <c r="CTY18" s="247"/>
      <c r="CTZ18" s="247"/>
      <c r="CUA18" s="247"/>
      <c r="CUB18" s="247"/>
      <c r="CUC18" s="247"/>
      <c r="CUD18" s="247"/>
      <c r="CUE18" s="247"/>
      <c r="CUF18" s="247"/>
      <c r="CUG18" s="247"/>
      <c r="CUH18" s="247"/>
      <c r="CUI18" s="247"/>
      <c r="CUJ18" s="247"/>
      <c r="CUK18" s="247"/>
      <c r="CUL18" s="247"/>
      <c r="CUM18" s="247"/>
      <c r="CUN18" s="247"/>
      <c r="CUO18" s="247"/>
      <c r="CUP18" s="247"/>
      <c r="CUQ18" s="247"/>
      <c r="CUR18" s="247"/>
      <c r="CUS18" s="247"/>
      <c r="CUT18" s="247"/>
      <c r="CUU18" s="247"/>
      <c r="CUV18" s="247"/>
      <c r="CUW18" s="247"/>
      <c r="CUX18" s="247"/>
      <c r="CUY18" s="247"/>
      <c r="CUZ18" s="247"/>
      <c r="CVA18" s="247"/>
      <c r="CVB18" s="247"/>
      <c r="CVC18" s="247"/>
      <c r="CVD18" s="247"/>
      <c r="CVE18" s="247"/>
      <c r="CVF18" s="247"/>
      <c r="CVG18" s="247"/>
      <c r="CVH18" s="247"/>
      <c r="CVI18" s="247"/>
      <c r="CVJ18" s="247"/>
      <c r="CVK18" s="247"/>
      <c r="CVL18" s="247"/>
      <c r="CVM18" s="247"/>
      <c r="CVN18" s="247"/>
      <c r="CVO18" s="247"/>
      <c r="CVP18" s="247"/>
      <c r="CVQ18" s="247"/>
      <c r="CVR18" s="247"/>
      <c r="CVS18" s="247"/>
      <c r="CVT18" s="247"/>
      <c r="CVU18" s="247"/>
      <c r="CVV18" s="247"/>
      <c r="CVW18" s="247"/>
      <c r="CVX18" s="247"/>
      <c r="CVY18" s="247"/>
      <c r="CVZ18" s="247"/>
      <c r="CWA18" s="247"/>
      <c r="CWB18" s="247"/>
      <c r="CWC18" s="247"/>
      <c r="CWD18" s="247"/>
      <c r="CWE18" s="247"/>
      <c r="CWF18" s="247"/>
      <c r="CWG18" s="247"/>
      <c r="CWH18" s="247"/>
      <c r="CWI18" s="247"/>
      <c r="CWJ18" s="247"/>
      <c r="CWK18" s="247"/>
      <c r="CWL18" s="247"/>
      <c r="CWM18" s="247"/>
      <c r="CWN18" s="247"/>
      <c r="CWO18" s="247"/>
      <c r="CWP18" s="247"/>
      <c r="CWQ18" s="247"/>
      <c r="CWR18" s="247"/>
      <c r="CWS18" s="247"/>
      <c r="CWT18" s="247"/>
      <c r="CWU18" s="247"/>
      <c r="CWV18" s="247"/>
      <c r="CWW18" s="247"/>
      <c r="CWX18" s="247"/>
      <c r="CWY18" s="247"/>
      <c r="CWZ18" s="247"/>
      <c r="CXA18" s="247"/>
      <c r="CXB18" s="247"/>
      <c r="CXC18" s="247"/>
      <c r="CXD18" s="247"/>
      <c r="CXE18" s="247"/>
      <c r="CXF18" s="247"/>
      <c r="CXG18" s="247"/>
      <c r="CXH18" s="247"/>
      <c r="CXI18" s="247"/>
      <c r="CXJ18" s="247"/>
      <c r="CXK18" s="247"/>
      <c r="CXL18" s="247"/>
      <c r="CXM18" s="247"/>
      <c r="CXN18" s="247"/>
      <c r="CXO18" s="247"/>
      <c r="CXP18" s="247"/>
      <c r="CXQ18" s="247"/>
      <c r="CXR18" s="247"/>
      <c r="CXS18" s="247"/>
      <c r="CXT18" s="247"/>
      <c r="CXU18" s="247"/>
      <c r="CXV18" s="247"/>
      <c r="CXW18" s="247"/>
      <c r="CXX18" s="247"/>
      <c r="CXY18" s="247"/>
      <c r="CXZ18" s="247"/>
      <c r="CYA18" s="247"/>
      <c r="CYB18" s="247"/>
      <c r="CYC18" s="247"/>
      <c r="CYD18" s="247"/>
      <c r="CYE18" s="247"/>
      <c r="CYF18" s="247"/>
      <c r="CYG18" s="247"/>
      <c r="CYH18" s="247"/>
      <c r="CYI18" s="247"/>
      <c r="CYJ18" s="247"/>
      <c r="CYK18" s="247"/>
      <c r="CYL18" s="247"/>
      <c r="CYM18" s="247"/>
      <c r="CYN18" s="247"/>
      <c r="CYO18" s="247"/>
      <c r="CYP18" s="247"/>
      <c r="CYQ18" s="247"/>
      <c r="CYR18" s="247"/>
      <c r="CYS18" s="247"/>
      <c r="CYT18" s="247"/>
      <c r="CYU18" s="247"/>
      <c r="CYV18" s="247"/>
      <c r="CYW18" s="247"/>
      <c r="CYX18" s="247"/>
      <c r="CYY18" s="247"/>
      <c r="CYZ18" s="247"/>
      <c r="CZA18" s="247"/>
      <c r="CZB18" s="247"/>
      <c r="CZC18" s="247"/>
      <c r="CZD18" s="247"/>
      <c r="CZE18" s="247"/>
      <c r="CZF18" s="247"/>
      <c r="CZG18" s="247"/>
      <c r="CZH18" s="247"/>
      <c r="CZI18" s="247"/>
      <c r="CZJ18" s="247"/>
      <c r="CZK18" s="247"/>
      <c r="CZL18" s="247"/>
      <c r="CZM18" s="247"/>
      <c r="CZN18" s="247"/>
      <c r="CZO18" s="247"/>
      <c r="CZP18" s="247"/>
      <c r="CZQ18" s="247"/>
      <c r="CZR18" s="247"/>
      <c r="CZS18" s="247"/>
      <c r="CZT18" s="247"/>
      <c r="CZU18" s="247"/>
      <c r="CZV18" s="247"/>
      <c r="CZW18" s="247"/>
      <c r="CZX18" s="247"/>
      <c r="CZY18" s="247"/>
      <c r="CZZ18" s="247"/>
      <c r="DAA18" s="247"/>
      <c r="DAB18" s="247"/>
      <c r="DAC18" s="247"/>
      <c r="DAD18" s="247"/>
      <c r="DAE18" s="247"/>
      <c r="DAF18" s="247"/>
      <c r="DAG18" s="247"/>
      <c r="DAH18" s="247"/>
      <c r="DAI18" s="247"/>
      <c r="DAJ18" s="247"/>
      <c r="DAK18" s="247"/>
      <c r="DAL18" s="247"/>
      <c r="DAM18" s="247"/>
      <c r="DAN18" s="247"/>
      <c r="DAO18" s="247"/>
      <c r="DAP18" s="247"/>
      <c r="DAQ18" s="247"/>
      <c r="DAR18" s="247"/>
      <c r="DAS18" s="247"/>
      <c r="DAT18" s="247"/>
      <c r="DAU18" s="247"/>
      <c r="DAV18" s="247"/>
      <c r="DAW18" s="247"/>
      <c r="DAX18" s="247"/>
      <c r="DAY18" s="247"/>
      <c r="DAZ18" s="247"/>
      <c r="DBA18" s="247"/>
      <c r="DBB18" s="247"/>
      <c r="DBC18" s="247"/>
      <c r="DBD18" s="247"/>
      <c r="DBE18" s="247"/>
      <c r="DBF18" s="247"/>
      <c r="DBG18" s="247"/>
      <c r="DBH18" s="247"/>
      <c r="DBI18" s="247"/>
      <c r="DBJ18" s="247"/>
      <c r="DBK18" s="247"/>
      <c r="DBL18" s="247"/>
      <c r="DBM18" s="247"/>
      <c r="DBN18" s="247"/>
      <c r="DBO18" s="247"/>
      <c r="DBP18" s="247"/>
      <c r="DBQ18" s="247"/>
      <c r="DBR18" s="247"/>
      <c r="DBS18" s="247"/>
      <c r="DBT18" s="247"/>
      <c r="DBU18" s="247"/>
      <c r="DBV18" s="247"/>
      <c r="DBW18" s="247"/>
      <c r="DBX18" s="247"/>
      <c r="DBY18" s="247"/>
      <c r="DBZ18" s="247"/>
      <c r="DCA18" s="247"/>
      <c r="DCB18" s="247"/>
      <c r="DCC18" s="247"/>
      <c r="DCD18" s="247"/>
      <c r="DCE18" s="247"/>
      <c r="DCF18" s="247"/>
      <c r="DCG18" s="247"/>
      <c r="DCH18" s="247"/>
      <c r="DCI18" s="247"/>
      <c r="DCJ18" s="247"/>
      <c r="DCK18" s="247"/>
      <c r="DCL18" s="247"/>
      <c r="DCM18" s="247"/>
      <c r="DCN18" s="247"/>
      <c r="DCO18" s="247"/>
      <c r="DCP18" s="247"/>
      <c r="DCQ18" s="247"/>
      <c r="DCR18" s="247"/>
      <c r="DCS18" s="247"/>
      <c r="DCT18" s="247"/>
      <c r="DCU18" s="247"/>
      <c r="DCV18" s="247"/>
      <c r="DCW18" s="247"/>
      <c r="DCX18" s="247"/>
      <c r="DCY18" s="247"/>
      <c r="DCZ18" s="247"/>
      <c r="DDA18" s="247"/>
      <c r="DDB18" s="247"/>
      <c r="DDC18" s="247"/>
      <c r="DDD18" s="247"/>
      <c r="DDE18" s="247"/>
      <c r="DDF18" s="247"/>
      <c r="DDG18" s="247"/>
      <c r="DDH18" s="247"/>
      <c r="DDI18" s="247"/>
      <c r="DDJ18" s="247"/>
      <c r="DDK18" s="247"/>
      <c r="DDL18" s="247"/>
      <c r="DDM18" s="247"/>
      <c r="DDN18" s="247"/>
      <c r="DDO18" s="247"/>
      <c r="DDP18" s="247"/>
      <c r="DDQ18" s="247"/>
      <c r="DDR18" s="247"/>
      <c r="DDS18" s="247"/>
      <c r="DDT18" s="247"/>
      <c r="DDU18" s="247"/>
      <c r="DDV18" s="247"/>
      <c r="DDW18" s="247"/>
      <c r="DDX18" s="247"/>
      <c r="DDY18" s="247"/>
      <c r="DDZ18" s="247"/>
      <c r="DEA18" s="247"/>
      <c r="DEB18" s="247"/>
      <c r="DEC18" s="247"/>
      <c r="DED18" s="247"/>
      <c r="DEE18" s="247"/>
      <c r="DEF18" s="247"/>
      <c r="DEG18" s="247"/>
      <c r="DEH18" s="247"/>
      <c r="DEI18" s="247"/>
      <c r="DEJ18" s="247"/>
      <c r="DEK18" s="247"/>
      <c r="DEL18" s="247"/>
      <c r="DEM18" s="247"/>
      <c r="DEN18" s="247"/>
      <c r="DEO18" s="247"/>
      <c r="DEP18" s="247"/>
      <c r="DEQ18" s="247"/>
      <c r="DER18" s="247"/>
      <c r="DES18" s="247"/>
      <c r="DET18" s="247"/>
      <c r="DEU18" s="247"/>
      <c r="DEV18" s="247"/>
      <c r="DEW18" s="247"/>
      <c r="DEX18" s="247"/>
      <c r="DEY18" s="247"/>
      <c r="DEZ18" s="247"/>
      <c r="DFA18" s="247"/>
      <c r="DFB18" s="247"/>
      <c r="DFC18" s="247"/>
      <c r="DFD18" s="247"/>
      <c r="DFE18" s="247"/>
      <c r="DFF18" s="247"/>
      <c r="DFG18" s="247"/>
      <c r="DFH18" s="247"/>
      <c r="DFI18" s="247"/>
      <c r="DFJ18" s="247"/>
      <c r="DFK18" s="247"/>
      <c r="DFL18" s="247"/>
      <c r="DFM18" s="247"/>
      <c r="DFN18" s="247"/>
      <c r="DFO18" s="247"/>
      <c r="DFP18" s="247"/>
      <c r="DFQ18" s="247"/>
      <c r="DFR18" s="247"/>
      <c r="DFS18" s="247"/>
      <c r="DFT18" s="247"/>
      <c r="DFU18" s="247"/>
      <c r="DFV18" s="247"/>
      <c r="DFW18" s="247"/>
      <c r="DFX18" s="247"/>
      <c r="DFY18" s="247"/>
      <c r="DFZ18" s="247"/>
      <c r="DGA18" s="247"/>
      <c r="DGB18" s="247"/>
      <c r="DGC18" s="247"/>
      <c r="DGD18" s="247"/>
      <c r="DGE18" s="247"/>
      <c r="DGF18" s="247"/>
      <c r="DGG18" s="247"/>
      <c r="DGH18" s="247"/>
      <c r="DGI18" s="247"/>
      <c r="DGJ18" s="247"/>
      <c r="DGK18" s="247"/>
      <c r="DGL18" s="247"/>
      <c r="DGM18" s="247"/>
      <c r="DGN18" s="247"/>
      <c r="DGO18" s="247"/>
      <c r="DGP18" s="247"/>
      <c r="DGQ18" s="247"/>
      <c r="DGR18" s="247"/>
      <c r="DGS18" s="247"/>
      <c r="DGT18" s="247"/>
      <c r="DGU18" s="247"/>
      <c r="DGV18" s="247"/>
      <c r="DGW18" s="247"/>
      <c r="DGX18" s="247"/>
      <c r="DGY18" s="247"/>
      <c r="DGZ18" s="247"/>
      <c r="DHA18" s="247"/>
      <c r="DHB18" s="247"/>
      <c r="DHC18" s="247"/>
      <c r="DHD18" s="247"/>
      <c r="DHE18" s="247"/>
      <c r="DHF18" s="247"/>
      <c r="DHG18" s="247"/>
      <c r="DHH18" s="247"/>
      <c r="DHI18" s="247"/>
      <c r="DHJ18" s="247"/>
      <c r="DHK18" s="247"/>
      <c r="DHL18" s="247"/>
      <c r="DHM18" s="247"/>
      <c r="DHN18" s="247"/>
      <c r="DHO18" s="247"/>
      <c r="DHP18" s="247"/>
      <c r="DHQ18" s="247"/>
      <c r="DHR18" s="247"/>
      <c r="DHS18" s="247"/>
      <c r="DHT18" s="247"/>
      <c r="DHU18" s="247"/>
      <c r="DHV18" s="247"/>
      <c r="DHW18" s="247"/>
      <c r="DHX18" s="247"/>
      <c r="DHY18" s="247"/>
      <c r="DHZ18" s="247"/>
      <c r="DIA18" s="247"/>
      <c r="DIB18" s="247"/>
      <c r="DIC18" s="247"/>
      <c r="DID18" s="247"/>
      <c r="DIE18" s="247"/>
      <c r="DIF18" s="247"/>
      <c r="DIG18" s="247"/>
      <c r="DIH18" s="247"/>
      <c r="DII18" s="247"/>
      <c r="DIJ18" s="247"/>
      <c r="DIK18" s="247"/>
      <c r="DIL18" s="247"/>
      <c r="DIM18" s="247"/>
      <c r="DIN18" s="247"/>
      <c r="DIO18" s="247"/>
      <c r="DIP18" s="247"/>
      <c r="DIQ18" s="247"/>
      <c r="DIR18" s="247"/>
      <c r="DIS18" s="247"/>
      <c r="DIT18" s="247"/>
      <c r="DIU18" s="247"/>
      <c r="DIV18" s="247"/>
      <c r="DIW18" s="247"/>
      <c r="DIX18" s="247"/>
      <c r="DIY18" s="247"/>
      <c r="DIZ18" s="247"/>
      <c r="DJA18" s="247"/>
      <c r="DJB18" s="247"/>
      <c r="DJC18" s="247"/>
      <c r="DJD18" s="247"/>
      <c r="DJE18" s="247"/>
      <c r="DJF18" s="247"/>
      <c r="DJG18" s="247"/>
      <c r="DJH18" s="247"/>
      <c r="DJI18" s="247"/>
      <c r="DJJ18" s="247"/>
      <c r="DJK18" s="247"/>
      <c r="DJL18" s="247"/>
      <c r="DJM18" s="247"/>
      <c r="DJN18" s="247"/>
      <c r="DJO18" s="247"/>
      <c r="DJP18" s="247"/>
      <c r="DJQ18" s="247"/>
      <c r="DJR18" s="247"/>
      <c r="DJS18" s="247"/>
      <c r="DJT18" s="247"/>
      <c r="DJU18" s="247"/>
      <c r="DJV18" s="247"/>
      <c r="DJW18" s="247"/>
      <c r="DJX18" s="247"/>
      <c r="DJY18" s="247"/>
      <c r="DJZ18" s="247"/>
      <c r="DKA18" s="247"/>
      <c r="DKB18" s="247"/>
      <c r="DKC18" s="247"/>
      <c r="DKD18" s="247"/>
      <c r="DKE18" s="247"/>
      <c r="DKF18" s="247"/>
      <c r="DKG18" s="247"/>
      <c r="DKH18" s="247"/>
      <c r="DKI18" s="247"/>
      <c r="DKJ18" s="247"/>
      <c r="DKK18" s="247"/>
      <c r="DKL18" s="247"/>
      <c r="DKM18" s="247"/>
      <c r="DKN18" s="247"/>
      <c r="DKO18" s="247"/>
      <c r="DKP18" s="247"/>
      <c r="DKQ18" s="247"/>
      <c r="DKR18" s="247"/>
      <c r="DKS18" s="247"/>
      <c r="DKT18" s="247"/>
      <c r="DKU18" s="247"/>
      <c r="DKV18" s="247"/>
      <c r="DKW18" s="247"/>
      <c r="DKX18" s="247"/>
      <c r="DKY18" s="247"/>
      <c r="DKZ18" s="247"/>
      <c r="DLA18" s="247"/>
      <c r="DLB18" s="247"/>
      <c r="DLC18" s="247"/>
      <c r="DLD18" s="247"/>
      <c r="DLE18" s="247"/>
      <c r="DLF18" s="247"/>
      <c r="DLG18" s="247"/>
      <c r="DLH18" s="247"/>
      <c r="DLI18" s="247"/>
      <c r="DLJ18" s="247"/>
      <c r="DLK18" s="247"/>
      <c r="DLL18" s="247"/>
      <c r="DLM18" s="247"/>
      <c r="DLN18" s="247"/>
      <c r="DLO18" s="247"/>
      <c r="DLP18" s="247"/>
      <c r="DLQ18" s="247"/>
      <c r="DLR18" s="247"/>
      <c r="DLS18" s="247"/>
      <c r="DLT18" s="247"/>
      <c r="DLU18" s="247"/>
      <c r="DLV18" s="247"/>
      <c r="DLW18" s="247"/>
      <c r="DLX18" s="247"/>
      <c r="DLY18" s="247"/>
      <c r="DLZ18" s="247"/>
      <c r="DMA18" s="247"/>
      <c r="DMB18" s="247"/>
      <c r="DMC18" s="247"/>
      <c r="DMD18" s="247"/>
      <c r="DME18" s="247"/>
      <c r="DMF18" s="247"/>
      <c r="DMG18" s="247"/>
      <c r="DMH18" s="247"/>
      <c r="DMI18" s="247"/>
      <c r="DMJ18" s="247"/>
      <c r="DMK18" s="247"/>
      <c r="DML18" s="247"/>
      <c r="DMM18" s="247"/>
      <c r="DMN18" s="247"/>
      <c r="DMO18" s="247"/>
      <c r="DMP18" s="247"/>
      <c r="DMQ18" s="247"/>
      <c r="DMR18" s="247"/>
      <c r="DMS18" s="247"/>
      <c r="DMT18" s="247"/>
      <c r="DMU18" s="247"/>
      <c r="DMV18" s="247"/>
      <c r="DMW18" s="247"/>
      <c r="DMX18" s="247"/>
      <c r="DMY18" s="247"/>
      <c r="DMZ18" s="247"/>
      <c r="DNA18" s="247"/>
      <c r="DNB18" s="247"/>
      <c r="DNC18" s="247"/>
      <c r="DND18" s="247"/>
      <c r="DNE18" s="247"/>
      <c r="DNF18" s="247"/>
      <c r="DNG18" s="247"/>
      <c r="DNH18" s="247"/>
      <c r="DNI18" s="247"/>
      <c r="DNJ18" s="247"/>
      <c r="DNK18" s="247"/>
      <c r="DNL18" s="247"/>
      <c r="DNM18" s="247"/>
      <c r="DNN18" s="247"/>
      <c r="DNO18" s="247"/>
      <c r="DNP18" s="247"/>
      <c r="DNQ18" s="247"/>
      <c r="DNR18" s="247"/>
      <c r="DNS18" s="247"/>
      <c r="DNT18" s="247"/>
      <c r="DNU18" s="247"/>
      <c r="DNV18" s="247"/>
      <c r="DNW18" s="247"/>
      <c r="DNX18" s="247"/>
      <c r="DNY18" s="247"/>
      <c r="DNZ18" s="247"/>
      <c r="DOA18" s="247"/>
      <c r="DOB18" s="247"/>
      <c r="DOC18" s="247"/>
      <c r="DOD18" s="247"/>
      <c r="DOE18" s="247"/>
      <c r="DOF18" s="247"/>
      <c r="DOG18" s="247"/>
      <c r="DOH18" s="247"/>
      <c r="DOI18" s="247"/>
      <c r="DOJ18" s="247"/>
      <c r="DOK18" s="247"/>
      <c r="DOL18" s="247"/>
      <c r="DOM18" s="247"/>
      <c r="DON18" s="247"/>
      <c r="DOO18" s="247"/>
      <c r="DOP18" s="247"/>
      <c r="DOQ18" s="247"/>
      <c r="DOR18" s="247"/>
      <c r="DOS18" s="247"/>
      <c r="DOT18" s="247"/>
      <c r="DOU18" s="247"/>
      <c r="DOV18" s="247"/>
      <c r="DOW18" s="247"/>
      <c r="DOX18" s="247"/>
      <c r="DOY18" s="247"/>
      <c r="DOZ18" s="247"/>
      <c r="DPA18" s="247"/>
      <c r="DPB18" s="247"/>
      <c r="DPC18" s="247"/>
      <c r="DPD18" s="247"/>
      <c r="DPE18" s="247"/>
      <c r="DPF18" s="247"/>
      <c r="DPG18" s="247"/>
      <c r="DPH18" s="247"/>
      <c r="DPI18" s="247"/>
      <c r="DPJ18" s="247"/>
      <c r="DPK18" s="247"/>
      <c r="DPL18" s="247"/>
      <c r="DPM18" s="247"/>
      <c r="DPN18" s="247"/>
      <c r="DPO18" s="247"/>
      <c r="DPP18" s="247"/>
      <c r="DPQ18" s="247"/>
      <c r="DPR18" s="247"/>
      <c r="DPS18" s="247"/>
      <c r="DPT18" s="247"/>
      <c r="DPU18" s="247"/>
      <c r="DPV18" s="247"/>
      <c r="DPW18" s="247"/>
      <c r="DPX18" s="247"/>
      <c r="DPY18" s="247"/>
      <c r="DPZ18" s="247"/>
      <c r="DQA18" s="247"/>
      <c r="DQB18" s="247"/>
      <c r="DQC18" s="247"/>
      <c r="DQD18" s="247"/>
      <c r="DQE18" s="247"/>
      <c r="DQF18" s="247"/>
      <c r="DQG18" s="247"/>
      <c r="DQH18" s="247"/>
      <c r="DQI18" s="247"/>
      <c r="DQJ18" s="247"/>
      <c r="DQK18" s="247"/>
      <c r="DQL18" s="247"/>
      <c r="DQM18" s="247"/>
      <c r="DQN18" s="247"/>
      <c r="DQO18" s="247"/>
      <c r="DQP18" s="247"/>
      <c r="DQQ18" s="247"/>
      <c r="DQR18" s="247"/>
      <c r="DQS18" s="247"/>
      <c r="DQT18" s="247"/>
      <c r="DQU18" s="247"/>
      <c r="DQV18" s="247"/>
      <c r="DQW18" s="247"/>
      <c r="DQX18" s="247"/>
      <c r="DQY18" s="247"/>
      <c r="DQZ18" s="247"/>
      <c r="DRA18" s="247"/>
      <c r="DRB18" s="247"/>
      <c r="DRC18" s="247"/>
      <c r="DRD18" s="247"/>
      <c r="DRE18" s="247"/>
      <c r="DRF18" s="247"/>
      <c r="DRG18" s="247"/>
      <c r="DRH18" s="247"/>
      <c r="DRI18" s="247"/>
      <c r="DRJ18" s="247"/>
      <c r="DRK18" s="247"/>
      <c r="DRL18" s="247"/>
      <c r="DRM18" s="247"/>
      <c r="DRN18" s="247"/>
      <c r="DRO18" s="247"/>
      <c r="DRP18" s="247"/>
      <c r="DRQ18" s="247"/>
      <c r="DRR18" s="247"/>
      <c r="DRS18" s="247"/>
      <c r="DRT18" s="247"/>
      <c r="DRU18" s="247"/>
      <c r="DRV18" s="247"/>
      <c r="DRW18" s="247"/>
      <c r="DRX18" s="247"/>
      <c r="DRY18" s="247"/>
      <c r="DRZ18" s="247"/>
      <c r="DSA18" s="247"/>
      <c r="DSB18" s="247"/>
      <c r="DSC18" s="247"/>
      <c r="DSD18" s="247"/>
      <c r="DSE18" s="247"/>
      <c r="DSF18" s="247"/>
      <c r="DSG18" s="247"/>
      <c r="DSH18" s="247"/>
      <c r="DSI18" s="247"/>
      <c r="DSJ18" s="247"/>
      <c r="DSK18" s="247"/>
      <c r="DSL18" s="247"/>
      <c r="DSM18" s="247"/>
      <c r="DSN18" s="247"/>
      <c r="DSO18" s="247"/>
      <c r="DSP18" s="247"/>
      <c r="DSQ18" s="247"/>
      <c r="DSR18" s="247"/>
      <c r="DSS18" s="247"/>
      <c r="DST18" s="247"/>
      <c r="DSU18" s="247"/>
      <c r="DSV18" s="247"/>
      <c r="DSW18" s="247"/>
      <c r="DSX18" s="247"/>
      <c r="DSY18" s="247"/>
      <c r="DSZ18" s="247"/>
      <c r="DTA18" s="247"/>
      <c r="DTB18" s="247"/>
      <c r="DTC18" s="247"/>
      <c r="DTD18" s="247"/>
      <c r="DTE18" s="247"/>
      <c r="DTF18" s="247"/>
      <c r="DTG18" s="247"/>
      <c r="DTH18" s="247"/>
      <c r="DTI18" s="247"/>
      <c r="DTJ18" s="247"/>
      <c r="DTK18" s="247"/>
      <c r="DTL18" s="247"/>
      <c r="DTM18" s="247"/>
      <c r="DTN18" s="247"/>
      <c r="DTO18" s="247"/>
      <c r="DTP18" s="247"/>
      <c r="DTQ18" s="247"/>
      <c r="DTR18" s="247"/>
      <c r="DTS18" s="247"/>
      <c r="DTT18" s="247"/>
      <c r="DTU18" s="247"/>
      <c r="DTV18" s="247"/>
      <c r="DTW18" s="247"/>
      <c r="DTX18" s="247"/>
      <c r="DTY18" s="247"/>
      <c r="DTZ18" s="247"/>
      <c r="DUA18" s="247"/>
      <c r="DUB18" s="247"/>
      <c r="DUC18" s="247"/>
      <c r="DUD18" s="247"/>
      <c r="DUE18" s="247"/>
      <c r="DUF18" s="247"/>
      <c r="DUG18" s="247"/>
      <c r="DUH18" s="247"/>
      <c r="DUI18" s="247"/>
      <c r="DUJ18" s="247"/>
      <c r="DUK18" s="247"/>
      <c r="DUL18" s="247"/>
      <c r="DUM18" s="247"/>
      <c r="DUN18" s="247"/>
      <c r="DUO18" s="247"/>
      <c r="DUP18" s="247"/>
      <c r="DUQ18" s="247"/>
      <c r="DUR18" s="247"/>
      <c r="DUS18" s="247"/>
      <c r="DUT18" s="247"/>
      <c r="DUU18" s="247"/>
      <c r="DUV18" s="247"/>
      <c r="DUW18" s="247"/>
      <c r="DUX18" s="247"/>
      <c r="DUY18" s="247"/>
      <c r="DUZ18" s="247"/>
      <c r="DVA18" s="247"/>
      <c r="DVB18" s="247"/>
      <c r="DVC18" s="247"/>
      <c r="DVD18" s="247"/>
      <c r="DVE18" s="247"/>
      <c r="DVF18" s="247"/>
      <c r="DVG18" s="247"/>
      <c r="DVH18" s="247"/>
      <c r="DVI18" s="247"/>
      <c r="DVJ18" s="247"/>
      <c r="DVK18" s="247"/>
      <c r="DVL18" s="247"/>
      <c r="DVM18" s="247"/>
      <c r="DVN18" s="247"/>
      <c r="DVO18" s="247"/>
      <c r="DVP18" s="247"/>
      <c r="DVQ18" s="247"/>
      <c r="DVR18" s="247"/>
      <c r="DVS18" s="247"/>
      <c r="DVT18" s="247"/>
      <c r="DVU18" s="247"/>
      <c r="DVV18" s="247"/>
      <c r="DVW18" s="247"/>
      <c r="DVX18" s="247"/>
      <c r="DVY18" s="247"/>
      <c r="DVZ18" s="247"/>
      <c r="DWA18" s="247"/>
      <c r="DWB18" s="247"/>
      <c r="DWC18" s="247"/>
      <c r="DWD18" s="247"/>
      <c r="DWE18" s="247"/>
      <c r="DWF18" s="247"/>
      <c r="DWG18" s="247"/>
      <c r="DWH18" s="247"/>
      <c r="DWI18" s="247"/>
      <c r="DWJ18" s="247"/>
      <c r="DWK18" s="247"/>
      <c r="DWL18" s="247"/>
      <c r="DWM18" s="247"/>
      <c r="DWN18" s="247"/>
      <c r="DWO18" s="247"/>
      <c r="DWP18" s="247"/>
      <c r="DWQ18" s="247"/>
      <c r="DWR18" s="247"/>
      <c r="DWS18" s="247"/>
      <c r="DWT18" s="247"/>
      <c r="DWU18" s="247"/>
      <c r="DWV18" s="247"/>
      <c r="DWW18" s="247"/>
      <c r="DWX18" s="247"/>
      <c r="DWY18" s="247"/>
      <c r="DWZ18" s="247"/>
      <c r="DXA18" s="247"/>
      <c r="DXB18" s="247"/>
      <c r="DXC18" s="247"/>
      <c r="DXD18" s="247"/>
      <c r="DXE18" s="247"/>
      <c r="DXF18" s="247"/>
      <c r="DXG18" s="247"/>
      <c r="DXH18" s="247"/>
      <c r="DXI18" s="247"/>
      <c r="DXJ18" s="247"/>
      <c r="DXK18" s="247"/>
      <c r="DXL18" s="247"/>
      <c r="DXM18" s="247"/>
      <c r="DXN18" s="247"/>
      <c r="DXO18" s="247"/>
      <c r="DXP18" s="247"/>
      <c r="DXQ18" s="247"/>
      <c r="DXR18" s="247"/>
      <c r="DXS18" s="247"/>
      <c r="DXT18" s="247"/>
      <c r="DXU18" s="247"/>
      <c r="DXV18" s="247"/>
      <c r="DXW18" s="247"/>
      <c r="DXX18" s="247"/>
      <c r="DXY18" s="247"/>
      <c r="DXZ18" s="247"/>
      <c r="DYA18" s="247"/>
      <c r="DYB18" s="247"/>
      <c r="DYC18" s="247"/>
      <c r="DYD18" s="247"/>
      <c r="DYE18" s="247"/>
      <c r="DYF18" s="247"/>
      <c r="DYG18" s="247"/>
      <c r="DYH18" s="247"/>
      <c r="DYI18" s="247"/>
      <c r="DYJ18" s="247"/>
      <c r="DYK18" s="247"/>
      <c r="DYL18" s="247"/>
      <c r="DYM18" s="247"/>
      <c r="DYN18" s="247"/>
      <c r="DYO18" s="247"/>
      <c r="DYP18" s="247"/>
      <c r="DYQ18" s="247"/>
      <c r="DYR18" s="247"/>
      <c r="DYS18" s="247"/>
      <c r="DYT18" s="247"/>
      <c r="DYU18" s="247"/>
      <c r="DYV18" s="247"/>
      <c r="DYW18" s="247"/>
      <c r="DYX18" s="247"/>
      <c r="DYY18" s="247"/>
      <c r="DYZ18" s="247"/>
      <c r="DZA18" s="247"/>
      <c r="DZB18" s="247"/>
      <c r="DZC18" s="247"/>
      <c r="DZD18" s="247"/>
      <c r="DZE18" s="247"/>
      <c r="DZF18" s="247"/>
      <c r="DZG18" s="247"/>
      <c r="DZH18" s="247"/>
      <c r="DZI18" s="247"/>
      <c r="DZJ18" s="247"/>
      <c r="DZK18" s="247"/>
      <c r="DZL18" s="247"/>
      <c r="DZM18" s="247"/>
      <c r="DZN18" s="247"/>
      <c r="DZO18" s="247"/>
      <c r="DZP18" s="247"/>
      <c r="DZQ18" s="247"/>
      <c r="DZR18" s="247"/>
      <c r="DZS18" s="247"/>
      <c r="DZT18" s="247"/>
      <c r="DZU18" s="247"/>
      <c r="DZV18" s="247"/>
      <c r="DZW18" s="247"/>
      <c r="DZX18" s="247"/>
      <c r="DZY18" s="247"/>
      <c r="DZZ18" s="247"/>
      <c r="EAA18" s="247"/>
      <c r="EAB18" s="247"/>
      <c r="EAC18" s="247"/>
      <c r="EAD18" s="247"/>
      <c r="EAE18" s="247"/>
      <c r="EAF18" s="247"/>
      <c r="EAG18" s="247"/>
      <c r="EAH18" s="247"/>
      <c r="EAI18" s="247"/>
      <c r="EAJ18" s="247"/>
      <c r="EAK18" s="247"/>
      <c r="EAL18" s="247"/>
      <c r="EAM18" s="247"/>
      <c r="EAN18" s="247"/>
      <c r="EAO18" s="247"/>
      <c r="EAP18" s="247"/>
      <c r="EAQ18" s="247"/>
      <c r="EAR18" s="247"/>
      <c r="EAS18" s="247"/>
      <c r="EAT18" s="247"/>
      <c r="EAU18" s="247"/>
      <c r="EAV18" s="247"/>
      <c r="EAW18" s="247"/>
      <c r="EAX18" s="247"/>
      <c r="EAY18" s="247"/>
      <c r="EAZ18" s="247"/>
      <c r="EBA18" s="247"/>
      <c r="EBB18" s="247"/>
      <c r="EBC18" s="247"/>
      <c r="EBD18" s="247"/>
      <c r="EBE18" s="247"/>
      <c r="EBF18" s="247"/>
      <c r="EBG18" s="247"/>
      <c r="EBH18" s="247"/>
      <c r="EBI18" s="247"/>
      <c r="EBJ18" s="247"/>
      <c r="EBK18" s="247"/>
      <c r="EBL18" s="247"/>
      <c r="EBM18" s="247"/>
      <c r="EBN18" s="247"/>
      <c r="EBO18" s="247"/>
      <c r="EBP18" s="247"/>
      <c r="EBQ18" s="247"/>
      <c r="EBR18" s="247"/>
      <c r="EBS18" s="247"/>
      <c r="EBT18" s="247"/>
      <c r="EBU18" s="247"/>
      <c r="EBV18" s="247"/>
      <c r="EBW18" s="247"/>
      <c r="EBX18" s="247"/>
      <c r="EBY18" s="247"/>
      <c r="EBZ18" s="247"/>
      <c r="ECA18" s="247"/>
      <c r="ECB18" s="247"/>
      <c r="ECC18" s="247"/>
      <c r="ECD18" s="247"/>
      <c r="ECE18" s="247"/>
      <c r="ECF18" s="247"/>
      <c r="ECG18" s="247"/>
      <c r="ECH18" s="247"/>
      <c r="ECI18" s="247"/>
      <c r="ECJ18" s="247"/>
      <c r="ECK18" s="247"/>
      <c r="ECL18" s="247"/>
      <c r="ECM18" s="247"/>
      <c r="ECN18" s="247"/>
      <c r="ECO18" s="247"/>
      <c r="ECP18" s="247"/>
      <c r="ECQ18" s="247"/>
      <c r="ECR18" s="247"/>
      <c r="ECS18" s="247"/>
      <c r="ECT18" s="247"/>
      <c r="ECU18" s="247"/>
      <c r="ECV18" s="247"/>
      <c r="ECW18" s="247"/>
      <c r="ECX18" s="247"/>
      <c r="ECY18" s="247"/>
      <c r="ECZ18" s="247"/>
      <c r="EDA18" s="247"/>
      <c r="EDB18" s="247"/>
      <c r="EDC18" s="247"/>
      <c r="EDD18" s="247"/>
      <c r="EDE18" s="247"/>
      <c r="EDF18" s="247"/>
      <c r="EDG18" s="247"/>
      <c r="EDH18" s="247"/>
      <c r="EDI18" s="247"/>
      <c r="EDJ18" s="247"/>
      <c r="EDK18" s="247"/>
      <c r="EDL18" s="247"/>
      <c r="EDM18" s="247"/>
      <c r="EDN18" s="247"/>
      <c r="EDO18" s="247"/>
      <c r="EDP18" s="247"/>
      <c r="EDQ18" s="247"/>
      <c r="EDR18" s="247"/>
      <c r="EDS18" s="247"/>
      <c r="EDT18" s="247"/>
      <c r="EDU18" s="247"/>
      <c r="EDV18" s="247"/>
      <c r="EDW18" s="247"/>
      <c r="EDX18" s="247"/>
      <c r="EDY18" s="247"/>
      <c r="EDZ18" s="247"/>
      <c r="EEA18" s="247"/>
      <c r="EEB18" s="247"/>
      <c r="EEC18" s="247"/>
      <c r="EED18" s="247"/>
      <c r="EEE18" s="247"/>
      <c r="EEF18" s="247"/>
      <c r="EEG18" s="247"/>
      <c r="EEH18" s="247"/>
      <c r="EEI18" s="247"/>
      <c r="EEJ18" s="247"/>
      <c r="EEK18" s="247"/>
      <c r="EEL18" s="247"/>
      <c r="EEM18" s="247"/>
      <c r="EEN18" s="247"/>
      <c r="EEO18" s="247"/>
      <c r="EEP18" s="247"/>
      <c r="EEQ18" s="247"/>
      <c r="EER18" s="247"/>
      <c r="EES18" s="247"/>
      <c r="EET18" s="247"/>
      <c r="EEU18" s="247"/>
      <c r="EEV18" s="247"/>
      <c r="EEW18" s="247"/>
      <c r="EEX18" s="247"/>
      <c r="EEY18" s="247"/>
      <c r="EEZ18" s="247"/>
      <c r="EFA18" s="247"/>
      <c r="EFB18" s="247"/>
      <c r="EFC18" s="247"/>
      <c r="EFD18" s="247"/>
      <c r="EFE18" s="247"/>
      <c r="EFF18" s="247"/>
      <c r="EFG18" s="247"/>
      <c r="EFH18" s="247"/>
      <c r="EFI18" s="247"/>
      <c r="EFJ18" s="247"/>
      <c r="EFK18" s="247"/>
      <c r="EFL18" s="247"/>
      <c r="EFM18" s="247"/>
      <c r="EFN18" s="247"/>
      <c r="EFO18" s="247"/>
      <c r="EFP18" s="247"/>
      <c r="EFQ18" s="247"/>
      <c r="EFR18" s="247"/>
      <c r="EFS18" s="247"/>
      <c r="EFT18" s="247"/>
      <c r="EFU18" s="247"/>
      <c r="EFV18" s="247"/>
      <c r="EFW18" s="247"/>
      <c r="EFX18" s="247"/>
      <c r="EFY18" s="247"/>
      <c r="EFZ18" s="247"/>
      <c r="EGA18" s="247"/>
      <c r="EGB18" s="247"/>
      <c r="EGC18" s="247"/>
      <c r="EGD18" s="247"/>
      <c r="EGE18" s="247"/>
      <c r="EGF18" s="247"/>
      <c r="EGG18" s="247"/>
      <c r="EGH18" s="247"/>
      <c r="EGI18" s="247"/>
      <c r="EGJ18" s="247"/>
      <c r="EGK18" s="247"/>
      <c r="EGL18" s="247"/>
      <c r="EGM18" s="247"/>
      <c r="EGN18" s="247"/>
      <c r="EGO18" s="247"/>
      <c r="EGP18" s="247"/>
      <c r="EGQ18" s="247"/>
      <c r="EGR18" s="247"/>
      <c r="EGS18" s="247"/>
      <c r="EGT18" s="247"/>
      <c r="EGU18" s="247"/>
      <c r="EGV18" s="247"/>
      <c r="EGW18" s="247"/>
      <c r="EGX18" s="247"/>
      <c r="EGY18" s="247"/>
      <c r="EGZ18" s="247"/>
      <c r="EHA18" s="247"/>
      <c r="EHB18" s="247"/>
      <c r="EHC18" s="247"/>
      <c r="EHD18" s="247"/>
      <c r="EHE18" s="247"/>
      <c r="EHF18" s="247"/>
      <c r="EHG18" s="247"/>
      <c r="EHH18" s="247"/>
      <c r="EHI18" s="247"/>
      <c r="EHJ18" s="247"/>
      <c r="EHK18" s="247"/>
      <c r="EHL18" s="247"/>
      <c r="EHM18" s="247"/>
      <c r="EHN18" s="247"/>
      <c r="EHO18" s="247"/>
      <c r="EHP18" s="247"/>
      <c r="EHQ18" s="247"/>
      <c r="EHR18" s="247"/>
      <c r="EHS18" s="247"/>
      <c r="EHT18" s="247"/>
      <c r="EHU18" s="247"/>
      <c r="EHV18" s="247"/>
      <c r="EHW18" s="247"/>
      <c r="EHX18" s="247"/>
      <c r="EHY18" s="247"/>
      <c r="EHZ18" s="247"/>
      <c r="EIA18" s="247"/>
      <c r="EIB18" s="247"/>
      <c r="EIC18" s="247"/>
      <c r="EID18" s="247"/>
      <c r="EIE18" s="247"/>
      <c r="EIF18" s="247"/>
      <c r="EIG18" s="247"/>
      <c r="EIH18" s="247"/>
      <c r="EII18" s="247"/>
      <c r="EIJ18" s="247"/>
      <c r="EIK18" s="247"/>
      <c r="EIL18" s="247"/>
      <c r="EIM18" s="247"/>
      <c r="EIN18" s="247"/>
      <c r="EIO18" s="247"/>
      <c r="EIP18" s="247"/>
      <c r="EIQ18" s="247"/>
      <c r="EIR18" s="247"/>
      <c r="EIS18" s="247"/>
      <c r="EIT18" s="247"/>
      <c r="EIU18" s="247"/>
      <c r="EIV18" s="247"/>
      <c r="EIW18" s="247"/>
      <c r="EIX18" s="247"/>
      <c r="EIY18" s="247"/>
      <c r="EIZ18" s="247"/>
      <c r="EJA18" s="247"/>
      <c r="EJB18" s="247"/>
      <c r="EJC18" s="247"/>
      <c r="EJD18" s="247"/>
      <c r="EJE18" s="247"/>
      <c r="EJF18" s="247"/>
      <c r="EJG18" s="247"/>
      <c r="EJH18" s="247"/>
      <c r="EJI18" s="247"/>
      <c r="EJJ18" s="247"/>
      <c r="EJK18" s="247"/>
      <c r="EJL18" s="247"/>
      <c r="EJM18" s="247"/>
      <c r="EJN18" s="247"/>
      <c r="EJO18" s="247"/>
      <c r="EJP18" s="247"/>
      <c r="EJQ18" s="247"/>
      <c r="EJR18" s="247"/>
      <c r="EJS18" s="247"/>
      <c r="EJT18" s="247"/>
      <c r="EJU18" s="247"/>
      <c r="EJV18" s="247"/>
      <c r="EJW18" s="247"/>
      <c r="EJX18" s="247"/>
      <c r="EJY18" s="247"/>
      <c r="EJZ18" s="247"/>
      <c r="EKA18" s="247"/>
      <c r="EKB18" s="247"/>
      <c r="EKC18" s="247"/>
      <c r="EKD18" s="247"/>
      <c r="EKE18" s="247"/>
      <c r="EKF18" s="247"/>
      <c r="EKG18" s="247"/>
      <c r="EKH18" s="247"/>
      <c r="EKI18" s="247"/>
      <c r="EKJ18" s="247"/>
      <c r="EKK18" s="247"/>
      <c r="EKL18" s="247"/>
      <c r="EKM18" s="247"/>
      <c r="EKN18" s="247"/>
      <c r="EKO18" s="247"/>
      <c r="EKP18" s="247"/>
      <c r="EKQ18" s="247"/>
      <c r="EKR18" s="247"/>
      <c r="EKS18" s="247"/>
      <c r="EKT18" s="247"/>
      <c r="EKU18" s="247"/>
      <c r="EKV18" s="247"/>
      <c r="EKW18" s="247"/>
      <c r="EKX18" s="247"/>
      <c r="EKY18" s="247"/>
      <c r="EKZ18" s="247"/>
      <c r="ELA18" s="247"/>
      <c r="ELB18" s="247"/>
      <c r="ELC18" s="247"/>
      <c r="ELD18" s="247"/>
      <c r="ELE18" s="247"/>
      <c r="ELF18" s="247"/>
      <c r="ELG18" s="247"/>
      <c r="ELH18" s="247"/>
      <c r="ELI18" s="247"/>
      <c r="ELJ18" s="247"/>
      <c r="ELK18" s="247"/>
      <c r="ELL18" s="247"/>
      <c r="ELM18" s="247"/>
      <c r="ELN18" s="247"/>
      <c r="ELO18" s="247"/>
      <c r="ELP18" s="247"/>
      <c r="ELQ18" s="247"/>
      <c r="ELR18" s="247"/>
      <c r="ELS18" s="247"/>
      <c r="ELT18" s="247"/>
      <c r="ELU18" s="247"/>
      <c r="ELV18" s="247"/>
      <c r="ELW18" s="247"/>
      <c r="ELX18" s="247"/>
      <c r="ELY18" s="247"/>
      <c r="ELZ18" s="247"/>
      <c r="EMA18" s="247"/>
      <c r="EMB18" s="247"/>
      <c r="EMC18" s="247"/>
      <c r="EMD18" s="247"/>
      <c r="EME18" s="247"/>
      <c r="EMF18" s="247"/>
      <c r="EMG18" s="247"/>
      <c r="EMH18" s="247"/>
      <c r="EMI18" s="247"/>
      <c r="EMJ18" s="247"/>
      <c r="EMK18" s="247"/>
      <c r="EML18" s="247"/>
      <c r="EMM18" s="247"/>
      <c r="EMN18" s="247"/>
      <c r="EMO18" s="247"/>
      <c r="EMP18" s="247"/>
      <c r="EMQ18" s="247"/>
      <c r="EMR18" s="247"/>
      <c r="EMS18" s="247"/>
      <c r="EMT18" s="247"/>
      <c r="EMU18" s="247"/>
      <c r="EMV18" s="247"/>
      <c r="EMW18" s="247"/>
      <c r="EMX18" s="247"/>
      <c r="EMY18" s="247"/>
      <c r="EMZ18" s="247"/>
      <c r="ENA18" s="247"/>
      <c r="ENB18" s="247"/>
      <c r="ENC18" s="247"/>
      <c r="END18" s="247"/>
      <c r="ENE18" s="247"/>
      <c r="ENF18" s="247"/>
      <c r="ENG18" s="247"/>
      <c r="ENH18" s="247"/>
      <c r="ENI18" s="247"/>
      <c r="ENJ18" s="247"/>
      <c r="ENK18" s="247"/>
      <c r="ENL18" s="247"/>
      <c r="ENM18" s="247"/>
      <c r="ENN18" s="247"/>
      <c r="ENO18" s="247"/>
      <c r="ENP18" s="247"/>
      <c r="ENQ18" s="247"/>
      <c r="ENR18" s="247"/>
      <c r="ENS18" s="247"/>
      <c r="ENT18" s="247"/>
      <c r="ENU18" s="247"/>
      <c r="ENV18" s="247"/>
      <c r="ENW18" s="247"/>
      <c r="ENX18" s="247"/>
      <c r="ENY18" s="247"/>
      <c r="ENZ18" s="247"/>
      <c r="EOA18" s="247"/>
      <c r="EOB18" s="247"/>
      <c r="EOC18" s="247"/>
      <c r="EOD18" s="247"/>
      <c r="EOE18" s="247"/>
      <c r="EOF18" s="247"/>
      <c r="EOG18" s="247"/>
      <c r="EOH18" s="247"/>
      <c r="EOI18" s="247"/>
      <c r="EOJ18" s="247"/>
      <c r="EOK18" s="247"/>
      <c r="EOL18" s="247"/>
      <c r="EOM18" s="247"/>
      <c r="EON18" s="247"/>
      <c r="EOO18" s="247"/>
      <c r="EOP18" s="247"/>
      <c r="EOQ18" s="247"/>
      <c r="EOR18" s="247"/>
      <c r="EOS18" s="247"/>
      <c r="EOT18" s="247"/>
      <c r="EOU18" s="247"/>
      <c r="EOV18" s="247"/>
      <c r="EOW18" s="247"/>
      <c r="EOX18" s="247"/>
      <c r="EOY18" s="247"/>
      <c r="EOZ18" s="247"/>
      <c r="EPA18" s="247"/>
      <c r="EPB18" s="247"/>
      <c r="EPC18" s="247"/>
      <c r="EPD18" s="247"/>
      <c r="EPE18" s="247"/>
      <c r="EPF18" s="247"/>
      <c r="EPG18" s="247"/>
      <c r="EPH18" s="247"/>
      <c r="EPI18" s="247"/>
      <c r="EPJ18" s="247"/>
      <c r="EPK18" s="247"/>
      <c r="EPL18" s="247"/>
      <c r="EPM18" s="247"/>
      <c r="EPN18" s="247"/>
      <c r="EPO18" s="247"/>
      <c r="EPP18" s="247"/>
      <c r="EPQ18" s="247"/>
      <c r="EPR18" s="247"/>
      <c r="EPS18" s="247"/>
      <c r="EPT18" s="247"/>
      <c r="EPU18" s="247"/>
      <c r="EPV18" s="247"/>
      <c r="EPW18" s="247"/>
      <c r="EPX18" s="247"/>
      <c r="EPY18" s="247"/>
      <c r="EPZ18" s="247"/>
      <c r="EQA18" s="247"/>
      <c r="EQB18" s="247"/>
      <c r="EQC18" s="247"/>
      <c r="EQD18" s="247"/>
      <c r="EQE18" s="247"/>
      <c r="EQF18" s="247"/>
      <c r="EQG18" s="247"/>
      <c r="EQH18" s="247"/>
      <c r="EQI18" s="247"/>
      <c r="EQJ18" s="247"/>
      <c r="EQK18" s="247"/>
      <c r="EQL18" s="247"/>
      <c r="EQM18" s="247"/>
      <c r="EQN18" s="247"/>
      <c r="EQO18" s="247"/>
      <c r="EQP18" s="247"/>
      <c r="EQQ18" s="247"/>
      <c r="EQR18" s="247"/>
      <c r="EQS18" s="247"/>
      <c r="EQT18" s="247"/>
      <c r="EQU18" s="247"/>
      <c r="EQV18" s="247"/>
      <c r="EQW18" s="247"/>
      <c r="EQX18" s="247"/>
      <c r="EQY18" s="247"/>
      <c r="EQZ18" s="247"/>
      <c r="ERA18" s="247"/>
      <c r="ERB18" s="247"/>
      <c r="ERC18" s="247"/>
      <c r="ERD18" s="247"/>
      <c r="ERE18" s="247"/>
      <c r="ERF18" s="247"/>
      <c r="ERG18" s="247"/>
      <c r="ERH18" s="247"/>
      <c r="ERI18" s="247"/>
      <c r="ERJ18" s="247"/>
      <c r="ERK18" s="247"/>
      <c r="ERL18" s="247"/>
      <c r="ERM18" s="247"/>
      <c r="ERN18" s="247"/>
      <c r="ERO18" s="247"/>
      <c r="ERP18" s="247"/>
      <c r="ERQ18" s="247"/>
      <c r="ERR18" s="247"/>
      <c r="ERS18" s="247"/>
      <c r="ERT18" s="247"/>
      <c r="ERU18" s="247"/>
      <c r="ERV18" s="247"/>
      <c r="ERW18" s="247"/>
      <c r="ERX18" s="247"/>
      <c r="ERY18" s="247"/>
      <c r="ERZ18" s="247"/>
      <c r="ESA18" s="247"/>
      <c r="ESB18" s="247"/>
      <c r="ESC18" s="247"/>
      <c r="ESD18" s="247"/>
      <c r="ESE18" s="247"/>
      <c r="ESF18" s="247"/>
      <c r="ESG18" s="247"/>
      <c r="ESH18" s="247"/>
      <c r="ESI18" s="247"/>
      <c r="ESJ18" s="247"/>
      <c r="ESK18" s="247"/>
      <c r="ESL18" s="247"/>
      <c r="ESM18" s="247"/>
      <c r="ESN18" s="247"/>
      <c r="ESO18" s="247"/>
      <c r="ESP18" s="247"/>
      <c r="ESQ18" s="247"/>
      <c r="ESR18" s="247"/>
      <c r="ESS18" s="247"/>
      <c r="EST18" s="247"/>
      <c r="ESU18" s="247"/>
      <c r="ESV18" s="247"/>
      <c r="ESW18" s="247"/>
      <c r="ESX18" s="247"/>
      <c r="ESY18" s="247"/>
      <c r="ESZ18" s="247"/>
      <c r="ETA18" s="247"/>
      <c r="ETB18" s="247"/>
      <c r="ETC18" s="247"/>
      <c r="ETD18" s="247"/>
      <c r="ETE18" s="247"/>
      <c r="ETF18" s="247"/>
      <c r="ETG18" s="247"/>
      <c r="ETH18" s="247"/>
      <c r="ETI18" s="247"/>
      <c r="ETJ18" s="247"/>
      <c r="ETK18" s="247"/>
      <c r="ETL18" s="247"/>
      <c r="ETM18" s="247"/>
      <c r="ETN18" s="247"/>
      <c r="ETO18" s="247"/>
      <c r="ETP18" s="247"/>
      <c r="ETQ18" s="247"/>
      <c r="ETR18" s="247"/>
      <c r="ETS18" s="247"/>
      <c r="ETT18" s="247"/>
      <c r="ETU18" s="247"/>
      <c r="ETV18" s="247"/>
      <c r="ETW18" s="247"/>
      <c r="ETX18" s="247"/>
      <c r="ETY18" s="247"/>
      <c r="ETZ18" s="247"/>
      <c r="EUA18" s="247"/>
      <c r="EUB18" s="247"/>
      <c r="EUC18" s="247"/>
      <c r="EUD18" s="247"/>
      <c r="EUE18" s="247"/>
      <c r="EUF18" s="247"/>
      <c r="EUG18" s="247"/>
      <c r="EUH18" s="247"/>
      <c r="EUI18" s="247"/>
      <c r="EUJ18" s="247"/>
      <c r="EUK18" s="247"/>
      <c r="EUL18" s="247"/>
      <c r="EUM18" s="247"/>
      <c r="EUN18" s="247"/>
      <c r="EUO18" s="247"/>
      <c r="EUP18" s="247"/>
      <c r="EUQ18" s="247"/>
      <c r="EUR18" s="247"/>
      <c r="EUS18" s="247"/>
      <c r="EUT18" s="247"/>
      <c r="EUU18" s="247"/>
      <c r="EUV18" s="247"/>
      <c r="EUW18" s="247"/>
      <c r="EUX18" s="247"/>
      <c r="EUY18" s="247"/>
      <c r="EUZ18" s="247"/>
      <c r="EVA18" s="247"/>
      <c r="EVB18" s="247"/>
      <c r="EVC18" s="247"/>
      <c r="EVD18" s="247"/>
      <c r="EVE18" s="247"/>
      <c r="EVF18" s="247"/>
      <c r="EVG18" s="247"/>
      <c r="EVH18" s="247"/>
      <c r="EVI18" s="247"/>
      <c r="EVJ18" s="247"/>
      <c r="EVK18" s="247"/>
      <c r="EVL18" s="247"/>
      <c r="EVM18" s="247"/>
      <c r="EVN18" s="247"/>
      <c r="EVO18" s="247"/>
      <c r="EVP18" s="247"/>
      <c r="EVQ18" s="247"/>
      <c r="EVR18" s="247"/>
      <c r="EVS18" s="247"/>
      <c r="EVT18" s="247"/>
      <c r="EVU18" s="247"/>
      <c r="EVV18" s="247"/>
      <c r="EVW18" s="247"/>
      <c r="EVX18" s="247"/>
      <c r="EVY18" s="247"/>
      <c r="EVZ18" s="247"/>
      <c r="EWA18" s="247"/>
      <c r="EWB18" s="247"/>
      <c r="EWC18" s="247"/>
      <c r="EWD18" s="247"/>
      <c r="EWE18" s="247"/>
      <c r="EWF18" s="247"/>
      <c r="EWG18" s="247"/>
      <c r="EWH18" s="247"/>
      <c r="EWI18" s="247"/>
      <c r="EWJ18" s="247"/>
      <c r="EWK18" s="247"/>
      <c r="EWL18" s="247"/>
      <c r="EWM18" s="247"/>
      <c r="EWN18" s="247"/>
      <c r="EWO18" s="247"/>
      <c r="EWP18" s="247"/>
      <c r="EWQ18" s="247"/>
      <c r="EWR18" s="247"/>
      <c r="EWS18" s="247"/>
      <c r="EWT18" s="247"/>
      <c r="EWU18" s="247"/>
      <c r="EWV18" s="247"/>
      <c r="EWW18" s="247"/>
      <c r="EWX18" s="247"/>
      <c r="EWY18" s="247"/>
      <c r="EWZ18" s="247"/>
      <c r="EXA18" s="247"/>
      <c r="EXB18" s="247"/>
      <c r="EXC18" s="247"/>
      <c r="EXD18" s="247"/>
      <c r="EXE18" s="247"/>
      <c r="EXF18" s="247"/>
      <c r="EXG18" s="247"/>
      <c r="EXH18" s="247"/>
      <c r="EXI18" s="247"/>
      <c r="EXJ18" s="247"/>
      <c r="EXK18" s="247"/>
      <c r="EXL18" s="247"/>
      <c r="EXM18" s="247"/>
      <c r="EXN18" s="247"/>
      <c r="EXO18" s="247"/>
      <c r="EXP18" s="247"/>
      <c r="EXQ18" s="247"/>
      <c r="EXR18" s="247"/>
      <c r="EXS18" s="247"/>
      <c r="EXT18" s="247"/>
      <c r="EXU18" s="247"/>
      <c r="EXV18" s="247"/>
      <c r="EXW18" s="247"/>
      <c r="EXX18" s="247"/>
      <c r="EXY18" s="247"/>
      <c r="EXZ18" s="247"/>
      <c r="EYA18" s="247"/>
      <c r="EYB18" s="247"/>
      <c r="EYC18" s="247"/>
      <c r="EYD18" s="247"/>
      <c r="EYE18" s="247"/>
      <c r="EYF18" s="247"/>
      <c r="EYG18" s="247"/>
      <c r="EYH18" s="247"/>
      <c r="EYI18" s="247"/>
      <c r="EYJ18" s="247"/>
      <c r="EYK18" s="247"/>
      <c r="EYL18" s="247"/>
      <c r="EYM18" s="247"/>
      <c r="EYN18" s="247"/>
      <c r="EYO18" s="247"/>
      <c r="EYP18" s="247"/>
      <c r="EYQ18" s="247"/>
      <c r="EYR18" s="247"/>
      <c r="EYS18" s="247"/>
      <c r="EYT18" s="247"/>
      <c r="EYU18" s="247"/>
      <c r="EYV18" s="247"/>
      <c r="EYW18" s="247"/>
      <c r="EYX18" s="247"/>
      <c r="EYY18" s="247"/>
      <c r="EYZ18" s="247"/>
      <c r="EZA18" s="247"/>
      <c r="EZB18" s="247"/>
      <c r="EZC18" s="247"/>
      <c r="EZD18" s="247"/>
      <c r="EZE18" s="247"/>
      <c r="EZF18" s="247"/>
      <c r="EZG18" s="247"/>
      <c r="EZH18" s="247"/>
      <c r="EZI18" s="247"/>
      <c r="EZJ18" s="247"/>
      <c r="EZK18" s="247"/>
      <c r="EZL18" s="247"/>
      <c r="EZM18" s="247"/>
      <c r="EZN18" s="247"/>
      <c r="EZO18" s="247"/>
      <c r="EZP18" s="247"/>
      <c r="EZQ18" s="247"/>
      <c r="EZR18" s="247"/>
      <c r="EZS18" s="247"/>
      <c r="EZT18" s="247"/>
      <c r="EZU18" s="247"/>
      <c r="EZV18" s="247"/>
      <c r="EZW18" s="247"/>
      <c r="EZX18" s="247"/>
      <c r="EZY18" s="247"/>
      <c r="EZZ18" s="247"/>
      <c r="FAA18" s="247"/>
      <c r="FAB18" s="247"/>
      <c r="FAC18" s="247"/>
      <c r="FAD18" s="247"/>
      <c r="FAE18" s="247"/>
      <c r="FAF18" s="247"/>
      <c r="FAG18" s="247"/>
      <c r="FAH18" s="247"/>
      <c r="FAI18" s="247"/>
      <c r="FAJ18" s="247"/>
      <c r="FAK18" s="247"/>
      <c r="FAL18" s="247"/>
      <c r="FAM18" s="247"/>
      <c r="FAN18" s="247"/>
      <c r="FAO18" s="247"/>
      <c r="FAP18" s="247"/>
      <c r="FAQ18" s="247"/>
      <c r="FAR18" s="247"/>
      <c r="FAS18" s="247"/>
      <c r="FAT18" s="247"/>
      <c r="FAU18" s="247"/>
      <c r="FAV18" s="247"/>
      <c r="FAW18" s="247"/>
      <c r="FAX18" s="247"/>
      <c r="FAY18" s="247"/>
      <c r="FAZ18" s="247"/>
      <c r="FBA18" s="247"/>
      <c r="FBB18" s="247"/>
      <c r="FBC18" s="247"/>
      <c r="FBD18" s="247"/>
      <c r="FBE18" s="247"/>
      <c r="FBF18" s="247"/>
      <c r="FBG18" s="247"/>
      <c r="FBH18" s="247"/>
      <c r="FBI18" s="247"/>
      <c r="FBJ18" s="247"/>
      <c r="FBK18" s="247"/>
      <c r="FBL18" s="247"/>
      <c r="FBM18" s="247"/>
      <c r="FBN18" s="247"/>
      <c r="FBO18" s="247"/>
      <c r="FBP18" s="247"/>
      <c r="FBQ18" s="247"/>
      <c r="FBR18" s="247"/>
      <c r="FBS18" s="247"/>
      <c r="FBT18" s="247"/>
      <c r="FBU18" s="247"/>
      <c r="FBV18" s="247"/>
      <c r="FBW18" s="247"/>
      <c r="FBX18" s="247"/>
      <c r="FBY18" s="247"/>
      <c r="FBZ18" s="247"/>
      <c r="FCA18" s="247"/>
      <c r="FCB18" s="247"/>
      <c r="FCC18" s="247"/>
      <c r="FCD18" s="247"/>
      <c r="FCE18" s="247"/>
      <c r="FCF18" s="247"/>
      <c r="FCG18" s="247"/>
      <c r="FCH18" s="247"/>
      <c r="FCI18" s="247"/>
      <c r="FCJ18" s="247"/>
      <c r="FCK18" s="247"/>
      <c r="FCL18" s="247"/>
      <c r="FCM18" s="247"/>
      <c r="FCN18" s="247"/>
      <c r="FCO18" s="247"/>
      <c r="FCP18" s="247"/>
      <c r="FCQ18" s="247"/>
      <c r="FCR18" s="247"/>
      <c r="FCS18" s="247"/>
      <c r="FCT18" s="247"/>
      <c r="FCU18" s="247"/>
      <c r="FCV18" s="247"/>
      <c r="FCW18" s="247"/>
      <c r="FCX18" s="247"/>
      <c r="FCY18" s="247"/>
      <c r="FCZ18" s="247"/>
      <c r="FDA18" s="247"/>
      <c r="FDB18" s="247"/>
      <c r="FDC18" s="247"/>
      <c r="FDD18" s="247"/>
      <c r="FDE18" s="247"/>
      <c r="FDF18" s="247"/>
      <c r="FDG18" s="247"/>
      <c r="FDH18" s="247"/>
      <c r="FDI18" s="247"/>
      <c r="FDJ18" s="247"/>
      <c r="FDK18" s="247"/>
      <c r="FDL18" s="247"/>
      <c r="FDM18" s="247"/>
      <c r="FDN18" s="247"/>
      <c r="FDO18" s="247"/>
      <c r="FDP18" s="247"/>
      <c r="FDQ18" s="247"/>
      <c r="FDR18" s="247"/>
      <c r="FDS18" s="247"/>
      <c r="FDT18" s="247"/>
      <c r="FDU18" s="247"/>
      <c r="FDV18" s="247"/>
      <c r="FDW18" s="247"/>
      <c r="FDX18" s="247"/>
      <c r="FDY18" s="247"/>
      <c r="FDZ18" s="247"/>
      <c r="FEA18" s="247"/>
      <c r="FEB18" s="247"/>
      <c r="FEC18" s="247"/>
      <c r="FED18" s="247"/>
      <c r="FEE18" s="247"/>
      <c r="FEF18" s="247"/>
      <c r="FEG18" s="247"/>
      <c r="FEH18" s="247"/>
      <c r="FEI18" s="247"/>
      <c r="FEJ18" s="247"/>
      <c r="FEK18" s="247"/>
      <c r="FEL18" s="247"/>
      <c r="FEM18" s="247"/>
      <c r="FEN18" s="247"/>
      <c r="FEO18" s="247"/>
      <c r="FEP18" s="247"/>
      <c r="FEQ18" s="247"/>
      <c r="FER18" s="247"/>
      <c r="FES18" s="247"/>
      <c r="FET18" s="247"/>
      <c r="FEU18" s="247"/>
      <c r="FEV18" s="247"/>
      <c r="FEW18" s="247"/>
      <c r="FEX18" s="247"/>
      <c r="FEY18" s="247"/>
      <c r="FEZ18" s="247"/>
      <c r="FFA18" s="247"/>
      <c r="FFB18" s="247"/>
      <c r="FFC18" s="247"/>
      <c r="FFD18" s="247"/>
      <c r="FFE18" s="247"/>
      <c r="FFF18" s="247"/>
      <c r="FFG18" s="247"/>
      <c r="FFH18" s="247"/>
      <c r="FFI18" s="247"/>
      <c r="FFJ18" s="247"/>
      <c r="FFK18" s="247"/>
      <c r="FFL18" s="247"/>
      <c r="FFM18" s="247"/>
      <c r="FFN18" s="247"/>
      <c r="FFO18" s="247"/>
      <c r="FFP18" s="247"/>
      <c r="FFQ18" s="247"/>
      <c r="FFR18" s="247"/>
      <c r="FFS18" s="247"/>
      <c r="FFT18" s="247"/>
      <c r="FFU18" s="247"/>
      <c r="FFV18" s="247"/>
      <c r="FFW18" s="247"/>
      <c r="FFX18" s="247"/>
      <c r="FFY18" s="247"/>
      <c r="FFZ18" s="247"/>
      <c r="FGA18" s="247"/>
      <c r="FGB18" s="247"/>
      <c r="FGC18" s="247"/>
      <c r="FGD18" s="247"/>
      <c r="FGE18" s="247"/>
      <c r="FGF18" s="247"/>
      <c r="FGG18" s="247"/>
      <c r="FGH18" s="247"/>
      <c r="FGI18" s="247"/>
      <c r="FGJ18" s="247"/>
      <c r="FGK18" s="247"/>
      <c r="FGL18" s="247"/>
      <c r="FGM18" s="247"/>
      <c r="FGN18" s="247"/>
      <c r="FGO18" s="247"/>
      <c r="FGP18" s="247"/>
      <c r="FGQ18" s="247"/>
      <c r="FGR18" s="247"/>
      <c r="FGS18" s="247"/>
      <c r="FGT18" s="247"/>
      <c r="FGU18" s="247"/>
      <c r="FGV18" s="247"/>
      <c r="FGW18" s="247"/>
      <c r="FGX18" s="247"/>
      <c r="FGY18" s="247"/>
      <c r="FGZ18" s="247"/>
      <c r="FHA18" s="247"/>
      <c r="FHB18" s="247"/>
      <c r="FHC18" s="247"/>
      <c r="FHD18" s="247"/>
      <c r="FHE18" s="247"/>
      <c r="FHF18" s="247"/>
      <c r="FHG18" s="247"/>
      <c r="FHH18" s="247"/>
      <c r="FHI18" s="247"/>
      <c r="FHJ18" s="247"/>
      <c r="FHK18" s="247"/>
      <c r="FHL18" s="247"/>
      <c r="FHM18" s="247"/>
      <c r="FHN18" s="247"/>
      <c r="FHO18" s="247"/>
      <c r="FHP18" s="247"/>
      <c r="FHQ18" s="247"/>
      <c r="FHR18" s="247"/>
      <c r="FHS18" s="247"/>
      <c r="FHT18" s="247"/>
      <c r="FHU18" s="247"/>
      <c r="FHV18" s="247"/>
      <c r="FHW18" s="247"/>
      <c r="FHX18" s="247"/>
      <c r="FHY18" s="247"/>
      <c r="FHZ18" s="247"/>
      <c r="FIA18" s="247"/>
      <c r="FIB18" s="247"/>
      <c r="FIC18" s="247"/>
      <c r="FID18" s="247"/>
      <c r="FIE18" s="247"/>
      <c r="FIF18" s="247"/>
      <c r="FIG18" s="247"/>
      <c r="FIH18" s="247"/>
      <c r="FII18" s="247"/>
      <c r="FIJ18" s="247"/>
      <c r="FIK18" s="247"/>
      <c r="FIL18" s="247"/>
      <c r="FIM18" s="247"/>
      <c r="FIN18" s="247"/>
      <c r="FIO18" s="247"/>
      <c r="FIP18" s="247"/>
      <c r="FIQ18" s="247"/>
      <c r="FIR18" s="247"/>
      <c r="FIS18" s="247"/>
      <c r="FIT18" s="247"/>
      <c r="FIU18" s="247"/>
      <c r="FIV18" s="247"/>
      <c r="FIW18" s="247"/>
      <c r="FIX18" s="247"/>
      <c r="FIY18" s="247"/>
      <c r="FIZ18" s="247"/>
      <c r="FJA18" s="247"/>
      <c r="FJB18" s="247"/>
      <c r="FJC18" s="247"/>
      <c r="FJD18" s="247"/>
      <c r="FJE18" s="247"/>
      <c r="FJF18" s="247"/>
      <c r="FJG18" s="247"/>
      <c r="FJH18" s="247"/>
      <c r="FJI18" s="247"/>
      <c r="FJJ18" s="247"/>
      <c r="FJK18" s="247"/>
      <c r="FJL18" s="247"/>
      <c r="FJM18" s="247"/>
      <c r="FJN18" s="247"/>
      <c r="FJO18" s="247"/>
      <c r="FJP18" s="247"/>
      <c r="FJQ18" s="247"/>
      <c r="FJR18" s="247"/>
      <c r="FJS18" s="247"/>
      <c r="FJT18" s="247"/>
      <c r="FJU18" s="247"/>
      <c r="FJV18" s="247"/>
      <c r="FJW18" s="247"/>
      <c r="FJX18" s="247"/>
      <c r="FJY18" s="247"/>
      <c r="FJZ18" s="247"/>
      <c r="FKA18" s="247"/>
      <c r="FKB18" s="247"/>
      <c r="FKC18" s="247"/>
      <c r="FKD18" s="247"/>
      <c r="FKE18" s="247"/>
      <c r="FKF18" s="247"/>
      <c r="FKG18" s="247"/>
      <c r="FKH18" s="247"/>
      <c r="FKI18" s="247"/>
      <c r="FKJ18" s="247"/>
      <c r="FKK18" s="247"/>
      <c r="FKL18" s="247"/>
      <c r="FKM18" s="247"/>
      <c r="FKN18" s="247"/>
      <c r="FKO18" s="247"/>
      <c r="FKP18" s="247"/>
      <c r="FKQ18" s="247"/>
      <c r="FKR18" s="247"/>
      <c r="FKS18" s="247"/>
      <c r="FKT18" s="247"/>
      <c r="FKU18" s="247"/>
      <c r="FKV18" s="247"/>
      <c r="FKW18" s="247"/>
      <c r="FKX18" s="247"/>
      <c r="FKY18" s="247"/>
      <c r="FKZ18" s="247"/>
      <c r="FLA18" s="247"/>
      <c r="FLB18" s="247"/>
      <c r="FLC18" s="247"/>
      <c r="FLD18" s="247"/>
      <c r="FLE18" s="247"/>
      <c r="FLF18" s="247"/>
      <c r="FLG18" s="247"/>
      <c r="FLH18" s="247"/>
      <c r="FLI18" s="247"/>
      <c r="FLJ18" s="247"/>
      <c r="FLK18" s="247"/>
      <c r="FLL18" s="247"/>
      <c r="FLM18" s="247"/>
      <c r="FLN18" s="247"/>
      <c r="FLO18" s="247"/>
      <c r="FLP18" s="247"/>
      <c r="FLQ18" s="247"/>
      <c r="FLR18" s="247"/>
      <c r="FLS18" s="247"/>
      <c r="FLT18" s="247"/>
      <c r="FLU18" s="247"/>
      <c r="FLV18" s="247"/>
      <c r="FLW18" s="247"/>
      <c r="FLX18" s="247"/>
      <c r="FLY18" s="247"/>
      <c r="FLZ18" s="247"/>
      <c r="FMA18" s="247"/>
      <c r="FMB18" s="247"/>
      <c r="FMC18" s="247"/>
      <c r="FMD18" s="247"/>
      <c r="FME18" s="247"/>
      <c r="FMF18" s="247"/>
      <c r="FMG18" s="247"/>
      <c r="FMH18" s="247"/>
      <c r="FMI18" s="247"/>
      <c r="FMJ18" s="247"/>
      <c r="FMK18" s="247"/>
      <c r="FML18" s="247"/>
      <c r="FMM18" s="247"/>
      <c r="FMN18" s="247"/>
      <c r="FMO18" s="247"/>
      <c r="FMP18" s="247"/>
      <c r="FMQ18" s="247"/>
      <c r="FMR18" s="247"/>
      <c r="FMS18" s="247"/>
      <c r="FMT18" s="247"/>
      <c r="FMU18" s="247"/>
      <c r="FMV18" s="247"/>
      <c r="FMW18" s="247"/>
      <c r="FMX18" s="247"/>
      <c r="FMY18" s="247"/>
      <c r="FMZ18" s="247"/>
      <c r="FNA18" s="247"/>
      <c r="FNB18" s="247"/>
      <c r="FNC18" s="247"/>
      <c r="FND18" s="247"/>
      <c r="FNE18" s="247"/>
      <c r="FNF18" s="247"/>
      <c r="FNG18" s="247"/>
      <c r="FNH18" s="247"/>
      <c r="FNI18" s="247"/>
      <c r="FNJ18" s="247"/>
      <c r="FNK18" s="247"/>
      <c r="FNL18" s="247"/>
      <c r="FNM18" s="247"/>
      <c r="FNN18" s="247"/>
      <c r="FNO18" s="247"/>
      <c r="FNP18" s="247"/>
      <c r="FNQ18" s="247"/>
      <c r="FNR18" s="247"/>
      <c r="FNS18" s="247"/>
      <c r="FNT18" s="247"/>
      <c r="FNU18" s="247"/>
      <c r="FNV18" s="247"/>
      <c r="FNW18" s="247"/>
      <c r="FNX18" s="247"/>
      <c r="FNY18" s="247"/>
      <c r="FNZ18" s="247"/>
      <c r="FOA18" s="247"/>
      <c r="FOB18" s="247"/>
      <c r="FOC18" s="247"/>
      <c r="FOD18" s="247"/>
      <c r="FOE18" s="247"/>
      <c r="FOF18" s="247"/>
      <c r="FOG18" s="247"/>
      <c r="FOH18" s="247"/>
      <c r="FOI18" s="247"/>
      <c r="FOJ18" s="247"/>
      <c r="FOK18" s="247"/>
      <c r="FOL18" s="247"/>
      <c r="FOM18" s="247"/>
      <c r="FON18" s="247"/>
      <c r="FOO18" s="247"/>
      <c r="FOP18" s="247"/>
      <c r="FOQ18" s="247"/>
      <c r="FOR18" s="247"/>
      <c r="FOS18" s="247"/>
      <c r="FOT18" s="247"/>
      <c r="FOU18" s="247"/>
      <c r="FOV18" s="247"/>
      <c r="FOW18" s="247"/>
      <c r="FOX18" s="247"/>
      <c r="FOY18" s="247"/>
      <c r="FOZ18" s="247"/>
      <c r="FPA18" s="247"/>
      <c r="FPB18" s="247"/>
      <c r="FPC18" s="247"/>
      <c r="FPD18" s="247"/>
      <c r="FPE18" s="247"/>
      <c r="FPF18" s="247"/>
      <c r="FPG18" s="247"/>
      <c r="FPH18" s="247"/>
      <c r="FPI18" s="247"/>
      <c r="FPJ18" s="247"/>
      <c r="FPK18" s="247"/>
      <c r="FPL18" s="247"/>
      <c r="FPM18" s="247"/>
      <c r="FPN18" s="247"/>
      <c r="FPO18" s="247"/>
      <c r="FPP18" s="247"/>
      <c r="FPQ18" s="247"/>
      <c r="FPR18" s="247"/>
      <c r="FPS18" s="247"/>
      <c r="FPT18" s="247"/>
      <c r="FPU18" s="247"/>
      <c r="FPV18" s="247"/>
      <c r="FPW18" s="247"/>
      <c r="FPX18" s="247"/>
      <c r="FPY18" s="247"/>
      <c r="FPZ18" s="247"/>
      <c r="FQA18" s="247"/>
      <c r="FQB18" s="247"/>
      <c r="FQC18" s="247"/>
      <c r="FQD18" s="247"/>
      <c r="FQE18" s="247"/>
      <c r="FQF18" s="247"/>
      <c r="FQG18" s="247"/>
      <c r="FQH18" s="247"/>
      <c r="FQI18" s="247"/>
      <c r="FQJ18" s="247"/>
      <c r="FQK18" s="247"/>
      <c r="FQL18" s="247"/>
      <c r="FQM18" s="247"/>
      <c r="FQN18" s="247"/>
      <c r="FQO18" s="247"/>
      <c r="FQP18" s="247"/>
      <c r="FQQ18" s="247"/>
      <c r="FQR18" s="247"/>
      <c r="FQS18" s="247"/>
      <c r="FQT18" s="247"/>
      <c r="FQU18" s="247"/>
      <c r="FQV18" s="247"/>
      <c r="FQW18" s="247"/>
      <c r="FQX18" s="247"/>
      <c r="FQY18" s="247"/>
      <c r="FQZ18" s="247"/>
      <c r="FRA18" s="247"/>
      <c r="FRB18" s="247"/>
      <c r="FRC18" s="247"/>
      <c r="FRD18" s="247"/>
      <c r="FRE18" s="247"/>
      <c r="FRF18" s="247"/>
      <c r="FRG18" s="247"/>
      <c r="FRH18" s="247"/>
      <c r="FRI18" s="247"/>
      <c r="FRJ18" s="247"/>
      <c r="FRK18" s="247"/>
      <c r="FRL18" s="247"/>
      <c r="FRM18" s="247"/>
      <c r="FRN18" s="247"/>
      <c r="FRO18" s="247"/>
      <c r="FRP18" s="247"/>
      <c r="FRQ18" s="247"/>
      <c r="FRR18" s="247"/>
      <c r="FRS18" s="247"/>
      <c r="FRT18" s="247"/>
      <c r="FRU18" s="247"/>
      <c r="FRV18" s="247"/>
      <c r="FRW18" s="247"/>
      <c r="FRX18" s="247"/>
      <c r="FRY18" s="247"/>
      <c r="FRZ18" s="247"/>
      <c r="FSA18" s="247"/>
      <c r="FSB18" s="247"/>
      <c r="FSC18" s="247"/>
      <c r="FSD18" s="247"/>
      <c r="FSE18" s="247"/>
      <c r="FSF18" s="247"/>
      <c r="FSG18" s="247"/>
      <c r="FSH18" s="247"/>
      <c r="FSI18" s="247"/>
      <c r="FSJ18" s="247"/>
      <c r="FSK18" s="247"/>
      <c r="FSL18" s="247"/>
      <c r="FSM18" s="247"/>
      <c r="FSN18" s="247"/>
      <c r="FSO18" s="247"/>
      <c r="FSP18" s="247"/>
      <c r="FSQ18" s="247"/>
      <c r="FSR18" s="247"/>
      <c r="FSS18" s="247"/>
      <c r="FST18" s="247"/>
      <c r="FSU18" s="247"/>
      <c r="FSV18" s="247"/>
      <c r="FSW18" s="247"/>
      <c r="FSX18" s="247"/>
      <c r="FSY18" s="247"/>
      <c r="FSZ18" s="247"/>
      <c r="FTA18" s="247"/>
      <c r="FTB18" s="247"/>
      <c r="FTC18" s="247"/>
      <c r="FTD18" s="247"/>
      <c r="FTE18" s="247"/>
      <c r="FTF18" s="247"/>
      <c r="FTG18" s="247"/>
      <c r="FTH18" s="247"/>
      <c r="FTI18" s="247"/>
      <c r="FTJ18" s="247"/>
      <c r="FTK18" s="247"/>
      <c r="FTL18" s="247"/>
      <c r="FTM18" s="247"/>
      <c r="FTN18" s="247"/>
      <c r="FTO18" s="247"/>
      <c r="FTP18" s="247"/>
      <c r="FTQ18" s="247"/>
      <c r="FTR18" s="247"/>
      <c r="FTS18" s="247"/>
      <c r="FTT18" s="247"/>
      <c r="FTU18" s="247"/>
      <c r="FTV18" s="247"/>
      <c r="FTW18" s="247"/>
      <c r="FTX18" s="247"/>
      <c r="FTY18" s="247"/>
      <c r="FTZ18" s="247"/>
      <c r="FUA18" s="247"/>
      <c r="FUB18" s="247"/>
      <c r="FUC18" s="247"/>
      <c r="FUD18" s="247"/>
      <c r="FUE18" s="247"/>
      <c r="FUF18" s="247"/>
      <c r="FUG18" s="247"/>
      <c r="FUH18" s="247"/>
      <c r="FUI18" s="247"/>
      <c r="FUJ18" s="247"/>
      <c r="FUK18" s="247"/>
      <c r="FUL18" s="247"/>
      <c r="FUM18" s="247"/>
      <c r="FUN18" s="247"/>
      <c r="FUO18" s="247"/>
      <c r="FUP18" s="247"/>
      <c r="FUQ18" s="247"/>
      <c r="FUR18" s="247"/>
      <c r="FUS18" s="247"/>
      <c r="FUT18" s="247"/>
      <c r="FUU18" s="247"/>
      <c r="FUV18" s="247"/>
      <c r="FUW18" s="247"/>
      <c r="FUX18" s="247"/>
      <c r="FUY18" s="247"/>
      <c r="FUZ18" s="247"/>
      <c r="FVA18" s="247"/>
      <c r="FVB18" s="247"/>
      <c r="FVC18" s="247"/>
      <c r="FVD18" s="247"/>
      <c r="FVE18" s="247"/>
      <c r="FVF18" s="247"/>
      <c r="FVG18" s="247"/>
      <c r="FVH18" s="247"/>
      <c r="FVI18" s="247"/>
      <c r="FVJ18" s="247"/>
      <c r="FVK18" s="247"/>
      <c r="FVL18" s="247"/>
      <c r="FVM18" s="247"/>
      <c r="FVN18" s="247"/>
      <c r="FVO18" s="247"/>
      <c r="FVP18" s="247"/>
      <c r="FVQ18" s="247"/>
      <c r="FVR18" s="247"/>
      <c r="FVS18" s="247"/>
      <c r="FVT18" s="247"/>
      <c r="FVU18" s="247"/>
      <c r="FVV18" s="247"/>
      <c r="FVW18" s="247"/>
      <c r="FVX18" s="247"/>
      <c r="FVY18" s="247"/>
      <c r="FVZ18" s="247"/>
      <c r="FWA18" s="247"/>
      <c r="FWB18" s="247"/>
      <c r="FWC18" s="247"/>
      <c r="FWD18" s="247"/>
      <c r="FWE18" s="247"/>
      <c r="FWF18" s="247"/>
      <c r="FWG18" s="247"/>
      <c r="FWH18" s="247"/>
      <c r="FWI18" s="247"/>
      <c r="FWJ18" s="247"/>
      <c r="FWK18" s="247"/>
      <c r="FWL18" s="247"/>
      <c r="FWM18" s="247"/>
      <c r="FWN18" s="247"/>
      <c r="FWO18" s="247"/>
      <c r="FWP18" s="247"/>
      <c r="FWQ18" s="247"/>
      <c r="FWR18" s="247"/>
      <c r="FWS18" s="247"/>
      <c r="FWT18" s="247"/>
      <c r="FWU18" s="247"/>
      <c r="FWV18" s="247"/>
      <c r="FWW18" s="247"/>
      <c r="FWX18" s="247"/>
      <c r="FWY18" s="247"/>
      <c r="FWZ18" s="247"/>
      <c r="FXA18" s="247"/>
      <c r="FXB18" s="247"/>
      <c r="FXC18" s="247"/>
      <c r="FXD18" s="247"/>
      <c r="FXE18" s="247"/>
      <c r="FXF18" s="247"/>
      <c r="FXG18" s="247"/>
      <c r="FXH18" s="247"/>
      <c r="FXI18" s="247"/>
      <c r="FXJ18" s="247"/>
      <c r="FXK18" s="247"/>
      <c r="FXL18" s="247"/>
      <c r="FXM18" s="247"/>
      <c r="FXN18" s="247"/>
      <c r="FXO18" s="247"/>
      <c r="FXP18" s="247"/>
      <c r="FXQ18" s="247"/>
      <c r="FXR18" s="247"/>
      <c r="FXS18" s="247"/>
      <c r="FXT18" s="247"/>
      <c r="FXU18" s="247"/>
      <c r="FXV18" s="247"/>
      <c r="FXW18" s="247"/>
      <c r="FXX18" s="247"/>
      <c r="FXY18" s="247"/>
      <c r="FXZ18" s="247"/>
      <c r="FYA18" s="247"/>
      <c r="FYB18" s="247"/>
      <c r="FYC18" s="247"/>
      <c r="FYD18" s="247"/>
      <c r="FYE18" s="247"/>
      <c r="FYF18" s="247"/>
      <c r="FYG18" s="247"/>
      <c r="FYH18" s="247"/>
      <c r="FYI18" s="247"/>
      <c r="FYJ18" s="247"/>
      <c r="FYK18" s="247"/>
      <c r="FYL18" s="247"/>
      <c r="FYM18" s="247"/>
      <c r="FYN18" s="247"/>
      <c r="FYO18" s="247"/>
      <c r="FYP18" s="247"/>
      <c r="FYQ18" s="247"/>
      <c r="FYR18" s="247"/>
      <c r="FYS18" s="247"/>
      <c r="FYT18" s="247"/>
      <c r="FYU18" s="247"/>
      <c r="FYV18" s="247"/>
      <c r="FYW18" s="247"/>
      <c r="FYX18" s="247"/>
      <c r="FYY18" s="247"/>
      <c r="FYZ18" s="247"/>
      <c r="FZA18" s="247"/>
      <c r="FZB18" s="247"/>
      <c r="FZC18" s="247"/>
      <c r="FZD18" s="247"/>
      <c r="FZE18" s="247"/>
      <c r="FZF18" s="247"/>
      <c r="FZG18" s="247"/>
      <c r="FZH18" s="247"/>
      <c r="FZI18" s="247"/>
      <c r="FZJ18" s="247"/>
      <c r="FZK18" s="247"/>
      <c r="FZL18" s="247"/>
      <c r="FZM18" s="247"/>
      <c r="FZN18" s="247"/>
      <c r="FZO18" s="247"/>
      <c r="FZP18" s="247"/>
      <c r="FZQ18" s="247"/>
      <c r="FZR18" s="247"/>
      <c r="FZS18" s="247"/>
      <c r="FZT18" s="247"/>
      <c r="FZU18" s="247"/>
      <c r="FZV18" s="247"/>
      <c r="FZW18" s="247"/>
      <c r="FZX18" s="247"/>
      <c r="FZY18" s="247"/>
      <c r="FZZ18" s="247"/>
      <c r="GAA18" s="247"/>
      <c r="GAB18" s="247"/>
      <c r="GAC18" s="247"/>
      <c r="GAD18" s="247"/>
      <c r="GAE18" s="247"/>
      <c r="GAF18" s="247"/>
      <c r="GAG18" s="247"/>
      <c r="GAH18" s="247"/>
      <c r="GAI18" s="247"/>
      <c r="GAJ18" s="247"/>
      <c r="GAK18" s="247"/>
      <c r="GAL18" s="247"/>
      <c r="GAM18" s="247"/>
      <c r="GAN18" s="247"/>
      <c r="GAO18" s="247"/>
      <c r="GAP18" s="247"/>
      <c r="GAQ18" s="247"/>
      <c r="GAR18" s="247"/>
      <c r="GAS18" s="247"/>
      <c r="GAT18" s="247"/>
      <c r="GAU18" s="247"/>
      <c r="GAV18" s="247"/>
      <c r="GAW18" s="247"/>
      <c r="GAX18" s="247"/>
      <c r="GAY18" s="247"/>
      <c r="GAZ18" s="247"/>
      <c r="GBA18" s="247"/>
      <c r="GBB18" s="247"/>
      <c r="GBC18" s="247"/>
      <c r="GBD18" s="247"/>
      <c r="GBE18" s="247"/>
      <c r="GBF18" s="247"/>
      <c r="GBG18" s="247"/>
      <c r="GBH18" s="247"/>
      <c r="GBI18" s="247"/>
      <c r="GBJ18" s="247"/>
      <c r="GBK18" s="247"/>
      <c r="GBL18" s="247"/>
      <c r="GBM18" s="247"/>
      <c r="GBN18" s="247"/>
      <c r="GBO18" s="247"/>
      <c r="GBP18" s="247"/>
      <c r="GBQ18" s="247"/>
      <c r="GBR18" s="247"/>
      <c r="GBS18" s="247"/>
      <c r="GBT18" s="247"/>
      <c r="GBU18" s="247"/>
      <c r="GBV18" s="247"/>
      <c r="GBW18" s="247"/>
      <c r="GBX18" s="247"/>
      <c r="GBY18" s="247"/>
      <c r="GBZ18" s="247"/>
      <c r="GCA18" s="247"/>
      <c r="GCB18" s="247"/>
      <c r="GCC18" s="247"/>
      <c r="GCD18" s="247"/>
      <c r="GCE18" s="247"/>
      <c r="GCF18" s="247"/>
      <c r="GCG18" s="247"/>
      <c r="GCH18" s="247"/>
      <c r="GCI18" s="247"/>
      <c r="GCJ18" s="247"/>
      <c r="GCK18" s="247"/>
      <c r="GCL18" s="247"/>
      <c r="GCM18" s="247"/>
      <c r="GCN18" s="247"/>
      <c r="GCO18" s="247"/>
      <c r="GCP18" s="247"/>
      <c r="GCQ18" s="247"/>
      <c r="GCR18" s="247"/>
      <c r="GCS18" s="247"/>
      <c r="GCT18" s="247"/>
      <c r="GCU18" s="247"/>
      <c r="GCV18" s="247"/>
      <c r="GCW18" s="247"/>
      <c r="GCX18" s="247"/>
      <c r="GCY18" s="247"/>
      <c r="GCZ18" s="247"/>
      <c r="GDA18" s="247"/>
      <c r="GDB18" s="247"/>
      <c r="GDC18" s="247"/>
      <c r="GDD18" s="247"/>
      <c r="GDE18" s="247"/>
      <c r="GDF18" s="247"/>
      <c r="GDG18" s="247"/>
      <c r="GDH18" s="247"/>
      <c r="GDI18" s="247"/>
      <c r="GDJ18" s="247"/>
      <c r="GDK18" s="247"/>
      <c r="GDL18" s="247"/>
      <c r="GDM18" s="247"/>
      <c r="GDN18" s="247"/>
      <c r="GDO18" s="247"/>
      <c r="GDP18" s="247"/>
      <c r="GDQ18" s="247"/>
      <c r="GDR18" s="247"/>
      <c r="GDS18" s="247"/>
      <c r="GDT18" s="247"/>
      <c r="GDU18" s="247"/>
      <c r="GDV18" s="247"/>
      <c r="GDW18" s="247"/>
      <c r="GDX18" s="247"/>
      <c r="GDY18" s="247"/>
      <c r="GDZ18" s="247"/>
      <c r="GEA18" s="247"/>
      <c r="GEB18" s="247"/>
      <c r="GEC18" s="247"/>
      <c r="GED18" s="247"/>
      <c r="GEE18" s="247"/>
      <c r="GEF18" s="247"/>
      <c r="GEG18" s="247"/>
      <c r="GEH18" s="247"/>
      <c r="GEI18" s="247"/>
      <c r="GEJ18" s="247"/>
      <c r="GEK18" s="247"/>
      <c r="GEL18" s="247"/>
      <c r="GEM18" s="247"/>
      <c r="GEN18" s="247"/>
      <c r="GEO18" s="247"/>
      <c r="GEP18" s="247"/>
      <c r="GEQ18" s="247"/>
      <c r="GER18" s="247"/>
      <c r="GES18" s="247"/>
      <c r="GET18" s="247"/>
      <c r="GEU18" s="247"/>
      <c r="GEV18" s="247"/>
      <c r="GEW18" s="247"/>
      <c r="GEX18" s="247"/>
      <c r="GEY18" s="247"/>
      <c r="GEZ18" s="247"/>
      <c r="GFA18" s="247"/>
      <c r="GFB18" s="247"/>
      <c r="GFC18" s="247"/>
      <c r="GFD18" s="247"/>
      <c r="GFE18" s="247"/>
      <c r="GFF18" s="247"/>
      <c r="GFG18" s="247"/>
      <c r="GFH18" s="247"/>
      <c r="GFI18" s="247"/>
      <c r="GFJ18" s="247"/>
      <c r="GFK18" s="247"/>
      <c r="GFL18" s="247"/>
      <c r="GFM18" s="247"/>
      <c r="GFN18" s="247"/>
      <c r="GFO18" s="247"/>
      <c r="GFP18" s="247"/>
      <c r="GFQ18" s="247"/>
      <c r="GFR18" s="247"/>
      <c r="GFS18" s="247"/>
      <c r="GFT18" s="247"/>
      <c r="GFU18" s="247"/>
      <c r="GFV18" s="247"/>
      <c r="GFW18" s="247"/>
      <c r="GFX18" s="247"/>
      <c r="GFY18" s="247"/>
      <c r="GFZ18" s="247"/>
      <c r="GGA18" s="247"/>
      <c r="GGB18" s="247"/>
      <c r="GGC18" s="247"/>
      <c r="GGD18" s="247"/>
      <c r="GGE18" s="247"/>
      <c r="GGF18" s="247"/>
      <c r="GGG18" s="247"/>
      <c r="GGH18" s="247"/>
      <c r="GGI18" s="247"/>
      <c r="GGJ18" s="247"/>
      <c r="GGK18" s="247"/>
      <c r="GGL18" s="247"/>
      <c r="GGM18" s="247"/>
      <c r="GGN18" s="247"/>
      <c r="GGO18" s="247"/>
      <c r="GGP18" s="247"/>
      <c r="GGQ18" s="247"/>
      <c r="GGR18" s="247"/>
      <c r="GGS18" s="247"/>
      <c r="GGT18" s="247"/>
      <c r="GGU18" s="247"/>
      <c r="GGV18" s="247"/>
      <c r="GGW18" s="247"/>
      <c r="GGX18" s="247"/>
      <c r="GGY18" s="247"/>
      <c r="GGZ18" s="247"/>
      <c r="GHA18" s="247"/>
      <c r="GHB18" s="247"/>
      <c r="GHC18" s="247"/>
      <c r="GHD18" s="247"/>
      <c r="GHE18" s="247"/>
      <c r="GHF18" s="247"/>
      <c r="GHG18" s="247"/>
      <c r="GHH18" s="247"/>
      <c r="GHI18" s="247"/>
      <c r="GHJ18" s="247"/>
      <c r="GHK18" s="247"/>
      <c r="GHL18" s="247"/>
      <c r="GHM18" s="247"/>
      <c r="GHN18" s="247"/>
      <c r="GHO18" s="247"/>
      <c r="GHP18" s="247"/>
      <c r="GHQ18" s="247"/>
      <c r="GHR18" s="247"/>
      <c r="GHS18" s="247"/>
      <c r="GHT18" s="247"/>
      <c r="GHU18" s="247"/>
      <c r="GHV18" s="247"/>
      <c r="GHW18" s="247"/>
      <c r="GHX18" s="247"/>
      <c r="GHY18" s="247"/>
      <c r="GHZ18" s="247"/>
      <c r="GIA18" s="247"/>
      <c r="GIB18" s="247"/>
      <c r="GIC18" s="247"/>
      <c r="GID18" s="247"/>
      <c r="GIE18" s="247"/>
      <c r="GIF18" s="247"/>
      <c r="GIG18" s="247"/>
      <c r="GIH18" s="247"/>
      <c r="GII18" s="247"/>
      <c r="GIJ18" s="247"/>
      <c r="GIK18" s="247"/>
      <c r="GIL18" s="247"/>
      <c r="GIM18" s="247"/>
      <c r="GIN18" s="247"/>
      <c r="GIO18" s="247"/>
      <c r="GIP18" s="247"/>
      <c r="GIQ18" s="247"/>
      <c r="GIR18" s="247"/>
      <c r="GIS18" s="247"/>
      <c r="GIT18" s="247"/>
      <c r="GIU18" s="247"/>
      <c r="GIV18" s="247"/>
      <c r="GIW18" s="247"/>
      <c r="GIX18" s="247"/>
      <c r="GIY18" s="247"/>
      <c r="GIZ18" s="247"/>
      <c r="GJA18" s="247"/>
      <c r="GJB18" s="247"/>
      <c r="GJC18" s="247"/>
      <c r="GJD18" s="247"/>
      <c r="GJE18" s="247"/>
      <c r="GJF18" s="247"/>
      <c r="GJG18" s="247"/>
      <c r="GJH18" s="247"/>
      <c r="GJI18" s="247"/>
      <c r="GJJ18" s="247"/>
      <c r="GJK18" s="247"/>
      <c r="GJL18" s="247"/>
      <c r="GJM18" s="247"/>
      <c r="GJN18" s="247"/>
      <c r="GJO18" s="247"/>
      <c r="GJP18" s="247"/>
      <c r="GJQ18" s="247"/>
      <c r="GJR18" s="247"/>
      <c r="GJS18" s="247"/>
      <c r="GJT18" s="247"/>
      <c r="GJU18" s="247"/>
      <c r="GJV18" s="247"/>
      <c r="GJW18" s="247"/>
      <c r="GJX18" s="247"/>
      <c r="GJY18" s="247"/>
      <c r="GJZ18" s="247"/>
      <c r="GKA18" s="247"/>
      <c r="GKB18" s="247"/>
      <c r="GKC18" s="247"/>
      <c r="GKD18" s="247"/>
      <c r="GKE18" s="247"/>
      <c r="GKF18" s="247"/>
      <c r="GKG18" s="247"/>
      <c r="GKH18" s="247"/>
      <c r="GKI18" s="247"/>
      <c r="GKJ18" s="247"/>
      <c r="GKK18" s="247"/>
      <c r="GKL18" s="247"/>
      <c r="GKM18" s="247"/>
      <c r="GKN18" s="247"/>
      <c r="GKO18" s="247"/>
      <c r="GKP18" s="247"/>
      <c r="GKQ18" s="247"/>
      <c r="GKR18" s="247"/>
      <c r="GKS18" s="247"/>
      <c r="GKT18" s="247"/>
      <c r="GKU18" s="247"/>
      <c r="GKV18" s="247"/>
      <c r="GKW18" s="247"/>
      <c r="GKX18" s="247"/>
      <c r="GKY18" s="247"/>
      <c r="GKZ18" s="247"/>
      <c r="GLA18" s="247"/>
      <c r="GLB18" s="247"/>
      <c r="GLC18" s="247"/>
      <c r="GLD18" s="247"/>
      <c r="GLE18" s="247"/>
      <c r="GLF18" s="247"/>
      <c r="GLG18" s="247"/>
      <c r="GLH18" s="247"/>
      <c r="GLI18" s="247"/>
      <c r="GLJ18" s="247"/>
      <c r="GLK18" s="247"/>
      <c r="GLL18" s="247"/>
      <c r="GLM18" s="247"/>
      <c r="GLN18" s="247"/>
      <c r="GLO18" s="247"/>
      <c r="GLP18" s="247"/>
      <c r="GLQ18" s="247"/>
      <c r="GLR18" s="247"/>
      <c r="GLS18" s="247"/>
      <c r="GLT18" s="247"/>
      <c r="GLU18" s="247"/>
      <c r="GLV18" s="247"/>
      <c r="GLW18" s="247"/>
      <c r="GLX18" s="247"/>
      <c r="GLY18" s="247"/>
      <c r="GLZ18" s="247"/>
      <c r="GMA18" s="247"/>
      <c r="GMB18" s="247"/>
      <c r="GMC18" s="247"/>
      <c r="GMD18" s="247"/>
      <c r="GME18" s="247"/>
      <c r="GMF18" s="247"/>
      <c r="GMG18" s="247"/>
      <c r="GMH18" s="247"/>
      <c r="GMI18" s="247"/>
      <c r="GMJ18" s="247"/>
      <c r="GMK18" s="247"/>
      <c r="GML18" s="247"/>
      <c r="GMM18" s="247"/>
      <c r="GMN18" s="247"/>
      <c r="GMO18" s="247"/>
      <c r="GMP18" s="247"/>
      <c r="GMQ18" s="247"/>
      <c r="GMR18" s="247"/>
      <c r="GMS18" s="247"/>
      <c r="GMT18" s="247"/>
      <c r="GMU18" s="247"/>
      <c r="GMV18" s="247"/>
      <c r="GMW18" s="247"/>
      <c r="GMX18" s="247"/>
      <c r="GMY18" s="247"/>
      <c r="GMZ18" s="247"/>
      <c r="GNA18" s="247"/>
      <c r="GNB18" s="247"/>
      <c r="GNC18" s="247"/>
      <c r="GND18" s="247"/>
      <c r="GNE18" s="247"/>
      <c r="GNF18" s="247"/>
      <c r="GNG18" s="247"/>
      <c r="GNH18" s="247"/>
      <c r="GNI18" s="247"/>
      <c r="GNJ18" s="247"/>
      <c r="GNK18" s="247"/>
      <c r="GNL18" s="247"/>
      <c r="GNM18" s="247"/>
      <c r="GNN18" s="247"/>
      <c r="GNO18" s="247"/>
      <c r="GNP18" s="247"/>
      <c r="GNQ18" s="247"/>
      <c r="GNR18" s="247"/>
      <c r="GNS18" s="247"/>
      <c r="GNT18" s="247"/>
      <c r="GNU18" s="247"/>
      <c r="GNV18" s="247"/>
      <c r="GNW18" s="247"/>
      <c r="GNX18" s="247"/>
      <c r="GNY18" s="247"/>
      <c r="GNZ18" s="247"/>
      <c r="GOA18" s="247"/>
      <c r="GOB18" s="247"/>
      <c r="GOC18" s="247"/>
      <c r="GOD18" s="247"/>
      <c r="GOE18" s="247"/>
      <c r="GOF18" s="247"/>
      <c r="GOG18" s="247"/>
      <c r="GOH18" s="247"/>
      <c r="GOI18" s="247"/>
      <c r="GOJ18" s="247"/>
      <c r="GOK18" s="247"/>
      <c r="GOL18" s="247"/>
      <c r="GOM18" s="247"/>
      <c r="GON18" s="247"/>
      <c r="GOO18" s="247"/>
      <c r="GOP18" s="247"/>
      <c r="GOQ18" s="247"/>
      <c r="GOR18" s="247"/>
      <c r="GOS18" s="247"/>
      <c r="GOT18" s="247"/>
      <c r="GOU18" s="247"/>
      <c r="GOV18" s="247"/>
      <c r="GOW18" s="247"/>
      <c r="GOX18" s="247"/>
      <c r="GOY18" s="247"/>
      <c r="GOZ18" s="247"/>
      <c r="GPA18" s="247"/>
      <c r="GPB18" s="247"/>
      <c r="GPC18" s="247"/>
      <c r="GPD18" s="247"/>
      <c r="GPE18" s="247"/>
      <c r="GPF18" s="247"/>
      <c r="GPG18" s="247"/>
      <c r="GPH18" s="247"/>
      <c r="GPI18" s="247"/>
      <c r="GPJ18" s="247"/>
      <c r="GPK18" s="247"/>
      <c r="GPL18" s="247"/>
      <c r="GPM18" s="247"/>
      <c r="GPN18" s="247"/>
      <c r="GPO18" s="247"/>
      <c r="GPP18" s="247"/>
      <c r="GPQ18" s="247"/>
      <c r="GPR18" s="247"/>
      <c r="GPS18" s="247"/>
      <c r="GPT18" s="247"/>
      <c r="GPU18" s="247"/>
      <c r="GPV18" s="247"/>
      <c r="GPW18" s="247"/>
      <c r="GPX18" s="247"/>
      <c r="GPY18" s="247"/>
      <c r="GPZ18" s="247"/>
      <c r="GQA18" s="247"/>
      <c r="GQB18" s="247"/>
      <c r="GQC18" s="247"/>
      <c r="GQD18" s="247"/>
      <c r="GQE18" s="247"/>
      <c r="GQF18" s="247"/>
      <c r="GQG18" s="247"/>
      <c r="GQH18" s="247"/>
      <c r="GQI18" s="247"/>
      <c r="GQJ18" s="247"/>
      <c r="GQK18" s="247"/>
      <c r="GQL18" s="247"/>
      <c r="GQM18" s="247"/>
      <c r="GQN18" s="247"/>
      <c r="GQO18" s="247"/>
      <c r="GQP18" s="247"/>
      <c r="GQQ18" s="247"/>
      <c r="GQR18" s="247"/>
      <c r="GQS18" s="247"/>
      <c r="GQT18" s="247"/>
      <c r="GQU18" s="247"/>
      <c r="GQV18" s="247"/>
      <c r="GQW18" s="247"/>
      <c r="GQX18" s="247"/>
      <c r="GQY18" s="247"/>
      <c r="GQZ18" s="247"/>
      <c r="GRA18" s="247"/>
      <c r="GRB18" s="247"/>
      <c r="GRC18" s="247"/>
      <c r="GRD18" s="247"/>
      <c r="GRE18" s="247"/>
      <c r="GRF18" s="247"/>
      <c r="GRG18" s="247"/>
      <c r="GRH18" s="247"/>
      <c r="GRI18" s="247"/>
      <c r="GRJ18" s="247"/>
      <c r="GRK18" s="247"/>
      <c r="GRL18" s="247"/>
      <c r="GRM18" s="247"/>
      <c r="GRN18" s="247"/>
      <c r="GRO18" s="247"/>
      <c r="GRP18" s="247"/>
      <c r="GRQ18" s="247"/>
      <c r="GRR18" s="247"/>
      <c r="GRS18" s="247"/>
      <c r="GRT18" s="247"/>
      <c r="GRU18" s="247"/>
      <c r="GRV18" s="247"/>
      <c r="GRW18" s="247"/>
      <c r="GRX18" s="247"/>
      <c r="GRY18" s="247"/>
      <c r="GRZ18" s="247"/>
      <c r="GSA18" s="247"/>
      <c r="GSB18" s="247"/>
      <c r="GSC18" s="247"/>
      <c r="GSD18" s="247"/>
      <c r="GSE18" s="247"/>
      <c r="GSF18" s="247"/>
      <c r="GSG18" s="247"/>
      <c r="GSH18" s="247"/>
      <c r="GSI18" s="247"/>
      <c r="GSJ18" s="247"/>
      <c r="GSK18" s="247"/>
      <c r="GSL18" s="247"/>
      <c r="GSM18" s="247"/>
      <c r="GSN18" s="247"/>
      <c r="GSO18" s="247"/>
      <c r="GSP18" s="247"/>
      <c r="GSQ18" s="247"/>
      <c r="GSR18" s="247"/>
      <c r="GSS18" s="247"/>
      <c r="GST18" s="247"/>
      <c r="GSU18" s="247"/>
      <c r="GSV18" s="247"/>
      <c r="GSW18" s="247"/>
      <c r="GSX18" s="247"/>
      <c r="GSY18" s="247"/>
      <c r="GSZ18" s="247"/>
      <c r="GTA18" s="247"/>
      <c r="GTB18" s="247"/>
      <c r="GTC18" s="247"/>
      <c r="GTD18" s="247"/>
      <c r="GTE18" s="247"/>
      <c r="GTF18" s="247"/>
      <c r="GTG18" s="247"/>
      <c r="GTH18" s="247"/>
      <c r="GTI18" s="247"/>
      <c r="GTJ18" s="247"/>
      <c r="GTK18" s="247"/>
      <c r="GTL18" s="247"/>
      <c r="GTM18" s="247"/>
      <c r="GTN18" s="247"/>
      <c r="GTO18" s="247"/>
      <c r="GTP18" s="247"/>
      <c r="GTQ18" s="247"/>
      <c r="GTR18" s="247"/>
      <c r="GTS18" s="247"/>
      <c r="GTT18" s="247"/>
      <c r="GTU18" s="247"/>
      <c r="GTV18" s="247"/>
      <c r="GTW18" s="247"/>
      <c r="GTX18" s="247"/>
      <c r="GTY18" s="247"/>
      <c r="GTZ18" s="247"/>
      <c r="GUA18" s="247"/>
      <c r="GUB18" s="247"/>
      <c r="GUC18" s="247"/>
      <c r="GUD18" s="247"/>
      <c r="GUE18" s="247"/>
      <c r="GUF18" s="247"/>
      <c r="GUG18" s="247"/>
      <c r="GUH18" s="247"/>
      <c r="GUI18" s="247"/>
      <c r="GUJ18" s="247"/>
      <c r="GUK18" s="247"/>
      <c r="GUL18" s="247"/>
      <c r="GUM18" s="247"/>
      <c r="GUN18" s="247"/>
      <c r="GUO18" s="247"/>
      <c r="GUP18" s="247"/>
      <c r="GUQ18" s="247"/>
      <c r="GUR18" s="247"/>
      <c r="GUS18" s="247"/>
      <c r="GUT18" s="247"/>
      <c r="GUU18" s="247"/>
      <c r="GUV18" s="247"/>
      <c r="GUW18" s="247"/>
      <c r="GUX18" s="247"/>
      <c r="GUY18" s="247"/>
      <c r="GUZ18" s="247"/>
      <c r="GVA18" s="247"/>
      <c r="GVB18" s="247"/>
      <c r="GVC18" s="247"/>
      <c r="GVD18" s="247"/>
      <c r="GVE18" s="247"/>
      <c r="GVF18" s="247"/>
      <c r="GVG18" s="247"/>
      <c r="GVH18" s="247"/>
      <c r="GVI18" s="247"/>
      <c r="GVJ18" s="247"/>
      <c r="GVK18" s="247"/>
      <c r="GVL18" s="247"/>
      <c r="GVM18" s="247"/>
      <c r="GVN18" s="247"/>
      <c r="GVO18" s="247"/>
      <c r="GVP18" s="247"/>
      <c r="GVQ18" s="247"/>
      <c r="GVR18" s="247"/>
      <c r="GVS18" s="247"/>
      <c r="GVT18" s="247"/>
      <c r="GVU18" s="247"/>
      <c r="GVV18" s="247"/>
      <c r="GVW18" s="247"/>
      <c r="GVX18" s="247"/>
      <c r="GVY18" s="247"/>
      <c r="GVZ18" s="247"/>
      <c r="GWA18" s="247"/>
      <c r="GWB18" s="247"/>
      <c r="GWC18" s="247"/>
      <c r="GWD18" s="247"/>
      <c r="GWE18" s="247"/>
      <c r="GWF18" s="247"/>
      <c r="GWG18" s="247"/>
      <c r="GWH18" s="247"/>
      <c r="GWI18" s="247"/>
      <c r="GWJ18" s="247"/>
      <c r="GWK18" s="247"/>
      <c r="GWL18" s="247"/>
      <c r="GWM18" s="247"/>
      <c r="GWN18" s="247"/>
      <c r="GWO18" s="247"/>
      <c r="GWP18" s="247"/>
      <c r="GWQ18" s="247"/>
      <c r="GWR18" s="247"/>
      <c r="GWS18" s="247"/>
      <c r="GWT18" s="247"/>
      <c r="GWU18" s="247"/>
      <c r="GWV18" s="247"/>
      <c r="GWW18" s="247"/>
      <c r="GWX18" s="247"/>
      <c r="GWY18" s="247"/>
      <c r="GWZ18" s="247"/>
      <c r="GXA18" s="247"/>
      <c r="GXB18" s="247"/>
      <c r="GXC18" s="247"/>
      <c r="GXD18" s="247"/>
      <c r="GXE18" s="247"/>
      <c r="GXF18" s="247"/>
      <c r="GXG18" s="247"/>
      <c r="GXH18" s="247"/>
      <c r="GXI18" s="247"/>
      <c r="GXJ18" s="247"/>
      <c r="GXK18" s="247"/>
      <c r="GXL18" s="247"/>
      <c r="GXM18" s="247"/>
      <c r="GXN18" s="247"/>
      <c r="GXO18" s="247"/>
      <c r="GXP18" s="247"/>
      <c r="GXQ18" s="247"/>
      <c r="GXR18" s="247"/>
      <c r="GXS18" s="247"/>
      <c r="GXT18" s="247"/>
      <c r="GXU18" s="247"/>
      <c r="GXV18" s="247"/>
      <c r="GXW18" s="247"/>
      <c r="GXX18" s="247"/>
      <c r="GXY18" s="247"/>
      <c r="GXZ18" s="247"/>
      <c r="GYA18" s="247"/>
      <c r="GYB18" s="247"/>
      <c r="GYC18" s="247"/>
      <c r="GYD18" s="247"/>
      <c r="GYE18" s="247"/>
      <c r="GYF18" s="247"/>
      <c r="GYG18" s="247"/>
      <c r="GYH18" s="247"/>
      <c r="GYI18" s="247"/>
      <c r="GYJ18" s="247"/>
      <c r="GYK18" s="247"/>
      <c r="GYL18" s="247"/>
      <c r="GYM18" s="247"/>
      <c r="GYN18" s="247"/>
      <c r="GYO18" s="247"/>
      <c r="GYP18" s="247"/>
      <c r="GYQ18" s="247"/>
      <c r="GYR18" s="247"/>
      <c r="GYS18" s="247"/>
      <c r="GYT18" s="247"/>
      <c r="GYU18" s="247"/>
      <c r="GYV18" s="247"/>
      <c r="GYW18" s="247"/>
      <c r="GYX18" s="247"/>
      <c r="GYY18" s="247"/>
      <c r="GYZ18" s="247"/>
      <c r="GZA18" s="247"/>
      <c r="GZB18" s="247"/>
      <c r="GZC18" s="247"/>
      <c r="GZD18" s="247"/>
      <c r="GZE18" s="247"/>
      <c r="GZF18" s="247"/>
      <c r="GZG18" s="247"/>
      <c r="GZH18" s="247"/>
      <c r="GZI18" s="247"/>
      <c r="GZJ18" s="247"/>
      <c r="GZK18" s="247"/>
      <c r="GZL18" s="247"/>
      <c r="GZM18" s="247"/>
      <c r="GZN18" s="247"/>
      <c r="GZO18" s="247"/>
      <c r="GZP18" s="247"/>
      <c r="GZQ18" s="247"/>
      <c r="GZR18" s="247"/>
      <c r="GZS18" s="247"/>
      <c r="GZT18" s="247"/>
      <c r="GZU18" s="247"/>
      <c r="GZV18" s="247"/>
      <c r="GZW18" s="247"/>
      <c r="GZX18" s="247"/>
      <c r="GZY18" s="247"/>
      <c r="GZZ18" s="247"/>
      <c r="HAA18" s="247"/>
      <c r="HAB18" s="247"/>
      <c r="HAC18" s="247"/>
      <c r="HAD18" s="247"/>
      <c r="HAE18" s="247"/>
      <c r="HAF18" s="247"/>
      <c r="HAG18" s="247"/>
      <c r="HAH18" s="247"/>
      <c r="HAI18" s="247"/>
      <c r="HAJ18" s="247"/>
      <c r="HAK18" s="247"/>
      <c r="HAL18" s="247"/>
      <c r="HAM18" s="247"/>
      <c r="HAN18" s="247"/>
      <c r="HAO18" s="247"/>
      <c r="HAP18" s="247"/>
      <c r="HAQ18" s="247"/>
      <c r="HAR18" s="247"/>
      <c r="HAS18" s="247"/>
      <c r="HAT18" s="247"/>
      <c r="HAU18" s="247"/>
      <c r="HAV18" s="247"/>
      <c r="HAW18" s="247"/>
      <c r="HAX18" s="247"/>
      <c r="HAY18" s="247"/>
      <c r="HAZ18" s="247"/>
      <c r="HBA18" s="247"/>
      <c r="HBB18" s="247"/>
      <c r="HBC18" s="247"/>
      <c r="HBD18" s="247"/>
      <c r="HBE18" s="247"/>
      <c r="HBF18" s="247"/>
      <c r="HBG18" s="247"/>
      <c r="HBH18" s="247"/>
      <c r="HBI18" s="247"/>
      <c r="HBJ18" s="247"/>
      <c r="HBK18" s="247"/>
      <c r="HBL18" s="247"/>
      <c r="HBM18" s="247"/>
      <c r="HBN18" s="247"/>
      <c r="HBO18" s="247"/>
      <c r="HBP18" s="247"/>
      <c r="HBQ18" s="247"/>
      <c r="HBR18" s="247"/>
      <c r="HBS18" s="247"/>
      <c r="HBT18" s="247"/>
      <c r="HBU18" s="247"/>
      <c r="HBV18" s="247"/>
      <c r="HBW18" s="247"/>
      <c r="HBX18" s="247"/>
      <c r="HBY18" s="247"/>
      <c r="HBZ18" s="247"/>
      <c r="HCA18" s="247"/>
      <c r="HCB18" s="247"/>
      <c r="HCC18" s="247"/>
      <c r="HCD18" s="247"/>
      <c r="HCE18" s="247"/>
      <c r="HCF18" s="247"/>
      <c r="HCG18" s="247"/>
      <c r="HCH18" s="247"/>
      <c r="HCI18" s="247"/>
      <c r="HCJ18" s="247"/>
      <c r="HCK18" s="247"/>
      <c r="HCL18" s="247"/>
      <c r="HCM18" s="247"/>
      <c r="HCN18" s="247"/>
      <c r="HCO18" s="247"/>
      <c r="HCP18" s="247"/>
      <c r="HCQ18" s="247"/>
      <c r="HCR18" s="247"/>
      <c r="HCS18" s="247"/>
      <c r="HCT18" s="247"/>
      <c r="HCU18" s="247"/>
      <c r="HCV18" s="247"/>
      <c r="HCW18" s="247"/>
      <c r="HCX18" s="247"/>
      <c r="HCY18" s="247"/>
      <c r="HCZ18" s="247"/>
      <c r="HDA18" s="247"/>
      <c r="HDB18" s="247"/>
      <c r="HDC18" s="247"/>
      <c r="HDD18" s="247"/>
      <c r="HDE18" s="247"/>
      <c r="HDF18" s="247"/>
      <c r="HDG18" s="247"/>
      <c r="HDH18" s="247"/>
      <c r="HDI18" s="247"/>
      <c r="HDJ18" s="247"/>
      <c r="HDK18" s="247"/>
      <c r="HDL18" s="247"/>
      <c r="HDM18" s="247"/>
      <c r="HDN18" s="247"/>
      <c r="HDO18" s="247"/>
      <c r="HDP18" s="247"/>
      <c r="HDQ18" s="247"/>
      <c r="HDR18" s="247"/>
      <c r="HDS18" s="247"/>
      <c r="HDT18" s="247"/>
      <c r="HDU18" s="247"/>
      <c r="HDV18" s="247"/>
      <c r="HDW18" s="247"/>
      <c r="HDX18" s="247"/>
      <c r="HDY18" s="247"/>
      <c r="HDZ18" s="247"/>
      <c r="HEA18" s="247"/>
      <c r="HEB18" s="247"/>
      <c r="HEC18" s="247"/>
      <c r="HED18" s="247"/>
      <c r="HEE18" s="247"/>
      <c r="HEF18" s="247"/>
      <c r="HEG18" s="247"/>
      <c r="HEH18" s="247"/>
      <c r="HEI18" s="247"/>
      <c r="HEJ18" s="247"/>
      <c r="HEK18" s="247"/>
      <c r="HEL18" s="247"/>
      <c r="HEM18" s="247"/>
      <c r="HEN18" s="247"/>
      <c r="HEO18" s="247"/>
      <c r="HEP18" s="247"/>
      <c r="HEQ18" s="247"/>
      <c r="HER18" s="247"/>
      <c r="HES18" s="247"/>
      <c r="HET18" s="247"/>
      <c r="HEU18" s="247"/>
      <c r="HEV18" s="247"/>
      <c r="HEW18" s="247"/>
      <c r="HEX18" s="247"/>
      <c r="HEY18" s="247"/>
      <c r="HEZ18" s="247"/>
      <c r="HFA18" s="247"/>
      <c r="HFB18" s="247"/>
      <c r="HFC18" s="247"/>
      <c r="HFD18" s="247"/>
      <c r="HFE18" s="247"/>
      <c r="HFF18" s="247"/>
      <c r="HFG18" s="247"/>
      <c r="HFH18" s="247"/>
      <c r="HFI18" s="247"/>
      <c r="HFJ18" s="247"/>
      <c r="HFK18" s="247"/>
      <c r="HFL18" s="247"/>
      <c r="HFM18" s="247"/>
      <c r="HFN18" s="247"/>
      <c r="HFO18" s="247"/>
      <c r="HFP18" s="247"/>
      <c r="HFQ18" s="247"/>
      <c r="HFR18" s="247"/>
      <c r="HFS18" s="247"/>
      <c r="HFT18" s="247"/>
      <c r="HFU18" s="247"/>
      <c r="HFV18" s="247"/>
      <c r="HFW18" s="247"/>
      <c r="HFX18" s="247"/>
      <c r="HFY18" s="247"/>
      <c r="HFZ18" s="247"/>
      <c r="HGA18" s="247"/>
      <c r="HGB18" s="247"/>
      <c r="HGC18" s="247"/>
      <c r="HGD18" s="247"/>
      <c r="HGE18" s="247"/>
      <c r="HGF18" s="247"/>
      <c r="HGG18" s="247"/>
      <c r="HGH18" s="247"/>
      <c r="HGI18" s="247"/>
      <c r="HGJ18" s="247"/>
      <c r="HGK18" s="247"/>
      <c r="HGL18" s="247"/>
      <c r="HGM18" s="247"/>
      <c r="HGN18" s="247"/>
      <c r="HGO18" s="247"/>
      <c r="HGP18" s="247"/>
      <c r="HGQ18" s="247"/>
      <c r="HGR18" s="247"/>
      <c r="HGS18" s="247"/>
      <c r="HGT18" s="247"/>
      <c r="HGU18" s="247"/>
      <c r="HGV18" s="247"/>
      <c r="HGW18" s="247"/>
      <c r="HGX18" s="247"/>
      <c r="HGY18" s="247"/>
      <c r="HGZ18" s="247"/>
      <c r="HHA18" s="247"/>
      <c r="HHB18" s="247"/>
      <c r="HHC18" s="247"/>
      <c r="HHD18" s="247"/>
      <c r="HHE18" s="247"/>
      <c r="HHF18" s="247"/>
      <c r="HHG18" s="247"/>
      <c r="HHH18" s="247"/>
      <c r="HHI18" s="247"/>
      <c r="HHJ18" s="247"/>
      <c r="HHK18" s="247"/>
      <c r="HHL18" s="247"/>
      <c r="HHM18" s="247"/>
      <c r="HHN18" s="247"/>
      <c r="HHO18" s="247"/>
      <c r="HHP18" s="247"/>
      <c r="HHQ18" s="247"/>
      <c r="HHR18" s="247"/>
      <c r="HHS18" s="247"/>
      <c r="HHT18" s="247"/>
      <c r="HHU18" s="247"/>
      <c r="HHV18" s="247"/>
      <c r="HHW18" s="247"/>
      <c r="HHX18" s="247"/>
      <c r="HHY18" s="247"/>
      <c r="HHZ18" s="247"/>
      <c r="HIA18" s="247"/>
      <c r="HIB18" s="247"/>
      <c r="HIC18" s="247"/>
      <c r="HID18" s="247"/>
      <c r="HIE18" s="247"/>
      <c r="HIF18" s="247"/>
      <c r="HIG18" s="247"/>
      <c r="HIH18" s="247"/>
      <c r="HII18" s="247"/>
      <c r="HIJ18" s="247"/>
      <c r="HIK18" s="247"/>
      <c r="HIL18" s="247"/>
      <c r="HIM18" s="247"/>
      <c r="HIN18" s="247"/>
      <c r="HIO18" s="247"/>
      <c r="HIP18" s="247"/>
      <c r="HIQ18" s="247"/>
      <c r="HIR18" s="247"/>
      <c r="HIS18" s="247"/>
      <c r="HIT18" s="247"/>
      <c r="HIU18" s="247"/>
      <c r="HIV18" s="247"/>
      <c r="HIW18" s="247"/>
      <c r="HIX18" s="247"/>
      <c r="HIY18" s="247"/>
      <c r="HIZ18" s="247"/>
      <c r="HJA18" s="247"/>
      <c r="HJB18" s="247"/>
      <c r="HJC18" s="247"/>
      <c r="HJD18" s="247"/>
      <c r="HJE18" s="247"/>
      <c r="HJF18" s="247"/>
      <c r="HJG18" s="247"/>
      <c r="HJH18" s="247"/>
      <c r="HJI18" s="247"/>
      <c r="HJJ18" s="247"/>
      <c r="HJK18" s="247"/>
      <c r="HJL18" s="247"/>
      <c r="HJM18" s="247"/>
      <c r="HJN18" s="247"/>
      <c r="HJO18" s="247"/>
      <c r="HJP18" s="247"/>
      <c r="HJQ18" s="247"/>
      <c r="HJR18" s="247"/>
      <c r="HJS18" s="247"/>
      <c r="HJT18" s="247"/>
      <c r="HJU18" s="247"/>
      <c r="HJV18" s="247"/>
      <c r="HJW18" s="247"/>
      <c r="HJX18" s="247"/>
      <c r="HJY18" s="247"/>
      <c r="HJZ18" s="247"/>
      <c r="HKA18" s="247"/>
      <c r="HKB18" s="247"/>
      <c r="HKC18" s="247"/>
      <c r="HKD18" s="247"/>
      <c r="HKE18" s="247"/>
      <c r="HKF18" s="247"/>
      <c r="HKG18" s="247"/>
      <c r="HKH18" s="247"/>
      <c r="HKI18" s="247"/>
      <c r="HKJ18" s="247"/>
      <c r="HKK18" s="247"/>
      <c r="HKL18" s="247"/>
      <c r="HKM18" s="247"/>
      <c r="HKN18" s="247"/>
      <c r="HKO18" s="247"/>
      <c r="HKP18" s="247"/>
      <c r="HKQ18" s="247"/>
      <c r="HKR18" s="247"/>
      <c r="HKS18" s="247"/>
      <c r="HKT18" s="247"/>
      <c r="HKU18" s="247"/>
      <c r="HKV18" s="247"/>
      <c r="HKW18" s="247"/>
      <c r="HKX18" s="247"/>
      <c r="HKY18" s="247"/>
      <c r="HKZ18" s="247"/>
      <c r="HLA18" s="247"/>
      <c r="HLB18" s="247"/>
      <c r="HLC18" s="247"/>
      <c r="HLD18" s="247"/>
      <c r="HLE18" s="247"/>
      <c r="HLF18" s="247"/>
      <c r="HLG18" s="247"/>
      <c r="HLH18" s="247"/>
      <c r="HLI18" s="247"/>
      <c r="HLJ18" s="247"/>
      <c r="HLK18" s="247"/>
      <c r="HLL18" s="247"/>
      <c r="HLM18" s="247"/>
      <c r="HLN18" s="247"/>
      <c r="HLO18" s="247"/>
      <c r="HLP18" s="247"/>
      <c r="HLQ18" s="247"/>
      <c r="HLR18" s="247"/>
      <c r="HLS18" s="247"/>
      <c r="HLT18" s="247"/>
      <c r="HLU18" s="247"/>
      <c r="HLV18" s="247"/>
      <c r="HLW18" s="247"/>
      <c r="HLX18" s="247"/>
      <c r="HLY18" s="247"/>
      <c r="HLZ18" s="247"/>
      <c r="HMA18" s="247"/>
      <c r="HMB18" s="247"/>
      <c r="HMC18" s="247"/>
      <c r="HMD18" s="247"/>
      <c r="HME18" s="247"/>
      <c r="HMF18" s="247"/>
      <c r="HMG18" s="247"/>
      <c r="HMH18" s="247"/>
      <c r="HMI18" s="247"/>
      <c r="HMJ18" s="247"/>
      <c r="HMK18" s="247"/>
      <c r="HML18" s="247"/>
      <c r="HMM18" s="247"/>
      <c r="HMN18" s="247"/>
      <c r="HMO18" s="247"/>
      <c r="HMP18" s="247"/>
      <c r="HMQ18" s="247"/>
      <c r="HMR18" s="247"/>
      <c r="HMS18" s="247"/>
      <c r="HMT18" s="247"/>
      <c r="HMU18" s="247"/>
      <c r="HMV18" s="247"/>
      <c r="HMW18" s="247"/>
      <c r="HMX18" s="247"/>
      <c r="HMY18" s="247"/>
      <c r="HMZ18" s="247"/>
      <c r="HNA18" s="247"/>
      <c r="HNB18" s="247"/>
      <c r="HNC18" s="247"/>
      <c r="HND18" s="247"/>
      <c r="HNE18" s="247"/>
      <c r="HNF18" s="247"/>
      <c r="HNG18" s="247"/>
      <c r="HNH18" s="247"/>
      <c r="HNI18" s="247"/>
      <c r="HNJ18" s="247"/>
      <c r="HNK18" s="247"/>
      <c r="HNL18" s="247"/>
      <c r="HNM18" s="247"/>
      <c r="HNN18" s="247"/>
      <c r="HNO18" s="247"/>
      <c r="HNP18" s="247"/>
      <c r="HNQ18" s="247"/>
      <c r="HNR18" s="247"/>
      <c r="HNS18" s="247"/>
      <c r="HNT18" s="247"/>
      <c r="HNU18" s="247"/>
      <c r="HNV18" s="247"/>
      <c r="HNW18" s="247"/>
      <c r="HNX18" s="247"/>
      <c r="HNY18" s="247"/>
      <c r="HNZ18" s="247"/>
      <c r="HOA18" s="247"/>
      <c r="HOB18" s="247"/>
      <c r="HOC18" s="247"/>
      <c r="HOD18" s="247"/>
      <c r="HOE18" s="247"/>
      <c r="HOF18" s="247"/>
      <c r="HOG18" s="247"/>
      <c r="HOH18" s="247"/>
      <c r="HOI18" s="247"/>
      <c r="HOJ18" s="247"/>
      <c r="HOK18" s="247"/>
      <c r="HOL18" s="247"/>
      <c r="HOM18" s="247"/>
      <c r="HON18" s="247"/>
      <c r="HOO18" s="247"/>
      <c r="HOP18" s="247"/>
      <c r="HOQ18" s="247"/>
      <c r="HOR18" s="247"/>
      <c r="HOS18" s="247"/>
      <c r="HOT18" s="247"/>
      <c r="HOU18" s="247"/>
      <c r="HOV18" s="247"/>
      <c r="HOW18" s="247"/>
      <c r="HOX18" s="247"/>
      <c r="HOY18" s="247"/>
      <c r="HOZ18" s="247"/>
      <c r="HPA18" s="247"/>
      <c r="HPB18" s="247"/>
      <c r="HPC18" s="247"/>
      <c r="HPD18" s="247"/>
      <c r="HPE18" s="247"/>
      <c r="HPF18" s="247"/>
      <c r="HPG18" s="247"/>
      <c r="HPH18" s="247"/>
      <c r="HPI18" s="247"/>
      <c r="HPJ18" s="247"/>
      <c r="HPK18" s="247"/>
      <c r="HPL18" s="247"/>
      <c r="HPM18" s="247"/>
      <c r="HPN18" s="247"/>
      <c r="HPO18" s="247"/>
      <c r="HPP18" s="247"/>
      <c r="HPQ18" s="247"/>
      <c r="HPR18" s="247"/>
      <c r="HPS18" s="247"/>
      <c r="HPT18" s="247"/>
      <c r="HPU18" s="247"/>
      <c r="HPV18" s="247"/>
      <c r="HPW18" s="247"/>
      <c r="HPX18" s="247"/>
      <c r="HPY18" s="247"/>
      <c r="HPZ18" s="247"/>
      <c r="HQA18" s="247"/>
      <c r="HQB18" s="247"/>
      <c r="HQC18" s="247"/>
      <c r="HQD18" s="247"/>
      <c r="HQE18" s="247"/>
      <c r="HQF18" s="247"/>
      <c r="HQG18" s="247"/>
      <c r="HQH18" s="247"/>
      <c r="HQI18" s="247"/>
      <c r="HQJ18" s="247"/>
      <c r="HQK18" s="247"/>
      <c r="HQL18" s="247"/>
      <c r="HQM18" s="247"/>
      <c r="HQN18" s="247"/>
      <c r="HQO18" s="247"/>
      <c r="HQP18" s="247"/>
      <c r="HQQ18" s="247"/>
      <c r="HQR18" s="247"/>
      <c r="HQS18" s="247"/>
      <c r="HQT18" s="247"/>
      <c r="HQU18" s="247"/>
      <c r="HQV18" s="247"/>
      <c r="HQW18" s="247"/>
      <c r="HQX18" s="247"/>
      <c r="HQY18" s="247"/>
      <c r="HQZ18" s="247"/>
      <c r="HRA18" s="247"/>
      <c r="HRB18" s="247"/>
      <c r="HRC18" s="247"/>
      <c r="HRD18" s="247"/>
      <c r="HRE18" s="247"/>
      <c r="HRF18" s="247"/>
      <c r="HRG18" s="247"/>
      <c r="HRH18" s="247"/>
      <c r="HRI18" s="247"/>
      <c r="HRJ18" s="247"/>
      <c r="HRK18" s="247"/>
      <c r="HRL18" s="247"/>
      <c r="HRM18" s="247"/>
      <c r="HRN18" s="247"/>
      <c r="HRO18" s="247"/>
      <c r="HRP18" s="247"/>
      <c r="HRQ18" s="247"/>
      <c r="HRR18" s="247"/>
      <c r="HRS18" s="247"/>
      <c r="HRT18" s="247"/>
      <c r="HRU18" s="247"/>
      <c r="HRV18" s="247"/>
      <c r="HRW18" s="247"/>
      <c r="HRX18" s="247"/>
      <c r="HRY18" s="247"/>
      <c r="HRZ18" s="247"/>
      <c r="HSA18" s="247"/>
      <c r="HSB18" s="247"/>
      <c r="HSC18" s="247"/>
      <c r="HSD18" s="247"/>
      <c r="HSE18" s="247"/>
      <c r="HSF18" s="247"/>
      <c r="HSG18" s="247"/>
      <c r="HSH18" s="247"/>
      <c r="HSI18" s="247"/>
      <c r="HSJ18" s="247"/>
      <c r="HSK18" s="247"/>
      <c r="HSL18" s="247"/>
      <c r="HSM18" s="247"/>
      <c r="HSN18" s="247"/>
      <c r="HSO18" s="247"/>
      <c r="HSP18" s="247"/>
      <c r="HSQ18" s="247"/>
      <c r="HSR18" s="247"/>
      <c r="HSS18" s="247"/>
      <c r="HST18" s="247"/>
      <c r="HSU18" s="247"/>
      <c r="HSV18" s="247"/>
      <c r="HSW18" s="247"/>
      <c r="HSX18" s="247"/>
      <c r="HSY18" s="247"/>
      <c r="HSZ18" s="247"/>
      <c r="HTA18" s="247"/>
      <c r="HTB18" s="247"/>
      <c r="HTC18" s="247"/>
      <c r="HTD18" s="247"/>
      <c r="HTE18" s="247"/>
      <c r="HTF18" s="247"/>
      <c r="HTG18" s="247"/>
      <c r="HTH18" s="247"/>
      <c r="HTI18" s="247"/>
      <c r="HTJ18" s="247"/>
      <c r="HTK18" s="247"/>
      <c r="HTL18" s="247"/>
      <c r="HTM18" s="247"/>
      <c r="HTN18" s="247"/>
      <c r="HTO18" s="247"/>
      <c r="HTP18" s="247"/>
      <c r="HTQ18" s="247"/>
      <c r="HTR18" s="247"/>
      <c r="HTS18" s="247"/>
      <c r="HTT18" s="247"/>
      <c r="HTU18" s="247"/>
      <c r="HTV18" s="247"/>
      <c r="HTW18" s="247"/>
      <c r="HTX18" s="247"/>
      <c r="HTY18" s="247"/>
      <c r="HTZ18" s="247"/>
      <c r="HUA18" s="247"/>
      <c r="HUB18" s="247"/>
      <c r="HUC18" s="247"/>
      <c r="HUD18" s="247"/>
      <c r="HUE18" s="247"/>
      <c r="HUF18" s="247"/>
      <c r="HUG18" s="247"/>
      <c r="HUH18" s="247"/>
      <c r="HUI18" s="247"/>
      <c r="HUJ18" s="247"/>
      <c r="HUK18" s="247"/>
      <c r="HUL18" s="247"/>
      <c r="HUM18" s="247"/>
      <c r="HUN18" s="247"/>
      <c r="HUO18" s="247"/>
      <c r="HUP18" s="247"/>
      <c r="HUQ18" s="247"/>
      <c r="HUR18" s="247"/>
      <c r="HUS18" s="247"/>
      <c r="HUT18" s="247"/>
      <c r="HUU18" s="247"/>
      <c r="HUV18" s="247"/>
      <c r="HUW18" s="247"/>
      <c r="HUX18" s="247"/>
      <c r="HUY18" s="247"/>
      <c r="HUZ18" s="247"/>
      <c r="HVA18" s="247"/>
      <c r="HVB18" s="247"/>
      <c r="HVC18" s="247"/>
      <c r="HVD18" s="247"/>
      <c r="HVE18" s="247"/>
      <c r="HVF18" s="247"/>
      <c r="HVG18" s="247"/>
      <c r="HVH18" s="247"/>
      <c r="HVI18" s="247"/>
      <c r="HVJ18" s="247"/>
      <c r="HVK18" s="247"/>
      <c r="HVL18" s="247"/>
      <c r="HVM18" s="247"/>
      <c r="HVN18" s="247"/>
      <c r="HVO18" s="247"/>
      <c r="HVP18" s="247"/>
      <c r="HVQ18" s="247"/>
      <c r="HVR18" s="247"/>
      <c r="HVS18" s="247"/>
      <c r="HVT18" s="247"/>
      <c r="HVU18" s="247"/>
      <c r="HVV18" s="247"/>
      <c r="HVW18" s="247"/>
      <c r="HVX18" s="247"/>
      <c r="HVY18" s="247"/>
      <c r="HVZ18" s="247"/>
      <c r="HWA18" s="247"/>
      <c r="HWB18" s="247"/>
      <c r="HWC18" s="247"/>
      <c r="HWD18" s="247"/>
      <c r="HWE18" s="247"/>
      <c r="HWF18" s="247"/>
      <c r="HWG18" s="247"/>
      <c r="HWH18" s="247"/>
      <c r="HWI18" s="247"/>
      <c r="HWJ18" s="247"/>
      <c r="HWK18" s="247"/>
      <c r="HWL18" s="247"/>
      <c r="HWM18" s="247"/>
      <c r="HWN18" s="247"/>
      <c r="HWO18" s="247"/>
      <c r="HWP18" s="247"/>
      <c r="HWQ18" s="247"/>
      <c r="HWR18" s="247"/>
      <c r="HWS18" s="247"/>
      <c r="HWT18" s="247"/>
      <c r="HWU18" s="247"/>
      <c r="HWV18" s="247"/>
      <c r="HWW18" s="247"/>
      <c r="HWX18" s="247"/>
      <c r="HWY18" s="247"/>
      <c r="HWZ18" s="247"/>
      <c r="HXA18" s="247"/>
      <c r="HXB18" s="247"/>
      <c r="HXC18" s="247"/>
      <c r="HXD18" s="247"/>
      <c r="HXE18" s="247"/>
      <c r="HXF18" s="247"/>
      <c r="HXG18" s="247"/>
      <c r="HXH18" s="247"/>
      <c r="HXI18" s="247"/>
      <c r="HXJ18" s="247"/>
      <c r="HXK18" s="247"/>
      <c r="HXL18" s="247"/>
      <c r="HXM18" s="247"/>
      <c r="HXN18" s="247"/>
      <c r="HXO18" s="247"/>
      <c r="HXP18" s="247"/>
      <c r="HXQ18" s="247"/>
      <c r="HXR18" s="247"/>
      <c r="HXS18" s="247"/>
      <c r="HXT18" s="247"/>
      <c r="HXU18" s="247"/>
      <c r="HXV18" s="247"/>
      <c r="HXW18" s="247"/>
      <c r="HXX18" s="247"/>
      <c r="HXY18" s="247"/>
      <c r="HXZ18" s="247"/>
      <c r="HYA18" s="247"/>
      <c r="HYB18" s="247"/>
      <c r="HYC18" s="247"/>
      <c r="HYD18" s="247"/>
      <c r="HYE18" s="247"/>
      <c r="HYF18" s="247"/>
      <c r="HYG18" s="247"/>
      <c r="HYH18" s="247"/>
      <c r="HYI18" s="247"/>
      <c r="HYJ18" s="247"/>
      <c r="HYK18" s="247"/>
      <c r="HYL18" s="247"/>
      <c r="HYM18" s="247"/>
      <c r="HYN18" s="247"/>
      <c r="HYO18" s="247"/>
      <c r="HYP18" s="247"/>
      <c r="HYQ18" s="247"/>
      <c r="HYR18" s="247"/>
      <c r="HYS18" s="247"/>
      <c r="HYT18" s="247"/>
      <c r="HYU18" s="247"/>
      <c r="HYV18" s="247"/>
      <c r="HYW18" s="247"/>
      <c r="HYX18" s="247"/>
      <c r="HYY18" s="247"/>
      <c r="HYZ18" s="247"/>
      <c r="HZA18" s="247"/>
      <c r="HZB18" s="247"/>
      <c r="HZC18" s="247"/>
      <c r="HZD18" s="247"/>
      <c r="HZE18" s="247"/>
      <c r="HZF18" s="247"/>
      <c r="HZG18" s="247"/>
      <c r="HZH18" s="247"/>
      <c r="HZI18" s="247"/>
      <c r="HZJ18" s="247"/>
      <c r="HZK18" s="247"/>
      <c r="HZL18" s="247"/>
      <c r="HZM18" s="247"/>
      <c r="HZN18" s="247"/>
      <c r="HZO18" s="247"/>
      <c r="HZP18" s="247"/>
      <c r="HZQ18" s="247"/>
      <c r="HZR18" s="247"/>
      <c r="HZS18" s="247"/>
      <c r="HZT18" s="247"/>
      <c r="HZU18" s="247"/>
      <c r="HZV18" s="247"/>
      <c r="HZW18" s="247"/>
      <c r="HZX18" s="247"/>
      <c r="HZY18" s="247"/>
      <c r="HZZ18" s="247"/>
      <c r="IAA18" s="247"/>
      <c r="IAB18" s="247"/>
      <c r="IAC18" s="247"/>
      <c r="IAD18" s="247"/>
      <c r="IAE18" s="247"/>
      <c r="IAF18" s="247"/>
      <c r="IAG18" s="247"/>
      <c r="IAH18" s="247"/>
      <c r="IAI18" s="247"/>
      <c r="IAJ18" s="247"/>
      <c r="IAK18" s="247"/>
      <c r="IAL18" s="247"/>
      <c r="IAM18" s="247"/>
      <c r="IAN18" s="247"/>
      <c r="IAO18" s="247"/>
      <c r="IAP18" s="247"/>
      <c r="IAQ18" s="247"/>
      <c r="IAR18" s="247"/>
      <c r="IAS18" s="247"/>
      <c r="IAT18" s="247"/>
      <c r="IAU18" s="247"/>
      <c r="IAV18" s="247"/>
      <c r="IAW18" s="247"/>
      <c r="IAX18" s="247"/>
      <c r="IAY18" s="247"/>
      <c r="IAZ18" s="247"/>
      <c r="IBA18" s="247"/>
      <c r="IBB18" s="247"/>
      <c r="IBC18" s="247"/>
      <c r="IBD18" s="247"/>
      <c r="IBE18" s="247"/>
      <c r="IBF18" s="247"/>
      <c r="IBG18" s="247"/>
      <c r="IBH18" s="247"/>
      <c r="IBI18" s="247"/>
      <c r="IBJ18" s="247"/>
      <c r="IBK18" s="247"/>
      <c r="IBL18" s="247"/>
      <c r="IBM18" s="247"/>
      <c r="IBN18" s="247"/>
      <c r="IBO18" s="247"/>
      <c r="IBP18" s="247"/>
      <c r="IBQ18" s="247"/>
      <c r="IBR18" s="247"/>
      <c r="IBS18" s="247"/>
      <c r="IBT18" s="247"/>
      <c r="IBU18" s="247"/>
      <c r="IBV18" s="247"/>
      <c r="IBW18" s="247"/>
      <c r="IBX18" s="247"/>
      <c r="IBY18" s="247"/>
      <c r="IBZ18" s="247"/>
      <c r="ICA18" s="247"/>
      <c r="ICB18" s="247"/>
      <c r="ICC18" s="247"/>
      <c r="ICD18" s="247"/>
      <c r="ICE18" s="247"/>
      <c r="ICF18" s="247"/>
      <c r="ICG18" s="247"/>
      <c r="ICH18" s="247"/>
      <c r="ICI18" s="247"/>
      <c r="ICJ18" s="247"/>
      <c r="ICK18" s="247"/>
      <c r="ICL18" s="247"/>
      <c r="ICM18" s="247"/>
      <c r="ICN18" s="247"/>
      <c r="ICO18" s="247"/>
      <c r="ICP18" s="247"/>
      <c r="ICQ18" s="247"/>
      <c r="ICR18" s="247"/>
      <c r="ICS18" s="247"/>
      <c r="ICT18" s="247"/>
      <c r="ICU18" s="247"/>
      <c r="ICV18" s="247"/>
      <c r="ICW18" s="247"/>
      <c r="ICX18" s="247"/>
      <c r="ICY18" s="247"/>
      <c r="ICZ18" s="247"/>
      <c r="IDA18" s="247"/>
      <c r="IDB18" s="247"/>
      <c r="IDC18" s="247"/>
      <c r="IDD18" s="247"/>
      <c r="IDE18" s="247"/>
      <c r="IDF18" s="247"/>
      <c r="IDG18" s="247"/>
      <c r="IDH18" s="247"/>
      <c r="IDI18" s="247"/>
      <c r="IDJ18" s="247"/>
      <c r="IDK18" s="247"/>
      <c r="IDL18" s="247"/>
      <c r="IDM18" s="247"/>
      <c r="IDN18" s="247"/>
      <c r="IDO18" s="247"/>
      <c r="IDP18" s="247"/>
      <c r="IDQ18" s="247"/>
      <c r="IDR18" s="247"/>
      <c r="IDS18" s="247"/>
      <c r="IDT18" s="247"/>
      <c r="IDU18" s="247"/>
      <c r="IDV18" s="247"/>
      <c r="IDW18" s="247"/>
      <c r="IDX18" s="247"/>
      <c r="IDY18" s="247"/>
      <c r="IDZ18" s="247"/>
      <c r="IEA18" s="247"/>
      <c r="IEB18" s="247"/>
      <c r="IEC18" s="247"/>
      <c r="IED18" s="247"/>
      <c r="IEE18" s="247"/>
      <c r="IEF18" s="247"/>
      <c r="IEG18" s="247"/>
      <c r="IEH18" s="247"/>
      <c r="IEI18" s="247"/>
      <c r="IEJ18" s="247"/>
      <c r="IEK18" s="247"/>
      <c r="IEL18" s="247"/>
      <c r="IEM18" s="247"/>
      <c r="IEN18" s="247"/>
      <c r="IEO18" s="247"/>
      <c r="IEP18" s="247"/>
      <c r="IEQ18" s="247"/>
      <c r="IER18" s="247"/>
      <c r="IES18" s="247"/>
      <c r="IET18" s="247"/>
      <c r="IEU18" s="247"/>
      <c r="IEV18" s="247"/>
      <c r="IEW18" s="247"/>
      <c r="IEX18" s="247"/>
      <c r="IEY18" s="247"/>
      <c r="IEZ18" s="247"/>
      <c r="IFA18" s="247"/>
      <c r="IFB18" s="247"/>
      <c r="IFC18" s="247"/>
      <c r="IFD18" s="247"/>
      <c r="IFE18" s="247"/>
      <c r="IFF18" s="247"/>
      <c r="IFG18" s="247"/>
      <c r="IFH18" s="247"/>
      <c r="IFI18" s="247"/>
      <c r="IFJ18" s="247"/>
      <c r="IFK18" s="247"/>
      <c r="IFL18" s="247"/>
      <c r="IFM18" s="247"/>
      <c r="IFN18" s="247"/>
      <c r="IFO18" s="247"/>
      <c r="IFP18" s="247"/>
      <c r="IFQ18" s="247"/>
      <c r="IFR18" s="247"/>
      <c r="IFS18" s="247"/>
      <c r="IFT18" s="247"/>
      <c r="IFU18" s="247"/>
      <c r="IFV18" s="247"/>
      <c r="IFW18" s="247"/>
      <c r="IFX18" s="247"/>
      <c r="IFY18" s="247"/>
      <c r="IFZ18" s="247"/>
      <c r="IGA18" s="247"/>
      <c r="IGB18" s="247"/>
      <c r="IGC18" s="247"/>
      <c r="IGD18" s="247"/>
      <c r="IGE18" s="247"/>
      <c r="IGF18" s="247"/>
      <c r="IGG18" s="247"/>
      <c r="IGH18" s="247"/>
      <c r="IGI18" s="247"/>
      <c r="IGJ18" s="247"/>
      <c r="IGK18" s="247"/>
      <c r="IGL18" s="247"/>
      <c r="IGM18" s="247"/>
      <c r="IGN18" s="247"/>
      <c r="IGO18" s="247"/>
      <c r="IGP18" s="247"/>
      <c r="IGQ18" s="247"/>
      <c r="IGR18" s="247"/>
      <c r="IGS18" s="247"/>
      <c r="IGT18" s="247"/>
      <c r="IGU18" s="247"/>
      <c r="IGV18" s="247"/>
      <c r="IGW18" s="247"/>
      <c r="IGX18" s="247"/>
      <c r="IGY18" s="247"/>
      <c r="IGZ18" s="247"/>
      <c r="IHA18" s="247"/>
      <c r="IHB18" s="247"/>
      <c r="IHC18" s="247"/>
      <c r="IHD18" s="247"/>
      <c r="IHE18" s="247"/>
      <c r="IHF18" s="247"/>
      <c r="IHG18" s="247"/>
      <c r="IHH18" s="247"/>
      <c r="IHI18" s="247"/>
      <c r="IHJ18" s="247"/>
      <c r="IHK18" s="247"/>
      <c r="IHL18" s="247"/>
      <c r="IHM18" s="247"/>
      <c r="IHN18" s="247"/>
      <c r="IHO18" s="247"/>
      <c r="IHP18" s="247"/>
      <c r="IHQ18" s="247"/>
      <c r="IHR18" s="247"/>
      <c r="IHS18" s="247"/>
      <c r="IHT18" s="247"/>
      <c r="IHU18" s="247"/>
      <c r="IHV18" s="247"/>
      <c r="IHW18" s="247"/>
      <c r="IHX18" s="247"/>
      <c r="IHY18" s="247"/>
      <c r="IHZ18" s="247"/>
      <c r="IIA18" s="247"/>
      <c r="IIB18" s="247"/>
      <c r="IIC18" s="247"/>
      <c r="IID18" s="247"/>
      <c r="IIE18" s="247"/>
      <c r="IIF18" s="247"/>
      <c r="IIG18" s="247"/>
      <c r="IIH18" s="247"/>
      <c r="III18" s="247"/>
      <c r="IIJ18" s="247"/>
      <c r="IIK18" s="247"/>
      <c r="IIL18" s="247"/>
      <c r="IIM18" s="247"/>
      <c r="IIN18" s="247"/>
      <c r="IIO18" s="247"/>
      <c r="IIP18" s="247"/>
      <c r="IIQ18" s="247"/>
      <c r="IIR18" s="247"/>
      <c r="IIS18" s="247"/>
      <c r="IIT18" s="247"/>
      <c r="IIU18" s="247"/>
      <c r="IIV18" s="247"/>
      <c r="IIW18" s="247"/>
      <c r="IIX18" s="247"/>
      <c r="IIY18" s="247"/>
      <c r="IIZ18" s="247"/>
      <c r="IJA18" s="247"/>
      <c r="IJB18" s="247"/>
      <c r="IJC18" s="247"/>
      <c r="IJD18" s="247"/>
      <c r="IJE18" s="247"/>
      <c r="IJF18" s="247"/>
      <c r="IJG18" s="247"/>
      <c r="IJH18" s="247"/>
      <c r="IJI18" s="247"/>
      <c r="IJJ18" s="247"/>
      <c r="IJK18" s="247"/>
      <c r="IJL18" s="247"/>
      <c r="IJM18" s="247"/>
      <c r="IJN18" s="247"/>
      <c r="IJO18" s="247"/>
      <c r="IJP18" s="247"/>
      <c r="IJQ18" s="247"/>
      <c r="IJR18" s="247"/>
      <c r="IJS18" s="247"/>
      <c r="IJT18" s="247"/>
      <c r="IJU18" s="247"/>
      <c r="IJV18" s="247"/>
      <c r="IJW18" s="247"/>
      <c r="IJX18" s="247"/>
      <c r="IJY18" s="247"/>
      <c r="IJZ18" s="247"/>
      <c r="IKA18" s="247"/>
      <c r="IKB18" s="247"/>
      <c r="IKC18" s="247"/>
      <c r="IKD18" s="247"/>
      <c r="IKE18" s="247"/>
      <c r="IKF18" s="247"/>
      <c r="IKG18" s="247"/>
      <c r="IKH18" s="247"/>
      <c r="IKI18" s="247"/>
      <c r="IKJ18" s="247"/>
      <c r="IKK18" s="247"/>
      <c r="IKL18" s="247"/>
      <c r="IKM18" s="247"/>
      <c r="IKN18" s="247"/>
      <c r="IKO18" s="247"/>
      <c r="IKP18" s="247"/>
      <c r="IKQ18" s="247"/>
      <c r="IKR18" s="247"/>
      <c r="IKS18" s="247"/>
      <c r="IKT18" s="247"/>
      <c r="IKU18" s="247"/>
      <c r="IKV18" s="247"/>
      <c r="IKW18" s="247"/>
      <c r="IKX18" s="247"/>
      <c r="IKY18" s="247"/>
      <c r="IKZ18" s="247"/>
      <c r="ILA18" s="247"/>
      <c r="ILB18" s="247"/>
      <c r="ILC18" s="247"/>
      <c r="ILD18" s="247"/>
      <c r="ILE18" s="247"/>
      <c r="ILF18" s="247"/>
      <c r="ILG18" s="247"/>
      <c r="ILH18" s="247"/>
      <c r="ILI18" s="247"/>
      <c r="ILJ18" s="247"/>
      <c r="ILK18" s="247"/>
      <c r="ILL18" s="247"/>
      <c r="ILM18" s="247"/>
      <c r="ILN18" s="247"/>
      <c r="ILO18" s="247"/>
      <c r="ILP18" s="247"/>
      <c r="ILQ18" s="247"/>
      <c r="ILR18" s="247"/>
      <c r="ILS18" s="247"/>
      <c r="ILT18" s="247"/>
      <c r="ILU18" s="247"/>
      <c r="ILV18" s="247"/>
      <c r="ILW18" s="247"/>
      <c r="ILX18" s="247"/>
      <c r="ILY18" s="247"/>
      <c r="ILZ18" s="247"/>
      <c r="IMA18" s="247"/>
      <c r="IMB18" s="247"/>
      <c r="IMC18" s="247"/>
      <c r="IMD18" s="247"/>
      <c r="IME18" s="247"/>
      <c r="IMF18" s="247"/>
      <c r="IMG18" s="247"/>
      <c r="IMH18" s="247"/>
      <c r="IMI18" s="247"/>
      <c r="IMJ18" s="247"/>
      <c r="IMK18" s="247"/>
      <c r="IML18" s="247"/>
      <c r="IMM18" s="247"/>
      <c r="IMN18" s="247"/>
      <c r="IMO18" s="247"/>
      <c r="IMP18" s="247"/>
      <c r="IMQ18" s="247"/>
      <c r="IMR18" s="247"/>
      <c r="IMS18" s="247"/>
      <c r="IMT18" s="247"/>
      <c r="IMU18" s="247"/>
      <c r="IMV18" s="247"/>
      <c r="IMW18" s="247"/>
      <c r="IMX18" s="247"/>
      <c r="IMY18" s="247"/>
      <c r="IMZ18" s="247"/>
      <c r="INA18" s="247"/>
      <c r="INB18" s="247"/>
      <c r="INC18" s="247"/>
      <c r="IND18" s="247"/>
      <c r="INE18" s="247"/>
      <c r="INF18" s="247"/>
      <c r="ING18" s="247"/>
      <c r="INH18" s="247"/>
      <c r="INI18" s="247"/>
      <c r="INJ18" s="247"/>
      <c r="INK18" s="247"/>
      <c r="INL18" s="247"/>
      <c r="INM18" s="247"/>
      <c r="INN18" s="247"/>
      <c r="INO18" s="247"/>
      <c r="INP18" s="247"/>
      <c r="INQ18" s="247"/>
      <c r="INR18" s="247"/>
      <c r="INS18" s="247"/>
      <c r="INT18" s="247"/>
      <c r="INU18" s="247"/>
      <c r="INV18" s="247"/>
      <c r="INW18" s="247"/>
      <c r="INX18" s="247"/>
      <c r="INY18" s="247"/>
      <c r="INZ18" s="247"/>
      <c r="IOA18" s="247"/>
      <c r="IOB18" s="247"/>
      <c r="IOC18" s="247"/>
      <c r="IOD18" s="247"/>
      <c r="IOE18" s="247"/>
      <c r="IOF18" s="247"/>
      <c r="IOG18" s="247"/>
      <c r="IOH18" s="247"/>
      <c r="IOI18" s="247"/>
      <c r="IOJ18" s="247"/>
      <c r="IOK18" s="247"/>
      <c r="IOL18" s="247"/>
      <c r="IOM18" s="247"/>
      <c r="ION18" s="247"/>
      <c r="IOO18" s="247"/>
      <c r="IOP18" s="247"/>
      <c r="IOQ18" s="247"/>
      <c r="IOR18" s="247"/>
      <c r="IOS18" s="247"/>
      <c r="IOT18" s="247"/>
      <c r="IOU18" s="247"/>
      <c r="IOV18" s="247"/>
      <c r="IOW18" s="247"/>
      <c r="IOX18" s="247"/>
      <c r="IOY18" s="247"/>
      <c r="IOZ18" s="247"/>
      <c r="IPA18" s="247"/>
      <c r="IPB18" s="247"/>
      <c r="IPC18" s="247"/>
      <c r="IPD18" s="247"/>
      <c r="IPE18" s="247"/>
      <c r="IPF18" s="247"/>
      <c r="IPG18" s="247"/>
      <c r="IPH18" s="247"/>
      <c r="IPI18" s="247"/>
      <c r="IPJ18" s="247"/>
      <c r="IPK18" s="247"/>
      <c r="IPL18" s="247"/>
      <c r="IPM18" s="247"/>
      <c r="IPN18" s="247"/>
      <c r="IPO18" s="247"/>
      <c r="IPP18" s="247"/>
      <c r="IPQ18" s="247"/>
      <c r="IPR18" s="247"/>
      <c r="IPS18" s="247"/>
      <c r="IPT18" s="247"/>
      <c r="IPU18" s="247"/>
      <c r="IPV18" s="247"/>
      <c r="IPW18" s="247"/>
      <c r="IPX18" s="247"/>
      <c r="IPY18" s="247"/>
      <c r="IPZ18" s="247"/>
      <c r="IQA18" s="247"/>
      <c r="IQB18" s="247"/>
      <c r="IQC18" s="247"/>
      <c r="IQD18" s="247"/>
      <c r="IQE18" s="247"/>
      <c r="IQF18" s="247"/>
      <c r="IQG18" s="247"/>
      <c r="IQH18" s="247"/>
      <c r="IQI18" s="247"/>
      <c r="IQJ18" s="247"/>
      <c r="IQK18" s="247"/>
      <c r="IQL18" s="247"/>
      <c r="IQM18" s="247"/>
      <c r="IQN18" s="247"/>
      <c r="IQO18" s="247"/>
      <c r="IQP18" s="247"/>
      <c r="IQQ18" s="247"/>
      <c r="IQR18" s="247"/>
      <c r="IQS18" s="247"/>
      <c r="IQT18" s="247"/>
      <c r="IQU18" s="247"/>
      <c r="IQV18" s="247"/>
      <c r="IQW18" s="247"/>
      <c r="IQX18" s="247"/>
      <c r="IQY18" s="247"/>
      <c r="IQZ18" s="247"/>
      <c r="IRA18" s="247"/>
      <c r="IRB18" s="247"/>
      <c r="IRC18" s="247"/>
      <c r="IRD18" s="247"/>
      <c r="IRE18" s="247"/>
      <c r="IRF18" s="247"/>
      <c r="IRG18" s="247"/>
      <c r="IRH18" s="247"/>
      <c r="IRI18" s="247"/>
      <c r="IRJ18" s="247"/>
      <c r="IRK18" s="247"/>
      <c r="IRL18" s="247"/>
      <c r="IRM18" s="247"/>
      <c r="IRN18" s="247"/>
      <c r="IRO18" s="247"/>
      <c r="IRP18" s="247"/>
      <c r="IRQ18" s="247"/>
      <c r="IRR18" s="247"/>
      <c r="IRS18" s="247"/>
      <c r="IRT18" s="247"/>
      <c r="IRU18" s="247"/>
      <c r="IRV18" s="247"/>
      <c r="IRW18" s="247"/>
      <c r="IRX18" s="247"/>
      <c r="IRY18" s="247"/>
      <c r="IRZ18" s="247"/>
      <c r="ISA18" s="247"/>
      <c r="ISB18" s="247"/>
      <c r="ISC18" s="247"/>
      <c r="ISD18" s="247"/>
      <c r="ISE18" s="247"/>
      <c r="ISF18" s="247"/>
      <c r="ISG18" s="247"/>
      <c r="ISH18" s="247"/>
      <c r="ISI18" s="247"/>
      <c r="ISJ18" s="247"/>
      <c r="ISK18" s="247"/>
      <c r="ISL18" s="247"/>
      <c r="ISM18" s="247"/>
      <c r="ISN18" s="247"/>
      <c r="ISO18" s="247"/>
      <c r="ISP18" s="247"/>
      <c r="ISQ18" s="247"/>
      <c r="ISR18" s="247"/>
      <c r="ISS18" s="247"/>
      <c r="IST18" s="247"/>
      <c r="ISU18" s="247"/>
      <c r="ISV18" s="247"/>
      <c r="ISW18" s="247"/>
      <c r="ISX18" s="247"/>
      <c r="ISY18" s="247"/>
      <c r="ISZ18" s="247"/>
      <c r="ITA18" s="247"/>
      <c r="ITB18" s="247"/>
      <c r="ITC18" s="247"/>
      <c r="ITD18" s="247"/>
      <c r="ITE18" s="247"/>
      <c r="ITF18" s="247"/>
      <c r="ITG18" s="247"/>
      <c r="ITH18" s="247"/>
      <c r="ITI18" s="247"/>
      <c r="ITJ18" s="247"/>
      <c r="ITK18" s="247"/>
      <c r="ITL18" s="247"/>
      <c r="ITM18" s="247"/>
      <c r="ITN18" s="247"/>
      <c r="ITO18" s="247"/>
      <c r="ITP18" s="247"/>
      <c r="ITQ18" s="247"/>
      <c r="ITR18" s="247"/>
      <c r="ITS18" s="247"/>
      <c r="ITT18" s="247"/>
      <c r="ITU18" s="247"/>
      <c r="ITV18" s="247"/>
      <c r="ITW18" s="247"/>
      <c r="ITX18" s="247"/>
      <c r="ITY18" s="247"/>
      <c r="ITZ18" s="247"/>
      <c r="IUA18" s="247"/>
      <c r="IUB18" s="247"/>
      <c r="IUC18" s="247"/>
      <c r="IUD18" s="247"/>
      <c r="IUE18" s="247"/>
      <c r="IUF18" s="247"/>
      <c r="IUG18" s="247"/>
      <c r="IUH18" s="247"/>
      <c r="IUI18" s="247"/>
      <c r="IUJ18" s="247"/>
      <c r="IUK18" s="247"/>
      <c r="IUL18" s="247"/>
      <c r="IUM18" s="247"/>
      <c r="IUN18" s="247"/>
      <c r="IUO18" s="247"/>
      <c r="IUP18" s="247"/>
      <c r="IUQ18" s="247"/>
      <c r="IUR18" s="247"/>
      <c r="IUS18" s="247"/>
      <c r="IUT18" s="247"/>
      <c r="IUU18" s="247"/>
      <c r="IUV18" s="247"/>
      <c r="IUW18" s="247"/>
      <c r="IUX18" s="247"/>
      <c r="IUY18" s="247"/>
      <c r="IUZ18" s="247"/>
      <c r="IVA18" s="247"/>
      <c r="IVB18" s="247"/>
      <c r="IVC18" s="247"/>
      <c r="IVD18" s="247"/>
      <c r="IVE18" s="247"/>
      <c r="IVF18" s="247"/>
      <c r="IVG18" s="247"/>
      <c r="IVH18" s="247"/>
      <c r="IVI18" s="247"/>
      <c r="IVJ18" s="247"/>
      <c r="IVK18" s="247"/>
      <c r="IVL18" s="247"/>
      <c r="IVM18" s="247"/>
      <c r="IVN18" s="247"/>
      <c r="IVO18" s="247"/>
      <c r="IVP18" s="247"/>
      <c r="IVQ18" s="247"/>
      <c r="IVR18" s="247"/>
      <c r="IVS18" s="247"/>
      <c r="IVT18" s="247"/>
      <c r="IVU18" s="247"/>
      <c r="IVV18" s="247"/>
      <c r="IVW18" s="247"/>
      <c r="IVX18" s="247"/>
      <c r="IVY18" s="247"/>
      <c r="IVZ18" s="247"/>
      <c r="IWA18" s="247"/>
      <c r="IWB18" s="247"/>
      <c r="IWC18" s="247"/>
      <c r="IWD18" s="247"/>
      <c r="IWE18" s="247"/>
      <c r="IWF18" s="247"/>
      <c r="IWG18" s="247"/>
      <c r="IWH18" s="247"/>
      <c r="IWI18" s="247"/>
      <c r="IWJ18" s="247"/>
      <c r="IWK18" s="247"/>
      <c r="IWL18" s="247"/>
      <c r="IWM18" s="247"/>
      <c r="IWN18" s="247"/>
      <c r="IWO18" s="247"/>
      <c r="IWP18" s="247"/>
      <c r="IWQ18" s="247"/>
      <c r="IWR18" s="247"/>
      <c r="IWS18" s="247"/>
      <c r="IWT18" s="247"/>
      <c r="IWU18" s="247"/>
      <c r="IWV18" s="247"/>
      <c r="IWW18" s="247"/>
      <c r="IWX18" s="247"/>
      <c r="IWY18" s="247"/>
      <c r="IWZ18" s="247"/>
      <c r="IXA18" s="247"/>
      <c r="IXB18" s="247"/>
      <c r="IXC18" s="247"/>
      <c r="IXD18" s="247"/>
      <c r="IXE18" s="247"/>
      <c r="IXF18" s="247"/>
      <c r="IXG18" s="247"/>
      <c r="IXH18" s="247"/>
      <c r="IXI18" s="247"/>
      <c r="IXJ18" s="247"/>
      <c r="IXK18" s="247"/>
      <c r="IXL18" s="247"/>
      <c r="IXM18" s="247"/>
      <c r="IXN18" s="247"/>
      <c r="IXO18" s="247"/>
      <c r="IXP18" s="247"/>
      <c r="IXQ18" s="247"/>
      <c r="IXR18" s="247"/>
      <c r="IXS18" s="247"/>
      <c r="IXT18" s="247"/>
      <c r="IXU18" s="247"/>
      <c r="IXV18" s="247"/>
      <c r="IXW18" s="247"/>
      <c r="IXX18" s="247"/>
      <c r="IXY18" s="247"/>
      <c r="IXZ18" s="247"/>
      <c r="IYA18" s="247"/>
      <c r="IYB18" s="247"/>
      <c r="IYC18" s="247"/>
      <c r="IYD18" s="247"/>
      <c r="IYE18" s="247"/>
      <c r="IYF18" s="247"/>
      <c r="IYG18" s="247"/>
      <c r="IYH18" s="247"/>
      <c r="IYI18" s="247"/>
      <c r="IYJ18" s="247"/>
      <c r="IYK18" s="247"/>
      <c r="IYL18" s="247"/>
      <c r="IYM18" s="247"/>
      <c r="IYN18" s="247"/>
      <c r="IYO18" s="247"/>
      <c r="IYP18" s="247"/>
      <c r="IYQ18" s="247"/>
      <c r="IYR18" s="247"/>
      <c r="IYS18" s="247"/>
      <c r="IYT18" s="247"/>
      <c r="IYU18" s="247"/>
      <c r="IYV18" s="247"/>
      <c r="IYW18" s="247"/>
      <c r="IYX18" s="247"/>
      <c r="IYY18" s="247"/>
      <c r="IYZ18" s="247"/>
      <c r="IZA18" s="247"/>
      <c r="IZB18" s="247"/>
      <c r="IZC18" s="247"/>
      <c r="IZD18" s="247"/>
      <c r="IZE18" s="247"/>
      <c r="IZF18" s="247"/>
      <c r="IZG18" s="247"/>
      <c r="IZH18" s="247"/>
      <c r="IZI18" s="247"/>
      <c r="IZJ18" s="247"/>
      <c r="IZK18" s="247"/>
      <c r="IZL18" s="247"/>
      <c r="IZM18" s="247"/>
      <c r="IZN18" s="247"/>
      <c r="IZO18" s="247"/>
      <c r="IZP18" s="247"/>
      <c r="IZQ18" s="247"/>
      <c r="IZR18" s="247"/>
      <c r="IZS18" s="247"/>
      <c r="IZT18" s="247"/>
      <c r="IZU18" s="247"/>
      <c r="IZV18" s="247"/>
      <c r="IZW18" s="247"/>
      <c r="IZX18" s="247"/>
      <c r="IZY18" s="247"/>
      <c r="IZZ18" s="247"/>
      <c r="JAA18" s="247"/>
      <c r="JAB18" s="247"/>
      <c r="JAC18" s="247"/>
      <c r="JAD18" s="247"/>
      <c r="JAE18" s="247"/>
      <c r="JAF18" s="247"/>
      <c r="JAG18" s="247"/>
      <c r="JAH18" s="247"/>
      <c r="JAI18" s="247"/>
      <c r="JAJ18" s="247"/>
      <c r="JAK18" s="247"/>
      <c r="JAL18" s="247"/>
      <c r="JAM18" s="247"/>
      <c r="JAN18" s="247"/>
      <c r="JAO18" s="247"/>
      <c r="JAP18" s="247"/>
      <c r="JAQ18" s="247"/>
      <c r="JAR18" s="247"/>
      <c r="JAS18" s="247"/>
      <c r="JAT18" s="247"/>
      <c r="JAU18" s="247"/>
      <c r="JAV18" s="247"/>
      <c r="JAW18" s="247"/>
      <c r="JAX18" s="247"/>
      <c r="JAY18" s="247"/>
      <c r="JAZ18" s="247"/>
      <c r="JBA18" s="247"/>
      <c r="JBB18" s="247"/>
      <c r="JBC18" s="247"/>
      <c r="JBD18" s="247"/>
      <c r="JBE18" s="247"/>
      <c r="JBF18" s="247"/>
      <c r="JBG18" s="247"/>
      <c r="JBH18" s="247"/>
      <c r="JBI18" s="247"/>
      <c r="JBJ18" s="247"/>
      <c r="JBK18" s="247"/>
      <c r="JBL18" s="247"/>
      <c r="JBM18" s="247"/>
      <c r="JBN18" s="247"/>
      <c r="JBO18" s="247"/>
      <c r="JBP18" s="247"/>
      <c r="JBQ18" s="247"/>
      <c r="JBR18" s="247"/>
      <c r="JBS18" s="247"/>
      <c r="JBT18" s="247"/>
      <c r="JBU18" s="247"/>
      <c r="JBV18" s="247"/>
      <c r="JBW18" s="247"/>
      <c r="JBX18" s="247"/>
      <c r="JBY18" s="247"/>
      <c r="JBZ18" s="247"/>
      <c r="JCA18" s="247"/>
      <c r="JCB18" s="247"/>
      <c r="JCC18" s="247"/>
      <c r="JCD18" s="247"/>
      <c r="JCE18" s="247"/>
      <c r="JCF18" s="247"/>
      <c r="JCG18" s="247"/>
      <c r="JCH18" s="247"/>
      <c r="JCI18" s="247"/>
      <c r="JCJ18" s="247"/>
      <c r="JCK18" s="247"/>
      <c r="JCL18" s="247"/>
      <c r="JCM18" s="247"/>
      <c r="JCN18" s="247"/>
      <c r="JCO18" s="247"/>
      <c r="JCP18" s="247"/>
      <c r="JCQ18" s="247"/>
      <c r="JCR18" s="247"/>
      <c r="JCS18" s="247"/>
      <c r="JCT18" s="247"/>
      <c r="JCU18" s="247"/>
      <c r="JCV18" s="247"/>
      <c r="JCW18" s="247"/>
      <c r="JCX18" s="247"/>
      <c r="JCY18" s="247"/>
      <c r="JCZ18" s="247"/>
      <c r="JDA18" s="247"/>
      <c r="JDB18" s="247"/>
      <c r="JDC18" s="247"/>
      <c r="JDD18" s="247"/>
      <c r="JDE18" s="247"/>
      <c r="JDF18" s="247"/>
      <c r="JDG18" s="247"/>
      <c r="JDH18" s="247"/>
      <c r="JDI18" s="247"/>
      <c r="JDJ18" s="247"/>
      <c r="JDK18" s="247"/>
      <c r="JDL18" s="247"/>
      <c r="JDM18" s="247"/>
      <c r="JDN18" s="247"/>
      <c r="JDO18" s="247"/>
      <c r="JDP18" s="247"/>
      <c r="JDQ18" s="247"/>
      <c r="JDR18" s="247"/>
      <c r="JDS18" s="247"/>
      <c r="JDT18" s="247"/>
      <c r="JDU18" s="247"/>
      <c r="JDV18" s="247"/>
      <c r="JDW18" s="247"/>
      <c r="JDX18" s="247"/>
      <c r="JDY18" s="247"/>
      <c r="JDZ18" s="247"/>
      <c r="JEA18" s="247"/>
      <c r="JEB18" s="247"/>
      <c r="JEC18" s="247"/>
      <c r="JED18" s="247"/>
      <c r="JEE18" s="247"/>
      <c r="JEF18" s="247"/>
      <c r="JEG18" s="247"/>
      <c r="JEH18" s="247"/>
      <c r="JEI18" s="247"/>
      <c r="JEJ18" s="247"/>
      <c r="JEK18" s="247"/>
      <c r="JEL18" s="247"/>
      <c r="JEM18" s="247"/>
      <c r="JEN18" s="247"/>
      <c r="JEO18" s="247"/>
      <c r="JEP18" s="247"/>
      <c r="JEQ18" s="247"/>
      <c r="JER18" s="247"/>
      <c r="JES18" s="247"/>
      <c r="JET18" s="247"/>
      <c r="JEU18" s="247"/>
      <c r="JEV18" s="247"/>
      <c r="JEW18" s="247"/>
      <c r="JEX18" s="247"/>
      <c r="JEY18" s="247"/>
      <c r="JEZ18" s="247"/>
      <c r="JFA18" s="247"/>
      <c r="JFB18" s="247"/>
      <c r="JFC18" s="247"/>
      <c r="JFD18" s="247"/>
      <c r="JFE18" s="247"/>
      <c r="JFF18" s="247"/>
      <c r="JFG18" s="247"/>
      <c r="JFH18" s="247"/>
      <c r="JFI18" s="247"/>
      <c r="JFJ18" s="247"/>
      <c r="JFK18" s="247"/>
      <c r="JFL18" s="247"/>
      <c r="JFM18" s="247"/>
      <c r="JFN18" s="247"/>
      <c r="JFO18" s="247"/>
      <c r="JFP18" s="247"/>
      <c r="JFQ18" s="247"/>
      <c r="JFR18" s="247"/>
      <c r="JFS18" s="247"/>
      <c r="JFT18" s="247"/>
      <c r="JFU18" s="247"/>
      <c r="JFV18" s="247"/>
      <c r="JFW18" s="247"/>
      <c r="JFX18" s="247"/>
      <c r="JFY18" s="247"/>
      <c r="JFZ18" s="247"/>
      <c r="JGA18" s="247"/>
      <c r="JGB18" s="247"/>
      <c r="JGC18" s="247"/>
      <c r="JGD18" s="247"/>
      <c r="JGE18" s="247"/>
      <c r="JGF18" s="247"/>
      <c r="JGG18" s="247"/>
      <c r="JGH18" s="247"/>
      <c r="JGI18" s="247"/>
      <c r="JGJ18" s="247"/>
      <c r="JGK18" s="247"/>
      <c r="JGL18" s="247"/>
      <c r="JGM18" s="247"/>
      <c r="JGN18" s="247"/>
      <c r="JGO18" s="247"/>
      <c r="JGP18" s="247"/>
      <c r="JGQ18" s="247"/>
      <c r="JGR18" s="247"/>
      <c r="JGS18" s="247"/>
      <c r="JGT18" s="247"/>
      <c r="JGU18" s="247"/>
      <c r="JGV18" s="247"/>
      <c r="JGW18" s="247"/>
      <c r="JGX18" s="247"/>
      <c r="JGY18" s="247"/>
      <c r="JGZ18" s="247"/>
      <c r="JHA18" s="247"/>
      <c r="JHB18" s="247"/>
      <c r="JHC18" s="247"/>
      <c r="JHD18" s="247"/>
      <c r="JHE18" s="247"/>
      <c r="JHF18" s="247"/>
      <c r="JHG18" s="247"/>
      <c r="JHH18" s="247"/>
      <c r="JHI18" s="247"/>
      <c r="JHJ18" s="247"/>
      <c r="JHK18" s="247"/>
      <c r="JHL18" s="247"/>
      <c r="JHM18" s="247"/>
      <c r="JHN18" s="247"/>
      <c r="JHO18" s="247"/>
      <c r="JHP18" s="247"/>
      <c r="JHQ18" s="247"/>
      <c r="JHR18" s="247"/>
      <c r="JHS18" s="247"/>
      <c r="JHT18" s="247"/>
      <c r="JHU18" s="247"/>
      <c r="JHV18" s="247"/>
      <c r="JHW18" s="247"/>
      <c r="JHX18" s="247"/>
      <c r="JHY18" s="247"/>
      <c r="JHZ18" s="247"/>
      <c r="JIA18" s="247"/>
      <c r="JIB18" s="247"/>
      <c r="JIC18" s="247"/>
      <c r="JID18" s="247"/>
      <c r="JIE18" s="247"/>
      <c r="JIF18" s="247"/>
      <c r="JIG18" s="247"/>
      <c r="JIH18" s="247"/>
      <c r="JII18" s="247"/>
      <c r="JIJ18" s="247"/>
      <c r="JIK18" s="247"/>
      <c r="JIL18" s="247"/>
      <c r="JIM18" s="247"/>
      <c r="JIN18" s="247"/>
      <c r="JIO18" s="247"/>
      <c r="JIP18" s="247"/>
      <c r="JIQ18" s="247"/>
      <c r="JIR18" s="247"/>
      <c r="JIS18" s="247"/>
      <c r="JIT18" s="247"/>
      <c r="JIU18" s="247"/>
      <c r="JIV18" s="247"/>
      <c r="JIW18" s="247"/>
      <c r="JIX18" s="247"/>
      <c r="JIY18" s="247"/>
      <c r="JIZ18" s="247"/>
      <c r="JJA18" s="247"/>
      <c r="JJB18" s="247"/>
      <c r="JJC18" s="247"/>
      <c r="JJD18" s="247"/>
      <c r="JJE18" s="247"/>
      <c r="JJF18" s="247"/>
      <c r="JJG18" s="247"/>
      <c r="JJH18" s="247"/>
      <c r="JJI18" s="247"/>
      <c r="JJJ18" s="247"/>
      <c r="JJK18" s="247"/>
      <c r="JJL18" s="247"/>
      <c r="JJM18" s="247"/>
      <c r="JJN18" s="247"/>
      <c r="JJO18" s="247"/>
      <c r="JJP18" s="247"/>
      <c r="JJQ18" s="247"/>
      <c r="JJR18" s="247"/>
      <c r="JJS18" s="247"/>
      <c r="JJT18" s="247"/>
      <c r="JJU18" s="247"/>
      <c r="JJV18" s="247"/>
      <c r="JJW18" s="247"/>
      <c r="JJX18" s="247"/>
      <c r="JJY18" s="247"/>
      <c r="JJZ18" s="247"/>
      <c r="JKA18" s="247"/>
      <c r="JKB18" s="247"/>
      <c r="JKC18" s="247"/>
      <c r="JKD18" s="247"/>
      <c r="JKE18" s="247"/>
      <c r="JKF18" s="247"/>
      <c r="JKG18" s="247"/>
      <c r="JKH18" s="247"/>
      <c r="JKI18" s="247"/>
      <c r="JKJ18" s="247"/>
      <c r="JKK18" s="247"/>
      <c r="JKL18" s="247"/>
      <c r="JKM18" s="247"/>
      <c r="JKN18" s="247"/>
      <c r="JKO18" s="247"/>
      <c r="JKP18" s="247"/>
      <c r="JKQ18" s="247"/>
      <c r="JKR18" s="247"/>
      <c r="JKS18" s="247"/>
      <c r="JKT18" s="247"/>
      <c r="JKU18" s="247"/>
      <c r="JKV18" s="247"/>
      <c r="JKW18" s="247"/>
      <c r="JKX18" s="247"/>
      <c r="JKY18" s="247"/>
      <c r="JKZ18" s="247"/>
      <c r="JLA18" s="247"/>
      <c r="JLB18" s="247"/>
      <c r="JLC18" s="247"/>
      <c r="JLD18" s="247"/>
      <c r="JLE18" s="247"/>
      <c r="JLF18" s="247"/>
      <c r="JLG18" s="247"/>
      <c r="JLH18" s="247"/>
      <c r="JLI18" s="247"/>
      <c r="JLJ18" s="247"/>
      <c r="JLK18" s="247"/>
      <c r="JLL18" s="247"/>
      <c r="JLM18" s="247"/>
      <c r="JLN18" s="247"/>
      <c r="JLO18" s="247"/>
      <c r="JLP18" s="247"/>
      <c r="JLQ18" s="247"/>
      <c r="JLR18" s="247"/>
      <c r="JLS18" s="247"/>
      <c r="JLT18" s="247"/>
      <c r="JLU18" s="247"/>
      <c r="JLV18" s="247"/>
      <c r="JLW18" s="247"/>
      <c r="JLX18" s="247"/>
      <c r="JLY18" s="247"/>
      <c r="JLZ18" s="247"/>
      <c r="JMA18" s="247"/>
      <c r="JMB18" s="247"/>
      <c r="JMC18" s="247"/>
      <c r="JMD18" s="247"/>
      <c r="JME18" s="247"/>
      <c r="JMF18" s="247"/>
      <c r="JMG18" s="247"/>
      <c r="JMH18" s="247"/>
      <c r="JMI18" s="247"/>
      <c r="JMJ18" s="247"/>
      <c r="JMK18" s="247"/>
      <c r="JML18" s="247"/>
      <c r="JMM18" s="247"/>
      <c r="JMN18" s="247"/>
      <c r="JMO18" s="247"/>
      <c r="JMP18" s="247"/>
      <c r="JMQ18" s="247"/>
      <c r="JMR18" s="247"/>
      <c r="JMS18" s="247"/>
      <c r="JMT18" s="247"/>
      <c r="JMU18" s="247"/>
      <c r="JMV18" s="247"/>
      <c r="JMW18" s="247"/>
      <c r="JMX18" s="247"/>
      <c r="JMY18" s="247"/>
      <c r="JMZ18" s="247"/>
      <c r="JNA18" s="247"/>
      <c r="JNB18" s="247"/>
      <c r="JNC18" s="247"/>
      <c r="JND18" s="247"/>
      <c r="JNE18" s="247"/>
      <c r="JNF18" s="247"/>
      <c r="JNG18" s="247"/>
      <c r="JNH18" s="247"/>
      <c r="JNI18" s="247"/>
      <c r="JNJ18" s="247"/>
      <c r="JNK18" s="247"/>
      <c r="JNL18" s="247"/>
      <c r="JNM18" s="247"/>
      <c r="JNN18" s="247"/>
      <c r="JNO18" s="247"/>
      <c r="JNP18" s="247"/>
      <c r="JNQ18" s="247"/>
      <c r="JNR18" s="247"/>
      <c r="JNS18" s="247"/>
      <c r="JNT18" s="247"/>
      <c r="JNU18" s="247"/>
      <c r="JNV18" s="247"/>
      <c r="JNW18" s="247"/>
      <c r="JNX18" s="247"/>
      <c r="JNY18" s="247"/>
      <c r="JNZ18" s="247"/>
      <c r="JOA18" s="247"/>
      <c r="JOB18" s="247"/>
      <c r="JOC18" s="247"/>
      <c r="JOD18" s="247"/>
      <c r="JOE18" s="247"/>
      <c r="JOF18" s="247"/>
      <c r="JOG18" s="247"/>
      <c r="JOH18" s="247"/>
      <c r="JOI18" s="247"/>
      <c r="JOJ18" s="247"/>
      <c r="JOK18" s="247"/>
      <c r="JOL18" s="247"/>
      <c r="JOM18" s="247"/>
      <c r="JON18" s="247"/>
      <c r="JOO18" s="247"/>
      <c r="JOP18" s="247"/>
      <c r="JOQ18" s="247"/>
      <c r="JOR18" s="247"/>
      <c r="JOS18" s="247"/>
      <c r="JOT18" s="247"/>
      <c r="JOU18" s="247"/>
      <c r="JOV18" s="247"/>
      <c r="JOW18" s="247"/>
      <c r="JOX18" s="247"/>
      <c r="JOY18" s="247"/>
      <c r="JOZ18" s="247"/>
      <c r="JPA18" s="247"/>
      <c r="JPB18" s="247"/>
      <c r="JPC18" s="247"/>
      <c r="JPD18" s="247"/>
      <c r="JPE18" s="247"/>
      <c r="JPF18" s="247"/>
      <c r="JPG18" s="247"/>
      <c r="JPH18" s="247"/>
      <c r="JPI18" s="247"/>
      <c r="JPJ18" s="247"/>
      <c r="JPK18" s="247"/>
      <c r="JPL18" s="247"/>
      <c r="JPM18" s="247"/>
      <c r="JPN18" s="247"/>
      <c r="JPO18" s="247"/>
      <c r="JPP18" s="247"/>
      <c r="JPQ18" s="247"/>
      <c r="JPR18" s="247"/>
      <c r="JPS18" s="247"/>
      <c r="JPT18" s="247"/>
      <c r="JPU18" s="247"/>
      <c r="JPV18" s="247"/>
      <c r="JPW18" s="247"/>
      <c r="JPX18" s="247"/>
      <c r="JPY18" s="247"/>
      <c r="JPZ18" s="247"/>
      <c r="JQA18" s="247"/>
      <c r="JQB18" s="247"/>
      <c r="JQC18" s="247"/>
      <c r="JQD18" s="247"/>
      <c r="JQE18" s="247"/>
      <c r="JQF18" s="247"/>
      <c r="JQG18" s="247"/>
      <c r="JQH18" s="247"/>
      <c r="JQI18" s="247"/>
      <c r="JQJ18" s="247"/>
      <c r="JQK18" s="247"/>
      <c r="JQL18" s="247"/>
      <c r="JQM18" s="247"/>
      <c r="JQN18" s="247"/>
      <c r="JQO18" s="247"/>
      <c r="JQP18" s="247"/>
      <c r="JQQ18" s="247"/>
      <c r="JQR18" s="247"/>
      <c r="JQS18" s="247"/>
      <c r="JQT18" s="247"/>
      <c r="JQU18" s="247"/>
      <c r="JQV18" s="247"/>
      <c r="JQW18" s="247"/>
      <c r="JQX18" s="247"/>
      <c r="JQY18" s="247"/>
      <c r="JQZ18" s="247"/>
      <c r="JRA18" s="247"/>
      <c r="JRB18" s="247"/>
      <c r="JRC18" s="247"/>
      <c r="JRD18" s="247"/>
      <c r="JRE18" s="247"/>
      <c r="JRF18" s="247"/>
      <c r="JRG18" s="247"/>
      <c r="JRH18" s="247"/>
      <c r="JRI18" s="247"/>
      <c r="JRJ18" s="247"/>
      <c r="JRK18" s="247"/>
      <c r="JRL18" s="247"/>
      <c r="JRM18" s="247"/>
      <c r="JRN18" s="247"/>
      <c r="JRO18" s="247"/>
      <c r="JRP18" s="247"/>
      <c r="JRQ18" s="247"/>
      <c r="JRR18" s="247"/>
      <c r="JRS18" s="247"/>
      <c r="JRT18" s="247"/>
      <c r="JRU18" s="247"/>
      <c r="JRV18" s="247"/>
      <c r="JRW18" s="247"/>
      <c r="JRX18" s="247"/>
      <c r="JRY18" s="247"/>
      <c r="JRZ18" s="247"/>
      <c r="JSA18" s="247"/>
      <c r="JSB18" s="247"/>
      <c r="JSC18" s="247"/>
      <c r="JSD18" s="247"/>
      <c r="JSE18" s="247"/>
      <c r="JSF18" s="247"/>
      <c r="JSG18" s="247"/>
      <c r="JSH18" s="247"/>
      <c r="JSI18" s="247"/>
      <c r="JSJ18" s="247"/>
      <c r="JSK18" s="247"/>
      <c r="JSL18" s="247"/>
      <c r="JSM18" s="247"/>
      <c r="JSN18" s="247"/>
      <c r="JSO18" s="247"/>
      <c r="JSP18" s="247"/>
      <c r="JSQ18" s="247"/>
      <c r="JSR18" s="247"/>
      <c r="JSS18" s="247"/>
      <c r="JST18" s="247"/>
      <c r="JSU18" s="247"/>
      <c r="JSV18" s="247"/>
      <c r="JSW18" s="247"/>
      <c r="JSX18" s="247"/>
      <c r="JSY18" s="247"/>
      <c r="JSZ18" s="247"/>
      <c r="JTA18" s="247"/>
      <c r="JTB18" s="247"/>
      <c r="JTC18" s="247"/>
      <c r="JTD18" s="247"/>
      <c r="JTE18" s="247"/>
      <c r="JTF18" s="247"/>
      <c r="JTG18" s="247"/>
      <c r="JTH18" s="247"/>
      <c r="JTI18" s="247"/>
      <c r="JTJ18" s="247"/>
      <c r="JTK18" s="247"/>
      <c r="JTL18" s="247"/>
      <c r="JTM18" s="247"/>
      <c r="JTN18" s="247"/>
      <c r="JTO18" s="247"/>
      <c r="JTP18" s="247"/>
      <c r="JTQ18" s="247"/>
      <c r="JTR18" s="247"/>
      <c r="JTS18" s="247"/>
      <c r="JTT18" s="247"/>
      <c r="JTU18" s="247"/>
      <c r="JTV18" s="247"/>
      <c r="JTW18" s="247"/>
      <c r="JTX18" s="247"/>
      <c r="JTY18" s="247"/>
      <c r="JTZ18" s="247"/>
      <c r="JUA18" s="247"/>
      <c r="JUB18" s="247"/>
      <c r="JUC18" s="247"/>
      <c r="JUD18" s="247"/>
      <c r="JUE18" s="247"/>
      <c r="JUF18" s="247"/>
      <c r="JUG18" s="247"/>
      <c r="JUH18" s="247"/>
      <c r="JUI18" s="247"/>
      <c r="JUJ18" s="247"/>
      <c r="JUK18" s="247"/>
      <c r="JUL18" s="247"/>
      <c r="JUM18" s="247"/>
      <c r="JUN18" s="247"/>
      <c r="JUO18" s="247"/>
      <c r="JUP18" s="247"/>
      <c r="JUQ18" s="247"/>
      <c r="JUR18" s="247"/>
      <c r="JUS18" s="247"/>
      <c r="JUT18" s="247"/>
      <c r="JUU18" s="247"/>
      <c r="JUV18" s="247"/>
      <c r="JUW18" s="247"/>
      <c r="JUX18" s="247"/>
      <c r="JUY18" s="247"/>
      <c r="JUZ18" s="247"/>
      <c r="JVA18" s="247"/>
      <c r="JVB18" s="247"/>
      <c r="JVC18" s="247"/>
      <c r="JVD18" s="247"/>
      <c r="JVE18" s="247"/>
      <c r="JVF18" s="247"/>
      <c r="JVG18" s="247"/>
      <c r="JVH18" s="247"/>
      <c r="JVI18" s="247"/>
      <c r="JVJ18" s="247"/>
      <c r="JVK18" s="247"/>
      <c r="JVL18" s="247"/>
      <c r="JVM18" s="247"/>
      <c r="JVN18" s="247"/>
      <c r="JVO18" s="247"/>
      <c r="JVP18" s="247"/>
      <c r="JVQ18" s="247"/>
      <c r="JVR18" s="247"/>
      <c r="JVS18" s="247"/>
      <c r="JVT18" s="247"/>
      <c r="JVU18" s="247"/>
      <c r="JVV18" s="247"/>
      <c r="JVW18" s="247"/>
      <c r="JVX18" s="247"/>
      <c r="JVY18" s="247"/>
      <c r="JVZ18" s="247"/>
      <c r="JWA18" s="247"/>
      <c r="JWB18" s="247"/>
      <c r="JWC18" s="247"/>
      <c r="JWD18" s="247"/>
      <c r="JWE18" s="247"/>
      <c r="JWF18" s="247"/>
      <c r="JWG18" s="247"/>
      <c r="JWH18" s="247"/>
      <c r="JWI18" s="247"/>
      <c r="JWJ18" s="247"/>
      <c r="JWK18" s="247"/>
      <c r="JWL18" s="247"/>
      <c r="JWM18" s="247"/>
      <c r="JWN18" s="247"/>
      <c r="JWO18" s="247"/>
      <c r="JWP18" s="247"/>
      <c r="JWQ18" s="247"/>
      <c r="JWR18" s="247"/>
      <c r="JWS18" s="247"/>
      <c r="JWT18" s="247"/>
      <c r="JWU18" s="247"/>
      <c r="JWV18" s="247"/>
      <c r="JWW18" s="247"/>
      <c r="JWX18" s="247"/>
      <c r="JWY18" s="247"/>
      <c r="JWZ18" s="247"/>
      <c r="JXA18" s="247"/>
      <c r="JXB18" s="247"/>
      <c r="JXC18" s="247"/>
      <c r="JXD18" s="247"/>
      <c r="JXE18" s="247"/>
      <c r="JXF18" s="247"/>
      <c r="JXG18" s="247"/>
      <c r="JXH18" s="247"/>
      <c r="JXI18" s="247"/>
      <c r="JXJ18" s="247"/>
      <c r="JXK18" s="247"/>
      <c r="JXL18" s="247"/>
      <c r="JXM18" s="247"/>
      <c r="JXN18" s="247"/>
      <c r="JXO18" s="247"/>
      <c r="JXP18" s="247"/>
      <c r="JXQ18" s="247"/>
      <c r="JXR18" s="247"/>
      <c r="JXS18" s="247"/>
      <c r="JXT18" s="247"/>
      <c r="JXU18" s="247"/>
      <c r="JXV18" s="247"/>
      <c r="JXW18" s="247"/>
      <c r="JXX18" s="247"/>
      <c r="JXY18" s="247"/>
      <c r="JXZ18" s="247"/>
      <c r="JYA18" s="247"/>
      <c r="JYB18" s="247"/>
      <c r="JYC18" s="247"/>
      <c r="JYD18" s="247"/>
      <c r="JYE18" s="247"/>
      <c r="JYF18" s="247"/>
      <c r="JYG18" s="247"/>
      <c r="JYH18" s="247"/>
      <c r="JYI18" s="247"/>
      <c r="JYJ18" s="247"/>
      <c r="JYK18" s="247"/>
      <c r="JYL18" s="247"/>
      <c r="JYM18" s="247"/>
      <c r="JYN18" s="247"/>
      <c r="JYO18" s="247"/>
      <c r="JYP18" s="247"/>
      <c r="JYQ18" s="247"/>
      <c r="JYR18" s="247"/>
      <c r="JYS18" s="247"/>
      <c r="JYT18" s="247"/>
      <c r="JYU18" s="247"/>
      <c r="JYV18" s="247"/>
      <c r="JYW18" s="247"/>
      <c r="JYX18" s="247"/>
      <c r="JYY18" s="247"/>
      <c r="JYZ18" s="247"/>
      <c r="JZA18" s="247"/>
      <c r="JZB18" s="247"/>
      <c r="JZC18" s="247"/>
      <c r="JZD18" s="247"/>
      <c r="JZE18" s="247"/>
      <c r="JZF18" s="247"/>
      <c r="JZG18" s="247"/>
      <c r="JZH18" s="247"/>
      <c r="JZI18" s="247"/>
      <c r="JZJ18" s="247"/>
      <c r="JZK18" s="247"/>
      <c r="JZL18" s="247"/>
      <c r="JZM18" s="247"/>
      <c r="JZN18" s="247"/>
      <c r="JZO18" s="247"/>
      <c r="JZP18" s="247"/>
      <c r="JZQ18" s="247"/>
      <c r="JZR18" s="247"/>
      <c r="JZS18" s="247"/>
      <c r="JZT18" s="247"/>
      <c r="JZU18" s="247"/>
      <c r="JZV18" s="247"/>
      <c r="JZW18" s="247"/>
      <c r="JZX18" s="247"/>
      <c r="JZY18" s="247"/>
      <c r="JZZ18" s="247"/>
      <c r="KAA18" s="247"/>
      <c r="KAB18" s="247"/>
      <c r="KAC18" s="247"/>
      <c r="KAD18" s="247"/>
      <c r="KAE18" s="247"/>
      <c r="KAF18" s="247"/>
      <c r="KAG18" s="247"/>
      <c r="KAH18" s="247"/>
      <c r="KAI18" s="247"/>
      <c r="KAJ18" s="247"/>
      <c r="KAK18" s="247"/>
      <c r="KAL18" s="247"/>
      <c r="KAM18" s="247"/>
      <c r="KAN18" s="247"/>
      <c r="KAO18" s="247"/>
      <c r="KAP18" s="247"/>
      <c r="KAQ18" s="247"/>
      <c r="KAR18" s="247"/>
      <c r="KAS18" s="247"/>
      <c r="KAT18" s="247"/>
      <c r="KAU18" s="247"/>
      <c r="KAV18" s="247"/>
      <c r="KAW18" s="247"/>
      <c r="KAX18" s="247"/>
      <c r="KAY18" s="247"/>
      <c r="KAZ18" s="247"/>
      <c r="KBA18" s="247"/>
      <c r="KBB18" s="247"/>
      <c r="KBC18" s="247"/>
      <c r="KBD18" s="247"/>
      <c r="KBE18" s="247"/>
      <c r="KBF18" s="247"/>
      <c r="KBG18" s="247"/>
      <c r="KBH18" s="247"/>
      <c r="KBI18" s="247"/>
      <c r="KBJ18" s="247"/>
      <c r="KBK18" s="247"/>
      <c r="KBL18" s="247"/>
      <c r="KBM18" s="247"/>
      <c r="KBN18" s="247"/>
      <c r="KBO18" s="247"/>
      <c r="KBP18" s="247"/>
      <c r="KBQ18" s="247"/>
      <c r="KBR18" s="247"/>
      <c r="KBS18" s="247"/>
      <c r="KBT18" s="247"/>
      <c r="KBU18" s="247"/>
      <c r="KBV18" s="247"/>
      <c r="KBW18" s="247"/>
      <c r="KBX18" s="247"/>
      <c r="KBY18" s="247"/>
      <c r="KBZ18" s="247"/>
      <c r="KCA18" s="247"/>
      <c r="KCB18" s="247"/>
      <c r="KCC18" s="247"/>
      <c r="KCD18" s="247"/>
      <c r="KCE18" s="247"/>
      <c r="KCF18" s="247"/>
      <c r="KCG18" s="247"/>
      <c r="KCH18" s="247"/>
      <c r="KCI18" s="247"/>
      <c r="KCJ18" s="247"/>
      <c r="KCK18" s="247"/>
      <c r="KCL18" s="247"/>
      <c r="KCM18" s="247"/>
      <c r="KCN18" s="247"/>
      <c r="KCO18" s="247"/>
      <c r="KCP18" s="247"/>
      <c r="KCQ18" s="247"/>
      <c r="KCR18" s="247"/>
      <c r="KCS18" s="247"/>
      <c r="KCT18" s="247"/>
      <c r="KCU18" s="247"/>
      <c r="KCV18" s="247"/>
      <c r="KCW18" s="247"/>
      <c r="KCX18" s="247"/>
      <c r="KCY18" s="247"/>
      <c r="KCZ18" s="247"/>
      <c r="KDA18" s="247"/>
      <c r="KDB18" s="247"/>
      <c r="KDC18" s="247"/>
      <c r="KDD18" s="247"/>
      <c r="KDE18" s="247"/>
      <c r="KDF18" s="247"/>
      <c r="KDG18" s="247"/>
      <c r="KDH18" s="247"/>
      <c r="KDI18" s="247"/>
      <c r="KDJ18" s="247"/>
      <c r="KDK18" s="247"/>
      <c r="KDL18" s="247"/>
      <c r="KDM18" s="247"/>
      <c r="KDN18" s="247"/>
      <c r="KDO18" s="247"/>
      <c r="KDP18" s="247"/>
      <c r="KDQ18" s="247"/>
      <c r="KDR18" s="247"/>
      <c r="KDS18" s="247"/>
      <c r="KDT18" s="247"/>
      <c r="KDU18" s="247"/>
      <c r="KDV18" s="247"/>
      <c r="KDW18" s="247"/>
      <c r="KDX18" s="247"/>
      <c r="KDY18" s="247"/>
      <c r="KDZ18" s="247"/>
      <c r="KEA18" s="247"/>
      <c r="KEB18" s="247"/>
      <c r="KEC18" s="247"/>
      <c r="KED18" s="247"/>
      <c r="KEE18" s="247"/>
      <c r="KEF18" s="247"/>
      <c r="KEG18" s="247"/>
      <c r="KEH18" s="247"/>
      <c r="KEI18" s="247"/>
      <c r="KEJ18" s="247"/>
      <c r="KEK18" s="247"/>
      <c r="KEL18" s="247"/>
      <c r="KEM18" s="247"/>
      <c r="KEN18" s="247"/>
      <c r="KEO18" s="247"/>
      <c r="KEP18" s="247"/>
      <c r="KEQ18" s="247"/>
      <c r="KER18" s="247"/>
      <c r="KES18" s="247"/>
      <c r="KET18" s="247"/>
      <c r="KEU18" s="247"/>
      <c r="KEV18" s="247"/>
      <c r="KEW18" s="247"/>
      <c r="KEX18" s="247"/>
      <c r="KEY18" s="247"/>
      <c r="KEZ18" s="247"/>
      <c r="KFA18" s="247"/>
      <c r="KFB18" s="247"/>
      <c r="KFC18" s="247"/>
      <c r="KFD18" s="247"/>
      <c r="KFE18" s="247"/>
      <c r="KFF18" s="247"/>
      <c r="KFG18" s="247"/>
      <c r="KFH18" s="247"/>
      <c r="KFI18" s="247"/>
      <c r="KFJ18" s="247"/>
      <c r="KFK18" s="247"/>
      <c r="KFL18" s="247"/>
      <c r="KFM18" s="247"/>
      <c r="KFN18" s="247"/>
      <c r="KFO18" s="247"/>
      <c r="KFP18" s="247"/>
      <c r="KFQ18" s="247"/>
      <c r="KFR18" s="247"/>
      <c r="KFS18" s="247"/>
      <c r="KFT18" s="247"/>
      <c r="KFU18" s="247"/>
      <c r="KFV18" s="247"/>
      <c r="KFW18" s="247"/>
      <c r="KFX18" s="247"/>
      <c r="KFY18" s="247"/>
      <c r="KFZ18" s="247"/>
      <c r="KGA18" s="247"/>
      <c r="KGB18" s="247"/>
      <c r="KGC18" s="247"/>
      <c r="KGD18" s="247"/>
      <c r="KGE18" s="247"/>
      <c r="KGF18" s="247"/>
      <c r="KGG18" s="247"/>
      <c r="KGH18" s="247"/>
      <c r="KGI18" s="247"/>
      <c r="KGJ18" s="247"/>
      <c r="KGK18" s="247"/>
      <c r="KGL18" s="247"/>
      <c r="KGM18" s="247"/>
      <c r="KGN18" s="247"/>
      <c r="KGO18" s="247"/>
      <c r="KGP18" s="247"/>
      <c r="KGQ18" s="247"/>
      <c r="KGR18" s="247"/>
      <c r="KGS18" s="247"/>
      <c r="KGT18" s="247"/>
      <c r="KGU18" s="247"/>
      <c r="KGV18" s="247"/>
      <c r="KGW18" s="247"/>
      <c r="KGX18" s="247"/>
      <c r="KGY18" s="247"/>
      <c r="KGZ18" s="247"/>
      <c r="KHA18" s="247"/>
      <c r="KHB18" s="247"/>
      <c r="KHC18" s="247"/>
      <c r="KHD18" s="247"/>
      <c r="KHE18" s="247"/>
      <c r="KHF18" s="247"/>
      <c r="KHG18" s="247"/>
      <c r="KHH18" s="247"/>
      <c r="KHI18" s="247"/>
      <c r="KHJ18" s="247"/>
      <c r="KHK18" s="247"/>
      <c r="KHL18" s="247"/>
      <c r="KHM18" s="247"/>
      <c r="KHN18" s="247"/>
      <c r="KHO18" s="247"/>
      <c r="KHP18" s="247"/>
      <c r="KHQ18" s="247"/>
      <c r="KHR18" s="247"/>
      <c r="KHS18" s="247"/>
      <c r="KHT18" s="247"/>
      <c r="KHU18" s="247"/>
      <c r="KHV18" s="247"/>
      <c r="KHW18" s="247"/>
      <c r="KHX18" s="247"/>
      <c r="KHY18" s="247"/>
      <c r="KHZ18" s="247"/>
      <c r="KIA18" s="247"/>
      <c r="KIB18" s="247"/>
      <c r="KIC18" s="247"/>
      <c r="KID18" s="247"/>
      <c r="KIE18" s="247"/>
      <c r="KIF18" s="247"/>
      <c r="KIG18" s="247"/>
      <c r="KIH18" s="247"/>
      <c r="KII18" s="247"/>
      <c r="KIJ18" s="247"/>
      <c r="KIK18" s="247"/>
      <c r="KIL18" s="247"/>
      <c r="KIM18" s="247"/>
      <c r="KIN18" s="247"/>
      <c r="KIO18" s="247"/>
      <c r="KIP18" s="247"/>
      <c r="KIQ18" s="247"/>
      <c r="KIR18" s="247"/>
      <c r="KIS18" s="247"/>
      <c r="KIT18" s="247"/>
      <c r="KIU18" s="247"/>
      <c r="KIV18" s="247"/>
      <c r="KIW18" s="247"/>
      <c r="KIX18" s="247"/>
      <c r="KIY18" s="247"/>
      <c r="KIZ18" s="247"/>
      <c r="KJA18" s="247"/>
      <c r="KJB18" s="247"/>
      <c r="KJC18" s="247"/>
      <c r="KJD18" s="247"/>
      <c r="KJE18" s="247"/>
      <c r="KJF18" s="247"/>
      <c r="KJG18" s="247"/>
      <c r="KJH18" s="247"/>
      <c r="KJI18" s="247"/>
      <c r="KJJ18" s="247"/>
      <c r="KJK18" s="247"/>
      <c r="KJL18" s="247"/>
      <c r="KJM18" s="247"/>
      <c r="KJN18" s="247"/>
      <c r="KJO18" s="247"/>
      <c r="KJP18" s="247"/>
      <c r="KJQ18" s="247"/>
      <c r="KJR18" s="247"/>
      <c r="KJS18" s="247"/>
      <c r="KJT18" s="247"/>
      <c r="KJU18" s="247"/>
      <c r="KJV18" s="247"/>
      <c r="KJW18" s="247"/>
      <c r="KJX18" s="247"/>
      <c r="KJY18" s="247"/>
      <c r="KJZ18" s="247"/>
      <c r="KKA18" s="247"/>
      <c r="KKB18" s="247"/>
      <c r="KKC18" s="247"/>
      <c r="KKD18" s="247"/>
      <c r="KKE18" s="247"/>
      <c r="KKF18" s="247"/>
      <c r="KKG18" s="247"/>
      <c r="KKH18" s="247"/>
      <c r="KKI18" s="247"/>
      <c r="KKJ18" s="247"/>
      <c r="KKK18" s="247"/>
      <c r="KKL18" s="247"/>
      <c r="KKM18" s="247"/>
      <c r="KKN18" s="247"/>
      <c r="KKO18" s="247"/>
      <c r="KKP18" s="247"/>
      <c r="KKQ18" s="247"/>
      <c r="KKR18" s="247"/>
      <c r="KKS18" s="247"/>
      <c r="KKT18" s="247"/>
      <c r="KKU18" s="247"/>
      <c r="KKV18" s="247"/>
      <c r="KKW18" s="247"/>
      <c r="KKX18" s="247"/>
      <c r="KKY18" s="247"/>
      <c r="KKZ18" s="247"/>
      <c r="KLA18" s="247"/>
      <c r="KLB18" s="247"/>
      <c r="KLC18" s="247"/>
      <c r="KLD18" s="247"/>
      <c r="KLE18" s="247"/>
      <c r="KLF18" s="247"/>
      <c r="KLG18" s="247"/>
      <c r="KLH18" s="247"/>
      <c r="KLI18" s="247"/>
      <c r="KLJ18" s="247"/>
      <c r="KLK18" s="247"/>
      <c r="KLL18" s="247"/>
      <c r="KLM18" s="247"/>
      <c r="KLN18" s="247"/>
      <c r="KLO18" s="247"/>
      <c r="KLP18" s="247"/>
      <c r="KLQ18" s="247"/>
      <c r="KLR18" s="247"/>
      <c r="KLS18" s="247"/>
      <c r="KLT18" s="247"/>
      <c r="KLU18" s="247"/>
      <c r="KLV18" s="247"/>
      <c r="KLW18" s="247"/>
      <c r="KLX18" s="247"/>
      <c r="KLY18" s="247"/>
      <c r="KLZ18" s="247"/>
      <c r="KMA18" s="247"/>
      <c r="KMB18" s="247"/>
      <c r="KMC18" s="247"/>
      <c r="KMD18" s="247"/>
      <c r="KME18" s="247"/>
      <c r="KMF18" s="247"/>
      <c r="KMG18" s="247"/>
      <c r="KMH18" s="247"/>
      <c r="KMI18" s="247"/>
      <c r="KMJ18" s="247"/>
      <c r="KMK18" s="247"/>
      <c r="KML18" s="247"/>
      <c r="KMM18" s="247"/>
      <c r="KMN18" s="247"/>
      <c r="KMO18" s="247"/>
      <c r="KMP18" s="247"/>
      <c r="KMQ18" s="247"/>
      <c r="KMR18" s="247"/>
      <c r="KMS18" s="247"/>
      <c r="KMT18" s="247"/>
      <c r="KMU18" s="247"/>
      <c r="KMV18" s="247"/>
      <c r="KMW18" s="247"/>
      <c r="KMX18" s="247"/>
      <c r="KMY18" s="247"/>
      <c r="KMZ18" s="247"/>
      <c r="KNA18" s="247"/>
      <c r="KNB18" s="247"/>
      <c r="KNC18" s="247"/>
      <c r="KND18" s="247"/>
      <c r="KNE18" s="247"/>
      <c r="KNF18" s="247"/>
      <c r="KNG18" s="247"/>
      <c r="KNH18" s="247"/>
      <c r="KNI18" s="247"/>
      <c r="KNJ18" s="247"/>
      <c r="KNK18" s="247"/>
      <c r="KNL18" s="247"/>
      <c r="KNM18" s="247"/>
      <c r="KNN18" s="247"/>
      <c r="KNO18" s="247"/>
      <c r="KNP18" s="247"/>
      <c r="KNQ18" s="247"/>
      <c r="KNR18" s="247"/>
      <c r="KNS18" s="247"/>
      <c r="KNT18" s="247"/>
      <c r="KNU18" s="247"/>
      <c r="KNV18" s="247"/>
      <c r="KNW18" s="247"/>
      <c r="KNX18" s="247"/>
      <c r="KNY18" s="247"/>
      <c r="KNZ18" s="247"/>
      <c r="KOA18" s="247"/>
      <c r="KOB18" s="247"/>
      <c r="KOC18" s="247"/>
      <c r="KOD18" s="247"/>
      <c r="KOE18" s="247"/>
      <c r="KOF18" s="247"/>
      <c r="KOG18" s="247"/>
      <c r="KOH18" s="247"/>
      <c r="KOI18" s="247"/>
      <c r="KOJ18" s="247"/>
      <c r="KOK18" s="247"/>
      <c r="KOL18" s="247"/>
      <c r="KOM18" s="247"/>
      <c r="KON18" s="247"/>
      <c r="KOO18" s="247"/>
      <c r="KOP18" s="247"/>
      <c r="KOQ18" s="247"/>
      <c r="KOR18" s="247"/>
      <c r="KOS18" s="247"/>
      <c r="KOT18" s="247"/>
      <c r="KOU18" s="247"/>
      <c r="KOV18" s="247"/>
      <c r="KOW18" s="247"/>
      <c r="KOX18" s="247"/>
      <c r="KOY18" s="247"/>
      <c r="KOZ18" s="247"/>
      <c r="KPA18" s="247"/>
      <c r="KPB18" s="247"/>
      <c r="KPC18" s="247"/>
      <c r="KPD18" s="247"/>
      <c r="KPE18" s="247"/>
      <c r="KPF18" s="247"/>
      <c r="KPG18" s="247"/>
      <c r="KPH18" s="247"/>
      <c r="KPI18" s="247"/>
      <c r="KPJ18" s="247"/>
      <c r="KPK18" s="247"/>
      <c r="KPL18" s="247"/>
      <c r="KPM18" s="247"/>
      <c r="KPN18" s="247"/>
      <c r="KPO18" s="247"/>
      <c r="KPP18" s="247"/>
      <c r="KPQ18" s="247"/>
      <c r="KPR18" s="247"/>
      <c r="KPS18" s="247"/>
      <c r="KPT18" s="247"/>
      <c r="KPU18" s="247"/>
      <c r="KPV18" s="247"/>
      <c r="KPW18" s="247"/>
      <c r="KPX18" s="247"/>
      <c r="KPY18" s="247"/>
      <c r="KPZ18" s="247"/>
      <c r="KQA18" s="247"/>
      <c r="KQB18" s="247"/>
      <c r="KQC18" s="247"/>
      <c r="KQD18" s="247"/>
      <c r="KQE18" s="247"/>
      <c r="KQF18" s="247"/>
      <c r="KQG18" s="247"/>
      <c r="KQH18" s="247"/>
      <c r="KQI18" s="247"/>
      <c r="KQJ18" s="247"/>
      <c r="KQK18" s="247"/>
      <c r="KQL18" s="247"/>
      <c r="KQM18" s="247"/>
      <c r="KQN18" s="247"/>
      <c r="KQO18" s="247"/>
      <c r="KQP18" s="247"/>
      <c r="KQQ18" s="247"/>
      <c r="KQR18" s="247"/>
      <c r="KQS18" s="247"/>
      <c r="KQT18" s="247"/>
      <c r="KQU18" s="247"/>
      <c r="KQV18" s="247"/>
      <c r="KQW18" s="247"/>
      <c r="KQX18" s="247"/>
      <c r="KQY18" s="247"/>
      <c r="KQZ18" s="247"/>
      <c r="KRA18" s="247"/>
      <c r="KRB18" s="247"/>
      <c r="KRC18" s="247"/>
      <c r="KRD18" s="247"/>
      <c r="KRE18" s="247"/>
      <c r="KRF18" s="247"/>
      <c r="KRG18" s="247"/>
      <c r="KRH18" s="247"/>
      <c r="KRI18" s="247"/>
      <c r="KRJ18" s="247"/>
      <c r="KRK18" s="247"/>
      <c r="KRL18" s="247"/>
      <c r="KRM18" s="247"/>
      <c r="KRN18" s="247"/>
      <c r="KRO18" s="247"/>
      <c r="KRP18" s="247"/>
      <c r="KRQ18" s="247"/>
      <c r="KRR18" s="247"/>
      <c r="KRS18" s="247"/>
      <c r="KRT18" s="247"/>
      <c r="KRU18" s="247"/>
      <c r="KRV18" s="247"/>
      <c r="KRW18" s="247"/>
      <c r="KRX18" s="247"/>
      <c r="KRY18" s="247"/>
      <c r="KRZ18" s="247"/>
      <c r="KSA18" s="247"/>
      <c r="KSB18" s="247"/>
      <c r="KSC18" s="247"/>
      <c r="KSD18" s="247"/>
      <c r="KSE18" s="247"/>
      <c r="KSF18" s="247"/>
      <c r="KSG18" s="247"/>
      <c r="KSH18" s="247"/>
      <c r="KSI18" s="247"/>
      <c r="KSJ18" s="247"/>
      <c r="KSK18" s="247"/>
      <c r="KSL18" s="247"/>
      <c r="KSM18" s="247"/>
      <c r="KSN18" s="247"/>
      <c r="KSO18" s="247"/>
      <c r="KSP18" s="247"/>
      <c r="KSQ18" s="247"/>
      <c r="KSR18" s="247"/>
      <c r="KSS18" s="247"/>
      <c r="KST18" s="247"/>
      <c r="KSU18" s="247"/>
      <c r="KSV18" s="247"/>
      <c r="KSW18" s="247"/>
      <c r="KSX18" s="247"/>
      <c r="KSY18" s="247"/>
      <c r="KSZ18" s="247"/>
      <c r="KTA18" s="247"/>
      <c r="KTB18" s="247"/>
      <c r="KTC18" s="247"/>
      <c r="KTD18" s="247"/>
      <c r="KTE18" s="247"/>
      <c r="KTF18" s="247"/>
      <c r="KTG18" s="247"/>
      <c r="KTH18" s="247"/>
      <c r="KTI18" s="247"/>
      <c r="KTJ18" s="247"/>
      <c r="KTK18" s="247"/>
      <c r="KTL18" s="247"/>
      <c r="KTM18" s="247"/>
      <c r="KTN18" s="247"/>
      <c r="KTO18" s="247"/>
      <c r="KTP18" s="247"/>
      <c r="KTQ18" s="247"/>
      <c r="KTR18" s="247"/>
      <c r="KTS18" s="247"/>
      <c r="KTT18" s="247"/>
      <c r="KTU18" s="247"/>
      <c r="KTV18" s="247"/>
      <c r="KTW18" s="247"/>
      <c r="KTX18" s="247"/>
      <c r="KTY18" s="247"/>
      <c r="KTZ18" s="247"/>
      <c r="KUA18" s="247"/>
      <c r="KUB18" s="247"/>
      <c r="KUC18" s="247"/>
      <c r="KUD18" s="247"/>
      <c r="KUE18" s="247"/>
      <c r="KUF18" s="247"/>
      <c r="KUG18" s="247"/>
      <c r="KUH18" s="247"/>
      <c r="KUI18" s="247"/>
      <c r="KUJ18" s="247"/>
      <c r="KUK18" s="247"/>
      <c r="KUL18" s="247"/>
      <c r="KUM18" s="247"/>
      <c r="KUN18" s="247"/>
      <c r="KUO18" s="247"/>
      <c r="KUP18" s="247"/>
      <c r="KUQ18" s="247"/>
      <c r="KUR18" s="247"/>
      <c r="KUS18" s="247"/>
      <c r="KUT18" s="247"/>
      <c r="KUU18" s="247"/>
      <c r="KUV18" s="247"/>
      <c r="KUW18" s="247"/>
      <c r="KUX18" s="247"/>
      <c r="KUY18" s="247"/>
      <c r="KUZ18" s="247"/>
      <c r="KVA18" s="247"/>
      <c r="KVB18" s="247"/>
      <c r="KVC18" s="247"/>
      <c r="KVD18" s="247"/>
      <c r="KVE18" s="247"/>
      <c r="KVF18" s="247"/>
      <c r="KVG18" s="247"/>
      <c r="KVH18" s="247"/>
      <c r="KVI18" s="247"/>
      <c r="KVJ18" s="247"/>
      <c r="KVK18" s="247"/>
      <c r="KVL18" s="247"/>
      <c r="KVM18" s="247"/>
      <c r="KVN18" s="247"/>
      <c r="KVO18" s="247"/>
      <c r="KVP18" s="247"/>
      <c r="KVQ18" s="247"/>
      <c r="KVR18" s="247"/>
      <c r="KVS18" s="247"/>
      <c r="KVT18" s="247"/>
      <c r="KVU18" s="247"/>
      <c r="KVV18" s="247"/>
      <c r="KVW18" s="247"/>
      <c r="KVX18" s="247"/>
      <c r="KVY18" s="247"/>
      <c r="KVZ18" s="247"/>
      <c r="KWA18" s="247"/>
      <c r="KWB18" s="247"/>
      <c r="KWC18" s="247"/>
      <c r="KWD18" s="247"/>
      <c r="KWE18" s="247"/>
      <c r="KWF18" s="247"/>
      <c r="KWG18" s="247"/>
      <c r="KWH18" s="247"/>
      <c r="KWI18" s="247"/>
      <c r="KWJ18" s="247"/>
      <c r="KWK18" s="247"/>
      <c r="KWL18" s="247"/>
      <c r="KWM18" s="247"/>
      <c r="KWN18" s="247"/>
      <c r="KWO18" s="247"/>
      <c r="KWP18" s="247"/>
      <c r="KWQ18" s="247"/>
      <c r="KWR18" s="247"/>
      <c r="KWS18" s="247"/>
      <c r="KWT18" s="247"/>
      <c r="KWU18" s="247"/>
      <c r="KWV18" s="247"/>
      <c r="KWW18" s="247"/>
      <c r="KWX18" s="247"/>
      <c r="KWY18" s="247"/>
      <c r="KWZ18" s="247"/>
      <c r="KXA18" s="247"/>
      <c r="KXB18" s="247"/>
      <c r="KXC18" s="247"/>
      <c r="KXD18" s="247"/>
      <c r="KXE18" s="247"/>
      <c r="KXF18" s="247"/>
      <c r="KXG18" s="247"/>
      <c r="KXH18" s="247"/>
      <c r="KXI18" s="247"/>
      <c r="KXJ18" s="247"/>
      <c r="KXK18" s="247"/>
      <c r="KXL18" s="247"/>
      <c r="KXM18" s="247"/>
      <c r="KXN18" s="247"/>
      <c r="KXO18" s="247"/>
      <c r="KXP18" s="247"/>
      <c r="KXQ18" s="247"/>
      <c r="KXR18" s="247"/>
      <c r="KXS18" s="247"/>
      <c r="KXT18" s="247"/>
      <c r="KXU18" s="247"/>
      <c r="KXV18" s="247"/>
      <c r="KXW18" s="247"/>
      <c r="KXX18" s="247"/>
      <c r="KXY18" s="247"/>
      <c r="KXZ18" s="247"/>
      <c r="KYA18" s="247"/>
      <c r="KYB18" s="247"/>
      <c r="KYC18" s="247"/>
      <c r="KYD18" s="247"/>
      <c r="KYE18" s="247"/>
      <c r="KYF18" s="247"/>
      <c r="KYG18" s="247"/>
      <c r="KYH18" s="247"/>
      <c r="KYI18" s="247"/>
      <c r="KYJ18" s="247"/>
      <c r="KYK18" s="247"/>
      <c r="KYL18" s="247"/>
      <c r="KYM18" s="247"/>
      <c r="KYN18" s="247"/>
      <c r="KYO18" s="247"/>
      <c r="KYP18" s="247"/>
      <c r="KYQ18" s="247"/>
      <c r="KYR18" s="247"/>
      <c r="KYS18" s="247"/>
      <c r="KYT18" s="247"/>
      <c r="KYU18" s="247"/>
      <c r="KYV18" s="247"/>
      <c r="KYW18" s="247"/>
      <c r="KYX18" s="247"/>
      <c r="KYY18" s="247"/>
      <c r="KYZ18" s="247"/>
      <c r="KZA18" s="247"/>
      <c r="KZB18" s="247"/>
      <c r="KZC18" s="247"/>
      <c r="KZD18" s="247"/>
      <c r="KZE18" s="247"/>
      <c r="KZF18" s="247"/>
      <c r="KZG18" s="247"/>
      <c r="KZH18" s="247"/>
      <c r="KZI18" s="247"/>
      <c r="KZJ18" s="247"/>
      <c r="KZK18" s="247"/>
      <c r="KZL18" s="247"/>
      <c r="KZM18" s="247"/>
      <c r="KZN18" s="247"/>
      <c r="KZO18" s="247"/>
      <c r="KZP18" s="247"/>
      <c r="KZQ18" s="247"/>
      <c r="KZR18" s="247"/>
      <c r="KZS18" s="247"/>
      <c r="KZT18" s="247"/>
      <c r="KZU18" s="247"/>
      <c r="KZV18" s="247"/>
      <c r="KZW18" s="247"/>
      <c r="KZX18" s="247"/>
      <c r="KZY18" s="247"/>
      <c r="KZZ18" s="247"/>
      <c r="LAA18" s="247"/>
      <c r="LAB18" s="247"/>
      <c r="LAC18" s="247"/>
      <c r="LAD18" s="247"/>
      <c r="LAE18" s="247"/>
      <c r="LAF18" s="247"/>
      <c r="LAG18" s="247"/>
      <c r="LAH18" s="247"/>
      <c r="LAI18" s="247"/>
      <c r="LAJ18" s="247"/>
      <c r="LAK18" s="247"/>
      <c r="LAL18" s="247"/>
      <c r="LAM18" s="247"/>
      <c r="LAN18" s="247"/>
      <c r="LAO18" s="247"/>
      <c r="LAP18" s="247"/>
      <c r="LAQ18" s="247"/>
      <c r="LAR18" s="247"/>
      <c r="LAS18" s="247"/>
      <c r="LAT18" s="247"/>
      <c r="LAU18" s="247"/>
      <c r="LAV18" s="247"/>
      <c r="LAW18" s="247"/>
      <c r="LAX18" s="247"/>
      <c r="LAY18" s="247"/>
      <c r="LAZ18" s="247"/>
      <c r="LBA18" s="247"/>
      <c r="LBB18" s="247"/>
      <c r="LBC18" s="247"/>
      <c r="LBD18" s="247"/>
      <c r="LBE18" s="247"/>
      <c r="LBF18" s="247"/>
      <c r="LBG18" s="247"/>
      <c r="LBH18" s="247"/>
      <c r="LBI18" s="247"/>
      <c r="LBJ18" s="247"/>
      <c r="LBK18" s="247"/>
      <c r="LBL18" s="247"/>
      <c r="LBM18" s="247"/>
      <c r="LBN18" s="247"/>
      <c r="LBO18" s="247"/>
      <c r="LBP18" s="247"/>
      <c r="LBQ18" s="247"/>
      <c r="LBR18" s="247"/>
      <c r="LBS18" s="247"/>
      <c r="LBT18" s="247"/>
      <c r="LBU18" s="247"/>
      <c r="LBV18" s="247"/>
      <c r="LBW18" s="247"/>
      <c r="LBX18" s="247"/>
      <c r="LBY18" s="247"/>
      <c r="LBZ18" s="247"/>
      <c r="LCA18" s="247"/>
      <c r="LCB18" s="247"/>
      <c r="LCC18" s="247"/>
      <c r="LCD18" s="247"/>
      <c r="LCE18" s="247"/>
      <c r="LCF18" s="247"/>
      <c r="LCG18" s="247"/>
      <c r="LCH18" s="247"/>
      <c r="LCI18" s="247"/>
      <c r="LCJ18" s="247"/>
      <c r="LCK18" s="247"/>
      <c r="LCL18" s="247"/>
      <c r="LCM18" s="247"/>
      <c r="LCN18" s="247"/>
      <c r="LCO18" s="247"/>
      <c r="LCP18" s="247"/>
      <c r="LCQ18" s="247"/>
      <c r="LCR18" s="247"/>
      <c r="LCS18" s="247"/>
      <c r="LCT18" s="247"/>
      <c r="LCU18" s="247"/>
      <c r="LCV18" s="247"/>
      <c r="LCW18" s="247"/>
      <c r="LCX18" s="247"/>
      <c r="LCY18" s="247"/>
      <c r="LCZ18" s="247"/>
      <c r="LDA18" s="247"/>
      <c r="LDB18" s="247"/>
      <c r="LDC18" s="247"/>
      <c r="LDD18" s="247"/>
      <c r="LDE18" s="247"/>
      <c r="LDF18" s="247"/>
      <c r="LDG18" s="247"/>
      <c r="LDH18" s="247"/>
      <c r="LDI18" s="247"/>
      <c r="LDJ18" s="247"/>
      <c r="LDK18" s="247"/>
      <c r="LDL18" s="247"/>
      <c r="LDM18" s="247"/>
      <c r="LDN18" s="247"/>
      <c r="LDO18" s="247"/>
      <c r="LDP18" s="247"/>
      <c r="LDQ18" s="247"/>
      <c r="LDR18" s="247"/>
      <c r="LDS18" s="247"/>
      <c r="LDT18" s="247"/>
      <c r="LDU18" s="247"/>
      <c r="LDV18" s="247"/>
      <c r="LDW18" s="247"/>
      <c r="LDX18" s="247"/>
      <c r="LDY18" s="247"/>
      <c r="LDZ18" s="247"/>
      <c r="LEA18" s="247"/>
      <c r="LEB18" s="247"/>
      <c r="LEC18" s="247"/>
      <c r="LED18" s="247"/>
      <c r="LEE18" s="247"/>
      <c r="LEF18" s="247"/>
      <c r="LEG18" s="247"/>
      <c r="LEH18" s="247"/>
      <c r="LEI18" s="247"/>
      <c r="LEJ18" s="247"/>
      <c r="LEK18" s="247"/>
      <c r="LEL18" s="247"/>
      <c r="LEM18" s="247"/>
      <c r="LEN18" s="247"/>
      <c r="LEO18" s="247"/>
      <c r="LEP18" s="247"/>
      <c r="LEQ18" s="247"/>
      <c r="LER18" s="247"/>
      <c r="LES18" s="247"/>
      <c r="LET18" s="247"/>
      <c r="LEU18" s="247"/>
      <c r="LEV18" s="247"/>
      <c r="LEW18" s="247"/>
      <c r="LEX18" s="247"/>
      <c r="LEY18" s="247"/>
      <c r="LEZ18" s="247"/>
      <c r="LFA18" s="247"/>
      <c r="LFB18" s="247"/>
      <c r="LFC18" s="247"/>
      <c r="LFD18" s="247"/>
      <c r="LFE18" s="247"/>
      <c r="LFF18" s="247"/>
      <c r="LFG18" s="247"/>
      <c r="LFH18" s="247"/>
      <c r="LFI18" s="247"/>
      <c r="LFJ18" s="247"/>
      <c r="LFK18" s="247"/>
      <c r="LFL18" s="247"/>
      <c r="LFM18" s="247"/>
      <c r="LFN18" s="247"/>
      <c r="LFO18" s="247"/>
      <c r="LFP18" s="247"/>
      <c r="LFQ18" s="247"/>
      <c r="LFR18" s="247"/>
      <c r="LFS18" s="247"/>
      <c r="LFT18" s="247"/>
      <c r="LFU18" s="247"/>
      <c r="LFV18" s="247"/>
      <c r="LFW18" s="247"/>
      <c r="LFX18" s="247"/>
      <c r="LFY18" s="247"/>
      <c r="LFZ18" s="247"/>
      <c r="LGA18" s="247"/>
      <c r="LGB18" s="247"/>
      <c r="LGC18" s="247"/>
      <c r="LGD18" s="247"/>
      <c r="LGE18" s="247"/>
      <c r="LGF18" s="247"/>
      <c r="LGG18" s="247"/>
      <c r="LGH18" s="247"/>
      <c r="LGI18" s="247"/>
      <c r="LGJ18" s="247"/>
      <c r="LGK18" s="247"/>
      <c r="LGL18" s="247"/>
      <c r="LGM18" s="247"/>
      <c r="LGN18" s="247"/>
      <c r="LGO18" s="247"/>
      <c r="LGP18" s="247"/>
      <c r="LGQ18" s="247"/>
      <c r="LGR18" s="247"/>
      <c r="LGS18" s="247"/>
      <c r="LGT18" s="247"/>
      <c r="LGU18" s="247"/>
      <c r="LGV18" s="247"/>
      <c r="LGW18" s="247"/>
      <c r="LGX18" s="247"/>
      <c r="LGY18" s="247"/>
      <c r="LGZ18" s="247"/>
      <c r="LHA18" s="247"/>
      <c r="LHB18" s="247"/>
      <c r="LHC18" s="247"/>
      <c r="LHD18" s="247"/>
      <c r="LHE18" s="247"/>
      <c r="LHF18" s="247"/>
      <c r="LHG18" s="247"/>
      <c r="LHH18" s="247"/>
      <c r="LHI18" s="247"/>
      <c r="LHJ18" s="247"/>
      <c r="LHK18" s="247"/>
      <c r="LHL18" s="247"/>
      <c r="LHM18" s="247"/>
      <c r="LHN18" s="247"/>
      <c r="LHO18" s="247"/>
      <c r="LHP18" s="247"/>
      <c r="LHQ18" s="247"/>
      <c r="LHR18" s="247"/>
      <c r="LHS18" s="247"/>
      <c r="LHT18" s="247"/>
      <c r="LHU18" s="247"/>
      <c r="LHV18" s="247"/>
      <c r="LHW18" s="247"/>
      <c r="LHX18" s="247"/>
      <c r="LHY18" s="247"/>
      <c r="LHZ18" s="247"/>
      <c r="LIA18" s="247"/>
      <c r="LIB18" s="247"/>
      <c r="LIC18" s="247"/>
      <c r="LID18" s="247"/>
      <c r="LIE18" s="247"/>
      <c r="LIF18" s="247"/>
      <c r="LIG18" s="247"/>
      <c r="LIH18" s="247"/>
      <c r="LII18" s="247"/>
      <c r="LIJ18" s="247"/>
      <c r="LIK18" s="247"/>
      <c r="LIL18" s="247"/>
      <c r="LIM18" s="247"/>
      <c r="LIN18" s="247"/>
      <c r="LIO18" s="247"/>
      <c r="LIP18" s="247"/>
      <c r="LIQ18" s="247"/>
      <c r="LIR18" s="247"/>
      <c r="LIS18" s="247"/>
      <c r="LIT18" s="247"/>
      <c r="LIU18" s="247"/>
      <c r="LIV18" s="247"/>
      <c r="LIW18" s="247"/>
      <c r="LIX18" s="247"/>
      <c r="LIY18" s="247"/>
      <c r="LIZ18" s="247"/>
      <c r="LJA18" s="247"/>
      <c r="LJB18" s="247"/>
      <c r="LJC18" s="247"/>
      <c r="LJD18" s="247"/>
      <c r="LJE18" s="247"/>
      <c r="LJF18" s="247"/>
      <c r="LJG18" s="247"/>
      <c r="LJH18" s="247"/>
      <c r="LJI18" s="247"/>
      <c r="LJJ18" s="247"/>
      <c r="LJK18" s="247"/>
      <c r="LJL18" s="247"/>
      <c r="LJM18" s="247"/>
      <c r="LJN18" s="247"/>
      <c r="LJO18" s="247"/>
      <c r="LJP18" s="247"/>
      <c r="LJQ18" s="247"/>
      <c r="LJR18" s="247"/>
      <c r="LJS18" s="247"/>
      <c r="LJT18" s="247"/>
      <c r="LJU18" s="247"/>
      <c r="LJV18" s="247"/>
      <c r="LJW18" s="247"/>
      <c r="LJX18" s="247"/>
      <c r="LJY18" s="247"/>
      <c r="LJZ18" s="247"/>
      <c r="LKA18" s="247"/>
      <c r="LKB18" s="247"/>
      <c r="LKC18" s="247"/>
      <c r="LKD18" s="247"/>
      <c r="LKE18" s="247"/>
      <c r="LKF18" s="247"/>
      <c r="LKG18" s="247"/>
      <c r="LKH18" s="247"/>
      <c r="LKI18" s="247"/>
      <c r="LKJ18" s="247"/>
      <c r="LKK18" s="247"/>
      <c r="LKL18" s="247"/>
      <c r="LKM18" s="247"/>
      <c r="LKN18" s="247"/>
      <c r="LKO18" s="247"/>
      <c r="LKP18" s="247"/>
      <c r="LKQ18" s="247"/>
      <c r="LKR18" s="247"/>
      <c r="LKS18" s="247"/>
      <c r="LKT18" s="247"/>
      <c r="LKU18" s="247"/>
      <c r="LKV18" s="247"/>
      <c r="LKW18" s="247"/>
      <c r="LKX18" s="247"/>
      <c r="LKY18" s="247"/>
      <c r="LKZ18" s="247"/>
      <c r="LLA18" s="247"/>
      <c r="LLB18" s="247"/>
      <c r="LLC18" s="247"/>
      <c r="LLD18" s="247"/>
      <c r="LLE18" s="247"/>
      <c r="LLF18" s="247"/>
      <c r="LLG18" s="247"/>
      <c r="LLH18" s="247"/>
      <c r="LLI18" s="247"/>
      <c r="LLJ18" s="247"/>
      <c r="LLK18" s="247"/>
      <c r="LLL18" s="247"/>
      <c r="LLM18" s="247"/>
      <c r="LLN18" s="247"/>
      <c r="LLO18" s="247"/>
      <c r="LLP18" s="247"/>
      <c r="LLQ18" s="247"/>
      <c r="LLR18" s="247"/>
      <c r="LLS18" s="247"/>
      <c r="LLT18" s="247"/>
      <c r="LLU18" s="247"/>
      <c r="LLV18" s="247"/>
      <c r="LLW18" s="247"/>
      <c r="LLX18" s="247"/>
      <c r="LLY18" s="247"/>
      <c r="LLZ18" s="247"/>
      <c r="LMA18" s="247"/>
      <c r="LMB18" s="247"/>
      <c r="LMC18" s="247"/>
      <c r="LMD18" s="247"/>
      <c r="LME18" s="247"/>
      <c r="LMF18" s="247"/>
      <c r="LMG18" s="247"/>
      <c r="LMH18" s="247"/>
      <c r="LMI18" s="247"/>
      <c r="LMJ18" s="247"/>
      <c r="LMK18" s="247"/>
      <c r="LML18" s="247"/>
      <c r="LMM18" s="247"/>
      <c r="LMN18" s="247"/>
      <c r="LMO18" s="247"/>
      <c r="LMP18" s="247"/>
      <c r="LMQ18" s="247"/>
      <c r="LMR18" s="247"/>
      <c r="LMS18" s="247"/>
      <c r="LMT18" s="247"/>
      <c r="LMU18" s="247"/>
      <c r="LMV18" s="247"/>
      <c r="LMW18" s="247"/>
      <c r="LMX18" s="247"/>
      <c r="LMY18" s="247"/>
      <c r="LMZ18" s="247"/>
      <c r="LNA18" s="247"/>
      <c r="LNB18" s="247"/>
      <c r="LNC18" s="247"/>
      <c r="LND18" s="247"/>
      <c r="LNE18" s="247"/>
      <c r="LNF18" s="247"/>
      <c r="LNG18" s="247"/>
      <c r="LNH18" s="247"/>
      <c r="LNI18" s="247"/>
      <c r="LNJ18" s="247"/>
      <c r="LNK18" s="247"/>
      <c r="LNL18" s="247"/>
      <c r="LNM18" s="247"/>
      <c r="LNN18" s="247"/>
      <c r="LNO18" s="247"/>
      <c r="LNP18" s="247"/>
      <c r="LNQ18" s="247"/>
      <c r="LNR18" s="247"/>
      <c r="LNS18" s="247"/>
      <c r="LNT18" s="247"/>
      <c r="LNU18" s="247"/>
      <c r="LNV18" s="247"/>
      <c r="LNW18" s="247"/>
      <c r="LNX18" s="247"/>
      <c r="LNY18" s="247"/>
      <c r="LNZ18" s="247"/>
      <c r="LOA18" s="247"/>
      <c r="LOB18" s="247"/>
      <c r="LOC18" s="247"/>
      <c r="LOD18" s="247"/>
      <c r="LOE18" s="247"/>
      <c r="LOF18" s="247"/>
      <c r="LOG18" s="247"/>
      <c r="LOH18" s="247"/>
      <c r="LOI18" s="247"/>
      <c r="LOJ18" s="247"/>
      <c r="LOK18" s="247"/>
      <c r="LOL18" s="247"/>
      <c r="LOM18" s="247"/>
      <c r="LON18" s="247"/>
      <c r="LOO18" s="247"/>
      <c r="LOP18" s="247"/>
      <c r="LOQ18" s="247"/>
      <c r="LOR18" s="247"/>
      <c r="LOS18" s="247"/>
      <c r="LOT18" s="247"/>
      <c r="LOU18" s="247"/>
      <c r="LOV18" s="247"/>
      <c r="LOW18" s="247"/>
      <c r="LOX18" s="247"/>
      <c r="LOY18" s="247"/>
      <c r="LOZ18" s="247"/>
      <c r="LPA18" s="247"/>
      <c r="LPB18" s="247"/>
      <c r="LPC18" s="247"/>
      <c r="LPD18" s="247"/>
      <c r="LPE18" s="247"/>
      <c r="LPF18" s="247"/>
      <c r="LPG18" s="247"/>
      <c r="LPH18" s="247"/>
      <c r="LPI18" s="247"/>
      <c r="LPJ18" s="247"/>
      <c r="LPK18" s="247"/>
      <c r="LPL18" s="247"/>
      <c r="LPM18" s="247"/>
      <c r="LPN18" s="247"/>
      <c r="LPO18" s="247"/>
      <c r="LPP18" s="247"/>
      <c r="LPQ18" s="247"/>
      <c r="LPR18" s="247"/>
      <c r="LPS18" s="247"/>
      <c r="LPT18" s="247"/>
      <c r="LPU18" s="247"/>
      <c r="LPV18" s="247"/>
      <c r="LPW18" s="247"/>
      <c r="LPX18" s="247"/>
      <c r="LPY18" s="247"/>
      <c r="LPZ18" s="247"/>
      <c r="LQA18" s="247"/>
      <c r="LQB18" s="247"/>
      <c r="LQC18" s="247"/>
      <c r="LQD18" s="247"/>
      <c r="LQE18" s="247"/>
      <c r="LQF18" s="247"/>
      <c r="LQG18" s="247"/>
      <c r="LQH18" s="247"/>
      <c r="LQI18" s="247"/>
      <c r="LQJ18" s="247"/>
      <c r="LQK18" s="247"/>
      <c r="LQL18" s="247"/>
      <c r="LQM18" s="247"/>
      <c r="LQN18" s="247"/>
      <c r="LQO18" s="247"/>
      <c r="LQP18" s="247"/>
      <c r="LQQ18" s="247"/>
      <c r="LQR18" s="247"/>
      <c r="LQS18" s="247"/>
      <c r="LQT18" s="247"/>
      <c r="LQU18" s="247"/>
      <c r="LQV18" s="247"/>
      <c r="LQW18" s="247"/>
      <c r="LQX18" s="247"/>
      <c r="LQY18" s="247"/>
      <c r="LQZ18" s="247"/>
      <c r="LRA18" s="247"/>
      <c r="LRB18" s="247"/>
      <c r="LRC18" s="247"/>
      <c r="LRD18" s="247"/>
      <c r="LRE18" s="247"/>
      <c r="LRF18" s="247"/>
      <c r="LRG18" s="247"/>
      <c r="LRH18" s="247"/>
      <c r="LRI18" s="247"/>
      <c r="LRJ18" s="247"/>
      <c r="LRK18" s="247"/>
      <c r="LRL18" s="247"/>
      <c r="LRM18" s="247"/>
      <c r="LRN18" s="247"/>
      <c r="LRO18" s="247"/>
      <c r="LRP18" s="247"/>
      <c r="LRQ18" s="247"/>
      <c r="LRR18" s="247"/>
      <c r="LRS18" s="247"/>
      <c r="LRT18" s="247"/>
      <c r="LRU18" s="247"/>
      <c r="LRV18" s="247"/>
      <c r="LRW18" s="247"/>
      <c r="LRX18" s="247"/>
      <c r="LRY18" s="247"/>
      <c r="LRZ18" s="247"/>
      <c r="LSA18" s="247"/>
      <c r="LSB18" s="247"/>
      <c r="LSC18" s="247"/>
      <c r="LSD18" s="247"/>
      <c r="LSE18" s="247"/>
      <c r="LSF18" s="247"/>
      <c r="LSG18" s="247"/>
      <c r="LSH18" s="247"/>
      <c r="LSI18" s="247"/>
      <c r="LSJ18" s="247"/>
      <c r="LSK18" s="247"/>
      <c r="LSL18" s="247"/>
      <c r="LSM18" s="247"/>
      <c r="LSN18" s="247"/>
      <c r="LSO18" s="247"/>
      <c r="LSP18" s="247"/>
      <c r="LSQ18" s="247"/>
      <c r="LSR18" s="247"/>
      <c r="LSS18" s="247"/>
      <c r="LST18" s="247"/>
      <c r="LSU18" s="247"/>
      <c r="LSV18" s="247"/>
      <c r="LSW18" s="247"/>
      <c r="LSX18" s="247"/>
      <c r="LSY18" s="247"/>
      <c r="LSZ18" s="247"/>
      <c r="LTA18" s="247"/>
      <c r="LTB18" s="247"/>
      <c r="LTC18" s="247"/>
      <c r="LTD18" s="247"/>
      <c r="LTE18" s="247"/>
      <c r="LTF18" s="247"/>
      <c r="LTG18" s="247"/>
      <c r="LTH18" s="247"/>
      <c r="LTI18" s="247"/>
      <c r="LTJ18" s="247"/>
      <c r="LTK18" s="247"/>
      <c r="LTL18" s="247"/>
      <c r="LTM18" s="247"/>
      <c r="LTN18" s="247"/>
      <c r="LTO18" s="247"/>
      <c r="LTP18" s="247"/>
      <c r="LTQ18" s="247"/>
      <c r="LTR18" s="247"/>
      <c r="LTS18" s="247"/>
      <c r="LTT18" s="247"/>
      <c r="LTU18" s="247"/>
      <c r="LTV18" s="247"/>
      <c r="LTW18" s="247"/>
      <c r="LTX18" s="247"/>
      <c r="LTY18" s="247"/>
      <c r="LTZ18" s="247"/>
      <c r="LUA18" s="247"/>
      <c r="LUB18" s="247"/>
      <c r="LUC18" s="247"/>
      <c r="LUD18" s="247"/>
      <c r="LUE18" s="247"/>
      <c r="LUF18" s="247"/>
      <c r="LUG18" s="247"/>
      <c r="LUH18" s="247"/>
      <c r="LUI18" s="247"/>
      <c r="LUJ18" s="247"/>
      <c r="LUK18" s="247"/>
      <c r="LUL18" s="247"/>
      <c r="LUM18" s="247"/>
      <c r="LUN18" s="247"/>
      <c r="LUO18" s="247"/>
      <c r="LUP18" s="247"/>
      <c r="LUQ18" s="247"/>
      <c r="LUR18" s="247"/>
      <c r="LUS18" s="247"/>
      <c r="LUT18" s="247"/>
      <c r="LUU18" s="247"/>
      <c r="LUV18" s="247"/>
      <c r="LUW18" s="247"/>
      <c r="LUX18" s="247"/>
      <c r="LUY18" s="247"/>
      <c r="LUZ18" s="247"/>
      <c r="LVA18" s="247"/>
      <c r="LVB18" s="247"/>
      <c r="LVC18" s="247"/>
      <c r="LVD18" s="247"/>
      <c r="LVE18" s="247"/>
      <c r="LVF18" s="247"/>
      <c r="LVG18" s="247"/>
      <c r="LVH18" s="247"/>
      <c r="LVI18" s="247"/>
      <c r="LVJ18" s="247"/>
      <c r="LVK18" s="247"/>
      <c r="LVL18" s="247"/>
      <c r="LVM18" s="247"/>
      <c r="LVN18" s="247"/>
      <c r="LVO18" s="247"/>
      <c r="LVP18" s="247"/>
      <c r="LVQ18" s="247"/>
      <c r="LVR18" s="247"/>
      <c r="LVS18" s="247"/>
      <c r="LVT18" s="247"/>
      <c r="LVU18" s="247"/>
      <c r="LVV18" s="247"/>
      <c r="LVW18" s="247"/>
      <c r="LVX18" s="247"/>
      <c r="LVY18" s="247"/>
      <c r="LVZ18" s="247"/>
      <c r="LWA18" s="247"/>
      <c r="LWB18" s="247"/>
      <c r="LWC18" s="247"/>
      <c r="LWD18" s="247"/>
      <c r="LWE18" s="247"/>
      <c r="LWF18" s="247"/>
      <c r="LWG18" s="247"/>
      <c r="LWH18" s="247"/>
      <c r="LWI18" s="247"/>
      <c r="LWJ18" s="247"/>
      <c r="LWK18" s="247"/>
      <c r="LWL18" s="247"/>
      <c r="LWM18" s="247"/>
      <c r="LWN18" s="247"/>
      <c r="LWO18" s="247"/>
      <c r="LWP18" s="247"/>
      <c r="LWQ18" s="247"/>
      <c r="LWR18" s="247"/>
      <c r="LWS18" s="247"/>
      <c r="LWT18" s="247"/>
      <c r="LWU18" s="247"/>
      <c r="LWV18" s="247"/>
      <c r="LWW18" s="247"/>
      <c r="LWX18" s="247"/>
      <c r="LWY18" s="247"/>
      <c r="LWZ18" s="247"/>
      <c r="LXA18" s="247"/>
      <c r="LXB18" s="247"/>
      <c r="LXC18" s="247"/>
      <c r="LXD18" s="247"/>
      <c r="LXE18" s="247"/>
      <c r="LXF18" s="247"/>
      <c r="LXG18" s="247"/>
      <c r="LXH18" s="247"/>
      <c r="LXI18" s="247"/>
      <c r="LXJ18" s="247"/>
      <c r="LXK18" s="247"/>
      <c r="LXL18" s="247"/>
      <c r="LXM18" s="247"/>
      <c r="LXN18" s="247"/>
      <c r="LXO18" s="247"/>
      <c r="LXP18" s="247"/>
      <c r="LXQ18" s="247"/>
      <c r="LXR18" s="247"/>
      <c r="LXS18" s="247"/>
      <c r="LXT18" s="247"/>
      <c r="LXU18" s="247"/>
      <c r="LXV18" s="247"/>
      <c r="LXW18" s="247"/>
      <c r="LXX18" s="247"/>
      <c r="LXY18" s="247"/>
      <c r="LXZ18" s="247"/>
      <c r="LYA18" s="247"/>
      <c r="LYB18" s="247"/>
      <c r="LYC18" s="247"/>
      <c r="LYD18" s="247"/>
      <c r="LYE18" s="247"/>
      <c r="LYF18" s="247"/>
      <c r="LYG18" s="247"/>
      <c r="LYH18" s="247"/>
      <c r="LYI18" s="247"/>
      <c r="LYJ18" s="247"/>
      <c r="LYK18" s="247"/>
      <c r="LYL18" s="247"/>
      <c r="LYM18" s="247"/>
      <c r="LYN18" s="247"/>
      <c r="LYO18" s="247"/>
      <c r="LYP18" s="247"/>
      <c r="LYQ18" s="247"/>
      <c r="LYR18" s="247"/>
      <c r="LYS18" s="247"/>
      <c r="LYT18" s="247"/>
      <c r="LYU18" s="247"/>
      <c r="LYV18" s="247"/>
      <c r="LYW18" s="247"/>
      <c r="LYX18" s="247"/>
      <c r="LYY18" s="247"/>
      <c r="LYZ18" s="247"/>
      <c r="LZA18" s="247"/>
      <c r="LZB18" s="247"/>
      <c r="LZC18" s="247"/>
      <c r="LZD18" s="247"/>
      <c r="LZE18" s="247"/>
      <c r="LZF18" s="247"/>
      <c r="LZG18" s="247"/>
      <c r="LZH18" s="247"/>
      <c r="LZI18" s="247"/>
      <c r="LZJ18" s="247"/>
      <c r="LZK18" s="247"/>
      <c r="LZL18" s="247"/>
      <c r="LZM18" s="247"/>
      <c r="LZN18" s="247"/>
      <c r="LZO18" s="247"/>
      <c r="LZP18" s="247"/>
      <c r="LZQ18" s="247"/>
      <c r="LZR18" s="247"/>
      <c r="LZS18" s="247"/>
      <c r="LZT18" s="247"/>
      <c r="LZU18" s="247"/>
      <c r="LZV18" s="247"/>
      <c r="LZW18" s="247"/>
      <c r="LZX18" s="247"/>
      <c r="LZY18" s="247"/>
      <c r="LZZ18" s="247"/>
      <c r="MAA18" s="247"/>
      <c r="MAB18" s="247"/>
      <c r="MAC18" s="247"/>
      <c r="MAD18" s="247"/>
      <c r="MAE18" s="247"/>
      <c r="MAF18" s="247"/>
      <c r="MAG18" s="247"/>
      <c r="MAH18" s="247"/>
      <c r="MAI18" s="247"/>
      <c r="MAJ18" s="247"/>
      <c r="MAK18" s="247"/>
      <c r="MAL18" s="247"/>
      <c r="MAM18" s="247"/>
      <c r="MAN18" s="247"/>
      <c r="MAO18" s="247"/>
      <c r="MAP18" s="247"/>
      <c r="MAQ18" s="247"/>
      <c r="MAR18" s="247"/>
      <c r="MAS18" s="247"/>
      <c r="MAT18" s="247"/>
      <c r="MAU18" s="247"/>
      <c r="MAV18" s="247"/>
      <c r="MAW18" s="247"/>
      <c r="MAX18" s="247"/>
      <c r="MAY18" s="247"/>
      <c r="MAZ18" s="247"/>
      <c r="MBA18" s="247"/>
      <c r="MBB18" s="247"/>
      <c r="MBC18" s="247"/>
      <c r="MBD18" s="247"/>
      <c r="MBE18" s="247"/>
      <c r="MBF18" s="247"/>
      <c r="MBG18" s="247"/>
      <c r="MBH18" s="247"/>
      <c r="MBI18" s="247"/>
      <c r="MBJ18" s="247"/>
      <c r="MBK18" s="247"/>
      <c r="MBL18" s="247"/>
      <c r="MBM18" s="247"/>
      <c r="MBN18" s="247"/>
      <c r="MBO18" s="247"/>
      <c r="MBP18" s="247"/>
      <c r="MBQ18" s="247"/>
      <c r="MBR18" s="247"/>
      <c r="MBS18" s="247"/>
      <c r="MBT18" s="247"/>
      <c r="MBU18" s="247"/>
      <c r="MBV18" s="247"/>
      <c r="MBW18" s="247"/>
      <c r="MBX18" s="247"/>
      <c r="MBY18" s="247"/>
      <c r="MBZ18" s="247"/>
      <c r="MCA18" s="247"/>
      <c r="MCB18" s="247"/>
      <c r="MCC18" s="247"/>
      <c r="MCD18" s="247"/>
      <c r="MCE18" s="247"/>
      <c r="MCF18" s="247"/>
      <c r="MCG18" s="247"/>
      <c r="MCH18" s="247"/>
      <c r="MCI18" s="247"/>
      <c r="MCJ18" s="247"/>
      <c r="MCK18" s="247"/>
      <c r="MCL18" s="247"/>
      <c r="MCM18" s="247"/>
      <c r="MCN18" s="247"/>
      <c r="MCO18" s="247"/>
      <c r="MCP18" s="247"/>
      <c r="MCQ18" s="247"/>
      <c r="MCR18" s="247"/>
      <c r="MCS18" s="247"/>
      <c r="MCT18" s="247"/>
      <c r="MCU18" s="247"/>
      <c r="MCV18" s="247"/>
      <c r="MCW18" s="247"/>
      <c r="MCX18" s="247"/>
      <c r="MCY18" s="247"/>
      <c r="MCZ18" s="247"/>
      <c r="MDA18" s="247"/>
      <c r="MDB18" s="247"/>
      <c r="MDC18" s="247"/>
      <c r="MDD18" s="247"/>
      <c r="MDE18" s="247"/>
      <c r="MDF18" s="247"/>
      <c r="MDG18" s="247"/>
      <c r="MDH18" s="247"/>
      <c r="MDI18" s="247"/>
      <c r="MDJ18" s="247"/>
      <c r="MDK18" s="247"/>
      <c r="MDL18" s="247"/>
      <c r="MDM18" s="247"/>
      <c r="MDN18" s="247"/>
      <c r="MDO18" s="247"/>
      <c r="MDP18" s="247"/>
      <c r="MDQ18" s="247"/>
      <c r="MDR18" s="247"/>
      <c r="MDS18" s="247"/>
      <c r="MDT18" s="247"/>
      <c r="MDU18" s="247"/>
      <c r="MDV18" s="247"/>
      <c r="MDW18" s="247"/>
      <c r="MDX18" s="247"/>
      <c r="MDY18" s="247"/>
      <c r="MDZ18" s="247"/>
      <c r="MEA18" s="247"/>
      <c r="MEB18" s="247"/>
      <c r="MEC18" s="247"/>
      <c r="MED18" s="247"/>
      <c r="MEE18" s="247"/>
      <c r="MEF18" s="247"/>
      <c r="MEG18" s="247"/>
      <c r="MEH18" s="247"/>
      <c r="MEI18" s="247"/>
      <c r="MEJ18" s="247"/>
      <c r="MEK18" s="247"/>
      <c r="MEL18" s="247"/>
      <c r="MEM18" s="247"/>
      <c r="MEN18" s="247"/>
      <c r="MEO18" s="247"/>
      <c r="MEP18" s="247"/>
      <c r="MEQ18" s="247"/>
      <c r="MER18" s="247"/>
      <c r="MES18" s="247"/>
      <c r="MET18" s="247"/>
      <c r="MEU18" s="247"/>
      <c r="MEV18" s="247"/>
      <c r="MEW18" s="247"/>
      <c r="MEX18" s="247"/>
      <c r="MEY18" s="247"/>
      <c r="MEZ18" s="247"/>
      <c r="MFA18" s="247"/>
      <c r="MFB18" s="247"/>
      <c r="MFC18" s="247"/>
      <c r="MFD18" s="247"/>
      <c r="MFE18" s="247"/>
      <c r="MFF18" s="247"/>
      <c r="MFG18" s="247"/>
      <c r="MFH18" s="247"/>
      <c r="MFI18" s="247"/>
      <c r="MFJ18" s="247"/>
      <c r="MFK18" s="247"/>
      <c r="MFL18" s="247"/>
      <c r="MFM18" s="247"/>
      <c r="MFN18" s="247"/>
      <c r="MFO18" s="247"/>
      <c r="MFP18" s="247"/>
      <c r="MFQ18" s="247"/>
      <c r="MFR18" s="247"/>
      <c r="MFS18" s="247"/>
      <c r="MFT18" s="247"/>
      <c r="MFU18" s="247"/>
      <c r="MFV18" s="247"/>
      <c r="MFW18" s="247"/>
      <c r="MFX18" s="247"/>
      <c r="MFY18" s="247"/>
      <c r="MFZ18" s="247"/>
      <c r="MGA18" s="247"/>
      <c r="MGB18" s="247"/>
      <c r="MGC18" s="247"/>
      <c r="MGD18" s="247"/>
      <c r="MGE18" s="247"/>
      <c r="MGF18" s="247"/>
      <c r="MGG18" s="247"/>
      <c r="MGH18" s="247"/>
      <c r="MGI18" s="247"/>
      <c r="MGJ18" s="247"/>
      <c r="MGK18" s="247"/>
      <c r="MGL18" s="247"/>
      <c r="MGM18" s="247"/>
      <c r="MGN18" s="247"/>
      <c r="MGO18" s="247"/>
      <c r="MGP18" s="247"/>
      <c r="MGQ18" s="247"/>
      <c r="MGR18" s="247"/>
      <c r="MGS18" s="247"/>
      <c r="MGT18" s="247"/>
      <c r="MGU18" s="247"/>
      <c r="MGV18" s="247"/>
      <c r="MGW18" s="247"/>
      <c r="MGX18" s="247"/>
      <c r="MGY18" s="247"/>
      <c r="MGZ18" s="247"/>
      <c r="MHA18" s="247"/>
      <c r="MHB18" s="247"/>
      <c r="MHC18" s="247"/>
      <c r="MHD18" s="247"/>
      <c r="MHE18" s="247"/>
      <c r="MHF18" s="247"/>
      <c r="MHG18" s="247"/>
      <c r="MHH18" s="247"/>
      <c r="MHI18" s="247"/>
      <c r="MHJ18" s="247"/>
      <c r="MHK18" s="247"/>
      <c r="MHL18" s="247"/>
      <c r="MHM18" s="247"/>
      <c r="MHN18" s="247"/>
      <c r="MHO18" s="247"/>
      <c r="MHP18" s="247"/>
      <c r="MHQ18" s="247"/>
      <c r="MHR18" s="247"/>
      <c r="MHS18" s="247"/>
      <c r="MHT18" s="247"/>
      <c r="MHU18" s="247"/>
      <c r="MHV18" s="247"/>
      <c r="MHW18" s="247"/>
      <c r="MHX18" s="247"/>
      <c r="MHY18" s="247"/>
      <c r="MHZ18" s="247"/>
      <c r="MIA18" s="247"/>
      <c r="MIB18" s="247"/>
      <c r="MIC18" s="247"/>
      <c r="MID18" s="247"/>
      <c r="MIE18" s="247"/>
      <c r="MIF18" s="247"/>
      <c r="MIG18" s="247"/>
      <c r="MIH18" s="247"/>
      <c r="MII18" s="247"/>
      <c r="MIJ18" s="247"/>
      <c r="MIK18" s="247"/>
      <c r="MIL18" s="247"/>
      <c r="MIM18" s="247"/>
      <c r="MIN18" s="247"/>
      <c r="MIO18" s="247"/>
      <c r="MIP18" s="247"/>
      <c r="MIQ18" s="247"/>
      <c r="MIR18" s="247"/>
      <c r="MIS18" s="247"/>
      <c r="MIT18" s="247"/>
      <c r="MIU18" s="247"/>
      <c r="MIV18" s="247"/>
      <c r="MIW18" s="247"/>
      <c r="MIX18" s="247"/>
      <c r="MIY18" s="247"/>
      <c r="MIZ18" s="247"/>
      <c r="MJA18" s="247"/>
      <c r="MJB18" s="247"/>
      <c r="MJC18" s="247"/>
      <c r="MJD18" s="247"/>
      <c r="MJE18" s="247"/>
      <c r="MJF18" s="247"/>
      <c r="MJG18" s="247"/>
      <c r="MJH18" s="247"/>
      <c r="MJI18" s="247"/>
      <c r="MJJ18" s="247"/>
      <c r="MJK18" s="247"/>
      <c r="MJL18" s="247"/>
      <c r="MJM18" s="247"/>
      <c r="MJN18" s="247"/>
      <c r="MJO18" s="247"/>
      <c r="MJP18" s="247"/>
      <c r="MJQ18" s="247"/>
      <c r="MJR18" s="247"/>
      <c r="MJS18" s="247"/>
      <c r="MJT18" s="247"/>
      <c r="MJU18" s="247"/>
      <c r="MJV18" s="247"/>
      <c r="MJW18" s="247"/>
      <c r="MJX18" s="247"/>
      <c r="MJY18" s="247"/>
      <c r="MJZ18" s="247"/>
      <c r="MKA18" s="247"/>
      <c r="MKB18" s="247"/>
      <c r="MKC18" s="247"/>
      <c r="MKD18" s="247"/>
      <c r="MKE18" s="247"/>
      <c r="MKF18" s="247"/>
      <c r="MKG18" s="247"/>
      <c r="MKH18" s="247"/>
      <c r="MKI18" s="247"/>
      <c r="MKJ18" s="247"/>
      <c r="MKK18" s="247"/>
      <c r="MKL18" s="247"/>
      <c r="MKM18" s="247"/>
      <c r="MKN18" s="247"/>
      <c r="MKO18" s="247"/>
      <c r="MKP18" s="247"/>
      <c r="MKQ18" s="247"/>
      <c r="MKR18" s="247"/>
      <c r="MKS18" s="247"/>
      <c r="MKT18" s="247"/>
      <c r="MKU18" s="247"/>
      <c r="MKV18" s="247"/>
      <c r="MKW18" s="247"/>
      <c r="MKX18" s="247"/>
      <c r="MKY18" s="247"/>
      <c r="MKZ18" s="247"/>
      <c r="MLA18" s="247"/>
      <c r="MLB18" s="247"/>
      <c r="MLC18" s="247"/>
      <c r="MLD18" s="247"/>
      <c r="MLE18" s="247"/>
      <c r="MLF18" s="247"/>
      <c r="MLG18" s="247"/>
      <c r="MLH18" s="247"/>
      <c r="MLI18" s="247"/>
      <c r="MLJ18" s="247"/>
      <c r="MLK18" s="247"/>
      <c r="MLL18" s="247"/>
      <c r="MLM18" s="247"/>
      <c r="MLN18" s="247"/>
      <c r="MLO18" s="247"/>
      <c r="MLP18" s="247"/>
      <c r="MLQ18" s="247"/>
      <c r="MLR18" s="247"/>
      <c r="MLS18" s="247"/>
      <c r="MLT18" s="247"/>
      <c r="MLU18" s="247"/>
      <c r="MLV18" s="247"/>
      <c r="MLW18" s="247"/>
      <c r="MLX18" s="247"/>
      <c r="MLY18" s="247"/>
      <c r="MLZ18" s="247"/>
      <c r="MMA18" s="247"/>
      <c r="MMB18" s="247"/>
      <c r="MMC18" s="247"/>
      <c r="MMD18" s="247"/>
      <c r="MME18" s="247"/>
      <c r="MMF18" s="247"/>
      <c r="MMG18" s="247"/>
      <c r="MMH18" s="247"/>
      <c r="MMI18" s="247"/>
      <c r="MMJ18" s="247"/>
      <c r="MMK18" s="247"/>
      <c r="MML18" s="247"/>
      <c r="MMM18" s="247"/>
      <c r="MMN18" s="247"/>
      <c r="MMO18" s="247"/>
      <c r="MMP18" s="247"/>
      <c r="MMQ18" s="247"/>
      <c r="MMR18" s="247"/>
      <c r="MMS18" s="247"/>
      <c r="MMT18" s="247"/>
      <c r="MMU18" s="247"/>
      <c r="MMV18" s="247"/>
      <c r="MMW18" s="247"/>
      <c r="MMX18" s="247"/>
      <c r="MMY18" s="247"/>
      <c r="MMZ18" s="247"/>
      <c r="MNA18" s="247"/>
      <c r="MNB18" s="247"/>
      <c r="MNC18" s="247"/>
      <c r="MND18" s="247"/>
      <c r="MNE18" s="247"/>
      <c r="MNF18" s="247"/>
      <c r="MNG18" s="247"/>
      <c r="MNH18" s="247"/>
      <c r="MNI18" s="247"/>
      <c r="MNJ18" s="247"/>
      <c r="MNK18" s="247"/>
      <c r="MNL18" s="247"/>
      <c r="MNM18" s="247"/>
      <c r="MNN18" s="247"/>
      <c r="MNO18" s="247"/>
      <c r="MNP18" s="247"/>
      <c r="MNQ18" s="247"/>
      <c r="MNR18" s="247"/>
      <c r="MNS18" s="247"/>
      <c r="MNT18" s="247"/>
      <c r="MNU18" s="247"/>
      <c r="MNV18" s="247"/>
      <c r="MNW18" s="247"/>
      <c r="MNX18" s="247"/>
      <c r="MNY18" s="247"/>
      <c r="MNZ18" s="247"/>
      <c r="MOA18" s="247"/>
      <c r="MOB18" s="247"/>
      <c r="MOC18" s="247"/>
      <c r="MOD18" s="247"/>
      <c r="MOE18" s="247"/>
      <c r="MOF18" s="247"/>
      <c r="MOG18" s="247"/>
      <c r="MOH18" s="247"/>
      <c r="MOI18" s="247"/>
      <c r="MOJ18" s="247"/>
      <c r="MOK18" s="247"/>
      <c r="MOL18" s="247"/>
      <c r="MOM18" s="247"/>
      <c r="MON18" s="247"/>
      <c r="MOO18" s="247"/>
      <c r="MOP18" s="247"/>
      <c r="MOQ18" s="247"/>
      <c r="MOR18" s="247"/>
      <c r="MOS18" s="247"/>
      <c r="MOT18" s="247"/>
      <c r="MOU18" s="247"/>
      <c r="MOV18" s="247"/>
      <c r="MOW18" s="247"/>
      <c r="MOX18" s="247"/>
      <c r="MOY18" s="247"/>
      <c r="MOZ18" s="247"/>
      <c r="MPA18" s="247"/>
      <c r="MPB18" s="247"/>
      <c r="MPC18" s="247"/>
      <c r="MPD18" s="247"/>
      <c r="MPE18" s="247"/>
      <c r="MPF18" s="247"/>
      <c r="MPG18" s="247"/>
      <c r="MPH18" s="247"/>
      <c r="MPI18" s="247"/>
      <c r="MPJ18" s="247"/>
      <c r="MPK18" s="247"/>
      <c r="MPL18" s="247"/>
      <c r="MPM18" s="247"/>
      <c r="MPN18" s="247"/>
      <c r="MPO18" s="247"/>
      <c r="MPP18" s="247"/>
      <c r="MPQ18" s="247"/>
      <c r="MPR18" s="247"/>
      <c r="MPS18" s="247"/>
      <c r="MPT18" s="247"/>
      <c r="MPU18" s="247"/>
      <c r="MPV18" s="247"/>
      <c r="MPW18" s="247"/>
      <c r="MPX18" s="247"/>
      <c r="MPY18" s="247"/>
      <c r="MPZ18" s="247"/>
      <c r="MQA18" s="247"/>
      <c r="MQB18" s="247"/>
      <c r="MQC18" s="247"/>
      <c r="MQD18" s="247"/>
      <c r="MQE18" s="247"/>
      <c r="MQF18" s="247"/>
      <c r="MQG18" s="247"/>
      <c r="MQH18" s="247"/>
      <c r="MQI18" s="247"/>
      <c r="MQJ18" s="247"/>
      <c r="MQK18" s="247"/>
      <c r="MQL18" s="247"/>
      <c r="MQM18" s="247"/>
      <c r="MQN18" s="247"/>
      <c r="MQO18" s="247"/>
      <c r="MQP18" s="247"/>
      <c r="MQQ18" s="247"/>
      <c r="MQR18" s="247"/>
      <c r="MQS18" s="247"/>
      <c r="MQT18" s="247"/>
      <c r="MQU18" s="247"/>
      <c r="MQV18" s="247"/>
      <c r="MQW18" s="247"/>
      <c r="MQX18" s="247"/>
      <c r="MQY18" s="247"/>
      <c r="MQZ18" s="247"/>
      <c r="MRA18" s="247"/>
      <c r="MRB18" s="247"/>
      <c r="MRC18" s="247"/>
      <c r="MRD18" s="247"/>
      <c r="MRE18" s="247"/>
      <c r="MRF18" s="247"/>
      <c r="MRG18" s="247"/>
      <c r="MRH18" s="247"/>
      <c r="MRI18" s="247"/>
      <c r="MRJ18" s="247"/>
      <c r="MRK18" s="247"/>
      <c r="MRL18" s="247"/>
      <c r="MRM18" s="247"/>
      <c r="MRN18" s="247"/>
      <c r="MRO18" s="247"/>
      <c r="MRP18" s="247"/>
      <c r="MRQ18" s="247"/>
      <c r="MRR18" s="247"/>
      <c r="MRS18" s="247"/>
      <c r="MRT18" s="247"/>
      <c r="MRU18" s="247"/>
      <c r="MRV18" s="247"/>
      <c r="MRW18" s="247"/>
      <c r="MRX18" s="247"/>
      <c r="MRY18" s="247"/>
      <c r="MRZ18" s="247"/>
      <c r="MSA18" s="247"/>
      <c r="MSB18" s="247"/>
      <c r="MSC18" s="247"/>
      <c r="MSD18" s="247"/>
      <c r="MSE18" s="247"/>
      <c r="MSF18" s="247"/>
      <c r="MSG18" s="247"/>
      <c r="MSH18" s="247"/>
      <c r="MSI18" s="247"/>
      <c r="MSJ18" s="247"/>
      <c r="MSK18" s="247"/>
      <c r="MSL18" s="247"/>
      <c r="MSM18" s="247"/>
      <c r="MSN18" s="247"/>
      <c r="MSO18" s="247"/>
      <c r="MSP18" s="247"/>
      <c r="MSQ18" s="247"/>
      <c r="MSR18" s="247"/>
      <c r="MSS18" s="247"/>
      <c r="MST18" s="247"/>
      <c r="MSU18" s="247"/>
      <c r="MSV18" s="247"/>
      <c r="MSW18" s="247"/>
      <c r="MSX18" s="247"/>
      <c r="MSY18" s="247"/>
      <c r="MSZ18" s="247"/>
      <c r="MTA18" s="247"/>
      <c r="MTB18" s="247"/>
      <c r="MTC18" s="247"/>
      <c r="MTD18" s="247"/>
      <c r="MTE18" s="247"/>
      <c r="MTF18" s="247"/>
      <c r="MTG18" s="247"/>
      <c r="MTH18" s="247"/>
      <c r="MTI18" s="247"/>
      <c r="MTJ18" s="247"/>
      <c r="MTK18" s="247"/>
      <c r="MTL18" s="247"/>
      <c r="MTM18" s="247"/>
      <c r="MTN18" s="247"/>
      <c r="MTO18" s="247"/>
      <c r="MTP18" s="247"/>
      <c r="MTQ18" s="247"/>
      <c r="MTR18" s="247"/>
      <c r="MTS18" s="247"/>
      <c r="MTT18" s="247"/>
      <c r="MTU18" s="247"/>
      <c r="MTV18" s="247"/>
      <c r="MTW18" s="247"/>
      <c r="MTX18" s="247"/>
      <c r="MTY18" s="247"/>
      <c r="MTZ18" s="247"/>
      <c r="MUA18" s="247"/>
      <c r="MUB18" s="247"/>
      <c r="MUC18" s="247"/>
      <c r="MUD18" s="247"/>
      <c r="MUE18" s="247"/>
      <c r="MUF18" s="247"/>
      <c r="MUG18" s="247"/>
      <c r="MUH18" s="247"/>
      <c r="MUI18" s="247"/>
      <c r="MUJ18" s="247"/>
      <c r="MUK18" s="247"/>
      <c r="MUL18" s="247"/>
      <c r="MUM18" s="247"/>
      <c r="MUN18" s="247"/>
      <c r="MUO18" s="247"/>
      <c r="MUP18" s="247"/>
      <c r="MUQ18" s="247"/>
      <c r="MUR18" s="247"/>
      <c r="MUS18" s="247"/>
      <c r="MUT18" s="247"/>
      <c r="MUU18" s="247"/>
      <c r="MUV18" s="247"/>
      <c r="MUW18" s="247"/>
      <c r="MUX18" s="247"/>
      <c r="MUY18" s="247"/>
      <c r="MUZ18" s="247"/>
      <c r="MVA18" s="247"/>
      <c r="MVB18" s="247"/>
      <c r="MVC18" s="247"/>
      <c r="MVD18" s="247"/>
      <c r="MVE18" s="247"/>
      <c r="MVF18" s="247"/>
      <c r="MVG18" s="247"/>
      <c r="MVH18" s="247"/>
      <c r="MVI18" s="247"/>
      <c r="MVJ18" s="247"/>
      <c r="MVK18" s="247"/>
      <c r="MVL18" s="247"/>
      <c r="MVM18" s="247"/>
      <c r="MVN18" s="247"/>
      <c r="MVO18" s="247"/>
      <c r="MVP18" s="247"/>
      <c r="MVQ18" s="247"/>
      <c r="MVR18" s="247"/>
      <c r="MVS18" s="247"/>
      <c r="MVT18" s="247"/>
      <c r="MVU18" s="247"/>
      <c r="MVV18" s="247"/>
      <c r="MVW18" s="247"/>
      <c r="MVX18" s="247"/>
      <c r="MVY18" s="247"/>
      <c r="MVZ18" s="247"/>
      <c r="MWA18" s="247"/>
      <c r="MWB18" s="247"/>
      <c r="MWC18" s="247"/>
      <c r="MWD18" s="247"/>
      <c r="MWE18" s="247"/>
      <c r="MWF18" s="247"/>
      <c r="MWG18" s="247"/>
      <c r="MWH18" s="247"/>
      <c r="MWI18" s="247"/>
      <c r="MWJ18" s="247"/>
      <c r="MWK18" s="247"/>
      <c r="MWL18" s="247"/>
      <c r="MWM18" s="247"/>
      <c r="MWN18" s="247"/>
      <c r="MWO18" s="247"/>
      <c r="MWP18" s="247"/>
      <c r="MWQ18" s="247"/>
      <c r="MWR18" s="247"/>
      <c r="MWS18" s="247"/>
      <c r="MWT18" s="247"/>
      <c r="MWU18" s="247"/>
      <c r="MWV18" s="247"/>
      <c r="MWW18" s="247"/>
      <c r="MWX18" s="247"/>
      <c r="MWY18" s="247"/>
      <c r="MWZ18" s="247"/>
      <c r="MXA18" s="247"/>
      <c r="MXB18" s="247"/>
      <c r="MXC18" s="247"/>
      <c r="MXD18" s="247"/>
      <c r="MXE18" s="247"/>
      <c r="MXF18" s="247"/>
      <c r="MXG18" s="247"/>
      <c r="MXH18" s="247"/>
      <c r="MXI18" s="247"/>
      <c r="MXJ18" s="247"/>
      <c r="MXK18" s="247"/>
      <c r="MXL18" s="247"/>
      <c r="MXM18" s="247"/>
      <c r="MXN18" s="247"/>
      <c r="MXO18" s="247"/>
      <c r="MXP18" s="247"/>
      <c r="MXQ18" s="247"/>
      <c r="MXR18" s="247"/>
      <c r="MXS18" s="247"/>
      <c r="MXT18" s="247"/>
      <c r="MXU18" s="247"/>
      <c r="MXV18" s="247"/>
      <c r="MXW18" s="247"/>
      <c r="MXX18" s="247"/>
      <c r="MXY18" s="247"/>
      <c r="MXZ18" s="247"/>
      <c r="MYA18" s="247"/>
      <c r="MYB18" s="247"/>
      <c r="MYC18" s="247"/>
      <c r="MYD18" s="247"/>
      <c r="MYE18" s="247"/>
      <c r="MYF18" s="247"/>
      <c r="MYG18" s="247"/>
      <c r="MYH18" s="247"/>
      <c r="MYI18" s="247"/>
      <c r="MYJ18" s="247"/>
      <c r="MYK18" s="247"/>
      <c r="MYL18" s="247"/>
      <c r="MYM18" s="247"/>
      <c r="MYN18" s="247"/>
      <c r="MYO18" s="247"/>
      <c r="MYP18" s="247"/>
      <c r="MYQ18" s="247"/>
      <c r="MYR18" s="247"/>
      <c r="MYS18" s="247"/>
      <c r="MYT18" s="247"/>
      <c r="MYU18" s="247"/>
      <c r="MYV18" s="247"/>
      <c r="MYW18" s="247"/>
      <c r="MYX18" s="247"/>
      <c r="MYY18" s="247"/>
      <c r="MYZ18" s="247"/>
      <c r="MZA18" s="247"/>
      <c r="MZB18" s="247"/>
      <c r="MZC18" s="247"/>
      <c r="MZD18" s="247"/>
      <c r="MZE18" s="247"/>
      <c r="MZF18" s="247"/>
      <c r="MZG18" s="247"/>
      <c r="MZH18" s="247"/>
      <c r="MZI18" s="247"/>
      <c r="MZJ18" s="247"/>
      <c r="MZK18" s="247"/>
      <c r="MZL18" s="247"/>
      <c r="MZM18" s="247"/>
      <c r="MZN18" s="247"/>
      <c r="MZO18" s="247"/>
      <c r="MZP18" s="247"/>
      <c r="MZQ18" s="247"/>
      <c r="MZR18" s="247"/>
      <c r="MZS18" s="247"/>
      <c r="MZT18" s="247"/>
      <c r="MZU18" s="247"/>
      <c r="MZV18" s="247"/>
      <c r="MZW18" s="247"/>
      <c r="MZX18" s="247"/>
      <c r="MZY18" s="247"/>
      <c r="MZZ18" s="247"/>
      <c r="NAA18" s="247"/>
      <c r="NAB18" s="247"/>
      <c r="NAC18" s="247"/>
      <c r="NAD18" s="247"/>
      <c r="NAE18" s="247"/>
      <c r="NAF18" s="247"/>
      <c r="NAG18" s="247"/>
      <c r="NAH18" s="247"/>
      <c r="NAI18" s="247"/>
      <c r="NAJ18" s="247"/>
      <c r="NAK18" s="247"/>
      <c r="NAL18" s="247"/>
      <c r="NAM18" s="247"/>
      <c r="NAN18" s="247"/>
      <c r="NAO18" s="247"/>
      <c r="NAP18" s="247"/>
      <c r="NAQ18" s="247"/>
      <c r="NAR18" s="247"/>
      <c r="NAS18" s="247"/>
      <c r="NAT18" s="247"/>
      <c r="NAU18" s="247"/>
      <c r="NAV18" s="247"/>
      <c r="NAW18" s="247"/>
      <c r="NAX18" s="247"/>
      <c r="NAY18" s="247"/>
      <c r="NAZ18" s="247"/>
      <c r="NBA18" s="247"/>
      <c r="NBB18" s="247"/>
      <c r="NBC18" s="247"/>
      <c r="NBD18" s="247"/>
      <c r="NBE18" s="247"/>
      <c r="NBF18" s="247"/>
      <c r="NBG18" s="247"/>
      <c r="NBH18" s="247"/>
      <c r="NBI18" s="247"/>
      <c r="NBJ18" s="247"/>
      <c r="NBK18" s="247"/>
      <c r="NBL18" s="247"/>
      <c r="NBM18" s="247"/>
      <c r="NBN18" s="247"/>
      <c r="NBO18" s="247"/>
      <c r="NBP18" s="247"/>
      <c r="NBQ18" s="247"/>
      <c r="NBR18" s="247"/>
      <c r="NBS18" s="247"/>
      <c r="NBT18" s="247"/>
      <c r="NBU18" s="247"/>
      <c r="NBV18" s="247"/>
      <c r="NBW18" s="247"/>
      <c r="NBX18" s="247"/>
      <c r="NBY18" s="247"/>
      <c r="NBZ18" s="247"/>
      <c r="NCA18" s="247"/>
      <c r="NCB18" s="247"/>
      <c r="NCC18" s="247"/>
      <c r="NCD18" s="247"/>
      <c r="NCE18" s="247"/>
      <c r="NCF18" s="247"/>
      <c r="NCG18" s="247"/>
      <c r="NCH18" s="247"/>
      <c r="NCI18" s="247"/>
      <c r="NCJ18" s="247"/>
      <c r="NCK18" s="247"/>
      <c r="NCL18" s="247"/>
      <c r="NCM18" s="247"/>
      <c r="NCN18" s="247"/>
      <c r="NCO18" s="247"/>
      <c r="NCP18" s="247"/>
      <c r="NCQ18" s="247"/>
      <c r="NCR18" s="247"/>
      <c r="NCS18" s="247"/>
      <c r="NCT18" s="247"/>
      <c r="NCU18" s="247"/>
      <c r="NCV18" s="247"/>
      <c r="NCW18" s="247"/>
      <c r="NCX18" s="247"/>
      <c r="NCY18" s="247"/>
      <c r="NCZ18" s="247"/>
      <c r="NDA18" s="247"/>
      <c r="NDB18" s="247"/>
      <c r="NDC18" s="247"/>
      <c r="NDD18" s="247"/>
      <c r="NDE18" s="247"/>
      <c r="NDF18" s="247"/>
      <c r="NDG18" s="247"/>
      <c r="NDH18" s="247"/>
      <c r="NDI18" s="247"/>
      <c r="NDJ18" s="247"/>
      <c r="NDK18" s="247"/>
      <c r="NDL18" s="247"/>
      <c r="NDM18" s="247"/>
      <c r="NDN18" s="247"/>
      <c r="NDO18" s="247"/>
      <c r="NDP18" s="247"/>
      <c r="NDQ18" s="247"/>
      <c r="NDR18" s="247"/>
      <c r="NDS18" s="247"/>
      <c r="NDT18" s="247"/>
      <c r="NDU18" s="247"/>
      <c r="NDV18" s="247"/>
      <c r="NDW18" s="247"/>
      <c r="NDX18" s="247"/>
      <c r="NDY18" s="247"/>
      <c r="NDZ18" s="247"/>
      <c r="NEA18" s="247"/>
      <c r="NEB18" s="247"/>
      <c r="NEC18" s="247"/>
      <c r="NED18" s="247"/>
      <c r="NEE18" s="247"/>
      <c r="NEF18" s="247"/>
      <c r="NEG18" s="247"/>
      <c r="NEH18" s="247"/>
      <c r="NEI18" s="247"/>
      <c r="NEJ18" s="247"/>
      <c r="NEK18" s="247"/>
      <c r="NEL18" s="247"/>
      <c r="NEM18" s="247"/>
      <c r="NEN18" s="247"/>
      <c r="NEO18" s="247"/>
      <c r="NEP18" s="247"/>
      <c r="NEQ18" s="247"/>
      <c r="NER18" s="247"/>
      <c r="NES18" s="247"/>
      <c r="NET18" s="247"/>
      <c r="NEU18" s="247"/>
      <c r="NEV18" s="247"/>
      <c r="NEW18" s="247"/>
      <c r="NEX18" s="247"/>
      <c r="NEY18" s="247"/>
      <c r="NEZ18" s="247"/>
      <c r="NFA18" s="247"/>
      <c r="NFB18" s="247"/>
      <c r="NFC18" s="247"/>
      <c r="NFD18" s="247"/>
      <c r="NFE18" s="247"/>
      <c r="NFF18" s="247"/>
      <c r="NFG18" s="247"/>
      <c r="NFH18" s="247"/>
      <c r="NFI18" s="247"/>
      <c r="NFJ18" s="247"/>
      <c r="NFK18" s="247"/>
      <c r="NFL18" s="247"/>
      <c r="NFM18" s="247"/>
      <c r="NFN18" s="247"/>
      <c r="NFO18" s="247"/>
      <c r="NFP18" s="247"/>
      <c r="NFQ18" s="247"/>
      <c r="NFR18" s="247"/>
      <c r="NFS18" s="247"/>
      <c r="NFT18" s="247"/>
      <c r="NFU18" s="247"/>
      <c r="NFV18" s="247"/>
      <c r="NFW18" s="247"/>
      <c r="NFX18" s="247"/>
      <c r="NFY18" s="247"/>
      <c r="NFZ18" s="247"/>
      <c r="NGA18" s="247"/>
      <c r="NGB18" s="247"/>
      <c r="NGC18" s="247"/>
      <c r="NGD18" s="247"/>
      <c r="NGE18" s="247"/>
      <c r="NGF18" s="247"/>
      <c r="NGG18" s="247"/>
      <c r="NGH18" s="247"/>
      <c r="NGI18" s="247"/>
      <c r="NGJ18" s="247"/>
      <c r="NGK18" s="247"/>
      <c r="NGL18" s="247"/>
      <c r="NGM18" s="247"/>
      <c r="NGN18" s="247"/>
      <c r="NGO18" s="247"/>
      <c r="NGP18" s="247"/>
      <c r="NGQ18" s="247"/>
      <c r="NGR18" s="247"/>
      <c r="NGS18" s="247"/>
      <c r="NGT18" s="247"/>
      <c r="NGU18" s="247"/>
      <c r="NGV18" s="247"/>
      <c r="NGW18" s="247"/>
      <c r="NGX18" s="247"/>
      <c r="NGY18" s="247"/>
      <c r="NGZ18" s="247"/>
      <c r="NHA18" s="247"/>
      <c r="NHB18" s="247"/>
      <c r="NHC18" s="247"/>
      <c r="NHD18" s="247"/>
      <c r="NHE18" s="247"/>
      <c r="NHF18" s="247"/>
      <c r="NHG18" s="247"/>
      <c r="NHH18" s="247"/>
      <c r="NHI18" s="247"/>
      <c r="NHJ18" s="247"/>
      <c r="NHK18" s="247"/>
      <c r="NHL18" s="247"/>
      <c r="NHM18" s="247"/>
      <c r="NHN18" s="247"/>
      <c r="NHO18" s="247"/>
      <c r="NHP18" s="247"/>
      <c r="NHQ18" s="247"/>
      <c r="NHR18" s="247"/>
      <c r="NHS18" s="247"/>
      <c r="NHT18" s="247"/>
      <c r="NHU18" s="247"/>
      <c r="NHV18" s="247"/>
      <c r="NHW18" s="247"/>
      <c r="NHX18" s="247"/>
      <c r="NHY18" s="247"/>
      <c r="NHZ18" s="247"/>
      <c r="NIA18" s="247"/>
      <c r="NIB18" s="247"/>
      <c r="NIC18" s="247"/>
      <c r="NID18" s="247"/>
      <c r="NIE18" s="247"/>
      <c r="NIF18" s="247"/>
      <c r="NIG18" s="247"/>
      <c r="NIH18" s="247"/>
      <c r="NII18" s="247"/>
      <c r="NIJ18" s="247"/>
      <c r="NIK18" s="247"/>
      <c r="NIL18" s="247"/>
      <c r="NIM18" s="247"/>
      <c r="NIN18" s="247"/>
      <c r="NIO18" s="247"/>
      <c r="NIP18" s="247"/>
      <c r="NIQ18" s="247"/>
      <c r="NIR18" s="247"/>
      <c r="NIS18" s="247"/>
      <c r="NIT18" s="247"/>
      <c r="NIU18" s="247"/>
      <c r="NIV18" s="247"/>
      <c r="NIW18" s="247"/>
      <c r="NIX18" s="247"/>
      <c r="NIY18" s="247"/>
      <c r="NIZ18" s="247"/>
      <c r="NJA18" s="247"/>
      <c r="NJB18" s="247"/>
      <c r="NJC18" s="247"/>
      <c r="NJD18" s="247"/>
      <c r="NJE18" s="247"/>
      <c r="NJF18" s="247"/>
      <c r="NJG18" s="247"/>
      <c r="NJH18" s="247"/>
      <c r="NJI18" s="247"/>
      <c r="NJJ18" s="247"/>
      <c r="NJK18" s="247"/>
      <c r="NJL18" s="247"/>
      <c r="NJM18" s="247"/>
      <c r="NJN18" s="247"/>
      <c r="NJO18" s="247"/>
      <c r="NJP18" s="247"/>
      <c r="NJQ18" s="247"/>
      <c r="NJR18" s="247"/>
      <c r="NJS18" s="247"/>
      <c r="NJT18" s="247"/>
      <c r="NJU18" s="247"/>
      <c r="NJV18" s="247"/>
      <c r="NJW18" s="247"/>
      <c r="NJX18" s="247"/>
      <c r="NJY18" s="247"/>
      <c r="NJZ18" s="247"/>
      <c r="NKA18" s="247"/>
      <c r="NKB18" s="247"/>
      <c r="NKC18" s="247"/>
      <c r="NKD18" s="247"/>
      <c r="NKE18" s="247"/>
      <c r="NKF18" s="247"/>
      <c r="NKG18" s="247"/>
      <c r="NKH18" s="247"/>
      <c r="NKI18" s="247"/>
      <c r="NKJ18" s="247"/>
      <c r="NKK18" s="247"/>
      <c r="NKL18" s="247"/>
      <c r="NKM18" s="247"/>
      <c r="NKN18" s="247"/>
      <c r="NKO18" s="247"/>
      <c r="NKP18" s="247"/>
      <c r="NKQ18" s="247"/>
      <c r="NKR18" s="247"/>
      <c r="NKS18" s="247"/>
      <c r="NKT18" s="247"/>
      <c r="NKU18" s="247"/>
      <c r="NKV18" s="247"/>
      <c r="NKW18" s="247"/>
      <c r="NKX18" s="247"/>
      <c r="NKY18" s="247"/>
      <c r="NKZ18" s="247"/>
      <c r="NLA18" s="247"/>
      <c r="NLB18" s="247"/>
      <c r="NLC18" s="247"/>
      <c r="NLD18" s="247"/>
      <c r="NLE18" s="247"/>
      <c r="NLF18" s="247"/>
      <c r="NLG18" s="247"/>
      <c r="NLH18" s="247"/>
      <c r="NLI18" s="247"/>
      <c r="NLJ18" s="247"/>
      <c r="NLK18" s="247"/>
      <c r="NLL18" s="247"/>
      <c r="NLM18" s="247"/>
      <c r="NLN18" s="247"/>
      <c r="NLO18" s="247"/>
      <c r="NLP18" s="247"/>
      <c r="NLQ18" s="247"/>
      <c r="NLR18" s="247"/>
      <c r="NLS18" s="247"/>
      <c r="NLT18" s="247"/>
      <c r="NLU18" s="247"/>
      <c r="NLV18" s="247"/>
      <c r="NLW18" s="247"/>
      <c r="NLX18" s="247"/>
      <c r="NLY18" s="247"/>
      <c r="NLZ18" s="247"/>
      <c r="NMA18" s="247"/>
      <c r="NMB18" s="247"/>
      <c r="NMC18" s="247"/>
      <c r="NMD18" s="247"/>
      <c r="NME18" s="247"/>
      <c r="NMF18" s="247"/>
      <c r="NMG18" s="247"/>
      <c r="NMH18" s="247"/>
      <c r="NMI18" s="247"/>
      <c r="NMJ18" s="247"/>
      <c r="NMK18" s="247"/>
      <c r="NML18" s="247"/>
      <c r="NMM18" s="247"/>
      <c r="NMN18" s="247"/>
      <c r="NMO18" s="247"/>
      <c r="NMP18" s="247"/>
      <c r="NMQ18" s="247"/>
      <c r="NMR18" s="247"/>
      <c r="NMS18" s="247"/>
      <c r="NMT18" s="247"/>
      <c r="NMU18" s="247"/>
      <c r="NMV18" s="247"/>
      <c r="NMW18" s="247"/>
      <c r="NMX18" s="247"/>
      <c r="NMY18" s="247"/>
      <c r="NMZ18" s="247"/>
      <c r="NNA18" s="247"/>
      <c r="NNB18" s="247"/>
      <c r="NNC18" s="247"/>
      <c r="NND18" s="247"/>
      <c r="NNE18" s="247"/>
      <c r="NNF18" s="247"/>
      <c r="NNG18" s="247"/>
      <c r="NNH18" s="247"/>
      <c r="NNI18" s="247"/>
      <c r="NNJ18" s="247"/>
      <c r="NNK18" s="247"/>
      <c r="NNL18" s="247"/>
      <c r="NNM18" s="247"/>
      <c r="NNN18" s="247"/>
      <c r="NNO18" s="247"/>
      <c r="NNP18" s="247"/>
      <c r="NNQ18" s="247"/>
      <c r="NNR18" s="247"/>
      <c r="NNS18" s="247"/>
      <c r="NNT18" s="247"/>
      <c r="NNU18" s="247"/>
      <c r="NNV18" s="247"/>
      <c r="NNW18" s="247"/>
      <c r="NNX18" s="247"/>
      <c r="NNY18" s="247"/>
      <c r="NNZ18" s="247"/>
      <c r="NOA18" s="247"/>
      <c r="NOB18" s="247"/>
      <c r="NOC18" s="247"/>
      <c r="NOD18" s="247"/>
      <c r="NOE18" s="247"/>
      <c r="NOF18" s="247"/>
      <c r="NOG18" s="247"/>
      <c r="NOH18" s="247"/>
      <c r="NOI18" s="247"/>
      <c r="NOJ18" s="247"/>
      <c r="NOK18" s="247"/>
      <c r="NOL18" s="247"/>
      <c r="NOM18" s="247"/>
      <c r="NON18" s="247"/>
      <c r="NOO18" s="247"/>
      <c r="NOP18" s="247"/>
      <c r="NOQ18" s="247"/>
      <c r="NOR18" s="247"/>
      <c r="NOS18" s="247"/>
      <c r="NOT18" s="247"/>
      <c r="NOU18" s="247"/>
      <c r="NOV18" s="247"/>
      <c r="NOW18" s="247"/>
      <c r="NOX18" s="247"/>
      <c r="NOY18" s="247"/>
      <c r="NOZ18" s="247"/>
      <c r="NPA18" s="247"/>
      <c r="NPB18" s="247"/>
      <c r="NPC18" s="247"/>
      <c r="NPD18" s="247"/>
      <c r="NPE18" s="247"/>
      <c r="NPF18" s="247"/>
      <c r="NPG18" s="247"/>
      <c r="NPH18" s="247"/>
      <c r="NPI18" s="247"/>
      <c r="NPJ18" s="247"/>
      <c r="NPK18" s="247"/>
      <c r="NPL18" s="247"/>
      <c r="NPM18" s="247"/>
      <c r="NPN18" s="247"/>
      <c r="NPO18" s="247"/>
      <c r="NPP18" s="247"/>
      <c r="NPQ18" s="247"/>
      <c r="NPR18" s="247"/>
      <c r="NPS18" s="247"/>
      <c r="NPT18" s="247"/>
      <c r="NPU18" s="247"/>
      <c r="NPV18" s="247"/>
      <c r="NPW18" s="247"/>
      <c r="NPX18" s="247"/>
      <c r="NPY18" s="247"/>
      <c r="NPZ18" s="247"/>
      <c r="NQA18" s="247"/>
      <c r="NQB18" s="247"/>
      <c r="NQC18" s="247"/>
      <c r="NQD18" s="247"/>
      <c r="NQE18" s="247"/>
      <c r="NQF18" s="247"/>
      <c r="NQG18" s="247"/>
      <c r="NQH18" s="247"/>
      <c r="NQI18" s="247"/>
      <c r="NQJ18" s="247"/>
      <c r="NQK18" s="247"/>
      <c r="NQL18" s="247"/>
      <c r="NQM18" s="247"/>
      <c r="NQN18" s="247"/>
      <c r="NQO18" s="247"/>
      <c r="NQP18" s="247"/>
      <c r="NQQ18" s="247"/>
      <c r="NQR18" s="247"/>
      <c r="NQS18" s="247"/>
      <c r="NQT18" s="247"/>
      <c r="NQU18" s="247"/>
      <c r="NQV18" s="247"/>
      <c r="NQW18" s="247"/>
      <c r="NQX18" s="247"/>
      <c r="NQY18" s="247"/>
      <c r="NQZ18" s="247"/>
      <c r="NRA18" s="247"/>
      <c r="NRB18" s="247"/>
      <c r="NRC18" s="247"/>
      <c r="NRD18" s="247"/>
      <c r="NRE18" s="247"/>
      <c r="NRF18" s="247"/>
      <c r="NRG18" s="247"/>
      <c r="NRH18" s="247"/>
      <c r="NRI18" s="247"/>
      <c r="NRJ18" s="247"/>
      <c r="NRK18" s="247"/>
      <c r="NRL18" s="247"/>
      <c r="NRM18" s="247"/>
      <c r="NRN18" s="247"/>
      <c r="NRO18" s="247"/>
      <c r="NRP18" s="247"/>
      <c r="NRQ18" s="247"/>
      <c r="NRR18" s="247"/>
      <c r="NRS18" s="247"/>
      <c r="NRT18" s="247"/>
      <c r="NRU18" s="247"/>
      <c r="NRV18" s="247"/>
      <c r="NRW18" s="247"/>
      <c r="NRX18" s="247"/>
      <c r="NRY18" s="247"/>
      <c r="NRZ18" s="247"/>
      <c r="NSA18" s="247"/>
      <c r="NSB18" s="247"/>
      <c r="NSC18" s="247"/>
      <c r="NSD18" s="247"/>
      <c r="NSE18" s="247"/>
      <c r="NSF18" s="247"/>
      <c r="NSG18" s="247"/>
      <c r="NSH18" s="247"/>
      <c r="NSI18" s="247"/>
      <c r="NSJ18" s="247"/>
      <c r="NSK18" s="247"/>
      <c r="NSL18" s="247"/>
      <c r="NSM18" s="247"/>
      <c r="NSN18" s="247"/>
      <c r="NSO18" s="247"/>
      <c r="NSP18" s="247"/>
      <c r="NSQ18" s="247"/>
      <c r="NSR18" s="247"/>
      <c r="NSS18" s="247"/>
      <c r="NST18" s="247"/>
      <c r="NSU18" s="247"/>
      <c r="NSV18" s="247"/>
      <c r="NSW18" s="247"/>
      <c r="NSX18" s="247"/>
      <c r="NSY18" s="247"/>
      <c r="NSZ18" s="247"/>
      <c r="NTA18" s="247"/>
      <c r="NTB18" s="247"/>
      <c r="NTC18" s="247"/>
      <c r="NTD18" s="247"/>
      <c r="NTE18" s="247"/>
      <c r="NTF18" s="247"/>
      <c r="NTG18" s="247"/>
      <c r="NTH18" s="247"/>
      <c r="NTI18" s="247"/>
      <c r="NTJ18" s="247"/>
      <c r="NTK18" s="247"/>
      <c r="NTL18" s="247"/>
      <c r="NTM18" s="247"/>
      <c r="NTN18" s="247"/>
      <c r="NTO18" s="247"/>
      <c r="NTP18" s="247"/>
      <c r="NTQ18" s="247"/>
      <c r="NTR18" s="247"/>
      <c r="NTS18" s="247"/>
      <c r="NTT18" s="247"/>
      <c r="NTU18" s="247"/>
      <c r="NTV18" s="247"/>
      <c r="NTW18" s="247"/>
      <c r="NTX18" s="247"/>
      <c r="NTY18" s="247"/>
      <c r="NTZ18" s="247"/>
      <c r="NUA18" s="247"/>
      <c r="NUB18" s="247"/>
      <c r="NUC18" s="247"/>
      <c r="NUD18" s="247"/>
      <c r="NUE18" s="247"/>
      <c r="NUF18" s="247"/>
      <c r="NUG18" s="247"/>
      <c r="NUH18" s="247"/>
      <c r="NUI18" s="247"/>
      <c r="NUJ18" s="247"/>
      <c r="NUK18" s="247"/>
      <c r="NUL18" s="247"/>
      <c r="NUM18" s="247"/>
      <c r="NUN18" s="247"/>
      <c r="NUO18" s="247"/>
      <c r="NUP18" s="247"/>
      <c r="NUQ18" s="247"/>
      <c r="NUR18" s="247"/>
      <c r="NUS18" s="247"/>
      <c r="NUT18" s="247"/>
      <c r="NUU18" s="247"/>
      <c r="NUV18" s="247"/>
      <c r="NUW18" s="247"/>
      <c r="NUX18" s="247"/>
      <c r="NUY18" s="247"/>
      <c r="NUZ18" s="247"/>
      <c r="NVA18" s="247"/>
      <c r="NVB18" s="247"/>
      <c r="NVC18" s="247"/>
      <c r="NVD18" s="247"/>
      <c r="NVE18" s="247"/>
      <c r="NVF18" s="247"/>
      <c r="NVG18" s="247"/>
      <c r="NVH18" s="247"/>
      <c r="NVI18" s="247"/>
      <c r="NVJ18" s="247"/>
      <c r="NVK18" s="247"/>
      <c r="NVL18" s="247"/>
      <c r="NVM18" s="247"/>
      <c r="NVN18" s="247"/>
      <c r="NVO18" s="247"/>
      <c r="NVP18" s="247"/>
      <c r="NVQ18" s="247"/>
      <c r="NVR18" s="247"/>
      <c r="NVS18" s="247"/>
      <c r="NVT18" s="247"/>
      <c r="NVU18" s="247"/>
      <c r="NVV18" s="247"/>
      <c r="NVW18" s="247"/>
      <c r="NVX18" s="247"/>
      <c r="NVY18" s="247"/>
      <c r="NVZ18" s="247"/>
      <c r="NWA18" s="247"/>
      <c r="NWB18" s="247"/>
      <c r="NWC18" s="247"/>
      <c r="NWD18" s="247"/>
      <c r="NWE18" s="247"/>
      <c r="NWF18" s="247"/>
      <c r="NWG18" s="247"/>
      <c r="NWH18" s="247"/>
      <c r="NWI18" s="247"/>
      <c r="NWJ18" s="247"/>
      <c r="NWK18" s="247"/>
      <c r="NWL18" s="247"/>
      <c r="NWM18" s="247"/>
      <c r="NWN18" s="247"/>
      <c r="NWO18" s="247"/>
      <c r="NWP18" s="247"/>
      <c r="NWQ18" s="247"/>
      <c r="NWR18" s="247"/>
      <c r="NWS18" s="247"/>
      <c r="NWT18" s="247"/>
      <c r="NWU18" s="247"/>
      <c r="NWV18" s="247"/>
      <c r="NWW18" s="247"/>
      <c r="NWX18" s="247"/>
      <c r="NWY18" s="247"/>
      <c r="NWZ18" s="247"/>
      <c r="NXA18" s="247"/>
      <c r="NXB18" s="247"/>
      <c r="NXC18" s="247"/>
      <c r="NXD18" s="247"/>
      <c r="NXE18" s="247"/>
      <c r="NXF18" s="247"/>
      <c r="NXG18" s="247"/>
      <c r="NXH18" s="247"/>
      <c r="NXI18" s="247"/>
      <c r="NXJ18" s="247"/>
      <c r="NXK18" s="247"/>
      <c r="NXL18" s="247"/>
      <c r="NXM18" s="247"/>
      <c r="NXN18" s="247"/>
      <c r="NXO18" s="247"/>
      <c r="NXP18" s="247"/>
      <c r="NXQ18" s="247"/>
      <c r="NXR18" s="247"/>
      <c r="NXS18" s="247"/>
      <c r="NXT18" s="247"/>
      <c r="NXU18" s="247"/>
      <c r="NXV18" s="247"/>
      <c r="NXW18" s="247"/>
      <c r="NXX18" s="247"/>
      <c r="NXY18" s="247"/>
      <c r="NXZ18" s="247"/>
      <c r="NYA18" s="247"/>
      <c r="NYB18" s="247"/>
      <c r="NYC18" s="247"/>
      <c r="NYD18" s="247"/>
      <c r="NYE18" s="247"/>
      <c r="NYF18" s="247"/>
      <c r="NYG18" s="247"/>
      <c r="NYH18" s="247"/>
      <c r="NYI18" s="247"/>
      <c r="NYJ18" s="247"/>
      <c r="NYK18" s="247"/>
      <c r="NYL18" s="247"/>
      <c r="NYM18" s="247"/>
      <c r="NYN18" s="247"/>
      <c r="NYO18" s="247"/>
      <c r="NYP18" s="247"/>
      <c r="NYQ18" s="247"/>
      <c r="NYR18" s="247"/>
      <c r="NYS18" s="247"/>
      <c r="NYT18" s="247"/>
      <c r="NYU18" s="247"/>
      <c r="NYV18" s="247"/>
      <c r="NYW18" s="247"/>
      <c r="NYX18" s="247"/>
      <c r="NYY18" s="247"/>
      <c r="NYZ18" s="247"/>
      <c r="NZA18" s="247"/>
      <c r="NZB18" s="247"/>
      <c r="NZC18" s="247"/>
      <c r="NZD18" s="247"/>
      <c r="NZE18" s="247"/>
      <c r="NZF18" s="247"/>
      <c r="NZG18" s="247"/>
      <c r="NZH18" s="247"/>
      <c r="NZI18" s="247"/>
      <c r="NZJ18" s="247"/>
      <c r="NZK18" s="247"/>
      <c r="NZL18" s="247"/>
      <c r="NZM18" s="247"/>
      <c r="NZN18" s="247"/>
      <c r="NZO18" s="247"/>
      <c r="NZP18" s="247"/>
      <c r="NZQ18" s="247"/>
      <c r="NZR18" s="247"/>
      <c r="NZS18" s="247"/>
      <c r="NZT18" s="247"/>
      <c r="NZU18" s="247"/>
      <c r="NZV18" s="247"/>
      <c r="NZW18" s="247"/>
      <c r="NZX18" s="247"/>
      <c r="NZY18" s="247"/>
      <c r="NZZ18" s="247"/>
      <c r="OAA18" s="247"/>
      <c r="OAB18" s="247"/>
      <c r="OAC18" s="247"/>
      <c r="OAD18" s="247"/>
      <c r="OAE18" s="247"/>
      <c r="OAF18" s="247"/>
      <c r="OAG18" s="247"/>
      <c r="OAH18" s="247"/>
      <c r="OAI18" s="247"/>
      <c r="OAJ18" s="247"/>
      <c r="OAK18" s="247"/>
      <c r="OAL18" s="247"/>
      <c r="OAM18" s="247"/>
      <c r="OAN18" s="247"/>
      <c r="OAO18" s="247"/>
      <c r="OAP18" s="247"/>
      <c r="OAQ18" s="247"/>
      <c r="OAR18" s="247"/>
      <c r="OAS18" s="247"/>
      <c r="OAT18" s="247"/>
      <c r="OAU18" s="247"/>
      <c r="OAV18" s="247"/>
      <c r="OAW18" s="247"/>
      <c r="OAX18" s="247"/>
      <c r="OAY18" s="247"/>
      <c r="OAZ18" s="247"/>
      <c r="OBA18" s="247"/>
      <c r="OBB18" s="247"/>
      <c r="OBC18" s="247"/>
      <c r="OBD18" s="247"/>
      <c r="OBE18" s="247"/>
      <c r="OBF18" s="247"/>
      <c r="OBG18" s="247"/>
      <c r="OBH18" s="247"/>
      <c r="OBI18" s="247"/>
      <c r="OBJ18" s="247"/>
      <c r="OBK18" s="247"/>
      <c r="OBL18" s="247"/>
      <c r="OBM18" s="247"/>
      <c r="OBN18" s="247"/>
      <c r="OBO18" s="247"/>
      <c r="OBP18" s="247"/>
      <c r="OBQ18" s="247"/>
      <c r="OBR18" s="247"/>
      <c r="OBS18" s="247"/>
      <c r="OBT18" s="247"/>
      <c r="OBU18" s="247"/>
      <c r="OBV18" s="247"/>
      <c r="OBW18" s="247"/>
      <c r="OBX18" s="247"/>
      <c r="OBY18" s="247"/>
      <c r="OBZ18" s="247"/>
      <c r="OCA18" s="247"/>
      <c r="OCB18" s="247"/>
      <c r="OCC18" s="247"/>
      <c r="OCD18" s="247"/>
      <c r="OCE18" s="247"/>
      <c r="OCF18" s="247"/>
      <c r="OCG18" s="247"/>
      <c r="OCH18" s="247"/>
      <c r="OCI18" s="247"/>
      <c r="OCJ18" s="247"/>
      <c r="OCK18" s="247"/>
      <c r="OCL18" s="247"/>
      <c r="OCM18" s="247"/>
      <c r="OCN18" s="247"/>
      <c r="OCO18" s="247"/>
      <c r="OCP18" s="247"/>
      <c r="OCQ18" s="247"/>
      <c r="OCR18" s="247"/>
      <c r="OCS18" s="247"/>
      <c r="OCT18" s="247"/>
      <c r="OCU18" s="247"/>
      <c r="OCV18" s="247"/>
      <c r="OCW18" s="247"/>
      <c r="OCX18" s="247"/>
      <c r="OCY18" s="247"/>
      <c r="OCZ18" s="247"/>
      <c r="ODA18" s="247"/>
      <c r="ODB18" s="247"/>
      <c r="ODC18" s="247"/>
      <c r="ODD18" s="247"/>
      <c r="ODE18" s="247"/>
      <c r="ODF18" s="247"/>
      <c r="ODG18" s="247"/>
      <c r="ODH18" s="247"/>
      <c r="ODI18" s="247"/>
      <c r="ODJ18" s="247"/>
      <c r="ODK18" s="247"/>
      <c r="ODL18" s="247"/>
      <c r="ODM18" s="247"/>
      <c r="ODN18" s="247"/>
      <c r="ODO18" s="247"/>
      <c r="ODP18" s="247"/>
      <c r="ODQ18" s="247"/>
      <c r="ODR18" s="247"/>
      <c r="ODS18" s="247"/>
      <c r="ODT18" s="247"/>
      <c r="ODU18" s="247"/>
      <c r="ODV18" s="247"/>
      <c r="ODW18" s="247"/>
      <c r="ODX18" s="247"/>
      <c r="ODY18" s="247"/>
      <c r="ODZ18" s="247"/>
      <c r="OEA18" s="247"/>
      <c r="OEB18" s="247"/>
      <c r="OEC18" s="247"/>
      <c r="OED18" s="247"/>
      <c r="OEE18" s="247"/>
      <c r="OEF18" s="247"/>
      <c r="OEG18" s="247"/>
      <c r="OEH18" s="247"/>
      <c r="OEI18" s="247"/>
      <c r="OEJ18" s="247"/>
      <c r="OEK18" s="247"/>
      <c r="OEL18" s="247"/>
      <c r="OEM18" s="247"/>
      <c r="OEN18" s="247"/>
      <c r="OEO18" s="247"/>
      <c r="OEP18" s="247"/>
      <c r="OEQ18" s="247"/>
      <c r="OER18" s="247"/>
      <c r="OES18" s="247"/>
      <c r="OET18" s="247"/>
      <c r="OEU18" s="247"/>
      <c r="OEV18" s="247"/>
      <c r="OEW18" s="247"/>
      <c r="OEX18" s="247"/>
      <c r="OEY18" s="247"/>
      <c r="OEZ18" s="247"/>
      <c r="OFA18" s="247"/>
      <c r="OFB18" s="247"/>
      <c r="OFC18" s="247"/>
      <c r="OFD18" s="247"/>
      <c r="OFE18" s="247"/>
      <c r="OFF18" s="247"/>
      <c r="OFG18" s="247"/>
      <c r="OFH18" s="247"/>
      <c r="OFI18" s="247"/>
      <c r="OFJ18" s="247"/>
      <c r="OFK18" s="247"/>
      <c r="OFL18" s="247"/>
      <c r="OFM18" s="247"/>
      <c r="OFN18" s="247"/>
      <c r="OFO18" s="247"/>
      <c r="OFP18" s="247"/>
      <c r="OFQ18" s="247"/>
      <c r="OFR18" s="247"/>
      <c r="OFS18" s="247"/>
      <c r="OFT18" s="247"/>
      <c r="OFU18" s="247"/>
      <c r="OFV18" s="247"/>
      <c r="OFW18" s="247"/>
      <c r="OFX18" s="247"/>
      <c r="OFY18" s="247"/>
      <c r="OFZ18" s="247"/>
      <c r="OGA18" s="247"/>
      <c r="OGB18" s="247"/>
      <c r="OGC18" s="247"/>
      <c r="OGD18" s="247"/>
      <c r="OGE18" s="247"/>
      <c r="OGF18" s="247"/>
      <c r="OGG18" s="247"/>
      <c r="OGH18" s="247"/>
      <c r="OGI18" s="247"/>
      <c r="OGJ18" s="247"/>
      <c r="OGK18" s="247"/>
      <c r="OGL18" s="247"/>
      <c r="OGM18" s="247"/>
      <c r="OGN18" s="247"/>
      <c r="OGO18" s="247"/>
      <c r="OGP18" s="247"/>
      <c r="OGQ18" s="247"/>
      <c r="OGR18" s="247"/>
      <c r="OGS18" s="247"/>
      <c r="OGT18" s="247"/>
      <c r="OGU18" s="247"/>
      <c r="OGV18" s="247"/>
      <c r="OGW18" s="247"/>
      <c r="OGX18" s="247"/>
      <c r="OGY18" s="247"/>
      <c r="OGZ18" s="247"/>
      <c r="OHA18" s="247"/>
      <c r="OHB18" s="247"/>
      <c r="OHC18" s="247"/>
      <c r="OHD18" s="247"/>
      <c r="OHE18" s="247"/>
      <c r="OHF18" s="247"/>
      <c r="OHG18" s="247"/>
      <c r="OHH18" s="247"/>
      <c r="OHI18" s="247"/>
      <c r="OHJ18" s="247"/>
      <c r="OHK18" s="247"/>
      <c r="OHL18" s="247"/>
      <c r="OHM18" s="247"/>
      <c r="OHN18" s="247"/>
      <c r="OHO18" s="247"/>
      <c r="OHP18" s="247"/>
      <c r="OHQ18" s="247"/>
      <c r="OHR18" s="247"/>
      <c r="OHS18" s="247"/>
      <c r="OHT18" s="247"/>
      <c r="OHU18" s="247"/>
      <c r="OHV18" s="247"/>
      <c r="OHW18" s="247"/>
      <c r="OHX18" s="247"/>
      <c r="OHY18" s="247"/>
      <c r="OHZ18" s="247"/>
      <c r="OIA18" s="247"/>
      <c r="OIB18" s="247"/>
      <c r="OIC18" s="247"/>
      <c r="OID18" s="247"/>
      <c r="OIE18" s="247"/>
      <c r="OIF18" s="247"/>
      <c r="OIG18" s="247"/>
      <c r="OIH18" s="247"/>
      <c r="OII18" s="247"/>
      <c r="OIJ18" s="247"/>
      <c r="OIK18" s="247"/>
      <c r="OIL18" s="247"/>
      <c r="OIM18" s="247"/>
      <c r="OIN18" s="247"/>
      <c r="OIO18" s="247"/>
      <c r="OIP18" s="247"/>
      <c r="OIQ18" s="247"/>
      <c r="OIR18" s="247"/>
      <c r="OIS18" s="247"/>
      <c r="OIT18" s="247"/>
      <c r="OIU18" s="247"/>
      <c r="OIV18" s="247"/>
      <c r="OIW18" s="247"/>
      <c r="OIX18" s="247"/>
      <c r="OIY18" s="247"/>
      <c r="OIZ18" s="247"/>
      <c r="OJA18" s="247"/>
      <c r="OJB18" s="247"/>
      <c r="OJC18" s="247"/>
      <c r="OJD18" s="247"/>
      <c r="OJE18" s="247"/>
      <c r="OJF18" s="247"/>
      <c r="OJG18" s="247"/>
      <c r="OJH18" s="247"/>
      <c r="OJI18" s="247"/>
      <c r="OJJ18" s="247"/>
      <c r="OJK18" s="247"/>
      <c r="OJL18" s="247"/>
      <c r="OJM18" s="247"/>
      <c r="OJN18" s="247"/>
      <c r="OJO18" s="247"/>
      <c r="OJP18" s="247"/>
      <c r="OJQ18" s="247"/>
      <c r="OJR18" s="247"/>
      <c r="OJS18" s="247"/>
      <c r="OJT18" s="247"/>
      <c r="OJU18" s="247"/>
      <c r="OJV18" s="247"/>
      <c r="OJW18" s="247"/>
      <c r="OJX18" s="247"/>
      <c r="OJY18" s="247"/>
      <c r="OJZ18" s="247"/>
      <c r="OKA18" s="247"/>
      <c r="OKB18" s="247"/>
      <c r="OKC18" s="247"/>
      <c r="OKD18" s="247"/>
      <c r="OKE18" s="247"/>
      <c r="OKF18" s="247"/>
      <c r="OKG18" s="247"/>
      <c r="OKH18" s="247"/>
      <c r="OKI18" s="247"/>
      <c r="OKJ18" s="247"/>
      <c r="OKK18" s="247"/>
      <c r="OKL18" s="247"/>
      <c r="OKM18" s="247"/>
      <c r="OKN18" s="247"/>
      <c r="OKO18" s="247"/>
      <c r="OKP18" s="247"/>
      <c r="OKQ18" s="247"/>
      <c r="OKR18" s="247"/>
      <c r="OKS18" s="247"/>
      <c r="OKT18" s="247"/>
      <c r="OKU18" s="247"/>
      <c r="OKV18" s="247"/>
      <c r="OKW18" s="247"/>
      <c r="OKX18" s="247"/>
      <c r="OKY18" s="247"/>
      <c r="OKZ18" s="247"/>
      <c r="OLA18" s="247"/>
      <c r="OLB18" s="247"/>
      <c r="OLC18" s="247"/>
      <c r="OLD18" s="247"/>
      <c r="OLE18" s="247"/>
      <c r="OLF18" s="247"/>
      <c r="OLG18" s="247"/>
      <c r="OLH18" s="247"/>
      <c r="OLI18" s="247"/>
      <c r="OLJ18" s="247"/>
      <c r="OLK18" s="247"/>
      <c r="OLL18" s="247"/>
      <c r="OLM18" s="247"/>
      <c r="OLN18" s="247"/>
      <c r="OLO18" s="247"/>
      <c r="OLP18" s="247"/>
      <c r="OLQ18" s="247"/>
      <c r="OLR18" s="247"/>
      <c r="OLS18" s="247"/>
      <c r="OLT18" s="247"/>
      <c r="OLU18" s="247"/>
      <c r="OLV18" s="247"/>
      <c r="OLW18" s="247"/>
      <c r="OLX18" s="247"/>
      <c r="OLY18" s="247"/>
      <c r="OLZ18" s="247"/>
      <c r="OMA18" s="247"/>
      <c r="OMB18" s="247"/>
      <c r="OMC18" s="247"/>
      <c r="OMD18" s="247"/>
      <c r="OME18" s="247"/>
      <c r="OMF18" s="247"/>
      <c r="OMG18" s="247"/>
      <c r="OMH18" s="247"/>
      <c r="OMI18" s="247"/>
      <c r="OMJ18" s="247"/>
      <c r="OMK18" s="247"/>
      <c r="OML18" s="247"/>
      <c r="OMM18" s="247"/>
      <c r="OMN18" s="247"/>
      <c r="OMO18" s="247"/>
      <c r="OMP18" s="247"/>
      <c r="OMQ18" s="247"/>
      <c r="OMR18" s="247"/>
      <c r="OMS18" s="247"/>
      <c r="OMT18" s="247"/>
      <c r="OMU18" s="247"/>
      <c r="OMV18" s="247"/>
      <c r="OMW18" s="247"/>
      <c r="OMX18" s="247"/>
      <c r="OMY18" s="247"/>
      <c r="OMZ18" s="247"/>
      <c r="ONA18" s="247"/>
      <c r="ONB18" s="247"/>
      <c r="ONC18" s="247"/>
      <c r="OND18" s="247"/>
      <c r="ONE18" s="247"/>
      <c r="ONF18" s="247"/>
      <c r="ONG18" s="247"/>
      <c r="ONH18" s="247"/>
      <c r="ONI18" s="247"/>
      <c r="ONJ18" s="247"/>
      <c r="ONK18" s="247"/>
      <c r="ONL18" s="247"/>
      <c r="ONM18" s="247"/>
      <c r="ONN18" s="247"/>
      <c r="ONO18" s="247"/>
      <c r="ONP18" s="247"/>
      <c r="ONQ18" s="247"/>
      <c r="ONR18" s="247"/>
      <c r="ONS18" s="247"/>
      <c r="ONT18" s="247"/>
      <c r="ONU18" s="247"/>
      <c r="ONV18" s="247"/>
      <c r="ONW18" s="247"/>
      <c r="ONX18" s="247"/>
      <c r="ONY18" s="247"/>
      <c r="ONZ18" s="247"/>
      <c r="OOA18" s="247"/>
      <c r="OOB18" s="247"/>
      <c r="OOC18" s="247"/>
      <c r="OOD18" s="247"/>
      <c r="OOE18" s="247"/>
      <c r="OOF18" s="247"/>
      <c r="OOG18" s="247"/>
      <c r="OOH18" s="247"/>
      <c r="OOI18" s="247"/>
      <c r="OOJ18" s="247"/>
      <c r="OOK18" s="247"/>
      <c r="OOL18" s="247"/>
      <c r="OOM18" s="247"/>
      <c r="OON18" s="247"/>
      <c r="OOO18" s="247"/>
      <c r="OOP18" s="247"/>
      <c r="OOQ18" s="247"/>
      <c r="OOR18" s="247"/>
      <c r="OOS18" s="247"/>
      <c r="OOT18" s="247"/>
      <c r="OOU18" s="247"/>
      <c r="OOV18" s="247"/>
      <c r="OOW18" s="247"/>
      <c r="OOX18" s="247"/>
      <c r="OOY18" s="247"/>
      <c r="OOZ18" s="247"/>
      <c r="OPA18" s="247"/>
      <c r="OPB18" s="247"/>
      <c r="OPC18" s="247"/>
      <c r="OPD18" s="247"/>
      <c r="OPE18" s="247"/>
      <c r="OPF18" s="247"/>
      <c r="OPG18" s="247"/>
      <c r="OPH18" s="247"/>
      <c r="OPI18" s="247"/>
      <c r="OPJ18" s="247"/>
      <c r="OPK18" s="247"/>
      <c r="OPL18" s="247"/>
      <c r="OPM18" s="247"/>
      <c r="OPN18" s="247"/>
      <c r="OPO18" s="247"/>
      <c r="OPP18" s="247"/>
      <c r="OPQ18" s="247"/>
      <c r="OPR18" s="247"/>
      <c r="OPS18" s="247"/>
      <c r="OPT18" s="247"/>
      <c r="OPU18" s="247"/>
      <c r="OPV18" s="247"/>
      <c r="OPW18" s="247"/>
      <c r="OPX18" s="247"/>
      <c r="OPY18" s="247"/>
      <c r="OPZ18" s="247"/>
      <c r="OQA18" s="247"/>
      <c r="OQB18" s="247"/>
      <c r="OQC18" s="247"/>
      <c r="OQD18" s="247"/>
      <c r="OQE18" s="247"/>
      <c r="OQF18" s="247"/>
      <c r="OQG18" s="247"/>
      <c r="OQH18" s="247"/>
      <c r="OQI18" s="247"/>
      <c r="OQJ18" s="247"/>
      <c r="OQK18" s="247"/>
      <c r="OQL18" s="247"/>
      <c r="OQM18" s="247"/>
      <c r="OQN18" s="247"/>
      <c r="OQO18" s="247"/>
      <c r="OQP18" s="247"/>
      <c r="OQQ18" s="247"/>
      <c r="OQR18" s="247"/>
      <c r="OQS18" s="247"/>
      <c r="OQT18" s="247"/>
      <c r="OQU18" s="247"/>
      <c r="OQV18" s="247"/>
      <c r="OQW18" s="247"/>
      <c r="OQX18" s="247"/>
      <c r="OQY18" s="247"/>
      <c r="OQZ18" s="247"/>
      <c r="ORA18" s="247"/>
      <c r="ORB18" s="247"/>
      <c r="ORC18" s="247"/>
      <c r="ORD18" s="247"/>
      <c r="ORE18" s="247"/>
      <c r="ORF18" s="247"/>
      <c r="ORG18" s="247"/>
      <c r="ORH18" s="247"/>
      <c r="ORI18" s="247"/>
      <c r="ORJ18" s="247"/>
      <c r="ORK18" s="247"/>
      <c r="ORL18" s="247"/>
      <c r="ORM18" s="247"/>
      <c r="ORN18" s="247"/>
      <c r="ORO18" s="247"/>
      <c r="ORP18" s="247"/>
      <c r="ORQ18" s="247"/>
      <c r="ORR18" s="247"/>
      <c r="ORS18" s="247"/>
      <c r="ORT18" s="247"/>
      <c r="ORU18" s="247"/>
      <c r="ORV18" s="247"/>
      <c r="ORW18" s="247"/>
      <c r="ORX18" s="247"/>
      <c r="ORY18" s="247"/>
      <c r="ORZ18" s="247"/>
      <c r="OSA18" s="247"/>
      <c r="OSB18" s="247"/>
      <c r="OSC18" s="247"/>
      <c r="OSD18" s="247"/>
      <c r="OSE18" s="247"/>
      <c r="OSF18" s="247"/>
      <c r="OSG18" s="247"/>
      <c r="OSH18" s="247"/>
      <c r="OSI18" s="247"/>
      <c r="OSJ18" s="247"/>
      <c r="OSK18" s="247"/>
      <c r="OSL18" s="247"/>
      <c r="OSM18" s="247"/>
      <c r="OSN18" s="247"/>
      <c r="OSO18" s="247"/>
      <c r="OSP18" s="247"/>
      <c r="OSQ18" s="247"/>
      <c r="OSR18" s="247"/>
      <c r="OSS18" s="247"/>
      <c r="OST18" s="247"/>
      <c r="OSU18" s="247"/>
      <c r="OSV18" s="247"/>
      <c r="OSW18" s="247"/>
      <c r="OSX18" s="247"/>
      <c r="OSY18" s="247"/>
      <c r="OSZ18" s="247"/>
      <c r="OTA18" s="247"/>
      <c r="OTB18" s="247"/>
      <c r="OTC18" s="247"/>
      <c r="OTD18" s="247"/>
      <c r="OTE18" s="247"/>
      <c r="OTF18" s="247"/>
      <c r="OTG18" s="247"/>
      <c r="OTH18" s="247"/>
      <c r="OTI18" s="247"/>
      <c r="OTJ18" s="247"/>
      <c r="OTK18" s="247"/>
      <c r="OTL18" s="247"/>
      <c r="OTM18" s="247"/>
      <c r="OTN18" s="247"/>
      <c r="OTO18" s="247"/>
      <c r="OTP18" s="247"/>
      <c r="OTQ18" s="247"/>
      <c r="OTR18" s="247"/>
      <c r="OTS18" s="247"/>
      <c r="OTT18" s="247"/>
      <c r="OTU18" s="247"/>
      <c r="OTV18" s="247"/>
      <c r="OTW18" s="247"/>
      <c r="OTX18" s="247"/>
      <c r="OTY18" s="247"/>
      <c r="OTZ18" s="247"/>
      <c r="OUA18" s="247"/>
      <c r="OUB18" s="247"/>
      <c r="OUC18" s="247"/>
      <c r="OUD18" s="247"/>
      <c r="OUE18" s="247"/>
      <c r="OUF18" s="247"/>
      <c r="OUG18" s="247"/>
      <c r="OUH18" s="247"/>
      <c r="OUI18" s="247"/>
      <c r="OUJ18" s="247"/>
      <c r="OUK18" s="247"/>
      <c r="OUL18" s="247"/>
      <c r="OUM18" s="247"/>
      <c r="OUN18" s="247"/>
      <c r="OUO18" s="247"/>
      <c r="OUP18" s="247"/>
      <c r="OUQ18" s="247"/>
      <c r="OUR18" s="247"/>
      <c r="OUS18" s="247"/>
      <c r="OUT18" s="247"/>
      <c r="OUU18" s="247"/>
      <c r="OUV18" s="247"/>
      <c r="OUW18" s="247"/>
      <c r="OUX18" s="247"/>
      <c r="OUY18" s="247"/>
      <c r="OUZ18" s="247"/>
      <c r="OVA18" s="247"/>
      <c r="OVB18" s="247"/>
      <c r="OVC18" s="247"/>
      <c r="OVD18" s="247"/>
      <c r="OVE18" s="247"/>
      <c r="OVF18" s="247"/>
      <c r="OVG18" s="247"/>
      <c r="OVH18" s="247"/>
      <c r="OVI18" s="247"/>
      <c r="OVJ18" s="247"/>
      <c r="OVK18" s="247"/>
      <c r="OVL18" s="247"/>
      <c r="OVM18" s="247"/>
      <c r="OVN18" s="247"/>
      <c r="OVO18" s="247"/>
      <c r="OVP18" s="247"/>
      <c r="OVQ18" s="247"/>
      <c r="OVR18" s="247"/>
      <c r="OVS18" s="247"/>
      <c r="OVT18" s="247"/>
      <c r="OVU18" s="247"/>
      <c r="OVV18" s="247"/>
      <c r="OVW18" s="247"/>
      <c r="OVX18" s="247"/>
      <c r="OVY18" s="247"/>
      <c r="OVZ18" s="247"/>
      <c r="OWA18" s="247"/>
      <c r="OWB18" s="247"/>
      <c r="OWC18" s="247"/>
      <c r="OWD18" s="247"/>
      <c r="OWE18" s="247"/>
      <c r="OWF18" s="247"/>
      <c r="OWG18" s="247"/>
      <c r="OWH18" s="247"/>
      <c r="OWI18" s="247"/>
      <c r="OWJ18" s="247"/>
      <c r="OWK18" s="247"/>
      <c r="OWL18" s="247"/>
      <c r="OWM18" s="247"/>
      <c r="OWN18" s="247"/>
      <c r="OWO18" s="247"/>
      <c r="OWP18" s="247"/>
      <c r="OWQ18" s="247"/>
      <c r="OWR18" s="247"/>
      <c r="OWS18" s="247"/>
      <c r="OWT18" s="247"/>
      <c r="OWU18" s="247"/>
      <c r="OWV18" s="247"/>
      <c r="OWW18" s="247"/>
      <c r="OWX18" s="247"/>
      <c r="OWY18" s="247"/>
      <c r="OWZ18" s="247"/>
      <c r="OXA18" s="247"/>
      <c r="OXB18" s="247"/>
      <c r="OXC18" s="247"/>
      <c r="OXD18" s="247"/>
      <c r="OXE18" s="247"/>
      <c r="OXF18" s="247"/>
      <c r="OXG18" s="247"/>
      <c r="OXH18" s="247"/>
      <c r="OXI18" s="247"/>
      <c r="OXJ18" s="247"/>
      <c r="OXK18" s="247"/>
      <c r="OXL18" s="247"/>
      <c r="OXM18" s="247"/>
      <c r="OXN18" s="247"/>
      <c r="OXO18" s="247"/>
      <c r="OXP18" s="247"/>
      <c r="OXQ18" s="247"/>
      <c r="OXR18" s="247"/>
      <c r="OXS18" s="247"/>
      <c r="OXT18" s="247"/>
      <c r="OXU18" s="247"/>
      <c r="OXV18" s="247"/>
      <c r="OXW18" s="247"/>
      <c r="OXX18" s="247"/>
      <c r="OXY18" s="247"/>
      <c r="OXZ18" s="247"/>
      <c r="OYA18" s="247"/>
      <c r="OYB18" s="247"/>
      <c r="OYC18" s="247"/>
      <c r="OYD18" s="247"/>
      <c r="OYE18" s="247"/>
      <c r="OYF18" s="247"/>
      <c r="OYG18" s="247"/>
      <c r="OYH18" s="247"/>
      <c r="OYI18" s="247"/>
      <c r="OYJ18" s="247"/>
      <c r="OYK18" s="247"/>
      <c r="OYL18" s="247"/>
      <c r="OYM18" s="247"/>
      <c r="OYN18" s="247"/>
      <c r="OYO18" s="247"/>
      <c r="OYP18" s="247"/>
      <c r="OYQ18" s="247"/>
      <c r="OYR18" s="247"/>
      <c r="OYS18" s="247"/>
      <c r="OYT18" s="247"/>
      <c r="OYU18" s="247"/>
      <c r="OYV18" s="247"/>
      <c r="OYW18" s="247"/>
      <c r="OYX18" s="247"/>
      <c r="OYY18" s="247"/>
      <c r="OYZ18" s="247"/>
      <c r="OZA18" s="247"/>
      <c r="OZB18" s="247"/>
      <c r="OZC18" s="247"/>
      <c r="OZD18" s="247"/>
      <c r="OZE18" s="247"/>
      <c r="OZF18" s="247"/>
      <c r="OZG18" s="247"/>
      <c r="OZH18" s="247"/>
      <c r="OZI18" s="247"/>
      <c r="OZJ18" s="247"/>
      <c r="OZK18" s="247"/>
      <c r="OZL18" s="247"/>
      <c r="OZM18" s="247"/>
      <c r="OZN18" s="247"/>
      <c r="OZO18" s="247"/>
      <c r="OZP18" s="247"/>
      <c r="OZQ18" s="247"/>
      <c r="OZR18" s="247"/>
      <c r="OZS18" s="247"/>
      <c r="OZT18" s="247"/>
      <c r="OZU18" s="247"/>
      <c r="OZV18" s="247"/>
      <c r="OZW18" s="247"/>
      <c r="OZX18" s="247"/>
      <c r="OZY18" s="247"/>
      <c r="OZZ18" s="247"/>
      <c r="PAA18" s="247"/>
      <c r="PAB18" s="247"/>
      <c r="PAC18" s="247"/>
      <c r="PAD18" s="247"/>
      <c r="PAE18" s="247"/>
      <c r="PAF18" s="247"/>
      <c r="PAG18" s="247"/>
      <c r="PAH18" s="247"/>
      <c r="PAI18" s="247"/>
      <c r="PAJ18" s="247"/>
      <c r="PAK18" s="247"/>
      <c r="PAL18" s="247"/>
      <c r="PAM18" s="247"/>
      <c r="PAN18" s="247"/>
      <c r="PAO18" s="247"/>
      <c r="PAP18" s="247"/>
      <c r="PAQ18" s="247"/>
      <c r="PAR18" s="247"/>
      <c r="PAS18" s="247"/>
      <c r="PAT18" s="247"/>
      <c r="PAU18" s="247"/>
      <c r="PAV18" s="247"/>
      <c r="PAW18" s="247"/>
      <c r="PAX18" s="247"/>
      <c r="PAY18" s="247"/>
      <c r="PAZ18" s="247"/>
      <c r="PBA18" s="247"/>
      <c r="PBB18" s="247"/>
      <c r="PBC18" s="247"/>
      <c r="PBD18" s="247"/>
      <c r="PBE18" s="247"/>
      <c r="PBF18" s="247"/>
      <c r="PBG18" s="247"/>
      <c r="PBH18" s="247"/>
      <c r="PBI18" s="247"/>
      <c r="PBJ18" s="247"/>
      <c r="PBK18" s="247"/>
      <c r="PBL18" s="247"/>
      <c r="PBM18" s="247"/>
      <c r="PBN18" s="247"/>
      <c r="PBO18" s="247"/>
      <c r="PBP18" s="247"/>
      <c r="PBQ18" s="247"/>
      <c r="PBR18" s="247"/>
      <c r="PBS18" s="247"/>
      <c r="PBT18" s="247"/>
      <c r="PBU18" s="247"/>
      <c r="PBV18" s="247"/>
      <c r="PBW18" s="247"/>
      <c r="PBX18" s="247"/>
      <c r="PBY18" s="247"/>
      <c r="PBZ18" s="247"/>
      <c r="PCA18" s="247"/>
      <c r="PCB18" s="247"/>
      <c r="PCC18" s="247"/>
      <c r="PCD18" s="247"/>
      <c r="PCE18" s="247"/>
      <c r="PCF18" s="247"/>
      <c r="PCG18" s="247"/>
      <c r="PCH18" s="247"/>
      <c r="PCI18" s="247"/>
      <c r="PCJ18" s="247"/>
      <c r="PCK18" s="247"/>
      <c r="PCL18" s="247"/>
      <c r="PCM18" s="247"/>
      <c r="PCN18" s="247"/>
      <c r="PCO18" s="247"/>
      <c r="PCP18" s="247"/>
      <c r="PCQ18" s="247"/>
      <c r="PCR18" s="247"/>
      <c r="PCS18" s="247"/>
      <c r="PCT18" s="247"/>
      <c r="PCU18" s="247"/>
      <c r="PCV18" s="247"/>
      <c r="PCW18" s="247"/>
      <c r="PCX18" s="247"/>
      <c r="PCY18" s="247"/>
      <c r="PCZ18" s="247"/>
      <c r="PDA18" s="247"/>
      <c r="PDB18" s="247"/>
      <c r="PDC18" s="247"/>
      <c r="PDD18" s="247"/>
      <c r="PDE18" s="247"/>
      <c r="PDF18" s="247"/>
      <c r="PDG18" s="247"/>
      <c r="PDH18" s="247"/>
      <c r="PDI18" s="247"/>
      <c r="PDJ18" s="247"/>
      <c r="PDK18" s="247"/>
      <c r="PDL18" s="247"/>
      <c r="PDM18" s="247"/>
      <c r="PDN18" s="247"/>
      <c r="PDO18" s="247"/>
      <c r="PDP18" s="247"/>
      <c r="PDQ18" s="247"/>
      <c r="PDR18" s="247"/>
      <c r="PDS18" s="247"/>
      <c r="PDT18" s="247"/>
      <c r="PDU18" s="247"/>
      <c r="PDV18" s="247"/>
      <c r="PDW18" s="247"/>
      <c r="PDX18" s="247"/>
      <c r="PDY18" s="247"/>
      <c r="PDZ18" s="247"/>
      <c r="PEA18" s="247"/>
      <c r="PEB18" s="247"/>
      <c r="PEC18" s="247"/>
      <c r="PED18" s="247"/>
      <c r="PEE18" s="247"/>
      <c r="PEF18" s="247"/>
      <c r="PEG18" s="247"/>
      <c r="PEH18" s="247"/>
      <c r="PEI18" s="247"/>
      <c r="PEJ18" s="247"/>
      <c r="PEK18" s="247"/>
      <c r="PEL18" s="247"/>
      <c r="PEM18" s="247"/>
      <c r="PEN18" s="247"/>
      <c r="PEO18" s="247"/>
      <c r="PEP18" s="247"/>
      <c r="PEQ18" s="247"/>
      <c r="PER18" s="247"/>
      <c r="PES18" s="247"/>
      <c r="PET18" s="247"/>
      <c r="PEU18" s="247"/>
      <c r="PEV18" s="247"/>
      <c r="PEW18" s="247"/>
      <c r="PEX18" s="247"/>
      <c r="PEY18" s="247"/>
      <c r="PEZ18" s="247"/>
      <c r="PFA18" s="247"/>
      <c r="PFB18" s="247"/>
      <c r="PFC18" s="247"/>
      <c r="PFD18" s="247"/>
      <c r="PFE18" s="247"/>
      <c r="PFF18" s="247"/>
      <c r="PFG18" s="247"/>
      <c r="PFH18" s="247"/>
      <c r="PFI18" s="247"/>
      <c r="PFJ18" s="247"/>
      <c r="PFK18" s="247"/>
      <c r="PFL18" s="247"/>
      <c r="PFM18" s="247"/>
      <c r="PFN18" s="247"/>
      <c r="PFO18" s="247"/>
      <c r="PFP18" s="247"/>
      <c r="PFQ18" s="247"/>
      <c r="PFR18" s="247"/>
      <c r="PFS18" s="247"/>
      <c r="PFT18" s="247"/>
      <c r="PFU18" s="247"/>
      <c r="PFV18" s="247"/>
      <c r="PFW18" s="247"/>
      <c r="PFX18" s="247"/>
      <c r="PFY18" s="247"/>
      <c r="PFZ18" s="247"/>
      <c r="PGA18" s="247"/>
      <c r="PGB18" s="247"/>
      <c r="PGC18" s="247"/>
      <c r="PGD18" s="247"/>
      <c r="PGE18" s="247"/>
      <c r="PGF18" s="247"/>
      <c r="PGG18" s="247"/>
      <c r="PGH18" s="247"/>
      <c r="PGI18" s="247"/>
      <c r="PGJ18" s="247"/>
      <c r="PGK18" s="247"/>
      <c r="PGL18" s="247"/>
      <c r="PGM18" s="247"/>
      <c r="PGN18" s="247"/>
      <c r="PGO18" s="247"/>
      <c r="PGP18" s="247"/>
      <c r="PGQ18" s="247"/>
      <c r="PGR18" s="247"/>
      <c r="PGS18" s="247"/>
      <c r="PGT18" s="247"/>
      <c r="PGU18" s="247"/>
      <c r="PGV18" s="247"/>
      <c r="PGW18" s="247"/>
      <c r="PGX18" s="247"/>
      <c r="PGY18" s="247"/>
      <c r="PGZ18" s="247"/>
      <c r="PHA18" s="247"/>
      <c r="PHB18" s="247"/>
      <c r="PHC18" s="247"/>
      <c r="PHD18" s="247"/>
      <c r="PHE18" s="247"/>
      <c r="PHF18" s="247"/>
      <c r="PHG18" s="247"/>
      <c r="PHH18" s="247"/>
      <c r="PHI18" s="247"/>
      <c r="PHJ18" s="247"/>
      <c r="PHK18" s="247"/>
      <c r="PHL18" s="247"/>
      <c r="PHM18" s="247"/>
      <c r="PHN18" s="247"/>
      <c r="PHO18" s="247"/>
      <c r="PHP18" s="247"/>
      <c r="PHQ18" s="247"/>
      <c r="PHR18" s="247"/>
      <c r="PHS18" s="247"/>
      <c r="PHT18" s="247"/>
      <c r="PHU18" s="247"/>
      <c r="PHV18" s="247"/>
      <c r="PHW18" s="247"/>
      <c r="PHX18" s="247"/>
      <c r="PHY18" s="247"/>
      <c r="PHZ18" s="247"/>
      <c r="PIA18" s="247"/>
      <c r="PIB18" s="247"/>
      <c r="PIC18" s="247"/>
      <c r="PID18" s="247"/>
      <c r="PIE18" s="247"/>
      <c r="PIF18" s="247"/>
      <c r="PIG18" s="247"/>
      <c r="PIH18" s="247"/>
      <c r="PII18" s="247"/>
      <c r="PIJ18" s="247"/>
      <c r="PIK18" s="247"/>
      <c r="PIL18" s="247"/>
      <c r="PIM18" s="247"/>
      <c r="PIN18" s="247"/>
      <c r="PIO18" s="247"/>
      <c r="PIP18" s="247"/>
      <c r="PIQ18" s="247"/>
      <c r="PIR18" s="247"/>
      <c r="PIS18" s="247"/>
      <c r="PIT18" s="247"/>
      <c r="PIU18" s="247"/>
      <c r="PIV18" s="247"/>
      <c r="PIW18" s="247"/>
      <c r="PIX18" s="247"/>
      <c r="PIY18" s="247"/>
      <c r="PIZ18" s="247"/>
      <c r="PJA18" s="247"/>
      <c r="PJB18" s="247"/>
      <c r="PJC18" s="247"/>
      <c r="PJD18" s="247"/>
      <c r="PJE18" s="247"/>
      <c r="PJF18" s="247"/>
      <c r="PJG18" s="247"/>
      <c r="PJH18" s="247"/>
      <c r="PJI18" s="247"/>
      <c r="PJJ18" s="247"/>
      <c r="PJK18" s="247"/>
      <c r="PJL18" s="247"/>
      <c r="PJM18" s="247"/>
      <c r="PJN18" s="247"/>
      <c r="PJO18" s="247"/>
      <c r="PJP18" s="247"/>
      <c r="PJQ18" s="247"/>
      <c r="PJR18" s="247"/>
      <c r="PJS18" s="247"/>
      <c r="PJT18" s="247"/>
      <c r="PJU18" s="247"/>
      <c r="PJV18" s="247"/>
      <c r="PJW18" s="247"/>
      <c r="PJX18" s="247"/>
      <c r="PJY18" s="247"/>
      <c r="PJZ18" s="247"/>
      <c r="PKA18" s="247"/>
      <c r="PKB18" s="247"/>
      <c r="PKC18" s="247"/>
      <c r="PKD18" s="247"/>
      <c r="PKE18" s="247"/>
      <c r="PKF18" s="247"/>
      <c r="PKG18" s="247"/>
      <c r="PKH18" s="247"/>
      <c r="PKI18" s="247"/>
      <c r="PKJ18" s="247"/>
      <c r="PKK18" s="247"/>
      <c r="PKL18" s="247"/>
      <c r="PKM18" s="247"/>
      <c r="PKN18" s="247"/>
      <c r="PKO18" s="247"/>
      <c r="PKP18" s="247"/>
      <c r="PKQ18" s="247"/>
      <c r="PKR18" s="247"/>
      <c r="PKS18" s="247"/>
      <c r="PKT18" s="247"/>
      <c r="PKU18" s="247"/>
      <c r="PKV18" s="247"/>
      <c r="PKW18" s="247"/>
      <c r="PKX18" s="247"/>
      <c r="PKY18" s="247"/>
      <c r="PKZ18" s="247"/>
      <c r="PLA18" s="247"/>
      <c r="PLB18" s="247"/>
      <c r="PLC18" s="247"/>
      <c r="PLD18" s="247"/>
      <c r="PLE18" s="247"/>
      <c r="PLF18" s="247"/>
      <c r="PLG18" s="247"/>
      <c r="PLH18" s="247"/>
      <c r="PLI18" s="247"/>
      <c r="PLJ18" s="247"/>
      <c r="PLK18" s="247"/>
      <c r="PLL18" s="247"/>
      <c r="PLM18" s="247"/>
      <c r="PLN18" s="247"/>
      <c r="PLO18" s="247"/>
      <c r="PLP18" s="247"/>
      <c r="PLQ18" s="247"/>
      <c r="PLR18" s="247"/>
      <c r="PLS18" s="247"/>
      <c r="PLT18" s="247"/>
      <c r="PLU18" s="247"/>
      <c r="PLV18" s="247"/>
      <c r="PLW18" s="247"/>
      <c r="PLX18" s="247"/>
      <c r="PLY18" s="247"/>
      <c r="PLZ18" s="247"/>
      <c r="PMA18" s="247"/>
      <c r="PMB18" s="247"/>
      <c r="PMC18" s="247"/>
      <c r="PMD18" s="247"/>
      <c r="PME18" s="247"/>
      <c r="PMF18" s="247"/>
      <c r="PMG18" s="247"/>
      <c r="PMH18" s="247"/>
      <c r="PMI18" s="247"/>
      <c r="PMJ18" s="247"/>
      <c r="PMK18" s="247"/>
      <c r="PML18" s="247"/>
      <c r="PMM18" s="247"/>
      <c r="PMN18" s="247"/>
      <c r="PMO18" s="247"/>
      <c r="PMP18" s="247"/>
      <c r="PMQ18" s="247"/>
      <c r="PMR18" s="247"/>
      <c r="PMS18" s="247"/>
      <c r="PMT18" s="247"/>
      <c r="PMU18" s="247"/>
      <c r="PMV18" s="247"/>
      <c r="PMW18" s="247"/>
      <c r="PMX18" s="247"/>
      <c r="PMY18" s="247"/>
      <c r="PMZ18" s="247"/>
      <c r="PNA18" s="247"/>
      <c r="PNB18" s="247"/>
      <c r="PNC18" s="247"/>
      <c r="PND18" s="247"/>
      <c r="PNE18" s="247"/>
      <c r="PNF18" s="247"/>
      <c r="PNG18" s="247"/>
      <c r="PNH18" s="247"/>
      <c r="PNI18" s="247"/>
      <c r="PNJ18" s="247"/>
      <c r="PNK18" s="247"/>
      <c r="PNL18" s="247"/>
      <c r="PNM18" s="247"/>
      <c r="PNN18" s="247"/>
      <c r="PNO18" s="247"/>
      <c r="PNP18" s="247"/>
      <c r="PNQ18" s="247"/>
      <c r="PNR18" s="247"/>
      <c r="PNS18" s="247"/>
      <c r="PNT18" s="247"/>
      <c r="PNU18" s="247"/>
      <c r="PNV18" s="247"/>
      <c r="PNW18" s="247"/>
      <c r="PNX18" s="247"/>
      <c r="PNY18" s="247"/>
      <c r="PNZ18" s="247"/>
      <c r="POA18" s="247"/>
      <c r="POB18" s="247"/>
      <c r="POC18" s="247"/>
      <c r="POD18" s="247"/>
      <c r="POE18" s="247"/>
      <c r="POF18" s="247"/>
      <c r="POG18" s="247"/>
      <c r="POH18" s="247"/>
      <c r="POI18" s="247"/>
      <c r="POJ18" s="247"/>
      <c r="POK18" s="247"/>
      <c r="POL18" s="247"/>
      <c r="POM18" s="247"/>
      <c r="PON18" s="247"/>
      <c r="POO18" s="247"/>
      <c r="POP18" s="247"/>
      <c r="POQ18" s="247"/>
      <c r="POR18" s="247"/>
      <c r="POS18" s="247"/>
      <c r="POT18" s="247"/>
      <c r="POU18" s="247"/>
      <c r="POV18" s="247"/>
      <c r="POW18" s="247"/>
      <c r="POX18" s="247"/>
      <c r="POY18" s="247"/>
      <c r="POZ18" s="247"/>
      <c r="PPA18" s="247"/>
      <c r="PPB18" s="247"/>
      <c r="PPC18" s="247"/>
      <c r="PPD18" s="247"/>
      <c r="PPE18" s="247"/>
      <c r="PPF18" s="247"/>
      <c r="PPG18" s="247"/>
      <c r="PPH18" s="247"/>
      <c r="PPI18" s="247"/>
      <c r="PPJ18" s="247"/>
      <c r="PPK18" s="247"/>
      <c r="PPL18" s="247"/>
      <c r="PPM18" s="247"/>
      <c r="PPN18" s="247"/>
      <c r="PPO18" s="247"/>
      <c r="PPP18" s="247"/>
      <c r="PPQ18" s="247"/>
      <c r="PPR18" s="247"/>
      <c r="PPS18" s="247"/>
      <c r="PPT18" s="247"/>
      <c r="PPU18" s="247"/>
      <c r="PPV18" s="247"/>
      <c r="PPW18" s="247"/>
      <c r="PPX18" s="247"/>
      <c r="PPY18" s="247"/>
      <c r="PPZ18" s="247"/>
      <c r="PQA18" s="247"/>
      <c r="PQB18" s="247"/>
      <c r="PQC18" s="247"/>
      <c r="PQD18" s="247"/>
      <c r="PQE18" s="247"/>
      <c r="PQF18" s="247"/>
      <c r="PQG18" s="247"/>
      <c r="PQH18" s="247"/>
      <c r="PQI18" s="247"/>
      <c r="PQJ18" s="247"/>
      <c r="PQK18" s="247"/>
      <c r="PQL18" s="247"/>
      <c r="PQM18" s="247"/>
      <c r="PQN18" s="247"/>
      <c r="PQO18" s="247"/>
      <c r="PQP18" s="247"/>
      <c r="PQQ18" s="247"/>
      <c r="PQR18" s="247"/>
      <c r="PQS18" s="247"/>
      <c r="PQT18" s="247"/>
      <c r="PQU18" s="247"/>
      <c r="PQV18" s="247"/>
      <c r="PQW18" s="247"/>
      <c r="PQX18" s="247"/>
      <c r="PQY18" s="247"/>
      <c r="PQZ18" s="247"/>
      <c r="PRA18" s="247"/>
      <c r="PRB18" s="247"/>
      <c r="PRC18" s="247"/>
      <c r="PRD18" s="247"/>
      <c r="PRE18" s="247"/>
      <c r="PRF18" s="247"/>
      <c r="PRG18" s="247"/>
      <c r="PRH18" s="247"/>
      <c r="PRI18" s="247"/>
      <c r="PRJ18" s="247"/>
      <c r="PRK18" s="247"/>
      <c r="PRL18" s="247"/>
      <c r="PRM18" s="247"/>
      <c r="PRN18" s="247"/>
      <c r="PRO18" s="247"/>
      <c r="PRP18" s="247"/>
      <c r="PRQ18" s="247"/>
      <c r="PRR18" s="247"/>
      <c r="PRS18" s="247"/>
      <c r="PRT18" s="247"/>
      <c r="PRU18" s="247"/>
      <c r="PRV18" s="247"/>
      <c r="PRW18" s="247"/>
      <c r="PRX18" s="247"/>
      <c r="PRY18" s="247"/>
      <c r="PRZ18" s="247"/>
      <c r="PSA18" s="247"/>
      <c r="PSB18" s="247"/>
      <c r="PSC18" s="247"/>
      <c r="PSD18" s="247"/>
      <c r="PSE18" s="247"/>
      <c r="PSF18" s="247"/>
      <c r="PSG18" s="247"/>
      <c r="PSH18" s="247"/>
      <c r="PSI18" s="247"/>
      <c r="PSJ18" s="247"/>
      <c r="PSK18" s="247"/>
      <c r="PSL18" s="247"/>
      <c r="PSM18" s="247"/>
      <c r="PSN18" s="247"/>
      <c r="PSO18" s="247"/>
      <c r="PSP18" s="247"/>
      <c r="PSQ18" s="247"/>
      <c r="PSR18" s="247"/>
      <c r="PSS18" s="247"/>
      <c r="PST18" s="247"/>
      <c r="PSU18" s="247"/>
      <c r="PSV18" s="247"/>
      <c r="PSW18" s="247"/>
      <c r="PSX18" s="247"/>
      <c r="PSY18" s="247"/>
      <c r="PSZ18" s="247"/>
      <c r="PTA18" s="247"/>
      <c r="PTB18" s="247"/>
      <c r="PTC18" s="247"/>
      <c r="PTD18" s="247"/>
      <c r="PTE18" s="247"/>
      <c r="PTF18" s="247"/>
      <c r="PTG18" s="247"/>
      <c r="PTH18" s="247"/>
      <c r="PTI18" s="247"/>
      <c r="PTJ18" s="247"/>
      <c r="PTK18" s="247"/>
      <c r="PTL18" s="247"/>
      <c r="PTM18" s="247"/>
      <c r="PTN18" s="247"/>
      <c r="PTO18" s="247"/>
      <c r="PTP18" s="247"/>
      <c r="PTQ18" s="247"/>
      <c r="PTR18" s="247"/>
      <c r="PTS18" s="247"/>
      <c r="PTT18" s="247"/>
      <c r="PTU18" s="247"/>
      <c r="PTV18" s="247"/>
      <c r="PTW18" s="247"/>
      <c r="PTX18" s="247"/>
      <c r="PTY18" s="247"/>
      <c r="PTZ18" s="247"/>
      <c r="PUA18" s="247"/>
      <c r="PUB18" s="247"/>
      <c r="PUC18" s="247"/>
      <c r="PUD18" s="247"/>
      <c r="PUE18" s="247"/>
      <c r="PUF18" s="247"/>
      <c r="PUG18" s="247"/>
      <c r="PUH18" s="247"/>
      <c r="PUI18" s="247"/>
      <c r="PUJ18" s="247"/>
      <c r="PUK18" s="247"/>
      <c r="PUL18" s="247"/>
      <c r="PUM18" s="247"/>
      <c r="PUN18" s="247"/>
      <c r="PUO18" s="247"/>
      <c r="PUP18" s="247"/>
      <c r="PUQ18" s="247"/>
      <c r="PUR18" s="247"/>
      <c r="PUS18" s="247"/>
      <c r="PUT18" s="247"/>
      <c r="PUU18" s="247"/>
      <c r="PUV18" s="247"/>
      <c r="PUW18" s="247"/>
      <c r="PUX18" s="247"/>
      <c r="PUY18" s="247"/>
      <c r="PUZ18" s="247"/>
      <c r="PVA18" s="247"/>
      <c r="PVB18" s="247"/>
      <c r="PVC18" s="247"/>
      <c r="PVD18" s="247"/>
      <c r="PVE18" s="247"/>
      <c r="PVF18" s="247"/>
      <c r="PVG18" s="247"/>
      <c r="PVH18" s="247"/>
      <c r="PVI18" s="247"/>
      <c r="PVJ18" s="247"/>
      <c r="PVK18" s="247"/>
      <c r="PVL18" s="247"/>
      <c r="PVM18" s="247"/>
      <c r="PVN18" s="247"/>
      <c r="PVO18" s="247"/>
      <c r="PVP18" s="247"/>
      <c r="PVQ18" s="247"/>
      <c r="PVR18" s="247"/>
      <c r="PVS18" s="247"/>
      <c r="PVT18" s="247"/>
      <c r="PVU18" s="247"/>
      <c r="PVV18" s="247"/>
      <c r="PVW18" s="247"/>
      <c r="PVX18" s="247"/>
      <c r="PVY18" s="247"/>
      <c r="PVZ18" s="247"/>
      <c r="PWA18" s="247"/>
      <c r="PWB18" s="247"/>
      <c r="PWC18" s="247"/>
      <c r="PWD18" s="247"/>
      <c r="PWE18" s="247"/>
      <c r="PWF18" s="247"/>
      <c r="PWG18" s="247"/>
      <c r="PWH18" s="247"/>
      <c r="PWI18" s="247"/>
      <c r="PWJ18" s="247"/>
      <c r="PWK18" s="247"/>
      <c r="PWL18" s="247"/>
      <c r="PWM18" s="247"/>
      <c r="PWN18" s="247"/>
      <c r="PWO18" s="247"/>
      <c r="PWP18" s="247"/>
      <c r="PWQ18" s="247"/>
      <c r="PWR18" s="247"/>
      <c r="PWS18" s="247"/>
      <c r="PWT18" s="247"/>
      <c r="PWU18" s="247"/>
      <c r="PWV18" s="247"/>
      <c r="PWW18" s="247"/>
      <c r="PWX18" s="247"/>
      <c r="PWY18" s="247"/>
      <c r="PWZ18" s="247"/>
      <c r="PXA18" s="247"/>
      <c r="PXB18" s="247"/>
      <c r="PXC18" s="247"/>
      <c r="PXD18" s="247"/>
      <c r="PXE18" s="247"/>
      <c r="PXF18" s="247"/>
      <c r="PXG18" s="247"/>
      <c r="PXH18" s="247"/>
      <c r="PXI18" s="247"/>
      <c r="PXJ18" s="247"/>
      <c r="PXK18" s="247"/>
      <c r="PXL18" s="247"/>
      <c r="PXM18" s="247"/>
      <c r="PXN18" s="247"/>
      <c r="PXO18" s="247"/>
      <c r="PXP18" s="247"/>
      <c r="PXQ18" s="247"/>
      <c r="PXR18" s="247"/>
      <c r="PXS18" s="247"/>
      <c r="PXT18" s="247"/>
      <c r="PXU18" s="247"/>
      <c r="PXV18" s="247"/>
      <c r="PXW18" s="247"/>
      <c r="PXX18" s="247"/>
      <c r="PXY18" s="247"/>
      <c r="PXZ18" s="247"/>
      <c r="PYA18" s="247"/>
      <c r="PYB18" s="247"/>
      <c r="PYC18" s="247"/>
      <c r="PYD18" s="247"/>
      <c r="PYE18" s="247"/>
      <c r="PYF18" s="247"/>
      <c r="PYG18" s="247"/>
      <c r="PYH18" s="247"/>
      <c r="PYI18" s="247"/>
      <c r="PYJ18" s="247"/>
      <c r="PYK18" s="247"/>
      <c r="PYL18" s="247"/>
      <c r="PYM18" s="247"/>
      <c r="PYN18" s="247"/>
      <c r="PYO18" s="247"/>
      <c r="PYP18" s="247"/>
      <c r="PYQ18" s="247"/>
      <c r="PYR18" s="247"/>
      <c r="PYS18" s="247"/>
      <c r="PYT18" s="247"/>
      <c r="PYU18" s="247"/>
      <c r="PYV18" s="247"/>
      <c r="PYW18" s="247"/>
      <c r="PYX18" s="247"/>
      <c r="PYY18" s="247"/>
      <c r="PYZ18" s="247"/>
      <c r="PZA18" s="247"/>
      <c r="PZB18" s="247"/>
      <c r="PZC18" s="247"/>
      <c r="PZD18" s="247"/>
      <c r="PZE18" s="247"/>
      <c r="PZF18" s="247"/>
      <c r="PZG18" s="247"/>
      <c r="PZH18" s="247"/>
      <c r="PZI18" s="247"/>
      <c r="PZJ18" s="247"/>
      <c r="PZK18" s="247"/>
      <c r="PZL18" s="247"/>
      <c r="PZM18" s="247"/>
      <c r="PZN18" s="247"/>
      <c r="PZO18" s="247"/>
      <c r="PZP18" s="247"/>
      <c r="PZQ18" s="247"/>
      <c r="PZR18" s="247"/>
      <c r="PZS18" s="247"/>
      <c r="PZT18" s="247"/>
      <c r="PZU18" s="247"/>
      <c r="PZV18" s="247"/>
      <c r="PZW18" s="247"/>
      <c r="PZX18" s="247"/>
      <c r="PZY18" s="247"/>
      <c r="PZZ18" s="247"/>
      <c r="QAA18" s="247"/>
      <c r="QAB18" s="247"/>
      <c r="QAC18" s="247"/>
      <c r="QAD18" s="247"/>
      <c r="QAE18" s="247"/>
      <c r="QAF18" s="247"/>
      <c r="QAG18" s="247"/>
      <c r="QAH18" s="247"/>
      <c r="QAI18" s="247"/>
      <c r="QAJ18" s="247"/>
      <c r="QAK18" s="247"/>
      <c r="QAL18" s="247"/>
      <c r="QAM18" s="247"/>
      <c r="QAN18" s="247"/>
      <c r="QAO18" s="247"/>
      <c r="QAP18" s="247"/>
      <c r="QAQ18" s="247"/>
      <c r="QAR18" s="247"/>
      <c r="QAS18" s="247"/>
      <c r="QAT18" s="247"/>
      <c r="QAU18" s="247"/>
      <c r="QAV18" s="247"/>
      <c r="QAW18" s="247"/>
      <c r="QAX18" s="247"/>
      <c r="QAY18" s="247"/>
      <c r="QAZ18" s="247"/>
      <c r="QBA18" s="247"/>
      <c r="QBB18" s="247"/>
      <c r="QBC18" s="247"/>
      <c r="QBD18" s="247"/>
      <c r="QBE18" s="247"/>
      <c r="QBF18" s="247"/>
      <c r="QBG18" s="247"/>
      <c r="QBH18" s="247"/>
      <c r="QBI18" s="247"/>
      <c r="QBJ18" s="247"/>
      <c r="QBK18" s="247"/>
      <c r="QBL18" s="247"/>
      <c r="QBM18" s="247"/>
      <c r="QBN18" s="247"/>
      <c r="QBO18" s="247"/>
      <c r="QBP18" s="247"/>
      <c r="QBQ18" s="247"/>
      <c r="QBR18" s="247"/>
      <c r="QBS18" s="247"/>
      <c r="QBT18" s="247"/>
      <c r="QBU18" s="247"/>
      <c r="QBV18" s="247"/>
      <c r="QBW18" s="247"/>
      <c r="QBX18" s="247"/>
      <c r="QBY18" s="247"/>
      <c r="QBZ18" s="247"/>
      <c r="QCA18" s="247"/>
      <c r="QCB18" s="247"/>
      <c r="QCC18" s="247"/>
      <c r="QCD18" s="247"/>
      <c r="QCE18" s="247"/>
      <c r="QCF18" s="247"/>
      <c r="QCG18" s="247"/>
      <c r="QCH18" s="247"/>
      <c r="QCI18" s="247"/>
      <c r="QCJ18" s="247"/>
      <c r="QCK18" s="247"/>
      <c r="QCL18" s="247"/>
      <c r="QCM18" s="247"/>
      <c r="QCN18" s="247"/>
      <c r="QCO18" s="247"/>
      <c r="QCP18" s="247"/>
      <c r="QCQ18" s="247"/>
      <c r="QCR18" s="247"/>
      <c r="QCS18" s="247"/>
      <c r="QCT18" s="247"/>
      <c r="QCU18" s="247"/>
      <c r="QCV18" s="247"/>
      <c r="QCW18" s="247"/>
      <c r="QCX18" s="247"/>
      <c r="QCY18" s="247"/>
      <c r="QCZ18" s="247"/>
      <c r="QDA18" s="247"/>
      <c r="QDB18" s="247"/>
      <c r="QDC18" s="247"/>
      <c r="QDD18" s="247"/>
      <c r="QDE18" s="247"/>
      <c r="QDF18" s="247"/>
      <c r="QDG18" s="247"/>
      <c r="QDH18" s="247"/>
      <c r="QDI18" s="247"/>
      <c r="QDJ18" s="247"/>
      <c r="QDK18" s="247"/>
      <c r="QDL18" s="247"/>
      <c r="QDM18" s="247"/>
      <c r="QDN18" s="247"/>
      <c r="QDO18" s="247"/>
      <c r="QDP18" s="247"/>
      <c r="QDQ18" s="247"/>
      <c r="QDR18" s="247"/>
      <c r="QDS18" s="247"/>
      <c r="QDT18" s="247"/>
      <c r="QDU18" s="247"/>
      <c r="QDV18" s="247"/>
      <c r="QDW18" s="247"/>
      <c r="QDX18" s="247"/>
      <c r="QDY18" s="247"/>
      <c r="QDZ18" s="247"/>
      <c r="QEA18" s="247"/>
      <c r="QEB18" s="247"/>
      <c r="QEC18" s="247"/>
      <c r="QED18" s="247"/>
      <c r="QEE18" s="247"/>
      <c r="QEF18" s="247"/>
      <c r="QEG18" s="247"/>
      <c r="QEH18" s="247"/>
      <c r="QEI18" s="247"/>
      <c r="QEJ18" s="247"/>
      <c r="QEK18" s="247"/>
      <c r="QEL18" s="247"/>
      <c r="QEM18" s="247"/>
      <c r="QEN18" s="247"/>
      <c r="QEO18" s="247"/>
      <c r="QEP18" s="247"/>
      <c r="QEQ18" s="247"/>
      <c r="QER18" s="247"/>
      <c r="QES18" s="247"/>
      <c r="QET18" s="247"/>
      <c r="QEU18" s="247"/>
      <c r="QEV18" s="247"/>
      <c r="QEW18" s="247"/>
      <c r="QEX18" s="247"/>
      <c r="QEY18" s="247"/>
      <c r="QEZ18" s="247"/>
      <c r="QFA18" s="247"/>
      <c r="QFB18" s="247"/>
      <c r="QFC18" s="247"/>
      <c r="QFD18" s="247"/>
      <c r="QFE18" s="247"/>
      <c r="QFF18" s="247"/>
      <c r="QFG18" s="247"/>
      <c r="QFH18" s="247"/>
      <c r="QFI18" s="247"/>
      <c r="QFJ18" s="247"/>
      <c r="QFK18" s="247"/>
      <c r="QFL18" s="247"/>
      <c r="QFM18" s="247"/>
      <c r="QFN18" s="247"/>
      <c r="QFO18" s="247"/>
      <c r="QFP18" s="247"/>
      <c r="QFQ18" s="247"/>
      <c r="QFR18" s="247"/>
      <c r="QFS18" s="247"/>
      <c r="QFT18" s="247"/>
      <c r="QFU18" s="247"/>
      <c r="QFV18" s="247"/>
      <c r="QFW18" s="247"/>
      <c r="QFX18" s="247"/>
      <c r="QFY18" s="247"/>
      <c r="QFZ18" s="247"/>
      <c r="QGA18" s="247"/>
      <c r="QGB18" s="247"/>
      <c r="QGC18" s="247"/>
      <c r="QGD18" s="247"/>
      <c r="QGE18" s="247"/>
      <c r="QGF18" s="247"/>
      <c r="QGG18" s="247"/>
      <c r="QGH18" s="247"/>
      <c r="QGI18" s="247"/>
      <c r="QGJ18" s="247"/>
      <c r="QGK18" s="247"/>
      <c r="QGL18" s="247"/>
      <c r="QGM18" s="247"/>
      <c r="QGN18" s="247"/>
      <c r="QGO18" s="247"/>
      <c r="QGP18" s="247"/>
      <c r="QGQ18" s="247"/>
      <c r="QGR18" s="247"/>
      <c r="QGS18" s="247"/>
      <c r="QGT18" s="247"/>
      <c r="QGU18" s="247"/>
      <c r="QGV18" s="247"/>
      <c r="QGW18" s="247"/>
      <c r="QGX18" s="247"/>
      <c r="QGY18" s="247"/>
      <c r="QGZ18" s="247"/>
      <c r="QHA18" s="247"/>
      <c r="QHB18" s="247"/>
      <c r="QHC18" s="247"/>
      <c r="QHD18" s="247"/>
      <c r="QHE18" s="247"/>
      <c r="QHF18" s="247"/>
      <c r="QHG18" s="247"/>
      <c r="QHH18" s="247"/>
      <c r="QHI18" s="247"/>
      <c r="QHJ18" s="247"/>
      <c r="QHK18" s="247"/>
      <c r="QHL18" s="247"/>
      <c r="QHM18" s="247"/>
      <c r="QHN18" s="247"/>
      <c r="QHO18" s="247"/>
      <c r="QHP18" s="247"/>
      <c r="QHQ18" s="247"/>
      <c r="QHR18" s="247"/>
      <c r="QHS18" s="247"/>
      <c r="QHT18" s="247"/>
      <c r="QHU18" s="247"/>
      <c r="QHV18" s="247"/>
      <c r="QHW18" s="247"/>
      <c r="QHX18" s="247"/>
      <c r="QHY18" s="247"/>
      <c r="QHZ18" s="247"/>
      <c r="QIA18" s="247"/>
      <c r="QIB18" s="247"/>
      <c r="QIC18" s="247"/>
      <c r="QID18" s="247"/>
      <c r="QIE18" s="247"/>
      <c r="QIF18" s="247"/>
      <c r="QIG18" s="247"/>
      <c r="QIH18" s="247"/>
      <c r="QII18" s="247"/>
      <c r="QIJ18" s="247"/>
      <c r="QIK18" s="247"/>
      <c r="QIL18" s="247"/>
      <c r="QIM18" s="247"/>
      <c r="QIN18" s="247"/>
      <c r="QIO18" s="247"/>
      <c r="QIP18" s="247"/>
      <c r="QIQ18" s="247"/>
      <c r="QIR18" s="247"/>
      <c r="QIS18" s="247"/>
      <c r="QIT18" s="247"/>
      <c r="QIU18" s="247"/>
      <c r="QIV18" s="247"/>
      <c r="QIW18" s="247"/>
      <c r="QIX18" s="247"/>
      <c r="QIY18" s="247"/>
      <c r="QIZ18" s="247"/>
      <c r="QJA18" s="247"/>
      <c r="QJB18" s="247"/>
      <c r="QJC18" s="247"/>
      <c r="QJD18" s="247"/>
      <c r="QJE18" s="247"/>
      <c r="QJF18" s="247"/>
      <c r="QJG18" s="247"/>
      <c r="QJH18" s="247"/>
      <c r="QJI18" s="247"/>
      <c r="QJJ18" s="247"/>
      <c r="QJK18" s="247"/>
      <c r="QJL18" s="247"/>
      <c r="QJM18" s="247"/>
      <c r="QJN18" s="247"/>
      <c r="QJO18" s="247"/>
      <c r="QJP18" s="247"/>
      <c r="QJQ18" s="247"/>
      <c r="QJR18" s="247"/>
      <c r="QJS18" s="247"/>
      <c r="QJT18" s="247"/>
      <c r="QJU18" s="247"/>
      <c r="QJV18" s="247"/>
      <c r="QJW18" s="247"/>
      <c r="QJX18" s="247"/>
      <c r="QJY18" s="247"/>
      <c r="QJZ18" s="247"/>
      <c r="QKA18" s="247"/>
      <c r="QKB18" s="247"/>
      <c r="QKC18" s="247"/>
      <c r="QKD18" s="247"/>
      <c r="QKE18" s="247"/>
      <c r="QKF18" s="247"/>
      <c r="QKG18" s="247"/>
      <c r="QKH18" s="247"/>
      <c r="QKI18" s="247"/>
      <c r="QKJ18" s="247"/>
      <c r="QKK18" s="247"/>
      <c r="QKL18" s="247"/>
      <c r="QKM18" s="247"/>
      <c r="QKN18" s="247"/>
      <c r="QKO18" s="247"/>
      <c r="QKP18" s="247"/>
      <c r="QKQ18" s="247"/>
      <c r="QKR18" s="247"/>
      <c r="QKS18" s="247"/>
      <c r="QKT18" s="247"/>
      <c r="QKU18" s="247"/>
      <c r="QKV18" s="247"/>
      <c r="QKW18" s="247"/>
      <c r="QKX18" s="247"/>
      <c r="QKY18" s="247"/>
      <c r="QKZ18" s="247"/>
      <c r="QLA18" s="247"/>
      <c r="QLB18" s="247"/>
      <c r="QLC18" s="247"/>
      <c r="QLD18" s="247"/>
      <c r="QLE18" s="247"/>
      <c r="QLF18" s="247"/>
      <c r="QLG18" s="247"/>
      <c r="QLH18" s="247"/>
      <c r="QLI18" s="247"/>
      <c r="QLJ18" s="247"/>
      <c r="QLK18" s="247"/>
      <c r="QLL18" s="247"/>
      <c r="QLM18" s="247"/>
      <c r="QLN18" s="247"/>
      <c r="QLO18" s="247"/>
      <c r="QLP18" s="247"/>
      <c r="QLQ18" s="247"/>
      <c r="QLR18" s="247"/>
      <c r="QLS18" s="247"/>
      <c r="QLT18" s="247"/>
      <c r="QLU18" s="247"/>
      <c r="QLV18" s="247"/>
      <c r="QLW18" s="247"/>
      <c r="QLX18" s="247"/>
      <c r="QLY18" s="247"/>
      <c r="QLZ18" s="247"/>
      <c r="QMA18" s="247"/>
      <c r="QMB18" s="247"/>
      <c r="QMC18" s="247"/>
      <c r="QMD18" s="247"/>
      <c r="QME18" s="247"/>
      <c r="QMF18" s="247"/>
      <c r="QMG18" s="247"/>
      <c r="QMH18" s="247"/>
      <c r="QMI18" s="247"/>
      <c r="QMJ18" s="247"/>
      <c r="QMK18" s="247"/>
      <c r="QML18" s="247"/>
      <c r="QMM18" s="247"/>
      <c r="QMN18" s="247"/>
      <c r="QMO18" s="247"/>
      <c r="QMP18" s="247"/>
      <c r="QMQ18" s="247"/>
      <c r="QMR18" s="247"/>
      <c r="QMS18" s="247"/>
      <c r="QMT18" s="247"/>
      <c r="QMU18" s="247"/>
      <c r="QMV18" s="247"/>
      <c r="QMW18" s="247"/>
      <c r="QMX18" s="247"/>
      <c r="QMY18" s="247"/>
      <c r="QMZ18" s="247"/>
      <c r="QNA18" s="247"/>
      <c r="QNB18" s="247"/>
      <c r="QNC18" s="247"/>
      <c r="QND18" s="247"/>
      <c r="QNE18" s="247"/>
      <c r="QNF18" s="247"/>
      <c r="QNG18" s="247"/>
      <c r="QNH18" s="247"/>
      <c r="QNI18" s="247"/>
      <c r="QNJ18" s="247"/>
      <c r="QNK18" s="247"/>
      <c r="QNL18" s="247"/>
      <c r="QNM18" s="247"/>
      <c r="QNN18" s="247"/>
      <c r="QNO18" s="247"/>
      <c r="QNP18" s="247"/>
      <c r="QNQ18" s="247"/>
      <c r="QNR18" s="247"/>
      <c r="QNS18" s="247"/>
      <c r="QNT18" s="247"/>
      <c r="QNU18" s="247"/>
      <c r="QNV18" s="247"/>
      <c r="QNW18" s="247"/>
      <c r="QNX18" s="247"/>
      <c r="QNY18" s="247"/>
      <c r="QNZ18" s="247"/>
      <c r="QOA18" s="247"/>
      <c r="QOB18" s="247"/>
      <c r="QOC18" s="247"/>
      <c r="QOD18" s="247"/>
      <c r="QOE18" s="247"/>
      <c r="QOF18" s="247"/>
      <c r="QOG18" s="247"/>
      <c r="QOH18" s="247"/>
      <c r="QOI18" s="247"/>
      <c r="QOJ18" s="247"/>
      <c r="QOK18" s="247"/>
      <c r="QOL18" s="247"/>
      <c r="QOM18" s="247"/>
      <c r="QON18" s="247"/>
      <c r="QOO18" s="247"/>
      <c r="QOP18" s="247"/>
      <c r="QOQ18" s="247"/>
      <c r="QOR18" s="247"/>
      <c r="QOS18" s="247"/>
      <c r="QOT18" s="247"/>
      <c r="QOU18" s="247"/>
      <c r="QOV18" s="247"/>
      <c r="QOW18" s="247"/>
      <c r="QOX18" s="247"/>
      <c r="QOY18" s="247"/>
      <c r="QOZ18" s="247"/>
      <c r="QPA18" s="247"/>
      <c r="QPB18" s="247"/>
      <c r="QPC18" s="247"/>
      <c r="QPD18" s="247"/>
      <c r="QPE18" s="247"/>
      <c r="QPF18" s="247"/>
      <c r="QPG18" s="247"/>
      <c r="QPH18" s="247"/>
      <c r="QPI18" s="247"/>
      <c r="QPJ18" s="247"/>
      <c r="QPK18" s="247"/>
      <c r="QPL18" s="247"/>
      <c r="QPM18" s="247"/>
      <c r="QPN18" s="247"/>
      <c r="QPO18" s="247"/>
      <c r="QPP18" s="247"/>
      <c r="QPQ18" s="247"/>
      <c r="QPR18" s="247"/>
      <c r="QPS18" s="247"/>
      <c r="QPT18" s="247"/>
      <c r="QPU18" s="247"/>
      <c r="QPV18" s="247"/>
      <c r="QPW18" s="247"/>
      <c r="QPX18" s="247"/>
      <c r="QPY18" s="247"/>
      <c r="QPZ18" s="247"/>
      <c r="QQA18" s="247"/>
      <c r="QQB18" s="247"/>
      <c r="QQC18" s="247"/>
      <c r="QQD18" s="247"/>
      <c r="QQE18" s="247"/>
      <c r="QQF18" s="247"/>
      <c r="QQG18" s="247"/>
      <c r="QQH18" s="247"/>
      <c r="QQI18" s="247"/>
      <c r="QQJ18" s="247"/>
      <c r="QQK18" s="247"/>
      <c r="QQL18" s="247"/>
      <c r="QQM18" s="247"/>
      <c r="QQN18" s="247"/>
      <c r="QQO18" s="247"/>
      <c r="QQP18" s="247"/>
      <c r="QQQ18" s="247"/>
      <c r="QQR18" s="247"/>
      <c r="QQS18" s="247"/>
      <c r="QQT18" s="247"/>
      <c r="QQU18" s="247"/>
      <c r="QQV18" s="247"/>
      <c r="QQW18" s="247"/>
      <c r="QQX18" s="247"/>
      <c r="QQY18" s="247"/>
      <c r="QQZ18" s="247"/>
      <c r="QRA18" s="247"/>
      <c r="QRB18" s="247"/>
      <c r="QRC18" s="247"/>
      <c r="QRD18" s="247"/>
      <c r="QRE18" s="247"/>
      <c r="QRF18" s="247"/>
      <c r="QRG18" s="247"/>
      <c r="QRH18" s="247"/>
      <c r="QRI18" s="247"/>
      <c r="QRJ18" s="247"/>
      <c r="QRK18" s="247"/>
      <c r="QRL18" s="247"/>
      <c r="QRM18" s="247"/>
      <c r="QRN18" s="247"/>
      <c r="QRO18" s="247"/>
      <c r="QRP18" s="247"/>
      <c r="QRQ18" s="247"/>
      <c r="QRR18" s="247"/>
      <c r="QRS18" s="247"/>
      <c r="QRT18" s="247"/>
      <c r="QRU18" s="247"/>
      <c r="QRV18" s="247"/>
      <c r="QRW18" s="247"/>
      <c r="QRX18" s="247"/>
      <c r="QRY18" s="247"/>
      <c r="QRZ18" s="247"/>
      <c r="QSA18" s="247"/>
      <c r="QSB18" s="247"/>
      <c r="QSC18" s="247"/>
      <c r="QSD18" s="247"/>
      <c r="QSE18" s="247"/>
      <c r="QSF18" s="247"/>
      <c r="QSG18" s="247"/>
      <c r="QSH18" s="247"/>
      <c r="QSI18" s="247"/>
      <c r="QSJ18" s="247"/>
      <c r="QSK18" s="247"/>
      <c r="QSL18" s="247"/>
      <c r="QSM18" s="247"/>
      <c r="QSN18" s="247"/>
      <c r="QSO18" s="247"/>
      <c r="QSP18" s="247"/>
      <c r="QSQ18" s="247"/>
      <c r="QSR18" s="247"/>
      <c r="QSS18" s="247"/>
      <c r="QST18" s="247"/>
      <c r="QSU18" s="247"/>
      <c r="QSV18" s="247"/>
      <c r="QSW18" s="247"/>
      <c r="QSX18" s="247"/>
      <c r="QSY18" s="247"/>
      <c r="QSZ18" s="247"/>
      <c r="QTA18" s="247"/>
      <c r="QTB18" s="247"/>
      <c r="QTC18" s="247"/>
      <c r="QTD18" s="247"/>
      <c r="QTE18" s="247"/>
      <c r="QTF18" s="247"/>
      <c r="QTG18" s="247"/>
      <c r="QTH18" s="247"/>
      <c r="QTI18" s="247"/>
      <c r="QTJ18" s="247"/>
      <c r="QTK18" s="247"/>
      <c r="QTL18" s="247"/>
      <c r="QTM18" s="247"/>
      <c r="QTN18" s="247"/>
      <c r="QTO18" s="247"/>
      <c r="QTP18" s="247"/>
      <c r="QTQ18" s="247"/>
      <c r="QTR18" s="247"/>
      <c r="QTS18" s="247"/>
      <c r="QTT18" s="247"/>
      <c r="QTU18" s="247"/>
      <c r="QTV18" s="247"/>
      <c r="QTW18" s="247"/>
      <c r="QTX18" s="247"/>
      <c r="QTY18" s="247"/>
      <c r="QTZ18" s="247"/>
      <c r="QUA18" s="247"/>
      <c r="QUB18" s="247"/>
      <c r="QUC18" s="247"/>
      <c r="QUD18" s="247"/>
      <c r="QUE18" s="247"/>
      <c r="QUF18" s="247"/>
      <c r="QUG18" s="247"/>
      <c r="QUH18" s="247"/>
      <c r="QUI18" s="247"/>
      <c r="QUJ18" s="247"/>
      <c r="QUK18" s="247"/>
      <c r="QUL18" s="247"/>
      <c r="QUM18" s="247"/>
      <c r="QUN18" s="247"/>
      <c r="QUO18" s="247"/>
      <c r="QUP18" s="247"/>
      <c r="QUQ18" s="247"/>
      <c r="QUR18" s="247"/>
      <c r="QUS18" s="247"/>
      <c r="QUT18" s="247"/>
      <c r="QUU18" s="247"/>
      <c r="QUV18" s="247"/>
      <c r="QUW18" s="247"/>
      <c r="QUX18" s="247"/>
      <c r="QUY18" s="247"/>
      <c r="QUZ18" s="247"/>
      <c r="QVA18" s="247"/>
      <c r="QVB18" s="247"/>
      <c r="QVC18" s="247"/>
      <c r="QVD18" s="247"/>
      <c r="QVE18" s="247"/>
      <c r="QVF18" s="247"/>
      <c r="QVG18" s="247"/>
      <c r="QVH18" s="247"/>
      <c r="QVI18" s="247"/>
      <c r="QVJ18" s="247"/>
      <c r="QVK18" s="247"/>
      <c r="QVL18" s="247"/>
      <c r="QVM18" s="247"/>
      <c r="QVN18" s="247"/>
      <c r="QVO18" s="247"/>
      <c r="QVP18" s="247"/>
      <c r="QVQ18" s="247"/>
      <c r="QVR18" s="247"/>
      <c r="QVS18" s="247"/>
      <c r="QVT18" s="247"/>
      <c r="QVU18" s="247"/>
      <c r="QVV18" s="247"/>
      <c r="QVW18" s="247"/>
      <c r="QVX18" s="247"/>
      <c r="QVY18" s="247"/>
      <c r="QVZ18" s="247"/>
      <c r="QWA18" s="247"/>
      <c r="QWB18" s="247"/>
      <c r="QWC18" s="247"/>
      <c r="QWD18" s="247"/>
      <c r="QWE18" s="247"/>
      <c r="QWF18" s="247"/>
      <c r="QWG18" s="247"/>
      <c r="QWH18" s="247"/>
      <c r="QWI18" s="247"/>
      <c r="QWJ18" s="247"/>
      <c r="QWK18" s="247"/>
      <c r="QWL18" s="247"/>
      <c r="QWM18" s="247"/>
      <c r="QWN18" s="247"/>
      <c r="QWO18" s="247"/>
      <c r="QWP18" s="247"/>
      <c r="QWQ18" s="247"/>
      <c r="QWR18" s="247"/>
      <c r="QWS18" s="247"/>
      <c r="QWT18" s="247"/>
      <c r="QWU18" s="247"/>
      <c r="QWV18" s="247"/>
      <c r="QWW18" s="247"/>
      <c r="QWX18" s="247"/>
      <c r="QWY18" s="247"/>
      <c r="QWZ18" s="247"/>
      <c r="QXA18" s="247"/>
      <c r="QXB18" s="247"/>
      <c r="QXC18" s="247"/>
      <c r="QXD18" s="247"/>
      <c r="QXE18" s="247"/>
      <c r="QXF18" s="247"/>
      <c r="QXG18" s="247"/>
      <c r="QXH18" s="247"/>
      <c r="QXI18" s="247"/>
      <c r="QXJ18" s="247"/>
      <c r="QXK18" s="247"/>
      <c r="QXL18" s="247"/>
      <c r="QXM18" s="247"/>
      <c r="QXN18" s="247"/>
      <c r="QXO18" s="247"/>
      <c r="QXP18" s="247"/>
      <c r="QXQ18" s="247"/>
      <c r="QXR18" s="247"/>
      <c r="QXS18" s="247"/>
      <c r="QXT18" s="247"/>
      <c r="QXU18" s="247"/>
      <c r="QXV18" s="247"/>
      <c r="QXW18" s="247"/>
      <c r="QXX18" s="247"/>
      <c r="QXY18" s="247"/>
      <c r="QXZ18" s="247"/>
      <c r="QYA18" s="247"/>
      <c r="QYB18" s="247"/>
      <c r="QYC18" s="247"/>
      <c r="QYD18" s="247"/>
      <c r="QYE18" s="247"/>
      <c r="QYF18" s="247"/>
      <c r="QYG18" s="247"/>
      <c r="QYH18" s="247"/>
      <c r="QYI18" s="247"/>
      <c r="QYJ18" s="247"/>
      <c r="QYK18" s="247"/>
      <c r="QYL18" s="247"/>
      <c r="QYM18" s="247"/>
      <c r="QYN18" s="247"/>
      <c r="QYO18" s="247"/>
      <c r="QYP18" s="247"/>
      <c r="QYQ18" s="247"/>
      <c r="QYR18" s="247"/>
      <c r="QYS18" s="247"/>
      <c r="QYT18" s="247"/>
      <c r="QYU18" s="247"/>
      <c r="QYV18" s="247"/>
      <c r="QYW18" s="247"/>
      <c r="QYX18" s="247"/>
      <c r="QYY18" s="247"/>
      <c r="QYZ18" s="247"/>
      <c r="QZA18" s="247"/>
      <c r="QZB18" s="247"/>
      <c r="QZC18" s="247"/>
      <c r="QZD18" s="247"/>
      <c r="QZE18" s="247"/>
      <c r="QZF18" s="247"/>
      <c r="QZG18" s="247"/>
      <c r="QZH18" s="247"/>
      <c r="QZI18" s="247"/>
      <c r="QZJ18" s="247"/>
      <c r="QZK18" s="247"/>
      <c r="QZL18" s="247"/>
      <c r="QZM18" s="247"/>
      <c r="QZN18" s="247"/>
      <c r="QZO18" s="247"/>
      <c r="QZP18" s="247"/>
      <c r="QZQ18" s="247"/>
      <c r="QZR18" s="247"/>
      <c r="QZS18" s="247"/>
      <c r="QZT18" s="247"/>
      <c r="QZU18" s="247"/>
      <c r="QZV18" s="247"/>
      <c r="QZW18" s="247"/>
      <c r="QZX18" s="247"/>
      <c r="QZY18" s="247"/>
      <c r="QZZ18" s="247"/>
      <c r="RAA18" s="247"/>
      <c r="RAB18" s="247"/>
      <c r="RAC18" s="247"/>
      <c r="RAD18" s="247"/>
      <c r="RAE18" s="247"/>
      <c r="RAF18" s="247"/>
      <c r="RAG18" s="247"/>
      <c r="RAH18" s="247"/>
      <c r="RAI18" s="247"/>
      <c r="RAJ18" s="247"/>
      <c r="RAK18" s="247"/>
      <c r="RAL18" s="247"/>
      <c r="RAM18" s="247"/>
      <c r="RAN18" s="247"/>
      <c r="RAO18" s="247"/>
      <c r="RAP18" s="247"/>
      <c r="RAQ18" s="247"/>
      <c r="RAR18" s="247"/>
      <c r="RAS18" s="247"/>
      <c r="RAT18" s="247"/>
      <c r="RAU18" s="247"/>
      <c r="RAV18" s="247"/>
      <c r="RAW18" s="247"/>
      <c r="RAX18" s="247"/>
      <c r="RAY18" s="247"/>
      <c r="RAZ18" s="247"/>
      <c r="RBA18" s="247"/>
      <c r="RBB18" s="247"/>
      <c r="RBC18" s="247"/>
      <c r="RBD18" s="247"/>
      <c r="RBE18" s="247"/>
      <c r="RBF18" s="247"/>
      <c r="RBG18" s="247"/>
      <c r="RBH18" s="247"/>
      <c r="RBI18" s="247"/>
      <c r="RBJ18" s="247"/>
      <c r="RBK18" s="247"/>
      <c r="RBL18" s="247"/>
      <c r="RBM18" s="247"/>
      <c r="RBN18" s="247"/>
      <c r="RBO18" s="247"/>
      <c r="RBP18" s="247"/>
      <c r="RBQ18" s="247"/>
      <c r="RBR18" s="247"/>
      <c r="RBS18" s="247"/>
      <c r="RBT18" s="247"/>
      <c r="RBU18" s="247"/>
      <c r="RBV18" s="247"/>
      <c r="RBW18" s="247"/>
      <c r="RBX18" s="247"/>
      <c r="RBY18" s="247"/>
      <c r="RBZ18" s="247"/>
      <c r="RCA18" s="247"/>
      <c r="RCB18" s="247"/>
      <c r="RCC18" s="247"/>
      <c r="RCD18" s="247"/>
      <c r="RCE18" s="247"/>
      <c r="RCF18" s="247"/>
      <c r="RCG18" s="247"/>
      <c r="RCH18" s="247"/>
      <c r="RCI18" s="247"/>
      <c r="RCJ18" s="247"/>
      <c r="RCK18" s="247"/>
      <c r="RCL18" s="247"/>
      <c r="RCM18" s="247"/>
      <c r="RCN18" s="247"/>
      <c r="RCO18" s="247"/>
      <c r="RCP18" s="247"/>
      <c r="RCQ18" s="247"/>
      <c r="RCR18" s="247"/>
      <c r="RCS18" s="247"/>
      <c r="RCT18" s="247"/>
      <c r="RCU18" s="247"/>
      <c r="RCV18" s="247"/>
      <c r="RCW18" s="247"/>
      <c r="RCX18" s="247"/>
      <c r="RCY18" s="247"/>
      <c r="RCZ18" s="247"/>
      <c r="RDA18" s="247"/>
      <c r="RDB18" s="247"/>
      <c r="RDC18" s="247"/>
      <c r="RDD18" s="247"/>
      <c r="RDE18" s="247"/>
      <c r="RDF18" s="247"/>
      <c r="RDG18" s="247"/>
      <c r="RDH18" s="247"/>
      <c r="RDI18" s="247"/>
      <c r="RDJ18" s="247"/>
      <c r="RDK18" s="247"/>
      <c r="RDL18" s="247"/>
      <c r="RDM18" s="247"/>
      <c r="RDN18" s="247"/>
      <c r="RDO18" s="247"/>
      <c r="RDP18" s="247"/>
      <c r="RDQ18" s="247"/>
      <c r="RDR18" s="247"/>
      <c r="RDS18" s="247"/>
      <c r="RDT18" s="247"/>
      <c r="RDU18" s="247"/>
      <c r="RDV18" s="247"/>
      <c r="RDW18" s="247"/>
      <c r="RDX18" s="247"/>
      <c r="RDY18" s="247"/>
      <c r="RDZ18" s="247"/>
      <c r="REA18" s="247"/>
      <c r="REB18" s="247"/>
      <c r="REC18" s="247"/>
      <c r="RED18" s="247"/>
      <c r="REE18" s="247"/>
      <c r="REF18" s="247"/>
      <c r="REG18" s="247"/>
      <c r="REH18" s="247"/>
      <c r="REI18" s="247"/>
      <c r="REJ18" s="247"/>
      <c r="REK18" s="247"/>
      <c r="REL18" s="247"/>
      <c r="REM18" s="247"/>
      <c r="REN18" s="247"/>
      <c r="REO18" s="247"/>
      <c r="REP18" s="247"/>
      <c r="REQ18" s="247"/>
      <c r="RER18" s="247"/>
      <c r="RES18" s="247"/>
      <c r="RET18" s="247"/>
      <c r="REU18" s="247"/>
      <c r="REV18" s="247"/>
      <c r="REW18" s="247"/>
      <c r="REX18" s="247"/>
      <c r="REY18" s="247"/>
      <c r="REZ18" s="247"/>
      <c r="RFA18" s="247"/>
      <c r="RFB18" s="247"/>
      <c r="RFC18" s="247"/>
      <c r="RFD18" s="247"/>
      <c r="RFE18" s="247"/>
      <c r="RFF18" s="247"/>
      <c r="RFG18" s="247"/>
      <c r="RFH18" s="247"/>
      <c r="RFI18" s="247"/>
      <c r="RFJ18" s="247"/>
      <c r="RFK18" s="247"/>
      <c r="RFL18" s="247"/>
      <c r="RFM18" s="247"/>
      <c r="RFN18" s="247"/>
      <c r="RFO18" s="247"/>
      <c r="RFP18" s="247"/>
      <c r="RFQ18" s="247"/>
      <c r="RFR18" s="247"/>
      <c r="RFS18" s="247"/>
      <c r="RFT18" s="247"/>
      <c r="RFU18" s="247"/>
      <c r="RFV18" s="247"/>
      <c r="RFW18" s="247"/>
      <c r="RFX18" s="247"/>
      <c r="RFY18" s="247"/>
      <c r="RFZ18" s="247"/>
      <c r="RGA18" s="247"/>
      <c r="RGB18" s="247"/>
      <c r="RGC18" s="247"/>
      <c r="RGD18" s="247"/>
      <c r="RGE18" s="247"/>
      <c r="RGF18" s="247"/>
      <c r="RGG18" s="247"/>
      <c r="RGH18" s="247"/>
      <c r="RGI18" s="247"/>
      <c r="RGJ18" s="247"/>
      <c r="RGK18" s="247"/>
      <c r="RGL18" s="247"/>
      <c r="RGM18" s="247"/>
      <c r="RGN18" s="247"/>
      <c r="RGO18" s="247"/>
      <c r="RGP18" s="247"/>
      <c r="RGQ18" s="247"/>
      <c r="RGR18" s="247"/>
      <c r="RGS18" s="247"/>
      <c r="RGT18" s="247"/>
      <c r="RGU18" s="247"/>
      <c r="RGV18" s="247"/>
      <c r="RGW18" s="247"/>
      <c r="RGX18" s="247"/>
      <c r="RGY18" s="247"/>
      <c r="RGZ18" s="247"/>
      <c r="RHA18" s="247"/>
      <c r="RHB18" s="247"/>
      <c r="RHC18" s="247"/>
      <c r="RHD18" s="247"/>
      <c r="RHE18" s="247"/>
      <c r="RHF18" s="247"/>
      <c r="RHG18" s="247"/>
      <c r="RHH18" s="247"/>
      <c r="RHI18" s="247"/>
      <c r="RHJ18" s="247"/>
      <c r="RHK18" s="247"/>
      <c r="RHL18" s="247"/>
      <c r="RHM18" s="247"/>
      <c r="RHN18" s="247"/>
      <c r="RHO18" s="247"/>
      <c r="RHP18" s="247"/>
      <c r="RHQ18" s="247"/>
      <c r="RHR18" s="247"/>
      <c r="RHS18" s="247"/>
      <c r="RHT18" s="247"/>
      <c r="RHU18" s="247"/>
      <c r="RHV18" s="247"/>
      <c r="RHW18" s="247"/>
      <c r="RHX18" s="247"/>
      <c r="RHY18" s="247"/>
      <c r="RHZ18" s="247"/>
      <c r="RIA18" s="247"/>
      <c r="RIB18" s="247"/>
      <c r="RIC18" s="247"/>
      <c r="RID18" s="247"/>
      <c r="RIE18" s="247"/>
      <c r="RIF18" s="247"/>
      <c r="RIG18" s="247"/>
      <c r="RIH18" s="247"/>
      <c r="RII18" s="247"/>
      <c r="RIJ18" s="247"/>
      <c r="RIK18" s="247"/>
      <c r="RIL18" s="247"/>
      <c r="RIM18" s="247"/>
      <c r="RIN18" s="247"/>
      <c r="RIO18" s="247"/>
      <c r="RIP18" s="247"/>
      <c r="RIQ18" s="247"/>
      <c r="RIR18" s="247"/>
      <c r="RIS18" s="247"/>
      <c r="RIT18" s="247"/>
      <c r="RIU18" s="247"/>
      <c r="RIV18" s="247"/>
      <c r="RIW18" s="247"/>
      <c r="RIX18" s="247"/>
      <c r="RIY18" s="247"/>
      <c r="RIZ18" s="247"/>
      <c r="RJA18" s="247"/>
      <c r="RJB18" s="247"/>
      <c r="RJC18" s="247"/>
      <c r="RJD18" s="247"/>
      <c r="RJE18" s="247"/>
      <c r="RJF18" s="247"/>
      <c r="RJG18" s="247"/>
      <c r="RJH18" s="247"/>
      <c r="RJI18" s="247"/>
      <c r="RJJ18" s="247"/>
      <c r="RJK18" s="247"/>
      <c r="RJL18" s="247"/>
      <c r="RJM18" s="247"/>
      <c r="RJN18" s="247"/>
      <c r="RJO18" s="247"/>
      <c r="RJP18" s="247"/>
      <c r="RJQ18" s="247"/>
      <c r="RJR18" s="247"/>
      <c r="RJS18" s="247"/>
      <c r="RJT18" s="247"/>
      <c r="RJU18" s="247"/>
      <c r="RJV18" s="247"/>
      <c r="RJW18" s="247"/>
      <c r="RJX18" s="247"/>
      <c r="RJY18" s="247"/>
      <c r="RJZ18" s="247"/>
      <c r="RKA18" s="247"/>
      <c r="RKB18" s="247"/>
      <c r="RKC18" s="247"/>
      <c r="RKD18" s="247"/>
      <c r="RKE18" s="247"/>
      <c r="RKF18" s="247"/>
      <c r="RKG18" s="247"/>
      <c r="RKH18" s="247"/>
      <c r="RKI18" s="247"/>
      <c r="RKJ18" s="247"/>
      <c r="RKK18" s="247"/>
      <c r="RKL18" s="247"/>
      <c r="RKM18" s="247"/>
      <c r="RKN18" s="247"/>
      <c r="RKO18" s="247"/>
      <c r="RKP18" s="247"/>
      <c r="RKQ18" s="247"/>
      <c r="RKR18" s="247"/>
      <c r="RKS18" s="247"/>
      <c r="RKT18" s="247"/>
      <c r="RKU18" s="247"/>
      <c r="RKV18" s="247"/>
      <c r="RKW18" s="247"/>
      <c r="RKX18" s="247"/>
      <c r="RKY18" s="247"/>
      <c r="RKZ18" s="247"/>
      <c r="RLA18" s="247"/>
      <c r="RLB18" s="247"/>
      <c r="RLC18" s="247"/>
      <c r="RLD18" s="247"/>
      <c r="RLE18" s="247"/>
      <c r="RLF18" s="247"/>
      <c r="RLG18" s="247"/>
      <c r="RLH18" s="247"/>
      <c r="RLI18" s="247"/>
      <c r="RLJ18" s="247"/>
      <c r="RLK18" s="247"/>
      <c r="RLL18" s="247"/>
      <c r="RLM18" s="247"/>
      <c r="RLN18" s="247"/>
      <c r="RLO18" s="247"/>
      <c r="RLP18" s="247"/>
      <c r="RLQ18" s="247"/>
      <c r="RLR18" s="247"/>
      <c r="RLS18" s="247"/>
      <c r="RLT18" s="247"/>
      <c r="RLU18" s="247"/>
      <c r="RLV18" s="247"/>
      <c r="RLW18" s="247"/>
      <c r="RLX18" s="247"/>
      <c r="RLY18" s="247"/>
      <c r="RLZ18" s="247"/>
      <c r="RMA18" s="247"/>
      <c r="RMB18" s="247"/>
      <c r="RMC18" s="247"/>
      <c r="RMD18" s="247"/>
      <c r="RME18" s="247"/>
      <c r="RMF18" s="247"/>
      <c r="RMG18" s="247"/>
      <c r="RMH18" s="247"/>
      <c r="RMI18" s="247"/>
      <c r="RMJ18" s="247"/>
      <c r="RMK18" s="247"/>
      <c r="RML18" s="247"/>
      <c r="RMM18" s="247"/>
      <c r="RMN18" s="247"/>
      <c r="RMO18" s="247"/>
      <c r="RMP18" s="247"/>
      <c r="RMQ18" s="247"/>
      <c r="RMR18" s="247"/>
      <c r="RMS18" s="247"/>
      <c r="RMT18" s="247"/>
      <c r="RMU18" s="247"/>
      <c r="RMV18" s="247"/>
      <c r="RMW18" s="247"/>
      <c r="RMX18" s="247"/>
      <c r="RMY18" s="247"/>
      <c r="RMZ18" s="247"/>
      <c r="RNA18" s="247"/>
      <c r="RNB18" s="247"/>
      <c r="RNC18" s="247"/>
      <c r="RND18" s="247"/>
      <c r="RNE18" s="247"/>
      <c r="RNF18" s="247"/>
      <c r="RNG18" s="247"/>
      <c r="RNH18" s="247"/>
      <c r="RNI18" s="247"/>
      <c r="RNJ18" s="247"/>
      <c r="RNK18" s="247"/>
      <c r="RNL18" s="247"/>
      <c r="RNM18" s="247"/>
      <c r="RNN18" s="247"/>
      <c r="RNO18" s="247"/>
      <c r="RNP18" s="247"/>
      <c r="RNQ18" s="247"/>
      <c r="RNR18" s="247"/>
      <c r="RNS18" s="247"/>
      <c r="RNT18" s="247"/>
      <c r="RNU18" s="247"/>
      <c r="RNV18" s="247"/>
      <c r="RNW18" s="247"/>
      <c r="RNX18" s="247"/>
      <c r="RNY18" s="247"/>
      <c r="RNZ18" s="247"/>
      <c r="ROA18" s="247"/>
      <c r="ROB18" s="247"/>
      <c r="ROC18" s="247"/>
      <c r="ROD18" s="247"/>
      <c r="ROE18" s="247"/>
      <c r="ROF18" s="247"/>
      <c r="ROG18" s="247"/>
      <c r="ROH18" s="247"/>
      <c r="ROI18" s="247"/>
      <c r="ROJ18" s="247"/>
      <c r="ROK18" s="247"/>
      <c r="ROL18" s="247"/>
      <c r="ROM18" s="247"/>
      <c r="RON18" s="247"/>
      <c r="ROO18" s="247"/>
      <c r="ROP18" s="247"/>
      <c r="ROQ18" s="247"/>
      <c r="ROR18" s="247"/>
      <c r="ROS18" s="247"/>
      <c r="ROT18" s="247"/>
      <c r="ROU18" s="247"/>
      <c r="ROV18" s="247"/>
      <c r="ROW18" s="247"/>
      <c r="ROX18" s="247"/>
      <c r="ROY18" s="247"/>
      <c r="ROZ18" s="247"/>
      <c r="RPA18" s="247"/>
      <c r="RPB18" s="247"/>
      <c r="RPC18" s="247"/>
      <c r="RPD18" s="247"/>
      <c r="RPE18" s="247"/>
      <c r="RPF18" s="247"/>
      <c r="RPG18" s="247"/>
      <c r="RPH18" s="247"/>
      <c r="RPI18" s="247"/>
      <c r="RPJ18" s="247"/>
      <c r="RPK18" s="247"/>
      <c r="RPL18" s="247"/>
      <c r="RPM18" s="247"/>
      <c r="RPN18" s="247"/>
      <c r="RPO18" s="247"/>
      <c r="RPP18" s="247"/>
      <c r="RPQ18" s="247"/>
      <c r="RPR18" s="247"/>
      <c r="RPS18" s="247"/>
      <c r="RPT18" s="247"/>
      <c r="RPU18" s="247"/>
      <c r="RPV18" s="247"/>
      <c r="RPW18" s="247"/>
      <c r="RPX18" s="247"/>
      <c r="RPY18" s="247"/>
      <c r="RPZ18" s="247"/>
      <c r="RQA18" s="247"/>
      <c r="RQB18" s="247"/>
      <c r="RQC18" s="247"/>
      <c r="RQD18" s="247"/>
      <c r="RQE18" s="247"/>
      <c r="RQF18" s="247"/>
      <c r="RQG18" s="247"/>
      <c r="RQH18" s="247"/>
      <c r="RQI18" s="247"/>
      <c r="RQJ18" s="247"/>
      <c r="RQK18" s="247"/>
      <c r="RQL18" s="247"/>
      <c r="RQM18" s="247"/>
      <c r="RQN18" s="247"/>
      <c r="RQO18" s="247"/>
      <c r="RQP18" s="247"/>
      <c r="RQQ18" s="247"/>
      <c r="RQR18" s="247"/>
      <c r="RQS18" s="247"/>
      <c r="RQT18" s="247"/>
      <c r="RQU18" s="247"/>
      <c r="RQV18" s="247"/>
      <c r="RQW18" s="247"/>
      <c r="RQX18" s="247"/>
      <c r="RQY18" s="247"/>
      <c r="RQZ18" s="247"/>
      <c r="RRA18" s="247"/>
      <c r="RRB18" s="247"/>
      <c r="RRC18" s="247"/>
      <c r="RRD18" s="247"/>
      <c r="RRE18" s="247"/>
      <c r="RRF18" s="247"/>
      <c r="RRG18" s="247"/>
      <c r="RRH18" s="247"/>
      <c r="RRI18" s="247"/>
      <c r="RRJ18" s="247"/>
      <c r="RRK18" s="247"/>
      <c r="RRL18" s="247"/>
      <c r="RRM18" s="247"/>
      <c r="RRN18" s="247"/>
      <c r="RRO18" s="247"/>
      <c r="RRP18" s="247"/>
      <c r="RRQ18" s="247"/>
      <c r="RRR18" s="247"/>
      <c r="RRS18" s="247"/>
      <c r="RRT18" s="247"/>
      <c r="RRU18" s="247"/>
      <c r="RRV18" s="247"/>
      <c r="RRW18" s="247"/>
      <c r="RRX18" s="247"/>
      <c r="RRY18" s="247"/>
      <c r="RRZ18" s="247"/>
      <c r="RSA18" s="247"/>
      <c r="RSB18" s="247"/>
      <c r="RSC18" s="247"/>
      <c r="RSD18" s="247"/>
      <c r="RSE18" s="247"/>
      <c r="RSF18" s="247"/>
      <c r="RSG18" s="247"/>
      <c r="RSH18" s="247"/>
      <c r="RSI18" s="247"/>
      <c r="RSJ18" s="247"/>
      <c r="RSK18" s="247"/>
      <c r="RSL18" s="247"/>
      <c r="RSM18" s="247"/>
      <c r="RSN18" s="247"/>
      <c r="RSO18" s="247"/>
      <c r="RSP18" s="247"/>
      <c r="RSQ18" s="247"/>
      <c r="RSR18" s="247"/>
      <c r="RSS18" s="247"/>
      <c r="RST18" s="247"/>
      <c r="RSU18" s="247"/>
      <c r="RSV18" s="247"/>
      <c r="RSW18" s="247"/>
      <c r="RSX18" s="247"/>
      <c r="RSY18" s="247"/>
      <c r="RSZ18" s="247"/>
      <c r="RTA18" s="247"/>
      <c r="RTB18" s="247"/>
      <c r="RTC18" s="247"/>
      <c r="RTD18" s="247"/>
      <c r="RTE18" s="247"/>
      <c r="RTF18" s="247"/>
      <c r="RTG18" s="247"/>
      <c r="RTH18" s="247"/>
      <c r="RTI18" s="247"/>
      <c r="RTJ18" s="247"/>
      <c r="RTK18" s="247"/>
      <c r="RTL18" s="247"/>
      <c r="RTM18" s="247"/>
      <c r="RTN18" s="247"/>
      <c r="RTO18" s="247"/>
      <c r="RTP18" s="247"/>
      <c r="RTQ18" s="247"/>
      <c r="RTR18" s="247"/>
      <c r="RTS18" s="247"/>
      <c r="RTT18" s="247"/>
      <c r="RTU18" s="247"/>
      <c r="RTV18" s="247"/>
      <c r="RTW18" s="247"/>
      <c r="RTX18" s="247"/>
      <c r="RTY18" s="247"/>
      <c r="RTZ18" s="247"/>
      <c r="RUA18" s="247"/>
      <c r="RUB18" s="247"/>
      <c r="RUC18" s="247"/>
      <c r="RUD18" s="247"/>
      <c r="RUE18" s="247"/>
      <c r="RUF18" s="247"/>
      <c r="RUG18" s="247"/>
      <c r="RUH18" s="247"/>
      <c r="RUI18" s="247"/>
      <c r="RUJ18" s="247"/>
      <c r="RUK18" s="247"/>
      <c r="RUL18" s="247"/>
      <c r="RUM18" s="247"/>
      <c r="RUN18" s="247"/>
      <c r="RUO18" s="247"/>
      <c r="RUP18" s="247"/>
      <c r="RUQ18" s="247"/>
      <c r="RUR18" s="247"/>
      <c r="RUS18" s="247"/>
      <c r="RUT18" s="247"/>
      <c r="RUU18" s="247"/>
      <c r="RUV18" s="247"/>
      <c r="RUW18" s="247"/>
      <c r="RUX18" s="247"/>
      <c r="RUY18" s="247"/>
      <c r="RUZ18" s="247"/>
      <c r="RVA18" s="247"/>
      <c r="RVB18" s="247"/>
      <c r="RVC18" s="247"/>
      <c r="RVD18" s="247"/>
      <c r="RVE18" s="247"/>
      <c r="RVF18" s="247"/>
      <c r="RVG18" s="247"/>
      <c r="RVH18" s="247"/>
      <c r="RVI18" s="247"/>
      <c r="RVJ18" s="247"/>
      <c r="RVK18" s="247"/>
      <c r="RVL18" s="247"/>
      <c r="RVM18" s="247"/>
      <c r="RVN18" s="247"/>
      <c r="RVO18" s="247"/>
      <c r="RVP18" s="247"/>
      <c r="RVQ18" s="247"/>
      <c r="RVR18" s="247"/>
      <c r="RVS18" s="247"/>
      <c r="RVT18" s="247"/>
      <c r="RVU18" s="247"/>
      <c r="RVV18" s="247"/>
      <c r="RVW18" s="247"/>
      <c r="RVX18" s="247"/>
      <c r="RVY18" s="247"/>
      <c r="RVZ18" s="247"/>
      <c r="RWA18" s="247"/>
      <c r="RWB18" s="247"/>
      <c r="RWC18" s="247"/>
      <c r="RWD18" s="247"/>
      <c r="RWE18" s="247"/>
      <c r="RWF18" s="247"/>
      <c r="RWG18" s="247"/>
      <c r="RWH18" s="247"/>
      <c r="RWI18" s="247"/>
      <c r="RWJ18" s="247"/>
      <c r="RWK18" s="247"/>
      <c r="RWL18" s="247"/>
      <c r="RWM18" s="247"/>
      <c r="RWN18" s="247"/>
      <c r="RWO18" s="247"/>
      <c r="RWP18" s="247"/>
      <c r="RWQ18" s="247"/>
      <c r="RWR18" s="247"/>
      <c r="RWS18" s="247"/>
      <c r="RWT18" s="247"/>
      <c r="RWU18" s="247"/>
      <c r="RWV18" s="247"/>
      <c r="RWW18" s="247"/>
      <c r="RWX18" s="247"/>
      <c r="RWY18" s="247"/>
      <c r="RWZ18" s="247"/>
      <c r="RXA18" s="247"/>
      <c r="RXB18" s="247"/>
      <c r="RXC18" s="247"/>
      <c r="RXD18" s="247"/>
      <c r="RXE18" s="247"/>
      <c r="RXF18" s="247"/>
      <c r="RXG18" s="247"/>
      <c r="RXH18" s="247"/>
      <c r="RXI18" s="247"/>
      <c r="RXJ18" s="247"/>
      <c r="RXK18" s="247"/>
      <c r="RXL18" s="247"/>
      <c r="RXM18" s="247"/>
      <c r="RXN18" s="247"/>
      <c r="RXO18" s="247"/>
      <c r="RXP18" s="247"/>
      <c r="RXQ18" s="247"/>
      <c r="RXR18" s="247"/>
      <c r="RXS18" s="247"/>
      <c r="RXT18" s="247"/>
      <c r="RXU18" s="247"/>
      <c r="RXV18" s="247"/>
      <c r="RXW18" s="247"/>
      <c r="RXX18" s="247"/>
      <c r="RXY18" s="247"/>
      <c r="RXZ18" s="247"/>
      <c r="RYA18" s="247"/>
      <c r="RYB18" s="247"/>
      <c r="RYC18" s="247"/>
      <c r="RYD18" s="247"/>
      <c r="RYE18" s="247"/>
      <c r="RYF18" s="247"/>
      <c r="RYG18" s="247"/>
      <c r="RYH18" s="247"/>
      <c r="RYI18" s="247"/>
      <c r="RYJ18" s="247"/>
      <c r="RYK18" s="247"/>
      <c r="RYL18" s="247"/>
      <c r="RYM18" s="247"/>
      <c r="RYN18" s="247"/>
      <c r="RYO18" s="247"/>
      <c r="RYP18" s="247"/>
      <c r="RYQ18" s="247"/>
      <c r="RYR18" s="247"/>
      <c r="RYS18" s="247"/>
      <c r="RYT18" s="247"/>
      <c r="RYU18" s="247"/>
      <c r="RYV18" s="247"/>
      <c r="RYW18" s="247"/>
      <c r="RYX18" s="247"/>
      <c r="RYY18" s="247"/>
      <c r="RYZ18" s="247"/>
      <c r="RZA18" s="247"/>
      <c r="RZB18" s="247"/>
      <c r="RZC18" s="247"/>
      <c r="RZD18" s="247"/>
      <c r="RZE18" s="247"/>
      <c r="RZF18" s="247"/>
      <c r="RZG18" s="247"/>
      <c r="RZH18" s="247"/>
      <c r="RZI18" s="247"/>
      <c r="RZJ18" s="247"/>
      <c r="RZK18" s="247"/>
      <c r="RZL18" s="247"/>
      <c r="RZM18" s="247"/>
      <c r="RZN18" s="247"/>
      <c r="RZO18" s="247"/>
      <c r="RZP18" s="247"/>
      <c r="RZQ18" s="247"/>
      <c r="RZR18" s="247"/>
      <c r="RZS18" s="247"/>
      <c r="RZT18" s="247"/>
      <c r="RZU18" s="247"/>
      <c r="RZV18" s="247"/>
      <c r="RZW18" s="247"/>
      <c r="RZX18" s="247"/>
      <c r="RZY18" s="247"/>
      <c r="RZZ18" s="247"/>
      <c r="SAA18" s="247"/>
      <c r="SAB18" s="247"/>
      <c r="SAC18" s="247"/>
      <c r="SAD18" s="247"/>
      <c r="SAE18" s="247"/>
      <c r="SAF18" s="247"/>
      <c r="SAG18" s="247"/>
      <c r="SAH18" s="247"/>
      <c r="SAI18" s="247"/>
      <c r="SAJ18" s="247"/>
      <c r="SAK18" s="247"/>
      <c r="SAL18" s="247"/>
      <c r="SAM18" s="247"/>
      <c r="SAN18" s="247"/>
      <c r="SAO18" s="247"/>
      <c r="SAP18" s="247"/>
      <c r="SAQ18" s="247"/>
      <c r="SAR18" s="247"/>
      <c r="SAS18" s="247"/>
      <c r="SAT18" s="247"/>
      <c r="SAU18" s="247"/>
      <c r="SAV18" s="247"/>
      <c r="SAW18" s="247"/>
      <c r="SAX18" s="247"/>
      <c r="SAY18" s="247"/>
      <c r="SAZ18" s="247"/>
      <c r="SBA18" s="247"/>
      <c r="SBB18" s="247"/>
      <c r="SBC18" s="247"/>
      <c r="SBD18" s="247"/>
      <c r="SBE18" s="247"/>
      <c r="SBF18" s="247"/>
      <c r="SBG18" s="247"/>
      <c r="SBH18" s="247"/>
      <c r="SBI18" s="247"/>
      <c r="SBJ18" s="247"/>
      <c r="SBK18" s="247"/>
      <c r="SBL18" s="247"/>
      <c r="SBM18" s="247"/>
      <c r="SBN18" s="247"/>
      <c r="SBO18" s="247"/>
      <c r="SBP18" s="247"/>
      <c r="SBQ18" s="247"/>
      <c r="SBR18" s="247"/>
      <c r="SBS18" s="247"/>
      <c r="SBT18" s="247"/>
      <c r="SBU18" s="247"/>
      <c r="SBV18" s="247"/>
      <c r="SBW18" s="247"/>
      <c r="SBX18" s="247"/>
      <c r="SBY18" s="247"/>
      <c r="SBZ18" s="247"/>
      <c r="SCA18" s="247"/>
      <c r="SCB18" s="247"/>
      <c r="SCC18" s="247"/>
      <c r="SCD18" s="247"/>
      <c r="SCE18" s="247"/>
      <c r="SCF18" s="247"/>
      <c r="SCG18" s="247"/>
      <c r="SCH18" s="247"/>
      <c r="SCI18" s="247"/>
      <c r="SCJ18" s="247"/>
      <c r="SCK18" s="247"/>
      <c r="SCL18" s="247"/>
      <c r="SCM18" s="247"/>
      <c r="SCN18" s="247"/>
      <c r="SCO18" s="247"/>
      <c r="SCP18" s="247"/>
      <c r="SCQ18" s="247"/>
      <c r="SCR18" s="247"/>
      <c r="SCS18" s="247"/>
      <c r="SCT18" s="247"/>
      <c r="SCU18" s="247"/>
      <c r="SCV18" s="247"/>
      <c r="SCW18" s="247"/>
      <c r="SCX18" s="247"/>
      <c r="SCY18" s="247"/>
      <c r="SCZ18" s="247"/>
      <c r="SDA18" s="247"/>
      <c r="SDB18" s="247"/>
      <c r="SDC18" s="247"/>
      <c r="SDD18" s="247"/>
      <c r="SDE18" s="247"/>
      <c r="SDF18" s="247"/>
      <c r="SDG18" s="247"/>
      <c r="SDH18" s="247"/>
      <c r="SDI18" s="247"/>
      <c r="SDJ18" s="247"/>
      <c r="SDK18" s="247"/>
      <c r="SDL18" s="247"/>
      <c r="SDM18" s="247"/>
      <c r="SDN18" s="247"/>
      <c r="SDO18" s="247"/>
      <c r="SDP18" s="247"/>
      <c r="SDQ18" s="247"/>
      <c r="SDR18" s="247"/>
      <c r="SDS18" s="247"/>
      <c r="SDT18" s="247"/>
      <c r="SDU18" s="247"/>
      <c r="SDV18" s="247"/>
      <c r="SDW18" s="247"/>
      <c r="SDX18" s="247"/>
      <c r="SDY18" s="247"/>
      <c r="SDZ18" s="247"/>
      <c r="SEA18" s="247"/>
      <c r="SEB18" s="247"/>
      <c r="SEC18" s="247"/>
      <c r="SED18" s="247"/>
      <c r="SEE18" s="247"/>
      <c r="SEF18" s="247"/>
      <c r="SEG18" s="247"/>
      <c r="SEH18" s="247"/>
      <c r="SEI18" s="247"/>
      <c r="SEJ18" s="247"/>
      <c r="SEK18" s="247"/>
      <c r="SEL18" s="247"/>
      <c r="SEM18" s="247"/>
      <c r="SEN18" s="247"/>
      <c r="SEO18" s="247"/>
      <c r="SEP18" s="247"/>
      <c r="SEQ18" s="247"/>
      <c r="SER18" s="247"/>
      <c r="SES18" s="247"/>
      <c r="SET18" s="247"/>
      <c r="SEU18" s="247"/>
      <c r="SEV18" s="247"/>
      <c r="SEW18" s="247"/>
      <c r="SEX18" s="247"/>
      <c r="SEY18" s="247"/>
      <c r="SEZ18" s="247"/>
      <c r="SFA18" s="247"/>
      <c r="SFB18" s="247"/>
      <c r="SFC18" s="247"/>
      <c r="SFD18" s="247"/>
      <c r="SFE18" s="247"/>
      <c r="SFF18" s="247"/>
      <c r="SFG18" s="247"/>
      <c r="SFH18" s="247"/>
      <c r="SFI18" s="247"/>
      <c r="SFJ18" s="247"/>
      <c r="SFK18" s="247"/>
      <c r="SFL18" s="247"/>
      <c r="SFM18" s="247"/>
      <c r="SFN18" s="247"/>
      <c r="SFO18" s="247"/>
      <c r="SFP18" s="247"/>
      <c r="SFQ18" s="247"/>
      <c r="SFR18" s="247"/>
      <c r="SFS18" s="247"/>
      <c r="SFT18" s="247"/>
      <c r="SFU18" s="247"/>
      <c r="SFV18" s="247"/>
      <c r="SFW18" s="247"/>
      <c r="SFX18" s="247"/>
      <c r="SFY18" s="247"/>
      <c r="SFZ18" s="247"/>
      <c r="SGA18" s="247"/>
      <c r="SGB18" s="247"/>
      <c r="SGC18" s="247"/>
      <c r="SGD18" s="247"/>
      <c r="SGE18" s="247"/>
      <c r="SGF18" s="247"/>
      <c r="SGG18" s="247"/>
      <c r="SGH18" s="247"/>
      <c r="SGI18" s="247"/>
      <c r="SGJ18" s="247"/>
      <c r="SGK18" s="247"/>
      <c r="SGL18" s="247"/>
      <c r="SGM18" s="247"/>
      <c r="SGN18" s="247"/>
      <c r="SGO18" s="247"/>
      <c r="SGP18" s="247"/>
      <c r="SGQ18" s="247"/>
      <c r="SGR18" s="247"/>
      <c r="SGS18" s="247"/>
      <c r="SGT18" s="247"/>
      <c r="SGU18" s="247"/>
      <c r="SGV18" s="247"/>
      <c r="SGW18" s="247"/>
      <c r="SGX18" s="247"/>
      <c r="SGY18" s="247"/>
      <c r="SGZ18" s="247"/>
      <c r="SHA18" s="247"/>
      <c r="SHB18" s="247"/>
      <c r="SHC18" s="247"/>
      <c r="SHD18" s="247"/>
      <c r="SHE18" s="247"/>
      <c r="SHF18" s="247"/>
      <c r="SHG18" s="247"/>
      <c r="SHH18" s="247"/>
      <c r="SHI18" s="247"/>
      <c r="SHJ18" s="247"/>
      <c r="SHK18" s="247"/>
      <c r="SHL18" s="247"/>
      <c r="SHM18" s="247"/>
      <c r="SHN18" s="247"/>
      <c r="SHO18" s="247"/>
      <c r="SHP18" s="247"/>
      <c r="SHQ18" s="247"/>
      <c r="SHR18" s="247"/>
      <c r="SHS18" s="247"/>
      <c r="SHT18" s="247"/>
      <c r="SHU18" s="247"/>
      <c r="SHV18" s="247"/>
      <c r="SHW18" s="247"/>
      <c r="SHX18" s="247"/>
      <c r="SHY18" s="247"/>
      <c r="SHZ18" s="247"/>
      <c r="SIA18" s="247"/>
      <c r="SIB18" s="247"/>
      <c r="SIC18" s="247"/>
      <c r="SID18" s="247"/>
      <c r="SIE18" s="247"/>
      <c r="SIF18" s="247"/>
      <c r="SIG18" s="247"/>
      <c r="SIH18" s="247"/>
      <c r="SII18" s="247"/>
      <c r="SIJ18" s="247"/>
      <c r="SIK18" s="247"/>
      <c r="SIL18" s="247"/>
      <c r="SIM18" s="247"/>
      <c r="SIN18" s="247"/>
      <c r="SIO18" s="247"/>
      <c r="SIP18" s="247"/>
      <c r="SIQ18" s="247"/>
      <c r="SIR18" s="247"/>
      <c r="SIS18" s="247"/>
      <c r="SIT18" s="247"/>
      <c r="SIU18" s="247"/>
      <c r="SIV18" s="247"/>
      <c r="SIW18" s="247"/>
      <c r="SIX18" s="247"/>
      <c r="SIY18" s="247"/>
      <c r="SIZ18" s="247"/>
      <c r="SJA18" s="247"/>
      <c r="SJB18" s="247"/>
      <c r="SJC18" s="247"/>
      <c r="SJD18" s="247"/>
      <c r="SJE18" s="247"/>
      <c r="SJF18" s="247"/>
      <c r="SJG18" s="247"/>
      <c r="SJH18" s="247"/>
      <c r="SJI18" s="247"/>
      <c r="SJJ18" s="247"/>
      <c r="SJK18" s="247"/>
      <c r="SJL18" s="247"/>
      <c r="SJM18" s="247"/>
      <c r="SJN18" s="247"/>
      <c r="SJO18" s="247"/>
      <c r="SJP18" s="247"/>
      <c r="SJQ18" s="247"/>
      <c r="SJR18" s="247"/>
      <c r="SJS18" s="247"/>
      <c r="SJT18" s="247"/>
      <c r="SJU18" s="247"/>
      <c r="SJV18" s="247"/>
      <c r="SJW18" s="247"/>
      <c r="SJX18" s="247"/>
      <c r="SJY18" s="247"/>
      <c r="SJZ18" s="247"/>
      <c r="SKA18" s="247"/>
      <c r="SKB18" s="247"/>
      <c r="SKC18" s="247"/>
      <c r="SKD18" s="247"/>
      <c r="SKE18" s="247"/>
      <c r="SKF18" s="247"/>
      <c r="SKG18" s="247"/>
      <c r="SKH18" s="247"/>
      <c r="SKI18" s="247"/>
      <c r="SKJ18" s="247"/>
      <c r="SKK18" s="247"/>
      <c r="SKL18" s="247"/>
      <c r="SKM18" s="247"/>
      <c r="SKN18" s="247"/>
      <c r="SKO18" s="247"/>
      <c r="SKP18" s="247"/>
      <c r="SKQ18" s="247"/>
      <c r="SKR18" s="247"/>
      <c r="SKS18" s="247"/>
      <c r="SKT18" s="247"/>
      <c r="SKU18" s="247"/>
      <c r="SKV18" s="247"/>
      <c r="SKW18" s="247"/>
      <c r="SKX18" s="247"/>
      <c r="SKY18" s="247"/>
      <c r="SKZ18" s="247"/>
      <c r="SLA18" s="247"/>
      <c r="SLB18" s="247"/>
      <c r="SLC18" s="247"/>
      <c r="SLD18" s="247"/>
      <c r="SLE18" s="247"/>
      <c r="SLF18" s="247"/>
      <c r="SLG18" s="247"/>
      <c r="SLH18" s="247"/>
      <c r="SLI18" s="247"/>
      <c r="SLJ18" s="247"/>
      <c r="SLK18" s="247"/>
      <c r="SLL18" s="247"/>
      <c r="SLM18" s="247"/>
      <c r="SLN18" s="247"/>
      <c r="SLO18" s="247"/>
      <c r="SLP18" s="247"/>
      <c r="SLQ18" s="247"/>
      <c r="SLR18" s="247"/>
      <c r="SLS18" s="247"/>
      <c r="SLT18" s="247"/>
      <c r="SLU18" s="247"/>
      <c r="SLV18" s="247"/>
      <c r="SLW18" s="247"/>
      <c r="SLX18" s="247"/>
      <c r="SLY18" s="247"/>
      <c r="SLZ18" s="247"/>
      <c r="SMA18" s="247"/>
      <c r="SMB18" s="247"/>
      <c r="SMC18" s="247"/>
      <c r="SMD18" s="247"/>
      <c r="SME18" s="247"/>
      <c r="SMF18" s="247"/>
      <c r="SMG18" s="247"/>
      <c r="SMH18" s="247"/>
      <c r="SMI18" s="247"/>
      <c r="SMJ18" s="247"/>
      <c r="SMK18" s="247"/>
      <c r="SML18" s="247"/>
      <c r="SMM18" s="247"/>
      <c r="SMN18" s="247"/>
      <c r="SMO18" s="247"/>
      <c r="SMP18" s="247"/>
      <c r="SMQ18" s="247"/>
      <c r="SMR18" s="247"/>
      <c r="SMS18" s="247"/>
      <c r="SMT18" s="247"/>
      <c r="SMU18" s="247"/>
      <c r="SMV18" s="247"/>
      <c r="SMW18" s="247"/>
      <c r="SMX18" s="247"/>
      <c r="SMY18" s="247"/>
      <c r="SMZ18" s="247"/>
      <c r="SNA18" s="247"/>
      <c r="SNB18" s="247"/>
      <c r="SNC18" s="247"/>
      <c r="SND18" s="247"/>
      <c r="SNE18" s="247"/>
      <c r="SNF18" s="247"/>
      <c r="SNG18" s="247"/>
      <c r="SNH18" s="247"/>
      <c r="SNI18" s="247"/>
      <c r="SNJ18" s="247"/>
      <c r="SNK18" s="247"/>
      <c r="SNL18" s="247"/>
      <c r="SNM18" s="247"/>
      <c r="SNN18" s="247"/>
      <c r="SNO18" s="247"/>
      <c r="SNP18" s="247"/>
      <c r="SNQ18" s="247"/>
      <c r="SNR18" s="247"/>
      <c r="SNS18" s="247"/>
      <c r="SNT18" s="247"/>
      <c r="SNU18" s="247"/>
      <c r="SNV18" s="247"/>
      <c r="SNW18" s="247"/>
      <c r="SNX18" s="247"/>
      <c r="SNY18" s="247"/>
      <c r="SNZ18" s="247"/>
      <c r="SOA18" s="247"/>
      <c r="SOB18" s="247"/>
      <c r="SOC18" s="247"/>
      <c r="SOD18" s="247"/>
      <c r="SOE18" s="247"/>
      <c r="SOF18" s="247"/>
      <c r="SOG18" s="247"/>
      <c r="SOH18" s="247"/>
      <c r="SOI18" s="247"/>
      <c r="SOJ18" s="247"/>
      <c r="SOK18" s="247"/>
      <c r="SOL18" s="247"/>
      <c r="SOM18" s="247"/>
      <c r="SON18" s="247"/>
      <c r="SOO18" s="247"/>
      <c r="SOP18" s="247"/>
      <c r="SOQ18" s="247"/>
      <c r="SOR18" s="247"/>
      <c r="SOS18" s="247"/>
      <c r="SOT18" s="247"/>
      <c r="SOU18" s="247"/>
      <c r="SOV18" s="247"/>
      <c r="SOW18" s="247"/>
      <c r="SOX18" s="247"/>
      <c r="SOY18" s="247"/>
      <c r="SOZ18" s="247"/>
      <c r="SPA18" s="247"/>
      <c r="SPB18" s="247"/>
      <c r="SPC18" s="247"/>
      <c r="SPD18" s="247"/>
      <c r="SPE18" s="247"/>
      <c r="SPF18" s="247"/>
      <c r="SPG18" s="247"/>
      <c r="SPH18" s="247"/>
      <c r="SPI18" s="247"/>
      <c r="SPJ18" s="247"/>
      <c r="SPK18" s="247"/>
      <c r="SPL18" s="247"/>
      <c r="SPM18" s="247"/>
      <c r="SPN18" s="247"/>
      <c r="SPO18" s="247"/>
      <c r="SPP18" s="247"/>
      <c r="SPQ18" s="247"/>
      <c r="SPR18" s="247"/>
      <c r="SPS18" s="247"/>
      <c r="SPT18" s="247"/>
      <c r="SPU18" s="247"/>
      <c r="SPV18" s="247"/>
      <c r="SPW18" s="247"/>
      <c r="SPX18" s="247"/>
      <c r="SPY18" s="247"/>
      <c r="SPZ18" s="247"/>
      <c r="SQA18" s="247"/>
      <c r="SQB18" s="247"/>
      <c r="SQC18" s="247"/>
      <c r="SQD18" s="247"/>
      <c r="SQE18" s="247"/>
      <c r="SQF18" s="247"/>
      <c r="SQG18" s="247"/>
      <c r="SQH18" s="247"/>
      <c r="SQI18" s="247"/>
      <c r="SQJ18" s="247"/>
      <c r="SQK18" s="247"/>
      <c r="SQL18" s="247"/>
      <c r="SQM18" s="247"/>
      <c r="SQN18" s="247"/>
      <c r="SQO18" s="247"/>
      <c r="SQP18" s="247"/>
      <c r="SQQ18" s="247"/>
      <c r="SQR18" s="247"/>
      <c r="SQS18" s="247"/>
      <c r="SQT18" s="247"/>
      <c r="SQU18" s="247"/>
      <c r="SQV18" s="247"/>
      <c r="SQW18" s="247"/>
      <c r="SQX18" s="247"/>
      <c r="SQY18" s="247"/>
      <c r="SQZ18" s="247"/>
      <c r="SRA18" s="247"/>
      <c r="SRB18" s="247"/>
      <c r="SRC18" s="247"/>
      <c r="SRD18" s="247"/>
      <c r="SRE18" s="247"/>
      <c r="SRF18" s="247"/>
      <c r="SRG18" s="247"/>
      <c r="SRH18" s="247"/>
      <c r="SRI18" s="247"/>
      <c r="SRJ18" s="247"/>
      <c r="SRK18" s="247"/>
      <c r="SRL18" s="247"/>
      <c r="SRM18" s="247"/>
      <c r="SRN18" s="247"/>
      <c r="SRO18" s="247"/>
      <c r="SRP18" s="247"/>
      <c r="SRQ18" s="247"/>
      <c r="SRR18" s="247"/>
      <c r="SRS18" s="247"/>
      <c r="SRT18" s="247"/>
      <c r="SRU18" s="247"/>
      <c r="SRV18" s="247"/>
      <c r="SRW18" s="247"/>
      <c r="SRX18" s="247"/>
      <c r="SRY18" s="247"/>
      <c r="SRZ18" s="247"/>
      <c r="SSA18" s="247"/>
      <c r="SSB18" s="247"/>
      <c r="SSC18" s="247"/>
      <c r="SSD18" s="247"/>
      <c r="SSE18" s="247"/>
      <c r="SSF18" s="247"/>
      <c r="SSG18" s="247"/>
      <c r="SSH18" s="247"/>
      <c r="SSI18" s="247"/>
      <c r="SSJ18" s="247"/>
      <c r="SSK18" s="247"/>
      <c r="SSL18" s="247"/>
      <c r="SSM18" s="247"/>
      <c r="SSN18" s="247"/>
      <c r="SSO18" s="247"/>
      <c r="SSP18" s="247"/>
      <c r="SSQ18" s="247"/>
      <c r="SSR18" s="247"/>
      <c r="SSS18" s="247"/>
      <c r="SST18" s="247"/>
      <c r="SSU18" s="247"/>
      <c r="SSV18" s="247"/>
      <c r="SSW18" s="247"/>
      <c r="SSX18" s="247"/>
      <c r="SSY18" s="247"/>
      <c r="SSZ18" s="247"/>
      <c r="STA18" s="247"/>
      <c r="STB18" s="247"/>
      <c r="STC18" s="247"/>
      <c r="STD18" s="247"/>
      <c r="STE18" s="247"/>
      <c r="STF18" s="247"/>
      <c r="STG18" s="247"/>
      <c r="STH18" s="247"/>
      <c r="STI18" s="247"/>
      <c r="STJ18" s="247"/>
      <c r="STK18" s="247"/>
      <c r="STL18" s="247"/>
      <c r="STM18" s="247"/>
      <c r="STN18" s="247"/>
      <c r="STO18" s="247"/>
      <c r="STP18" s="247"/>
      <c r="STQ18" s="247"/>
      <c r="STR18" s="247"/>
      <c r="STS18" s="247"/>
      <c r="STT18" s="247"/>
      <c r="STU18" s="247"/>
      <c r="STV18" s="247"/>
      <c r="STW18" s="247"/>
      <c r="STX18" s="247"/>
      <c r="STY18" s="247"/>
      <c r="STZ18" s="247"/>
      <c r="SUA18" s="247"/>
      <c r="SUB18" s="247"/>
      <c r="SUC18" s="247"/>
      <c r="SUD18" s="247"/>
      <c r="SUE18" s="247"/>
      <c r="SUF18" s="247"/>
      <c r="SUG18" s="247"/>
      <c r="SUH18" s="247"/>
      <c r="SUI18" s="247"/>
      <c r="SUJ18" s="247"/>
      <c r="SUK18" s="247"/>
      <c r="SUL18" s="247"/>
      <c r="SUM18" s="247"/>
      <c r="SUN18" s="247"/>
      <c r="SUO18" s="247"/>
      <c r="SUP18" s="247"/>
      <c r="SUQ18" s="247"/>
      <c r="SUR18" s="247"/>
      <c r="SUS18" s="247"/>
      <c r="SUT18" s="247"/>
      <c r="SUU18" s="247"/>
      <c r="SUV18" s="247"/>
      <c r="SUW18" s="247"/>
      <c r="SUX18" s="247"/>
      <c r="SUY18" s="247"/>
      <c r="SUZ18" s="247"/>
      <c r="SVA18" s="247"/>
      <c r="SVB18" s="247"/>
      <c r="SVC18" s="247"/>
      <c r="SVD18" s="247"/>
      <c r="SVE18" s="247"/>
      <c r="SVF18" s="247"/>
      <c r="SVG18" s="247"/>
      <c r="SVH18" s="247"/>
      <c r="SVI18" s="247"/>
      <c r="SVJ18" s="247"/>
      <c r="SVK18" s="247"/>
      <c r="SVL18" s="247"/>
      <c r="SVM18" s="247"/>
      <c r="SVN18" s="247"/>
      <c r="SVO18" s="247"/>
      <c r="SVP18" s="247"/>
      <c r="SVQ18" s="247"/>
      <c r="SVR18" s="247"/>
      <c r="SVS18" s="247"/>
      <c r="SVT18" s="247"/>
      <c r="SVU18" s="247"/>
      <c r="SVV18" s="247"/>
      <c r="SVW18" s="247"/>
      <c r="SVX18" s="247"/>
      <c r="SVY18" s="247"/>
      <c r="SVZ18" s="247"/>
      <c r="SWA18" s="247"/>
      <c r="SWB18" s="247"/>
      <c r="SWC18" s="247"/>
      <c r="SWD18" s="247"/>
      <c r="SWE18" s="247"/>
      <c r="SWF18" s="247"/>
      <c r="SWG18" s="247"/>
      <c r="SWH18" s="247"/>
      <c r="SWI18" s="247"/>
      <c r="SWJ18" s="247"/>
      <c r="SWK18" s="247"/>
      <c r="SWL18" s="247"/>
      <c r="SWM18" s="247"/>
      <c r="SWN18" s="247"/>
      <c r="SWO18" s="247"/>
      <c r="SWP18" s="247"/>
      <c r="SWQ18" s="247"/>
      <c r="SWR18" s="247"/>
      <c r="SWS18" s="247"/>
      <c r="SWT18" s="247"/>
      <c r="SWU18" s="247"/>
      <c r="SWV18" s="247"/>
      <c r="SWW18" s="247"/>
      <c r="SWX18" s="247"/>
      <c r="SWY18" s="247"/>
      <c r="SWZ18" s="247"/>
      <c r="SXA18" s="247"/>
      <c r="SXB18" s="247"/>
      <c r="SXC18" s="247"/>
      <c r="SXD18" s="247"/>
      <c r="SXE18" s="247"/>
      <c r="SXF18" s="247"/>
      <c r="SXG18" s="247"/>
      <c r="SXH18" s="247"/>
      <c r="SXI18" s="247"/>
      <c r="SXJ18" s="247"/>
      <c r="SXK18" s="247"/>
      <c r="SXL18" s="247"/>
      <c r="SXM18" s="247"/>
      <c r="SXN18" s="247"/>
      <c r="SXO18" s="247"/>
      <c r="SXP18" s="247"/>
      <c r="SXQ18" s="247"/>
      <c r="SXR18" s="247"/>
      <c r="SXS18" s="247"/>
      <c r="SXT18" s="247"/>
      <c r="SXU18" s="247"/>
      <c r="SXV18" s="247"/>
      <c r="SXW18" s="247"/>
      <c r="SXX18" s="247"/>
      <c r="SXY18" s="247"/>
      <c r="SXZ18" s="247"/>
      <c r="SYA18" s="247"/>
      <c r="SYB18" s="247"/>
      <c r="SYC18" s="247"/>
      <c r="SYD18" s="247"/>
      <c r="SYE18" s="247"/>
      <c r="SYF18" s="247"/>
      <c r="SYG18" s="247"/>
      <c r="SYH18" s="247"/>
      <c r="SYI18" s="247"/>
      <c r="SYJ18" s="247"/>
      <c r="SYK18" s="247"/>
      <c r="SYL18" s="247"/>
      <c r="SYM18" s="247"/>
      <c r="SYN18" s="247"/>
      <c r="SYO18" s="247"/>
      <c r="SYP18" s="247"/>
      <c r="SYQ18" s="247"/>
      <c r="SYR18" s="247"/>
      <c r="SYS18" s="247"/>
      <c r="SYT18" s="247"/>
      <c r="SYU18" s="247"/>
      <c r="SYV18" s="247"/>
      <c r="SYW18" s="247"/>
      <c r="SYX18" s="247"/>
      <c r="SYY18" s="247"/>
      <c r="SYZ18" s="247"/>
      <c r="SZA18" s="247"/>
      <c r="SZB18" s="247"/>
      <c r="SZC18" s="247"/>
      <c r="SZD18" s="247"/>
      <c r="SZE18" s="247"/>
      <c r="SZF18" s="247"/>
      <c r="SZG18" s="247"/>
      <c r="SZH18" s="247"/>
      <c r="SZI18" s="247"/>
      <c r="SZJ18" s="247"/>
      <c r="SZK18" s="247"/>
      <c r="SZL18" s="247"/>
      <c r="SZM18" s="247"/>
      <c r="SZN18" s="247"/>
      <c r="SZO18" s="247"/>
      <c r="SZP18" s="247"/>
      <c r="SZQ18" s="247"/>
      <c r="SZR18" s="247"/>
      <c r="SZS18" s="247"/>
      <c r="SZT18" s="247"/>
      <c r="SZU18" s="247"/>
      <c r="SZV18" s="247"/>
      <c r="SZW18" s="247"/>
      <c r="SZX18" s="247"/>
      <c r="SZY18" s="247"/>
      <c r="SZZ18" s="247"/>
      <c r="TAA18" s="247"/>
      <c r="TAB18" s="247"/>
      <c r="TAC18" s="247"/>
      <c r="TAD18" s="247"/>
      <c r="TAE18" s="247"/>
      <c r="TAF18" s="247"/>
      <c r="TAG18" s="247"/>
      <c r="TAH18" s="247"/>
      <c r="TAI18" s="247"/>
      <c r="TAJ18" s="247"/>
      <c r="TAK18" s="247"/>
      <c r="TAL18" s="247"/>
      <c r="TAM18" s="247"/>
      <c r="TAN18" s="247"/>
      <c r="TAO18" s="247"/>
      <c r="TAP18" s="247"/>
      <c r="TAQ18" s="247"/>
      <c r="TAR18" s="247"/>
      <c r="TAS18" s="247"/>
      <c r="TAT18" s="247"/>
      <c r="TAU18" s="247"/>
      <c r="TAV18" s="247"/>
      <c r="TAW18" s="247"/>
      <c r="TAX18" s="247"/>
      <c r="TAY18" s="247"/>
      <c r="TAZ18" s="247"/>
      <c r="TBA18" s="247"/>
      <c r="TBB18" s="247"/>
      <c r="TBC18" s="247"/>
      <c r="TBD18" s="247"/>
      <c r="TBE18" s="247"/>
      <c r="TBF18" s="247"/>
      <c r="TBG18" s="247"/>
      <c r="TBH18" s="247"/>
      <c r="TBI18" s="247"/>
      <c r="TBJ18" s="247"/>
      <c r="TBK18" s="247"/>
      <c r="TBL18" s="247"/>
      <c r="TBM18" s="247"/>
      <c r="TBN18" s="247"/>
      <c r="TBO18" s="247"/>
      <c r="TBP18" s="247"/>
      <c r="TBQ18" s="247"/>
      <c r="TBR18" s="247"/>
      <c r="TBS18" s="247"/>
      <c r="TBT18" s="247"/>
      <c r="TBU18" s="247"/>
      <c r="TBV18" s="247"/>
      <c r="TBW18" s="247"/>
      <c r="TBX18" s="247"/>
      <c r="TBY18" s="247"/>
      <c r="TBZ18" s="247"/>
      <c r="TCA18" s="247"/>
      <c r="TCB18" s="247"/>
      <c r="TCC18" s="247"/>
      <c r="TCD18" s="247"/>
      <c r="TCE18" s="247"/>
      <c r="TCF18" s="247"/>
      <c r="TCG18" s="247"/>
      <c r="TCH18" s="247"/>
      <c r="TCI18" s="247"/>
      <c r="TCJ18" s="247"/>
      <c r="TCK18" s="247"/>
      <c r="TCL18" s="247"/>
      <c r="TCM18" s="247"/>
      <c r="TCN18" s="247"/>
      <c r="TCO18" s="247"/>
      <c r="TCP18" s="247"/>
      <c r="TCQ18" s="247"/>
      <c r="TCR18" s="247"/>
      <c r="TCS18" s="247"/>
      <c r="TCT18" s="247"/>
      <c r="TCU18" s="247"/>
      <c r="TCV18" s="247"/>
      <c r="TCW18" s="247"/>
      <c r="TCX18" s="247"/>
      <c r="TCY18" s="247"/>
      <c r="TCZ18" s="247"/>
      <c r="TDA18" s="247"/>
      <c r="TDB18" s="247"/>
      <c r="TDC18" s="247"/>
      <c r="TDD18" s="247"/>
      <c r="TDE18" s="247"/>
      <c r="TDF18" s="247"/>
      <c r="TDG18" s="247"/>
      <c r="TDH18" s="247"/>
      <c r="TDI18" s="247"/>
      <c r="TDJ18" s="247"/>
      <c r="TDK18" s="247"/>
      <c r="TDL18" s="247"/>
      <c r="TDM18" s="247"/>
      <c r="TDN18" s="247"/>
      <c r="TDO18" s="247"/>
      <c r="TDP18" s="247"/>
      <c r="TDQ18" s="247"/>
      <c r="TDR18" s="247"/>
      <c r="TDS18" s="247"/>
      <c r="TDT18" s="247"/>
      <c r="TDU18" s="247"/>
      <c r="TDV18" s="247"/>
      <c r="TDW18" s="247"/>
      <c r="TDX18" s="247"/>
      <c r="TDY18" s="247"/>
      <c r="TDZ18" s="247"/>
      <c r="TEA18" s="247"/>
      <c r="TEB18" s="247"/>
      <c r="TEC18" s="247"/>
      <c r="TED18" s="247"/>
      <c r="TEE18" s="247"/>
      <c r="TEF18" s="247"/>
      <c r="TEG18" s="247"/>
      <c r="TEH18" s="247"/>
      <c r="TEI18" s="247"/>
      <c r="TEJ18" s="247"/>
      <c r="TEK18" s="247"/>
      <c r="TEL18" s="247"/>
      <c r="TEM18" s="247"/>
      <c r="TEN18" s="247"/>
      <c r="TEO18" s="247"/>
      <c r="TEP18" s="247"/>
      <c r="TEQ18" s="247"/>
      <c r="TER18" s="247"/>
      <c r="TES18" s="247"/>
      <c r="TET18" s="247"/>
      <c r="TEU18" s="247"/>
      <c r="TEV18" s="247"/>
      <c r="TEW18" s="247"/>
      <c r="TEX18" s="247"/>
      <c r="TEY18" s="247"/>
      <c r="TEZ18" s="247"/>
      <c r="TFA18" s="247"/>
      <c r="TFB18" s="247"/>
      <c r="TFC18" s="247"/>
      <c r="TFD18" s="247"/>
      <c r="TFE18" s="247"/>
      <c r="TFF18" s="247"/>
      <c r="TFG18" s="247"/>
      <c r="TFH18" s="247"/>
      <c r="TFI18" s="247"/>
      <c r="TFJ18" s="247"/>
      <c r="TFK18" s="247"/>
      <c r="TFL18" s="247"/>
      <c r="TFM18" s="247"/>
      <c r="TFN18" s="247"/>
      <c r="TFO18" s="247"/>
      <c r="TFP18" s="247"/>
      <c r="TFQ18" s="247"/>
      <c r="TFR18" s="247"/>
      <c r="TFS18" s="247"/>
      <c r="TFT18" s="247"/>
      <c r="TFU18" s="247"/>
      <c r="TFV18" s="247"/>
      <c r="TFW18" s="247"/>
      <c r="TFX18" s="247"/>
      <c r="TFY18" s="247"/>
      <c r="TFZ18" s="247"/>
      <c r="TGA18" s="247"/>
      <c r="TGB18" s="247"/>
      <c r="TGC18" s="247"/>
      <c r="TGD18" s="247"/>
      <c r="TGE18" s="247"/>
      <c r="TGF18" s="247"/>
      <c r="TGG18" s="247"/>
      <c r="TGH18" s="247"/>
      <c r="TGI18" s="247"/>
      <c r="TGJ18" s="247"/>
      <c r="TGK18" s="247"/>
      <c r="TGL18" s="247"/>
      <c r="TGM18" s="247"/>
      <c r="TGN18" s="247"/>
      <c r="TGO18" s="247"/>
      <c r="TGP18" s="247"/>
      <c r="TGQ18" s="247"/>
      <c r="TGR18" s="247"/>
      <c r="TGS18" s="247"/>
      <c r="TGT18" s="247"/>
      <c r="TGU18" s="247"/>
      <c r="TGV18" s="247"/>
      <c r="TGW18" s="247"/>
      <c r="TGX18" s="247"/>
      <c r="TGY18" s="247"/>
      <c r="TGZ18" s="247"/>
      <c r="THA18" s="247"/>
      <c r="THB18" s="247"/>
      <c r="THC18" s="247"/>
      <c r="THD18" s="247"/>
      <c r="THE18" s="247"/>
      <c r="THF18" s="247"/>
      <c r="THG18" s="247"/>
      <c r="THH18" s="247"/>
      <c r="THI18" s="247"/>
      <c r="THJ18" s="247"/>
      <c r="THK18" s="247"/>
      <c r="THL18" s="247"/>
      <c r="THM18" s="247"/>
      <c r="THN18" s="247"/>
      <c r="THO18" s="247"/>
      <c r="THP18" s="247"/>
      <c r="THQ18" s="247"/>
      <c r="THR18" s="247"/>
      <c r="THS18" s="247"/>
      <c r="THT18" s="247"/>
      <c r="THU18" s="247"/>
      <c r="THV18" s="247"/>
      <c r="THW18" s="247"/>
      <c r="THX18" s="247"/>
      <c r="THY18" s="247"/>
      <c r="THZ18" s="247"/>
      <c r="TIA18" s="247"/>
      <c r="TIB18" s="247"/>
      <c r="TIC18" s="247"/>
      <c r="TID18" s="247"/>
      <c r="TIE18" s="247"/>
      <c r="TIF18" s="247"/>
      <c r="TIG18" s="247"/>
      <c r="TIH18" s="247"/>
      <c r="TII18" s="247"/>
      <c r="TIJ18" s="247"/>
      <c r="TIK18" s="247"/>
      <c r="TIL18" s="247"/>
      <c r="TIM18" s="247"/>
      <c r="TIN18" s="247"/>
      <c r="TIO18" s="247"/>
      <c r="TIP18" s="247"/>
      <c r="TIQ18" s="247"/>
      <c r="TIR18" s="247"/>
      <c r="TIS18" s="247"/>
      <c r="TIT18" s="247"/>
      <c r="TIU18" s="247"/>
      <c r="TIV18" s="247"/>
      <c r="TIW18" s="247"/>
      <c r="TIX18" s="247"/>
      <c r="TIY18" s="247"/>
      <c r="TIZ18" s="247"/>
      <c r="TJA18" s="247"/>
      <c r="TJB18" s="247"/>
      <c r="TJC18" s="247"/>
      <c r="TJD18" s="247"/>
      <c r="TJE18" s="247"/>
      <c r="TJF18" s="247"/>
      <c r="TJG18" s="247"/>
      <c r="TJH18" s="247"/>
      <c r="TJI18" s="247"/>
      <c r="TJJ18" s="247"/>
      <c r="TJK18" s="247"/>
      <c r="TJL18" s="247"/>
      <c r="TJM18" s="247"/>
      <c r="TJN18" s="247"/>
      <c r="TJO18" s="247"/>
      <c r="TJP18" s="247"/>
      <c r="TJQ18" s="247"/>
      <c r="TJR18" s="247"/>
      <c r="TJS18" s="247"/>
      <c r="TJT18" s="247"/>
      <c r="TJU18" s="247"/>
      <c r="TJV18" s="247"/>
      <c r="TJW18" s="247"/>
      <c r="TJX18" s="247"/>
      <c r="TJY18" s="247"/>
      <c r="TJZ18" s="247"/>
      <c r="TKA18" s="247"/>
      <c r="TKB18" s="247"/>
      <c r="TKC18" s="247"/>
      <c r="TKD18" s="247"/>
      <c r="TKE18" s="247"/>
      <c r="TKF18" s="247"/>
      <c r="TKG18" s="247"/>
      <c r="TKH18" s="247"/>
      <c r="TKI18" s="247"/>
      <c r="TKJ18" s="247"/>
      <c r="TKK18" s="247"/>
      <c r="TKL18" s="247"/>
      <c r="TKM18" s="247"/>
      <c r="TKN18" s="247"/>
      <c r="TKO18" s="247"/>
      <c r="TKP18" s="247"/>
      <c r="TKQ18" s="247"/>
      <c r="TKR18" s="247"/>
      <c r="TKS18" s="247"/>
      <c r="TKT18" s="247"/>
      <c r="TKU18" s="247"/>
      <c r="TKV18" s="247"/>
      <c r="TKW18" s="247"/>
      <c r="TKX18" s="247"/>
      <c r="TKY18" s="247"/>
      <c r="TKZ18" s="247"/>
      <c r="TLA18" s="247"/>
      <c r="TLB18" s="247"/>
      <c r="TLC18" s="247"/>
      <c r="TLD18" s="247"/>
      <c r="TLE18" s="247"/>
      <c r="TLF18" s="247"/>
      <c r="TLG18" s="247"/>
      <c r="TLH18" s="247"/>
      <c r="TLI18" s="247"/>
      <c r="TLJ18" s="247"/>
      <c r="TLK18" s="247"/>
      <c r="TLL18" s="247"/>
      <c r="TLM18" s="247"/>
      <c r="TLN18" s="247"/>
      <c r="TLO18" s="247"/>
      <c r="TLP18" s="247"/>
      <c r="TLQ18" s="247"/>
      <c r="TLR18" s="247"/>
      <c r="TLS18" s="247"/>
      <c r="TLT18" s="247"/>
      <c r="TLU18" s="247"/>
      <c r="TLV18" s="247"/>
      <c r="TLW18" s="247"/>
      <c r="TLX18" s="247"/>
      <c r="TLY18" s="247"/>
      <c r="TLZ18" s="247"/>
      <c r="TMA18" s="247"/>
      <c r="TMB18" s="247"/>
      <c r="TMC18" s="247"/>
      <c r="TMD18" s="247"/>
      <c r="TME18" s="247"/>
      <c r="TMF18" s="247"/>
      <c r="TMG18" s="247"/>
      <c r="TMH18" s="247"/>
      <c r="TMI18" s="247"/>
      <c r="TMJ18" s="247"/>
      <c r="TMK18" s="247"/>
      <c r="TML18" s="247"/>
      <c r="TMM18" s="247"/>
      <c r="TMN18" s="247"/>
      <c r="TMO18" s="247"/>
      <c r="TMP18" s="247"/>
      <c r="TMQ18" s="247"/>
      <c r="TMR18" s="247"/>
      <c r="TMS18" s="247"/>
      <c r="TMT18" s="247"/>
      <c r="TMU18" s="247"/>
      <c r="TMV18" s="247"/>
      <c r="TMW18" s="247"/>
      <c r="TMX18" s="247"/>
      <c r="TMY18" s="247"/>
      <c r="TMZ18" s="247"/>
      <c r="TNA18" s="247"/>
      <c r="TNB18" s="247"/>
      <c r="TNC18" s="247"/>
      <c r="TND18" s="247"/>
      <c r="TNE18" s="247"/>
      <c r="TNF18" s="247"/>
      <c r="TNG18" s="247"/>
      <c r="TNH18" s="247"/>
      <c r="TNI18" s="247"/>
      <c r="TNJ18" s="247"/>
      <c r="TNK18" s="247"/>
      <c r="TNL18" s="247"/>
      <c r="TNM18" s="247"/>
      <c r="TNN18" s="247"/>
      <c r="TNO18" s="247"/>
      <c r="TNP18" s="247"/>
      <c r="TNQ18" s="247"/>
      <c r="TNR18" s="247"/>
      <c r="TNS18" s="247"/>
      <c r="TNT18" s="247"/>
      <c r="TNU18" s="247"/>
      <c r="TNV18" s="247"/>
      <c r="TNW18" s="247"/>
      <c r="TNX18" s="247"/>
      <c r="TNY18" s="247"/>
      <c r="TNZ18" s="247"/>
      <c r="TOA18" s="247"/>
      <c r="TOB18" s="247"/>
      <c r="TOC18" s="247"/>
      <c r="TOD18" s="247"/>
      <c r="TOE18" s="247"/>
      <c r="TOF18" s="247"/>
      <c r="TOG18" s="247"/>
      <c r="TOH18" s="247"/>
      <c r="TOI18" s="247"/>
      <c r="TOJ18" s="247"/>
      <c r="TOK18" s="247"/>
      <c r="TOL18" s="247"/>
      <c r="TOM18" s="247"/>
      <c r="TON18" s="247"/>
      <c r="TOO18" s="247"/>
      <c r="TOP18" s="247"/>
      <c r="TOQ18" s="247"/>
      <c r="TOR18" s="247"/>
      <c r="TOS18" s="247"/>
      <c r="TOT18" s="247"/>
      <c r="TOU18" s="247"/>
      <c r="TOV18" s="247"/>
      <c r="TOW18" s="247"/>
      <c r="TOX18" s="247"/>
      <c r="TOY18" s="247"/>
      <c r="TOZ18" s="247"/>
      <c r="TPA18" s="247"/>
      <c r="TPB18" s="247"/>
      <c r="TPC18" s="247"/>
      <c r="TPD18" s="247"/>
      <c r="TPE18" s="247"/>
      <c r="TPF18" s="247"/>
      <c r="TPG18" s="247"/>
      <c r="TPH18" s="247"/>
      <c r="TPI18" s="247"/>
      <c r="TPJ18" s="247"/>
      <c r="TPK18" s="247"/>
      <c r="TPL18" s="247"/>
      <c r="TPM18" s="247"/>
      <c r="TPN18" s="247"/>
      <c r="TPO18" s="247"/>
      <c r="TPP18" s="247"/>
      <c r="TPQ18" s="247"/>
      <c r="TPR18" s="247"/>
      <c r="TPS18" s="247"/>
      <c r="TPT18" s="247"/>
      <c r="TPU18" s="247"/>
      <c r="TPV18" s="247"/>
      <c r="TPW18" s="247"/>
      <c r="TPX18" s="247"/>
      <c r="TPY18" s="247"/>
      <c r="TPZ18" s="247"/>
      <c r="TQA18" s="247"/>
      <c r="TQB18" s="247"/>
      <c r="TQC18" s="247"/>
      <c r="TQD18" s="247"/>
      <c r="TQE18" s="247"/>
      <c r="TQF18" s="247"/>
      <c r="TQG18" s="247"/>
      <c r="TQH18" s="247"/>
      <c r="TQI18" s="247"/>
      <c r="TQJ18" s="247"/>
      <c r="TQK18" s="247"/>
      <c r="TQL18" s="247"/>
      <c r="TQM18" s="247"/>
      <c r="TQN18" s="247"/>
      <c r="TQO18" s="247"/>
      <c r="TQP18" s="247"/>
      <c r="TQQ18" s="247"/>
      <c r="TQR18" s="247"/>
      <c r="TQS18" s="247"/>
      <c r="TQT18" s="247"/>
      <c r="TQU18" s="247"/>
      <c r="TQV18" s="247"/>
      <c r="TQW18" s="247"/>
      <c r="TQX18" s="247"/>
      <c r="TQY18" s="247"/>
      <c r="TQZ18" s="247"/>
      <c r="TRA18" s="247"/>
      <c r="TRB18" s="247"/>
      <c r="TRC18" s="247"/>
      <c r="TRD18" s="247"/>
      <c r="TRE18" s="247"/>
      <c r="TRF18" s="247"/>
      <c r="TRG18" s="247"/>
      <c r="TRH18" s="247"/>
      <c r="TRI18" s="247"/>
      <c r="TRJ18" s="247"/>
      <c r="TRK18" s="247"/>
      <c r="TRL18" s="247"/>
      <c r="TRM18" s="247"/>
      <c r="TRN18" s="247"/>
      <c r="TRO18" s="247"/>
      <c r="TRP18" s="247"/>
      <c r="TRQ18" s="247"/>
      <c r="TRR18" s="247"/>
      <c r="TRS18" s="247"/>
      <c r="TRT18" s="247"/>
      <c r="TRU18" s="247"/>
      <c r="TRV18" s="247"/>
      <c r="TRW18" s="247"/>
      <c r="TRX18" s="247"/>
      <c r="TRY18" s="247"/>
      <c r="TRZ18" s="247"/>
      <c r="TSA18" s="247"/>
      <c r="TSB18" s="247"/>
      <c r="TSC18" s="247"/>
      <c r="TSD18" s="247"/>
      <c r="TSE18" s="247"/>
      <c r="TSF18" s="247"/>
      <c r="TSG18" s="247"/>
      <c r="TSH18" s="247"/>
      <c r="TSI18" s="247"/>
      <c r="TSJ18" s="247"/>
      <c r="TSK18" s="247"/>
      <c r="TSL18" s="247"/>
      <c r="TSM18" s="247"/>
      <c r="TSN18" s="247"/>
      <c r="TSO18" s="247"/>
      <c r="TSP18" s="247"/>
      <c r="TSQ18" s="247"/>
      <c r="TSR18" s="247"/>
      <c r="TSS18" s="247"/>
      <c r="TST18" s="247"/>
      <c r="TSU18" s="247"/>
      <c r="TSV18" s="247"/>
      <c r="TSW18" s="247"/>
      <c r="TSX18" s="247"/>
      <c r="TSY18" s="247"/>
      <c r="TSZ18" s="247"/>
      <c r="TTA18" s="247"/>
      <c r="TTB18" s="247"/>
      <c r="TTC18" s="247"/>
      <c r="TTD18" s="247"/>
      <c r="TTE18" s="247"/>
      <c r="TTF18" s="247"/>
      <c r="TTG18" s="247"/>
      <c r="TTH18" s="247"/>
      <c r="TTI18" s="247"/>
      <c r="TTJ18" s="247"/>
      <c r="TTK18" s="247"/>
      <c r="TTL18" s="247"/>
      <c r="TTM18" s="247"/>
      <c r="TTN18" s="247"/>
      <c r="TTO18" s="247"/>
      <c r="TTP18" s="247"/>
      <c r="TTQ18" s="247"/>
      <c r="TTR18" s="247"/>
      <c r="TTS18" s="247"/>
      <c r="TTT18" s="247"/>
      <c r="TTU18" s="247"/>
      <c r="TTV18" s="247"/>
      <c r="TTW18" s="247"/>
      <c r="TTX18" s="247"/>
      <c r="TTY18" s="247"/>
      <c r="TTZ18" s="247"/>
      <c r="TUA18" s="247"/>
      <c r="TUB18" s="247"/>
      <c r="TUC18" s="247"/>
      <c r="TUD18" s="247"/>
      <c r="TUE18" s="247"/>
      <c r="TUF18" s="247"/>
      <c r="TUG18" s="247"/>
      <c r="TUH18" s="247"/>
      <c r="TUI18" s="247"/>
      <c r="TUJ18" s="247"/>
      <c r="TUK18" s="247"/>
      <c r="TUL18" s="247"/>
      <c r="TUM18" s="247"/>
      <c r="TUN18" s="247"/>
      <c r="TUO18" s="247"/>
      <c r="TUP18" s="247"/>
      <c r="TUQ18" s="247"/>
      <c r="TUR18" s="247"/>
      <c r="TUS18" s="247"/>
      <c r="TUT18" s="247"/>
      <c r="TUU18" s="247"/>
      <c r="TUV18" s="247"/>
      <c r="TUW18" s="247"/>
      <c r="TUX18" s="247"/>
      <c r="TUY18" s="247"/>
      <c r="TUZ18" s="247"/>
      <c r="TVA18" s="247"/>
      <c r="TVB18" s="247"/>
      <c r="TVC18" s="247"/>
      <c r="TVD18" s="247"/>
      <c r="TVE18" s="247"/>
      <c r="TVF18" s="247"/>
      <c r="TVG18" s="247"/>
      <c r="TVH18" s="247"/>
      <c r="TVI18" s="247"/>
      <c r="TVJ18" s="247"/>
      <c r="TVK18" s="247"/>
      <c r="TVL18" s="247"/>
      <c r="TVM18" s="247"/>
      <c r="TVN18" s="247"/>
      <c r="TVO18" s="247"/>
      <c r="TVP18" s="247"/>
      <c r="TVQ18" s="247"/>
      <c r="TVR18" s="247"/>
      <c r="TVS18" s="247"/>
      <c r="TVT18" s="247"/>
      <c r="TVU18" s="247"/>
      <c r="TVV18" s="247"/>
      <c r="TVW18" s="247"/>
      <c r="TVX18" s="247"/>
      <c r="TVY18" s="247"/>
      <c r="TVZ18" s="247"/>
      <c r="TWA18" s="247"/>
      <c r="TWB18" s="247"/>
      <c r="TWC18" s="247"/>
      <c r="TWD18" s="247"/>
      <c r="TWE18" s="247"/>
      <c r="TWF18" s="247"/>
      <c r="TWG18" s="247"/>
      <c r="TWH18" s="247"/>
      <c r="TWI18" s="247"/>
      <c r="TWJ18" s="247"/>
      <c r="TWK18" s="247"/>
      <c r="TWL18" s="247"/>
      <c r="TWM18" s="247"/>
      <c r="TWN18" s="247"/>
      <c r="TWO18" s="247"/>
      <c r="TWP18" s="247"/>
      <c r="TWQ18" s="247"/>
      <c r="TWR18" s="247"/>
      <c r="TWS18" s="247"/>
      <c r="TWT18" s="247"/>
      <c r="TWU18" s="247"/>
      <c r="TWV18" s="247"/>
      <c r="TWW18" s="247"/>
      <c r="TWX18" s="247"/>
      <c r="TWY18" s="247"/>
      <c r="TWZ18" s="247"/>
      <c r="TXA18" s="247"/>
      <c r="TXB18" s="247"/>
      <c r="TXC18" s="247"/>
      <c r="TXD18" s="247"/>
      <c r="TXE18" s="247"/>
      <c r="TXF18" s="247"/>
      <c r="TXG18" s="247"/>
      <c r="TXH18" s="247"/>
      <c r="TXI18" s="247"/>
      <c r="TXJ18" s="247"/>
      <c r="TXK18" s="247"/>
      <c r="TXL18" s="247"/>
      <c r="TXM18" s="247"/>
      <c r="TXN18" s="247"/>
      <c r="TXO18" s="247"/>
      <c r="TXP18" s="247"/>
      <c r="TXQ18" s="247"/>
      <c r="TXR18" s="247"/>
      <c r="TXS18" s="247"/>
      <c r="TXT18" s="247"/>
      <c r="TXU18" s="247"/>
      <c r="TXV18" s="247"/>
      <c r="TXW18" s="247"/>
      <c r="TXX18" s="247"/>
      <c r="TXY18" s="247"/>
      <c r="TXZ18" s="247"/>
      <c r="TYA18" s="247"/>
      <c r="TYB18" s="247"/>
      <c r="TYC18" s="247"/>
      <c r="TYD18" s="247"/>
      <c r="TYE18" s="247"/>
      <c r="TYF18" s="247"/>
      <c r="TYG18" s="247"/>
      <c r="TYH18" s="247"/>
      <c r="TYI18" s="247"/>
      <c r="TYJ18" s="247"/>
      <c r="TYK18" s="247"/>
      <c r="TYL18" s="247"/>
      <c r="TYM18" s="247"/>
      <c r="TYN18" s="247"/>
      <c r="TYO18" s="247"/>
      <c r="TYP18" s="247"/>
      <c r="TYQ18" s="247"/>
      <c r="TYR18" s="247"/>
      <c r="TYS18" s="247"/>
      <c r="TYT18" s="247"/>
      <c r="TYU18" s="247"/>
      <c r="TYV18" s="247"/>
      <c r="TYW18" s="247"/>
      <c r="TYX18" s="247"/>
      <c r="TYY18" s="247"/>
      <c r="TYZ18" s="247"/>
      <c r="TZA18" s="247"/>
      <c r="TZB18" s="247"/>
      <c r="TZC18" s="247"/>
      <c r="TZD18" s="247"/>
      <c r="TZE18" s="247"/>
      <c r="TZF18" s="247"/>
      <c r="TZG18" s="247"/>
      <c r="TZH18" s="247"/>
      <c r="TZI18" s="247"/>
      <c r="TZJ18" s="247"/>
      <c r="TZK18" s="247"/>
      <c r="TZL18" s="247"/>
      <c r="TZM18" s="247"/>
      <c r="TZN18" s="247"/>
      <c r="TZO18" s="247"/>
      <c r="TZP18" s="247"/>
      <c r="TZQ18" s="247"/>
      <c r="TZR18" s="247"/>
      <c r="TZS18" s="247"/>
      <c r="TZT18" s="247"/>
      <c r="TZU18" s="247"/>
      <c r="TZV18" s="247"/>
      <c r="TZW18" s="247"/>
      <c r="TZX18" s="247"/>
      <c r="TZY18" s="247"/>
      <c r="TZZ18" s="247"/>
      <c r="UAA18" s="247"/>
      <c r="UAB18" s="247"/>
      <c r="UAC18" s="247"/>
      <c r="UAD18" s="247"/>
      <c r="UAE18" s="247"/>
      <c r="UAF18" s="247"/>
      <c r="UAG18" s="247"/>
      <c r="UAH18" s="247"/>
      <c r="UAI18" s="247"/>
      <c r="UAJ18" s="247"/>
      <c r="UAK18" s="247"/>
      <c r="UAL18" s="247"/>
      <c r="UAM18" s="247"/>
      <c r="UAN18" s="247"/>
      <c r="UAO18" s="247"/>
      <c r="UAP18" s="247"/>
      <c r="UAQ18" s="247"/>
      <c r="UAR18" s="247"/>
      <c r="UAS18" s="247"/>
      <c r="UAT18" s="247"/>
      <c r="UAU18" s="247"/>
      <c r="UAV18" s="247"/>
      <c r="UAW18" s="247"/>
      <c r="UAX18" s="247"/>
      <c r="UAY18" s="247"/>
      <c r="UAZ18" s="247"/>
      <c r="UBA18" s="247"/>
      <c r="UBB18" s="247"/>
      <c r="UBC18" s="247"/>
      <c r="UBD18" s="247"/>
      <c r="UBE18" s="247"/>
      <c r="UBF18" s="247"/>
      <c r="UBG18" s="247"/>
      <c r="UBH18" s="247"/>
      <c r="UBI18" s="247"/>
      <c r="UBJ18" s="247"/>
      <c r="UBK18" s="247"/>
      <c r="UBL18" s="247"/>
      <c r="UBM18" s="247"/>
      <c r="UBN18" s="247"/>
      <c r="UBO18" s="247"/>
      <c r="UBP18" s="247"/>
      <c r="UBQ18" s="247"/>
      <c r="UBR18" s="247"/>
      <c r="UBS18" s="247"/>
      <c r="UBT18" s="247"/>
      <c r="UBU18" s="247"/>
      <c r="UBV18" s="247"/>
      <c r="UBW18" s="247"/>
      <c r="UBX18" s="247"/>
      <c r="UBY18" s="247"/>
      <c r="UBZ18" s="247"/>
      <c r="UCA18" s="247"/>
      <c r="UCB18" s="247"/>
      <c r="UCC18" s="247"/>
      <c r="UCD18" s="247"/>
      <c r="UCE18" s="247"/>
      <c r="UCF18" s="247"/>
      <c r="UCG18" s="247"/>
      <c r="UCH18" s="247"/>
      <c r="UCI18" s="247"/>
      <c r="UCJ18" s="247"/>
      <c r="UCK18" s="247"/>
      <c r="UCL18" s="247"/>
      <c r="UCM18" s="247"/>
      <c r="UCN18" s="247"/>
      <c r="UCO18" s="247"/>
      <c r="UCP18" s="247"/>
      <c r="UCQ18" s="247"/>
      <c r="UCR18" s="247"/>
      <c r="UCS18" s="247"/>
      <c r="UCT18" s="247"/>
      <c r="UCU18" s="247"/>
      <c r="UCV18" s="247"/>
      <c r="UCW18" s="247"/>
      <c r="UCX18" s="247"/>
      <c r="UCY18" s="247"/>
      <c r="UCZ18" s="247"/>
      <c r="UDA18" s="247"/>
      <c r="UDB18" s="247"/>
      <c r="UDC18" s="247"/>
      <c r="UDD18" s="247"/>
      <c r="UDE18" s="247"/>
      <c r="UDF18" s="247"/>
      <c r="UDG18" s="247"/>
      <c r="UDH18" s="247"/>
      <c r="UDI18" s="247"/>
      <c r="UDJ18" s="247"/>
      <c r="UDK18" s="247"/>
      <c r="UDL18" s="247"/>
      <c r="UDM18" s="247"/>
      <c r="UDN18" s="247"/>
      <c r="UDO18" s="247"/>
      <c r="UDP18" s="247"/>
      <c r="UDQ18" s="247"/>
      <c r="UDR18" s="247"/>
      <c r="UDS18" s="247"/>
      <c r="UDT18" s="247"/>
      <c r="UDU18" s="247"/>
      <c r="UDV18" s="247"/>
      <c r="UDW18" s="247"/>
      <c r="UDX18" s="247"/>
      <c r="UDY18" s="247"/>
      <c r="UDZ18" s="247"/>
      <c r="UEA18" s="247"/>
      <c r="UEB18" s="247"/>
      <c r="UEC18" s="247"/>
      <c r="UED18" s="247"/>
      <c r="UEE18" s="247"/>
      <c r="UEF18" s="247"/>
      <c r="UEG18" s="247"/>
      <c r="UEH18" s="247"/>
      <c r="UEI18" s="247"/>
      <c r="UEJ18" s="247"/>
      <c r="UEK18" s="247"/>
      <c r="UEL18" s="247"/>
      <c r="UEM18" s="247"/>
      <c r="UEN18" s="247"/>
      <c r="UEO18" s="247"/>
      <c r="UEP18" s="247"/>
      <c r="UEQ18" s="247"/>
      <c r="UER18" s="247"/>
      <c r="UES18" s="247"/>
      <c r="UET18" s="247"/>
      <c r="UEU18" s="247"/>
      <c r="UEV18" s="247"/>
      <c r="UEW18" s="247"/>
      <c r="UEX18" s="247"/>
      <c r="UEY18" s="247"/>
      <c r="UEZ18" s="247"/>
      <c r="UFA18" s="247"/>
      <c r="UFB18" s="247"/>
      <c r="UFC18" s="247"/>
      <c r="UFD18" s="247"/>
      <c r="UFE18" s="247"/>
      <c r="UFF18" s="247"/>
      <c r="UFG18" s="247"/>
      <c r="UFH18" s="247"/>
      <c r="UFI18" s="247"/>
      <c r="UFJ18" s="247"/>
      <c r="UFK18" s="247"/>
      <c r="UFL18" s="247"/>
      <c r="UFM18" s="247"/>
      <c r="UFN18" s="247"/>
      <c r="UFO18" s="247"/>
      <c r="UFP18" s="247"/>
      <c r="UFQ18" s="247"/>
      <c r="UFR18" s="247"/>
      <c r="UFS18" s="247"/>
      <c r="UFT18" s="247"/>
      <c r="UFU18" s="247"/>
      <c r="UFV18" s="247"/>
      <c r="UFW18" s="247"/>
      <c r="UFX18" s="247"/>
      <c r="UFY18" s="247"/>
      <c r="UFZ18" s="247"/>
      <c r="UGA18" s="247"/>
      <c r="UGB18" s="247"/>
      <c r="UGC18" s="247"/>
      <c r="UGD18" s="247"/>
      <c r="UGE18" s="247"/>
      <c r="UGF18" s="247"/>
      <c r="UGG18" s="247"/>
      <c r="UGH18" s="247"/>
      <c r="UGI18" s="247"/>
      <c r="UGJ18" s="247"/>
      <c r="UGK18" s="247"/>
      <c r="UGL18" s="247"/>
      <c r="UGM18" s="247"/>
      <c r="UGN18" s="247"/>
      <c r="UGO18" s="247"/>
      <c r="UGP18" s="247"/>
      <c r="UGQ18" s="247"/>
      <c r="UGR18" s="247"/>
      <c r="UGS18" s="247"/>
      <c r="UGT18" s="247"/>
      <c r="UGU18" s="247"/>
      <c r="UGV18" s="247"/>
      <c r="UGW18" s="247"/>
      <c r="UGX18" s="247"/>
      <c r="UGY18" s="247"/>
      <c r="UGZ18" s="247"/>
      <c r="UHA18" s="247"/>
      <c r="UHB18" s="247"/>
      <c r="UHC18" s="247"/>
      <c r="UHD18" s="247"/>
      <c r="UHE18" s="247"/>
      <c r="UHF18" s="247"/>
      <c r="UHG18" s="247"/>
      <c r="UHH18" s="247"/>
      <c r="UHI18" s="247"/>
      <c r="UHJ18" s="247"/>
      <c r="UHK18" s="247"/>
      <c r="UHL18" s="247"/>
      <c r="UHM18" s="247"/>
      <c r="UHN18" s="247"/>
      <c r="UHO18" s="247"/>
      <c r="UHP18" s="247"/>
      <c r="UHQ18" s="247"/>
      <c r="UHR18" s="247"/>
      <c r="UHS18" s="247"/>
      <c r="UHT18" s="247"/>
      <c r="UHU18" s="247"/>
      <c r="UHV18" s="247"/>
      <c r="UHW18" s="247"/>
      <c r="UHX18" s="247"/>
      <c r="UHY18" s="247"/>
      <c r="UHZ18" s="247"/>
      <c r="UIA18" s="247"/>
      <c r="UIB18" s="247"/>
      <c r="UIC18" s="247"/>
      <c r="UID18" s="247"/>
      <c r="UIE18" s="247"/>
      <c r="UIF18" s="247"/>
      <c r="UIG18" s="247"/>
      <c r="UIH18" s="247"/>
      <c r="UII18" s="247"/>
      <c r="UIJ18" s="247"/>
      <c r="UIK18" s="247"/>
      <c r="UIL18" s="247"/>
      <c r="UIM18" s="247"/>
      <c r="UIN18" s="247"/>
      <c r="UIO18" s="247"/>
      <c r="UIP18" s="247"/>
      <c r="UIQ18" s="247"/>
      <c r="UIR18" s="247"/>
      <c r="UIS18" s="247"/>
      <c r="UIT18" s="247"/>
      <c r="UIU18" s="247"/>
      <c r="UIV18" s="247"/>
      <c r="UIW18" s="247"/>
      <c r="UIX18" s="247"/>
      <c r="UIY18" s="247"/>
      <c r="UIZ18" s="247"/>
      <c r="UJA18" s="247"/>
      <c r="UJB18" s="247"/>
      <c r="UJC18" s="247"/>
      <c r="UJD18" s="247"/>
      <c r="UJE18" s="247"/>
      <c r="UJF18" s="247"/>
      <c r="UJG18" s="247"/>
      <c r="UJH18" s="247"/>
      <c r="UJI18" s="247"/>
      <c r="UJJ18" s="247"/>
      <c r="UJK18" s="247"/>
      <c r="UJL18" s="247"/>
      <c r="UJM18" s="247"/>
      <c r="UJN18" s="247"/>
      <c r="UJO18" s="247"/>
      <c r="UJP18" s="247"/>
      <c r="UJQ18" s="247"/>
      <c r="UJR18" s="247"/>
      <c r="UJS18" s="247"/>
      <c r="UJT18" s="247"/>
      <c r="UJU18" s="247"/>
      <c r="UJV18" s="247"/>
      <c r="UJW18" s="247"/>
      <c r="UJX18" s="247"/>
      <c r="UJY18" s="247"/>
      <c r="UJZ18" s="247"/>
      <c r="UKA18" s="247"/>
      <c r="UKB18" s="247"/>
      <c r="UKC18" s="247"/>
      <c r="UKD18" s="247"/>
      <c r="UKE18" s="247"/>
      <c r="UKF18" s="247"/>
      <c r="UKG18" s="247"/>
      <c r="UKH18" s="247"/>
      <c r="UKI18" s="247"/>
      <c r="UKJ18" s="247"/>
      <c r="UKK18" s="247"/>
      <c r="UKL18" s="247"/>
      <c r="UKM18" s="247"/>
      <c r="UKN18" s="247"/>
      <c r="UKO18" s="247"/>
      <c r="UKP18" s="247"/>
      <c r="UKQ18" s="247"/>
      <c r="UKR18" s="247"/>
      <c r="UKS18" s="247"/>
      <c r="UKT18" s="247"/>
      <c r="UKU18" s="247"/>
      <c r="UKV18" s="247"/>
      <c r="UKW18" s="247"/>
      <c r="UKX18" s="247"/>
      <c r="UKY18" s="247"/>
      <c r="UKZ18" s="247"/>
      <c r="ULA18" s="247"/>
      <c r="ULB18" s="247"/>
      <c r="ULC18" s="247"/>
      <c r="ULD18" s="247"/>
      <c r="ULE18" s="247"/>
      <c r="ULF18" s="247"/>
      <c r="ULG18" s="247"/>
      <c r="ULH18" s="247"/>
      <c r="ULI18" s="247"/>
      <c r="ULJ18" s="247"/>
      <c r="ULK18" s="247"/>
      <c r="ULL18" s="247"/>
      <c r="ULM18" s="247"/>
      <c r="ULN18" s="247"/>
      <c r="ULO18" s="247"/>
      <c r="ULP18" s="247"/>
      <c r="ULQ18" s="247"/>
      <c r="ULR18" s="247"/>
      <c r="ULS18" s="247"/>
      <c r="ULT18" s="247"/>
      <c r="ULU18" s="247"/>
      <c r="ULV18" s="247"/>
      <c r="ULW18" s="247"/>
      <c r="ULX18" s="247"/>
      <c r="ULY18" s="247"/>
      <c r="ULZ18" s="247"/>
      <c r="UMA18" s="247"/>
      <c r="UMB18" s="247"/>
      <c r="UMC18" s="247"/>
      <c r="UMD18" s="247"/>
      <c r="UME18" s="247"/>
      <c r="UMF18" s="247"/>
      <c r="UMG18" s="247"/>
      <c r="UMH18" s="247"/>
      <c r="UMI18" s="247"/>
      <c r="UMJ18" s="247"/>
      <c r="UMK18" s="247"/>
      <c r="UML18" s="247"/>
      <c r="UMM18" s="247"/>
      <c r="UMN18" s="247"/>
      <c r="UMO18" s="247"/>
      <c r="UMP18" s="247"/>
      <c r="UMQ18" s="247"/>
      <c r="UMR18" s="247"/>
      <c r="UMS18" s="247"/>
      <c r="UMT18" s="247"/>
      <c r="UMU18" s="247"/>
      <c r="UMV18" s="247"/>
      <c r="UMW18" s="247"/>
      <c r="UMX18" s="247"/>
      <c r="UMY18" s="247"/>
      <c r="UMZ18" s="247"/>
      <c r="UNA18" s="247"/>
      <c r="UNB18" s="247"/>
      <c r="UNC18" s="247"/>
      <c r="UND18" s="247"/>
      <c r="UNE18" s="247"/>
      <c r="UNF18" s="247"/>
      <c r="UNG18" s="247"/>
      <c r="UNH18" s="247"/>
      <c r="UNI18" s="247"/>
      <c r="UNJ18" s="247"/>
      <c r="UNK18" s="247"/>
      <c r="UNL18" s="247"/>
      <c r="UNM18" s="247"/>
      <c r="UNN18" s="247"/>
      <c r="UNO18" s="247"/>
      <c r="UNP18" s="247"/>
      <c r="UNQ18" s="247"/>
      <c r="UNR18" s="247"/>
      <c r="UNS18" s="247"/>
      <c r="UNT18" s="247"/>
      <c r="UNU18" s="247"/>
      <c r="UNV18" s="247"/>
      <c r="UNW18" s="247"/>
      <c r="UNX18" s="247"/>
      <c r="UNY18" s="247"/>
      <c r="UNZ18" s="247"/>
      <c r="UOA18" s="247"/>
      <c r="UOB18" s="247"/>
      <c r="UOC18" s="247"/>
      <c r="UOD18" s="247"/>
      <c r="UOE18" s="247"/>
      <c r="UOF18" s="247"/>
      <c r="UOG18" s="247"/>
      <c r="UOH18" s="247"/>
      <c r="UOI18" s="247"/>
      <c r="UOJ18" s="247"/>
      <c r="UOK18" s="247"/>
      <c r="UOL18" s="247"/>
      <c r="UOM18" s="247"/>
      <c r="UON18" s="247"/>
      <c r="UOO18" s="247"/>
      <c r="UOP18" s="247"/>
      <c r="UOQ18" s="247"/>
      <c r="UOR18" s="247"/>
      <c r="UOS18" s="247"/>
      <c r="UOT18" s="247"/>
      <c r="UOU18" s="247"/>
      <c r="UOV18" s="247"/>
      <c r="UOW18" s="247"/>
      <c r="UOX18" s="247"/>
      <c r="UOY18" s="247"/>
      <c r="UOZ18" s="247"/>
      <c r="UPA18" s="247"/>
      <c r="UPB18" s="247"/>
      <c r="UPC18" s="247"/>
      <c r="UPD18" s="247"/>
      <c r="UPE18" s="247"/>
      <c r="UPF18" s="247"/>
      <c r="UPG18" s="247"/>
      <c r="UPH18" s="247"/>
      <c r="UPI18" s="247"/>
      <c r="UPJ18" s="247"/>
      <c r="UPK18" s="247"/>
      <c r="UPL18" s="247"/>
      <c r="UPM18" s="247"/>
      <c r="UPN18" s="247"/>
      <c r="UPO18" s="247"/>
      <c r="UPP18" s="247"/>
      <c r="UPQ18" s="247"/>
      <c r="UPR18" s="247"/>
      <c r="UPS18" s="247"/>
      <c r="UPT18" s="247"/>
      <c r="UPU18" s="247"/>
      <c r="UPV18" s="247"/>
      <c r="UPW18" s="247"/>
      <c r="UPX18" s="247"/>
      <c r="UPY18" s="247"/>
      <c r="UPZ18" s="247"/>
      <c r="UQA18" s="247"/>
      <c r="UQB18" s="247"/>
      <c r="UQC18" s="247"/>
      <c r="UQD18" s="247"/>
      <c r="UQE18" s="247"/>
      <c r="UQF18" s="247"/>
      <c r="UQG18" s="247"/>
      <c r="UQH18" s="247"/>
      <c r="UQI18" s="247"/>
      <c r="UQJ18" s="247"/>
      <c r="UQK18" s="247"/>
      <c r="UQL18" s="247"/>
      <c r="UQM18" s="247"/>
      <c r="UQN18" s="247"/>
      <c r="UQO18" s="247"/>
      <c r="UQP18" s="247"/>
      <c r="UQQ18" s="247"/>
      <c r="UQR18" s="247"/>
      <c r="UQS18" s="247"/>
      <c r="UQT18" s="247"/>
      <c r="UQU18" s="247"/>
      <c r="UQV18" s="247"/>
      <c r="UQW18" s="247"/>
      <c r="UQX18" s="247"/>
      <c r="UQY18" s="247"/>
      <c r="UQZ18" s="247"/>
      <c r="URA18" s="247"/>
      <c r="URB18" s="247"/>
      <c r="URC18" s="247"/>
      <c r="URD18" s="247"/>
      <c r="URE18" s="247"/>
      <c r="URF18" s="247"/>
      <c r="URG18" s="247"/>
      <c r="URH18" s="247"/>
      <c r="URI18" s="247"/>
      <c r="URJ18" s="247"/>
      <c r="URK18" s="247"/>
      <c r="URL18" s="247"/>
      <c r="URM18" s="247"/>
      <c r="URN18" s="247"/>
      <c r="URO18" s="247"/>
      <c r="URP18" s="247"/>
      <c r="URQ18" s="247"/>
      <c r="URR18" s="247"/>
      <c r="URS18" s="247"/>
      <c r="URT18" s="247"/>
      <c r="URU18" s="247"/>
      <c r="URV18" s="247"/>
      <c r="URW18" s="247"/>
      <c r="URX18" s="247"/>
      <c r="URY18" s="247"/>
      <c r="URZ18" s="247"/>
      <c r="USA18" s="247"/>
      <c r="USB18" s="247"/>
      <c r="USC18" s="247"/>
      <c r="USD18" s="247"/>
      <c r="USE18" s="247"/>
      <c r="USF18" s="247"/>
      <c r="USG18" s="247"/>
      <c r="USH18" s="247"/>
      <c r="USI18" s="247"/>
      <c r="USJ18" s="247"/>
      <c r="USK18" s="247"/>
      <c r="USL18" s="247"/>
      <c r="USM18" s="247"/>
      <c r="USN18" s="247"/>
      <c r="USO18" s="247"/>
      <c r="USP18" s="247"/>
      <c r="USQ18" s="247"/>
      <c r="USR18" s="247"/>
      <c r="USS18" s="247"/>
      <c r="UST18" s="247"/>
      <c r="USU18" s="247"/>
      <c r="USV18" s="247"/>
      <c r="USW18" s="247"/>
      <c r="USX18" s="247"/>
      <c r="USY18" s="247"/>
      <c r="USZ18" s="247"/>
      <c r="UTA18" s="247"/>
      <c r="UTB18" s="247"/>
      <c r="UTC18" s="247"/>
      <c r="UTD18" s="247"/>
      <c r="UTE18" s="247"/>
      <c r="UTF18" s="247"/>
      <c r="UTG18" s="247"/>
      <c r="UTH18" s="247"/>
      <c r="UTI18" s="247"/>
      <c r="UTJ18" s="247"/>
      <c r="UTK18" s="247"/>
      <c r="UTL18" s="247"/>
      <c r="UTM18" s="247"/>
      <c r="UTN18" s="247"/>
      <c r="UTO18" s="247"/>
      <c r="UTP18" s="247"/>
      <c r="UTQ18" s="247"/>
      <c r="UTR18" s="247"/>
      <c r="UTS18" s="247"/>
      <c r="UTT18" s="247"/>
      <c r="UTU18" s="247"/>
      <c r="UTV18" s="247"/>
      <c r="UTW18" s="247"/>
      <c r="UTX18" s="247"/>
      <c r="UTY18" s="247"/>
      <c r="UTZ18" s="247"/>
      <c r="UUA18" s="247"/>
      <c r="UUB18" s="247"/>
      <c r="UUC18" s="247"/>
      <c r="UUD18" s="247"/>
      <c r="UUE18" s="247"/>
      <c r="UUF18" s="247"/>
      <c r="UUG18" s="247"/>
      <c r="UUH18" s="247"/>
      <c r="UUI18" s="247"/>
      <c r="UUJ18" s="247"/>
      <c r="UUK18" s="247"/>
      <c r="UUL18" s="247"/>
      <c r="UUM18" s="247"/>
      <c r="UUN18" s="247"/>
      <c r="UUO18" s="247"/>
      <c r="UUP18" s="247"/>
      <c r="UUQ18" s="247"/>
      <c r="UUR18" s="247"/>
      <c r="UUS18" s="247"/>
      <c r="UUT18" s="247"/>
      <c r="UUU18" s="247"/>
      <c r="UUV18" s="247"/>
      <c r="UUW18" s="247"/>
      <c r="UUX18" s="247"/>
      <c r="UUY18" s="247"/>
      <c r="UUZ18" s="247"/>
      <c r="UVA18" s="247"/>
      <c r="UVB18" s="247"/>
      <c r="UVC18" s="247"/>
      <c r="UVD18" s="247"/>
      <c r="UVE18" s="247"/>
      <c r="UVF18" s="247"/>
      <c r="UVG18" s="247"/>
      <c r="UVH18" s="247"/>
      <c r="UVI18" s="247"/>
      <c r="UVJ18" s="247"/>
      <c r="UVK18" s="247"/>
      <c r="UVL18" s="247"/>
      <c r="UVM18" s="247"/>
      <c r="UVN18" s="247"/>
      <c r="UVO18" s="247"/>
      <c r="UVP18" s="247"/>
      <c r="UVQ18" s="247"/>
      <c r="UVR18" s="247"/>
      <c r="UVS18" s="247"/>
      <c r="UVT18" s="247"/>
      <c r="UVU18" s="247"/>
      <c r="UVV18" s="247"/>
      <c r="UVW18" s="247"/>
      <c r="UVX18" s="247"/>
      <c r="UVY18" s="247"/>
      <c r="UVZ18" s="247"/>
      <c r="UWA18" s="247"/>
      <c r="UWB18" s="247"/>
      <c r="UWC18" s="247"/>
      <c r="UWD18" s="247"/>
      <c r="UWE18" s="247"/>
      <c r="UWF18" s="247"/>
      <c r="UWG18" s="247"/>
      <c r="UWH18" s="247"/>
      <c r="UWI18" s="247"/>
      <c r="UWJ18" s="247"/>
      <c r="UWK18" s="247"/>
      <c r="UWL18" s="247"/>
      <c r="UWM18" s="247"/>
      <c r="UWN18" s="247"/>
      <c r="UWO18" s="247"/>
      <c r="UWP18" s="247"/>
      <c r="UWQ18" s="247"/>
      <c r="UWR18" s="247"/>
      <c r="UWS18" s="247"/>
      <c r="UWT18" s="247"/>
      <c r="UWU18" s="247"/>
      <c r="UWV18" s="247"/>
      <c r="UWW18" s="247"/>
      <c r="UWX18" s="247"/>
      <c r="UWY18" s="247"/>
      <c r="UWZ18" s="247"/>
      <c r="UXA18" s="247"/>
      <c r="UXB18" s="247"/>
      <c r="UXC18" s="247"/>
      <c r="UXD18" s="247"/>
      <c r="UXE18" s="247"/>
      <c r="UXF18" s="247"/>
      <c r="UXG18" s="247"/>
      <c r="UXH18" s="247"/>
      <c r="UXI18" s="247"/>
      <c r="UXJ18" s="247"/>
      <c r="UXK18" s="247"/>
      <c r="UXL18" s="247"/>
      <c r="UXM18" s="247"/>
      <c r="UXN18" s="247"/>
      <c r="UXO18" s="247"/>
      <c r="UXP18" s="247"/>
      <c r="UXQ18" s="247"/>
      <c r="UXR18" s="247"/>
      <c r="UXS18" s="247"/>
      <c r="UXT18" s="247"/>
      <c r="UXU18" s="247"/>
      <c r="UXV18" s="247"/>
      <c r="UXW18" s="247"/>
      <c r="UXX18" s="247"/>
      <c r="UXY18" s="247"/>
      <c r="UXZ18" s="247"/>
      <c r="UYA18" s="247"/>
      <c r="UYB18" s="247"/>
      <c r="UYC18" s="247"/>
      <c r="UYD18" s="247"/>
      <c r="UYE18" s="247"/>
      <c r="UYF18" s="247"/>
      <c r="UYG18" s="247"/>
      <c r="UYH18" s="247"/>
      <c r="UYI18" s="247"/>
      <c r="UYJ18" s="247"/>
      <c r="UYK18" s="247"/>
      <c r="UYL18" s="247"/>
      <c r="UYM18" s="247"/>
      <c r="UYN18" s="247"/>
      <c r="UYO18" s="247"/>
      <c r="UYP18" s="247"/>
      <c r="UYQ18" s="247"/>
      <c r="UYR18" s="247"/>
      <c r="UYS18" s="247"/>
      <c r="UYT18" s="247"/>
      <c r="UYU18" s="247"/>
      <c r="UYV18" s="247"/>
      <c r="UYW18" s="247"/>
      <c r="UYX18" s="247"/>
      <c r="UYY18" s="247"/>
      <c r="UYZ18" s="247"/>
      <c r="UZA18" s="247"/>
      <c r="UZB18" s="247"/>
      <c r="UZC18" s="247"/>
      <c r="UZD18" s="247"/>
      <c r="UZE18" s="247"/>
      <c r="UZF18" s="247"/>
      <c r="UZG18" s="247"/>
      <c r="UZH18" s="247"/>
      <c r="UZI18" s="247"/>
      <c r="UZJ18" s="247"/>
      <c r="UZK18" s="247"/>
      <c r="UZL18" s="247"/>
      <c r="UZM18" s="247"/>
      <c r="UZN18" s="247"/>
      <c r="UZO18" s="247"/>
      <c r="UZP18" s="247"/>
      <c r="UZQ18" s="247"/>
      <c r="UZR18" s="247"/>
      <c r="UZS18" s="247"/>
      <c r="UZT18" s="247"/>
      <c r="UZU18" s="247"/>
      <c r="UZV18" s="247"/>
      <c r="UZW18" s="247"/>
      <c r="UZX18" s="247"/>
      <c r="UZY18" s="247"/>
      <c r="UZZ18" s="247"/>
      <c r="VAA18" s="247"/>
      <c r="VAB18" s="247"/>
      <c r="VAC18" s="247"/>
      <c r="VAD18" s="247"/>
      <c r="VAE18" s="247"/>
      <c r="VAF18" s="247"/>
      <c r="VAG18" s="247"/>
      <c r="VAH18" s="247"/>
      <c r="VAI18" s="247"/>
      <c r="VAJ18" s="247"/>
      <c r="VAK18" s="247"/>
      <c r="VAL18" s="247"/>
      <c r="VAM18" s="247"/>
      <c r="VAN18" s="247"/>
      <c r="VAO18" s="247"/>
      <c r="VAP18" s="247"/>
      <c r="VAQ18" s="247"/>
      <c r="VAR18" s="247"/>
      <c r="VAS18" s="247"/>
      <c r="VAT18" s="247"/>
      <c r="VAU18" s="247"/>
      <c r="VAV18" s="247"/>
      <c r="VAW18" s="247"/>
      <c r="VAX18" s="247"/>
      <c r="VAY18" s="247"/>
      <c r="VAZ18" s="247"/>
      <c r="VBA18" s="247"/>
      <c r="VBB18" s="247"/>
      <c r="VBC18" s="247"/>
      <c r="VBD18" s="247"/>
      <c r="VBE18" s="247"/>
      <c r="VBF18" s="247"/>
      <c r="VBG18" s="247"/>
      <c r="VBH18" s="247"/>
      <c r="VBI18" s="247"/>
      <c r="VBJ18" s="247"/>
      <c r="VBK18" s="247"/>
      <c r="VBL18" s="247"/>
      <c r="VBM18" s="247"/>
      <c r="VBN18" s="247"/>
      <c r="VBO18" s="247"/>
      <c r="VBP18" s="247"/>
      <c r="VBQ18" s="247"/>
      <c r="VBR18" s="247"/>
      <c r="VBS18" s="247"/>
      <c r="VBT18" s="247"/>
      <c r="VBU18" s="247"/>
      <c r="VBV18" s="247"/>
      <c r="VBW18" s="247"/>
      <c r="VBX18" s="247"/>
      <c r="VBY18" s="247"/>
      <c r="VBZ18" s="247"/>
      <c r="VCA18" s="247"/>
      <c r="VCB18" s="247"/>
      <c r="VCC18" s="247"/>
      <c r="VCD18" s="247"/>
      <c r="VCE18" s="247"/>
      <c r="VCF18" s="247"/>
      <c r="VCG18" s="247"/>
      <c r="VCH18" s="247"/>
      <c r="VCI18" s="247"/>
      <c r="VCJ18" s="247"/>
      <c r="VCK18" s="247"/>
      <c r="VCL18" s="247"/>
      <c r="VCM18" s="247"/>
      <c r="VCN18" s="247"/>
      <c r="VCO18" s="247"/>
      <c r="VCP18" s="247"/>
      <c r="VCQ18" s="247"/>
      <c r="VCR18" s="247"/>
      <c r="VCS18" s="247"/>
      <c r="VCT18" s="247"/>
      <c r="VCU18" s="247"/>
      <c r="VCV18" s="247"/>
      <c r="VCW18" s="247"/>
      <c r="VCX18" s="247"/>
      <c r="VCY18" s="247"/>
      <c r="VCZ18" s="247"/>
      <c r="VDA18" s="247"/>
      <c r="VDB18" s="247"/>
      <c r="VDC18" s="247"/>
      <c r="VDD18" s="247"/>
      <c r="VDE18" s="247"/>
      <c r="VDF18" s="247"/>
      <c r="VDG18" s="247"/>
      <c r="VDH18" s="247"/>
      <c r="VDI18" s="247"/>
      <c r="VDJ18" s="247"/>
      <c r="VDK18" s="247"/>
      <c r="VDL18" s="247"/>
      <c r="VDM18" s="247"/>
      <c r="VDN18" s="247"/>
      <c r="VDO18" s="247"/>
      <c r="VDP18" s="247"/>
      <c r="VDQ18" s="247"/>
      <c r="VDR18" s="247"/>
      <c r="VDS18" s="247"/>
      <c r="VDT18" s="247"/>
      <c r="VDU18" s="247"/>
      <c r="VDV18" s="247"/>
      <c r="VDW18" s="247"/>
      <c r="VDX18" s="247"/>
      <c r="VDY18" s="247"/>
      <c r="VDZ18" s="247"/>
      <c r="VEA18" s="247"/>
      <c r="VEB18" s="247"/>
      <c r="VEC18" s="247"/>
      <c r="VED18" s="247"/>
      <c r="VEE18" s="247"/>
      <c r="VEF18" s="247"/>
      <c r="VEG18" s="247"/>
      <c r="VEH18" s="247"/>
      <c r="VEI18" s="247"/>
      <c r="VEJ18" s="247"/>
      <c r="VEK18" s="247"/>
      <c r="VEL18" s="247"/>
      <c r="VEM18" s="247"/>
      <c r="VEN18" s="247"/>
      <c r="VEO18" s="247"/>
      <c r="VEP18" s="247"/>
      <c r="VEQ18" s="247"/>
      <c r="VER18" s="247"/>
      <c r="VES18" s="247"/>
      <c r="VET18" s="247"/>
      <c r="VEU18" s="247"/>
      <c r="VEV18" s="247"/>
      <c r="VEW18" s="247"/>
      <c r="VEX18" s="247"/>
      <c r="VEY18" s="247"/>
      <c r="VEZ18" s="247"/>
      <c r="VFA18" s="247"/>
      <c r="VFB18" s="247"/>
      <c r="VFC18" s="247"/>
      <c r="VFD18" s="247"/>
      <c r="VFE18" s="247"/>
      <c r="VFF18" s="247"/>
      <c r="VFG18" s="247"/>
      <c r="VFH18" s="247"/>
      <c r="VFI18" s="247"/>
      <c r="VFJ18" s="247"/>
      <c r="VFK18" s="247"/>
      <c r="VFL18" s="247"/>
      <c r="VFM18" s="247"/>
      <c r="VFN18" s="247"/>
      <c r="VFO18" s="247"/>
      <c r="VFP18" s="247"/>
      <c r="VFQ18" s="247"/>
      <c r="VFR18" s="247"/>
      <c r="VFS18" s="247"/>
      <c r="VFT18" s="247"/>
      <c r="VFU18" s="247"/>
      <c r="VFV18" s="247"/>
      <c r="VFW18" s="247"/>
      <c r="VFX18" s="247"/>
      <c r="VFY18" s="247"/>
      <c r="VFZ18" s="247"/>
      <c r="VGA18" s="247"/>
      <c r="VGB18" s="247"/>
      <c r="VGC18" s="247"/>
      <c r="VGD18" s="247"/>
      <c r="VGE18" s="247"/>
      <c r="VGF18" s="247"/>
      <c r="VGG18" s="247"/>
      <c r="VGH18" s="247"/>
      <c r="VGI18" s="247"/>
      <c r="VGJ18" s="247"/>
      <c r="VGK18" s="247"/>
      <c r="VGL18" s="247"/>
      <c r="VGM18" s="247"/>
      <c r="VGN18" s="247"/>
      <c r="VGO18" s="247"/>
      <c r="VGP18" s="247"/>
      <c r="VGQ18" s="247"/>
      <c r="VGR18" s="247"/>
      <c r="VGS18" s="247"/>
      <c r="VGT18" s="247"/>
      <c r="VGU18" s="247"/>
      <c r="VGV18" s="247"/>
      <c r="VGW18" s="247"/>
      <c r="VGX18" s="247"/>
      <c r="VGY18" s="247"/>
      <c r="VGZ18" s="247"/>
      <c r="VHA18" s="247"/>
      <c r="VHB18" s="247"/>
      <c r="VHC18" s="247"/>
      <c r="VHD18" s="247"/>
      <c r="VHE18" s="247"/>
      <c r="VHF18" s="247"/>
      <c r="VHG18" s="247"/>
      <c r="VHH18" s="247"/>
      <c r="VHI18" s="247"/>
      <c r="VHJ18" s="247"/>
      <c r="VHK18" s="247"/>
      <c r="VHL18" s="247"/>
      <c r="VHM18" s="247"/>
      <c r="VHN18" s="247"/>
      <c r="VHO18" s="247"/>
      <c r="VHP18" s="247"/>
      <c r="VHQ18" s="247"/>
      <c r="VHR18" s="247"/>
      <c r="VHS18" s="247"/>
      <c r="VHT18" s="247"/>
      <c r="VHU18" s="247"/>
      <c r="VHV18" s="247"/>
      <c r="VHW18" s="247"/>
      <c r="VHX18" s="247"/>
      <c r="VHY18" s="247"/>
      <c r="VHZ18" s="247"/>
      <c r="VIA18" s="247"/>
      <c r="VIB18" s="247"/>
      <c r="VIC18" s="247"/>
      <c r="VID18" s="247"/>
      <c r="VIE18" s="247"/>
      <c r="VIF18" s="247"/>
      <c r="VIG18" s="247"/>
      <c r="VIH18" s="247"/>
      <c r="VII18" s="247"/>
      <c r="VIJ18" s="247"/>
      <c r="VIK18" s="247"/>
      <c r="VIL18" s="247"/>
      <c r="VIM18" s="247"/>
      <c r="VIN18" s="247"/>
      <c r="VIO18" s="247"/>
      <c r="VIP18" s="247"/>
      <c r="VIQ18" s="247"/>
      <c r="VIR18" s="247"/>
      <c r="VIS18" s="247"/>
      <c r="VIT18" s="247"/>
      <c r="VIU18" s="247"/>
      <c r="VIV18" s="247"/>
      <c r="VIW18" s="247"/>
      <c r="VIX18" s="247"/>
      <c r="VIY18" s="247"/>
      <c r="VIZ18" s="247"/>
      <c r="VJA18" s="247"/>
      <c r="VJB18" s="247"/>
      <c r="VJC18" s="247"/>
      <c r="VJD18" s="247"/>
      <c r="VJE18" s="247"/>
      <c r="VJF18" s="247"/>
      <c r="VJG18" s="247"/>
      <c r="VJH18" s="247"/>
      <c r="VJI18" s="247"/>
      <c r="VJJ18" s="247"/>
      <c r="VJK18" s="247"/>
      <c r="VJL18" s="247"/>
      <c r="VJM18" s="247"/>
      <c r="VJN18" s="247"/>
      <c r="VJO18" s="247"/>
      <c r="VJP18" s="247"/>
      <c r="VJQ18" s="247"/>
      <c r="VJR18" s="247"/>
      <c r="VJS18" s="247"/>
      <c r="VJT18" s="247"/>
      <c r="VJU18" s="247"/>
      <c r="VJV18" s="247"/>
      <c r="VJW18" s="247"/>
      <c r="VJX18" s="247"/>
      <c r="VJY18" s="247"/>
      <c r="VJZ18" s="247"/>
      <c r="VKA18" s="247"/>
      <c r="VKB18" s="247"/>
      <c r="VKC18" s="247"/>
      <c r="VKD18" s="247"/>
      <c r="VKE18" s="247"/>
      <c r="VKF18" s="247"/>
      <c r="VKG18" s="247"/>
      <c r="VKH18" s="247"/>
      <c r="VKI18" s="247"/>
      <c r="VKJ18" s="247"/>
      <c r="VKK18" s="247"/>
      <c r="VKL18" s="247"/>
      <c r="VKM18" s="247"/>
      <c r="VKN18" s="247"/>
      <c r="VKO18" s="247"/>
      <c r="VKP18" s="247"/>
      <c r="VKQ18" s="247"/>
      <c r="VKR18" s="247"/>
      <c r="VKS18" s="247"/>
      <c r="VKT18" s="247"/>
      <c r="VKU18" s="247"/>
      <c r="VKV18" s="247"/>
      <c r="VKW18" s="247"/>
      <c r="VKX18" s="247"/>
      <c r="VKY18" s="247"/>
      <c r="VKZ18" s="247"/>
      <c r="VLA18" s="247"/>
      <c r="VLB18" s="247"/>
      <c r="VLC18" s="247"/>
      <c r="VLD18" s="247"/>
      <c r="VLE18" s="247"/>
      <c r="VLF18" s="247"/>
      <c r="VLG18" s="247"/>
      <c r="VLH18" s="247"/>
      <c r="VLI18" s="247"/>
      <c r="VLJ18" s="247"/>
      <c r="VLK18" s="247"/>
      <c r="VLL18" s="247"/>
      <c r="VLM18" s="247"/>
      <c r="VLN18" s="247"/>
      <c r="VLO18" s="247"/>
      <c r="VLP18" s="247"/>
      <c r="VLQ18" s="247"/>
      <c r="VLR18" s="247"/>
      <c r="VLS18" s="247"/>
      <c r="VLT18" s="247"/>
      <c r="VLU18" s="247"/>
      <c r="VLV18" s="247"/>
      <c r="VLW18" s="247"/>
      <c r="VLX18" s="247"/>
      <c r="VLY18" s="247"/>
      <c r="VLZ18" s="247"/>
      <c r="VMA18" s="247"/>
      <c r="VMB18" s="247"/>
      <c r="VMC18" s="247"/>
      <c r="VMD18" s="247"/>
      <c r="VME18" s="247"/>
      <c r="VMF18" s="247"/>
      <c r="VMG18" s="247"/>
      <c r="VMH18" s="247"/>
      <c r="VMI18" s="247"/>
      <c r="VMJ18" s="247"/>
      <c r="VMK18" s="247"/>
      <c r="VML18" s="247"/>
      <c r="VMM18" s="247"/>
      <c r="VMN18" s="247"/>
      <c r="VMO18" s="247"/>
      <c r="VMP18" s="247"/>
      <c r="VMQ18" s="247"/>
      <c r="VMR18" s="247"/>
      <c r="VMS18" s="247"/>
      <c r="VMT18" s="247"/>
      <c r="VMU18" s="247"/>
      <c r="VMV18" s="247"/>
      <c r="VMW18" s="247"/>
      <c r="VMX18" s="247"/>
      <c r="VMY18" s="247"/>
      <c r="VMZ18" s="247"/>
      <c r="VNA18" s="247"/>
      <c r="VNB18" s="247"/>
      <c r="VNC18" s="247"/>
      <c r="VND18" s="247"/>
      <c r="VNE18" s="247"/>
      <c r="VNF18" s="247"/>
      <c r="VNG18" s="247"/>
      <c r="VNH18" s="247"/>
      <c r="VNI18" s="247"/>
      <c r="VNJ18" s="247"/>
      <c r="VNK18" s="247"/>
      <c r="VNL18" s="247"/>
      <c r="VNM18" s="247"/>
      <c r="VNN18" s="247"/>
      <c r="VNO18" s="247"/>
      <c r="VNP18" s="247"/>
      <c r="VNQ18" s="247"/>
      <c r="VNR18" s="247"/>
      <c r="VNS18" s="247"/>
      <c r="VNT18" s="247"/>
      <c r="VNU18" s="247"/>
      <c r="VNV18" s="247"/>
      <c r="VNW18" s="247"/>
      <c r="VNX18" s="247"/>
      <c r="VNY18" s="247"/>
      <c r="VNZ18" s="247"/>
      <c r="VOA18" s="247"/>
      <c r="VOB18" s="247"/>
      <c r="VOC18" s="247"/>
      <c r="VOD18" s="247"/>
      <c r="VOE18" s="247"/>
      <c r="VOF18" s="247"/>
      <c r="VOG18" s="247"/>
      <c r="VOH18" s="247"/>
      <c r="VOI18" s="247"/>
      <c r="VOJ18" s="247"/>
      <c r="VOK18" s="247"/>
      <c r="VOL18" s="247"/>
      <c r="VOM18" s="247"/>
      <c r="VON18" s="247"/>
      <c r="VOO18" s="247"/>
      <c r="VOP18" s="247"/>
      <c r="VOQ18" s="247"/>
      <c r="VOR18" s="247"/>
      <c r="VOS18" s="247"/>
      <c r="VOT18" s="247"/>
      <c r="VOU18" s="247"/>
      <c r="VOV18" s="247"/>
      <c r="VOW18" s="247"/>
      <c r="VOX18" s="247"/>
      <c r="VOY18" s="247"/>
      <c r="VOZ18" s="247"/>
      <c r="VPA18" s="247"/>
      <c r="VPB18" s="247"/>
      <c r="VPC18" s="247"/>
      <c r="VPD18" s="247"/>
      <c r="VPE18" s="247"/>
      <c r="VPF18" s="247"/>
      <c r="VPG18" s="247"/>
      <c r="VPH18" s="247"/>
      <c r="VPI18" s="247"/>
      <c r="VPJ18" s="247"/>
      <c r="VPK18" s="247"/>
      <c r="VPL18" s="247"/>
      <c r="VPM18" s="247"/>
      <c r="VPN18" s="247"/>
      <c r="VPO18" s="247"/>
      <c r="VPP18" s="247"/>
      <c r="VPQ18" s="247"/>
      <c r="VPR18" s="247"/>
      <c r="VPS18" s="247"/>
      <c r="VPT18" s="247"/>
      <c r="VPU18" s="247"/>
      <c r="VPV18" s="247"/>
      <c r="VPW18" s="247"/>
      <c r="VPX18" s="247"/>
      <c r="VPY18" s="247"/>
      <c r="VPZ18" s="247"/>
      <c r="VQA18" s="247"/>
      <c r="VQB18" s="247"/>
      <c r="VQC18" s="247"/>
      <c r="VQD18" s="247"/>
      <c r="VQE18" s="247"/>
      <c r="VQF18" s="247"/>
      <c r="VQG18" s="247"/>
      <c r="VQH18" s="247"/>
      <c r="VQI18" s="247"/>
      <c r="VQJ18" s="247"/>
      <c r="VQK18" s="247"/>
      <c r="VQL18" s="247"/>
      <c r="VQM18" s="247"/>
      <c r="VQN18" s="247"/>
      <c r="VQO18" s="247"/>
      <c r="VQP18" s="247"/>
      <c r="VQQ18" s="247"/>
      <c r="VQR18" s="247"/>
      <c r="VQS18" s="247"/>
      <c r="VQT18" s="247"/>
      <c r="VQU18" s="247"/>
      <c r="VQV18" s="247"/>
      <c r="VQW18" s="247"/>
      <c r="VQX18" s="247"/>
      <c r="VQY18" s="247"/>
      <c r="VQZ18" s="247"/>
      <c r="VRA18" s="247"/>
      <c r="VRB18" s="247"/>
      <c r="VRC18" s="247"/>
      <c r="VRD18" s="247"/>
      <c r="VRE18" s="247"/>
      <c r="VRF18" s="247"/>
      <c r="VRG18" s="247"/>
      <c r="VRH18" s="247"/>
      <c r="VRI18" s="247"/>
      <c r="VRJ18" s="247"/>
      <c r="VRK18" s="247"/>
      <c r="VRL18" s="247"/>
      <c r="VRM18" s="247"/>
      <c r="VRN18" s="247"/>
      <c r="VRO18" s="247"/>
      <c r="VRP18" s="247"/>
      <c r="VRQ18" s="247"/>
      <c r="VRR18" s="247"/>
      <c r="VRS18" s="247"/>
      <c r="VRT18" s="247"/>
      <c r="VRU18" s="247"/>
      <c r="VRV18" s="247"/>
      <c r="VRW18" s="247"/>
      <c r="VRX18" s="247"/>
      <c r="VRY18" s="247"/>
      <c r="VRZ18" s="247"/>
      <c r="VSA18" s="247"/>
      <c r="VSB18" s="247"/>
      <c r="VSC18" s="247"/>
      <c r="VSD18" s="247"/>
      <c r="VSE18" s="247"/>
      <c r="VSF18" s="247"/>
      <c r="VSG18" s="247"/>
      <c r="VSH18" s="247"/>
      <c r="VSI18" s="247"/>
      <c r="VSJ18" s="247"/>
      <c r="VSK18" s="247"/>
      <c r="VSL18" s="247"/>
      <c r="VSM18" s="247"/>
      <c r="VSN18" s="247"/>
      <c r="VSO18" s="247"/>
      <c r="VSP18" s="247"/>
      <c r="VSQ18" s="247"/>
      <c r="VSR18" s="247"/>
      <c r="VSS18" s="247"/>
      <c r="VST18" s="247"/>
      <c r="VSU18" s="247"/>
      <c r="VSV18" s="247"/>
      <c r="VSW18" s="247"/>
      <c r="VSX18" s="247"/>
      <c r="VSY18" s="247"/>
      <c r="VSZ18" s="247"/>
      <c r="VTA18" s="247"/>
      <c r="VTB18" s="247"/>
      <c r="VTC18" s="247"/>
      <c r="VTD18" s="247"/>
      <c r="VTE18" s="247"/>
      <c r="VTF18" s="247"/>
      <c r="VTG18" s="247"/>
      <c r="VTH18" s="247"/>
      <c r="VTI18" s="247"/>
      <c r="VTJ18" s="247"/>
      <c r="VTK18" s="247"/>
      <c r="VTL18" s="247"/>
      <c r="VTM18" s="247"/>
      <c r="VTN18" s="247"/>
      <c r="VTO18" s="247"/>
      <c r="VTP18" s="247"/>
      <c r="VTQ18" s="247"/>
      <c r="VTR18" s="247"/>
      <c r="VTS18" s="247"/>
      <c r="VTT18" s="247"/>
      <c r="VTU18" s="247"/>
      <c r="VTV18" s="247"/>
      <c r="VTW18" s="247"/>
      <c r="VTX18" s="247"/>
      <c r="VTY18" s="247"/>
      <c r="VTZ18" s="247"/>
      <c r="VUA18" s="247"/>
      <c r="VUB18" s="247"/>
      <c r="VUC18" s="247"/>
      <c r="VUD18" s="247"/>
      <c r="VUE18" s="247"/>
      <c r="VUF18" s="247"/>
      <c r="VUG18" s="247"/>
      <c r="VUH18" s="247"/>
      <c r="VUI18" s="247"/>
      <c r="VUJ18" s="247"/>
      <c r="VUK18" s="247"/>
      <c r="VUL18" s="247"/>
      <c r="VUM18" s="247"/>
      <c r="VUN18" s="247"/>
      <c r="VUO18" s="247"/>
      <c r="VUP18" s="247"/>
      <c r="VUQ18" s="247"/>
      <c r="VUR18" s="247"/>
      <c r="VUS18" s="247"/>
      <c r="VUT18" s="247"/>
      <c r="VUU18" s="247"/>
      <c r="VUV18" s="247"/>
      <c r="VUW18" s="247"/>
      <c r="VUX18" s="247"/>
      <c r="VUY18" s="247"/>
      <c r="VUZ18" s="247"/>
      <c r="VVA18" s="247"/>
      <c r="VVB18" s="247"/>
      <c r="VVC18" s="247"/>
      <c r="VVD18" s="247"/>
      <c r="VVE18" s="247"/>
      <c r="VVF18" s="247"/>
      <c r="VVG18" s="247"/>
      <c r="VVH18" s="247"/>
      <c r="VVI18" s="247"/>
      <c r="VVJ18" s="247"/>
      <c r="VVK18" s="247"/>
      <c r="VVL18" s="247"/>
      <c r="VVM18" s="247"/>
      <c r="VVN18" s="247"/>
      <c r="VVO18" s="247"/>
      <c r="VVP18" s="247"/>
      <c r="VVQ18" s="247"/>
      <c r="VVR18" s="247"/>
      <c r="VVS18" s="247"/>
      <c r="VVT18" s="247"/>
      <c r="VVU18" s="247"/>
      <c r="VVV18" s="247"/>
      <c r="VVW18" s="247"/>
      <c r="VVX18" s="247"/>
      <c r="VVY18" s="247"/>
      <c r="VVZ18" s="247"/>
      <c r="VWA18" s="247"/>
      <c r="VWB18" s="247"/>
      <c r="VWC18" s="247"/>
      <c r="VWD18" s="247"/>
      <c r="VWE18" s="247"/>
      <c r="VWF18" s="247"/>
      <c r="VWG18" s="247"/>
      <c r="VWH18" s="247"/>
      <c r="VWI18" s="247"/>
      <c r="VWJ18" s="247"/>
      <c r="VWK18" s="247"/>
      <c r="VWL18" s="247"/>
      <c r="VWM18" s="247"/>
      <c r="VWN18" s="247"/>
      <c r="VWO18" s="247"/>
      <c r="VWP18" s="247"/>
      <c r="VWQ18" s="247"/>
      <c r="VWR18" s="247"/>
      <c r="VWS18" s="247"/>
      <c r="VWT18" s="247"/>
      <c r="VWU18" s="247"/>
      <c r="VWV18" s="247"/>
      <c r="VWW18" s="247"/>
      <c r="VWX18" s="247"/>
      <c r="VWY18" s="247"/>
      <c r="VWZ18" s="247"/>
      <c r="VXA18" s="247"/>
      <c r="VXB18" s="247"/>
      <c r="VXC18" s="247"/>
      <c r="VXD18" s="247"/>
      <c r="VXE18" s="247"/>
      <c r="VXF18" s="247"/>
      <c r="VXG18" s="247"/>
      <c r="VXH18" s="247"/>
      <c r="VXI18" s="247"/>
      <c r="VXJ18" s="247"/>
      <c r="VXK18" s="247"/>
      <c r="VXL18" s="247"/>
      <c r="VXM18" s="247"/>
      <c r="VXN18" s="247"/>
      <c r="VXO18" s="247"/>
      <c r="VXP18" s="247"/>
      <c r="VXQ18" s="247"/>
      <c r="VXR18" s="247"/>
      <c r="VXS18" s="247"/>
      <c r="VXT18" s="247"/>
      <c r="VXU18" s="247"/>
      <c r="VXV18" s="247"/>
      <c r="VXW18" s="247"/>
      <c r="VXX18" s="247"/>
      <c r="VXY18" s="247"/>
      <c r="VXZ18" s="247"/>
      <c r="VYA18" s="247"/>
      <c r="VYB18" s="247"/>
      <c r="VYC18" s="247"/>
      <c r="VYD18" s="247"/>
      <c r="VYE18" s="247"/>
      <c r="VYF18" s="247"/>
      <c r="VYG18" s="247"/>
      <c r="VYH18" s="247"/>
      <c r="VYI18" s="247"/>
      <c r="VYJ18" s="247"/>
      <c r="VYK18" s="247"/>
      <c r="VYL18" s="247"/>
      <c r="VYM18" s="247"/>
      <c r="VYN18" s="247"/>
      <c r="VYO18" s="247"/>
      <c r="VYP18" s="247"/>
      <c r="VYQ18" s="247"/>
      <c r="VYR18" s="247"/>
      <c r="VYS18" s="247"/>
      <c r="VYT18" s="247"/>
      <c r="VYU18" s="247"/>
      <c r="VYV18" s="247"/>
      <c r="VYW18" s="247"/>
      <c r="VYX18" s="247"/>
      <c r="VYY18" s="247"/>
      <c r="VYZ18" s="247"/>
      <c r="VZA18" s="247"/>
      <c r="VZB18" s="247"/>
      <c r="VZC18" s="247"/>
      <c r="VZD18" s="247"/>
      <c r="VZE18" s="247"/>
      <c r="VZF18" s="247"/>
      <c r="VZG18" s="247"/>
      <c r="VZH18" s="247"/>
      <c r="VZI18" s="247"/>
      <c r="VZJ18" s="247"/>
      <c r="VZK18" s="247"/>
      <c r="VZL18" s="247"/>
      <c r="VZM18" s="247"/>
      <c r="VZN18" s="247"/>
      <c r="VZO18" s="247"/>
      <c r="VZP18" s="247"/>
      <c r="VZQ18" s="247"/>
      <c r="VZR18" s="247"/>
      <c r="VZS18" s="247"/>
      <c r="VZT18" s="247"/>
      <c r="VZU18" s="247"/>
      <c r="VZV18" s="247"/>
      <c r="VZW18" s="247"/>
      <c r="VZX18" s="247"/>
      <c r="VZY18" s="247"/>
      <c r="VZZ18" s="247"/>
      <c r="WAA18" s="247"/>
      <c r="WAB18" s="247"/>
      <c r="WAC18" s="247"/>
      <c r="WAD18" s="247"/>
      <c r="WAE18" s="247"/>
      <c r="WAF18" s="247"/>
      <c r="WAG18" s="247"/>
      <c r="WAH18" s="247"/>
      <c r="WAI18" s="247"/>
      <c r="WAJ18" s="247"/>
      <c r="WAK18" s="247"/>
      <c r="WAL18" s="247"/>
      <c r="WAM18" s="247"/>
      <c r="WAN18" s="247"/>
      <c r="WAO18" s="247"/>
      <c r="WAP18" s="247"/>
      <c r="WAQ18" s="247"/>
      <c r="WAR18" s="247"/>
      <c r="WAS18" s="247"/>
      <c r="WAT18" s="247"/>
      <c r="WAU18" s="247"/>
      <c r="WAV18" s="247"/>
      <c r="WAW18" s="247"/>
      <c r="WAX18" s="247"/>
      <c r="WAY18" s="247"/>
      <c r="WAZ18" s="247"/>
      <c r="WBA18" s="247"/>
      <c r="WBB18" s="247"/>
      <c r="WBC18" s="247"/>
      <c r="WBD18" s="247"/>
      <c r="WBE18" s="247"/>
      <c r="WBF18" s="247"/>
      <c r="WBG18" s="247"/>
      <c r="WBH18" s="247"/>
      <c r="WBI18" s="247"/>
      <c r="WBJ18" s="247"/>
      <c r="WBK18" s="247"/>
      <c r="WBL18" s="247"/>
      <c r="WBM18" s="247"/>
      <c r="WBN18" s="247"/>
      <c r="WBO18" s="247"/>
      <c r="WBP18" s="247"/>
      <c r="WBQ18" s="247"/>
      <c r="WBR18" s="247"/>
      <c r="WBS18" s="247"/>
      <c r="WBT18" s="247"/>
      <c r="WBU18" s="247"/>
      <c r="WBV18" s="247"/>
      <c r="WBW18" s="247"/>
      <c r="WBX18" s="247"/>
      <c r="WBY18" s="247"/>
      <c r="WBZ18" s="247"/>
      <c r="WCA18" s="247"/>
      <c r="WCB18" s="247"/>
      <c r="WCC18" s="247"/>
      <c r="WCD18" s="247"/>
      <c r="WCE18" s="247"/>
      <c r="WCF18" s="247"/>
      <c r="WCG18" s="247"/>
      <c r="WCH18" s="247"/>
      <c r="WCI18" s="247"/>
      <c r="WCJ18" s="247"/>
      <c r="WCK18" s="247"/>
      <c r="WCL18" s="247"/>
      <c r="WCM18" s="247"/>
      <c r="WCN18" s="247"/>
      <c r="WCO18" s="247"/>
      <c r="WCP18" s="247"/>
      <c r="WCQ18" s="247"/>
      <c r="WCR18" s="247"/>
      <c r="WCS18" s="247"/>
      <c r="WCT18" s="247"/>
      <c r="WCU18" s="247"/>
      <c r="WCV18" s="247"/>
      <c r="WCW18" s="247"/>
      <c r="WCX18" s="247"/>
      <c r="WCY18" s="247"/>
      <c r="WCZ18" s="247"/>
      <c r="WDA18" s="247"/>
      <c r="WDB18" s="247"/>
      <c r="WDC18" s="247"/>
      <c r="WDD18" s="247"/>
      <c r="WDE18" s="247"/>
      <c r="WDF18" s="247"/>
      <c r="WDG18" s="247"/>
      <c r="WDH18" s="247"/>
      <c r="WDI18" s="247"/>
      <c r="WDJ18" s="247"/>
      <c r="WDK18" s="247"/>
      <c r="WDL18" s="247"/>
      <c r="WDM18" s="247"/>
      <c r="WDN18" s="247"/>
      <c r="WDO18" s="247"/>
      <c r="WDP18" s="247"/>
      <c r="WDQ18" s="247"/>
      <c r="WDR18" s="247"/>
      <c r="WDS18" s="247"/>
      <c r="WDT18" s="247"/>
      <c r="WDU18" s="247"/>
      <c r="WDV18" s="247"/>
      <c r="WDW18" s="247"/>
      <c r="WDX18" s="247"/>
      <c r="WDY18" s="247"/>
      <c r="WDZ18" s="247"/>
      <c r="WEA18" s="247"/>
      <c r="WEB18" s="247"/>
      <c r="WEC18" s="247"/>
      <c r="WED18" s="247"/>
      <c r="WEE18" s="247"/>
      <c r="WEF18" s="247"/>
      <c r="WEG18" s="247"/>
      <c r="WEH18" s="247"/>
      <c r="WEI18" s="247"/>
      <c r="WEJ18" s="247"/>
      <c r="WEK18" s="247"/>
      <c r="WEL18" s="247"/>
      <c r="WEM18" s="247"/>
      <c r="WEN18" s="247"/>
      <c r="WEO18" s="247"/>
      <c r="WEP18" s="247"/>
      <c r="WEQ18" s="247"/>
      <c r="WER18" s="247"/>
      <c r="WES18" s="247"/>
      <c r="WET18" s="247"/>
      <c r="WEU18" s="247"/>
      <c r="WEV18" s="247"/>
      <c r="WEW18" s="247"/>
      <c r="WEX18" s="247"/>
      <c r="WEY18" s="247"/>
      <c r="WEZ18" s="247"/>
      <c r="WFA18" s="247"/>
      <c r="WFB18" s="247"/>
      <c r="WFC18" s="247"/>
      <c r="WFD18" s="247"/>
      <c r="WFE18" s="247"/>
      <c r="WFF18" s="247"/>
      <c r="WFG18" s="247"/>
      <c r="WFH18" s="247"/>
      <c r="WFI18" s="247"/>
      <c r="WFJ18" s="247"/>
      <c r="WFK18" s="247"/>
      <c r="WFL18" s="247"/>
      <c r="WFM18" s="247"/>
      <c r="WFN18" s="247"/>
      <c r="WFO18" s="247"/>
      <c r="WFP18" s="247"/>
      <c r="WFQ18" s="247"/>
      <c r="WFR18" s="247"/>
      <c r="WFS18" s="247"/>
      <c r="WFT18" s="247"/>
      <c r="WFU18" s="247"/>
      <c r="WFV18" s="247"/>
      <c r="WFW18" s="247"/>
      <c r="WFX18" s="247"/>
      <c r="WFY18" s="247"/>
      <c r="WFZ18" s="247"/>
      <c r="WGA18" s="247"/>
      <c r="WGB18" s="247"/>
      <c r="WGC18" s="247"/>
      <c r="WGD18" s="247"/>
      <c r="WGE18" s="247"/>
      <c r="WGF18" s="247"/>
      <c r="WGG18" s="247"/>
      <c r="WGH18" s="247"/>
      <c r="WGI18" s="247"/>
      <c r="WGJ18" s="247"/>
      <c r="WGK18" s="247"/>
      <c r="WGL18" s="247"/>
      <c r="WGM18" s="247"/>
      <c r="WGN18" s="247"/>
      <c r="WGO18" s="247"/>
      <c r="WGP18" s="247"/>
      <c r="WGQ18" s="247"/>
      <c r="WGR18" s="247"/>
      <c r="WGS18" s="247"/>
      <c r="WGT18" s="247"/>
      <c r="WGU18" s="247"/>
      <c r="WGV18" s="247"/>
      <c r="WGW18" s="247"/>
      <c r="WGX18" s="247"/>
      <c r="WGY18" s="247"/>
      <c r="WGZ18" s="247"/>
      <c r="WHA18" s="247"/>
      <c r="WHB18" s="247"/>
      <c r="WHC18" s="247"/>
      <c r="WHD18" s="247"/>
      <c r="WHE18" s="247"/>
      <c r="WHF18" s="247"/>
      <c r="WHG18" s="247"/>
      <c r="WHH18" s="247"/>
      <c r="WHI18" s="247"/>
      <c r="WHJ18" s="247"/>
      <c r="WHK18" s="247"/>
      <c r="WHL18" s="247"/>
      <c r="WHM18" s="247"/>
      <c r="WHN18" s="247"/>
      <c r="WHO18" s="247"/>
      <c r="WHP18" s="247"/>
      <c r="WHQ18" s="247"/>
      <c r="WHR18" s="247"/>
      <c r="WHS18" s="247"/>
      <c r="WHT18" s="247"/>
      <c r="WHU18" s="247"/>
      <c r="WHV18" s="247"/>
      <c r="WHW18" s="247"/>
      <c r="WHX18" s="247"/>
      <c r="WHY18" s="247"/>
      <c r="WHZ18" s="247"/>
      <c r="WIA18" s="247"/>
      <c r="WIB18" s="247"/>
      <c r="WIC18" s="247"/>
      <c r="WID18" s="247"/>
      <c r="WIE18" s="247"/>
      <c r="WIF18" s="247"/>
      <c r="WIG18" s="247"/>
      <c r="WIH18" s="247"/>
      <c r="WII18" s="247"/>
      <c r="WIJ18" s="247"/>
      <c r="WIK18" s="247"/>
      <c r="WIL18" s="247"/>
      <c r="WIM18" s="247"/>
      <c r="WIN18" s="247"/>
      <c r="WIO18" s="247"/>
      <c r="WIP18" s="247"/>
      <c r="WIQ18" s="247"/>
      <c r="WIR18" s="247"/>
      <c r="WIS18" s="247"/>
      <c r="WIT18" s="247"/>
      <c r="WIU18" s="247"/>
      <c r="WIV18" s="247"/>
      <c r="WIW18" s="247"/>
      <c r="WIX18" s="247"/>
      <c r="WIY18" s="247"/>
      <c r="WIZ18" s="247"/>
      <c r="WJA18" s="247"/>
      <c r="WJB18" s="247"/>
      <c r="WJC18" s="247"/>
      <c r="WJD18" s="247"/>
      <c r="WJE18" s="247"/>
      <c r="WJF18" s="247"/>
      <c r="WJG18" s="247"/>
      <c r="WJH18" s="247"/>
      <c r="WJI18" s="247"/>
      <c r="WJJ18" s="247"/>
      <c r="WJK18" s="247"/>
      <c r="WJL18" s="247"/>
      <c r="WJM18" s="247"/>
      <c r="WJN18" s="247"/>
      <c r="WJO18" s="247"/>
      <c r="WJP18" s="247"/>
      <c r="WJQ18" s="247"/>
      <c r="WJR18" s="247"/>
      <c r="WJS18" s="247"/>
      <c r="WJT18" s="247"/>
      <c r="WJU18" s="247"/>
      <c r="WJV18" s="247"/>
      <c r="WJW18" s="247"/>
      <c r="WJX18" s="247"/>
      <c r="WJY18" s="247"/>
      <c r="WJZ18" s="247"/>
      <c r="WKA18" s="247"/>
      <c r="WKB18" s="247"/>
      <c r="WKC18" s="247"/>
      <c r="WKD18" s="247"/>
      <c r="WKE18" s="247"/>
      <c r="WKF18" s="247"/>
      <c r="WKG18" s="247"/>
      <c r="WKH18" s="247"/>
      <c r="WKI18" s="247"/>
      <c r="WKJ18" s="247"/>
      <c r="WKK18" s="247"/>
      <c r="WKL18" s="247"/>
      <c r="WKM18" s="247"/>
      <c r="WKN18" s="247"/>
      <c r="WKO18" s="247"/>
      <c r="WKP18" s="247"/>
      <c r="WKQ18" s="247"/>
      <c r="WKR18" s="247"/>
      <c r="WKS18" s="247"/>
      <c r="WKT18" s="247"/>
      <c r="WKU18" s="247"/>
      <c r="WKV18" s="247"/>
      <c r="WKW18" s="247"/>
      <c r="WKX18" s="247"/>
      <c r="WKY18" s="247"/>
      <c r="WKZ18" s="247"/>
      <c r="WLA18" s="247"/>
      <c r="WLB18" s="247"/>
      <c r="WLC18" s="247"/>
      <c r="WLD18" s="247"/>
      <c r="WLE18" s="247"/>
      <c r="WLF18" s="247"/>
      <c r="WLG18" s="247"/>
      <c r="WLH18" s="247"/>
      <c r="WLI18" s="247"/>
      <c r="WLJ18" s="247"/>
      <c r="WLK18" s="247"/>
      <c r="WLL18" s="247"/>
      <c r="WLM18" s="247"/>
      <c r="WLN18" s="247"/>
      <c r="WLO18" s="247"/>
      <c r="WLP18" s="247"/>
      <c r="WLQ18" s="247"/>
      <c r="WLR18" s="247"/>
      <c r="WLS18" s="247"/>
      <c r="WLT18" s="247"/>
      <c r="WLU18" s="247"/>
      <c r="WLV18" s="247"/>
      <c r="WLW18" s="247"/>
      <c r="WLX18" s="247"/>
      <c r="WLY18" s="247"/>
      <c r="WLZ18" s="247"/>
      <c r="WMA18" s="247"/>
      <c r="WMB18" s="247"/>
      <c r="WMC18" s="247"/>
      <c r="WMD18" s="247"/>
      <c r="WME18" s="247"/>
      <c r="WMF18" s="247"/>
      <c r="WMG18" s="247"/>
      <c r="WMH18" s="247"/>
      <c r="WMI18" s="247"/>
      <c r="WMJ18" s="247"/>
      <c r="WMK18" s="247"/>
      <c r="WML18" s="247"/>
      <c r="WMM18" s="247"/>
      <c r="WMN18" s="247"/>
      <c r="WMO18" s="247"/>
      <c r="WMP18" s="247"/>
      <c r="WMQ18" s="247"/>
      <c r="WMR18" s="247"/>
      <c r="WMS18" s="247"/>
      <c r="WMT18" s="247"/>
      <c r="WMU18" s="247"/>
      <c r="WMV18" s="247"/>
      <c r="WMW18" s="247"/>
      <c r="WMX18" s="247"/>
      <c r="WMY18" s="247"/>
      <c r="WMZ18" s="247"/>
      <c r="WNA18" s="247"/>
      <c r="WNB18" s="247"/>
      <c r="WNC18" s="247"/>
      <c r="WND18" s="247"/>
      <c r="WNE18" s="247"/>
      <c r="WNF18" s="247"/>
      <c r="WNG18" s="247"/>
      <c r="WNH18" s="247"/>
      <c r="WNI18" s="247"/>
      <c r="WNJ18" s="247"/>
      <c r="WNK18" s="247"/>
      <c r="WNL18" s="247"/>
      <c r="WNM18" s="247"/>
      <c r="WNN18" s="247"/>
      <c r="WNO18" s="247"/>
      <c r="WNP18" s="247"/>
      <c r="WNQ18" s="247"/>
      <c r="WNR18" s="247"/>
      <c r="WNS18" s="247"/>
      <c r="WNT18" s="247"/>
      <c r="WNU18" s="247"/>
      <c r="WNV18" s="247"/>
      <c r="WNW18" s="247"/>
      <c r="WNX18" s="247"/>
      <c r="WNY18" s="247"/>
      <c r="WNZ18" s="247"/>
      <c r="WOA18" s="247"/>
      <c r="WOB18" s="247"/>
      <c r="WOC18" s="247"/>
      <c r="WOD18" s="247"/>
      <c r="WOE18" s="247"/>
      <c r="WOF18" s="247"/>
      <c r="WOG18" s="247"/>
      <c r="WOH18" s="247"/>
      <c r="WOI18" s="247"/>
      <c r="WOJ18" s="247"/>
      <c r="WOK18" s="247"/>
      <c r="WOL18" s="247"/>
      <c r="WOM18" s="247"/>
      <c r="WON18" s="247"/>
      <c r="WOO18" s="247"/>
      <c r="WOP18" s="247"/>
      <c r="WOQ18" s="247"/>
      <c r="WOR18" s="247"/>
      <c r="WOS18" s="247"/>
      <c r="WOT18" s="247"/>
      <c r="WOU18" s="247"/>
      <c r="WOV18" s="247"/>
      <c r="WOW18" s="247"/>
      <c r="WOX18" s="247"/>
      <c r="WOY18" s="247"/>
      <c r="WOZ18" s="247"/>
      <c r="WPA18" s="247"/>
      <c r="WPB18" s="247"/>
      <c r="WPC18" s="247"/>
      <c r="WPD18" s="247"/>
      <c r="WPE18" s="247"/>
      <c r="WPF18" s="247"/>
      <c r="WPG18" s="247"/>
      <c r="WPH18" s="247"/>
      <c r="WPI18" s="247"/>
      <c r="WPJ18" s="247"/>
      <c r="WPK18" s="247"/>
      <c r="WPL18" s="247"/>
      <c r="WPM18" s="247"/>
      <c r="WPN18" s="247"/>
      <c r="WPO18" s="247"/>
      <c r="WPP18" s="247"/>
      <c r="WPQ18" s="247"/>
      <c r="WPR18" s="247"/>
      <c r="WPS18" s="247"/>
      <c r="WPT18" s="247"/>
      <c r="WPU18" s="247"/>
      <c r="WPV18" s="247"/>
      <c r="WPW18" s="247"/>
      <c r="WPX18" s="247"/>
      <c r="WPY18" s="247"/>
      <c r="WPZ18" s="247"/>
      <c r="WQA18" s="247"/>
      <c r="WQB18" s="247"/>
      <c r="WQC18" s="247"/>
      <c r="WQD18" s="247"/>
      <c r="WQE18" s="247"/>
      <c r="WQF18" s="247"/>
      <c r="WQG18" s="247"/>
      <c r="WQH18" s="247"/>
      <c r="WQI18" s="247"/>
      <c r="WQJ18" s="247"/>
      <c r="WQK18" s="247"/>
      <c r="WQL18" s="247"/>
      <c r="WQM18" s="247"/>
      <c r="WQN18" s="247"/>
      <c r="WQO18" s="247"/>
      <c r="WQP18" s="247"/>
      <c r="WQQ18" s="247"/>
      <c r="WQR18" s="247"/>
      <c r="WQS18" s="247"/>
      <c r="WQT18" s="247"/>
      <c r="WQU18" s="247"/>
      <c r="WQV18" s="247"/>
      <c r="WQW18" s="247"/>
      <c r="WQX18" s="247"/>
      <c r="WQY18" s="247"/>
      <c r="WQZ18" s="247"/>
      <c r="WRA18" s="247"/>
      <c r="WRB18" s="247"/>
      <c r="WRC18" s="247"/>
      <c r="WRD18" s="247"/>
      <c r="WRE18" s="247"/>
      <c r="WRF18" s="247"/>
      <c r="WRG18" s="247"/>
      <c r="WRH18" s="247"/>
      <c r="WRI18" s="247"/>
      <c r="WRJ18" s="247"/>
      <c r="WRK18" s="247"/>
      <c r="WRL18" s="247"/>
      <c r="WRM18" s="247"/>
      <c r="WRN18" s="247"/>
      <c r="WRO18" s="247"/>
      <c r="WRP18" s="247"/>
      <c r="WRQ18" s="247"/>
      <c r="WRR18" s="247"/>
      <c r="WRS18" s="247"/>
      <c r="WRT18" s="247"/>
      <c r="WRU18" s="247"/>
      <c r="WRV18" s="247"/>
      <c r="WRW18" s="247"/>
      <c r="WRX18" s="247"/>
      <c r="WRY18" s="247"/>
      <c r="WRZ18" s="247"/>
      <c r="WSA18" s="247"/>
      <c r="WSB18" s="247"/>
      <c r="WSC18" s="247"/>
      <c r="WSD18" s="247"/>
      <c r="WSE18" s="247"/>
      <c r="WSF18" s="247"/>
      <c r="WSG18" s="247"/>
      <c r="WSH18" s="247"/>
      <c r="WSI18" s="247"/>
      <c r="WSJ18" s="247"/>
      <c r="WSK18" s="247"/>
      <c r="WSL18" s="247"/>
      <c r="WSM18" s="247"/>
      <c r="WSN18" s="247"/>
      <c r="WSO18" s="247"/>
      <c r="WSP18" s="247"/>
      <c r="WSQ18" s="247"/>
      <c r="WSR18" s="247"/>
      <c r="WSS18" s="247"/>
      <c r="WST18" s="247"/>
      <c r="WSU18" s="247"/>
      <c r="WSV18" s="247"/>
      <c r="WSW18" s="247"/>
      <c r="WSX18" s="247"/>
      <c r="WSY18" s="247"/>
      <c r="WSZ18" s="247"/>
      <c r="WTA18" s="247"/>
      <c r="WTB18" s="247"/>
      <c r="WTC18" s="247"/>
      <c r="WTD18" s="247"/>
      <c r="WTE18" s="247"/>
      <c r="WTF18" s="247"/>
      <c r="WTG18" s="247"/>
      <c r="WTH18" s="247"/>
      <c r="WTI18" s="247"/>
      <c r="WTJ18" s="247"/>
      <c r="WTK18" s="247"/>
      <c r="WTL18" s="247"/>
      <c r="WTM18" s="247"/>
      <c r="WTN18" s="247"/>
      <c r="WTO18" s="247"/>
      <c r="WTP18" s="247"/>
      <c r="WTQ18" s="247"/>
      <c r="WTR18" s="247"/>
      <c r="WTS18" s="247"/>
      <c r="WTT18" s="247"/>
      <c r="WTU18" s="247"/>
      <c r="WTV18" s="247"/>
      <c r="WTW18" s="247"/>
      <c r="WTX18" s="247"/>
      <c r="WTY18" s="247"/>
      <c r="WTZ18" s="247"/>
      <c r="WUA18" s="247"/>
      <c r="WUB18" s="247"/>
      <c r="WUC18" s="247"/>
      <c r="WUD18" s="247"/>
      <c r="WUE18" s="247"/>
      <c r="WUF18" s="247"/>
      <c r="WUG18" s="247"/>
      <c r="WUH18" s="247"/>
      <c r="WUI18" s="247"/>
      <c r="WUJ18" s="247"/>
      <c r="WUK18" s="247"/>
      <c r="WUL18" s="247"/>
      <c r="WUM18" s="247"/>
      <c r="WUN18" s="247"/>
      <c r="WUO18" s="247"/>
      <c r="WUP18" s="247"/>
      <c r="WUQ18" s="247"/>
      <c r="WUR18" s="247"/>
      <c r="WUS18" s="247"/>
      <c r="WUT18" s="247"/>
      <c r="WUU18" s="247"/>
      <c r="WUV18" s="247"/>
      <c r="WUW18" s="247"/>
      <c r="WUX18" s="247"/>
      <c r="WUY18" s="247"/>
      <c r="WUZ18" s="247"/>
      <c r="WVA18" s="247"/>
      <c r="WVB18" s="247"/>
      <c r="WVC18" s="247"/>
      <c r="WVD18" s="247"/>
      <c r="WVE18" s="247"/>
      <c r="WVF18" s="247"/>
      <c r="WVG18" s="247"/>
      <c r="WVH18" s="247"/>
      <c r="WVI18" s="247"/>
      <c r="WVJ18" s="247"/>
      <c r="WVK18" s="247"/>
      <c r="WVL18" s="247"/>
      <c r="WVM18" s="247"/>
      <c r="WVN18" s="247"/>
      <c r="WVO18" s="247"/>
      <c r="WVP18" s="247"/>
      <c r="WVQ18" s="247"/>
      <c r="WVR18" s="247"/>
      <c r="WVS18" s="247"/>
      <c r="WVT18" s="247"/>
      <c r="WVU18" s="247"/>
      <c r="WVV18" s="247"/>
      <c r="WVW18" s="247"/>
      <c r="WVX18" s="247"/>
      <c r="WVY18" s="247"/>
      <c r="WVZ18" s="247"/>
      <c r="WWA18" s="247"/>
      <c r="WWB18" s="247"/>
      <c r="WWC18" s="247"/>
      <c r="WWD18" s="247"/>
      <c r="WWE18" s="247"/>
      <c r="WWF18" s="247"/>
      <c r="WWG18" s="247"/>
      <c r="WWH18" s="247"/>
      <c r="WWI18" s="247"/>
      <c r="WWJ18" s="247"/>
      <c r="WWK18" s="247"/>
      <c r="WWL18" s="247"/>
      <c r="WWM18" s="247"/>
      <c r="WWN18" s="247"/>
      <c r="WWO18" s="247"/>
      <c r="WWP18" s="247"/>
      <c r="WWQ18" s="247"/>
      <c r="WWR18" s="247"/>
      <c r="WWS18" s="247"/>
      <c r="WWT18" s="247"/>
      <c r="WWU18" s="247"/>
      <c r="WWV18" s="247"/>
      <c r="WWW18" s="247"/>
      <c r="WWX18" s="247"/>
      <c r="WWY18" s="247"/>
      <c r="WWZ18" s="247"/>
      <c r="WXA18" s="247"/>
      <c r="WXB18" s="247"/>
      <c r="WXC18" s="247"/>
      <c r="WXD18" s="247"/>
      <c r="WXE18" s="247"/>
      <c r="WXF18" s="247"/>
      <c r="WXG18" s="247"/>
      <c r="WXH18" s="247"/>
      <c r="WXI18" s="247"/>
      <c r="WXJ18" s="247"/>
      <c r="WXK18" s="247"/>
      <c r="WXL18" s="247"/>
      <c r="WXM18" s="247"/>
      <c r="WXN18" s="247"/>
      <c r="WXO18" s="247"/>
      <c r="WXP18" s="247"/>
      <c r="WXQ18" s="247"/>
      <c r="WXR18" s="247"/>
      <c r="WXS18" s="247"/>
      <c r="WXT18" s="247"/>
      <c r="WXU18" s="247"/>
      <c r="WXV18" s="247"/>
      <c r="WXW18" s="247"/>
      <c r="WXX18" s="247"/>
      <c r="WXY18" s="247"/>
      <c r="WXZ18" s="247"/>
      <c r="WYA18" s="247"/>
      <c r="WYB18" s="247"/>
      <c r="WYC18" s="247"/>
      <c r="WYD18" s="247"/>
      <c r="WYE18" s="247"/>
      <c r="WYF18" s="247"/>
      <c r="WYG18" s="247"/>
      <c r="WYH18" s="247"/>
      <c r="WYI18" s="247"/>
      <c r="WYJ18" s="247"/>
      <c r="WYK18" s="247"/>
      <c r="WYL18" s="247"/>
      <c r="WYM18" s="247"/>
      <c r="WYN18" s="247"/>
      <c r="WYO18" s="247"/>
      <c r="WYP18" s="247"/>
      <c r="WYQ18" s="247"/>
      <c r="WYR18" s="247"/>
      <c r="WYS18" s="247"/>
      <c r="WYT18" s="247"/>
      <c r="WYU18" s="247"/>
      <c r="WYV18" s="247"/>
      <c r="WYW18" s="247"/>
      <c r="WYX18" s="247"/>
      <c r="WYY18" s="247"/>
      <c r="WYZ18" s="247"/>
      <c r="WZA18" s="247"/>
      <c r="WZB18" s="247"/>
      <c r="WZC18" s="247"/>
      <c r="WZD18" s="247"/>
      <c r="WZE18" s="247"/>
      <c r="WZF18" s="247"/>
      <c r="WZG18" s="247"/>
      <c r="WZH18" s="247"/>
      <c r="WZI18" s="247"/>
      <c r="WZJ18" s="247"/>
      <c r="WZK18" s="247"/>
      <c r="WZL18" s="247"/>
      <c r="WZM18" s="247"/>
      <c r="WZN18" s="247"/>
      <c r="WZO18" s="247"/>
      <c r="WZP18" s="247"/>
      <c r="WZQ18" s="247"/>
      <c r="WZR18" s="247"/>
      <c r="WZS18" s="247"/>
      <c r="WZT18" s="247"/>
      <c r="WZU18" s="247"/>
      <c r="WZV18" s="247"/>
      <c r="WZW18" s="247"/>
      <c r="WZX18" s="247"/>
      <c r="WZY18" s="247"/>
      <c r="WZZ18" s="247"/>
      <c r="XAA18" s="247"/>
      <c r="XAB18" s="247"/>
      <c r="XAC18" s="247"/>
      <c r="XAD18" s="247"/>
      <c r="XAE18" s="247"/>
      <c r="XAF18" s="247"/>
      <c r="XAG18" s="247"/>
      <c r="XAH18" s="247"/>
      <c r="XAI18" s="247"/>
      <c r="XAJ18" s="247"/>
      <c r="XAK18" s="247"/>
      <c r="XAL18" s="247"/>
      <c r="XAM18" s="247"/>
      <c r="XAN18" s="247"/>
      <c r="XAO18" s="247"/>
      <c r="XAP18" s="247"/>
      <c r="XAQ18" s="247"/>
      <c r="XAR18" s="247"/>
      <c r="XAS18" s="247"/>
      <c r="XAT18" s="247"/>
      <c r="XAU18" s="247"/>
      <c r="XAV18" s="247"/>
      <c r="XAW18" s="247"/>
      <c r="XAX18" s="247"/>
      <c r="XAY18" s="247"/>
      <c r="XAZ18" s="247"/>
      <c r="XBA18" s="247"/>
      <c r="XBB18" s="247"/>
      <c r="XBC18" s="247"/>
      <c r="XBD18" s="247"/>
      <c r="XBE18" s="247"/>
      <c r="XBF18" s="247"/>
      <c r="XBG18" s="247"/>
      <c r="XBH18" s="247"/>
      <c r="XBI18" s="247"/>
      <c r="XBJ18" s="247"/>
      <c r="XBK18" s="247"/>
      <c r="XBL18" s="247"/>
      <c r="XBM18" s="247"/>
      <c r="XBN18" s="247"/>
      <c r="XBO18" s="247"/>
      <c r="XBP18" s="247"/>
      <c r="XBQ18" s="247"/>
      <c r="XBR18" s="247"/>
      <c r="XBS18" s="247"/>
      <c r="XBT18" s="247"/>
      <c r="XBU18" s="247"/>
      <c r="XBV18" s="247"/>
      <c r="XBW18" s="247"/>
      <c r="XBX18" s="247"/>
      <c r="XBY18" s="247"/>
      <c r="XBZ18" s="247"/>
      <c r="XCA18" s="247"/>
      <c r="XCB18" s="247"/>
      <c r="XCC18" s="247"/>
      <c r="XCD18" s="247"/>
      <c r="XCE18" s="247"/>
      <c r="XCF18" s="247"/>
      <c r="XCG18" s="247"/>
      <c r="XCH18" s="247"/>
      <c r="XCI18" s="247"/>
      <c r="XCJ18" s="247"/>
      <c r="XCK18" s="247"/>
      <c r="XCL18" s="247"/>
      <c r="XCM18" s="247"/>
      <c r="XCN18" s="247"/>
      <c r="XCO18" s="247"/>
      <c r="XCP18" s="247"/>
      <c r="XCQ18" s="247"/>
      <c r="XCR18" s="247"/>
      <c r="XCS18" s="247"/>
      <c r="XCT18" s="247"/>
      <c r="XCU18" s="247"/>
      <c r="XCV18" s="247"/>
      <c r="XCW18" s="247"/>
      <c r="XCX18" s="247"/>
      <c r="XCY18" s="247"/>
      <c r="XCZ18" s="247"/>
      <c r="XDA18" s="247"/>
      <c r="XDB18" s="247"/>
      <c r="XDC18" s="247"/>
      <c r="XDD18" s="247"/>
      <c r="XDE18" s="247"/>
      <c r="XDF18" s="247"/>
      <c r="XDG18" s="247"/>
      <c r="XDH18" s="247"/>
      <c r="XDI18" s="247"/>
      <c r="XDJ18" s="247"/>
      <c r="XDK18" s="247"/>
      <c r="XDL18" s="247"/>
      <c r="XDM18" s="247"/>
      <c r="XDN18" s="247"/>
      <c r="XDO18" s="247"/>
      <c r="XDP18" s="247"/>
      <c r="XDQ18" s="247"/>
      <c r="XDR18" s="247"/>
      <c r="XDS18" s="247"/>
      <c r="XDT18" s="247"/>
      <c r="XDU18" s="247"/>
      <c r="XDV18" s="247"/>
      <c r="XDW18" s="247"/>
      <c r="XDX18" s="247"/>
      <c r="XDY18" s="247"/>
      <c r="XDZ18" s="247"/>
      <c r="XEA18" s="247"/>
      <c r="XEB18" s="247"/>
      <c r="XEC18" s="247"/>
      <c r="XED18" s="247"/>
      <c r="XEE18" s="247"/>
      <c r="XEF18" s="247"/>
      <c r="XEG18" s="247"/>
      <c r="XEH18" s="247"/>
      <c r="XEI18" s="247"/>
      <c r="XEJ18" s="247"/>
      <c r="XEK18" s="247"/>
      <c r="XEL18" s="247"/>
      <c r="XEM18" s="247"/>
      <c r="XEN18" s="247"/>
      <c r="XEO18" s="247"/>
      <c r="XEP18" s="247"/>
      <c r="XEQ18" s="247"/>
      <c r="XER18" s="247"/>
      <c r="XES18" s="247"/>
      <c r="XET18" s="247"/>
      <c r="XEU18" s="247"/>
      <c r="XEV18" s="247"/>
      <c r="XEW18" s="247"/>
      <c r="XEX18" s="247"/>
      <c r="XEY18" s="247"/>
      <c r="XEZ18" s="247"/>
    </row>
    <row r="19" s="19" customFormat="1" ht="82" customHeight="1" outlineLevel="1" spans="1:16">
      <c r="A19" s="189">
        <f>IF(D19="","",COUNTA($D$7:D19))</f>
        <v>11</v>
      </c>
      <c r="B19" s="66" t="s">
        <v>96</v>
      </c>
      <c r="C19" s="66" t="s">
        <v>97</v>
      </c>
      <c r="D19" s="35" t="s">
        <v>66</v>
      </c>
      <c r="E19" s="59">
        <v>-15.79</v>
      </c>
      <c r="F19" s="59">
        <v>115</v>
      </c>
      <c r="G19" s="59">
        <v>472.5</v>
      </c>
      <c r="H19" s="59">
        <v>450</v>
      </c>
      <c r="I19" s="276">
        <v>0.05</v>
      </c>
      <c r="J19" s="59">
        <v>45</v>
      </c>
      <c r="K19" s="218">
        <f>(F19+G19+J19)*$K$5</f>
        <v>37.95</v>
      </c>
      <c r="L19" s="218">
        <f>(F19+G19+J19+K19)*$L$5</f>
        <v>60.3405</v>
      </c>
      <c r="M19" s="286">
        <f>F19+G19+J19+K19+L19</f>
        <v>730.7905</v>
      </c>
      <c r="N19" s="218">
        <f>E19*M19</f>
        <v>-11539.181995</v>
      </c>
      <c r="O19" s="218" t="s">
        <v>98</v>
      </c>
      <c r="P19" s="327" t="s">
        <v>98</v>
      </c>
    </row>
    <row r="20" s="19" customFormat="1" ht="73" customHeight="1" outlineLevel="1" spans="1:16">
      <c r="A20" s="189">
        <f>IF(D20="","",COUNTA($D$7:D20))</f>
        <v>12</v>
      </c>
      <c r="B20" s="66" t="s">
        <v>99</v>
      </c>
      <c r="C20" s="66" t="s">
        <v>100</v>
      </c>
      <c r="D20" s="35" t="s">
        <v>66</v>
      </c>
      <c r="E20" s="59">
        <f>7*3.2-0.85*2.4*2</f>
        <v>18.32</v>
      </c>
      <c r="F20" s="59">
        <v>120</v>
      </c>
      <c r="G20" s="59">
        <f>+H20+H20*I20</f>
        <v>370.8</v>
      </c>
      <c r="H20" s="59">
        <v>360</v>
      </c>
      <c r="I20" s="276">
        <v>0.03</v>
      </c>
      <c r="J20" s="59">
        <v>55</v>
      </c>
      <c r="K20" s="218">
        <f>(F20+G20+J20)*$K$5</f>
        <v>32.748</v>
      </c>
      <c r="L20" s="218">
        <f>(F20+G20+J20+K20)*$L$5</f>
        <v>52.06932</v>
      </c>
      <c r="M20" s="286">
        <f>F20+G20+J20+K20+L20</f>
        <v>630.61732</v>
      </c>
      <c r="N20" s="218">
        <f>E20*M20</f>
        <v>11552.9093024</v>
      </c>
      <c r="O20" s="59" t="s">
        <v>67</v>
      </c>
      <c r="P20" s="327"/>
    </row>
    <row r="21" s="19" customFormat="1" ht="73" customHeight="1" outlineLevel="1" spans="1:16">
      <c r="A21" s="189">
        <f>IF(D21="","",COUNTA($D$7:D21))</f>
        <v>13</v>
      </c>
      <c r="B21" s="66" t="s">
        <v>101</v>
      </c>
      <c r="C21" s="66" t="s">
        <v>100</v>
      </c>
      <c r="D21" s="35" t="s">
        <v>66</v>
      </c>
      <c r="E21" s="59">
        <v>-18.32</v>
      </c>
      <c r="F21" s="59">
        <v>120</v>
      </c>
      <c r="G21" s="59">
        <f>+H21+H21*I21</f>
        <v>391.4</v>
      </c>
      <c r="H21" s="59">
        <v>380</v>
      </c>
      <c r="I21" s="276">
        <v>0.03</v>
      </c>
      <c r="J21" s="59">
        <v>55</v>
      </c>
      <c r="K21" s="218">
        <f>(F21+G21+J21)*$K$5</f>
        <v>33.984</v>
      </c>
      <c r="L21" s="218">
        <f>(F21+G21+J21+K21)*$L$5</f>
        <v>54.03456</v>
      </c>
      <c r="M21" s="286">
        <f>F21+G21+J21+K21+L21</f>
        <v>654.41856</v>
      </c>
      <c r="N21" s="218">
        <f>E21*M21</f>
        <v>-11988.9480192</v>
      </c>
      <c r="O21" s="59" t="s">
        <v>67</v>
      </c>
      <c r="P21" s="327"/>
    </row>
    <row r="22" s="233" customFormat="1" ht="39" customHeight="1" spans="1:16380">
      <c r="A22" s="260" t="str">
        <f>IF(D22="","",COUNTA($D$7:D22))</f>
        <v/>
      </c>
      <c r="B22" s="231" t="s">
        <v>102</v>
      </c>
      <c r="C22" s="307" t="s">
        <v>103</v>
      </c>
      <c r="D22" s="235"/>
      <c r="E22" s="241"/>
      <c r="F22" s="241"/>
      <c r="G22" s="241"/>
      <c r="H22" s="241"/>
      <c r="I22" s="328"/>
      <c r="J22" s="241"/>
      <c r="K22" s="241"/>
      <c r="L22" s="241"/>
      <c r="M22" s="309"/>
      <c r="N22" s="241"/>
      <c r="O22" s="241"/>
      <c r="P22" s="311"/>
      <c r="Q22" s="294"/>
      <c r="R22" s="294"/>
      <c r="S22" s="29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  <c r="RG22" s="244"/>
      <c r="RH22" s="244"/>
      <c r="RI22" s="244"/>
      <c r="RJ22" s="244"/>
      <c r="RK22" s="244"/>
      <c r="RL22" s="244"/>
      <c r="RM22" s="244"/>
      <c r="RN22" s="244"/>
      <c r="RO22" s="244"/>
      <c r="RP22" s="244"/>
      <c r="RQ22" s="244"/>
      <c r="RR22" s="244"/>
      <c r="RS22" s="244"/>
      <c r="RT22" s="244"/>
      <c r="RU22" s="244"/>
      <c r="RV22" s="244"/>
      <c r="RW22" s="244"/>
      <c r="RX22" s="244"/>
      <c r="RY22" s="244"/>
      <c r="RZ22" s="244"/>
      <c r="SA22" s="244"/>
      <c r="SB22" s="244"/>
      <c r="SC22" s="244"/>
      <c r="SD22" s="244"/>
      <c r="SE22" s="244"/>
      <c r="SF22" s="244"/>
      <c r="SG22" s="244"/>
      <c r="SH22" s="244"/>
      <c r="SI22" s="244"/>
      <c r="SJ22" s="244"/>
      <c r="SK22" s="244"/>
      <c r="SL22" s="244"/>
      <c r="SM22" s="244"/>
      <c r="SN22" s="244"/>
      <c r="SO22" s="244"/>
      <c r="SP22" s="244"/>
      <c r="SQ22" s="244"/>
      <c r="SR22" s="244"/>
      <c r="SS22" s="244"/>
      <c r="ST22" s="244"/>
      <c r="SU22" s="244"/>
      <c r="SV22" s="244"/>
      <c r="SW22" s="244"/>
      <c r="SX22" s="244"/>
      <c r="SY22" s="244"/>
      <c r="SZ22" s="244"/>
      <c r="TA22" s="244"/>
      <c r="TB22" s="244"/>
      <c r="TC22" s="244"/>
      <c r="TD22" s="244"/>
      <c r="TE22" s="244"/>
      <c r="TF22" s="244"/>
      <c r="TG22" s="244"/>
      <c r="TH22" s="244"/>
      <c r="TI22" s="244"/>
      <c r="TJ22" s="244"/>
      <c r="TK22" s="244"/>
      <c r="TL22" s="244"/>
      <c r="TM22" s="244"/>
      <c r="TN22" s="244"/>
      <c r="TO22" s="244"/>
      <c r="TP22" s="244"/>
      <c r="TQ22" s="244"/>
      <c r="TR22" s="244"/>
      <c r="TS22" s="244"/>
      <c r="TT22" s="244"/>
      <c r="TU22" s="244"/>
      <c r="TV22" s="244"/>
      <c r="TW22" s="244"/>
      <c r="TX22" s="244"/>
      <c r="TY22" s="244"/>
      <c r="TZ22" s="244"/>
      <c r="UA22" s="244"/>
      <c r="UB22" s="244"/>
      <c r="UC22" s="244"/>
      <c r="UD22" s="244"/>
      <c r="UE22" s="244"/>
      <c r="UF22" s="244"/>
      <c r="UG22" s="244"/>
      <c r="UH22" s="244"/>
      <c r="UI22" s="244"/>
      <c r="UJ22" s="244"/>
      <c r="UK22" s="244"/>
      <c r="UL22" s="244"/>
      <c r="UM22" s="244"/>
      <c r="UN22" s="244"/>
      <c r="UO22" s="244"/>
      <c r="UP22" s="244"/>
      <c r="UQ22" s="244"/>
      <c r="UR22" s="244"/>
      <c r="US22" s="244"/>
      <c r="UT22" s="244"/>
      <c r="UU22" s="244"/>
      <c r="UV22" s="244"/>
      <c r="UW22" s="244"/>
      <c r="UX22" s="244"/>
      <c r="UY22" s="244"/>
      <c r="UZ22" s="244"/>
      <c r="VA22" s="244"/>
      <c r="VB22" s="244"/>
      <c r="VC22" s="244"/>
      <c r="VD22" s="244"/>
      <c r="VE22" s="244"/>
      <c r="VF22" s="244"/>
      <c r="VG22" s="244"/>
      <c r="VH22" s="244"/>
      <c r="VI22" s="244"/>
      <c r="VJ22" s="244"/>
      <c r="VK22" s="244"/>
      <c r="VL22" s="244"/>
      <c r="VM22" s="244"/>
      <c r="VN22" s="244"/>
      <c r="VO22" s="244"/>
      <c r="VP22" s="244"/>
      <c r="VQ22" s="244"/>
      <c r="VR22" s="244"/>
      <c r="VS22" s="244"/>
      <c r="VT22" s="244"/>
      <c r="VU22" s="244"/>
      <c r="VV22" s="244"/>
      <c r="VW22" s="244"/>
      <c r="VX22" s="244"/>
      <c r="VY22" s="244"/>
      <c r="VZ22" s="244"/>
      <c r="WA22" s="244"/>
      <c r="WB22" s="244"/>
      <c r="WC22" s="244"/>
      <c r="WD22" s="244"/>
      <c r="WE22" s="244"/>
      <c r="WF22" s="244"/>
      <c r="WG22" s="244"/>
      <c r="WH22" s="244"/>
      <c r="WI22" s="244"/>
      <c r="WJ22" s="244"/>
      <c r="WK22" s="244"/>
      <c r="WL22" s="244"/>
      <c r="WM22" s="244"/>
      <c r="WN22" s="244"/>
      <c r="WO22" s="244"/>
      <c r="WP22" s="244"/>
      <c r="WQ22" s="244"/>
      <c r="WR22" s="244"/>
      <c r="WS22" s="244"/>
      <c r="WT22" s="244"/>
      <c r="WU22" s="244"/>
      <c r="WV22" s="244"/>
      <c r="WW22" s="244"/>
      <c r="WX22" s="244"/>
      <c r="WY22" s="244"/>
      <c r="WZ22" s="244"/>
      <c r="XA22" s="244"/>
      <c r="XB22" s="244"/>
      <c r="XC22" s="244"/>
      <c r="XD22" s="244"/>
      <c r="XE22" s="244"/>
      <c r="XF22" s="244"/>
      <c r="XG22" s="244"/>
      <c r="XH22" s="244"/>
      <c r="XI22" s="244"/>
      <c r="XJ22" s="244"/>
      <c r="XK22" s="244"/>
      <c r="XL22" s="244"/>
      <c r="XM22" s="244"/>
      <c r="XN22" s="244"/>
      <c r="XO22" s="244"/>
      <c r="XP22" s="244"/>
      <c r="XQ22" s="244"/>
      <c r="XR22" s="244"/>
      <c r="XS22" s="244"/>
      <c r="XT22" s="244"/>
      <c r="XU22" s="244"/>
      <c r="XV22" s="244"/>
      <c r="XW22" s="244"/>
      <c r="XX22" s="244"/>
      <c r="XY22" s="244"/>
      <c r="XZ22" s="244"/>
      <c r="YA22" s="244"/>
      <c r="YB22" s="244"/>
      <c r="YC22" s="244"/>
      <c r="YD22" s="244"/>
      <c r="YE22" s="244"/>
      <c r="YF22" s="244"/>
      <c r="YG22" s="244"/>
      <c r="YH22" s="244"/>
      <c r="YI22" s="244"/>
      <c r="YJ22" s="244"/>
      <c r="YK22" s="244"/>
      <c r="YL22" s="244"/>
      <c r="YM22" s="244"/>
      <c r="YN22" s="244"/>
      <c r="YO22" s="244"/>
      <c r="YP22" s="244"/>
      <c r="YQ22" s="244"/>
      <c r="YR22" s="244"/>
      <c r="YS22" s="244"/>
      <c r="YT22" s="244"/>
      <c r="YU22" s="244"/>
      <c r="YV22" s="244"/>
      <c r="YW22" s="244"/>
      <c r="YX22" s="244"/>
      <c r="YY22" s="244"/>
      <c r="YZ22" s="244"/>
      <c r="ZA22" s="244"/>
      <c r="ZB22" s="244"/>
      <c r="ZC22" s="244"/>
      <c r="ZD22" s="244"/>
      <c r="ZE22" s="244"/>
      <c r="ZF22" s="244"/>
      <c r="ZG22" s="244"/>
      <c r="ZH22" s="244"/>
      <c r="ZI22" s="244"/>
      <c r="ZJ22" s="244"/>
      <c r="ZK22" s="244"/>
      <c r="ZL22" s="244"/>
      <c r="ZM22" s="244"/>
      <c r="ZN22" s="244"/>
      <c r="ZO22" s="244"/>
      <c r="ZP22" s="244"/>
      <c r="ZQ22" s="244"/>
      <c r="ZR22" s="244"/>
      <c r="ZS22" s="244"/>
      <c r="ZT22" s="244"/>
      <c r="ZU22" s="244"/>
      <c r="ZV22" s="244"/>
      <c r="ZW22" s="244"/>
      <c r="ZX22" s="244"/>
      <c r="ZY22" s="244"/>
      <c r="ZZ22" s="244"/>
      <c r="AAA22" s="244"/>
      <c r="AAB22" s="244"/>
      <c r="AAC22" s="244"/>
      <c r="AAD22" s="244"/>
      <c r="AAE22" s="244"/>
      <c r="AAF22" s="244"/>
      <c r="AAG22" s="244"/>
      <c r="AAH22" s="244"/>
      <c r="AAI22" s="244"/>
      <c r="AAJ22" s="244"/>
      <c r="AAK22" s="244"/>
      <c r="AAL22" s="244"/>
      <c r="AAM22" s="244"/>
      <c r="AAN22" s="244"/>
      <c r="AAO22" s="244"/>
      <c r="AAP22" s="244"/>
      <c r="AAQ22" s="244"/>
      <c r="AAR22" s="244"/>
      <c r="AAS22" s="244"/>
      <c r="AAT22" s="244"/>
      <c r="AAU22" s="244"/>
      <c r="AAV22" s="244"/>
      <c r="AAW22" s="244"/>
      <c r="AAX22" s="244"/>
      <c r="AAY22" s="244"/>
      <c r="AAZ22" s="244"/>
      <c r="ABA22" s="244"/>
      <c r="ABB22" s="244"/>
      <c r="ABC22" s="244"/>
      <c r="ABD22" s="244"/>
      <c r="ABE22" s="244"/>
      <c r="ABF22" s="244"/>
      <c r="ABG22" s="244"/>
      <c r="ABH22" s="244"/>
      <c r="ABI22" s="244"/>
      <c r="ABJ22" s="244"/>
      <c r="ABK22" s="244"/>
      <c r="ABL22" s="244"/>
      <c r="ABM22" s="244"/>
      <c r="ABN22" s="244"/>
      <c r="ABO22" s="244"/>
      <c r="ABP22" s="244"/>
      <c r="ABQ22" s="244"/>
      <c r="ABR22" s="244"/>
      <c r="ABS22" s="244"/>
      <c r="ABT22" s="244"/>
      <c r="ABU22" s="244"/>
      <c r="ABV22" s="244"/>
      <c r="ABW22" s="244"/>
      <c r="ABX22" s="244"/>
      <c r="ABY22" s="244"/>
      <c r="ABZ22" s="244"/>
      <c r="ACA22" s="244"/>
      <c r="ACB22" s="244"/>
      <c r="ACC22" s="244"/>
      <c r="ACD22" s="244"/>
      <c r="ACE22" s="244"/>
      <c r="ACF22" s="244"/>
      <c r="ACG22" s="244"/>
      <c r="ACH22" s="244"/>
      <c r="ACI22" s="244"/>
      <c r="ACJ22" s="244"/>
      <c r="ACK22" s="244"/>
      <c r="ACL22" s="244"/>
      <c r="ACM22" s="244"/>
      <c r="ACN22" s="244"/>
      <c r="ACO22" s="244"/>
      <c r="ACP22" s="244"/>
      <c r="ACQ22" s="244"/>
      <c r="ACR22" s="244"/>
      <c r="ACS22" s="244"/>
      <c r="ACT22" s="244"/>
      <c r="ACU22" s="244"/>
      <c r="ACV22" s="244"/>
      <c r="ACW22" s="244"/>
      <c r="ACX22" s="244"/>
      <c r="ACY22" s="244"/>
      <c r="ACZ22" s="244"/>
      <c r="ADA22" s="244"/>
      <c r="ADB22" s="244"/>
      <c r="ADC22" s="244"/>
      <c r="ADD22" s="244"/>
      <c r="ADE22" s="244"/>
      <c r="ADF22" s="244"/>
      <c r="ADG22" s="244"/>
      <c r="ADH22" s="244"/>
      <c r="ADI22" s="244"/>
      <c r="ADJ22" s="244"/>
      <c r="ADK22" s="244"/>
      <c r="ADL22" s="244"/>
      <c r="ADM22" s="244"/>
      <c r="ADN22" s="244"/>
      <c r="ADO22" s="244"/>
      <c r="ADP22" s="244"/>
      <c r="ADQ22" s="244"/>
      <c r="ADR22" s="244"/>
      <c r="ADS22" s="244"/>
      <c r="ADT22" s="244"/>
      <c r="ADU22" s="244"/>
      <c r="ADV22" s="244"/>
      <c r="ADW22" s="244"/>
      <c r="ADX22" s="244"/>
      <c r="ADY22" s="244"/>
      <c r="ADZ22" s="244"/>
      <c r="AEA22" s="244"/>
      <c r="AEB22" s="244"/>
      <c r="AEC22" s="244"/>
      <c r="AED22" s="244"/>
      <c r="AEE22" s="244"/>
      <c r="AEF22" s="244"/>
      <c r="AEG22" s="244"/>
      <c r="AEH22" s="244"/>
      <c r="AEI22" s="244"/>
      <c r="AEJ22" s="244"/>
      <c r="AEK22" s="244"/>
      <c r="AEL22" s="244"/>
      <c r="AEM22" s="244"/>
      <c r="AEN22" s="244"/>
      <c r="AEO22" s="244"/>
      <c r="AEP22" s="244"/>
      <c r="AEQ22" s="244"/>
      <c r="AER22" s="244"/>
      <c r="AES22" s="244"/>
      <c r="AET22" s="244"/>
      <c r="AEU22" s="244"/>
      <c r="AEV22" s="244"/>
      <c r="AEW22" s="244"/>
      <c r="AEX22" s="244"/>
      <c r="AEY22" s="244"/>
      <c r="AEZ22" s="244"/>
      <c r="AFA22" s="244"/>
      <c r="AFB22" s="244"/>
      <c r="AFC22" s="244"/>
      <c r="AFD22" s="244"/>
      <c r="AFE22" s="244"/>
      <c r="AFF22" s="244"/>
      <c r="AFG22" s="244"/>
      <c r="AFH22" s="244"/>
      <c r="AFI22" s="244"/>
      <c r="AFJ22" s="244"/>
      <c r="AFK22" s="244"/>
      <c r="AFL22" s="244"/>
      <c r="AFM22" s="244"/>
      <c r="AFN22" s="244"/>
      <c r="AFO22" s="244"/>
      <c r="AFP22" s="244"/>
      <c r="AFQ22" s="244"/>
      <c r="AFR22" s="244"/>
      <c r="AFS22" s="244"/>
      <c r="AFT22" s="244"/>
      <c r="AFU22" s="244"/>
      <c r="AFV22" s="244"/>
      <c r="AFW22" s="244"/>
      <c r="AFX22" s="244"/>
      <c r="AFY22" s="244"/>
      <c r="AFZ22" s="244"/>
      <c r="AGA22" s="244"/>
      <c r="AGB22" s="244"/>
      <c r="AGC22" s="244"/>
      <c r="AGD22" s="244"/>
      <c r="AGE22" s="244"/>
      <c r="AGF22" s="244"/>
      <c r="AGG22" s="244"/>
      <c r="AGH22" s="244"/>
      <c r="AGI22" s="244"/>
      <c r="AGJ22" s="244"/>
      <c r="AGK22" s="244"/>
      <c r="AGL22" s="244"/>
      <c r="AGM22" s="244"/>
      <c r="AGN22" s="244"/>
      <c r="AGO22" s="244"/>
      <c r="AGP22" s="244"/>
      <c r="AGQ22" s="244"/>
      <c r="AGR22" s="244"/>
      <c r="AGS22" s="244"/>
      <c r="AGT22" s="244"/>
      <c r="AGU22" s="244"/>
      <c r="AGV22" s="244"/>
      <c r="AGW22" s="244"/>
      <c r="AGX22" s="244"/>
      <c r="AGY22" s="244"/>
      <c r="AGZ22" s="244"/>
      <c r="AHA22" s="244"/>
      <c r="AHB22" s="244"/>
      <c r="AHC22" s="244"/>
      <c r="AHD22" s="244"/>
      <c r="AHE22" s="244"/>
      <c r="AHF22" s="244"/>
      <c r="AHG22" s="244"/>
      <c r="AHH22" s="244"/>
      <c r="AHI22" s="244"/>
      <c r="AHJ22" s="244"/>
      <c r="AHK22" s="244"/>
      <c r="AHL22" s="244"/>
      <c r="AHM22" s="244"/>
      <c r="AHN22" s="244"/>
      <c r="AHO22" s="244"/>
      <c r="AHP22" s="244"/>
      <c r="AHQ22" s="244"/>
      <c r="AHR22" s="244"/>
      <c r="AHS22" s="244"/>
      <c r="AHT22" s="244"/>
      <c r="AHU22" s="244"/>
      <c r="AHV22" s="244"/>
      <c r="AHW22" s="244"/>
      <c r="AHX22" s="244"/>
      <c r="AHY22" s="244"/>
      <c r="AHZ22" s="244"/>
      <c r="AIA22" s="244"/>
      <c r="AIB22" s="244"/>
      <c r="AIC22" s="244"/>
      <c r="AID22" s="244"/>
      <c r="AIE22" s="244"/>
      <c r="AIF22" s="244"/>
      <c r="AIG22" s="244"/>
      <c r="AIH22" s="244"/>
      <c r="AII22" s="244"/>
      <c r="AIJ22" s="244"/>
      <c r="AIK22" s="244"/>
      <c r="AIL22" s="244"/>
      <c r="AIM22" s="244"/>
      <c r="AIN22" s="244"/>
      <c r="AIO22" s="244"/>
      <c r="AIP22" s="244"/>
      <c r="AIQ22" s="244"/>
      <c r="AIR22" s="244"/>
      <c r="AIS22" s="244"/>
      <c r="AIT22" s="244"/>
      <c r="AIU22" s="244"/>
      <c r="AIV22" s="244"/>
      <c r="AIW22" s="244"/>
      <c r="AIX22" s="244"/>
      <c r="AIY22" s="244"/>
      <c r="AIZ22" s="244"/>
      <c r="AJA22" s="244"/>
      <c r="AJB22" s="244"/>
      <c r="AJC22" s="244"/>
      <c r="AJD22" s="244"/>
      <c r="AJE22" s="244"/>
      <c r="AJF22" s="244"/>
      <c r="AJG22" s="244"/>
      <c r="AJH22" s="244"/>
      <c r="AJI22" s="244"/>
      <c r="AJJ22" s="244"/>
      <c r="AJK22" s="244"/>
      <c r="AJL22" s="244"/>
      <c r="AJM22" s="244"/>
      <c r="AJN22" s="244"/>
      <c r="AJO22" s="244"/>
      <c r="AJP22" s="244"/>
      <c r="AJQ22" s="244"/>
      <c r="AJR22" s="244"/>
      <c r="AJS22" s="244"/>
      <c r="AJT22" s="244"/>
      <c r="AJU22" s="244"/>
      <c r="AJV22" s="244"/>
      <c r="AJW22" s="244"/>
      <c r="AJX22" s="244"/>
      <c r="AJY22" s="244"/>
      <c r="AJZ22" s="244"/>
      <c r="AKA22" s="244"/>
      <c r="AKB22" s="244"/>
      <c r="AKC22" s="244"/>
      <c r="AKD22" s="244"/>
      <c r="AKE22" s="244"/>
      <c r="AKF22" s="244"/>
      <c r="AKG22" s="244"/>
      <c r="AKH22" s="244"/>
      <c r="AKI22" s="244"/>
      <c r="AKJ22" s="244"/>
      <c r="AKK22" s="244"/>
      <c r="AKL22" s="244"/>
      <c r="AKM22" s="244"/>
      <c r="AKN22" s="244"/>
      <c r="AKO22" s="244"/>
      <c r="AKP22" s="244"/>
      <c r="AKQ22" s="244"/>
      <c r="AKR22" s="244"/>
      <c r="AKS22" s="244"/>
      <c r="AKT22" s="244"/>
      <c r="AKU22" s="244"/>
      <c r="AKV22" s="244"/>
      <c r="AKW22" s="244"/>
      <c r="AKX22" s="244"/>
      <c r="AKY22" s="244"/>
      <c r="AKZ22" s="244"/>
      <c r="ALA22" s="244"/>
      <c r="ALB22" s="244"/>
      <c r="ALC22" s="244"/>
      <c r="ALD22" s="244"/>
      <c r="ALE22" s="244"/>
      <c r="ALF22" s="244"/>
      <c r="ALG22" s="244"/>
      <c r="ALH22" s="244"/>
      <c r="ALI22" s="244"/>
      <c r="ALJ22" s="244"/>
      <c r="ALK22" s="244"/>
      <c r="ALL22" s="244"/>
      <c r="ALM22" s="244"/>
      <c r="ALN22" s="244"/>
      <c r="ALO22" s="244"/>
      <c r="ALP22" s="244"/>
      <c r="ALQ22" s="244"/>
      <c r="ALR22" s="244"/>
      <c r="ALS22" s="244"/>
      <c r="ALT22" s="244"/>
      <c r="ALU22" s="244"/>
      <c r="ALV22" s="244"/>
      <c r="ALW22" s="244"/>
      <c r="ALX22" s="244"/>
      <c r="ALY22" s="244"/>
      <c r="ALZ22" s="244"/>
      <c r="AMA22" s="244"/>
      <c r="AMB22" s="244"/>
      <c r="AMC22" s="244"/>
      <c r="AMD22" s="244"/>
      <c r="AME22" s="244"/>
      <c r="AMF22" s="244"/>
      <c r="AMG22" s="244"/>
      <c r="AMH22" s="244"/>
      <c r="AMI22" s="244"/>
      <c r="AMJ22" s="244"/>
      <c r="AMK22" s="244"/>
      <c r="AML22" s="244"/>
      <c r="AMM22" s="244"/>
      <c r="AMN22" s="244"/>
      <c r="AMO22" s="244"/>
      <c r="AMP22" s="244"/>
      <c r="AMQ22" s="244"/>
      <c r="AMR22" s="244"/>
      <c r="AMS22" s="244"/>
      <c r="AMT22" s="244"/>
      <c r="AMU22" s="244"/>
      <c r="AMV22" s="244"/>
      <c r="AMW22" s="244"/>
      <c r="AMX22" s="244"/>
      <c r="AMY22" s="244"/>
      <c r="AMZ22" s="244"/>
      <c r="ANA22" s="244"/>
      <c r="ANB22" s="244"/>
      <c r="ANC22" s="244"/>
      <c r="AND22" s="244"/>
      <c r="ANE22" s="244"/>
      <c r="ANF22" s="244"/>
      <c r="ANG22" s="244"/>
      <c r="ANH22" s="244"/>
      <c r="ANI22" s="244"/>
      <c r="ANJ22" s="244"/>
      <c r="ANK22" s="244"/>
      <c r="ANL22" s="244"/>
      <c r="ANM22" s="244"/>
      <c r="ANN22" s="244"/>
      <c r="ANO22" s="244"/>
      <c r="ANP22" s="244"/>
      <c r="ANQ22" s="244"/>
      <c r="ANR22" s="244"/>
      <c r="ANS22" s="244"/>
      <c r="ANT22" s="244"/>
      <c r="ANU22" s="244"/>
      <c r="ANV22" s="244"/>
      <c r="ANW22" s="244"/>
      <c r="ANX22" s="244"/>
      <c r="ANY22" s="244"/>
      <c r="ANZ22" s="244"/>
      <c r="AOA22" s="244"/>
      <c r="AOB22" s="244"/>
      <c r="AOC22" s="244"/>
      <c r="AOD22" s="244"/>
      <c r="AOE22" s="244"/>
      <c r="AOF22" s="244"/>
      <c r="AOG22" s="244"/>
      <c r="AOH22" s="244"/>
      <c r="AOI22" s="244"/>
      <c r="AOJ22" s="244"/>
      <c r="AOK22" s="244"/>
      <c r="AOL22" s="244"/>
      <c r="AOM22" s="244"/>
      <c r="AON22" s="244"/>
      <c r="AOO22" s="244"/>
      <c r="AOP22" s="244"/>
      <c r="AOQ22" s="244"/>
      <c r="AOR22" s="244"/>
      <c r="AOS22" s="244"/>
      <c r="AOT22" s="244"/>
      <c r="AOU22" s="244"/>
      <c r="AOV22" s="244"/>
      <c r="AOW22" s="244"/>
      <c r="AOX22" s="244"/>
      <c r="AOY22" s="244"/>
      <c r="AOZ22" s="244"/>
      <c r="APA22" s="244"/>
      <c r="APB22" s="244"/>
      <c r="APC22" s="244"/>
      <c r="APD22" s="244"/>
      <c r="APE22" s="244"/>
      <c r="APF22" s="244"/>
      <c r="APG22" s="244"/>
      <c r="APH22" s="244"/>
      <c r="API22" s="244"/>
      <c r="APJ22" s="244"/>
      <c r="APK22" s="244"/>
      <c r="APL22" s="244"/>
      <c r="APM22" s="244"/>
      <c r="APN22" s="244"/>
      <c r="APO22" s="244"/>
      <c r="APP22" s="244"/>
      <c r="APQ22" s="244"/>
      <c r="APR22" s="244"/>
      <c r="APS22" s="244"/>
      <c r="APT22" s="244"/>
      <c r="APU22" s="244"/>
      <c r="APV22" s="244"/>
      <c r="APW22" s="244"/>
      <c r="APX22" s="244"/>
      <c r="APY22" s="244"/>
      <c r="APZ22" s="244"/>
      <c r="AQA22" s="244"/>
      <c r="AQB22" s="244"/>
      <c r="AQC22" s="244"/>
      <c r="AQD22" s="244"/>
      <c r="AQE22" s="244"/>
      <c r="AQF22" s="244"/>
      <c r="AQG22" s="244"/>
      <c r="AQH22" s="244"/>
      <c r="AQI22" s="244"/>
      <c r="AQJ22" s="244"/>
      <c r="AQK22" s="244"/>
      <c r="AQL22" s="244"/>
      <c r="AQM22" s="244"/>
      <c r="AQN22" s="244"/>
      <c r="AQO22" s="244"/>
      <c r="AQP22" s="244"/>
      <c r="AQQ22" s="244"/>
      <c r="AQR22" s="244"/>
      <c r="AQS22" s="244"/>
      <c r="AQT22" s="244"/>
      <c r="AQU22" s="244"/>
      <c r="AQV22" s="244"/>
      <c r="AQW22" s="244"/>
      <c r="AQX22" s="244"/>
      <c r="AQY22" s="244"/>
      <c r="AQZ22" s="244"/>
      <c r="ARA22" s="244"/>
      <c r="ARB22" s="244"/>
      <c r="ARC22" s="244"/>
      <c r="ARD22" s="244"/>
      <c r="ARE22" s="244"/>
      <c r="ARF22" s="244"/>
      <c r="ARG22" s="244"/>
      <c r="ARH22" s="244"/>
      <c r="ARI22" s="244"/>
      <c r="ARJ22" s="244"/>
      <c r="ARK22" s="244"/>
      <c r="ARL22" s="244"/>
      <c r="ARM22" s="244"/>
      <c r="ARN22" s="244"/>
      <c r="ARO22" s="244"/>
      <c r="ARP22" s="244"/>
      <c r="ARQ22" s="244"/>
      <c r="ARR22" s="244"/>
      <c r="ARS22" s="244"/>
      <c r="ART22" s="244"/>
      <c r="ARU22" s="244"/>
      <c r="ARV22" s="244"/>
      <c r="ARW22" s="244"/>
      <c r="ARX22" s="244"/>
      <c r="ARY22" s="244"/>
      <c r="ARZ22" s="244"/>
      <c r="ASA22" s="244"/>
      <c r="ASB22" s="244"/>
      <c r="ASC22" s="244"/>
      <c r="ASD22" s="244"/>
      <c r="ASE22" s="244"/>
      <c r="ASF22" s="244"/>
      <c r="ASG22" s="244"/>
      <c r="ASH22" s="244"/>
      <c r="ASI22" s="244"/>
      <c r="ASJ22" s="244"/>
      <c r="ASK22" s="244"/>
      <c r="ASL22" s="244"/>
      <c r="ASM22" s="244"/>
      <c r="ASN22" s="244"/>
      <c r="ASO22" s="244"/>
      <c r="ASP22" s="244"/>
      <c r="ASQ22" s="244"/>
      <c r="ASR22" s="244"/>
      <c r="ASS22" s="244"/>
      <c r="AST22" s="244"/>
      <c r="ASU22" s="244"/>
      <c r="ASV22" s="244"/>
      <c r="ASW22" s="244"/>
      <c r="ASX22" s="244"/>
      <c r="ASY22" s="244"/>
      <c r="ASZ22" s="244"/>
      <c r="ATA22" s="244"/>
      <c r="ATB22" s="244"/>
      <c r="ATC22" s="244"/>
      <c r="ATD22" s="244"/>
      <c r="ATE22" s="244"/>
      <c r="ATF22" s="244"/>
      <c r="ATG22" s="244"/>
      <c r="ATH22" s="244"/>
      <c r="ATI22" s="244"/>
      <c r="ATJ22" s="244"/>
      <c r="ATK22" s="244"/>
      <c r="ATL22" s="244"/>
      <c r="ATM22" s="244"/>
      <c r="ATN22" s="244"/>
      <c r="ATO22" s="244"/>
      <c r="ATP22" s="244"/>
      <c r="ATQ22" s="244"/>
      <c r="ATR22" s="244"/>
      <c r="ATS22" s="244"/>
      <c r="ATT22" s="244"/>
      <c r="ATU22" s="244"/>
      <c r="ATV22" s="244"/>
      <c r="ATW22" s="244"/>
      <c r="ATX22" s="244"/>
      <c r="ATY22" s="244"/>
      <c r="ATZ22" s="244"/>
      <c r="AUA22" s="244"/>
      <c r="AUB22" s="244"/>
      <c r="AUC22" s="244"/>
      <c r="AUD22" s="244"/>
      <c r="AUE22" s="244"/>
      <c r="AUF22" s="244"/>
      <c r="AUG22" s="244"/>
      <c r="AUH22" s="244"/>
      <c r="AUI22" s="244"/>
      <c r="AUJ22" s="244"/>
      <c r="AUK22" s="244"/>
      <c r="AUL22" s="244"/>
      <c r="AUM22" s="244"/>
      <c r="AUN22" s="244"/>
      <c r="AUO22" s="244"/>
      <c r="AUP22" s="244"/>
      <c r="AUQ22" s="244"/>
      <c r="AUR22" s="244"/>
      <c r="AUS22" s="244"/>
      <c r="AUT22" s="244"/>
      <c r="AUU22" s="244"/>
      <c r="AUV22" s="244"/>
      <c r="AUW22" s="244"/>
      <c r="AUX22" s="244"/>
      <c r="AUY22" s="244"/>
      <c r="AUZ22" s="244"/>
      <c r="AVA22" s="244"/>
      <c r="AVB22" s="244"/>
      <c r="AVC22" s="244"/>
      <c r="AVD22" s="244"/>
      <c r="AVE22" s="244"/>
      <c r="AVF22" s="244"/>
      <c r="AVG22" s="244"/>
      <c r="AVH22" s="244"/>
      <c r="AVI22" s="244"/>
      <c r="AVJ22" s="244"/>
      <c r="AVK22" s="244"/>
      <c r="AVL22" s="244"/>
      <c r="AVM22" s="244"/>
      <c r="AVN22" s="244"/>
      <c r="AVO22" s="244"/>
      <c r="AVP22" s="244"/>
      <c r="AVQ22" s="244"/>
      <c r="AVR22" s="244"/>
      <c r="AVS22" s="244"/>
      <c r="AVT22" s="244"/>
      <c r="AVU22" s="244"/>
      <c r="AVV22" s="244"/>
      <c r="AVW22" s="244"/>
      <c r="AVX22" s="244"/>
      <c r="AVY22" s="244"/>
      <c r="AVZ22" s="244"/>
      <c r="AWA22" s="244"/>
      <c r="AWB22" s="244"/>
      <c r="AWC22" s="244"/>
      <c r="AWD22" s="244"/>
      <c r="AWE22" s="244"/>
      <c r="AWF22" s="244"/>
      <c r="AWG22" s="244"/>
      <c r="AWH22" s="244"/>
      <c r="AWI22" s="244"/>
      <c r="AWJ22" s="244"/>
      <c r="AWK22" s="244"/>
      <c r="AWL22" s="244"/>
      <c r="AWM22" s="244"/>
      <c r="AWN22" s="244"/>
      <c r="AWO22" s="244"/>
      <c r="AWP22" s="244"/>
      <c r="AWQ22" s="244"/>
      <c r="AWR22" s="244"/>
      <c r="AWS22" s="244"/>
      <c r="AWT22" s="244"/>
      <c r="AWU22" s="244"/>
      <c r="AWV22" s="244"/>
      <c r="AWW22" s="244"/>
      <c r="AWX22" s="244"/>
      <c r="AWY22" s="244"/>
      <c r="AWZ22" s="244"/>
      <c r="AXA22" s="244"/>
      <c r="AXB22" s="244"/>
      <c r="AXC22" s="244"/>
      <c r="AXD22" s="244"/>
      <c r="AXE22" s="244"/>
      <c r="AXF22" s="244"/>
      <c r="AXG22" s="244"/>
      <c r="AXH22" s="244"/>
      <c r="AXI22" s="244"/>
      <c r="AXJ22" s="244"/>
      <c r="AXK22" s="244"/>
      <c r="AXL22" s="244"/>
      <c r="AXM22" s="244"/>
      <c r="AXN22" s="244"/>
      <c r="AXO22" s="244"/>
      <c r="AXP22" s="244"/>
      <c r="AXQ22" s="244"/>
      <c r="AXR22" s="244"/>
      <c r="AXS22" s="244"/>
      <c r="AXT22" s="244"/>
      <c r="AXU22" s="244"/>
      <c r="AXV22" s="244"/>
      <c r="AXW22" s="244"/>
      <c r="AXX22" s="244"/>
      <c r="AXY22" s="244"/>
      <c r="AXZ22" s="244"/>
      <c r="AYA22" s="244"/>
      <c r="AYB22" s="244"/>
      <c r="AYC22" s="244"/>
      <c r="AYD22" s="244"/>
      <c r="AYE22" s="244"/>
      <c r="AYF22" s="244"/>
      <c r="AYG22" s="244"/>
      <c r="AYH22" s="244"/>
      <c r="AYI22" s="244"/>
      <c r="AYJ22" s="244"/>
      <c r="AYK22" s="244"/>
      <c r="AYL22" s="244"/>
      <c r="AYM22" s="244"/>
      <c r="AYN22" s="244"/>
      <c r="AYO22" s="244"/>
      <c r="AYP22" s="244"/>
      <c r="AYQ22" s="244"/>
      <c r="AYR22" s="244"/>
      <c r="AYS22" s="244"/>
      <c r="AYT22" s="244"/>
      <c r="AYU22" s="244"/>
      <c r="AYV22" s="244"/>
      <c r="AYW22" s="244"/>
      <c r="AYX22" s="244"/>
      <c r="AYY22" s="244"/>
      <c r="AYZ22" s="244"/>
      <c r="AZA22" s="244"/>
      <c r="AZB22" s="244"/>
      <c r="AZC22" s="244"/>
      <c r="AZD22" s="244"/>
      <c r="AZE22" s="244"/>
      <c r="AZF22" s="244"/>
      <c r="AZG22" s="244"/>
      <c r="AZH22" s="244"/>
      <c r="AZI22" s="244"/>
      <c r="AZJ22" s="244"/>
      <c r="AZK22" s="244"/>
      <c r="AZL22" s="244"/>
      <c r="AZM22" s="244"/>
      <c r="AZN22" s="244"/>
      <c r="AZO22" s="244"/>
      <c r="AZP22" s="244"/>
      <c r="AZQ22" s="244"/>
      <c r="AZR22" s="244"/>
      <c r="AZS22" s="244"/>
      <c r="AZT22" s="244"/>
      <c r="AZU22" s="244"/>
      <c r="AZV22" s="244"/>
      <c r="AZW22" s="244"/>
      <c r="AZX22" s="244"/>
      <c r="AZY22" s="244"/>
      <c r="AZZ22" s="244"/>
      <c r="BAA22" s="244"/>
      <c r="BAB22" s="244"/>
      <c r="BAC22" s="244"/>
      <c r="BAD22" s="244"/>
      <c r="BAE22" s="244"/>
      <c r="BAF22" s="244"/>
      <c r="BAG22" s="244"/>
      <c r="BAH22" s="244"/>
      <c r="BAI22" s="244"/>
      <c r="BAJ22" s="244"/>
      <c r="BAK22" s="244"/>
      <c r="BAL22" s="244"/>
      <c r="BAM22" s="244"/>
      <c r="BAN22" s="244"/>
      <c r="BAO22" s="244"/>
      <c r="BAP22" s="244"/>
      <c r="BAQ22" s="244"/>
      <c r="BAR22" s="244"/>
      <c r="BAS22" s="244"/>
      <c r="BAT22" s="244"/>
      <c r="BAU22" s="244"/>
      <c r="BAV22" s="244"/>
      <c r="BAW22" s="244"/>
      <c r="BAX22" s="244"/>
      <c r="BAY22" s="244"/>
      <c r="BAZ22" s="244"/>
      <c r="BBA22" s="244"/>
      <c r="BBB22" s="244"/>
      <c r="BBC22" s="244"/>
      <c r="BBD22" s="244"/>
      <c r="BBE22" s="244"/>
      <c r="BBF22" s="244"/>
      <c r="BBG22" s="244"/>
      <c r="BBH22" s="244"/>
      <c r="BBI22" s="244"/>
      <c r="BBJ22" s="244"/>
      <c r="BBK22" s="244"/>
      <c r="BBL22" s="244"/>
      <c r="BBM22" s="244"/>
      <c r="BBN22" s="244"/>
      <c r="BBO22" s="244"/>
      <c r="BBP22" s="244"/>
      <c r="BBQ22" s="244"/>
      <c r="BBR22" s="244"/>
      <c r="BBS22" s="244"/>
      <c r="BBT22" s="244"/>
      <c r="BBU22" s="244"/>
      <c r="BBV22" s="244"/>
      <c r="BBW22" s="244"/>
      <c r="BBX22" s="244"/>
      <c r="BBY22" s="244"/>
      <c r="BBZ22" s="244"/>
      <c r="BCA22" s="244"/>
      <c r="BCB22" s="244"/>
      <c r="BCC22" s="244"/>
      <c r="BCD22" s="244"/>
      <c r="BCE22" s="244"/>
      <c r="BCF22" s="244"/>
      <c r="BCG22" s="244"/>
      <c r="BCH22" s="244"/>
      <c r="BCI22" s="244"/>
      <c r="BCJ22" s="244"/>
      <c r="BCK22" s="244"/>
      <c r="BCL22" s="244"/>
      <c r="BCM22" s="244"/>
      <c r="BCN22" s="244"/>
      <c r="BCO22" s="244"/>
      <c r="BCP22" s="244"/>
      <c r="BCQ22" s="244"/>
      <c r="BCR22" s="244"/>
      <c r="BCS22" s="244"/>
      <c r="BCT22" s="244"/>
      <c r="BCU22" s="244"/>
      <c r="BCV22" s="244"/>
      <c r="BCW22" s="244"/>
      <c r="BCX22" s="244"/>
      <c r="BCY22" s="244"/>
      <c r="BCZ22" s="244"/>
      <c r="BDA22" s="244"/>
      <c r="BDB22" s="244"/>
      <c r="BDC22" s="244"/>
      <c r="BDD22" s="244"/>
      <c r="BDE22" s="244"/>
      <c r="BDF22" s="244"/>
      <c r="BDG22" s="244"/>
      <c r="BDH22" s="244"/>
      <c r="BDI22" s="244"/>
      <c r="BDJ22" s="244"/>
      <c r="BDK22" s="244"/>
      <c r="BDL22" s="244"/>
      <c r="BDM22" s="244"/>
      <c r="BDN22" s="244"/>
      <c r="BDO22" s="244"/>
      <c r="BDP22" s="244"/>
      <c r="BDQ22" s="244"/>
      <c r="BDR22" s="244"/>
      <c r="BDS22" s="244"/>
      <c r="BDT22" s="244"/>
      <c r="BDU22" s="244"/>
      <c r="BDV22" s="244"/>
      <c r="BDW22" s="244"/>
      <c r="BDX22" s="244"/>
      <c r="BDY22" s="244"/>
      <c r="BDZ22" s="244"/>
      <c r="BEA22" s="244"/>
      <c r="BEB22" s="244"/>
      <c r="BEC22" s="244"/>
      <c r="BED22" s="244"/>
      <c r="BEE22" s="244"/>
      <c r="BEF22" s="244"/>
      <c r="BEG22" s="244"/>
      <c r="BEH22" s="244"/>
      <c r="BEI22" s="244"/>
      <c r="BEJ22" s="244"/>
      <c r="BEK22" s="244"/>
      <c r="BEL22" s="244"/>
      <c r="BEM22" s="244"/>
      <c r="BEN22" s="244"/>
      <c r="BEO22" s="244"/>
      <c r="BEP22" s="244"/>
      <c r="BEQ22" s="244"/>
      <c r="BER22" s="244"/>
      <c r="BES22" s="244"/>
      <c r="BET22" s="244"/>
      <c r="BEU22" s="244"/>
      <c r="BEV22" s="244"/>
      <c r="BEW22" s="244"/>
      <c r="BEX22" s="244"/>
      <c r="BEY22" s="244"/>
      <c r="BEZ22" s="244"/>
      <c r="BFA22" s="244"/>
      <c r="BFB22" s="244"/>
      <c r="BFC22" s="244"/>
      <c r="BFD22" s="244"/>
      <c r="BFE22" s="244"/>
      <c r="BFF22" s="244"/>
      <c r="BFG22" s="244"/>
      <c r="BFH22" s="244"/>
      <c r="BFI22" s="244"/>
      <c r="BFJ22" s="244"/>
      <c r="BFK22" s="244"/>
      <c r="BFL22" s="244"/>
      <c r="BFM22" s="244"/>
      <c r="BFN22" s="244"/>
      <c r="BFO22" s="244"/>
      <c r="BFP22" s="244"/>
      <c r="BFQ22" s="244"/>
      <c r="BFR22" s="244"/>
      <c r="BFS22" s="244"/>
      <c r="BFT22" s="244"/>
      <c r="BFU22" s="244"/>
      <c r="BFV22" s="244"/>
      <c r="BFW22" s="244"/>
      <c r="BFX22" s="244"/>
      <c r="BFY22" s="244"/>
      <c r="BFZ22" s="244"/>
      <c r="BGA22" s="244"/>
      <c r="BGB22" s="244"/>
      <c r="BGC22" s="244"/>
      <c r="BGD22" s="244"/>
      <c r="BGE22" s="244"/>
      <c r="BGF22" s="244"/>
      <c r="BGG22" s="244"/>
      <c r="BGH22" s="244"/>
      <c r="BGI22" s="244"/>
      <c r="BGJ22" s="244"/>
      <c r="BGK22" s="244"/>
      <c r="BGL22" s="244"/>
      <c r="BGM22" s="244"/>
      <c r="BGN22" s="244"/>
      <c r="BGO22" s="244"/>
      <c r="BGP22" s="244"/>
      <c r="BGQ22" s="244"/>
      <c r="BGR22" s="244"/>
      <c r="BGS22" s="244"/>
      <c r="BGT22" s="244"/>
      <c r="BGU22" s="244"/>
      <c r="BGV22" s="244"/>
      <c r="BGW22" s="244"/>
      <c r="BGX22" s="244"/>
      <c r="BGY22" s="244"/>
      <c r="BGZ22" s="244"/>
      <c r="BHA22" s="244"/>
      <c r="BHB22" s="244"/>
      <c r="BHC22" s="244"/>
      <c r="BHD22" s="244"/>
      <c r="BHE22" s="244"/>
      <c r="BHF22" s="244"/>
      <c r="BHG22" s="244"/>
      <c r="BHH22" s="244"/>
      <c r="BHI22" s="244"/>
      <c r="BHJ22" s="244"/>
      <c r="BHK22" s="244"/>
      <c r="BHL22" s="244"/>
      <c r="BHM22" s="244"/>
      <c r="BHN22" s="244"/>
      <c r="BHO22" s="244"/>
      <c r="BHP22" s="244"/>
      <c r="BHQ22" s="244"/>
      <c r="BHR22" s="244"/>
      <c r="BHS22" s="244"/>
      <c r="BHT22" s="244"/>
      <c r="BHU22" s="244"/>
      <c r="BHV22" s="244"/>
      <c r="BHW22" s="244"/>
      <c r="BHX22" s="244"/>
      <c r="BHY22" s="244"/>
      <c r="BHZ22" s="244"/>
      <c r="BIA22" s="244"/>
      <c r="BIB22" s="244"/>
      <c r="BIC22" s="244"/>
      <c r="BID22" s="244"/>
      <c r="BIE22" s="244"/>
      <c r="BIF22" s="244"/>
      <c r="BIG22" s="244"/>
      <c r="BIH22" s="244"/>
      <c r="BII22" s="244"/>
      <c r="BIJ22" s="244"/>
      <c r="BIK22" s="244"/>
      <c r="BIL22" s="244"/>
      <c r="BIM22" s="244"/>
      <c r="BIN22" s="244"/>
      <c r="BIO22" s="244"/>
      <c r="BIP22" s="244"/>
      <c r="BIQ22" s="244"/>
      <c r="BIR22" s="244"/>
      <c r="BIS22" s="244"/>
      <c r="BIT22" s="244"/>
      <c r="BIU22" s="244"/>
      <c r="BIV22" s="244"/>
      <c r="BIW22" s="244"/>
      <c r="BIX22" s="244"/>
      <c r="BIY22" s="244"/>
      <c r="BIZ22" s="244"/>
      <c r="BJA22" s="244"/>
      <c r="BJB22" s="244"/>
      <c r="BJC22" s="244"/>
      <c r="BJD22" s="244"/>
      <c r="BJE22" s="244"/>
      <c r="BJF22" s="244"/>
      <c r="BJG22" s="244"/>
      <c r="BJH22" s="244"/>
      <c r="BJI22" s="244"/>
      <c r="BJJ22" s="244"/>
      <c r="BJK22" s="244"/>
      <c r="BJL22" s="244"/>
      <c r="BJM22" s="244"/>
      <c r="BJN22" s="244"/>
      <c r="BJO22" s="244"/>
      <c r="BJP22" s="244"/>
      <c r="BJQ22" s="244"/>
      <c r="BJR22" s="244"/>
      <c r="BJS22" s="244"/>
      <c r="BJT22" s="244"/>
      <c r="BJU22" s="244"/>
      <c r="BJV22" s="244"/>
      <c r="BJW22" s="244"/>
      <c r="BJX22" s="244"/>
      <c r="BJY22" s="244"/>
      <c r="BJZ22" s="244"/>
      <c r="BKA22" s="244"/>
      <c r="BKB22" s="244"/>
      <c r="BKC22" s="244"/>
      <c r="BKD22" s="244"/>
      <c r="BKE22" s="244"/>
      <c r="BKF22" s="244"/>
      <c r="BKG22" s="244"/>
      <c r="BKH22" s="244"/>
      <c r="BKI22" s="244"/>
      <c r="BKJ22" s="244"/>
      <c r="BKK22" s="244"/>
      <c r="BKL22" s="244"/>
      <c r="BKM22" s="244"/>
      <c r="BKN22" s="244"/>
      <c r="BKO22" s="244"/>
      <c r="BKP22" s="244"/>
      <c r="BKQ22" s="244"/>
      <c r="BKR22" s="244"/>
      <c r="BKS22" s="244"/>
      <c r="BKT22" s="244"/>
      <c r="BKU22" s="244"/>
      <c r="BKV22" s="244"/>
      <c r="BKW22" s="244"/>
      <c r="BKX22" s="244"/>
      <c r="BKY22" s="244"/>
      <c r="BKZ22" s="244"/>
      <c r="BLA22" s="244"/>
      <c r="BLB22" s="244"/>
      <c r="BLC22" s="244"/>
      <c r="BLD22" s="244"/>
      <c r="BLE22" s="244"/>
      <c r="BLF22" s="244"/>
      <c r="BLG22" s="244"/>
      <c r="BLH22" s="244"/>
      <c r="BLI22" s="244"/>
      <c r="BLJ22" s="244"/>
      <c r="BLK22" s="244"/>
      <c r="BLL22" s="244"/>
      <c r="BLM22" s="244"/>
      <c r="BLN22" s="244"/>
      <c r="BLO22" s="244"/>
      <c r="BLP22" s="244"/>
      <c r="BLQ22" s="244"/>
      <c r="BLR22" s="244"/>
      <c r="BLS22" s="244"/>
      <c r="BLT22" s="244"/>
      <c r="BLU22" s="244"/>
      <c r="BLV22" s="244"/>
      <c r="BLW22" s="244"/>
      <c r="BLX22" s="244"/>
      <c r="BLY22" s="244"/>
      <c r="BLZ22" s="244"/>
      <c r="BMA22" s="244"/>
      <c r="BMB22" s="244"/>
      <c r="BMC22" s="244"/>
      <c r="BMD22" s="244"/>
      <c r="BME22" s="244"/>
      <c r="BMF22" s="244"/>
      <c r="BMG22" s="244"/>
      <c r="BMH22" s="244"/>
      <c r="BMI22" s="244"/>
      <c r="BMJ22" s="244"/>
      <c r="BMK22" s="244"/>
      <c r="BML22" s="244"/>
      <c r="BMM22" s="244"/>
      <c r="BMN22" s="244"/>
      <c r="BMO22" s="244"/>
      <c r="BMP22" s="244"/>
      <c r="BMQ22" s="244"/>
      <c r="BMR22" s="244"/>
      <c r="BMS22" s="244"/>
      <c r="BMT22" s="244"/>
      <c r="BMU22" s="244"/>
      <c r="BMV22" s="244"/>
      <c r="BMW22" s="244"/>
      <c r="BMX22" s="244"/>
      <c r="BMY22" s="244"/>
      <c r="BMZ22" s="244"/>
      <c r="BNA22" s="244"/>
      <c r="BNB22" s="244"/>
      <c r="BNC22" s="244"/>
      <c r="BND22" s="244"/>
      <c r="BNE22" s="244"/>
      <c r="BNF22" s="244"/>
      <c r="BNG22" s="244"/>
      <c r="BNH22" s="244"/>
      <c r="BNI22" s="244"/>
      <c r="BNJ22" s="244"/>
      <c r="BNK22" s="244"/>
      <c r="BNL22" s="244"/>
      <c r="BNM22" s="244"/>
      <c r="BNN22" s="244"/>
      <c r="BNO22" s="244"/>
      <c r="BNP22" s="244"/>
      <c r="BNQ22" s="244"/>
      <c r="BNR22" s="244"/>
      <c r="BNS22" s="244"/>
      <c r="BNT22" s="244"/>
      <c r="BNU22" s="244"/>
      <c r="BNV22" s="244"/>
      <c r="BNW22" s="244"/>
      <c r="BNX22" s="244"/>
      <c r="BNY22" s="244"/>
      <c r="BNZ22" s="244"/>
      <c r="BOA22" s="244"/>
      <c r="BOB22" s="244"/>
      <c r="BOC22" s="244"/>
      <c r="BOD22" s="244"/>
      <c r="BOE22" s="244"/>
      <c r="BOF22" s="244"/>
      <c r="BOG22" s="244"/>
      <c r="BOH22" s="244"/>
      <c r="BOI22" s="244"/>
      <c r="BOJ22" s="244"/>
      <c r="BOK22" s="244"/>
      <c r="BOL22" s="244"/>
      <c r="BOM22" s="244"/>
      <c r="BON22" s="244"/>
      <c r="BOO22" s="244"/>
      <c r="BOP22" s="244"/>
      <c r="BOQ22" s="244"/>
      <c r="BOR22" s="244"/>
      <c r="BOS22" s="244"/>
      <c r="BOT22" s="244"/>
      <c r="BOU22" s="244"/>
      <c r="BOV22" s="244"/>
      <c r="BOW22" s="244"/>
      <c r="BOX22" s="244"/>
      <c r="BOY22" s="244"/>
      <c r="BOZ22" s="244"/>
      <c r="BPA22" s="244"/>
      <c r="BPB22" s="244"/>
      <c r="BPC22" s="244"/>
      <c r="BPD22" s="244"/>
      <c r="BPE22" s="244"/>
      <c r="BPF22" s="244"/>
      <c r="BPG22" s="244"/>
      <c r="BPH22" s="244"/>
      <c r="BPI22" s="244"/>
      <c r="BPJ22" s="244"/>
      <c r="BPK22" s="244"/>
      <c r="BPL22" s="244"/>
      <c r="BPM22" s="244"/>
      <c r="BPN22" s="244"/>
      <c r="BPO22" s="244"/>
      <c r="BPP22" s="244"/>
      <c r="BPQ22" s="244"/>
      <c r="BPR22" s="244"/>
      <c r="BPS22" s="244"/>
      <c r="BPT22" s="244"/>
      <c r="BPU22" s="244"/>
      <c r="BPV22" s="244"/>
      <c r="BPW22" s="244"/>
      <c r="BPX22" s="244"/>
      <c r="BPY22" s="244"/>
      <c r="BPZ22" s="244"/>
      <c r="BQA22" s="244"/>
      <c r="BQB22" s="244"/>
      <c r="BQC22" s="244"/>
      <c r="BQD22" s="244"/>
      <c r="BQE22" s="244"/>
      <c r="BQF22" s="244"/>
      <c r="BQG22" s="244"/>
      <c r="BQH22" s="244"/>
      <c r="BQI22" s="244"/>
      <c r="BQJ22" s="244"/>
      <c r="BQK22" s="244"/>
      <c r="BQL22" s="244"/>
      <c r="BQM22" s="244"/>
      <c r="BQN22" s="244"/>
      <c r="BQO22" s="244"/>
      <c r="BQP22" s="244"/>
      <c r="BQQ22" s="244"/>
      <c r="BQR22" s="244"/>
      <c r="BQS22" s="244"/>
      <c r="BQT22" s="244"/>
      <c r="BQU22" s="244"/>
      <c r="BQV22" s="244"/>
      <c r="BQW22" s="244"/>
      <c r="BQX22" s="244"/>
      <c r="BQY22" s="244"/>
      <c r="BQZ22" s="244"/>
      <c r="BRA22" s="244"/>
      <c r="BRB22" s="244"/>
      <c r="BRC22" s="244"/>
      <c r="BRD22" s="244"/>
      <c r="BRE22" s="244"/>
      <c r="BRF22" s="244"/>
      <c r="BRG22" s="244"/>
      <c r="BRH22" s="244"/>
      <c r="BRI22" s="244"/>
      <c r="BRJ22" s="244"/>
      <c r="BRK22" s="244"/>
      <c r="BRL22" s="244"/>
      <c r="BRM22" s="244"/>
      <c r="BRN22" s="244"/>
      <c r="BRO22" s="244"/>
      <c r="BRP22" s="244"/>
      <c r="BRQ22" s="244"/>
      <c r="BRR22" s="244"/>
      <c r="BRS22" s="244"/>
      <c r="BRT22" s="244"/>
      <c r="BRU22" s="244"/>
      <c r="BRV22" s="244"/>
      <c r="BRW22" s="244"/>
      <c r="BRX22" s="244"/>
      <c r="BRY22" s="244"/>
      <c r="BRZ22" s="244"/>
      <c r="BSA22" s="244"/>
      <c r="BSB22" s="244"/>
      <c r="BSC22" s="244"/>
      <c r="BSD22" s="244"/>
      <c r="BSE22" s="244"/>
      <c r="BSF22" s="244"/>
      <c r="BSG22" s="244"/>
      <c r="BSH22" s="244"/>
      <c r="BSI22" s="244"/>
      <c r="BSJ22" s="244"/>
      <c r="BSK22" s="244"/>
      <c r="BSL22" s="244"/>
      <c r="BSM22" s="244"/>
      <c r="BSN22" s="244"/>
      <c r="BSO22" s="244"/>
      <c r="BSP22" s="244"/>
      <c r="BSQ22" s="244"/>
      <c r="BSR22" s="244"/>
      <c r="BSS22" s="244"/>
      <c r="BST22" s="244"/>
      <c r="BSU22" s="244"/>
      <c r="BSV22" s="244"/>
      <c r="BSW22" s="244"/>
      <c r="BSX22" s="244"/>
      <c r="BSY22" s="244"/>
      <c r="BSZ22" s="244"/>
      <c r="BTA22" s="244"/>
      <c r="BTB22" s="244"/>
      <c r="BTC22" s="244"/>
      <c r="BTD22" s="244"/>
      <c r="BTE22" s="244"/>
      <c r="BTF22" s="244"/>
      <c r="BTG22" s="244"/>
      <c r="BTH22" s="244"/>
      <c r="BTI22" s="244"/>
      <c r="BTJ22" s="244"/>
      <c r="BTK22" s="244"/>
      <c r="BTL22" s="244"/>
      <c r="BTM22" s="244"/>
      <c r="BTN22" s="244"/>
      <c r="BTO22" s="244"/>
      <c r="BTP22" s="244"/>
      <c r="BTQ22" s="244"/>
      <c r="BTR22" s="244"/>
      <c r="BTS22" s="244"/>
      <c r="BTT22" s="244"/>
      <c r="BTU22" s="244"/>
      <c r="BTV22" s="244"/>
      <c r="BTW22" s="244"/>
      <c r="BTX22" s="244"/>
      <c r="BTY22" s="244"/>
      <c r="BTZ22" s="244"/>
      <c r="BUA22" s="244"/>
      <c r="BUB22" s="244"/>
      <c r="BUC22" s="244"/>
      <c r="BUD22" s="244"/>
      <c r="BUE22" s="244"/>
      <c r="BUF22" s="244"/>
      <c r="BUG22" s="244"/>
      <c r="BUH22" s="244"/>
      <c r="BUI22" s="244"/>
      <c r="BUJ22" s="244"/>
      <c r="BUK22" s="244"/>
      <c r="BUL22" s="244"/>
      <c r="BUM22" s="244"/>
      <c r="BUN22" s="244"/>
      <c r="BUO22" s="244"/>
      <c r="BUP22" s="244"/>
      <c r="BUQ22" s="244"/>
      <c r="BUR22" s="244"/>
      <c r="BUS22" s="244"/>
      <c r="BUT22" s="244"/>
      <c r="BUU22" s="244"/>
      <c r="BUV22" s="244"/>
      <c r="BUW22" s="244"/>
      <c r="BUX22" s="244"/>
      <c r="BUY22" s="244"/>
      <c r="BUZ22" s="244"/>
      <c r="BVA22" s="244"/>
      <c r="BVB22" s="244"/>
      <c r="BVC22" s="244"/>
      <c r="BVD22" s="244"/>
      <c r="BVE22" s="244"/>
      <c r="BVF22" s="244"/>
      <c r="BVG22" s="244"/>
      <c r="BVH22" s="244"/>
      <c r="BVI22" s="244"/>
      <c r="BVJ22" s="244"/>
      <c r="BVK22" s="244"/>
      <c r="BVL22" s="244"/>
      <c r="BVM22" s="244"/>
      <c r="BVN22" s="244"/>
      <c r="BVO22" s="244"/>
      <c r="BVP22" s="244"/>
      <c r="BVQ22" s="244"/>
      <c r="BVR22" s="244"/>
      <c r="BVS22" s="244"/>
      <c r="BVT22" s="244"/>
      <c r="BVU22" s="244"/>
      <c r="BVV22" s="244"/>
      <c r="BVW22" s="244"/>
      <c r="BVX22" s="244"/>
      <c r="BVY22" s="244"/>
      <c r="BVZ22" s="244"/>
      <c r="BWA22" s="244"/>
      <c r="BWB22" s="244"/>
      <c r="BWC22" s="244"/>
      <c r="BWD22" s="244"/>
      <c r="BWE22" s="244"/>
      <c r="BWF22" s="244"/>
      <c r="BWG22" s="244"/>
      <c r="BWH22" s="244"/>
      <c r="BWI22" s="244"/>
      <c r="BWJ22" s="244"/>
      <c r="BWK22" s="244"/>
      <c r="BWL22" s="244"/>
      <c r="BWM22" s="244"/>
      <c r="BWN22" s="244"/>
      <c r="BWO22" s="244"/>
      <c r="BWP22" s="244"/>
      <c r="BWQ22" s="244"/>
      <c r="BWR22" s="244"/>
      <c r="BWS22" s="244"/>
      <c r="BWT22" s="244"/>
      <c r="BWU22" s="244"/>
      <c r="BWV22" s="244"/>
      <c r="BWW22" s="244"/>
      <c r="BWX22" s="244"/>
      <c r="BWY22" s="244"/>
      <c r="BWZ22" s="244"/>
      <c r="BXA22" s="244"/>
      <c r="BXB22" s="244"/>
      <c r="BXC22" s="244"/>
      <c r="BXD22" s="244"/>
      <c r="BXE22" s="244"/>
      <c r="BXF22" s="244"/>
      <c r="BXG22" s="244"/>
      <c r="BXH22" s="244"/>
      <c r="BXI22" s="244"/>
      <c r="BXJ22" s="244"/>
      <c r="BXK22" s="244"/>
      <c r="BXL22" s="244"/>
      <c r="BXM22" s="244"/>
      <c r="BXN22" s="244"/>
      <c r="BXO22" s="244"/>
      <c r="BXP22" s="244"/>
      <c r="BXQ22" s="244"/>
      <c r="BXR22" s="244"/>
      <c r="BXS22" s="244"/>
      <c r="BXT22" s="244"/>
      <c r="BXU22" s="244"/>
      <c r="BXV22" s="244"/>
      <c r="BXW22" s="244"/>
      <c r="BXX22" s="244"/>
      <c r="BXY22" s="244"/>
      <c r="BXZ22" s="244"/>
      <c r="BYA22" s="244"/>
      <c r="BYB22" s="244"/>
      <c r="BYC22" s="244"/>
      <c r="BYD22" s="244"/>
      <c r="BYE22" s="244"/>
      <c r="BYF22" s="244"/>
      <c r="BYG22" s="244"/>
      <c r="BYH22" s="244"/>
      <c r="BYI22" s="244"/>
      <c r="BYJ22" s="244"/>
      <c r="BYK22" s="244"/>
      <c r="BYL22" s="244"/>
      <c r="BYM22" s="244"/>
      <c r="BYN22" s="244"/>
      <c r="BYO22" s="244"/>
      <c r="BYP22" s="244"/>
      <c r="BYQ22" s="244"/>
      <c r="BYR22" s="244"/>
      <c r="BYS22" s="244"/>
      <c r="BYT22" s="244"/>
      <c r="BYU22" s="244"/>
      <c r="BYV22" s="244"/>
      <c r="BYW22" s="244"/>
      <c r="BYX22" s="244"/>
      <c r="BYY22" s="244"/>
      <c r="BYZ22" s="244"/>
      <c r="BZA22" s="244"/>
      <c r="BZB22" s="244"/>
      <c r="BZC22" s="244"/>
      <c r="BZD22" s="244"/>
      <c r="BZE22" s="244"/>
      <c r="BZF22" s="244"/>
      <c r="BZG22" s="244"/>
      <c r="BZH22" s="244"/>
      <c r="BZI22" s="244"/>
      <c r="BZJ22" s="244"/>
      <c r="BZK22" s="244"/>
      <c r="BZL22" s="244"/>
      <c r="BZM22" s="244"/>
      <c r="BZN22" s="244"/>
      <c r="BZO22" s="244"/>
      <c r="BZP22" s="244"/>
      <c r="BZQ22" s="244"/>
      <c r="BZR22" s="244"/>
      <c r="BZS22" s="244"/>
      <c r="BZT22" s="244"/>
      <c r="BZU22" s="244"/>
      <c r="BZV22" s="244"/>
      <c r="BZW22" s="244"/>
      <c r="BZX22" s="244"/>
      <c r="BZY22" s="244"/>
      <c r="BZZ22" s="244"/>
      <c r="CAA22" s="244"/>
      <c r="CAB22" s="244"/>
      <c r="CAC22" s="244"/>
      <c r="CAD22" s="244"/>
      <c r="CAE22" s="244"/>
      <c r="CAF22" s="244"/>
      <c r="CAG22" s="244"/>
      <c r="CAH22" s="244"/>
      <c r="CAI22" s="244"/>
      <c r="CAJ22" s="244"/>
      <c r="CAK22" s="244"/>
      <c r="CAL22" s="244"/>
      <c r="CAM22" s="244"/>
      <c r="CAN22" s="244"/>
      <c r="CAO22" s="244"/>
      <c r="CAP22" s="244"/>
      <c r="CAQ22" s="244"/>
      <c r="CAR22" s="244"/>
      <c r="CAS22" s="244"/>
      <c r="CAT22" s="244"/>
      <c r="CAU22" s="244"/>
      <c r="CAV22" s="244"/>
      <c r="CAW22" s="244"/>
      <c r="CAX22" s="244"/>
      <c r="CAY22" s="244"/>
      <c r="CAZ22" s="244"/>
      <c r="CBA22" s="244"/>
      <c r="CBB22" s="244"/>
      <c r="CBC22" s="244"/>
      <c r="CBD22" s="244"/>
      <c r="CBE22" s="244"/>
      <c r="CBF22" s="244"/>
      <c r="CBG22" s="244"/>
      <c r="CBH22" s="244"/>
      <c r="CBI22" s="244"/>
      <c r="CBJ22" s="244"/>
      <c r="CBK22" s="244"/>
      <c r="CBL22" s="244"/>
      <c r="CBM22" s="244"/>
      <c r="CBN22" s="244"/>
      <c r="CBO22" s="244"/>
      <c r="CBP22" s="244"/>
      <c r="CBQ22" s="244"/>
      <c r="CBR22" s="244"/>
      <c r="CBS22" s="244"/>
      <c r="CBT22" s="244"/>
      <c r="CBU22" s="244"/>
      <c r="CBV22" s="244"/>
      <c r="CBW22" s="244"/>
      <c r="CBX22" s="244"/>
      <c r="CBY22" s="244"/>
      <c r="CBZ22" s="244"/>
      <c r="CCA22" s="244"/>
      <c r="CCB22" s="244"/>
      <c r="CCC22" s="244"/>
      <c r="CCD22" s="244"/>
      <c r="CCE22" s="244"/>
      <c r="CCF22" s="244"/>
      <c r="CCG22" s="244"/>
      <c r="CCH22" s="244"/>
      <c r="CCI22" s="244"/>
      <c r="CCJ22" s="244"/>
      <c r="CCK22" s="244"/>
      <c r="CCL22" s="244"/>
      <c r="CCM22" s="244"/>
      <c r="CCN22" s="244"/>
      <c r="CCO22" s="244"/>
      <c r="CCP22" s="244"/>
      <c r="CCQ22" s="244"/>
      <c r="CCR22" s="244"/>
      <c r="CCS22" s="244"/>
      <c r="CCT22" s="244"/>
      <c r="CCU22" s="244"/>
      <c r="CCV22" s="244"/>
      <c r="CCW22" s="244"/>
      <c r="CCX22" s="244"/>
      <c r="CCY22" s="244"/>
      <c r="CCZ22" s="244"/>
      <c r="CDA22" s="244"/>
      <c r="CDB22" s="244"/>
      <c r="CDC22" s="244"/>
      <c r="CDD22" s="244"/>
      <c r="CDE22" s="244"/>
      <c r="CDF22" s="244"/>
      <c r="CDG22" s="244"/>
      <c r="CDH22" s="244"/>
      <c r="CDI22" s="244"/>
      <c r="CDJ22" s="244"/>
      <c r="CDK22" s="244"/>
      <c r="CDL22" s="244"/>
      <c r="CDM22" s="244"/>
      <c r="CDN22" s="244"/>
      <c r="CDO22" s="244"/>
      <c r="CDP22" s="244"/>
      <c r="CDQ22" s="244"/>
      <c r="CDR22" s="244"/>
      <c r="CDS22" s="244"/>
      <c r="CDT22" s="244"/>
      <c r="CDU22" s="244"/>
      <c r="CDV22" s="244"/>
      <c r="CDW22" s="244"/>
      <c r="CDX22" s="244"/>
      <c r="CDY22" s="244"/>
      <c r="CDZ22" s="244"/>
      <c r="CEA22" s="244"/>
      <c r="CEB22" s="244"/>
      <c r="CEC22" s="244"/>
      <c r="CED22" s="244"/>
      <c r="CEE22" s="244"/>
      <c r="CEF22" s="244"/>
      <c r="CEG22" s="244"/>
      <c r="CEH22" s="244"/>
      <c r="CEI22" s="244"/>
      <c r="CEJ22" s="244"/>
      <c r="CEK22" s="244"/>
      <c r="CEL22" s="244"/>
      <c r="CEM22" s="244"/>
      <c r="CEN22" s="244"/>
      <c r="CEO22" s="244"/>
      <c r="CEP22" s="244"/>
      <c r="CEQ22" s="244"/>
      <c r="CER22" s="244"/>
      <c r="CES22" s="244"/>
      <c r="CET22" s="244"/>
      <c r="CEU22" s="244"/>
      <c r="CEV22" s="244"/>
      <c r="CEW22" s="244"/>
      <c r="CEX22" s="244"/>
      <c r="CEY22" s="244"/>
      <c r="CEZ22" s="244"/>
      <c r="CFA22" s="244"/>
      <c r="CFB22" s="244"/>
      <c r="CFC22" s="244"/>
      <c r="CFD22" s="244"/>
      <c r="CFE22" s="244"/>
      <c r="CFF22" s="244"/>
      <c r="CFG22" s="244"/>
      <c r="CFH22" s="244"/>
      <c r="CFI22" s="244"/>
      <c r="CFJ22" s="244"/>
      <c r="CFK22" s="244"/>
      <c r="CFL22" s="244"/>
      <c r="CFM22" s="244"/>
      <c r="CFN22" s="244"/>
      <c r="CFO22" s="244"/>
      <c r="CFP22" s="244"/>
      <c r="CFQ22" s="244"/>
      <c r="CFR22" s="244"/>
      <c r="CFS22" s="244"/>
      <c r="CFT22" s="244"/>
      <c r="CFU22" s="244"/>
      <c r="CFV22" s="244"/>
      <c r="CFW22" s="244"/>
      <c r="CFX22" s="244"/>
      <c r="CFY22" s="244"/>
      <c r="CFZ22" s="244"/>
      <c r="CGA22" s="244"/>
      <c r="CGB22" s="244"/>
      <c r="CGC22" s="244"/>
      <c r="CGD22" s="244"/>
      <c r="CGE22" s="244"/>
      <c r="CGF22" s="244"/>
      <c r="CGG22" s="244"/>
      <c r="CGH22" s="244"/>
      <c r="CGI22" s="244"/>
      <c r="CGJ22" s="244"/>
      <c r="CGK22" s="244"/>
      <c r="CGL22" s="244"/>
      <c r="CGM22" s="244"/>
      <c r="CGN22" s="244"/>
      <c r="CGO22" s="244"/>
      <c r="CGP22" s="244"/>
      <c r="CGQ22" s="244"/>
      <c r="CGR22" s="244"/>
      <c r="CGS22" s="244"/>
      <c r="CGT22" s="244"/>
      <c r="CGU22" s="244"/>
      <c r="CGV22" s="244"/>
      <c r="CGW22" s="244"/>
      <c r="CGX22" s="244"/>
      <c r="CGY22" s="244"/>
      <c r="CGZ22" s="244"/>
      <c r="CHA22" s="244"/>
      <c r="CHB22" s="244"/>
      <c r="CHC22" s="244"/>
      <c r="CHD22" s="244"/>
      <c r="CHE22" s="244"/>
      <c r="CHF22" s="244"/>
      <c r="CHG22" s="244"/>
      <c r="CHH22" s="244"/>
      <c r="CHI22" s="244"/>
      <c r="CHJ22" s="244"/>
      <c r="CHK22" s="244"/>
      <c r="CHL22" s="244"/>
      <c r="CHM22" s="244"/>
      <c r="CHN22" s="244"/>
      <c r="CHO22" s="244"/>
      <c r="CHP22" s="244"/>
      <c r="CHQ22" s="244"/>
      <c r="CHR22" s="244"/>
      <c r="CHS22" s="244"/>
      <c r="CHT22" s="244"/>
      <c r="CHU22" s="244"/>
      <c r="CHV22" s="244"/>
      <c r="CHW22" s="244"/>
      <c r="CHX22" s="244"/>
      <c r="CHY22" s="244"/>
      <c r="CHZ22" s="244"/>
      <c r="CIA22" s="244"/>
      <c r="CIB22" s="244"/>
      <c r="CIC22" s="244"/>
      <c r="CID22" s="244"/>
      <c r="CIE22" s="244"/>
      <c r="CIF22" s="244"/>
      <c r="CIG22" s="244"/>
      <c r="CIH22" s="244"/>
      <c r="CII22" s="244"/>
      <c r="CIJ22" s="244"/>
      <c r="CIK22" s="244"/>
      <c r="CIL22" s="244"/>
      <c r="CIM22" s="244"/>
      <c r="CIN22" s="244"/>
      <c r="CIO22" s="244"/>
      <c r="CIP22" s="244"/>
      <c r="CIQ22" s="244"/>
      <c r="CIR22" s="244"/>
      <c r="CIS22" s="244"/>
      <c r="CIT22" s="244"/>
      <c r="CIU22" s="244"/>
      <c r="CIV22" s="244"/>
      <c r="CIW22" s="244"/>
      <c r="CIX22" s="244"/>
      <c r="CIY22" s="244"/>
      <c r="CIZ22" s="244"/>
      <c r="CJA22" s="244"/>
      <c r="CJB22" s="244"/>
      <c r="CJC22" s="244"/>
      <c r="CJD22" s="244"/>
      <c r="CJE22" s="244"/>
      <c r="CJF22" s="244"/>
      <c r="CJG22" s="244"/>
      <c r="CJH22" s="244"/>
      <c r="CJI22" s="244"/>
      <c r="CJJ22" s="244"/>
      <c r="CJK22" s="244"/>
      <c r="CJL22" s="244"/>
      <c r="CJM22" s="244"/>
      <c r="CJN22" s="244"/>
      <c r="CJO22" s="244"/>
      <c r="CJP22" s="244"/>
      <c r="CJQ22" s="244"/>
      <c r="CJR22" s="244"/>
      <c r="CJS22" s="244"/>
      <c r="CJT22" s="244"/>
      <c r="CJU22" s="244"/>
      <c r="CJV22" s="244"/>
      <c r="CJW22" s="244"/>
      <c r="CJX22" s="244"/>
      <c r="CJY22" s="244"/>
      <c r="CJZ22" s="244"/>
      <c r="CKA22" s="244"/>
      <c r="CKB22" s="244"/>
      <c r="CKC22" s="244"/>
      <c r="CKD22" s="244"/>
      <c r="CKE22" s="244"/>
      <c r="CKF22" s="244"/>
      <c r="CKG22" s="244"/>
      <c r="CKH22" s="244"/>
      <c r="CKI22" s="244"/>
      <c r="CKJ22" s="244"/>
      <c r="CKK22" s="244"/>
      <c r="CKL22" s="244"/>
      <c r="CKM22" s="244"/>
      <c r="CKN22" s="244"/>
      <c r="CKO22" s="244"/>
      <c r="CKP22" s="244"/>
      <c r="CKQ22" s="244"/>
      <c r="CKR22" s="244"/>
      <c r="CKS22" s="244"/>
      <c r="CKT22" s="244"/>
      <c r="CKU22" s="244"/>
      <c r="CKV22" s="244"/>
      <c r="CKW22" s="244"/>
      <c r="CKX22" s="244"/>
      <c r="CKY22" s="244"/>
      <c r="CKZ22" s="244"/>
      <c r="CLA22" s="244"/>
      <c r="CLB22" s="244"/>
      <c r="CLC22" s="244"/>
      <c r="CLD22" s="244"/>
      <c r="CLE22" s="244"/>
      <c r="CLF22" s="244"/>
      <c r="CLG22" s="244"/>
      <c r="CLH22" s="244"/>
      <c r="CLI22" s="244"/>
      <c r="CLJ22" s="244"/>
      <c r="CLK22" s="244"/>
      <c r="CLL22" s="244"/>
      <c r="CLM22" s="244"/>
      <c r="CLN22" s="244"/>
      <c r="CLO22" s="244"/>
      <c r="CLP22" s="244"/>
      <c r="CLQ22" s="244"/>
      <c r="CLR22" s="244"/>
      <c r="CLS22" s="244"/>
      <c r="CLT22" s="244"/>
      <c r="CLU22" s="244"/>
      <c r="CLV22" s="244"/>
      <c r="CLW22" s="244"/>
      <c r="CLX22" s="244"/>
      <c r="CLY22" s="244"/>
      <c r="CLZ22" s="244"/>
      <c r="CMA22" s="244"/>
      <c r="CMB22" s="244"/>
      <c r="CMC22" s="244"/>
      <c r="CMD22" s="244"/>
      <c r="CME22" s="244"/>
      <c r="CMF22" s="244"/>
      <c r="CMG22" s="244"/>
      <c r="CMH22" s="244"/>
      <c r="CMI22" s="244"/>
      <c r="CMJ22" s="244"/>
      <c r="CMK22" s="244"/>
      <c r="CML22" s="244"/>
      <c r="CMM22" s="244"/>
      <c r="CMN22" s="244"/>
      <c r="CMO22" s="244"/>
      <c r="CMP22" s="244"/>
      <c r="CMQ22" s="244"/>
      <c r="CMR22" s="244"/>
      <c r="CMS22" s="244"/>
      <c r="CMT22" s="244"/>
      <c r="CMU22" s="244"/>
      <c r="CMV22" s="244"/>
      <c r="CMW22" s="244"/>
      <c r="CMX22" s="244"/>
      <c r="CMY22" s="244"/>
      <c r="CMZ22" s="244"/>
      <c r="CNA22" s="244"/>
      <c r="CNB22" s="244"/>
      <c r="CNC22" s="244"/>
      <c r="CND22" s="244"/>
      <c r="CNE22" s="244"/>
      <c r="CNF22" s="244"/>
      <c r="CNG22" s="244"/>
      <c r="CNH22" s="244"/>
      <c r="CNI22" s="244"/>
      <c r="CNJ22" s="244"/>
      <c r="CNK22" s="244"/>
      <c r="CNL22" s="244"/>
      <c r="CNM22" s="244"/>
      <c r="CNN22" s="244"/>
      <c r="CNO22" s="244"/>
      <c r="CNP22" s="244"/>
      <c r="CNQ22" s="244"/>
      <c r="CNR22" s="244"/>
      <c r="CNS22" s="244"/>
      <c r="CNT22" s="244"/>
      <c r="CNU22" s="244"/>
      <c r="CNV22" s="244"/>
      <c r="CNW22" s="244"/>
      <c r="CNX22" s="244"/>
      <c r="CNY22" s="244"/>
      <c r="CNZ22" s="244"/>
      <c r="COA22" s="244"/>
      <c r="COB22" s="244"/>
      <c r="COC22" s="244"/>
      <c r="COD22" s="244"/>
      <c r="COE22" s="244"/>
      <c r="COF22" s="244"/>
      <c r="COG22" s="244"/>
      <c r="COH22" s="244"/>
      <c r="COI22" s="244"/>
      <c r="COJ22" s="244"/>
      <c r="COK22" s="244"/>
      <c r="COL22" s="244"/>
      <c r="COM22" s="244"/>
      <c r="CON22" s="244"/>
      <c r="COO22" s="244"/>
      <c r="COP22" s="244"/>
      <c r="COQ22" s="244"/>
      <c r="COR22" s="244"/>
      <c r="COS22" s="244"/>
      <c r="COT22" s="244"/>
      <c r="COU22" s="244"/>
      <c r="COV22" s="244"/>
      <c r="COW22" s="244"/>
      <c r="COX22" s="244"/>
      <c r="COY22" s="244"/>
      <c r="COZ22" s="244"/>
      <c r="CPA22" s="244"/>
      <c r="CPB22" s="244"/>
      <c r="CPC22" s="244"/>
      <c r="CPD22" s="244"/>
      <c r="CPE22" s="244"/>
      <c r="CPF22" s="244"/>
      <c r="CPG22" s="244"/>
      <c r="CPH22" s="244"/>
      <c r="CPI22" s="244"/>
      <c r="CPJ22" s="244"/>
      <c r="CPK22" s="244"/>
      <c r="CPL22" s="244"/>
      <c r="CPM22" s="244"/>
      <c r="CPN22" s="244"/>
      <c r="CPO22" s="244"/>
      <c r="CPP22" s="244"/>
      <c r="CPQ22" s="244"/>
      <c r="CPR22" s="244"/>
      <c r="CPS22" s="244"/>
      <c r="CPT22" s="244"/>
      <c r="CPU22" s="244"/>
      <c r="CPV22" s="244"/>
      <c r="CPW22" s="244"/>
      <c r="CPX22" s="244"/>
      <c r="CPY22" s="244"/>
      <c r="CPZ22" s="244"/>
      <c r="CQA22" s="244"/>
      <c r="CQB22" s="244"/>
      <c r="CQC22" s="244"/>
      <c r="CQD22" s="244"/>
      <c r="CQE22" s="244"/>
      <c r="CQF22" s="244"/>
      <c r="CQG22" s="244"/>
      <c r="CQH22" s="244"/>
      <c r="CQI22" s="244"/>
      <c r="CQJ22" s="244"/>
      <c r="CQK22" s="244"/>
      <c r="CQL22" s="244"/>
      <c r="CQM22" s="244"/>
      <c r="CQN22" s="244"/>
      <c r="CQO22" s="244"/>
      <c r="CQP22" s="244"/>
      <c r="CQQ22" s="244"/>
      <c r="CQR22" s="244"/>
      <c r="CQS22" s="244"/>
      <c r="CQT22" s="244"/>
      <c r="CQU22" s="244"/>
      <c r="CQV22" s="244"/>
      <c r="CQW22" s="244"/>
      <c r="CQX22" s="244"/>
      <c r="CQY22" s="244"/>
      <c r="CQZ22" s="244"/>
      <c r="CRA22" s="244"/>
      <c r="CRB22" s="244"/>
      <c r="CRC22" s="244"/>
      <c r="CRD22" s="244"/>
      <c r="CRE22" s="244"/>
      <c r="CRF22" s="244"/>
      <c r="CRG22" s="244"/>
      <c r="CRH22" s="244"/>
      <c r="CRI22" s="244"/>
      <c r="CRJ22" s="244"/>
      <c r="CRK22" s="244"/>
      <c r="CRL22" s="244"/>
      <c r="CRM22" s="244"/>
      <c r="CRN22" s="244"/>
      <c r="CRO22" s="244"/>
      <c r="CRP22" s="244"/>
      <c r="CRQ22" s="244"/>
      <c r="CRR22" s="244"/>
      <c r="CRS22" s="244"/>
      <c r="CRT22" s="244"/>
      <c r="CRU22" s="244"/>
      <c r="CRV22" s="244"/>
      <c r="CRW22" s="244"/>
      <c r="CRX22" s="244"/>
      <c r="CRY22" s="244"/>
      <c r="CRZ22" s="244"/>
      <c r="CSA22" s="244"/>
      <c r="CSB22" s="244"/>
      <c r="CSC22" s="244"/>
      <c r="CSD22" s="244"/>
      <c r="CSE22" s="244"/>
      <c r="CSF22" s="244"/>
      <c r="CSG22" s="244"/>
      <c r="CSH22" s="244"/>
      <c r="CSI22" s="244"/>
      <c r="CSJ22" s="244"/>
      <c r="CSK22" s="244"/>
      <c r="CSL22" s="244"/>
      <c r="CSM22" s="244"/>
      <c r="CSN22" s="244"/>
      <c r="CSO22" s="244"/>
      <c r="CSP22" s="244"/>
      <c r="CSQ22" s="244"/>
      <c r="CSR22" s="244"/>
      <c r="CSS22" s="244"/>
      <c r="CST22" s="244"/>
      <c r="CSU22" s="244"/>
      <c r="CSV22" s="244"/>
      <c r="CSW22" s="244"/>
      <c r="CSX22" s="244"/>
      <c r="CSY22" s="244"/>
      <c r="CSZ22" s="244"/>
      <c r="CTA22" s="244"/>
      <c r="CTB22" s="244"/>
      <c r="CTC22" s="244"/>
      <c r="CTD22" s="244"/>
      <c r="CTE22" s="244"/>
      <c r="CTF22" s="244"/>
      <c r="CTG22" s="244"/>
      <c r="CTH22" s="244"/>
      <c r="CTI22" s="244"/>
      <c r="CTJ22" s="244"/>
      <c r="CTK22" s="244"/>
      <c r="CTL22" s="244"/>
      <c r="CTM22" s="244"/>
      <c r="CTN22" s="244"/>
      <c r="CTO22" s="244"/>
      <c r="CTP22" s="244"/>
      <c r="CTQ22" s="244"/>
      <c r="CTR22" s="244"/>
      <c r="CTS22" s="244"/>
      <c r="CTT22" s="244"/>
      <c r="CTU22" s="244"/>
      <c r="CTV22" s="244"/>
      <c r="CTW22" s="244"/>
      <c r="CTX22" s="244"/>
      <c r="CTY22" s="244"/>
      <c r="CTZ22" s="244"/>
      <c r="CUA22" s="244"/>
      <c r="CUB22" s="244"/>
      <c r="CUC22" s="244"/>
      <c r="CUD22" s="244"/>
      <c r="CUE22" s="244"/>
      <c r="CUF22" s="244"/>
      <c r="CUG22" s="244"/>
      <c r="CUH22" s="244"/>
      <c r="CUI22" s="244"/>
      <c r="CUJ22" s="244"/>
      <c r="CUK22" s="244"/>
      <c r="CUL22" s="244"/>
      <c r="CUM22" s="244"/>
      <c r="CUN22" s="244"/>
      <c r="CUO22" s="244"/>
      <c r="CUP22" s="244"/>
      <c r="CUQ22" s="244"/>
      <c r="CUR22" s="244"/>
      <c r="CUS22" s="244"/>
      <c r="CUT22" s="244"/>
      <c r="CUU22" s="244"/>
      <c r="CUV22" s="244"/>
      <c r="CUW22" s="244"/>
      <c r="CUX22" s="244"/>
      <c r="CUY22" s="244"/>
      <c r="CUZ22" s="244"/>
      <c r="CVA22" s="244"/>
      <c r="CVB22" s="244"/>
      <c r="CVC22" s="244"/>
      <c r="CVD22" s="244"/>
      <c r="CVE22" s="244"/>
      <c r="CVF22" s="244"/>
      <c r="CVG22" s="244"/>
      <c r="CVH22" s="244"/>
      <c r="CVI22" s="244"/>
      <c r="CVJ22" s="244"/>
      <c r="CVK22" s="244"/>
      <c r="CVL22" s="244"/>
      <c r="CVM22" s="244"/>
      <c r="CVN22" s="244"/>
      <c r="CVO22" s="244"/>
      <c r="CVP22" s="244"/>
      <c r="CVQ22" s="244"/>
      <c r="CVR22" s="244"/>
      <c r="CVS22" s="244"/>
      <c r="CVT22" s="244"/>
      <c r="CVU22" s="244"/>
      <c r="CVV22" s="244"/>
      <c r="CVW22" s="244"/>
      <c r="CVX22" s="244"/>
      <c r="CVY22" s="244"/>
      <c r="CVZ22" s="244"/>
      <c r="CWA22" s="244"/>
      <c r="CWB22" s="244"/>
      <c r="CWC22" s="244"/>
      <c r="CWD22" s="244"/>
      <c r="CWE22" s="244"/>
      <c r="CWF22" s="244"/>
      <c r="CWG22" s="244"/>
      <c r="CWH22" s="244"/>
      <c r="CWI22" s="244"/>
      <c r="CWJ22" s="244"/>
      <c r="CWK22" s="244"/>
      <c r="CWL22" s="244"/>
      <c r="CWM22" s="244"/>
      <c r="CWN22" s="244"/>
      <c r="CWO22" s="244"/>
      <c r="CWP22" s="244"/>
      <c r="CWQ22" s="244"/>
      <c r="CWR22" s="244"/>
      <c r="CWS22" s="244"/>
      <c r="CWT22" s="244"/>
      <c r="CWU22" s="244"/>
      <c r="CWV22" s="244"/>
      <c r="CWW22" s="244"/>
      <c r="CWX22" s="244"/>
      <c r="CWY22" s="244"/>
      <c r="CWZ22" s="244"/>
      <c r="CXA22" s="244"/>
      <c r="CXB22" s="244"/>
      <c r="CXC22" s="244"/>
      <c r="CXD22" s="244"/>
      <c r="CXE22" s="244"/>
      <c r="CXF22" s="244"/>
      <c r="CXG22" s="244"/>
      <c r="CXH22" s="244"/>
      <c r="CXI22" s="244"/>
      <c r="CXJ22" s="244"/>
      <c r="CXK22" s="244"/>
      <c r="CXL22" s="244"/>
      <c r="CXM22" s="244"/>
      <c r="CXN22" s="244"/>
      <c r="CXO22" s="244"/>
      <c r="CXP22" s="244"/>
      <c r="CXQ22" s="244"/>
      <c r="CXR22" s="244"/>
      <c r="CXS22" s="244"/>
      <c r="CXT22" s="244"/>
      <c r="CXU22" s="244"/>
      <c r="CXV22" s="244"/>
      <c r="CXW22" s="244"/>
      <c r="CXX22" s="244"/>
      <c r="CXY22" s="244"/>
      <c r="CXZ22" s="244"/>
      <c r="CYA22" s="244"/>
      <c r="CYB22" s="244"/>
      <c r="CYC22" s="244"/>
      <c r="CYD22" s="244"/>
      <c r="CYE22" s="244"/>
      <c r="CYF22" s="244"/>
      <c r="CYG22" s="244"/>
      <c r="CYH22" s="244"/>
      <c r="CYI22" s="244"/>
      <c r="CYJ22" s="244"/>
      <c r="CYK22" s="244"/>
      <c r="CYL22" s="244"/>
      <c r="CYM22" s="244"/>
      <c r="CYN22" s="244"/>
      <c r="CYO22" s="244"/>
      <c r="CYP22" s="244"/>
      <c r="CYQ22" s="244"/>
      <c r="CYR22" s="244"/>
      <c r="CYS22" s="244"/>
      <c r="CYT22" s="244"/>
      <c r="CYU22" s="244"/>
      <c r="CYV22" s="244"/>
      <c r="CYW22" s="244"/>
      <c r="CYX22" s="244"/>
      <c r="CYY22" s="244"/>
      <c r="CYZ22" s="244"/>
      <c r="CZA22" s="244"/>
      <c r="CZB22" s="244"/>
      <c r="CZC22" s="244"/>
      <c r="CZD22" s="244"/>
      <c r="CZE22" s="244"/>
      <c r="CZF22" s="244"/>
      <c r="CZG22" s="244"/>
      <c r="CZH22" s="244"/>
      <c r="CZI22" s="244"/>
      <c r="CZJ22" s="244"/>
      <c r="CZK22" s="244"/>
      <c r="CZL22" s="244"/>
      <c r="CZM22" s="244"/>
      <c r="CZN22" s="244"/>
      <c r="CZO22" s="244"/>
      <c r="CZP22" s="244"/>
      <c r="CZQ22" s="244"/>
      <c r="CZR22" s="244"/>
      <c r="CZS22" s="244"/>
      <c r="CZT22" s="244"/>
      <c r="CZU22" s="244"/>
      <c r="CZV22" s="244"/>
      <c r="CZW22" s="244"/>
      <c r="CZX22" s="244"/>
      <c r="CZY22" s="244"/>
      <c r="CZZ22" s="244"/>
      <c r="DAA22" s="244"/>
      <c r="DAB22" s="244"/>
      <c r="DAC22" s="244"/>
      <c r="DAD22" s="244"/>
      <c r="DAE22" s="244"/>
      <c r="DAF22" s="244"/>
      <c r="DAG22" s="244"/>
      <c r="DAH22" s="244"/>
      <c r="DAI22" s="244"/>
      <c r="DAJ22" s="244"/>
      <c r="DAK22" s="244"/>
      <c r="DAL22" s="244"/>
      <c r="DAM22" s="244"/>
      <c r="DAN22" s="244"/>
      <c r="DAO22" s="244"/>
      <c r="DAP22" s="244"/>
      <c r="DAQ22" s="244"/>
      <c r="DAR22" s="244"/>
      <c r="DAS22" s="244"/>
      <c r="DAT22" s="244"/>
      <c r="DAU22" s="244"/>
      <c r="DAV22" s="244"/>
      <c r="DAW22" s="244"/>
      <c r="DAX22" s="244"/>
      <c r="DAY22" s="244"/>
      <c r="DAZ22" s="244"/>
      <c r="DBA22" s="244"/>
      <c r="DBB22" s="244"/>
      <c r="DBC22" s="244"/>
      <c r="DBD22" s="244"/>
      <c r="DBE22" s="244"/>
      <c r="DBF22" s="244"/>
      <c r="DBG22" s="244"/>
      <c r="DBH22" s="244"/>
      <c r="DBI22" s="244"/>
      <c r="DBJ22" s="244"/>
      <c r="DBK22" s="244"/>
      <c r="DBL22" s="244"/>
      <c r="DBM22" s="244"/>
      <c r="DBN22" s="244"/>
      <c r="DBO22" s="244"/>
      <c r="DBP22" s="244"/>
      <c r="DBQ22" s="244"/>
      <c r="DBR22" s="244"/>
      <c r="DBS22" s="244"/>
      <c r="DBT22" s="244"/>
      <c r="DBU22" s="244"/>
      <c r="DBV22" s="244"/>
      <c r="DBW22" s="244"/>
      <c r="DBX22" s="244"/>
      <c r="DBY22" s="244"/>
      <c r="DBZ22" s="244"/>
      <c r="DCA22" s="244"/>
      <c r="DCB22" s="244"/>
      <c r="DCC22" s="244"/>
      <c r="DCD22" s="244"/>
      <c r="DCE22" s="244"/>
      <c r="DCF22" s="244"/>
      <c r="DCG22" s="244"/>
      <c r="DCH22" s="244"/>
      <c r="DCI22" s="244"/>
      <c r="DCJ22" s="244"/>
      <c r="DCK22" s="244"/>
      <c r="DCL22" s="244"/>
      <c r="DCM22" s="244"/>
      <c r="DCN22" s="244"/>
      <c r="DCO22" s="244"/>
      <c r="DCP22" s="244"/>
      <c r="DCQ22" s="244"/>
      <c r="DCR22" s="244"/>
      <c r="DCS22" s="244"/>
      <c r="DCT22" s="244"/>
      <c r="DCU22" s="244"/>
      <c r="DCV22" s="244"/>
      <c r="DCW22" s="244"/>
      <c r="DCX22" s="244"/>
      <c r="DCY22" s="244"/>
      <c r="DCZ22" s="244"/>
      <c r="DDA22" s="244"/>
      <c r="DDB22" s="244"/>
      <c r="DDC22" s="244"/>
      <c r="DDD22" s="244"/>
      <c r="DDE22" s="244"/>
      <c r="DDF22" s="244"/>
      <c r="DDG22" s="244"/>
      <c r="DDH22" s="244"/>
      <c r="DDI22" s="244"/>
      <c r="DDJ22" s="244"/>
      <c r="DDK22" s="244"/>
      <c r="DDL22" s="244"/>
      <c r="DDM22" s="244"/>
      <c r="DDN22" s="244"/>
      <c r="DDO22" s="244"/>
      <c r="DDP22" s="244"/>
      <c r="DDQ22" s="244"/>
      <c r="DDR22" s="244"/>
      <c r="DDS22" s="244"/>
      <c r="DDT22" s="244"/>
      <c r="DDU22" s="244"/>
      <c r="DDV22" s="244"/>
      <c r="DDW22" s="244"/>
      <c r="DDX22" s="244"/>
      <c r="DDY22" s="244"/>
      <c r="DDZ22" s="244"/>
      <c r="DEA22" s="244"/>
      <c r="DEB22" s="244"/>
      <c r="DEC22" s="244"/>
      <c r="DED22" s="244"/>
      <c r="DEE22" s="244"/>
      <c r="DEF22" s="244"/>
      <c r="DEG22" s="244"/>
      <c r="DEH22" s="244"/>
      <c r="DEI22" s="244"/>
      <c r="DEJ22" s="244"/>
      <c r="DEK22" s="244"/>
      <c r="DEL22" s="244"/>
      <c r="DEM22" s="244"/>
      <c r="DEN22" s="244"/>
      <c r="DEO22" s="244"/>
      <c r="DEP22" s="244"/>
      <c r="DEQ22" s="244"/>
      <c r="DER22" s="244"/>
      <c r="DES22" s="244"/>
      <c r="DET22" s="244"/>
      <c r="DEU22" s="244"/>
      <c r="DEV22" s="244"/>
      <c r="DEW22" s="244"/>
      <c r="DEX22" s="244"/>
      <c r="DEY22" s="244"/>
      <c r="DEZ22" s="244"/>
      <c r="DFA22" s="244"/>
      <c r="DFB22" s="244"/>
      <c r="DFC22" s="244"/>
      <c r="DFD22" s="244"/>
      <c r="DFE22" s="244"/>
      <c r="DFF22" s="244"/>
      <c r="DFG22" s="244"/>
      <c r="DFH22" s="244"/>
      <c r="DFI22" s="244"/>
      <c r="DFJ22" s="244"/>
      <c r="DFK22" s="244"/>
      <c r="DFL22" s="244"/>
      <c r="DFM22" s="244"/>
      <c r="DFN22" s="244"/>
      <c r="DFO22" s="244"/>
      <c r="DFP22" s="244"/>
      <c r="DFQ22" s="244"/>
      <c r="DFR22" s="244"/>
      <c r="DFS22" s="244"/>
      <c r="DFT22" s="244"/>
      <c r="DFU22" s="244"/>
      <c r="DFV22" s="244"/>
      <c r="DFW22" s="244"/>
      <c r="DFX22" s="244"/>
      <c r="DFY22" s="244"/>
      <c r="DFZ22" s="244"/>
      <c r="DGA22" s="244"/>
      <c r="DGB22" s="244"/>
      <c r="DGC22" s="244"/>
      <c r="DGD22" s="244"/>
      <c r="DGE22" s="244"/>
      <c r="DGF22" s="244"/>
      <c r="DGG22" s="244"/>
      <c r="DGH22" s="244"/>
      <c r="DGI22" s="244"/>
      <c r="DGJ22" s="244"/>
      <c r="DGK22" s="244"/>
      <c r="DGL22" s="244"/>
      <c r="DGM22" s="244"/>
      <c r="DGN22" s="244"/>
      <c r="DGO22" s="244"/>
      <c r="DGP22" s="244"/>
      <c r="DGQ22" s="244"/>
      <c r="DGR22" s="244"/>
      <c r="DGS22" s="244"/>
      <c r="DGT22" s="244"/>
      <c r="DGU22" s="244"/>
      <c r="DGV22" s="244"/>
      <c r="DGW22" s="244"/>
      <c r="DGX22" s="244"/>
      <c r="DGY22" s="244"/>
      <c r="DGZ22" s="244"/>
      <c r="DHA22" s="244"/>
      <c r="DHB22" s="244"/>
      <c r="DHC22" s="244"/>
      <c r="DHD22" s="244"/>
      <c r="DHE22" s="244"/>
      <c r="DHF22" s="244"/>
      <c r="DHG22" s="244"/>
      <c r="DHH22" s="244"/>
      <c r="DHI22" s="244"/>
      <c r="DHJ22" s="244"/>
      <c r="DHK22" s="244"/>
      <c r="DHL22" s="244"/>
      <c r="DHM22" s="244"/>
      <c r="DHN22" s="244"/>
      <c r="DHO22" s="244"/>
      <c r="DHP22" s="244"/>
      <c r="DHQ22" s="244"/>
      <c r="DHR22" s="244"/>
      <c r="DHS22" s="244"/>
      <c r="DHT22" s="244"/>
      <c r="DHU22" s="244"/>
      <c r="DHV22" s="244"/>
      <c r="DHW22" s="244"/>
      <c r="DHX22" s="244"/>
      <c r="DHY22" s="244"/>
      <c r="DHZ22" s="244"/>
      <c r="DIA22" s="244"/>
      <c r="DIB22" s="244"/>
      <c r="DIC22" s="244"/>
      <c r="DID22" s="244"/>
      <c r="DIE22" s="244"/>
      <c r="DIF22" s="244"/>
      <c r="DIG22" s="244"/>
      <c r="DIH22" s="244"/>
      <c r="DII22" s="244"/>
      <c r="DIJ22" s="244"/>
      <c r="DIK22" s="244"/>
      <c r="DIL22" s="244"/>
      <c r="DIM22" s="244"/>
      <c r="DIN22" s="244"/>
      <c r="DIO22" s="244"/>
      <c r="DIP22" s="244"/>
      <c r="DIQ22" s="244"/>
      <c r="DIR22" s="244"/>
      <c r="DIS22" s="244"/>
      <c r="DIT22" s="244"/>
      <c r="DIU22" s="244"/>
      <c r="DIV22" s="244"/>
      <c r="DIW22" s="244"/>
      <c r="DIX22" s="244"/>
      <c r="DIY22" s="244"/>
      <c r="DIZ22" s="244"/>
      <c r="DJA22" s="244"/>
      <c r="DJB22" s="244"/>
      <c r="DJC22" s="244"/>
      <c r="DJD22" s="244"/>
      <c r="DJE22" s="244"/>
      <c r="DJF22" s="244"/>
      <c r="DJG22" s="244"/>
      <c r="DJH22" s="244"/>
      <c r="DJI22" s="244"/>
      <c r="DJJ22" s="244"/>
      <c r="DJK22" s="244"/>
      <c r="DJL22" s="244"/>
      <c r="DJM22" s="244"/>
      <c r="DJN22" s="244"/>
      <c r="DJO22" s="244"/>
      <c r="DJP22" s="244"/>
      <c r="DJQ22" s="244"/>
      <c r="DJR22" s="244"/>
      <c r="DJS22" s="244"/>
      <c r="DJT22" s="244"/>
      <c r="DJU22" s="244"/>
      <c r="DJV22" s="244"/>
      <c r="DJW22" s="244"/>
      <c r="DJX22" s="244"/>
      <c r="DJY22" s="244"/>
      <c r="DJZ22" s="244"/>
      <c r="DKA22" s="244"/>
      <c r="DKB22" s="244"/>
      <c r="DKC22" s="244"/>
      <c r="DKD22" s="244"/>
      <c r="DKE22" s="244"/>
      <c r="DKF22" s="244"/>
      <c r="DKG22" s="244"/>
      <c r="DKH22" s="244"/>
      <c r="DKI22" s="244"/>
      <c r="DKJ22" s="244"/>
      <c r="DKK22" s="244"/>
      <c r="DKL22" s="244"/>
      <c r="DKM22" s="244"/>
      <c r="DKN22" s="244"/>
      <c r="DKO22" s="244"/>
      <c r="DKP22" s="244"/>
      <c r="DKQ22" s="244"/>
      <c r="DKR22" s="244"/>
      <c r="DKS22" s="244"/>
      <c r="DKT22" s="244"/>
      <c r="DKU22" s="244"/>
      <c r="DKV22" s="244"/>
      <c r="DKW22" s="244"/>
      <c r="DKX22" s="244"/>
      <c r="DKY22" s="244"/>
      <c r="DKZ22" s="244"/>
      <c r="DLA22" s="244"/>
      <c r="DLB22" s="244"/>
      <c r="DLC22" s="244"/>
      <c r="DLD22" s="244"/>
      <c r="DLE22" s="244"/>
      <c r="DLF22" s="244"/>
      <c r="DLG22" s="244"/>
      <c r="DLH22" s="244"/>
      <c r="DLI22" s="244"/>
      <c r="DLJ22" s="244"/>
      <c r="DLK22" s="244"/>
      <c r="DLL22" s="244"/>
      <c r="DLM22" s="244"/>
      <c r="DLN22" s="244"/>
      <c r="DLO22" s="244"/>
      <c r="DLP22" s="244"/>
      <c r="DLQ22" s="244"/>
      <c r="DLR22" s="244"/>
      <c r="DLS22" s="244"/>
      <c r="DLT22" s="244"/>
      <c r="DLU22" s="244"/>
      <c r="DLV22" s="244"/>
      <c r="DLW22" s="244"/>
      <c r="DLX22" s="244"/>
      <c r="DLY22" s="244"/>
      <c r="DLZ22" s="244"/>
      <c r="DMA22" s="244"/>
      <c r="DMB22" s="244"/>
      <c r="DMC22" s="244"/>
      <c r="DMD22" s="244"/>
      <c r="DME22" s="244"/>
      <c r="DMF22" s="244"/>
      <c r="DMG22" s="244"/>
      <c r="DMH22" s="244"/>
      <c r="DMI22" s="244"/>
      <c r="DMJ22" s="244"/>
      <c r="DMK22" s="244"/>
      <c r="DML22" s="244"/>
      <c r="DMM22" s="244"/>
      <c r="DMN22" s="244"/>
      <c r="DMO22" s="244"/>
      <c r="DMP22" s="244"/>
      <c r="DMQ22" s="244"/>
      <c r="DMR22" s="244"/>
      <c r="DMS22" s="244"/>
      <c r="DMT22" s="244"/>
      <c r="DMU22" s="244"/>
      <c r="DMV22" s="244"/>
      <c r="DMW22" s="244"/>
      <c r="DMX22" s="244"/>
      <c r="DMY22" s="244"/>
      <c r="DMZ22" s="244"/>
      <c r="DNA22" s="244"/>
      <c r="DNB22" s="244"/>
      <c r="DNC22" s="244"/>
      <c r="DND22" s="244"/>
      <c r="DNE22" s="244"/>
      <c r="DNF22" s="244"/>
      <c r="DNG22" s="244"/>
      <c r="DNH22" s="244"/>
      <c r="DNI22" s="244"/>
      <c r="DNJ22" s="244"/>
      <c r="DNK22" s="244"/>
      <c r="DNL22" s="244"/>
      <c r="DNM22" s="244"/>
      <c r="DNN22" s="244"/>
      <c r="DNO22" s="244"/>
      <c r="DNP22" s="244"/>
      <c r="DNQ22" s="244"/>
      <c r="DNR22" s="244"/>
      <c r="DNS22" s="244"/>
      <c r="DNT22" s="244"/>
      <c r="DNU22" s="244"/>
      <c r="DNV22" s="244"/>
      <c r="DNW22" s="244"/>
      <c r="DNX22" s="244"/>
      <c r="DNY22" s="244"/>
      <c r="DNZ22" s="244"/>
      <c r="DOA22" s="244"/>
      <c r="DOB22" s="244"/>
      <c r="DOC22" s="244"/>
      <c r="DOD22" s="244"/>
      <c r="DOE22" s="244"/>
      <c r="DOF22" s="244"/>
      <c r="DOG22" s="244"/>
      <c r="DOH22" s="244"/>
      <c r="DOI22" s="244"/>
      <c r="DOJ22" s="244"/>
      <c r="DOK22" s="244"/>
      <c r="DOL22" s="244"/>
      <c r="DOM22" s="244"/>
      <c r="DON22" s="244"/>
      <c r="DOO22" s="244"/>
      <c r="DOP22" s="244"/>
      <c r="DOQ22" s="244"/>
      <c r="DOR22" s="244"/>
      <c r="DOS22" s="244"/>
      <c r="DOT22" s="244"/>
      <c r="DOU22" s="244"/>
      <c r="DOV22" s="244"/>
      <c r="DOW22" s="244"/>
      <c r="DOX22" s="244"/>
      <c r="DOY22" s="244"/>
      <c r="DOZ22" s="244"/>
      <c r="DPA22" s="244"/>
      <c r="DPB22" s="244"/>
      <c r="DPC22" s="244"/>
      <c r="DPD22" s="244"/>
      <c r="DPE22" s="244"/>
      <c r="DPF22" s="244"/>
      <c r="DPG22" s="244"/>
      <c r="DPH22" s="244"/>
      <c r="DPI22" s="244"/>
      <c r="DPJ22" s="244"/>
      <c r="DPK22" s="244"/>
      <c r="DPL22" s="244"/>
      <c r="DPM22" s="244"/>
      <c r="DPN22" s="244"/>
      <c r="DPO22" s="244"/>
      <c r="DPP22" s="244"/>
      <c r="DPQ22" s="244"/>
      <c r="DPR22" s="244"/>
      <c r="DPS22" s="244"/>
      <c r="DPT22" s="244"/>
      <c r="DPU22" s="244"/>
      <c r="DPV22" s="244"/>
      <c r="DPW22" s="244"/>
      <c r="DPX22" s="244"/>
      <c r="DPY22" s="244"/>
      <c r="DPZ22" s="244"/>
      <c r="DQA22" s="244"/>
      <c r="DQB22" s="244"/>
      <c r="DQC22" s="244"/>
      <c r="DQD22" s="244"/>
      <c r="DQE22" s="244"/>
      <c r="DQF22" s="244"/>
      <c r="DQG22" s="244"/>
      <c r="DQH22" s="244"/>
      <c r="DQI22" s="244"/>
      <c r="DQJ22" s="244"/>
      <c r="DQK22" s="244"/>
      <c r="DQL22" s="244"/>
      <c r="DQM22" s="244"/>
      <c r="DQN22" s="244"/>
      <c r="DQO22" s="244"/>
      <c r="DQP22" s="244"/>
      <c r="DQQ22" s="244"/>
      <c r="DQR22" s="244"/>
      <c r="DQS22" s="244"/>
      <c r="DQT22" s="244"/>
      <c r="DQU22" s="244"/>
      <c r="DQV22" s="244"/>
      <c r="DQW22" s="244"/>
      <c r="DQX22" s="244"/>
      <c r="DQY22" s="244"/>
      <c r="DQZ22" s="244"/>
      <c r="DRA22" s="244"/>
      <c r="DRB22" s="244"/>
      <c r="DRC22" s="244"/>
      <c r="DRD22" s="244"/>
      <c r="DRE22" s="244"/>
      <c r="DRF22" s="244"/>
      <c r="DRG22" s="244"/>
      <c r="DRH22" s="244"/>
      <c r="DRI22" s="244"/>
      <c r="DRJ22" s="244"/>
      <c r="DRK22" s="244"/>
      <c r="DRL22" s="244"/>
      <c r="DRM22" s="244"/>
      <c r="DRN22" s="244"/>
      <c r="DRO22" s="244"/>
      <c r="DRP22" s="244"/>
      <c r="DRQ22" s="244"/>
      <c r="DRR22" s="244"/>
      <c r="DRS22" s="244"/>
      <c r="DRT22" s="244"/>
      <c r="DRU22" s="244"/>
      <c r="DRV22" s="244"/>
      <c r="DRW22" s="244"/>
      <c r="DRX22" s="244"/>
      <c r="DRY22" s="244"/>
      <c r="DRZ22" s="244"/>
      <c r="DSA22" s="244"/>
      <c r="DSB22" s="244"/>
      <c r="DSC22" s="244"/>
      <c r="DSD22" s="244"/>
      <c r="DSE22" s="244"/>
      <c r="DSF22" s="244"/>
      <c r="DSG22" s="244"/>
      <c r="DSH22" s="244"/>
      <c r="DSI22" s="244"/>
      <c r="DSJ22" s="244"/>
      <c r="DSK22" s="244"/>
      <c r="DSL22" s="244"/>
      <c r="DSM22" s="244"/>
      <c r="DSN22" s="244"/>
      <c r="DSO22" s="244"/>
      <c r="DSP22" s="244"/>
      <c r="DSQ22" s="244"/>
      <c r="DSR22" s="244"/>
      <c r="DSS22" s="244"/>
      <c r="DST22" s="244"/>
      <c r="DSU22" s="244"/>
      <c r="DSV22" s="244"/>
      <c r="DSW22" s="244"/>
      <c r="DSX22" s="244"/>
      <c r="DSY22" s="244"/>
      <c r="DSZ22" s="244"/>
      <c r="DTA22" s="244"/>
      <c r="DTB22" s="244"/>
      <c r="DTC22" s="244"/>
      <c r="DTD22" s="244"/>
      <c r="DTE22" s="244"/>
      <c r="DTF22" s="244"/>
      <c r="DTG22" s="244"/>
      <c r="DTH22" s="244"/>
      <c r="DTI22" s="244"/>
      <c r="DTJ22" s="244"/>
      <c r="DTK22" s="244"/>
      <c r="DTL22" s="244"/>
      <c r="DTM22" s="244"/>
      <c r="DTN22" s="244"/>
      <c r="DTO22" s="244"/>
      <c r="DTP22" s="244"/>
      <c r="DTQ22" s="244"/>
      <c r="DTR22" s="244"/>
      <c r="DTS22" s="244"/>
      <c r="DTT22" s="244"/>
      <c r="DTU22" s="244"/>
      <c r="DTV22" s="244"/>
      <c r="DTW22" s="244"/>
      <c r="DTX22" s="244"/>
      <c r="DTY22" s="244"/>
      <c r="DTZ22" s="244"/>
      <c r="DUA22" s="244"/>
      <c r="DUB22" s="244"/>
      <c r="DUC22" s="244"/>
      <c r="DUD22" s="244"/>
      <c r="DUE22" s="244"/>
      <c r="DUF22" s="244"/>
      <c r="DUG22" s="244"/>
      <c r="DUH22" s="244"/>
      <c r="DUI22" s="244"/>
      <c r="DUJ22" s="244"/>
      <c r="DUK22" s="244"/>
      <c r="DUL22" s="244"/>
      <c r="DUM22" s="244"/>
      <c r="DUN22" s="244"/>
      <c r="DUO22" s="244"/>
      <c r="DUP22" s="244"/>
      <c r="DUQ22" s="244"/>
      <c r="DUR22" s="244"/>
      <c r="DUS22" s="244"/>
      <c r="DUT22" s="244"/>
      <c r="DUU22" s="244"/>
      <c r="DUV22" s="244"/>
      <c r="DUW22" s="244"/>
      <c r="DUX22" s="244"/>
      <c r="DUY22" s="244"/>
      <c r="DUZ22" s="244"/>
      <c r="DVA22" s="244"/>
      <c r="DVB22" s="244"/>
      <c r="DVC22" s="244"/>
      <c r="DVD22" s="244"/>
      <c r="DVE22" s="244"/>
      <c r="DVF22" s="244"/>
      <c r="DVG22" s="244"/>
      <c r="DVH22" s="244"/>
      <c r="DVI22" s="244"/>
      <c r="DVJ22" s="244"/>
      <c r="DVK22" s="244"/>
      <c r="DVL22" s="244"/>
      <c r="DVM22" s="244"/>
      <c r="DVN22" s="244"/>
      <c r="DVO22" s="244"/>
      <c r="DVP22" s="244"/>
      <c r="DVQ22" s="244"/>
      <c r="DVR22" s="244"/>
      <c r="DVS22" s="244"/>
      <c r="DVT22" s="244"/>
      <c r="DVU22" s="244"/>
      <c r="DVV22" s="244"/>
      <c r="DVW22" s="244"/>
      <c r="DVX22" s="244"/>
      <c r="DVY22" s="244"/>
      <c r="DVZ22" s="244"/>
      <c r="DWA22" s="244"/>
      <c r="DWB22" s="244"/>
      <c r="DWC22" s="244"/>
      <c r="DWD22" s="244"/>
      <c r="DWE22" s="244"/>
      <c r="DWF22" s="244"/>
      <c r="DWG22" s="244"/>
      <c r="DWH22" s="244"/>
      <c r="DWI22" s="244"/>
      <c r="DWJ22" s="244"/>
      <c r="DWK22" s="244"/>
      <c r="DWL22" s="244"/>
      <c r="DWM22" s="244"/>
      <c r="DWN22" s="244"/>
      <c r="DWO22" s="244"/>
      <c r="DWP22" s="244"/>
      <c r="DWQ22" s="244"/>
      <c r="DWR22" s="244"/>
      <c r="DWS22" s="244"/>
      <c r="DWT22" s="244"/>
      <c r="DWU22" s="244"/>
      <c r="DWV22" s="244"/>
      <c r="DWW22" s="244"/>
      <c r="DWX22" s="244"/>
      <c r="DWY22" s="244"/>
      <c r="DWZ22" s="244"/>
      <c r="DXA22" s="244"/>
      <c r="DXB22" s="244"/>
      <c r="DXC22" s="244"/>
      <c r="DXD22" s="244"/>
      <c r="DXE22" s="244"/>
      <c r="DXF22" s="244"/>
      <c r="DXG22" s="244"/>
      <c r="DXH22" s="244"/>
      <c r="DXI22" s="244"/>
      <c r="DXJ22" s="244"/>
      <c r="DXK22" s="244"/>
      <c r="DXL22" s="244"/>
      <c r="DXM22" s="244"/>
      <c r="DXN22" s="244"/>
      <c r="DXO22" s="244"/>
      <c r="DXP22" s="244"/>
      <c r="DXQ22" s="244"/>
      <c r="DXR22" s="244"/>
      <c r="DXS22" s="244"/>
      <c r="DXT22" s="244"/>
      <c r="DXU22" s="244"/>
      <c r="DXV22" s="244"/>
      <c r="DXW22" s="244"/>
      <c r="DXX22" s="244"/>
      <c r="DXY22" s="244"/>
      <c r="DXZ22" s="244"/>
      <c r="DYA22" s="244"/>
      <c r="DYB22" s="244"/>
      <c r="DYC22" s="244"/>
      <c r="DYD22" s="244"/>
      <c r="DYE22" s="244"/>
      <c r="DYF22" s="244"/>
      <c r="DYG22" s="244"/>
      <c r="DYH22" s="244"/>
      <c r="DYI22" s="244"/>
      <c r="DYJ22" s="244"/>
      <c r="DYK22" s="244"/>
      <c r="DYL22" s="244"/>
      <c r="DYM22" s="244"/>
      <c r="DYN22" s="244"/>
      <c r="DYO22" s="244"/>
      <c r="DYP22" s="244"/>
      <c r="DYQ22" s="244"/>
      <c r="DYR22" s="244"/>
      <c r="DYS22" s="244"/>
      <c r="DYT22" s="244"/>
      <c r="DYU22" s="244"/>
      <c r="DYV22" s="244"/>
      <c r="DYW22" s="244"/>
      <c r="DYX22" s="244"/>
      <c r="DYY22" s="244"/>
      <c r="DYZ22" s="244"/>
      <c r="DZA22" s="244"/>
      <c r="DZB22" s="244"/>
      <c r="DZC22" s="244"/>
      <c r="DZD22" s="244"/>
      <c r="DZE22" s="244"/>
      <c r="DZF22" s="244"/>
      <c r="DZG22" s="244"/>
      <c r="DZH22" s="244"/>
      <c r="DZI22" s="244"/>
      <c r="DZJ22" s="244"/>
      <c r="DZK22" s="244"/>
      <c r="DZL22" s="244"/>
      <c r="DZM22" s="244"/>
      <c r="DZN22" s="244"/>
      <c r="DZO22" s="244"/>
      <c r="DZP22" s="244"/>
      <c r="DZQ22" s="244"/>
      <c r="DZR22" s="244"/>
      <c r="DZS22" s="244"/>
      <c r="DZT22" s="244"/>
      <c r="DZU22" s="244"/>
      <c r="DZV22" s="244"/>
      <c r="DZW22" s="244"/>
      <c r="DZX22" s="244"/>
      <c r="DZY22" s="244"/>
      <c r="DZZ22" s="244"/>
      <c r="EAA22" s="244"/>
      <c r="EAB22" s="244"/>
      <c r="EAC22" s="244"/>
      <c r="EAD22" s="244"/>
      <c r="EAE22" s="244"/>
      <c r="EAF22" s="244"/>
      <c r="EAG22" s="244"/>
      <c r="EAH22" s="244"/>
      <c r="EAI22" s="244"/>
      <c r="EAJ22" s="244"/>
      <c r="EAK22" s="244"/>
      <c r="EAL22" s="244"/>
      <c r="EAM22" s="244"/>
      <c r="EAN22" s="244"/>
      <c r="EAO22" s="244"/>
      <c r="EAP22" s="244"/>
      <c r="EAQ22" s="244"/>
      <c r="EAR22" s="244"/>
      <c r="EAS22" s="244"/>
      <c r="EAT22" s="244"/>
      <c r="EAU22" s="244"/>
      <c r="EAV22" s="244"/>
      <c r="EAW22" s="244"/>
      <c r="EAX22" s="244"/>
      <c r="EAY22" s="244"/>
      <c r="EAZ22" s="244"/>
      <c r="EBA22" s="244"/>
      <c r="EBB22" s="244"/>
      <c r="EBC22" s="244"/>
      <c r="EBD22" s="244"/>
      <c r="EBE22" s="244"/>
      <c r="EBF22" s="244"/>
      <c r="EBG22" s="244"/>
      <c r="EBH22" s="244"/>
      <c r="EBI22" s="244"/>
      <c r="EBJ22" s="244"/>
      <c r="EBK22" s="244"/>
      <c r="EBL22" s="244"/>
      <c r="EBM22" s="244"/>
      <c r="EBN22" s="244"/>
      <c r="EBO22" s="244"/>
      <c r="EBP22" s="244"/>
      <c r="EBQ22" s="244"/>
      <c r="EBR22" s="244"/>
      <c r="EBS22" s="244"/>
      <c r="EBT22" s="244"/>
      <c r="EBU22" s="244"/>
      <c r="EBV22" s="244"/>
      <c r="EBW22" s="244"/>
      <c r="EBX22" s="244"/>
      <c r="EBY22" s="244"/>
      <c r="EBZ22" s="244"/>
      <c r="ECA22" s="244"/>
      <c r="ECB22" s="244"/>
      <c r="ECC22" s="244"/>
      <c r="ECD22" s="244"/>
      <c r="ECE22" s="244"/>
      <c r="ECF22" s="244"/>
      <c r="ECG22" s="244"/>
      <c r="ECH22" s="244"/>
      <c r="ECI22" s="244"/>
      <c r="ECJ22" s="244"/>
      <c r="ECK22" s="244"/>
      <c r="ECL22" s="244"/>
      <c r="ECM22" s="244"/>
      <c r="ECN22" s="244"/>
      <c r="ECO22" s="244"/>
      <c r="ECP22" s="244"/>
      <c r="ECQ22" s="244"/>
      <c r="ECR22" s="244"/>
      <c r="ECS22" s="244"/>
      <c r="ECT22" s="244"/>
      <c r="ECU22" s="244"/>
      <c r="ECV22" s="244"/>
      <c r="ECW22" s="244"/>
      <c r="ECX22" s="244"/>
      <c r="ECY22" s="244"/>
      <c r="ECZ22" s="244"/>
      <c r="EDA22" s="244"/>
      <c r="EDB22" s="244"/>
      <c r="EDC22" s="244"/>
      <c r="EDD22" s="244"/>
      <c r="EDE22" s="244"/>
      <c r="EDF22" s="244"/>
      <c r="EDG22" s="244"/>
      <c r="EDH22" s="244"/>
      <c r="EDI22" s="244"/>
      <c r="EDJ22" s="244"/>
      <c r="EDK22" s="244"/>
      <c r="EDL22" s="244"/>
      <c r="EDM22" s="244"/>
      <c r="EDN22" s="244"/>
      <c r="EDO22" s="244"/>
      <c r="EDP22" s="244"/>
      <c r="EDQ22" s="244"/>
      <c r="EDR22" s="244"/>
      <c r="EDS22" s="244"/>
      <c r="EDT22" s="244"/>
      <c r="EDU22" s="244"/>
      <c r="EDV22" s="244"/>
      <c r="EDW22" s="244"/>
      <c r="EDX22" s="244"/>
      <c r="EDY22" s="244"/>
      <c r="EDZ22" s="244"/>
      <c r="EEA22" s="244"/>
      <c r="EEB22" s="244"/>
      <c r="EEC22" s="244"/>
      <c r="EED22" s="244"/>
      <c r="EEE22" s="244"/>
      <c r="EEF22" s="244"/>
      <c r="EEG22" s="244"/>
      <c r="EEH22" s="244"/>
      <c r="EEI22" s="244"/>
      <c r="EEJ22" s="244"/>
      <c r="EEK22" s="244"/>
      <c r="EEL22" s="244"/>
      <c r="EEM22" s="244"/>
      <c r="EEN22" s="244"/>
      <c r="EEO22" s="244"/>
      <c r="EEP22" s="244"/>
      <c r="EEQ22" s="244"/>
      <c r="EER22" s="244"/>
      <c r="EES22" s="244"/>
      <c r="EET22" s="244"/>
      <c r="EEU22" s="244"/>
      <c r="EEV22" s="244"/>
      <c r="EEW22" s="244"/>
      <c r="EEX22" s="244"/>
      <c r="EEY22" s="244"/>
      <c r="EEZ22" s="244"/>
      <c r="EFA22" s="244"/>
      <c r="EFB22" s="244"/>
      <c r="EFC22" s="244"/>
      <c r="EFD22" s="244"/>
      <c r="EFE22" s="244"/>
      <c r="EFF22" s="244"/>
      <c r="EFG22" s="244"/>
      <c r="EFH22" s="244"/>
      <c r="EFI22" s="244"/>
      <c r="EFJ22" s="244"/>
      <c r="EFK22" s="244"/>
      <c r="EFL22" s="244"/>
      <c r="EFM22" s="244"/>
      <c r="EFN22" s="244"/>
      <c r="EFO22" s="244"/>
      <c r="EFP22" s="244"/>
      <c r="EFQ22" s="244"/>
      <c r="EFR22" s="244"/>
      <c r="EFS22" s="244"/>
      <c r="EFT22" s="244"/>
      <c r="EFU22" s="244"/>
      <c r="EFV22" s="244"/>
      <c r="EFW22" s="244"/>
      <c r="EFX22" s="244"/>
      <c r="EFY22" s="244"/>
      <c r="EFZ22" s="244"/>
      <c r="EGA22" s="244"/>
      <c r="EGB22" s="244"/>
      <c r="EGC22" s="244"/>
      <c r="EGD22" s="244"/>
      <c r="EGE22" s="244"/>
      <c r="EGF22" s="244"/>
      <c r="EGG22" s="244"/>
      <c r="EGH22" s="244"/>
      <c r="EGI22" s="244"/>
      <c r="EGJ22" s="244"/>
      <c r="EGK22" s="244"/>
      <c r="EGL22" s="244"/>
      <c r="EGM22" s="244"/>
      <c r="EGN22" s="244"/>
      <c r="EGO22" s="244"/>
      <c r="EGP22" s="244"/>
      <c r="EGQ22" s="244"/>
      <c r="EGR22" s="244"/>
      <c r="EGS22" s="244"/>
      <c r="EGT22" s="244"/>
      <c r="EGU22" s="244"/>
      <c r="EGV22" s="244"/>
      <c r="EGW22" s="244"/>
      <c r="EGX22" s="244"/>
      <c r="EGY22" s="244"/>
      <c r="EGZ22" s="244"/>
      <c r="EHA22" s="244"/>
      <c r="EHB22" s="244"/>
      <c r="EHC22" s="244"/>
      <c r="EHD22" s="244"/>
      <c r="EHE22" s="244"/>
      <c r="EHF22" s="244"/>
      <c r="EHG22" s="244"/>
      <c r="EHH22" s="244"/>
      <c r="EHI22" s="244"/>
      <c r="EHJ22" s="244"/>
      <c r="EHK22" s="244"/>
      <c r="EHL22" s="244"/>
      <c r="EHM22" s="244"/>
      <c r="EHN22" s="244"/>
      <c r="EHO22" s="244"/>
      <c r="EHP22" s="244"/>
      <c r="EHQ22" s="244"/>
      <c r="EHR22" s="244"/>
      <c r="EHS22" s="244"/>
      <c r="EHT22" s="244"/>
      <c r="EHU22" s="244"/>
      <c r="EHV22" s="244"/>
      <c r="EHW22" s="244"/>
      <c r="EHX22" s="244"/>
      <c r="EHY22" s="244"/>
      <c r="EHZ22" s="244"/>
      <c r="EIA22" s="244"/>
      <c r="EIB22" s="244"/>
      <c r="EIC22" s="244"/>
      <c r="EID22" s="244"/>
      <c r="EIE22" s="244"/>
      <c r="EIF22" s="244"/>
      <c r="EIG22" s="244"/>
      <c r="EIH22" s="244"/>
      <c r="EII22" s="244"/>
      <c r="EIJ22" s="244"/>
      <c r="EIK22" s="244"/>
      <c r="EIL22" s="244"/>
      <c r="EIM22" s="244"/>
      <c r="EIN22" s="244"/>
      <c r="EIO22" s="244"/>
      <c r="EIP22" s="244"/>
      <c r="EIQ22" s="244"/>
      <c r="EIR22" s="244"/>
      <c r="EIS22" s="244"/>
      <c r="EIT22" s="244"/>
      <c r="EIU22" s="244"/>
      <c r="EIV22" s="244"/>
      <c r="EIW22" s="244"/>
      <c r="EIX22" s="244"/>
      <c r="EIY22" s="244"/>
      <c r="EIZ22" s="244"/>
      <c r="EJA22" s="244"/>
      <c r="EJB22" s="244"/>
      <c r="EJC22" s="244"/>
      <c r="EJD22" s="244"/>
      <c r="EJE22" s="244"/>
      <c r="EJF22" s="244"/>
      <c r="EJG22" s="244"/>
      <c r="EJH22" s="244"/>
      <c r="EJI22" s="244"/>
      <c r="EJJ22" s="244"/>
      <c r="EJK22" s="244"/>
      <c r="EJL22" s="244"/>
      <c r="EJM22" s="244"/>
      <c r="EJN22" s="244"/>
      <c r="EJO22" s="244"/>
      <c r="EJP22" s="244"/>
      <c r="EJQ22" s="244"/>
      <c r="EJR22" s="244"/>
      <c r="EJS22" s="244"/>
      <c r="EJT22" s="244"/>
      <c r="EJU22" s="244"/>
      <c r="EJV22" s="244"/>
      <c r="EJW22" s="244"/>
      <c r="EJX22" s="244"/>
      <c r="EJY22" s="244"/>
      <c r="EJZ22" s="244"/>
      <c r="EKA22" s="244"/>
      <c r="EKB22" s="244"/>
      <c r="EKC22" s="244"/>
      <c r="EKD22" s="244"/>
      <c r="EKE22" s="244"/>
      <c r="EKF22" s="244"/>
      <c r="EKG22" s="244"/>
      <c r="EKH22" s="244"/>
      <c r="EKI22" s="244"/>
      <c r="EKJ22" s="244"/>
      <c r="EKK22" s="244"/>
      <c r="EKL22" s="244"/>
      <c r="EKM22" s="244"/>
      <c r="EKN22" s="244"/>
      <c r="EKO22" s="244"/>
      <c r="EKP22" s="244"/>
      <c r="EKQ22" s="244"/>
      <c r="EKR22" s="244"/>
      <c r="EKS22" s="244"/>
      <c r="EKT22" s="244"/>
      <c r="EKU22" s="244"/>
      <c r="EKV22" s="244"/>
      <c r="EKW22" s="244"/>
      <c r="EKX22" s="244"/>
      <c r="EKY22" s="244"/>
      <c r="EKZ22" s="244"/>
      <c r="ELA22" s="244"/>
      <c r="ELB22" s="244"/>
      <c r="ELC22" s="244"/>
      <c r="ELD22" s="244"/>
      <c r="ELE22" s="244"/>
      <c r="ELF22" s="244"/>
      <c r="ELG22" s="244"/>
      <c r="ELH22" s="244"/>
      <c r="ELI22" s="244"/>
      <c r="ELJ22" s="244"/>
      <c r="ELK22" s="244"/>
      <c r="ELL22" s="244"/>
      <c r="ELM22" s="244"/>
      <c r="ELN22" s="244"/>
      <c r="ELO22" s="244"/>
      <c r="ELP22" s="244"/>
      <c r="ELQ22" s="244"/>
      <c r="ELR22" s="244"/>
      <c r="ELS22" s="244"/>
      <c r="ELT22" s="244"/>
      <c r="ELU22" s="244"/>
      <c r="ELV22" s="244"/>
      <c r="ELW22" s="244"/>
      <c r="ELX22" s="244"/>
      <c r="ELY22" s="244"/>
      <c r="ELZ22" s="244"/>
      <c r="EMA22" s="244"/>
      <c r="EMB22" s="244"/>
      <c r="EMC22" s="244"/>
      <c r="EMD22" s="244"/>
      <c r="EME22" s="244"/>
      <c r="EMF22" s="244"/>
      <c r="EMG22" s="244"/>
      <c r="EMH22" s="244"/>
      <c r="EMI22" s="244"/>
      <c r="EMJ22" s="244"/>
      <c r="EMK22" s="244"/>
      <c r="EML22" s="244"/>
      <c r="EMM22" s="244"/>
      <c r="EMN22" s="244"/>
      <c r="EMO22" s="244"/>
      <c r="EMP22" s="244"/>
      <c r="EMQ22" s="244"/>
      <c r="EMR22" s="244"/>
      <c r="EMS22" s="244"/>
      <c r="EMT22" s="244"/>
      <c r="EMU22" s="244"/>
      <c r="EMV22" s="244"/>
      <c r="EMW22" s="244"/>
      <c r="EMX22" s="244"/>
      <c r="EMY22" s="244"/>
      <c r="EMZ22" s="244"/>
      <c r="ENA22" s="244"/>
      <c r="ENB22" s="244"/>
      <c r="ENC22" s="244"/>
      <c r="END22" s="244"/>
      <c r="ENE22" s="244"/>
      <c r="ENF22" s="244"/>
      <c r="ENG22" s="244"/>
      <c r="ENH22" s="244"/>
      <c r="ENI22" s="244"/>
      <c r="ENJ22" s="244"/>
      <c r="ENK22" s="244"/>
      <c r="ENL22" s="244"/>
      <c r="ENM22" s="244"/>
      <c r="ENN22" s="244"/>
      <c r="ENO22" s="244"/>
      <c r="ENP22" s="244"/>
      <c r="ENQ22" s="244"/>
      <c r="ENR22" s="244"/>
      <c r="ENS22" s="244"/>
      <c r="ENT22" s="244"/>
      <c r="ENU22" s="244"/>
      <c r="ENV22" s="244"/>
      <c r="ENW22" s="244"/>
      <c r="ENX22" s="244"/>
      <c r="ENY22" s="244"/>
      <c r="ENZ22" s="244"/>
      <c r="EOA22" s="244"/>
      <c r="EOB22" s="244"/>
      <c r="EOC22" s="244"/>
      <c r="EOD22" s="244"/>
      <c r="EOE22" s="244"/>
      <c r="EOF22" s="244"/>
      <c r="EOG22" s="244"/>
      <c r="EOH22" s="244"/>
      <c r="EOI22" s="244"/>
      <c r="EOJ22" s="244"/>
      <c r="EOK22" s="244"/>
      <c r="EOL22" s="244"/>
      <c r="EOM22" s="244"/>
      <c r="EON22" s="244"/>
      <c r="EOO22" s="244"/>
      <c r="EOP22" s="244"/>
      <c r="EOQ22" s="244"/>
      <c r="EOR22" s="244"/>
      <c r="EOS22" s="244"/>
      <c r="EOT22" s="244"/>
      <c r="EOU22" s="244"/>
      <c r="EOV22" s="244"/>
      <c r="EOW22" s="244"/>
      <c r="EOX22" s="244"/>
      <c r="EOY22" s="244"/>
      <c r="EOZ22" s="244"/>
      <c r="EPA22" s="244"/>
      <c r="EPB22" s="244"/>
      <c r="EPC22" s="244"/>
      <c r="EPD22" s="244"/>
      <c r="EPE22" s="244"/>
      <c r="EPF22" s="244"/>
      <c r="EPG22" s="244"/>
      <c r="EPH22" s="244"/>
      <c r="EPI22" s="244"/>
      <c r="EPJ22" s="244"/>
      <c r="EPK22" s="244"/>
      <c r="EPL22" s="244"/>
      <c r="EPM22" s="244"/>
      <c r="EPN22" s="244"/>
      <c r="EPO22" s="244"/>
      <c r="EPP22" s="244"/>
      <c r="EPQ22" s="244"/>
      <c r="EPR22" s="244"/>
      <c r="EPS22" s="244"/>
      <c r="EPT22" s="244"/>
      <c r="EPU22" s="244"/>
      <c r="EPV22" s="244"/>
      <c r="EPW22" s="244"/>
      <c r="EPX22" s="244"/>
      <c r="EPY22" s="244"/>
      <c r="EPZ22" s="244"/>
      <c r="EQA22" s="244"/>
      <c r="EQB22" s="244"/>
      <c r="EQC22" s="244"/>
      <c r="EQD22" s="244"/>
      <c r="EQE22" s="244"/>
      <c r="EQF22" s="244"/>
      <c r="EQG22" s="244"/>
      <c r="EQH22" s="244"/>
      <c r="EQI22" s="244"/>
      <c r="EQJ22" s="244"/>
      <c r="EQK22" s="244"/>
      <c r="EQL22" s="244"/>
      <c r="EQM22" s="244"/>
      <c r="EQN22" s="244"/>
      <c r="EQO22" s="244"/>
      <c r="EQP22" s="244"/>
      <c r="EQQ22" s="244"/>
      <c r="EQR22" s="244"/>
      <c r="EQS22" s="244"/>
      <c r="EQT22" s="244"/>
      <c r="EQU22" s="244"/>
      <c r="EQV22" s="244"/>
      <c r="EQW22" s="244"/>
      <c r="EQX22" s="244"/>
      <c r="EQY22" s="244"/>
      <c r="EQZ22" s="244"/>
      <c r="ERA22" s="244"/>
      <c r="ERB22" s="244"/>
      <c r="ERC22" s="244"/>
      <c r="ERD22" s="244"/>
      <c r="ERE22" s="244"/>
      <c r="ERF22" s="244"/>
      <c r="ERG22" s="244"/>
      <c r="ERH22" s="244"/>
      <c r="ERI22" s="244"/>
      <c r="ERJ22" s="244"/>
      <c r="ERK22" s="244"/>
      <c r="ERL22" s="244"/>
      <c r="ERM22" s="244"/>
      <c r="ERN22" s="244"/>
      <c r="ERO22" s="244"/>
      <c r="ERP22" s="244"/>
      <c r="ERQ22" s="244"/>
      <c r="ERR22" s="244"/>
      <c r="ERS22" s="244"/>
      <c r="ERT22" s="244"/>
      <c r="ERU22" s="244"/>
      <c r="ERV22" s="244"/>
      <c r="ERW22" s="244"/>
      <c r="ERX22" s="244"/>
      <c r="ERY22" s="244"/>
      <c r="ERZ22" s="244"/>
      <c r="ESA22" s="244"/>
      <c r="ESB22" s="244"/>
      <c r="ESC22" s="244"/>
      <c r="ESD22" s="244"/>
      <c r="ESE22" s="244"/>
      <c r="ESF22" s="244"/>
      <c r="ESG22" s="244"/>
      <c r="ESH22" s="244"/>
      <c r="ESI22" s="244"/>
      <c r="ESJ22" s="244"/>
      <c r="ESK22" s="244"/>
      <c r="ESL22" s="244"/>
      <c r="ESM22" s="244"/>
      <c r="ESN22" s="244"/>
      <c r="ESO22" s="244"/>
      <c r="ESP22" s="244"/>
      <c r="ESQ22" s="244"/>
      <c r="ESR22" s="244"/>
      <c r="ESS22" s="244"/>
      <c r="EST22" s="244"/>
      <c r="ESU22" s="244"/>
      <c r="ESV22" s="244"/>
      <c r="ESW22" s="244"/>
      <c r="ESX22" s="244"/>
      <c r="ESY22" s="244"/>
      <c r="ESZ22" s="244"/>
      <c r="ETA22" s="244"/>
      <c r="ETB22" s="244"/>
      <c r="ETC22" s="244"/>
      <c r="ETD22" s="244"/>
      <c r="ETE22" s="244"/>
      <c r="ETF22" s="244"/>
      <c r="ETG22" s="244"/>
      <c r="ETH22" s="244"/>
      <c r="ETI22" s="244"/>
      <c r="ETJ22" s="244"/>
      <c r="ETK22" s="244"/>
      <c r="ETL22" s="244"/>
      <c r="ETM22" s="244"/>
      <c r="ETN22" s="244"/>
      <c r="ETO22" s="244"/>
      <c r="ETP22" s="244"/>
      <c r="ETQ22" s="244"/>
      <c r="ETR22" s="244"/>
      <c r="ETS22" s="244"/>
      <c r="ETT22" s="244"/>
      <c r="ETU22" s="244"/>
      <c r="ETV22" s="244"/>
      <c r="ETW22" s="244"/>
      <c r="ETX22" s="244"/>
      <c r="ETY22" s="244"/>
      <c r="ETZ22" s="244"/>
      <c r="EUA22" s="244"/>
      <c r="EUB22" s="244"/>
      <c r="EUC22" s="244"/>
      <c r="EUD22" s="244"/>
      <c r="EUE22" s="244"/>
      <c r="EUF22" s="244"/>
      <c r="EUG22" s="244"/>
      <c r="EUH22" s="244"/>
      <c r="EUI22" s="244"/>
      <c r="EUJ22" s="244"/>
      <c r="EUK22" s="244"/>
      <c r="EUL22" s="244"/>
      <c r="EUM22" s="244"/>
      <c r="EUN22" s="244"/>
      <c r="EUO22" s="244"/>
      <c r="EUP22" s="244"/>
      <c r="EUQ22" s="244"/>
      <c r="EUR22" s="244"/>
      <c r="EUS22" s="244"/>
      <c r="EUT22" s="244"/>
      <c r="EUU22" s="244"/>
      <c r="EUV22" s="244"/>
      <c r="EUW22" s="244"/>
      <c r="EUX22" s="244"/>
      <c r="EUY22" s="244"/>
      <c r="EUZ22" s="244"/>
      <c r="EVA22" s="244"/>
      <c r="EVB22" s="244"/>
      <c r="EVC22" s="244"/>
      <c r="EVD22" s="244"/>
      <c r="EVE22" s="244"/>
      <c r="EVF22" s="244"/>
      <c r="EVG22" s="244"/>
      <c r="EVH22" s="244"/>
      <c r="EVI22" s="244"/>
      <c r="EVJ22" s="244"/>
      <c r="EVK22" s="244"/>
      <c r="EVL22" s="244"/>
      <c r="EVM22" s="244"/>
      <c r="EVN22" s="244"/>
      <c r="EVO22" s="244"/>
      <c r="EVP22" s="244"/>
      <c r="EVQ22" s="244"/>
      <c r="EVR22" s="244"/>
      <c r="EVS22" s="244"/>
      <c r="EVT22" s="244"/>
      <c r="EVU22" s="244"/>
      <c r="EVV22" s="244"/>
      <c r="EVW22" s="244"/>
      <c r="EVX22" s="244"/>
      <c r="EVY22" s="244"/>
      <c r="EVZ22" s="244"/>
      <c r="EWA22" s="244"/>
      <c r="EWB22" s="244"/>
      <c r="EWC22" s="244"/>
      <c r="EWD22" s="244"/>
      <c r="EWE22" s="244"/>
      <c r="EWF22" s="244"/>
      <c r="EWG22" s="244"/>
      <c r="EWH22" s="244"/>
      <c r="EWI22" s="244"/>
      <c r="EWJ22" s="244"/>
      <c r="EWK22" s="244"/>
      <c r="EWL22" s="244"/>
      <c r="EWM22" s="244"/>
      <c r="EWN22" s="244"/>
      <c r="EWO22" s="244"/>
      <c r="EWP22" s="244"/>
      <c r="EWQ22" s="244"/>
      <c r="EWR22" s="244"/>
      <c r="EWS22" s="244"/>
      <c r="EWT22" s="244"/>
      <c r="EWU22" s="244"/>
      <c r="EWV22" s="244"/>
      <c r="EWW22" s="244"/>
      <c r="EWX22" s="244"/>
      <c r="EWY22" s="244"/>
      <c r="EWZ22" s="244"/>
      <c r="EXA22" s="244"/>
      <c r="EXB22" s="244"/>
      <c r="EXC22" s="244"/>
      <c r="EXD22" s="244"/>
      <c r="EXE22" s="244"/>
      <c r="EXF22" s="244"/>
      <c r="EXG22" s="244"/>
      <c r="EXH22" s="244"/>
      <c r="EXI22" s="244"/>
      <c r="EXJ22" s="244"/>
      <c r="EXK22" s="244"/>
      <c r="EXL22" s="244"/>
      <c r="EXM22" s="244"/>
      <c r="EXN22" s="244"/>
      <c r="EXO22" s="244"/>
      <c r="EXP22" s="244"/>
      <c r="EXQ22" s="244"/>
      <c r="EXR22" s="244"/>
      <c r="EXS22" s="244"/>
      <c r="EXT22" s="244"/>
      <c r="EXU22" s="244"/>
      <c r="EXV22" s="244"/>
      <c r="EXW22" s="244"/>
      <c r="EXX22" s="244"/>
      <c r="EXY22" s="244"/>
      <c r="EXZ22" s="244"/>
      <c r="EYA22" s="244"/>
      <c r="EYB22" s="244"/>
      <c r="EYC22" s="244"/>
      <c r="EYD22" s="244"/>
      <c r="EYE22" s="244"/>
      <c r="EYF22" s="244"/>
      <c r="EYG22" s="244"/>
      <c r="EYH22" s="244"/>
      <c r="EYI22" s="244"/>
      <c r="EYJ22" s="244"/>
      <c r="EYK22" s="244"/>
      <c r="EYL22" s="244"/>
      <c r="EYM22" s="244"/>
      <c r="EYN22" s="244"/>
      <c r="EYO22" s="244"/>
      <c r="EYP22" s="244"/>
      <c r="EYQ22" s="244"/>
      <c r="EYR22" s="244"/>
      <c r="EYS22" s="244"/>
      <c r="EYT22" s="244"/>
      <c r="EYU22" s="244"/>
      <c r="EYV22" s="244"/>
      <c r="EYW22" s="244"/>
      <c r="EYX22" s="244"/>
      <c r="EYY22" s="244"/>
      <c r="EYZ22" s="244"/>
      <c r="EZA22" s="244"/>
      <c r="EZB22" s="244"/>
      <c r="EZC22" s="244"/>
      <c r="EZD22" s="244"/>
      <c r="EZE22" s="244"/>
      <c r="EZF22" s="244"/>
      <c r="EZG22" s="244"/>
      <c r="EZH22" s="244"/>
      <c r="EZI22" s="244"/>
      <c r="EZJ22" s="244"/>
      <c r="EZK22" s="244"/>
      <c r="EZL22" s="244"/>
      <c r="EZM22" s="244"/>
      <c r="EZN22" s="244"/>
      <c r="EZO22" s="244"/>
      <c r="EZP22" s="244"/>
      <c r="EZQ22" s="244"/>
      <c r="EZR22" s="244"/>
      <c r="EZS22" s="244"/>
      <c r="EZT22" s="244"/>
      <c r="EZU22" s="244"/>
      <c r="EZV22" s="244"/>
      <c r="EZW22" s="244"/>
      <c r="EZX22" s="244"/>
      <c r="EZY22" s="244"/>
      <c r="EZZ22" s="244"/>
      <c r="FAA22" s="244"/>
      <c r="FAB22" s="244"/>
      <c r="FAC22" s="244"/>
      <c r="FAD22" s="244"/>
      <c r="FAE22" s="244"/>
      <c r="FAF22" s="244"/>
      <c r="FAG22" s="244"/>
      <c r="FAH22" s="244"/>
      <c r="FAI22" s="244"/>
      <c r="FAJ22" s="244"/>
      <c r="FAK22" s="244"/>
      <c r="FAL22" s="244"/>
      <c r="FAM22" s="244"/>
      <c r="FAN22" s="244"/>
      <c r="FAO22" s="244"/>
      <c r="FAP22" s="244"/>
      <c r="FAQ22" s="244"/>
      <c r="FAR22" s="244"/>
      <c r="FAS22" s="244"/>
      <c r="FAT22" s="244"/>
      <c r="FAU22" s="244"/>
      <c r="FAV22" s="244"/>
      <c r="FAW22" s="244"/>
      <c r="FAX22" s="244"/>
      <c r="FAY22" s="244"/>
      <c r="FAZ22" s="244"/>
      <c r="FBA22" s="244"/>
      <c r="FBB22" s="244"/>
      <c r="FBC22" s="244"/>
      <c r="FBD22" s="244"/>
      <c r="FBE22" s="244"/>
      <c r="FBF22" s="244"/>
      <c r="FBG22" s="244"/>
      <c r="FBH22" s="244"/>
      <c r="FBI22" s="244"/>
      <c r="FBJ22" s="244"/>
      <c r="FBK22" s="244"/>
      <c r="FBL22" s="244"/>
      <c r="FBM22" s="244"/>
      <c r="FBN22" s="244"/>
      <c r="FBO22" s="244"/>
      <c r="FBP22" s="244"/>
      <c r="FBQ22" s="244"/>
      <c r="FBR22" s="244"/>
      <c r="FBS22" s="244"/>
      <c r="FBT22" s="244"/>
      <c r="FBU22" s="244"/>
      <c r="FBV22" s="244"/>
      <c r="FBW22" s="244"/>
      <c r="FBX22" s="244"/>
      <c r="FBY22" s="244"/>
      <c r="FBZ22" s="244"/>
      <c r="FCA22" s="244"/>
      <c r="FCB22" s="244"/>
      <c r="FCC22" s="244"/>
      <c r="FCD22" s="244"/>
      <c r="FCE22" s="244"/>
      <c r="FCF22" s="244"/>
      <c r="FCG22" s="244"/>
      <c r="FCH22" s="244"/>
      <c r="FCI22" s="244"/>
      <c r="FCJ22" s="244"/>
      <c r="FCK22" s="244"/>
      <c r="FCL22" s="244"/>
      <c r="FCM22" s="244"/>
      <c r="FCN22" s="244"/>
      <c r="FCO22" s="244"/>
      <c r="FCP22" s="244"/>
      <c r="FCQ22" s="244"/>
      <c r="FCR22" s="244"/>
      <c r="FCS22" s="244"/>
      <c r="FCT22" s="244"/>
      <c r="FCU22" s="244"/>
      <c r="FCV22" s="244"/>
      <c r="FCW22" s="244"/>
      <c r="FCX22" s="244"/>
      <c r="FCY22" s="244"/>
      <c r="FCZ22" s="244"/>
      <c r="FDA22" s="244"/>
      <c r="FDB22" s="244"/>
      <c r="FDC22" s="244"/>
      <c r="FDD22" s="244"/>
      <c r="FDE22" s="244"/>
      <c r="FDF22" s="244"/>
      <c r="FDG22" s="244"/>
      <c r="FDH22" s="244"/>
      <c r="FDI22" s="244"/>
      <c r="FDJ22" s="244"/>
      <c r="FDK22" s="244"/>
      <c r="FDL22" s="244"/>
      <c r="FDM22" s="244"/>
      <c r="FDN22" s="244"/>
      <c r="FDO22" s="244"/>
      <c r="FDP22" s="244"/>
      <c r="FDQ22" s="244"/>
      <c r="FDR22" s="244"/>
      <c r="FDS22" s="244"/>
      <c r="FDT22" s="244"/>
      <c r="FDU22" s="244"/>
      <c r="FDV22" s="244"/>
      <c r="FDW22" s="244"/>
      <c r="FDX22" s="244"/>
      <c r="FDY22" s="244"/>
      <c r="FDZ22" s="244"/>
      <c r="FEA22" s="244"/>
      <c r="FEB22" s="244"/>
      <c r="FEC22" s="244"/>
      <c r="FED22" s="244"/>
      <c r="FEE22" s="244"/>
      <c r="FEF22" s="244"/>
      <c r="FEG22" s="244"/>
      <c r="FEH22" s="244"/>
      <c r="FEI22" s="244"/>
      <c r="FEJ22" s="244"/>
      <c r="FEK22" s="244"/>
      <c r="FEL22" s="244"/>
      <c r="FEM22" s="244"/>
      <c r="FEN22" s="244"/>
      <c r="FEO22" s="244"/>
      <c r="FEP22" s="244"/>
      <c r="FEQ22" s="244"/>
      <c r="FER22" s="244"/>
      <c r="FES22" s="244"/>
      <c r="FET22" s="244"/>
      <c r="FEU22" s="244"/>
      <c r="FEV22" s="244"/>
      <c r="FEW22" s="244"/>
      <c r="FEX22" s="244"/>
      <c r="FEY22" s="244"/>
      <c r="FEZ22" s="244"/>
      <c r="FFA22" s="244"/>
      <c r="FFB22" s="244"/>
      <c r="FFC22" s="244"/>
      <c r="FFD22" s="244"/>
      <c r="FFE22" s="244"/>
      <c r="FFF22" s="244"/>
      <c r="FFG22" s="244"/>
      <c r="FFH22" s="244"/>
      <c r="FFI22" s="244"/>
      <c r="FFJ22" s="244"/>
      <c r="FFK22" s="244"/>
      <c r="FFL22" s="244"/>
      <c r="FFM22" s="244"/>
      <c r="FFN22" s="244"/>
      <c r="FFO22" s="244"/>
      <c r="FFP22" s="244"/>
      <c r="FFQ22" s="244"/>
      <c r="FFR22" s="244"/>
      <c r="FFS22" s="244"/>
      <c r="FFT22" s="244"/>
      <c r="FFU22" s="244"/>
      <c r="FFV22" s="244"/>
      <c r="FFW22" s="244"/>
      <c r="FFX22" s="244"/>
      <c r="FFY22" s="244"/>
      <c r="FFZ22" s="244"/>
      <c r="FGA22" s="244"/>
      <c r="FGB22" s="244"/>
      <c r="FGC22" s="244"/>
      <c r="FGD22" s="244"/>
      <c r="FGE22" s="244"/>
      <c r="FGF22" s="244"/>
      <c r="FGG22" s="244"/>
      <c r="FGH22" s="244"/>
      <c r="FGI22" s="244"/>
      <c r="FGJ22" s="244"/>
      <c r="FGK22" s="244"/>
      <c r="FGL22" s="244"/>
      <c r="FGM22" s="244"/>
      <c r="FGN22" s="244"/>
      <c r="FGO22" s="244"/>
      <c r="FGP22" s="244"/>
      <c r="FGQ22" s="244"/>
      <c r="FGR22" s="244"/>
      <c r="FGS22" s="244"/>
      <c r="FGT22" s="244"/>
      <c r="FGU22" s="244"/>
      <c r="FGV22" s="244"/>
      <c r="FGW22" s="244"/>
      <c r="FGX22" s="244"/>
      <c r="FGY22" s="244"/>
      <c r="FGZ22" s="244"/>
      <c r="FHA22" s="244"/>
      <c r="FHB22" s="244"/>
      <c r="FHC22" s="244"/>
      <c r="FHD22" s="244"/>
      <c r="FHE22" s="244"/>
      <c r="FHF22" s="244"/>
      <c r="FHG22" s="244"/>
      <c r="FHH22" s="244"/>
      <c r="FHI22" s="244"/>
      <c r="FHJ22" s="244"/>
      <c r="FHK22" s="244"/>
      <c r="FHL22" s="244"/>
      <c r="FHM22" s="244"/>
      <c r="FHN22" s="244"/>
      <c r="FHO22" s="244"/>
      <c r="FHP22" s="244"/>
      <c r="FHQ22" s="244"/>
      <c r="FHR22" s="244"/>
      <c r="FHS22" s="244"/>
      <c r="FHT22" s="244"/>
      <c r="FHU22" s="244"/>
      <c r="FHV22" s="244"/>
      <c r="FHW22" s="244"/>
      <c r="FHX22" s="244"/>
      <c r="FHY22" s="244"/>
      <c r="FHZ22" s="244"/>
      <c r="FIA22" s="244"/>
      <c r="FIB22" s="244"/>
      <c r="FIC22" s="244"/>
      <c r="FID22" s="244"/>
      <c r="FIE22" s="244"/>
      <c r="FIF22" s="244"/>
      <c r="FIG22" s="244"/>
      <c r="FIH22" s="244"/>
      <c r="FII22" s="244"/>
      <c r="FIJ22" s="244"/>
      <c r="FIK22" s="244"/>
      <c r="FIL22" s="244"/>
      <c r="FIM22" s="244"/>
      <c r="FIN22" s="244"/>
      <c r="FIO22" s="244"/>
      <c r="FIP22" s="244"/>
      <c r="FIQ22" s="244"/>
      <c r="FIR22" s="244"/>
      <c r="FIS22" s="244"/>
      <c r="FIT22" s="244"/>
      <c r="FIU22" s="244"/>
      <c r="FIV22" s="244"/>
      <c r="FIW22" s="244"/>
      <c r="FIX22" s="244"/>
      <c r="FIY22" s="244"/>
      <c r="FIZ22" s="244"/>
      <c r="FJA22" s="244"/>
      <c r="FJB22" s="244"/>
      <c r="FJC22" s="244"/>
      <c r="FJD22" s="244"/>
      <c r="FJE22" s="244"/>
      <c r="FJF22" s="244"/>
      <c r="FJG22" s="244"/>
      <c r="FJH22" s="244"/>
      <c r="FJI22" s="244"/>
      <c r="FJJ22" s="244"/>
      <c r="FJK22" s="244"/>
      <c r="FJL22" s="244"/>
      <c r="FJM22" s="244"/>
      <c r="FJN22" s="244"/>
      <c r="FJO22" s="244"/>
      <c r="FJP22" s="244"/>
      <c r="FJQ22" s="244"/>
      <c r="FJR22" s="244"/>
      <c r="FJS22" s="244"/>
      <c r="FJT22" s="244"/>
      <c r="FJU22" s="244"/>
      <c r="FJV22" s="244"/>
      <c r="FJW22" s="244"/>
      <c r="FJX22" s="244"/>
      <c r="FJY22" s="244"/>
      <c r="FJZ22" s="244"/>
      <c r="FKA22" s="244"/>
      <c r="FKB22" s="244"/>
      <c r="FKC22" s="244"/>
      <c r="FKD22" s="244"/>
      <c r="FKE22" s="244"/>
      <c r="FKF22" s="244"/>
      <c r="FKG22" s="244"/>
      <c r="FKH22" s="244"/>
      <c r="FKI22" s="244"/>
      <c r="FKJ22" s="244"/>
      <c r="FKK22" s="244"/>
      <c r="FKL22" s="244"/>
      <c r="FKM22" s="244"/>
      <c r="FKN22" s="244"/>
      <c r="FKO22" s="244"/>
      <c r="FKP22" s="244"/>
      <c r="FKQ22" s="244"/>
      <c r="FKR22" s="244"/>
      <c r="FKS22" s="244"/>
      <c r="FKT22" s="244"/>
      <c r="FKU22" s="244"/>
      <c r="FKV22" s="244"/>
      <c r="FKW22" s="244"/>
      <c r="FKX22" s="244"/>
      <c r="FKY22" s="244"/>
      <c r="FKZ22" s="244"/>
      <c r="FLA22" s="244"/>
      <c r="FLB22" s="244"/>
      <c r="FLC22" s="244"/>
      <c r="FLD22" s="244"/>
      <c r="FLE22" s="244"/>
      <c r="FLF22" s="244"/>
      <c r="FLG22" s="244"/>
      <c r="FLH22" s="244"/>
      <c r="FLI22" s="244"/>
      <c r="FLJ22" s="244"/>
      <c r="FLK22" s="244"/>
      <c r="FLL22" s="244"/>
      <c r="FLM22" s="244"/>
      <c r="FLN22" s="244"/>
      <c r="FLO22" s="244"/>
      <c r="FLP22" s="244"/>
      <c r="FLQ22" s="244"/>
      <c r="FLR22" s="244"/>
      <c r="FLS22" s="244"/>
      <c r="FLT22" s="244"/>
      <c r="FLU22" s="244"/>
      <c r="FLV22" s="244"/>
      <c r="FLW22" s="244"/>
      <c r="FLX22" s="244"/>
      <c r="FLY22" s="244"/>
      <c r="FLZ22" s="244"/>
      <c r="FMA22" s="244"/>
      <c r="FMB22" s="244"/>
      <c r="FMC22" s="244"/>
      <c r="FMD22" s="244"/>
      <c r="FME22" s="244"/>
      <c r="FMF22" s="244"/>
      <c r="FMG22" s="244"/>
      <c r="FMH22" s="244"/>
      <c r="FMI22" s="244"/>
      <c r="FMJ22" s="244"/>
      <c r="FMK22" s="244"/>
      <c r="FML22" s="244"/>
      <c r="FMM22" s="244"/>
      <c r="FMN22" s="244"/>
      <c r="FMO22" s="244"/>
      <c r="FMP22" s="244"/>
      <c r="FMQ22" s="244"/>
      <c r="FMR22" s="244"/>
      <c r="FMS22" s="244"/>
      <c r="FMT22" s="244"/>
      <c r="FMU22" s="244"/>
      <c r="FMV22" s="244"/>
      <c r="FMW22" s="244"/>
      <c r="FMX22" s="244"/>
      <c r="FMY22" s="244"/>
      <c r="FMZ22" s="244"/>
      <c r="FNA22" s="244"/>
      <c r="FNB22" s="244"/>
      <c r="FNC22" s="244"/>
      <c r="FND22" s="244"/>
      <c r="FNE22" s="244"/>
      <c r="FNF22" s="244"/>
      <c r="FNG22" s="244"/>
      <c r="FNH22" s="244"/>
      <c r="FNI22" s="244"/>
      <c r="FNJ22" s="244"/>
      <c r="FNK22" s="244"/>
      <c r="FNL22" s="244"/>
      <c r="FNM22" s="244"/>
      <c r="FNN22" s="244"/>
      <c r="FNO22" s="244"/>
      <c r="FNP22" s="244"/>
      <c r="FNQ22" s="244"/>
      <c r="FNR22" s="244"/>
      <c r="FNS22" s="244"/>
      <c r="FNT22" s="244"/>
      <c r="FNU22" s="244"/>
      <c r="FNV22" s="244"/>
      <c r="FNW22" s="244"/>
      <c r="FNX22" s="244"/>
      <c r="FNY22" s="244"/>
      <c r="FNZ22" s="244"/>
      <c r="FOA22" s="244"/>
      <c r="FOB22" s="244"/>
      <c r="FOC22" s="244"/>
      <c r="FOD22" s="244"/>
      <c r="FOE22" s="244"/>
      <c r="FOF22" s="244"/>
      <c r="FOG22" s="244"/>
      <c r="FOH22" s="244"/>
      <c r="FOI22" s="244"/>
      <c r="FOJ22" s="244"/>
      <c r="FOK22" s="244"/>
      <c r="FOL22" s="244"/>
      <c r="FOM22" s="244"/>
      <c r="FON22" s="244"/>
      <c r="FOO22" s="244"/>
      <c r="FOP22" s="244"/>
      <c r="FOQ22" s="244"/>
      <c r="FOR22" s="244"/>
      <c r="FOS22" s="244"/>
      <c r="FOT22" s="244"/>
      <c r="FOU22" s="244"/>
      <c r="FOV22" s="244"/>
      <c r="FOW22" s="244"/>
      <c r="FOX22" s="244"/>
      <c r="FOY22" s="244"/>
      <c r="FOZ22" s="244"/>
      <c r="FPA22" s="244"/>
      <c r="FPB22" s="244"/>
      <c r="FPC22" s="244"/>
      <c r="FPD22" s="244"/>
      <c r="FPE22" s="244"/>
      <c r="FPF22" s="244"/>
      <c r="FPG22" s="244"/>
      <c r="FPH22" s="244"/>
      <c r="FPI22" s="244"/>
      <c r="FPJ22" s="244"/>
      <c r="FPK22" s="244"/>
      <c r="FPL22" s="244"/>
      <c r="FPM22" s="244"/>
      <c r="FPN22" s="244"/>
      <c r="FPO22" s="244"/>
      <c r="FPP22" s="244"/>
      <c r="FPQ22" s="244"/>
      <c r="FPR22" s="244"/>
      <c r="FPS22" s="244"/>
      <c r="FPT22" s="244"/>
      <c r="FPU22" s="244"/>
      <c r="FPV22" s="244"/>
      <c r="FPW22" s="244"/>
      <c r="FPX22" s="244"/>
      <c r="FPY22" s="244"/>
      <c r="FPZ22" s="244"/>
      <c r="FQA22" s="244"/>
      <c r="FQB22" s="244"/>
      <c r="FQC22" s="244"/>
      <c r="FQD22" s="244"/>
      <c r="FQE22" s="244"/>
      <c r="FQF22" s="244"/>
      <c r="FQG22" s="244"/>
      <c r="FQH22" s="244"/>
      <c r="FQI22" s="244"/>
      <c r="FQJ22" s="244"/>
      <c r="FQK22" s="244"/>
      <c r="FQL22" s="244"/>
      <c r="FQM22" s="244"/>
      <c r="FQN22" s="244"/>
      <c r="FQO22" s="244"/>
      <c r="FQP22" s="244"/>
      <c r="FQQ22" s="244"/>
      <c r="FQR22" s="244"/>
      <c r="FQS22" s="244"/>
      <c r="FQT22" s="244"/>
      <c r="FQU22" s="244"/>
      <c r="FQV22" s="244"/>
      <c r="FQW22" s="244"/>
      <c r="FQX22" s="244"/>
      <c r="FQY22" s="244"/>
      <c r="FQZ22" s="244"/>
      <c r="FRA22" s="244"/>
      <c r="FRB22" s="244"/>
      <c r="FRC22" s="244"/>
      <c r="FRD22" s="244"/>
      <c r="FRE22" s="244"/>
      <c r="FRF22" s="244"/>
      <c r="FRG22" s="244"/>
      <c r="FRH22" s="244"/>
      <c r="FRI22" s="244"/>
      <c r="FRJ22" s="244"/>
      <c r="FRK22" s="244"/>
      <c r="FRL22" s="244"/>
      <c r="FRM22" s="244"/>
      <c r="FRN22" s="244"/>
      <c r="FRO22" s="244"/>
      <c r="FRP22" s="244"/>
      <c r="FRQ22" s="244"/>
      <c r="FRR22" s="244"/>
      <c r="FRS22" s="244"/>
      <c r="FRT22" s="244"/>
      <c r="FRU22" s="244"/>
      <c r="FRV22" s="244"/>
      <c r="FRW22" s="244"/>
      <c r="FRX22" s="244"/>
      <c r="FRY22" s="244"/>
      <c r="FRZ22" s="244"/>
      <c r="FSA22" s="244"/>
      <c r="FSB22" s="244"/>
      <c r="FSC22" s="244"/>
      <c r="FSD22" s="244"/>
      <c r="FSE22" s="244"/>
      <c r="FSF22" s="244"/>
      <c r="FSG22" s="244"/>
      <c r="FSH22" s="244"/>
      <c r="FSI22" s="244"/>
      <c r="FSJ22" s="244"/>
      <c r="FSK22" s="244"/>
      <c r="FSL22" s="244"/>
      <c r="FSM22" s="244"/>
      <c r="FSN22" s="244"/>
      <c r="FSO22" s="244"/>
      <c r="FSP22" s="244"/>
      <c r="FSQ22" s="244"/>
      <c r="FSR22" s="244"/>
      <c r="FSS22" s="244"/>
      <c r="FST22" s="244"/>
      <c r="FSU22" s="244"/>
      <c r="FSV22" s="244"/>
      <c r="FSW22" s="244"/>
      <c r="FSX22" s="244"/>
      <c r="FSY22" s="244"/>
      <c r="FSZ22" s="244"/>
      <c r="FTA22" s="244"/>
      <c r="FTB22" s="244"/>
      <c r="FTC22" s="244"/>
      <c r="FTD22" s="244"/>
      <c r="FTE22" s="244"/>
      <c r="FTF22" s="244"/>
      <c r="FTG22" s="244"/>
      <c r="FTH22" s="244"/>
      <c r="FTI22" s="244"/>
      <c r="FTJ22" s="244"/>
      <c r="FTK22" s="244"/>
      <c r="FTL22" s="244"/>
      <c r="FTM22" s="244"/>
      <c r="FTN22" s="244"/>
      <c r="FTO22" s="244"/>
      <c r="FTP22" s="244"/>
      <c r="FTQ22" s="244"/>
      <c r="FTR22" s="244"/>
      <c r="FTS22" s="244"/>
      <c r="FTT22" s="244"/>
      <c r="FTU22" s="244"/>
      <c r="FTV22" s="244"/>
      <c r="FTW22" s="244"/>
      <c r="FTX22" s="244"/>
      <c r="FTY22" s="244"/>
      <c r="FTZ22" s="244"/>
      <c r="FUA22" s="244"/>
      <c r="FUB22" s="244"/>
      <c r="FUC22" s="244"/>
      <c r="FUD22" s="244"/>
      <c r="FUE22" s="244"/>
      <c r="FUF22" s="244"/>
      <c r="FUG22" s="244"/>
      <c r="FUH22" s="244"/>
      <c r="FUI22" s="244"/>
      <c r="FUJ22" s="244"/>
      <c r="FUK22" s="244"/>
      <c r="FUL22" s="244"/>
      <c r="FUM22" s="244"/>
      <c r="FUN22" s="244"/>
      <c r="FUO22" s="244"/>
      <c r="FUP22" s="244"/>
      <c r="FUQ22" s="244"/>
      <c r="FUR22" s="244"/>
      <c r="FUS22" s="244"/>
      <c r="FUT22" s="244"/>
      <c r="FUU22" s="244"/>
      <c r="FUV22" s="244"/>
      <c r="FUW22" s="244"/>
      <c r="FUX22" s="244"/>
      <c r="FUY22" s="244"/>
      <c r="FUZ22" s="244"/>
      <c r="FVA22" s="244"/>
      <c r="FVB22" s="244"/>
      <c r="FVC22" s="244"/>
      <c r="FVD22" s="244"/>
      <c r="FVE22" s="244"/>
      <c r="FVF22" s="244"/>
      <c r="FVG22" s="244"/>
      <c r="FVH22" s="244"/>
      <c r="FVI22" s="244"/>
      <c r="FVJ22" s="244"/>
      <c r="FVK22" s="244"/>
      <c r="FVL22" s="244"/>
      <c r="FVM22" s="244"/>
      <c r="FVN22" s="244"/>
      <c r="FVO22" s="244"/>
      <c r="FVP22" s="244"/>
      <c r="FVQ22" s="244"/>
      <c r="FVR22" s="244"/>
      <c r="FVS22" s="244"/>
      <c r="FVT22" s="244"/>
      <c r="FVU22" s="244"/>
      <c r="FVV22" s="244"/>
      <c r="FVW22" s="244"/>
      <c r="FVX22" s="244"/>
      <c r="FVY22" s="244"/>
      <c r="FVZ22" s="244"/>
      <c r="FWA22" s="244"/>
      <c r="FWB22" s="244"/>
      <c r="FWC22" s="244"/>
      <c r="FWD22" s="244"/>
      <c r="FWE22" s="244"/>
      <c r="FWF22" s="244"/>
      <c r="FWG22" s="244"/>
      <c r="FWH22" s="244"/>
      <c r="FWI22" s="244"/>
      <c r="FWJ22" s="244"/>
      <c r="FWK22" s="244"/>
      <c r="FWL22" s="244"/>
      <c r="FWM22" s="244"/>
      <c r="FWN22" s="244"/>
      <c r="FWO22" s="244"/>
      <c r="FWP22" s="244"/>
      <c r="FWQ22" s="244"/>
      <c r="FWR22" s="244"/>
      <c r="FWS22" s="244"/>
      <c r="FWT22" s="244"/>
      <c r="FWU22" s="244"/>
      <c r="FWV22" s="244"/>
      <c r="FWW22" s="244"/>
      <c r="FWX22" s="244"/>
      <c r="FWY22" s="244"/>
      <c r="FWZ22" s="244"/>
      <c r="FXA22" s="244"/>
      <c r="FXB22" s="244"/>
      <c r="FXC22" s="244"/>
      <c r="FXD22" s="244"/>
      <c r="FXE22" s="244"/>
      <c r="FXF22" s="244"/>
      <c r="FXG22" s="244"/>
      <c r="FXH22" s="244"/>
      <c r="FXI22" s="244"/>
      <c r="FXJ22" s="244"/>
      <c r="FXK22" s="244"/>
      <c r="FXL22" s="244"/>
      <c r="FXM22" s="244"/>
      <c r="FXN22" s="244"/>
      <c r="FXO22" s="244"/>
      <c r="FXP22" s="244"/>
      <c r="FXQ22" s="244"/>
      <c r="FXR22" s="244"/>
      <c r="FXS22" s="244"/>
      <c r="FXT22" s="244"/>
      <c r="FXU22" s="244"/>
      <c r="FXV22" s="244"/>
      <c r="FXW22" s="244"/>
      <c r="FXX22" s="244"/>
      <c r="FXY22" s="244"/>
      <c r="FXZ22" s="244"/>
      <c r="FYA22" s="244"/>
      <c r="FYB22" s="244"/>
      <c r="FYC22" s="244"/>
      <c r="FYD22" s="244"/>
      <c r="FYE22" s="244"/>
      <c r="FYF22" s="244"/>
      <c r="FYG22" s="244"/>
      <c r="FYH22" s="244"/>
      <c r="FYI22" s="244"/>
      <c r="FYJ22" s="244"/>
      <c r="FYK22" s="244"/>
      <c r="FYL22" s="244"/>
      <c r="FYM22" s="244"/>
      <c r="FYN22" s="244"/>
      <c r="FYO22" s="244"/>
      <c r="FYP22" s="244"/>
      <c r="FYQ22" s="244"/>
      <c r="FYR22" s="244"/>
      <c r="FYS22" s="244"/>
      <c r="FYT22" s="244"/>
      <c r="FYU22" s="244"/>
      <c r="FYV22" s="244"/>
      <c r="FYW22" s="244"/>
      <c r="FYX22" s="244"/>
      <c r="FYY22" s="244"/>
      <c r="FYZ22" s="244"/>
      <c r="FZA22" s="244"/>
      <c r="FZB22" s="244"/>
      <c r="FZC22" s="244"/>
      <c r="FZD22" s="244"/>
      <c r="FZE22" s="244"/>
      <c r="FZF22" s="244"/>
      <c r="FZG22" s="244"/>
      <c r="FZH22" s="244"/>
      <c r="FZI22" s="244"/>
      <c r="FZJ22" s="244"/>
      <c r="FZK22" s="244"/>
      <c r="FZL22" s="244"/>
      <c r="FZM22" s="244"/>
      <c r="FZN22" s="244"/>
      <c r="FZO22" s="244"/>
      <c r="FZP22" s="244"/>
      <c r="FZQ22" s="244"/>
      <c r="FZR22" s="244"/>
      <c r="FZS22" s="244"/>
      <c r="FZT22" s="244"/>
      <c r="FZU22" s="244"/>
      <c r="FZV22" s="244"/>
      <c r="FZW22" s="244"/>
      <c r="FZX22" s="244"/>
      <c r="FZY22" s="244"/>
      <c r="FZZ22" s="244"/>
      <c r="GAA22" s="244"/>
      <c r="GAB22" s="244"/>
      <c r="GAC22" s="244"/>
      <c r="GAD22" s="244"/>
      <c r="GAE22" s="244"/>
      <c r="GAF22" s="244"/>
      <c r="GAG22" s="244"/>
      <c r="GAH22" s="244"/>
      <c r="GAI22" s="244"/>
      <c r="GAJ22" s="244"/>
      <c r="GAK22" s="244"/>
      <c r="GAL22" s="244"/>
      <c r="GAM22" s="244"/>
      <c r="GAN22" s="244"/>
      <c r="GAO22" s="244"/>
      <c r="GAP22" s="244"/>
      <c r="GAQ22" s="244"/>
      <c r="GAR22" s="244"/>
      <c r="GAS22" s="244"/>
      <c r="GAT22" s="244"/>
      <c r="GAU22" s="244"/>
      <c r="GAV22" s="244"/>
      <c r="GAW22" s="244"/>
      <c r="GAX22" s="244"/>
      <c r="GAY22" s="244"/>
      <c r="GAZ22" s="244"/>
      <c r="GBA22" s="244"/>
      <c r="GBB22" s="244"/>
      <c r="GBC22" s="244"/>
      <c r="GBD22" s="244"/>
      <c r="GBE22" s="244"/>
      <c r="GBF22" s="244"/>
      <c r="GBG22" s="244"/>
      <c r="GBH22" s="244"/>
      <c r="GBI22" s="244"/>
      <c r="GBJ22" s="244"/>
      <c r="GBK22" s="244"/>
      <c r="GBL22" s="244"/>
      <c r="GBM22" s="244"/>
      <c r="GBN22" s="244"/>
      <c r="GBO22" s="244"/>
      <c r="GBP22" s="244"/>
      <c r="GBQ22" s="244"/>
      <c r="GBR22" s="244"/>
      <c r="GBS22" s="244"/>
      <c r="GBT22" s="244"/>
      <c r="GBU22" s="244"/>
      <c r="GBV22" s="244"/>
      <c r="GBW22" s="244"/>
      <c r="GBX22" s="244"/>
      <c r="GBY22" s="244"/>
      <c r="GBZ22" s="244"/>
      <c r="GCA22" s="244"/>
      <c r="GCB22" s="244"/>
      <c r="GCC22" s="244"/>
      <c r="GCD22" s="244"/>
      <c r="GCE22" s="244"/>
      <c r="GCF22" s="244"/>
      <c r="GCG22" s="244"/>
      <c r="GCH22" s="244"/>
      <c r="GCI22" s="244"/>
      <c r="GCJ22" s="244"/>
      <c r="GCK22" s="244"/>
      <c r="GCL22" s="244"/>
      <c r="GCM22" s="244"/>
      <c r="GCN22" s="244"/>
      <c r="GCO22" s="244"/>
      <c r="GCP22" s="244"/>
      <c r="GCQ22" s="244"/>
      <c r="GCR22" s="244"/>
      <c r="GCS22" s="244"/>
      <c r="GCT22" s="244"/>
      <c r="GCU22" s="244"/>
      <c r="GCV22" s="244"/>
      <c r="GCW22" s="244"/>
      <c r="GCX22" s="244"/>
      <c r="GCY22" s="244"/>
      <c r="GCZ22" s="244"/>
      <c r="GDA22" s="244"/>
      <c r="GDB22" s="244"/>
      <c r="GDC22" s="244"/>
      <c r="GDD22" s="244"/>
      <c r="GDE22" s="244"/>
      <c r="GDF22" s="244"/>
      <c r="GDG22" s="244"/>
      <c r="GDH22" s="244"/>
      <c r="GDI22" s="244"/>
      <c r="GDJ22" s="244"/>
      <c r="GDK22" s="244"/>
      <c r="GDL22" s="244"/>
      <c r="GDM22" s="244"/>
      <c r="GDN22" s="244"/>
      <c r="GDO22" s="244"/>
      <c r="GDP22" s="244"/>
      <c r="GDQ22" s="244"/>
      <c r="GDR22" s="244"/>
      <c r="GDS22" s="244"/>
      <c r="GDT22" s="244"/>
      <c r="GDU22" s="244"/>
      <c r="GDV22" s="244"/>
      <c r="GDW22" s="244"/>
      <c r="GDX22" s="244"/>
      <c r="GDY22" s="244"/>
      <c r="GDZ22" s="244"/>
      <c r="GEA22" s="244"/>
      <c r="GEB22" s="244"/>
      <c r="GEC22" s="244"/>
      <c r="GED22" s="244"/>
      <c r="GEE22" s="244"/>
      <c r="GEF22" s="244"/>
      <c r="GEG22" s="244"/>
      <c r="GEH22" s="244"/>
      <c r="GEI22" s="244"/>
      <c r="GEJ22" s="244"/>
      <c r="GEK22" s="244"/>
      <c r="GEL22" s="244"/>
      <c r="GEM22" s="244"/>
      <c r="GEN22" s="244"/>
      <c r="GEO22" s="244"/>
      <c r="GEP22" s="244"/>
      <c r="GEQ22" s="244"/>
      <c r="GER22" s="244"/>
      <c r="GES22" s="244"/>
      <c r="GET22" s="244"/>
      <c r="GEU22" s="244"/>
      <c r="GEV22" s="244"/>
      <c r="GEW22" s="244"/>
      <c r="GEX22" s="244"/>
      <c r="GEY22" s="244"/>
      <c r="GEZ22" s="244"/>
      <c r="GFA22" s="244"/>
      <c r="GFB22" s="244"/>
      <c r="GFC22" s="244"/>
      <c r="GFD22" s="244"/>
      <c r="GFE22" s="244"/>
      <c r="GFF22" s="244"/>
      <c r="GFG22" s="244"/>
      <c r="GFH22" s="244"/>
      <c r="GFI22" s="244"/>
      <c r="GFJ22" s="244"/>
      <c r="GFK22" s="244"/>
      <c r="GFL22" s="244"/>
      <c r="GFM22" s="244"/>
      <c r="GFN22" s="244"/>
      <c r="GFO22" s="244"/>
      <c r="GFP22" s="244"/>
      <c r="GFQ22" s="244"/>
      <c r="GFR22" s="244"/>
      <c r="GFS22" s="244"/>
      <c r="GFT22" s="244"/>
      <c r="GFU22" s="244"/>
      <c r="GFV22" s="244"/>
      <c r="GFW22" s="244"/>
      <c r="GFX22" s="244"/>
      <c r="GFY22" s="244"/>
      <c r="GFZ22" s="244"/>
      <c r="GGA22" s="244"/>
      <c r="GGB22" s="244"/>
      <c r="GGC22" s="244"/>
      <c r="GGD22" s="244"/>
      <c r="GGE22" s="244"/>
      <c r="GGF22" s="244"/>
      <c r="GGG22" s="244"/>
      <c r="GGH22" s="244"/>
      <c r="GGI22" s="244"/>
      <c r="GGJ22" s="244"/>
      <c r="GGK22" s="244"/>
      <c r="GGL22" s="244"/>
      <c r="GGM22" s="244"/>
      <c r="GGN22" s="244"/>
      <c r="GGO22" s="244"/>
      <c r="GGP22" s="244"/>
      <c r="GGQ22" s="244"/>
      <c r="GGR22" s="244"/>
      <c r="GGS22" s="244"/>
      <c r="GGT22" s="244"/>
      <c r="GGU22" s="244"/>
      <c r="GGV22" s="244"/>
      <c r="GGW22" s="244"/>
      <c r="GGX22" s="244"/>
      <c r="GGY22" s="244"/>
      <c r="GGZ22" s="244"/>
      <c r="GHA22" s="244"/>
      <c r="GHB22" s="244"/>
      <c r="GHC22" s="244"/>
      <c r="GHD22" s="244"/>
      <c r="GHE22" s="244"/>
      <c r="GHF22" s="244"/>
      <c r="GHG22" s="244"/>
      <c r="GHH22" s="244"/>
      <c r="GHI22" s="244"/>
      <c r="GHJ22" s="244"/>
      <c r="GHK22" s="244"/>
      <c r="GHL22" s="244"/>
      <c r="GHM22" s="244"/>
      <c r="GHN22" s="244"/>
      <c r="GHO22" s="244"/>
      <c r="GHP22" s="244"/>
      <c r="GHQ22" s="244"/>
      <c r="GHR22" s="244"/>
      <c r="GHS22" s="244"/>
      <c r="GHT22" s="244"/>
      <c r="GHU22" s="244"/>
      <c r="GHV22" s="244"/>
      <c r="GHW22" s="244"/>
      <c r="GHX22" s="244"/>
      <c r="GHY22" s="244"/>
      <c r="GHZ22" s="244"/>
      <c r="GIA22" s="244"/>
      <c r="GIB22" s="244"/>
      <c r="GIC22" s="244"/>
      <c r="GID22" s="244"/>
      <c r="GIE22" s="244"/>
      <c r="GIF22" s="244"/>
      <c r="GIG22" s="244"/>
      <c r="GIH22" s="244"/>
      <c r="GII22" s="244"/>
      <c r="GIJ22" s="244"/>
      <c r="GIK22" s="244"/>
      <c r="GIL22" s="244"/>
      <c r="GIM22" s="244"/>
      <c r="GIN22" s="244"/>
      <c r="GIO22" s="244"/>
      <c r="GIP22" s="244"/>
      <c r="GIQ22" s="244"/>
      <c r="GIR22" s="244"/>
      <c r="GIS22" s="244"/>
      <c r="GIT22" s="244"/>
      <c r="GIU22" s="244"/>
      <c r="GIV22" s="244"/>
      <c r="GIW22" s="244"/>
      <c r="GIX22" s="244"/>
      <c r="GIY22" s="244"/>
      <c r="GIZ22" s="244"/>
      <c r="GJA22" s="244"/>
      <c r="GJB22" s="244"/>
      <c r="GJC22" s="244"/>
      <c r="GJD22" s="244"/>
      <c r="GJE22" s="244"/>
      <c r="GJF22" s="244"/>
      <c r="GJG22" s="244"/>
      <c r="GJH22" s="244"/>
      <c r="GJI22" s="244"/>
      <c r="GJJ22" s="244"/>
      <c r="GJK22" s="244"/>
      <c r="GJL22" s="244"/>
      <c r="GJM22" s="244"/>
      <c r="GJN22" s="244"/>
      <c r="GJO22" s="244"/>
      <c r="GJP22" s="244"/>
      <c r="GJQ22" s="244"/>
      <c r="GJR22" s="244"/>
      <c r="GJS22" s="244"/>
      <c r="GJT22" s="244"/>
      <c r="GJU22" s="244"/>
      <c r="GJV22" s="244"/>
      <c r="GJW22" s="244"/>
      <c r="GJX22" s="244"/>
      <c r="GJY22" s="244"/>
      <c r="GJZ22" s="244"/>
      <c r="GKA22" s="244"/>
      <c r="GKB22" s="244"/>
      <c r="GKC22" s="244"/>
      <c r="GKD22" s="244"/>
      <c r="GKE22" s="244"/>
      <c r="GKF22" s="244"/>
      <c r="GKG22" s="244"/>
      <c r="GKH22" s="244"/>
      <c r="GKI22" s="244"/>
      <c r="GKJ22" s="244"/>
      <c r="GKK22" s="244"/>
      <c r="GKL22" s="244"/>
      <c r="GKM22" s="244"/>
      <c r="GKN22" s="244"/>
      <c r="GKO22" s="244"/>
      <c r="GKP22" s="244"/>
      <c r="GKQ22" s="244"/>
      <c r="GKR22" s="244"/>
      <c r="GKS22" s="244"/>
      <c r="GKT22" s="244"/>
      <c r="GKU22" s="244"/>
      <c r="GKV22" s="244"/>
      <c r="GKW22" s="244"/>
      <c r="GKX22" s="244"/>
      <c r="GKY22" s="244"/>
      <c r="GKZ22" s="244"/>
      <c r="GLA22" s="244"/>
      <c r="GLB22" s="244"/>
      <c r="GLC22" s="244"/>
      <c r="GLD22" s="244"/>
      <c r="GLE22" s="244"/>
      <c r="GLF22" s="244"/>
      <c r="GLG22" s="244"/>
      <c r="GLH22" s="244"/>
      <c r="GLI22" s="244"/>
      <c r="GLJ22" s="244"/>
      <c r="GLK22" s="244"/>
      <c r="GLL22" s="244"/>
      <c r="GLM22" s="244"/>
      <c r="GLN22" s="244"/>
      <c r="GLO22" s="244"/>
      <c r="GLP22" s="244"/>
      <c r="GLQ22" s="244"/>
      <c r="GLR22" s="244"/>
      <c r="GLS22" s="244"/>
      <c r="GLT22" s="244"/>
      <c r="GLU22" s="244"/>
      <c r="GLV22" s="244"/>
      <c r="GLW22" s="244"/>
      <c r="GLX22" s="244"/>
      <c r="GLY22" s="244"/>
      <c r="GLZ22" s="244"/>
      <c r="GMA22" s="244"/>
      <c r="GMB22" s="244"/>
      <c r="GMC22" s="244"/>
      <c r="GMD22" s="244"/>
      <c r="GME22" s="244"/>
      <c r="GMF22" s="244"/>
      <c r="GMG22" s="244"/>
      <c r="GMH22" s="244"/>
      <c r="GMI22" s="244"/>
      <c r="GMJ22" s="244"/>
      <c r="GMK22" s="244"/>
      <c r="GML22" s="244"/>
      <c r="GMM22" s="244"/>
      <c r="GMN22" s="244"/>
      <c r="GMO22" s="244"/>
      <c r="GMP22" s="244"/>
      <c r="GMQ22" s="244"/>
      <c r="GMR22" s="244"/>
      <c r="GMS22" s="244"/>
      <c r="GMT22" s="244"/>
      <c r="GMU22" s="244"/>
      <c r="GMV22" s="244"/>
      <c r="GMW22" s="244"/>
      <c r="GMX22" s="244"/>
      <c r="GMY22" s="244"/>
      <c r="GMZ22" s="244"/>
      <c r="GNA22" s="244"/>
      <c r="GNB22" s="244"/>
      <c r="GNC22" s="244"/>
      <c r="GND22" s="244"/>
      <c r="GNE22" s="244"/>
      <c r="GNF22" s="244"/>
      <c r="GNG22" s="244"/>
      <c r="GNH22" s="244"/>
      <c r="GNI22" s="244"/>
      <c r="GNJ22" s="244"/>
      <c r="GNK22" s="244"/>
      <c r="GNL22" s="244"/>
      <c r="GNM22" s="244"/>
      <c r="GNN22" s="244"/>
      <c r="GNO22" s="244"/>
      <c r="GNP22" s="244"/>
      <c r="GNQ22" s="244"/>
      <c r="GNR22" s="244"/>
      <c r="GNS22" s="244"/>
      <c r="GNT22" s="244"/>
      <c r="GNU22" s="244"/>
      <c r="GNV22" s="244"/>
      <c r="GNW22" s="244"/>
      <c r="GNX22" s="244"/>
      <c r="GNY22" s="244"/>
      <c r="GNZ22" s="244"/>
      <c r="GOA22" s="244"/>
      <c r="GOB22" s="244"/>
      <c r="GOC22" s="244"/>
      <c r="GOD22" s="244"/>
      <c r="GOE22" s="244"/>
      <c r="GOF22" s="244"/>
      <c r="GOG22" s="244"/>
      <c r="GOH22" s="244"/>
      <c r="GOI22" s="244"/>
      <c r="GOJ22" s="244"/>
      <c r="GOK22" s="244"/>
      <c r="GOL22" s="244"/>
      <c r="GOM22" s="244"/>
      <c r="GON22" s="244"/>
      <c r="GOO22" s="244"/>
      <c r="GOP22" s="244"/>
      <c r="GOQ22" s="244"/>
      <c r="GOR22" s="244"/>
      <c r="GOS22" s="244"/>
      <c r="GOT22" s="244"/>
      <c r="GOU22" s="244"/>
      <c r="GOV22" s="244"/>
      <c r="GOW22" s="244"/>
      <c r="GOX22" s="244"/>
      <c r="GOY22" s="244"/>
      <c r="GOZ22" s="244"/>
      <c r="GPA22" s="244"/>
      <c r="GPB22" s="244"/>
      <c r="GPC22" s="244"/>
      <c r="GPD22" s="244"/>
      <c r="GPE22" s="244"/>
      <c r="GPF22" s="244"/>
      <c r="GPG22" s="244"/>
      <c r="GPH22" s="244"/>
      <c r="GPI22" s="244"/>
      <c r="GPJ22" s="244"/>
      <c r="GPK22" s="244"/>
      <c r="GPL22" s="244"/>
      <c r="GPM22" s="244"/>
      <c r="GPN22" s="244"/>
      <c r="GPO22" s="244"/>
      <c r="GPP22" s="244"/>
      <c r="GPQ22" s="244"/>
      <c r="GPR22" s="244"/>
      <c r="GPS22" s="244"/>
      <c r="GPT22" s="244"/>
      <c r="GPU22" s="244"/>
      <c r="GPV22" s="244"/>
      <c r="GPW22" s="244"/>
      <c r="GPX22" s="244"/>
      <c r="GPY22" s="244"/>
      <c r="GPZ22" s="244"/>
      <c r="GQA22" s="244"/>
      <c r="GQB22" s="244"/>
      <c r="GQC22" s="244"/>
      <c r="GQD22" s="244"/>
      <c r="GQE22" s="244"/>
      <c r="GQF22" s="244"/>
      <c r="GQG22" s="244"/>
      <c r="GQH22" s="244"/>
      <c r="GQI22" s="244"/>
      <c r="GQJ22" s="244"/>
      <c r="GQK22" s="244"/>
      <c r="GQL22" s="244"/>
      <c r="GQM22" s="244"/>
      <c r="GQN22" s="244"/>
      <c r="GQO22" s="244"/>
      <c r="GQP22" s="244"/>
      <c r="GQQ22" s="244"/>
      <c r="GQR22" s="244"/>
      <c r="GQS22" s="244"/>
      <c r="GQT22" s="244"/>
      <c r="GQU22" s="244"/>
      <c r="GQV22" s="244"/>
      <c r="GQW22" s="244"/>
      <c r="GQX22" s="244"/>
      <c r="GQY22" s="244"/>
      <c r="GQZ22" s="244"/>
      <c r="GRA22" s="244"/>
      <c r="GRB22" s="244"/>
      <c r="GRC22" s="244"/>
      <c r="GRD22" s="244"/>
      <c r="GRE22" s="244"/>
      <c r="GRF22" s="244"/>
      <c r="GRG22" s="244"/>
      <c r="GRH22" s="244"/>
      <c r="GRI22" s="244"/>
      <c r="GRJ22" s="244"/>
      <c r="GRK22" s="244"/>
      <c r="GRL22" s="244"/>
      <c r="GRM22" s="244"/>
      <c r="GRN22" s="244"/>
      <c r="GRO22" s="244"/>
      <c r="GRP22" s="244"/>
      <c r="GRQ22" s="244"/>
      <c r="GRR22" s="244"/>
      <c r="GRS22" s="244"/>
      <c r="GRT22" s="244"/>
      <c r="GRU22" s="244"/>
      <c r="GRV22" s="244"/>
      <c r="GRW22" s="244"/>
      <c r="GRX22" s="244"/>
      <c r="GRY22" s="244"/>
      <c r="GRZ22" s="244"/>
      <c r="GSA22" s="244"/>
      <c r="GSB22" s="244"/>
      <c r="GSC22" s="244"/>
      <c r="GSD22" s="244"/>
      <c r="GSE22" s="244"/>
      <c r="GSF22" s="244"/>
      <c r="GSG22" s="244"/>
      <c r="GSH22" s="244"/>
      <c r="GSI22" s="244"/>
      <c r="GSJ22" s="244"/>
      <c r="GSK22" s="244"/>
      <c r="GSL22" s="244"/>
      <c r="GSM22" s="244"/>
      <c r="GSN22" s="244"/>
      <c r="GSO22" s="244"/>
      <c r="GSP22" s="244"/>
      <c r="GSQ22" s="244"/>
      <c r="GSR22" s="244"/>
      <c r="GSS22" s="244"/>
      <c r="GST22" s="244"/>
      <c r="GSU22" s="244"/>
      <c r="GSV22" s="244"/>
      <c r="GSW22" s="244"/>
      <c r="GSX22" s="244"/>
      <c r="GSY22" s="244"/>
      <c r="GSZ22" s="244"/>
      <c r="GTA22" s="244"/>
      <c r="GTB22" s="244"/>
      <c r="GTC22" s="244"/>
      <c r="GTD22" s="244"/>
      <c r="GTE22" s="244"/>
      <c r="GTF22" s="244"/>
      <c r="GTG22" s="244"/>
      <c r="GTH22" s="244"/>
      <c r="GTI22" s="244"/>
      <c r="GTJ22" s="244"/>
      <c r="GTK22" s="244"/>
      <c r="GTL22" s="244"/>
      <c r="GTM22" s="244"/>
      <c r="GTN22" s="244"/>
      <c r="GTO22" s="244"/>
      <c r="GTP22" s="244"/>
      <c r="GTQ22" s="244"/>
      <c r="GTR22" s="244"/>
      <c r="GTS22" s="244"/>
      <c r="GTT22" s="244"/>
      <c r="GTU22" s="244"/>
      <c r="GTV22" s="244"/>
      <c r="GTW22" s="244"/>
      <c r="GTX22" s="244"/>
      <c r="GTY22" s="244"/>
      <c r="GTZ22" s="244"/>
      <c r="GUA22" s="244"/>
      <c r="GUB22" s="244"/>
      <c r="GUC22" s="244"/>
      <c r="GUD22" s="244"/>
      <c r="GUE22" s="244"/>
      <c r="GUF22" s="244"/>
      <c r="GUG22" s="244"/>
      <c r="GUH22" s="244"/>
      <c r="GUI22" s="244"/>
      <c r="GUJ22" s="244"/>
      <c r="GUK22" s="244"/>
      <c r="GUL22" s="244"/>
      <c r="GUM22" s="244"/>
      <c r="GUN22" s="244"/>
      <c r="GUO22" s="244"/>
      <c r="GUP22" s="244"/>
      <c r="GUQ22" s="244"/>
      <c r="GUR22" s="244"/>
      <c r="GUS22" s="244"/>
      <c r="GUT22" s="244"/>
      <c r="GUU22" s="244"/>
      <c r="GUV22" s="244"/>
      <c r="GUW22" s="244"/>
      <c r="GUX22" s="244"/>
      <c r="GUY22" s="244"/>
      <c r="GUZ22" s="244"/>
      <c r="GVA22" s="244"/>
      <c r="GVB22" s="244"/>
      <c r="GVC22" s="244"/>
      <c r="GVD22" s="244"/>
      <c r="GVE22" s="244"/>
      <c r="GVF22" s="244"/>
      <c r="GVG22" s="244"/>
      <c r="GVH22" s="244"/>
      <c r="GVI22" s="244"/>
      <c r="GVJ22" s="244"/>
      <c r="GVK22" s="244"/>
      <c r="GVL22" s="244"/>
      <c r="GVM22" s="244"/>
      <c r="GVN22" s="244"/>
      <c r="GVO22" s="244"/>
      <c r="GVP22" s="244"/>
      <c r="GVQ22" s="244"/>
      <c r="GVR22" s="244"/>
      <c r="GVS22" s="244"/>
      <c r="GVT22" s="244"/>
      <c r="GVU22" s="244"/>
      <c r="GVV22" s="244"/>
      <c r="GVW22" s="244"/>
      <c r="GVX22" s="244"/>
      <c r="GVY22" s="244"/>
      <c r="GVZ22" s="244"/>
      <c r="GWA22" s="244"/>
      <c r="GWB22" s="244"/>
      <c r="GWC22" s="244"/>
      <c r="GWD22" s="244"/>
      <c r="GWE22" s="244"/>
      <c r="GWF22" s="244"/>
      <c r="GWG22" s="244"/>
      <c r="GWH22" s="244"/>
      <c r="GWI22" s="244"/>
      <c r="GWJ22" s="244"/>
      <c r="GWK22" s="244"/>
      <c r="GWL22" s="244"/>
      <c r="GWM22" s="244"/>
      <c r="GWN22" s="244"/>
      <c r="GWO22" s="244"/>
      <c r="GWP22" s="244"/>
      <c r="GWQ22" s="244"/>
      <c r="GWR22" s="244"/>
      <c r="GWS22" s="244"/>
      <c r="GWT22" s="244"/>
      <c r="GWU22" s="244"/>
      <c r="GWV22" s="244"/>
      <c r="GWW22" s="244"/>
      <c r="GWX22" s="244"/>
      <c r="GWY22" s="244"/>
      <c r="GWZ22" s="244"/>
      <c r="GXA22" s="244"/>
      <c r="GXB22" s="244"/>
      <c r="GXC22" s="244"/>
      <c r="GXD22" s="244"/>
      <c r="GXE22" s="244"/>
      <c r="GXF22" s="244"/>
      <c r="GXG22" s="244"/>
      <c r="GXH22" s="244"/>
      <c r="GXI22" s="244"/>
      <c r="GXJ22" s="244"/>
      <c r="GXK22" s="244"/>
      <c r="GXL22" s="244"/>
      <c r="GXM22" s="244"/>
      <c r="GXN22" s="244"/>
      <c r="GXO22" s="244"/>
      <c r="GXP22" s="244"/>
      <c r="GXQ22" s="244"/>
      <c r="GXR22" s="244"/>
      <c r="GXS22" s="244"/>
      <c r="GXT22" s="244"/>
      <c r="GXU22" s="244"/>
      <c r="GXV22" s="244"/>
      <c r="GXW22" s="244"/>
      <c r="GXX22" s="244"/>
      <c r="GXY22" s="244"/>
      <c r="GXZ22" s="244"/>
      <c r="GYA22" s="244"/>
      <c r="GYB22" s="244"/>
      <c r="GYC22" s="244"/>
      <c r="GYD22" s="244"/>
      <c r="GYE22" s="244"/>
      <c r="GYF22" s="244"/>
      <c r="GYG22" s="244"/>
      <c r="GYH22" s="244"/>
      <c r="GYI22" s="244"/>
      <c r="GYJ22" s="244"/>
      <c r="GYK22" s="244"/>
      <c r="GYL22" s="244"/>
      <c r="GYM22" s="244"/>
      <c r="GYN22" s="244"/>
      <c r="GYO22" s="244"/>
      <c r="GYP22" s="244"/>
      <c r="GYQ22" s="244"/>
      <c r="GYR22" s="244"/>
      <c r="GYS22" s="244"/>
      <c r="GYT22" s="244"/>
      <c r="GYU22" s="244"/>
      <c r="GYV22" s="244"/>
      <c r="GYW22" s="244"/>
      <c r="GYX22" s="244"/>
      <c r="GYY22" s="244"/>
      <c r="GYZ22" s="244"/>
      <c r="GZA22" s="244"/>
      <c r="GZB22" s="244"/>
      <c r="GZC22" s="244"/>
      <c r="GZD22" s="244"/>
      <c r="GZE22" s="244"/>
      <c r="GZF22" s="244"/>
      <c r="GZG22" s="244"/>
      <c r="GZH22" s="244"/>
      <c r="GZI22" s="244"/>
      <c r="GZJ22" s="244"/>
      <c r="GZK22" s="244"/>
      <c r="GZL22" s="244"/>
      <c r="GZM22" s="244"/>
      <c r="GZN22" s="244"/>
      <c r="GZO22" s="244"/>
      <c r="GZP22" s="244"/>
      <c r="GZQ22" s="244"/>
      <c r="GZR22" s="244"/>
      <c r="GZS22" s="244"/>
      <c r="GZT22" s="244"/>
      <c r="GZU22" s="244"/>
      <c r="GZV22" s="244"/>
      <c r="GZW22" s="244"/>
      <c r="GZX22" s="244"/>
      <c r="GZY22" s="244"/>
      <c r="GZZ22" s="244"/>
      <c r="HAA22" s="244"/>
      <c r="HAB22" s="244"/>
      <c r="HAC22" s="244"/>
      <c r="HAD22" s="244"/>
      <c r="HAE22" s="244"/>
      <c r="HAF22" s="244"/>
      <c r="HAG22" s="244"/>
      <c r="HAH22" s="244"/>
      <c r="HAI22" s="244"/>
      <c r="HAJ22" s="244"/>
      <c r="HAK22" s="244"/>
      <c r="HAL22" s="244"/>
      <c r="HAM22" s="244"/>
      <c r="HAN22" s="244"/>
      <c r="HAO22" s="244"/>
      <c r="HAP22" s="244"/>
      <c r="HAQ22" s="244"/>
      <c r="HAR22" s="244"/>
      <c r="HAS22" s="244"/>
      <c r="HAT22" s="244"/>
      <c r="HAU22" s="244"/>
      <c r="HAV22" s="244"/>
      <c r="HAW22" s="244"/>
      <c r="HAX22" s="244"/>
      <c r="HAY22" s="244"/>
      <c r="HAZ22" s="244"/>
      <c r="HBA22" s="244"/>
      <c r="HBB22" s="244"/>
      <c r="HBC22" s="244"/>
      <c r="HBD22" s="244"/>
      <c r="HBE22" s="244"/>
      <c r="HBF22" s="244"/>
      <c r="HBG22" s="244"/>
      <c r="HBH22" s="244"/>
      <c r="HBI22" s="244"/>
      <c r="HBJ22" s="244"/>
      <c r="HBK22" s="244"/>
      <c r="HBL22" s="244"/>
      <c r="HBM22" s="244"/>
      <c r="HBN22" s="244"/>
      <c r="HBO22" s="244"/>
      <c r="HBP22" s="244"/>
      <c r="HBQ22" s="244"/>
      <c r="HBR22" s="244"/>
      <c r="HBS22" s="244"/>
      <c r="HBT22" s="244"/>
      <c r="HBU22" s="244"/>
      <c r="HBV22" s="244"/>
      <c r="HBW22" s="244"/>
      <c r="HBX22" s="244"/>
      <c r="HBY22" s="244"/>
      <c r="HBZ22" s="244"/>
      <c r="HCA22" s="244"/>
      <c r="HCB22" s="244"/>
      <c r="HCC22" s="244"/>
      <c r="HCD22" s="244"/>
      <c r="HCE22" s="244"/>
      <c r="HCF22" s="244"/>
      <c r="HCG22" s="244"/>
      <c r="HCH22" s="244"/>
      <c r="HCI22" s="244"/>
      <c r="HCJ22" s="244"/>
      <c r="HCK22" s="244"/>
      <c r="HCL22" s="244"/>
      <c r="HCM22" s="244"/>
      <c r="HCN22" s="244"/>
      <c r="HCO22" s="244"/>
      <c r="HCP22" s="244"/>
      <c r="HCQ22" s="244"/>
      <c r="HCR22" s="244"/>
      <c r="HCS22" s="244"/>
      <c r="HCT22" s="244"/>
      <c r="HCU22" s="244"/>
      <c r="HCV22" s="244"/>
      <c r="HCW22" s="244"/>
      <c r="HCX22" s="244"/>
      <c r="HCY22" s="244"/>
      <c r="HCZ22" s="244"/>
      <c r="HDA22" s="244"/>
      <c r="HDB22" s="244"/>
      <c r="HDC22" s="244"/>
      <c r="HDD22" s="244"/>
      <c r="HDE22" s="244"/>
      <c r="HDF22" s="244"/>
      <c r="HDG22" s="244"/>
      <c r="HDH22" s="244"/>
      <c r="HDI22" s="244"/>
      <c r="HDJ22" s="244"/>
      <c r="HDK22" s="244"/>
      <c r="HDL22" s="244"/>
      <c r="HDM22" s="244"/>
      <c r="HDN22" s="244"/>
      <c r="HDO22" s="244"/>
      <c r="HDP22" s="244"/>
      <c r="HDQ22" s="244"/>
      <c r="HDR22" s="244"/>
      <c r="HDS22" s="244"/>
      <c r="HDT22" s="244"/>
      <c r="HDU22" s="244"/>
      <c r="HDV22" s="244"/>
      <c r="HDW22" s="244"/>
      <c r="HDX22" s="244"/>
      <c r="HDY22" s="244"/>
      <c r="HDZ22" s="244"/>
      <c r="HEA22" s="244"/>
      <c r="HEB22" s="244"/>
      <c r="HEC22" s="244"/>
      <c r="HED22" s="244"/>
      <c r="HEE22" s="244"/>
      <c r="HEF22" s="244"/>
      <c r="HEG22" s="244"/>
      <c r="HEH22" s="244"/>
      <c r="HEI22" s="244"/>
      <c r="HEJ22" s="244"/>
      <c r="HEK22" s="244"/>
      <c r="HEL22" s="244"/>
      <c r="HEM22" s="244"/>
      <c r="HEN22" s="244"/>
      <c r="HEO22" s="244"/>
      <c r="HEP22" s="244"/>
      <c r="HEQ22" s="244"/>
      <c r="HER22" s="244"/>
      <c r="HES22" s="244"/>
      <c r="HET22" s="244"/>
      <c r="HEU22" s="244"/>
      <c r="HEV22" s="244"/>
      <c r="HEW22" s="244"/>
      <c r="HEX22" s="244"/>
      <c r="HEY22" s="244"/>
      <c r="HEZ22" s="244"/>
      <c r="HFA22" s="244"/>
      <c r="HFB22" s="244"/>
      <c r="HFC22" s="244"/>
      <c r="HFD22" s="244"/>
      <c r="HFE22" s="244"/>
      <c r="HFF22" s="244"/>
      <c r="HFG22" s="244"/>
      <c r="HFH22" s="244"/>
      <c r="HFI22" s="244"/>
      <c r="HFJ22" s="244"/>
      <c r="HFK22" s="244"/>
      <c r="HFL22" s="244"/>
      <c r="HFM22" s="244"/>
      <c r="HFN22" s="244"/>
      <c r="HFO22" s="244"/>
      <c r="HFP22" s="244"/>
      <c r="HFQ22" s="244"/>
      <c r="HFR22" s="244"/>
      <c r="HFS22" s="244"/>
      <c r="HFT22" s="244"/>
      <c r="HFU22" s="244"/>
      <c r="HFV22" s="244"/>
      <c r="HFW22" s="244"/>
      <c r="HFX22" s="244"/>
      <c r="HFY22" s="244"/>
      <c r="HFZ22" s="244"/>
      <c r="HGA22" s="244"/>
      <c r="HGB22" s="244"/>
      <c r="HGC22" s="244"/>
      <c r="HGD22" s="244"/>
      <c r="HGE22" s="244"/>
      <c r="HGF22" s="244"/>
      <c r="HGG22" s="244"/>
      <c r="HGH22" s="244"/>
      <c r="HGI22" s="244"/>
      <c r="HGJ22" s="244"/>
      <c r="HGK22" s="244"/>
      <c r="HGL22" s="244"/>
      <c r="HGM22" s="244"/>
      <c r="HGN22" s="244"/>
      <c r="HGO22" s="244"/>
      <c r="HGP22" s="244"/>
      <c r="HGQ22" s="244"/>
      <c r="HGR22" s="244"/>
      <c r="HGS22" s="244"/>
      <c r="HGT22" s="244"/>
      <c r="HGU22" s="244"/>
      <c r="HGV22" s="244"/>
      <c r="HGW22" s="244"/>
      <c r="HGX22" s="244"/>
      <c r="HGY22" s="244"/>
      <c r="HGZ22" s="244"/>
      <c r="HHA22" s="244"/>
      <c r="HHB22" s="244"/>
      <c r="HHC22" s="244"/>
      <c r="HHD22" s="244"/>
      <c r="HHE22" s="244"/>
      <c r="HHF22" s="244"/>
      <c r="HHG22" s="244"/>
      <c r="HHH22" s="244"/>
      <c r="HHI22" s="244"/>
      <c r="HHJ22" s="244"/>
      <c r="HHK22" s="244"/>
      <c r="HHL22" s="244"/>
      <c r="HHM22" s="244"/>
      <c r="HHN22" s="244"/>
      <c r="HHO22" s="244"/>
      <c r="HHP22" s="244"/>
      <c r="HHQ22" s="244"/>
      <c r="HHR22" s="244"/>
      <c r="HHS22" s="244"/>
      <c r="HHT22" s="244"/>
      <c r="HHU22" s="244"/>
      <c r="HHV22" s="244"/>
      <c r="HHW22" s="244"/>
      <c r="HHX22" s="244"/>
      <c r="HHY22" s="244"/>
      <c r="HHZ22" s="244"/>
      <c r="HIA22" s="244"/>
      <c r="HIB22" s="244"/>
      <c r="HIC22" s="244"/>
      <c r="HID22" s="244"/>
      <c r="HIE22" s="244"/>
      <c r="HIF22" s="244"/>
      <c r="HIG22" s="244"/>
      <c r="HIH22" s="244"/>
      <c r="HII22" s="244"/>
      <c r="HIJ22" s="244"/>
      <c r="HIK22" s="244"/>
      <c r="HIL22" s="244"/>
      <c r="HIM22" s="244"/>
      <c r="HIN22" s="244"/>
      <c r="HIO22" s="244"/>
      <c r="HIP22" s="244"/>
      <c r="HIQ22" s="244"/>
      <c r="HIR22" s="244"/>
      <c r="HIS22" s="244"/>
      <c r="HIT22" s="244"/>
      <c r="HIU22" s="244"/>
      <c r="HIV22" s="244"/>
      <c r="HIW22" s="244"/>
      <c r="HIX22" s="244"/>
      <c r="HIY22" s="244"/>
      <c r="HIZ22" s="244"/>
      <c r="HJA22" s="244"/>
      <c r="HJB22" s="244"/>
      <c r="HJC22" s="244"/>
      <c r="HJD22" s="244"/>
      <c r="HJE22" s="244"/>
      <c r="HJF22" s="244"/>
      <c r="HJG22" s="244"/>
      <c r="HJH22" s="244"/>
      <c r="HJI22" s="244"/>
      <c r="HJJ22" s="244"/>
      <c r="HJK22" s="244"/>
      <c r="HJL22" s="244"/>
      <c r="HJM22" s="244"/>
      <c r="HJN22" s="244"/>
      <c r="HJO22" s="244"/>
      <c r="HJP22" s="244"/>
      <c r="HJQ22" s="244"/>
      <c r="HJR22" s="244"/>
      <c r="HJS22" s="244"/>
      <c r="HJT22" s="244"/>
      <c r="HJU22" s="244"/>
      <c r="HJV22" s="244"/>
      <c r="HJW22" s="244"/>
      <c r="HJX22" s="244"/>
      <c r="HJY22" s="244"/>
      <c r="HJZ22" s="244"/>
      <c r="HKA22" s="244"/>
      <c r="HKB22" s="244"/>
      <c r="HKC22" s="244"/>
      <c r="HKD22" s="244"/>
      <c r="HKE22" s="244"/>
      <c r="HKF22" s="244"/>
      <c r="HKG22" s="244"/>
      <c r="HKH22" s="244"/>
      <c r="HKI22" s="244"/>
      <c r="HKJ22" s="244"/>
      <c r="HKK22" s="244"/>
      <c r="HKL22" s="244"/>
      <c r="HKM22" s="244"/>
      <c r="HKN22" s="244"/>
      <c r="HKO22" s="244"/>
      <c r="HKP22" s="244"/>
      <c r="HKQ22" s="244"/>
      <c r="HKR22" s="244"/>
      <c r="HKS22" s="244"/>
      <c r="HKT22" s="244"/>
      <c r="HKU22" s="244"/>
      <c r="HKV22" s="244"/>
      <c r="HKW22" s="244"/>
      <c r="HKX22" s="244"/>
      <c r="HKY22" s="244"/>
      <c r="HKZ22" s="244"/>
      <c r="HLA22" s="244"/>
      <c r="HLB22" s="244"/>
      <c r="HLC22" s="244"/>
      <c r="HLD22" s="244"/>
      <c r="HLE22" s="244"/>
      <c r="HLF22" s="244"/>
      <c r="HLG22" s="244"/>
      <c r="HLH22" s="244"/>
      <c r="HLI22" s="244"/>
      <c r="HLJ22" s="244"/>
      <c r="HLK22" s="244"/>
      <c r="HLL22" s="244"/>
      <c r="HLM22" s="244"/>
      <c r="HLN22" s="244"/>
      <c r="HLO22" s="244"/>
      <c r="HLP22" s="244"/>
      <c r="HLQ22" s="244"/>
      <c r="HLR22" s="244"/>
      <c r="HLS22" s="244"/>
      <c r="HLT22" s="244"/>
      <c r="HLU22" s="244"/>
      <c r="HLV22" s="244"/>
      <c r="HLW22" s="244"/>
      <c r="HLX22" s="244"/>
      <c r="HLY22" s="244"/>
      <c r="HLZ22" s="244"/>
      <c r="HMA22" s="244"/>
      <c r="HMB22" s="244"/>
      <c r="HMC22" s="244"/>
      <c r="HMD22" s="244"/>
      <c r="HME22" s="244"/>
      <c r="HMF22" s="244"/>
      <c r="HMG22" s="244"/>
      <c r="HMH22" s="244"/>
      <c r="HMI22" s="244"/>
      <c r="HMJ22" s="244"/>
      <c r="HMK22" s="244"/>
      <c r="HML22" s="244"/>
      <c r="HMM22" s="244"/>
      <c r="HMN22" s="244"/>
      <c r="HMO22" s="244"/>
      <c r="HMP22" s="244"/>
      <c r="HMQ22" s="244"/>
      <c r="HMR22" s="244"/>
      <c r="HMS22" s="244"/>
      <c r="HMT22" s="244"/>
      <c r="HMU22" s="244"/>
      <c r="HMV22" s="244"/>
      <c r="HMW22" s="244"/>
      <c r="HMX22" s="244"/>
      <c r="HMY22" s="244"/>
      <c r="HMZ22" s="244"/>
      <c r="HNA22" s="244"/>
      <c r="HNB22" s="244"/>
      <c r="HNC22" s="244"/>
      <c r="HND22" s="244"/>
      <c r="HNE22" s="244"/>
      <c r="HNF22" s="244"/>
      <c r="HNG22" s="244"/>
      <c r="HNH22" s="244"/>
      <c r="HNI22" s="244"/>
      <c r="HNJ22" s="244"/>
      <c r="HNK22" s="244"/>
      <c r="HNL22" s="244"/>
      <c r="HNM22" s="244"/>
      <c r="HNN22" s="244"/>
      <c r="HNO22" s="244"/>
      <c r="HNP22" s="244"/>
      <c r="HNQ22" s="244"/>
      <c r="HNR22" s="244"/>
      <c r="HNS22" s="244"/>
      <c r="HNT22" s="244"/>
      <c r="HNU22" s="244"/>
      <c r="HNV22" s="244"/>
      <c r="HNW22" s="244"/>
      <c r="HNX22" s="244"/>
      <c r="HNY22" s="244"/>
      <c r="HNZ22" s="244"/>
      <c r="HOA22" s="244"/>
      <c r="HOB22" s="244"/>
      <c r="HOC22" s="244"/>
      <c r="HOD22" s="244"/>
      <c r="HOE22" s="244"/>
      <c r="HOF22" s="244"/>
      <c r="HOG22" s="244"/>
      <c r="HOH22" s="244"/>
      <c r="HOI22" s="244"/>
      <c r="HOJ22" s="244"/>
      <c r="HOK22" s="244"/>
      <c r="HOL22" s="244"/>
      <c r="HOM22" s="244"/>
      <c r="HON22" s="244"/>
      <c r="HOO22" s="244"/>
      <c r="HOP22" s="244"/>
      <c r="HOQ22" s="244"/>
      <c r="HOR22" s="244"/>
      <c r="HOS22" s="244"/>
      <c r="HOT22" s="244"/>
      <c r="HOU22" s="244"/>
      <c r="HOV22" s="244"/>
      <c r="HOW22" s="244"/>
      <c r="HOX22" s="244"/>
      <c r="HOY22" s="244"/>
      <c r="HOZ22" s="244"/>
      <c r="HPA22" s="244"/>
      <c r="HPB22" s="244"/>
      <c r="HPC22" s="244"/>
      <c r="HPD22" s="244"/>
      <c r="HPE22" s="244"/>
      <c r="HPF22" s="244"/>
      <c r="HPG22" s="244"/>
      <c r="HPH22" s="244"/>
      <c r="HPI22" s="244"/>
      <c r="HPJ22" s="244"/>
      <c r="HPK22" s="244"/>
      <c r="HPL22" s="244"/>
      <c r="HPM22" s="244"/>
      <c r="HPN22" s="244"/>
      <c r="HPO22" s="244"/>
      <c r="HPP22" s="244"/>
      <c r="HPQ22" s="244"/>
      <c r="HPR22" s="244"/>
      <c r="HPS22" s="244"/>
      <c r="HPT22" s="244"/>
      <c r="HPU22" s="244"/>
      <c r="HPV22" s="244"/>
      <c r="HPW22" s="244"/>
      <c r="HPX22" s="244"/>
      <c r="HPY22" s="244"/>
      <c r="HPZ22" s="244"/>
      <c r="HQA22" s="244"/>
      <c r="HQB22" s="244"/>
      <c r="HQC22" s="244"/>
      <c r="HQD22" s="244"/>
      <c r="HQE22" s="244"/>
      <c r="HQF22" s="244"/>
      <c r="HQG22" s="244"/>
      <c r="HQH22" s="244"/>
      <c r="HQI22" s="244"/>
      <c r="HQJ22" s="244"/>
      <c r="HQK22" s="244"/>
      <c r="HQL22" s="244"/>
      <c r="HQM22" s="244"/>
      <c r="HQN22" s="244"/>
      <c r="HQO22" s="244"/>
      <c r="HQP22" s="244"/>
      <c r="HQQ22" s="244"/>
      <c r="HQR22" s="244"/>
      <c r="HQS22" s="244"/>
      <c r="HQT22" s="244"/>
      <c r="HQU22" s="244"/>
      <c r="HQV22" s="244"/>
      <c r="HQW22" s="244"/>
      <c r="HQX22" s="244"/>
      <c r="HQY22" s="244"/>
      <c r="HQZ22" s="244"/>
      <c r="HRA22" s="244"/>
      <c r="HRB22" s="244"/>
      <c r="HRC22" s="244"/>
      <c r="HRD22" s="244"/>
      <c r="HRE22" s="244"/>
      <c r="HRF22" s="244"/>
      <c r="HRG22" s="244"/>
      <c r="HRH22" s="244"/>
      <c r="HRI22" s="244"/>
      <c r="HRJ22" s="244"/>
      <c r="HRK22" s="244"/>
      <c r="HRL22" s="244"/>
      <c r="HRM22" s="244"/>
      <c r="HRN22" s="244"/>
      <c r="HRO22" s="244"/>
      <c r="HRP22" s="244"/>
      <c r="HRQ22" s="244"/>
      <c r="HRR22" s="244"/>
      <c r="HRS22" s="244"/>
      <c r="HRT22" s="244"/>
      <c r="HRU22" s="244"/>
      <c r="HRV22" s="244"/>
      <c r="HRW22" s="244"/>
      <c r="HRX22" s="244"/>
      <c r="HRY22" s="244"/>
      <c r="HRZ22" s="244"/>
      <c r="HSA22" s="244"/>
      <c r="HSB22" s="244"/>
      <c r="HSC22" s="244"/>
      <c r="HSD22" s="244"/>
      <c r="HSE22" s="244"/>
      <c r="HSF22" s="244"/>
      <c r="HSG22" s="244"/>
      <c r="HSH22" s="244"/>
      <c r="HSI22" s="244"/>
      <c r="HSJ22" s="244"/>
      <c r="HSK22" s="244"/>
      <c r="HSL22" s="244"/>
      <c r="HSM22" s="244"/>
      <c r="HSN22" s="244"/>
      <c r="HSO22" s="244"/>
      <c r="HSP22" s="244"/>
      <c r="HSQ22" s="244"/>
      <c r="HSR22" s="244"/>
      <c r="HSS22" s="244"/>
      <c r="HST22" s="244"/>
      <c r="HSU22" s="244"/>
      <c r="HSV22" s="244"/>
      <c r="HSW22" s="244"/>
      <c r="HSX22" s="244"/>
      <c r="HSY22" s="244"/>
      <c r="HSZ22" s="244"/>
      <c r="HTA22" s="244"/>
      <c r="HTB22" s="244"/>
      <c r="HTC22" s="244"/>
      <c r="HTD22" s="244"/>
      <c r="HTE22" s="244"/>
      <c r="HTF22" s="244"/>
      <c r="HTG22" s="244"/>
      <c r="HTH22" s="244"/>
      <c r="HTI22" s="244"/>
      <c r="HTJ22" s="244"/>
      <c r="HTK22" s="244"/>
      <c r="HTL22" s="244"/>
      <c r="HTM22" s="244"/>
      <c r="HTN22" s="244"/>
      <c r="HTO22" s="244"/>
      <c r="HTP22" s="244"/>
      <c r="HTQ22" s="244"/>
      <c r="HTR22" s="244"/>
      <c r="HTS22" s="244"/>
      <c r="HTT22" s="244"/>
      <c r="HTU22" s="244"/>
      <c r="HTV22" s="244"/>
      <c r="HTW22" s="244"/>
      <c r="HTX22" s="244"/>
      <c r="HTY22" s="244"/>
      <c r="HTZ22" s="244"/>
      <c r="HUA22" s="244"/>
      <c r="HUB22" s="244"/>
      <c r="HUC22" s="244"/>
      <c r="HUD22" s="244"/>
      <c r="HUE22" s="244"/>
      <c r="HUF22" s="244"/>
      <c r="HUG22" s="244"/>
      <c r="HUH22" s="244"/>
      <c r="HUI22" s="244"/>
      <c r="HUJ22" s="244"/>
      <c r="HUK22" s="244"/>
      <c r="HUL22" s="244"/>
      <c r="HUM22" s="244"/>
      <c r="HUN22" s="244"/>
      <c r="HUO22" s="244"/>
      <c r="HUP22" s="244"/>
      <c r="HUQ22" s="244"/>
      <c r="HUR22" s="244"/>
      <c r="HUS22" s="244"/>
      <c r="HUT22" s="244"/>
      <c r="HUU22" s="244"/>
      <c r="HUV22" s="244"/>
      <c r="HUW22" s="244"/>
      <c r="HUX22" s="244"/>
      <c r="HUY22" s="244"/>
      <c r="HUZ22" s="244"/>
      <c r="HVA22" s="244"/>
      <c r="HVB22" s="244"/>
      <c r="HVC22" s="244"/>
      <c r="HVD22" s="244"/>
      <c r="HVE22" s="244"/>
      <c r="HVF22" s="244"/>
      <c r="HVG22" s="244"/>
      <c r="HVH22" s="244"/>
      <c r="HVI22" s="244"/>
      <c r="HVJ22" s="244"/>
      <c r="HVK22" s="244"/>
      <c r="HVL22" s="244"/>
      <c r="HVM22" s="244"/>
      <c r="HVN22" s="244"/>
      <c r="HVO22" s="244"/>
      <c r="HVP22" s="244"/>
      <c r="HVQ22" s="244"/>
      <c r="HVR22" s="244"/>
      <c r="HVS22" s="244"/>
      <c r="HVT22" s="244"/>
      <c r="HVU22" s="244"/>
      <c r="HVV22" s="244"/>
      <c r="HVW22" s="244"/>
      <c r="HVX22" s="244"/>
      <c r="HVY22" s="244"/>
      <c r="HVZ22" s="244"/>
      <c r="HWA22" s="244"/>
      <c r="HWB22" s="244"/>
      <c r="HWC22" s="244"/>
      <c r="HWD22" s="244"/>
      <c r="HWE22" s="244"/>
      <c r="HWF22" s="244"/>
      <c r="HWG22" s="244"/>
      <c r="HWH22" s="244"/>
      <c r="HWI22" s="244"/>
      <c r="HWJ22" s="244"/>
      <c r="HWK22" s="244"/>
      <c r="HWL22" s="244"/>
      <c r="HWM22" s="244"/>
      <c r="HWN22" s="244"/>
      <c r="HWO22" s="244"/>
      <c r="HWP22" s="244"/>
      <c r="HWQ22" s="244"/>
      <c r="HWR22" s="244"/>
      <c r="HWS22" s="244"/>
      <c r="HWT22" s="244"/>
      <c r="HWU22" s="244"/>
      <c r="HWV22" s="244"/>
      <c r="HWW22" s="244"/>
      <c r="HWX22" s="244"/>
      <c r="HWY22" s="244"/>
      <c r="HWZ22" s="244"/>
      <c r="HXA22" s="244"/>
      <c r="HXB22" s="244"/>
      <c r="HXC22" s="244"/>
      <c r="HXD22" s="244"/>
      <c r="HXE22" s="244"/>
      <c r="HXF22" s="244"/>
      <c r="HXG22" s="244"/>
      <c r="HXH22" s="244"/>
      <c r="HXI22" s="244"/>
      <c r="HXJ22" s="244"/>
      <c r="HXK22" s="244"/>
      <c r="HXL22" s="244"/>
      <c r="HXM22" s="244"/>
      <c r="HXN22" s="244"/>
      <c r="HXO22" s="244"/>
      <c r="HXP22" s="244"/>
      <c r="HXQ22" s="244"/>
      <c r="HXR22" s="244"/>
      <c r="HXS22" s="244"/>
      <c r="HXT22" s="244"/>
      <c r="HXU22" s="244"/>
      <c r="HXV22" s="244"/>
      <c r="HXW22" s="244"/>
      <c r="HXX22" s="244"/>
      <c r="HXY22" s="244"/>
      <c r="HXZ22" s="244"/>
      <c r="HYA22" s="244"/>
      <c r="HYB22" s="244"/>
      <c r="HYC22" s="244"/>
      <c r="HYD22" s="244"/>
      <c r="HYE22" s="244"/>
      <c r="HYF22" s="244"/>
      <c r="HYG22" s="244"/>
      <c r="HYH22" s="244"/>
      <c r="HYI22" s="244"/>
      <c r="HYJ22" s="244"/>
      <c r="HYK22" s="244"/>
      <c r="HYL22" s="244"/>
      <c r="HYM22" s="244"/>
      <c r="HYN22" s="244"/>
      <c r="HYO22" s="244"/>
      <c r="HYP22" s="244"/>
      <c r="HYQ22" s="244"/>
      <c r="HYR22" s="244"/>
      <c r="HYS22" s="244"/>
      <c r="HYT22" s="244"/>
      <c r="HYU22" s="244"/>
      <c r="HYV22" s="244"/>
      <c r="HYW22" s="244"/>
      <c r="HYX22" s="244"/>
      <c r="HYY22" s="244"/>
      <c r="HYZ22" s="244"/>
      <c r="HZA22" s="244"/>
      <c r="HZB22" s="244"/>
      <c r="HZC22" s="244"/>
      <c r="HZD22" s="244"/>
      <c r="HZE22" s="244"/>
      <c r="HZF22" s="244"/>
      <c r="HZG22" s="244"/>
      <c r="HZH22" s="244"/>
      <c r="HZI22" s="244"/>
      <c r="HZJ22" s="244"/>
      <c r="HZK22" s="244"/>
      <c r="HZL22" s="244"/>
      <c r="HZM22" s="244"/>
      <c r="HZN22" s="244"/>
      <c r="HZO22" s="244"/>
      <c r="HZP22" s="244"/>
      <c r="HZQ22" s="244"/>
      <c r="HZR22" s="244"/>
      <c r="HZS22" s="244"/>
      <c r="HZT22" s="244"/>
      <c r="HZU22" s="244"/>
      <c r="HZV22" s="244"/>
      <c r="HZW22" s="244"/>
      <c r="HZX22" s="244"/>
      <c r="HZY22" s="244"/>
      <c r="HZZ22" s="244"/>
      <c r="IAA22" s="244"/>
      <c r="IAB22" s="244"/>
      <c r="IAC22" s="244"/>
      <c r="IAD22" s="244"/>
      <c r="IAE22" s="244"/>
      <c r="IAF22" s="244"/>
      <c r="IAG22" s="244"/>
      <c r="IAH22" s="244"/>
      <c r="IAI22" s="244"/>
      <c r="IAJ22" s="244"/>
      <c r="IAK22" s="244"/>
      <c r="IAL22" s="244"/>
      <c r="IAM22" s="244"/>
      <c r="IAN22" s="244"/>
      <c r="IAO22" s="244"/>
      <c r="IAP22" s="244"/>
      <c r="IAQ22" s="244"/>
      <c r="IAR22" s="244"/>
      <c r="IAS22" s="244"/>
      <c r="IAT22" s="244"/>
      <c r="IAU22" s="244"/>
      <c r="IAV22" s="244"/>
      <c r="IAW22" s="244"/>
      <c r="IAX22" s="244"/>
      <c r="IAY22" s="244"/>
      <c r="IAZ22" s="244"/>
      <c r="IBA22" s="244"/>
      <c r="IBB22" s="244"/>
      <c r="IBC22" s="244"/>
      <c r="IBD22" s="244"/>
      <c r="IBE22" s="244"/>
      <c r="IBF22" s="244"/>
      <c r="IBG22" s="244"/>
      <c r="IBH22" s="244"/>
      <c r="IBI22" s="244"/>
      <c r="IBJ22" s="244"/>
      <c r="IBK22" s="244"/>
      <c r="IBL22" s="244"/>
      <c r="IBM22" s="244"/>
      <c r="IBN22" s="244"/>
      <c r="IBO22" s="244"/>
      <c r="IBP22" s="244"/>
      <c r="IBQ22" s="244"/>
      <c r="IBR22" s="244"/>
      <c r="IBS22" s="244"/>
      <c r="IBT22" s="244"/>
      <c r="IBU22" s="244"/>
      <c r="IBV22" s="244"/>
      <c r="IBW22" s="244"/>
      <c r="IBX22" s="244"/>
      <c r="IBY22" s="244"/>
      <c r="IBZ22" s="244"/>
      <c r="ICA22" s="244"/>
      <c r="ICB22" s="244"/>
      <c r="ICC22" s="244"/>
      <c r="ICD22" s="244"/>
      <c r="ICE22" s="244"/>
      <c r="ICF22" s="244"/>
      <c r="ICG22" s="244"/>
      <c r="ICH22" s="244"/>
      <c r="ICI22" s="244"/>
      <c r="ICJ22" s="244"/>
      <c r="ICK22" s="244"/>
      <c r="ICL22" s="244"/>
      <c r="ICM22" s="244"/>
      <c r="ICN22" s="244"/>
      <c r="ICO22" s="244"/>
      <c r="ICP22" s="244"/>
      <c r="ICQ22" s="244"/>
      <c r="ICR22" s="244"/>
      <c r="ICS22" s="244"/>
      <c r="ICT22" s="244"/>
      <c r="ICU22" s="244"/>
      <c r="ICV22" s="244"/>
      <c r="ICW22" s="244"/>
      <c r="ICX22" s="244"/>
      <c r="ICY22" s="244"/>
      <c r="ICZ22" s="244"/>
      <c r="IDA22" s="244"/>
      <c r="IDB22" s="244"/>
      <c r="IDC22" s="244"/>
      <c r="IDD22" s="244"/>
      <c r="IDE22" s="244"/>
      <c r="IDF22" s="244"/>
      <c r="IDG22" s="244"/>
      <c r="IDH22" s="244"/>
      <c r="IDI22" s="244"/>
      <c r="IDJ22" s="244"/>
      <c r="IDK22" s="244"/>
      <c r="IDL22" s="244"/>
      <c r="IDM22" s="244"/>
      <c r="IDN22" s="244"/>
      <c r="IDO22" s="244"/>
      <c r="IDP22" s="244"/>
      <c r="IDQ22" s="244"/>
      <c r="IDR22" s="244"/>
      <c r="IDS22" s="244"/>
      <c r="IDT22" s="244"/>
      <c r="IDU22" s="244"/>
      <c r="IDV22" s="244"/>
      <c r="IDW22" s="244"/>
      <c r="IDX22" s="244"/>
      <c r="IDY22" s="244"/>
      <c r="IDZ22" s="244"/>
      <c r="IEA22" s="244"/>
      <c r="IEB22" s="244"/>
      <c r="IEC22" s="244"/>
      <c r="IED22" s="244"/>
      <c r="IEE22" s="244"/>
      <c r="IEF22" s="244"/>
      <c r="IEG22" s="244"/>
      <c r="IEH22" s="244"/>
      <c r="IEI22" s="244"/>
      <c r="IEJ22" s="244"/>
      <c r="IEK22" s="244"/>
      <c r="IEL22" s="244"/>
      <c r="IEM22" s="244"/>
      <c r="IEN22" s="244"/>
      <c r="IEO22" s="244"/>
      <c r="IEP22" s="244"/>
      <c r="IEQ22" s="244"/>
      <c r="IER22" s="244"/>
      <c r="IES22" s="244"/>
      <c r="IET22" s="244"/>
      <c r="IEU22" s="244"/>
      <c r="IEV22" s="244"/>
      <c r="IEW22" s="244"/>
      <c r="IEX22" s="244"/>
      <c r="IEY22" s="244"/>
      <c r="IEZ22" s="244"/>
      <c r="IFA22" s="244"/>
      <c r="IFB22" s="244"/>
      <c r="IFC22" s="244"/>
      <c r="IFD22" s="244"/>
      <c r="IFE22" s="244"/>
      <c r="IFF22" s="244"/>
      <c r="IFG22" s="244"/>
      <c r="IFH22" s="244"/>
      <c r="IFI22" s="244"/>
      <c r="IFJ22" s="244"/>
      <c r="IFK22" s="244"/>
      <c r="IFL22" s="244"/>
      <c r="IFM22" s="244"/>
      <c r="IFN22" s="244"/>
      <c r="IFO22" s="244"/>
      <c r="IFP22" s="244"/>
      <c r="IFQ22" s="244"/>
      <c r="IFR22" s="244"/>
      <c r="IFS22" s="244"/>
      <c r="IFT22" s="244"/>
      <c r="IFU22" s="244"/>
      <c r="IFV22" s="244"/>
      <c r="IFW22" s="244"/>
      <c r="IFX22" s="244"/>
      <c r="IFY22" s="244"/>
      <c r="IFZ22" s="244"/>
      <c r="IGA22" s="244"/>
      <c r="IGB22" s="244"/>
      <c r="IGC22" s="244"/>
      <c r="IGD22" s="244"/>
      <c r="IGE22" s="244"/>
      <c r="IGF22" s="244"/>
      <c r="IGG22" s="244"/>
      <c r="IGH22" s="244"/>
      <c r="IGI22" s="244"/>
      <c r="IGJ22" s="244"/>
      <c r="IGK22" s="244"/>
      <c r="IGL22" s="244"/>
      <c r="IGM22" s="244"/>
      <c r="IGN22" s="244"/>
      <c r="IGO22" s="244"/>
      <c r="IGP22" s="244"/>
      <c r="IGQ22" s="244"/>
      <c r="IGR22" s="244"/>
      <c r="IGS22" s="244"/>
      <c r="IGT22" s="244"/>
      <c r="IGU22" s="244"/>
      <c r="IGV22" s="244"/>
      <c r="IGW22" s="244"/>
      <c r="IGX22" s="244"/>
      <c r="IGY22" s="244"/>
      <c r="IGZ22" s="244"/>
      <c r="IHA22" s="244"/>
      <c r="IHB22" s="244"/>
      <c r="IHC22" s="244"/>
      <c r="IHD22" s="244"/>
      <c r="IHE22" s="244"/>
      <c r="IHF22" s="244"/>
      <c r="IHG22" s="244"/>
      <c r="IHH22" s="244"/>
      <c r="IHI22" s="244"/>
      <c r="IHJ22" s="244"/>
      <c r="IHK22" s="244"/>
      <c r="IHL22" s="244"/>
      <c r="IHM22" s="244"/>
      <c r="IHN22" s="244"/>
      <c r="IHO22" s="244"/>
      <c r="IHP22" s="244"/>
      <c r="IHQ22" s="244"/>
      <c r="IHR22" s="244"/>
      <c r="IHS22" s="244"/>
      <c r="IHT22" s="244"/>
      <c r="IHU22" s="244"/>
      <c r="IHV22" s="244"/>
      <c r="IHW22" s="244"/>
      <c r="IHX22" s="244"/>
      <c r="IHY22" s="244"/>
      <c r="IHZ22" s="244"/>
      <c r="IIA22" s="244"/>
      <c r="IIB22" s="244"/>
      <c r="IIC22" s="244"/>
      <c r="IID22" s="244"/>
      <c r="IIE22" s="244"/>
      <c r="IIF22" s="244"/>
      <c r="IIG22" s="244"/>
      <c r="IIH22" s="244"/>
      <c r="III22" s="244"/>
      <c r="IIJ22" s="244"/>
      <c r="IIK22" s="244"/>
      <c r="IIL22" s="244"/>
      <c r="IIM22" s="244"/>
      <c r="IIN22" s="244"/>
      <c r="IIO22" s="244"/>
      <c r="IIP22" s="244"/>
      <c r="IIQ22" s="244"/>
      <c r="IIR22" s="244"/>
      <c r="IIS22" s="244"/>
      <c r="IIT22" s="244"/>
      <c r="IIU22" s="244"/>
      <c r="IIV22" s="244"/>
      <c r="IIW22" s="244"/>
      <c r="IIX22" s="244"/>
      <c r="IIY22" s="244"/>
      <c r="IIZ22" s="244"/>
      <c r="IJA22" s="244"/>
      <c r="IJB22" s="244"/>
      <c r="IJC22" s="244"/>
      <c r="IJD22" s="244"/>
      <c r="IJE22" s="244"/>
      <c r="IJF22" s="244"/>
      <c r="IJG22" s="244"/>
      <c r="IJH22" s="244"/>
      <c r="IJI22" s="244"/>
      <c r="IJJ22" s="244"/>
      <c r="IJK22" s="244"/>
      <c r="IJL22" s="244"/>
      <c r="IJM22" s="244"/>
      <c r="IJN22" s="244"/>
      <c r="IJO22" s="244"/>
      <c r="IJP22" s="244"/>
      <c r="IJQ22" s="244"/>
      <c r="IJR22" s="244"/>
      <c r="IJS22" s="244"/>
      <c r="IJT22" s="244"/>
      <c r="IJU22" s="244"/>
      <c r="IJV22" s="244"/>
      <c r="IJW22" s="244"/>
      <c r="IJX22" s="244"/>
      <c r="IJY22" s="244"/>
      <c r="IJZ22" s="244"/>
      <c r="IKA22" s="244"/>
      <c r="IKB22" s="244"/>
      <c r="IKC22" s="244"/>
      <c r="IKD22" s="244"/>
      <c r="IKE22" s="244"/>
      <c r="IKF22" s="244"/>
      <c r="IKG22" s="244"/>
      <c r="IKH22" s="244"/>
      <c r="IKI22" s="244"/>
      <c r="IKJ22" s="244"/>
      <c r="IKK22" s="244"/>
      <c r="IKL22" s="244"/>
      <c r="IKM22" s="244"/>
      <c r="IKN22" s="244"/>
      <c r="IKO22" s="244"/>
      <c r="IKP22" s="244"/>
      <c r="IKQ22" s="244"/>
      <c r="IKR22" s="244"/>
      <c r="IKS22" s="244"/>
      <c r="IKT22" s="244"/>
      <c r="IKU22" s="244"/>
      <c r="IKV22" s="244"/>
      <c r="IKW22" s="244"/>
      <c r="IKX22" s="244"/>
      <c r="IKY22" s="244"/>
      <c r="IKZ22" s="244"/>
      <c r="ILA22" s="244"/>
      <c r="ILB22" s="244"/>
      <c r="ILC22" s="244"/>
      <c r="ILD22" s="244"/>
      <c r="ILE22" s="244"/>
      <c r="ILF22" s="244"/>
      <c r="ILG22" s="244"/>
      <c r="ILH22" s="244"/>
      <c r="ILI22" s="244"/>
      <c r="ILJ22" s="244"/>
      <c r="ILK22" s="244"/>
      <c r="ILL22" s="244"/>
      <c r="ILM22" s="244"/>
      <c r="ILN22" s="244"/>
      <c r="ILO22" s="244"/>
      <c r="ILP22" s="244"/>
      <c r="ILQ22" s="244"/>
      <c r="ILR22" s="244"/>
      <c r="ILS22" s="244"/>
      <c r="ILT22" s="244"/>
      <c r="ILU22" s="244"/>
      <c r="ILV22" s="244"/>
      <c r="ILW22" s="244"/>
      <c r="ILX22" s="244"/>
      <c r="ILY22" s="244"/>
      <c r="ILZ22" s="244"/>
      <c r="IMA22" s="244"/>
      <c r="IMB22" s="244"/>
      <c r="IMC22" s="244"/>
      <c r="IMD22" s="244"/>
      <c r="IME22" s="244"/>
      <c r="IMF22" s="244"/>
      <c r="IMG22" s="244"/>
      <c r="IMH22" s="244"/>
      <c r="IMI22" s="244"/>
      <c r="IMJ22" s="244"/>
      <c r="IMK22" s="244"/>
      <c r="IML22" s="244"/>
      <c r="IMM22" s="244"/>
      <c r="IMN22" s="244"/>
      <c r="IMO22" s="244"/>
      <c r="IMP22" s="244"/>
      <c r="IMQ22" s="244"/>
      <c r="IMR22" s="244"/>
      <c r="IMS22" s="244"/>
      <c r="IMT22" s="244"/>
      <c r="IMU22" s="244"/>
      <c r="IMV22" s="244"/>
      <c r="IMW22" s="244"/>
      <c r="IMX22" s="244"/>
      <c r="IMY22" s="244"/>
      <c r="IMZ22" s="244"/>
      <c r="INA22" s="244"/>
      <c r="INB22" s="244"/>
      <c r="INC22" s="244"/>
      <c r="IND22" s="244"/>
      <c r="INE22" s="244"/>
      <c r="INF22" s="244"/>
      <c r="ING22" s="244"/>
      <c r="INH22" s="244"/>
      <c r="INI22" s="244"/>
      <c r="INJ22" s="244"/>
      <c r="INK22" s="244"/>
      <c r="INL22" s="244"/>
      <c r="INM22" s="244"/>
      <c r="INN22" s="244"/>
      <c r="INO22" s="244"/>
      <c r="INP22" s="244"/>
      <c r="INQ22" s="244"/>
      <c r="INR22" s="244"/>
      <c r="INS22" s="244"/>
      <c r="INT22" s="244"/>
      <c r="INU22" s="244"/>
      <c r="INV22" s="244"/>
      <c r="INW22" s="244"/>
      <c r="INX22" s="244"/>
      <c r="INY22" s="244"/>
      <c r="INZ22" s="244"/>
      <c r="IOA22" s="244"/>
      <c r="IOB22" s="244"/>
      <c r="IOC22" s="244"/>
      <c r="IOD22" s="244"/>
      <c r="IOE22" s="244"/>
      <c r="IOF22" s="244"/>
      <c r="IOG22" s="244"/>
      <c r="IOH22" s="244"/>
      <c r="IOI22" s="244"/>
      <c r="IOJ22" s="244"/>
      <c r="IOK22" s="244"/>
      <c r="IOL22" s="244"/>
      <c r="IOM22" s="244"/>
      <c r="ION22" s="244"/>
      <c r="IOO22" s="244"/>
      <c r="IOP22" s="244"/>
      <c r="IOQ22" s="244"/>
      <c r="IOR22" s="244"/>
      <c r="IOS22" s="244"/>
      <c r="IOT22" s="244"/>
      <c r="IOU22" s="244"/>
      <c r="IOV22" s="244"/>
      <c r="IOW22" s="244"/>
      <c r="IOX22" s="244"/>
      <c r="IOY22" s="244"/>
      <c r="IOZ22" s="244"/>
      <c r="IPA22" s="244"/>
      <c r="IPB22" s="244"/>
      <c r="IPC22" s="244"/>
      <c r="IPD22" s="244"/>
      <c r="IPE22" s="244"/>
      <c r="IPF22" s="244"/>
      <c r="IPG22" s="244"/>
      <c r="IPH22" s="244"/>
      <c r="IPI22" s="244"/>
      <c r="IPJ22" s="244"/>
      <c r="IPK22" s="244"/>
      <c r="IPL22" s="244"/>
      <c r="IPM22" s="244"/>
      <c r="IPN22" s="244"/>
      <c r="IPO22" s="244"/>
      <c r="IPP22" s="244"/>
      <c r="IPQ22" s="244"/>
      <c r="IPR22" s="244"/>
      <c r="IPS22" s="244"/>
      <c r="IPT22" s="244"/>
      <c r="IPU22" s="244"/>
      <c r="IPV22" s="244"/>
      <c r="IPW22" s="244"/>
      <c r="IPX22" s="244"/>
      <c r="IPY22" s="244"/>
      <c r="IPZ22" s="244"/>
      <c r="IQA22" s="244"/>
      <c r="IQB22" s="244"/>
      <c r="IQC22" s="244"/>
      <c r="IQD22" s="244"/>
      <c r="IQE22" s="244"/>
      <c r="IQF22" s="244"/>
      <c r="IQG22" s="244"/>
      <c r="IQH22" s="244"/>
      <c r="IQI22" s="244"/>
      <c r="IQJ22" s="244"/>
      <c r="IQK22" s="244"/>
      <c r="IQL22" s="244"/>
      <c r="IQM22" s="244"/>
      <c r="IQN22" s="244"/>
      <c r="IQO22" s="244"/>
      <c r="IQP22" s="244"/>
      <c r="IQQ22" s="244"/>
      <c r="IQR22" s="244"/>
      <c r="IQS22" s="244"/>
      <c r="IQT22" s="244"/>
      <c r="IQU22" s="244"/>
      <c r="IQV22" s="244"/>
      <c r="IQW22" s="244"/>
      <c r="IQX22" s="244"/>
      <c r="IQY22" s="244"/>
      <c r="IQZ22" s="244"/>
      <c r="IRA22" s="244"/>
      <c r="IRB22" s="244"/>
      <c r="IRC22" s="244"/>
      <c r="IRD22" s="244"/>
      <c r="IRE22" s="244"/>
      <c r="IRF22" s="244"/>
      <c r="IRG22" s="244"/>
      <c r="IRH22" s="244"/>
      <c r="IRI22" s="244"/>
      <c r="IRJ22" s="244"/>
      <c r="IRK22" s="244"/>
      <c r="IRL22" s="244"/>
      <c r="IRM22" s="244"/>
      <c r="IRN22" s="244"/>
      <c r="IRO22" s="244"/>
      <c r="IRP22" s="244"/>
      <c r="IRQ22" s="244"/>
      <c r="IRR22" s="244"/>
      <c r="IRS22" s="244"/>
      <c r="IRT22" s="244"/>
      <c r="IRU22" s="244"/>
      <c r="IRV22" s="244"/>
      <c r="IRW22" s="244"/>
      <c r="IRX22" s="244"/>
      <c r="IRY22" s="244"/>
      <c r="IRZ22" s="244"/>
      <c r="ISA22" s="244"/>
      <c r="ISB22" s="244"/>
      <c r="ISC22" s="244"/>
      <c r="ISD22" s="244"/>
      <c r="ISE22" s="244"/>
      <c r="ISF22" s="244"/>
      <c r="ISG22" s="244"/>
      <c r="ISH22" s="244"/>
      <c r="ISI22" s="244"/>
      <c r="ISJ22" s="244"/>
      <c r="ISK22" s="244"/>
      <c r="ISL22" s="244"/>
      <c r="ISM22" s="244"/>
      <c r="ISN22" s="244"/>
      <c r="ISO22" s="244"/>
      <c r="ISP22" s="244"/>
      <c r="ISQ22" s="244"/>
      <c r="ISR22" s="244"/>
      <c r="ISS22" s="244"/>
      <c r="IST22" s="244"/>
      <c r="ISU22" s="244"/>
      <c r="ISV22" s="244"/>
      <c r="ISW22" s="244"/>
      <c r="ISX22" s="244"/>
      <c r="ISY22" s="244"/>
      <c r="ISZ22" s="244"/>
      <c r="ITA22" s="244"/>
      <c r="ITB22" s="244"/>
      <c r="ITC22" s="244"/>
      <c r="ITD22" s="244"/>
      <c r="ITE22" s="244"/>
      <c r="ITF22" s="244"/>
      <c r="ITG22" s="244"/>
      <c r="ITH22" s="244"/>
      <c r="ITI22" s="244"/>
      <c r="ITJ22" s="244"/>
      <c r="ITK22" s="244"/>
      <c r="ITL22" s="244"/>
      <c r="ITM22" s="244"/>
      <c r="ITN22" s="244"/>
      <c r="ITO22" s="244"/>
      <c r="ITP22" s="244"/>
      <c r="ITQ22" s="244"/>
      <c r="ITR22" s="244"/>
      <c r="ITS22" s="244"/>
      <c r="ITT22" s="244"/>
      <c r="ITU22" s="244"/>
      <c r="ITV22" s="244"/>
      <c r="ITW22" s="244"/>
      <c r="ITX22" s="244"/>
      <c r="ITY22" s="244"/>
      <c r="ITZ22" s="244"/>
      <c r="IUA22" s="244"/>
      <c r="IUB22" s="244"/>
      <c r="IUC22" s="244"/>
      <c r="IUD22" s="244"/>
      <c r="IUE22" s="244"/>
      <c r="IUF22" s="244"/>
      <c r="IUG22" s="244"/>
      <c r="IUH22" s="244"/>
      <c r="IUI22" s="244"/>
      <c r="IUJ22" s="244"/>
      <c r="IUK22" s="244"/>
      <c r="IUL22" s="244"/>
      <c r="IUM22" s="244"/>
      <c r="IUN22" s="244"/>
      <c r="IUO22" s="244"/>
      <c r="IUP22" s="244"/>
      <c r="IUQ22" s="244"/>
      <c r="IUR22" s="244"/>
      <c r="IUS22" s="244"/>
      <c r="IUT22" s="244"/>
      <c r="IUU22" s="244"/>
      <c r="IUV22" s="244"/>
      <c r="IUW22" s="244"/>
      <c r="IUX22" s="244"/>
      <c r="IUY22" s="244"/>
      <c r="IUZ22" s="244"/>
      <c r="IVA22" s="244"/>
      <c r="IVB22" s="244"/>
      <c r="IVC22" s="244"/>
      <c r="IVD22" s="244"/>
      <c r="IVE22" s="244"/>
      <c r="IVF22" s="244"/>
      <c r="IVG22" s="244"/>
      <c r="IVH22" s="244"/>
      <c r="IVI22" s="244"/>
      <c r="IVJ22" s="244"/>
      <c r="IVK22" s="244"/>
      <c r="IVL22" s="244"/>
      <c r="IVM22" s="244"/>
      <c r="IVN22" s="244"/>
      <c r="IVO22" s="244"/>
      <c r="IVP22" s="244"/>
      <c r="IVQ22" s="244"/>
      <c r="IVR22" s="244"/>
      <c r="IVS22" s="244"/>
      <c r="IVT22" s="244"/>
      <c r="IVU22" s="244"/>
      <c r="IVV22" s="244"/>
      <c r="IVW22" s="244"/>
      <c r="IVX22" s="244"/>
      <c r="IVY22" s="244"/>
      <c r="IVZ22" s="244"/>
      <c r="IWA22" s="244"/>
      <c r="IWB22" s="244"/>
      <c r="IWC22" s="244"/>
      <c r="IWD22" s="244"/>
      <c r="IWE22" s="244"/>
      <c r="IWF22" s="244"/>
      <c r="IWG22" s="244"/>
      <c r="IWH22" s="244"/>
      <c r="IWI22" s="244"/>
      <c r="IWJ22" s="244"/>
      <c r="IWK22" s="244"/>
      <c r="IWL22" s="244"/>
      <c r="IWM22" s="244"/>
      <c r="IWN22" s="244"/>
      <c r="IWO22" s="244"/>
      <c r="IWP22" s="244"/>
      <c r="IWQ22" s="244"/>
      <c r="IWR22" s="244"/>
      <c r="IWS22" s="244"/>
      <c r="IWT22" s="244"/>
      <c r="IWU22" s="244"/>
      <c r="IWV22" s="244"/>
      <c r="IWW22" s="244"/>
      <c r="IWX22" s="244"/>
      <c r="IWY22" s="244"/>
      <c r="IWZ22" s="244"/>
      <c r="IXA22" s="244"/>
      <c r="IXB22" s="244"/>
      <c r="IXC22" s="244"/>
      <c r="IXD22" s="244"/>
      <c r="IXE22" s="244"/>
      <c r="IXF22" s="244"/>
      <c r="IXG22" s="244"/>
      <c r="IXH22" s="244"/>
      <c r="IXI22" s="244"/>
      <c r="IXJ22" s="244"/>
      <c r="IXK22" s="244"/>
      <c r="IXL22" s="244"/>
      <c r="IXM22" s="244"/>
      <c r="IXN22" s="244"/>
      <c r="IXO22" s="244"/>
      <c r="IXP22" s="244"/>
      <c r="IXQ22" s="244"/>
      <c r="IXR22" s="244"/>
      <c r="IXS22" s="244"/>
      <c r="IXT22" s="244"/>
      <c r="IXU22" s="244"/>
      <c r="IXV22" s="244"/>
      <c r="IXW22" s="244"/>
      <c r="IXX22" s="244"/>
      <c r="IXY22" s="244"/>
      <c r="IXZ22" s="244"/>
      <c r="IYA22" s="244"/>
      <c r="IYB22" s="244"/>
      <c r="IYC22" s="244"/>
      <c r="IYD22" s="244"/>
      <c r="IYE22" s="244"/>
      <c r="IYF22" s="244"/>
      <c r="IYG22" s="244"/>
      <c r="IYH22" s="244"/>
      <c r="IYI22" s="244"/>
      <c r="IYJ22" s="244"/>
      <c r="IYK22" s="244"/>
      <c r="IYL22" s="244"/>
      <c r="IYM22" s="244"/>
      <c r="IYN22" s="244"/>
      <c r="IYO22" s="244"/>
      <c r="IYP22" s="244"/>
      <c r="IYQ22" s="244"/>
      <c r="IYR22" s="244"/>
      <c r="IYS22" s="244"/>
      <c r="IYT22" s="244"/>
      <c r="IYU22" s="244"/>
      <c r="IYV22" s="244"/>
      <c r="IYW22" s="244"/>
      <c r="IYX22" s="244"/>
      <c r="IYY22" s="244"/>
      <c r="IYZ22" s="244"/>
      <c r="IZA22" s="244"/>
      <c r="IZB22" s="244"/>
      <c r="IZC22" s="244"/>
      <c r="IZD22" s="244"/>
      <c r="IZE22" s="244"/>
      <c r="IZF22" s="244"/>
      <c r="IZG22" s="244"/>
      <c r="IZH22" s="244"/>
      <c r="IZI22" s="244"/>
      <c r="IZJ22" s="244"/>
      <c r="IZK22" s="244"/>
      <c r="IZL22" s="244"/>
      <c r="IZM22" s="244"/>
      <c r="IZN22" s="244"/>
      <c r="IZO22" s="244"/>
      <c r="IZP22" s="244"/>
      <c r="IZQ22" s="244"/>
      <c r="IZR22" s="244"/>
      <c r="IZS22" s="244"/>
      <c r="IZT22" s="244"/>
      <c r="IZU22" s="244"/>
      <c r="IZV22" s="244"/>
      <c r="IZW22" s="244"/>
      <c r="IZX22" s="244"/>
      <c r="IZY22" s="244"/>
      <c r="IZZ22" s="244"/>
      <c r="JAA22" s="244"/>
      <c r="JAB22" s="244"/>
      <c r="JAC22" s="244"/>
      <c r="JAD22" s="244"/>
      <c r="JAE22" s="244"/>
      <c r="JAF22" s="244"/>
      <c r="JAG22" s="244"/>
      <c r="JAH22" s="244"/>
      <c r="JAI22" s="244"/>
      <c r="JAJ22" s="244"/>
      <c r="JAK22" s="244"/>
      <c r="JAL22" s="244"/>
      <c r="JAM22" s="244"/>
      <c r="JAN22" s="244"/>
      <c r="JAO22" s="244"/>
      <c r="JAP22" s="244"/>
      <c r="JAQ22" s="244"/>
      <c r="JAR22" s="244"/>
      <c r="JAS22" s="244"/>
      <c r="JAT22" s="244"/>
      <c r="JAU22" s="244"/>
      <c r="JAV22" s="244"/>
      <c r="JAW22" s="244"/>
      <c r="JAX22" s="244"/>
      <c r="JAY22" s="244"/>
      <c r="JAZ22" s="244"/>
      <c r="JBA22" s="244"/>
      <c r="JBB22" s="244"/>
      <c r="JBC22" s="244"/>
      <c r="JBD22" s="244"/>
      <c r="JBE22" s="244"/>
      <c r="JBF22" s="244"/>
      <c r="JBG22" s="244"/>
      <c r="JBH22" s="244"/>
      <c r="JBI22" s="244"/>
      <c r="JBJ22" s="244"/>
      <c r="JBK22" s="244"/>
      <c r="JBL22" s="244"/>
      <c r="JBM22" s="244"/>
      <c r="JBN22" s="244"/>
      <c r="JBO22" s="244"/>
      <c r="JBP22" s="244"/>
      <c r="JBQ22" s="244"/>
      <c r="JBR22" s="244"/>
      <c r="JBS22" s="244"/>
      <c r="JBT22" s="244"/>
      <c r="JBU22" s="244"/>
      <c r="JBV22" s="244"/>
      <c r="JBW22" s="244"/>
      <c r="JBX22" s="244"/>
      <c r="JBY22" s="244"/>
      <c r="JBZ22" s="244"/>
      <c r="JCA22" s="244"/>
      <c r="JCB22" s="244"/>
      <c r="JCC22" s="244"/>
      <c r="JCD22" s="244"/>
      <c r="JCE22" s="244"/>
      <c r="JCF22" s="244"/>
      <c r="JCG22" s="244"/>
      <c r="JCH22" s="244"/>
      <c r="JCI22" s="244"/>
      <c r="JCJ22" s="244"/>
      <c r="JCK22" s="244"/>
      <c r="JCL22" s="244"/>
      <c r="JCM22" s="244"/>
      <c r="JCN22" s="244"/>
      <c r="JCO22" s="244"/>
      <c r="JCP22" s="244"/>
      <c r="JCQ22" s="244"/>
      <c r="JCR22" s="244"/>
      <c r="JCS22" s="244"/>
      <c r="JCT22" s="244"/>
      <c r="JCU22" s="244"/>
      <c r="JCV22" s="244"/>
      <c r="JCW22" s="244"/>
      <c r="JCX22" s="244"/>
      <c r="JCY22" s="244"/>
      <c r="JCZ22" s="244"/>
      <c r="JDA22" s="244"/>
      <c r="JDB22" s="244"/>
      <c r="JDC22" s="244"/>
      <c r="JDD22" s="244"/>
      <c r="JDE22" s="244"/>
      <c r="JDF22" s="244"/>
      <c r="JDG22" s="244"/>
      <c r="JDH22" s="244"/>
      <c r="JDI22" s="244"/>
      <c r="JDJ22" s="244"/>
      <c r="JDK22" s="244"/>
      <c r="JDL22" s="244"/>
      <c r="JDM22" s="244"/>
      <c r="JDN22" s="244"/>
      <c r="JDO22" s="244"/>
      <c r="JDP22" s="244"/>
      <c r="JDQ22" s="244"/>
      <c r="JDR22" s="244"/>
      <c r="JDS22" s="244"/>
      <c r="JDT22" s="244"/>
      <c r="JDU22" s="244"/>
      <c r="JDV22" s="244"/>
      <c r="JDW22" s="244"/>
      <c r="JDX22" s="244"/>
      <c r="JDY22" s="244"/>
      <c r="JDZ22" s="244"/>
      <c r="JEA22" s="244"/>
      <c r="JEB22" s="244"/>
      <c r="JEC22" s="244"/>
      <c r="JED22" s="244"/>
      <c r="JEE22" s="244"/>
      <c r="JEF22" s="244"/>
      <c r="JEG22" s="244"/>
      <c r="JEH22" s="244"/>
      <c r="JEI22" s="244"/>
      <c r="JEJ22" s="244"/>
      <c r="JEK22" s="244"/>
      <c r="JEL22" s="244"/>
      <c r="JEM22" s="244"/>
      <c r="JEN22" s="244"/>
      <c r="JEO22" s="244"/>
      <c r="JEP22" s="244"/>
      <c r="JEQ22" s="244"/>
      <c r="JER22" s="244"/>
      <c r="JES22" s="244"/>
      <c r="JET22" s="244"/>
      <c r="JEU22" s="244"/>
      <c r="JEV22" s="244"/>
      <c r="JEW22" s="244"/>
      <c r="JEX22" s="244"/>
      <c r="JEY22" s="244"/>
      <c r="JEZ22" s="244"/>
      <c r="JFA22" s="244"/>
      <c r="JFB22" s="244"/>
      <c r="JFC22" s="244"/>
      <c r="JFD22" s="244"/>
      <c r="JFE22" s="244"/>
      <c r="JFF22" s="244"/>
      <c r="JFG22" s="244"/>
      <c r="JFH22" s="244"/>
      <c r="JFI22" s="244"/>
      <c r="JFJ22" s="244"/>
      <c r="JFK22" s="244"/>
      <c r="JFL22" s="244"/>
      <c r="JFM22" s="244"/>
      <c r="JFN22" s="244"/>
      <c r="JFO22" s="244"/>
      <c r="JFP22" s="244"/>
      <c r="JFQ22" s="244"/>
      <c r="JFR22" s="244"/>
      <c r="JFS22" s="244"/>
      <c r="JFT22" s="244"/>
      <c r="JFU22" s="244"/>
      <c r="JFV22" s="244"/>
      <c r="JFW22" s="244"/>
      <c r="JFX22" s="244"/>
      <c r="JFY22" s="244"/>
      <c r="JFZ22" s="244"/>
      <c r="JGA22" s="244"/>
      <c r="JGB22" s="244"/>
      <c r="JGC22" s="244"/>
      <c r="JGD22" s="244"/>
      <c r="JGE22" s="244"/>
      <c r="JGF22" s="244"/>
      <c r="JGG22" s="244"/>
      <c r="JGH22" s="244"/>
      <c r="JGI22" s="244"/>
      <c r="JGJ22" s="244"/>
      <c r="JGK22" s="244"/>
      <c r="JGL22" s="244"/>
      <c r="JGM22" s="244"/>
      <c r="JGN22" s="244"/>
      <c r="JGO22" s="244"/>
      <c r="JGP22" s="244"/>
      <c r="JGQ22" s="244"/>
      <c r="JGR22" s="244"/>
      <c r="JGS22" s="244"/>
      <c r="JGT22" s="244"/>
      <c r="JGU22" s="244"/>
      <c r="JGV22" s="244"/>
      <c r="JGW22" s="244"/>
      <c r="JGX22" s="244"/>
      <c r="JGY22" s="244"/>
      <c r="JGZ22" s="244"/>
      <c r="JHA22" s="244"/>
      <c r="JHB22" s="244"/>
      <c r="JHC22" s="244"/>
      <c r="JHD22" s="244"/>
      <c r="JHE22" s="244"/>
      <c r="JHF22" s="244"/>
      <c r="JHG22" s="244"/>
      <c r="JHH22" s="244"/>
      <c r="JHI22" s="244"/>
      <c r="JHJ22" s="244"/>
      <c r="JHK22" s="244"/>
      <c r="JHL22" s="244"/>
      <c r="JHM22" s="244"/>
      <c r="JHN22" s="244"/>
      <c r="JHO22" s="244"/>
      <c r="JHP22" s="244"/>
      <c r="JHQ22" s="244"/>
      <c r="JHR22" s="244"/>
      <c r="JHS22" s="244"/>
      <c r="JHT22" s="244"/>
      <c r="JHU22" s="244"/>
      <c r="JHV22" s="244"/>
      <c r="JHW22" s="244"/>
      <c r="JHX22" s="244"/>
      <c r="JHY22" s="244"/>
      <c r="JHZ22" s="244"/>
      <c r="JIA22" s="244"/>
      <c r="JIB22" s="244"/>
      <c r="JIC22" s="244"/>
      <c r="JID22" s="244"/>
      <c r="JIE22" s="244"/>
      <c r="JIF22" s="244"/>
      <c r="JIG22" s="244"/>
      <c r="JIH22" s="244"/>
      <c r="JII22" s="244"/>
      <c r="JIJ22" s="244"/>
      <c r="JIK22" s="244"/>
      <c r="JIL22" s="244"/>
      <c r="JIM22" s="244"/>
      <c r="JIN22" s="244"/>
      <c r="JIO22" s="244"/>
      <c r="JIP22" s="244"/>
      <c r="JIQ22" s="244"/>
      <c r="JIR22" s="244"/>
      <c r="JIS22" s="244"/>
      <c r="JIT22" s="244"/>
      <c r="JIU22" s="244"/>
      <c r="JIV22" s="244"/>
      <c r="JIW22" s="244"/>
      <c r="JIX22" s="244"/>
      <c r="JIY22" s="244"/>
      <c r="JIZ22" s="244"/>
      <c r="JJA22" s="244"/>
      <c r="JJB22" s="244"/>
      <c r="JJC22" s="244"/>
      <c r="JJD22" s="244"/>
      <c r="JJE22" s="244"/>
      <c r="JJF22" s="244"/>
      <c r="JJG22" s="244"/>
      <c r="JJH22" s="244"/>
      <c r="JJI22" s="244"/>
      <c r="JJJ22" s="244"/>
      <c r="JJK22" s="244"/>
      <c r="JJL22" s="244"/>
      <c r="JJM22" s="244"/>
      <c r="JJN22" s="244"/>
      <c r="JJO22" s="244"/>
      <c r="JJP22" s="244"/>
      <c r="JJQ22" s="244"/>
      <c r="JJR22" s="244"/>
      <c r="JJS22" s="244"/>
      <c r="JJT22" s="244"/>
      <c r="JJU22" s="244"/>
      <c r="JJV22" s="244"/>
      <c r="JJW22" s="244"/>
      <c r="JJX22" s="244"/>
      <c r="JJY22" s="244"/>
      <c r="JJZ22" s="244"/>
      <c r="JKA22" s="244"/>
      <c r="JKB22" s="244"/>
      <c r="JKC22" s="244"/>
      <c r="JKD22" s="244"/>
      <c r="JKE22" s="244"/>
      <c r="JKF22" s="244"/>
      <c r="JKG22" s="244"/>
      <c r="JKH22" s="244"/>
      <c r="JKI22" s="244"/>
      <c r="JKJ22" s="244"/>
      <c r="JKK22" s="244"/>
      <c r="JKL22" s="244"/>
      <c r="JKM22" s="244"/>
      <c r="JKN22" s="244"/>
      <c r="JKO22" s="244"/>
      <c r="JKP22" s="244"/>
      <c r="JKQ22" s="244"/>
      <c r="JKR22" s="244"/>
      <c r="JKS22" s="244"/>
      <c r="JKT22" s="244"/>
      <c r="JKU22" s="244"/>
      <c r="JKV22" s="244"/>
      <c r="JKW22" s="244"/>
      <c r="JKX22" s="244"/>
      <c r="JKY22" s="244"/>
      <c r="JKZ22" s="244"/>
      <c r="JLA22" s="244"/>
      <c r="JLB22" s="244"/>
      <c r="JLC22" s="244"/>
      <c r="JLD22" s="244"/>
      <c r="JLE22" s="244"/>
      <c r="JLF22" s="244"/>
      <c r="JLG22" s="244"/>
      <c r="JLH22" s="244"/>
      <c r="JLI22" s="244"/>
      <c r="JLJ22" s="244"/>
      <c r="JLK22" s="244"/>
      <c r="JLL22" s="244"/>
      <c r="JLM22" s="244"/>
      <c r="JLN22" s="244"/>
      <c r="JLO22" s="244"/>
      <c r="JLP22" s="244"/>
      <c r="JLQ22" s="244"/>
      <c r="JLR22" s="244"/>
      <c r="JLS22" s="244"/>
      <c r="JLT22" s="244"/>
      <c r="JLU22" s="244"/>
      <c r="JLV22" s="244"/>
      <c r="JLW22" s="244"/>
      <c r="JLX22" s="244"/>
      <c r="JLY22" s="244"/>
      <c r="JLZ22" s="244"/>
      <c r="JMA22" s="244"/>
      <c r="JMB22" s="244"/>
      <c r="JMC22" s="244"/>
      <c r="JMD22" s="244"/>
      <c r="JME22" s="244"/>
      <c r="JMF22" s="244"/>
      <c r="JMG22" s="244"/>
      <c r="JMH22" s="244"/>
      <c r="JMI22" s="244"/>
      <c r="JMJ22" s="244"/>
      <c r="JMK22" s="244"/>
      <c r="JML22" s="244"/>
      <c r="JMM22" s="244"/>
      <c r="JMN22" s="244"/>
      <c r="JMO22" s="244"/>
      <c r="JMP22" s="244"/>
      <c r="JMQ22" s="244"/>
      <c r="JMR22" s="244"/>
      <c r="JMS22" s="244"/>
      <c r="JMT22" s="244"/>
      <c r="JMU22" s="244"/>
      <c r="JMV22" s="244"/>
      <c r="JMW22" s="244"/>
      <c r="JMX22" s="244"/>
      <c r="JMY22" s="244"/>
      <c r="JMZ22" s="244"/>
      <c r="JNA22" s="244"/>
      <c r="JNB22" s="244"/>
      <c r="JNC22" s="244"/>
      <c r="JND22" s="244"/>
      <c r="JNE22" s="244"/>
      <c r="JNF22" s="244"/>
      <c r="JNG22" s="244"/>
      <c r="JNH22" s="244"/>
      <c r="JNI22" s="244"/>
      <c r="JNJ22" s="244"/>
      <c r="JNK22" s="244"/>
      <c r="JNL22" s="244"/>
      <c r="JNM22" s="244"/>
      <c r="JNN22" s="244"/>
      <c r="JNO22" s="244"/>
      <c r="JNP22" s="244"/>
      <c r="JNQ22" s="244"/>
      <c r="JNR22" s="244"/>
      <c r="JNS22" s="244"/>
      <c r="JNT22" s="244"/>
      <c r="JNU22" s="244"/>
      <c r="JNV22" s="244"/>
      <c r="JNW22" s="244"/>
      <c r="JNX22" s="244"/>
      <c r="JNY22" s="244"/>
      <c r="JNZ22" s="244"/>
      <c r="JOA22" s="244"/>
      <c r="JOB22" s="244"/>
      <c r="JOC22" s="244"/>
      <c r="JOD22" s="244"/>
      <c r="JOE22" s="244"/>
      <c r="JOF22" s="244"/>
      <c r="JOG22" s="244"/>
      <c r="JOH22" s="244"/>
      <c r="JOI22" s="244"/>
      <c r="JOJ22" s="244"/>
      <c r="JOK22" s="244"/>
      <c r="JOL22" s="244"/>
      <c r="JOM22" s="244"/>
      <c r="JON22" s="244"/>
      <c r="JOO22" s="244"/>
      <c r="JOP22" s="244"/>
      <c r="JOQ22" s="244"/>
      <c r="JOR22" s="244"/>
      <c r="JOS22" s="244"/>
      <c r="JOT22" s="244"/>
      <c r="JOU22" s="244"/>
      <c r="JOV22" s="244"/>
      <c r="JOW22" s="244"/>
      <c r="JOX22" s="244"/>
      <c r="JOY22" s="244"/>
      <c r="JOZ22" s="244"/>
      <c r="JPA22" s="244"/>
      <c r="JPB22" s="244"/>
      <c r="JPC22" s="244"/>
      <c r="JPD22" s="244"/>
      <c r="JPE22" s="244"/>
      <c r="JPF22" s="244"/>
      <c r="JPG22" s="244"/>
      <c r="JPH22" s="244"/>
      <c r="JPI22" s="244"/>
      <c r="JPJ22" s="244"/>
      <c r="JPK22" s="244"/>
      <c r="JPL22" s="244"/>
      <c r="JPM22" s="244"/>
      <c r="JPN22" s="244"/>
      <c r="JPO22" s="244"/>
      <c r="JPP22" s="244"/>
      <c r="JPQ22" s="244"/>
      <c r="JPR22" s="244"/>
      <c r="JPS22" s="244"/>
      <c r="JPT22" s="244"/>
      <c r="JPU22" s="244"/>
      <c r="JPV22" s="244"/>
      <c r="JPW22" s="244"/>
      <c r="JPX22" s="244"/>
      <c r="JPY22" s="244"/>
      <c r="JPZ22" s="244"/>
      <c r="JQA22" s="244"/>
      <c r="JQB22" s="244"/>
      <c r="JQC22" s="244"/>
      <c r="JQD22" s="244"/>
      <c r="JQE22" s="244"/>
      <c r="JQF22" s="244"/>
      <c r="JQG22" s="244"/>
      <c r="JQH22" s="244"/>
      <c r="JQI22" s="244"/>
      <c r="JQJ22" s="244"/>
      <c r="JQK22" s="244"/>
      <c r="JQL22" s="244"/>
      <c r="JQM22" s="244"/>
      <c r="JQN22" s="244"/>
      <c r="JQO22" s="244"/>
      <c r="JQP22" s="244"/>
      <c r="JQQ22" s="244"/>
      <c r="JQR22" s="244"/>
      <c r="JQS22" s="244"/>
      <c r="JQT22" s="244"/>
      <c r="JQU22" s="244"/>
      <c r="JQV22" s="244"/>
      <c r="JQW22" s="244"/>
      <c r="JQX22" s="244"/>
      <c r="JQY22" s="244"/>
      <c r="JQZ22" s="244"/>
      <c r="JRA22" s="244"/>
      <c r="JRB22" s="244"/>
      <c r="JRC22" s="244"/>
      <c r="JRD22" s="244"/>
      <c r="JRE22" s="244"/>
      <c r="JRF22" s="244"/>
      <c r="JRG22" s="244"/>
      <c r="JRH22" s="244"/>
      <c r="JRI22" s="244"/>
      <c r="JRJ22" s="244"/>
      <c r="JRK22" s="244"/>
      <c r="JRL22" s="244"/>
      <c r="JRM22" s="244"/>
      <c r="JRN22" s="244"/>
      <c r="JRO22" s="244"/>
      <c r="JRP22" s="244"/>
      <c r="JRQ22" s="244"/>
      <c r="JRR22" s="244"/>
      <c r="JRS22" s="244"/>
      <c r="JRT22" s="244"/>
      <c r="JRU22" s="244"/>
      <c r="JRV22" s="244"/>
      <c r="JRW22" s="244"/>
      <c r="JRX22" s="244"/>
      <c r="JRY22" s="244"/>
      <c r="JRZ22" s="244"/>
      <c r="JSA22" s="244"/>
      <c r="JSB22" s="244"/>
      <c r="JSC22" s="244"/>
      <c r="JSD22" s="244"/>
      <c r="JSE22" s="244"/>
      <c r="JSF22" s="244"/>
      <c r="JSG22" s="244"/>
      <c r="JSH22" s="244"/>
      <c r="JSI22" s="244"/>
      <c r="JSJ22" s="244"/>
      <c r="JSK22" s="244"/>
      <c r="JSL22" s="244"/>
      <c r="JSM22" s="244"/>
      <c r="JSN22" s="244"/>
      <c r="JSO22" s="244"/>
      <c r="JSP22" s="244"/>
      <c r="JSQ22" s="244"/>
      <c r="JSR22" s="244"/>
      <c r="JSS22" s="244"/>
      <c r="JST22" s="244"/>
      <c r="JSU22" s="244"/>
      <c r="JSV22" s="244"/>
      <c r="JSW22" s="244"/>
      <c r="JSX22" s="244"/>
      <c r="JSY22" s="244"/>
      <c r="JSZ22" s="244"/>
      <c r="JTA22" s="244"/>
      <c r="JTB22" s="244"/>
      <c r="JTC22" s="244"/>
      <c r="JTD22" s="244"/>
      <c r="JTE22" s="244"/>
      <c r="JTF22" s="244"/>
      <c r="JTG22" s="244"/>
      <c r="JTH22" s="244"/>
      <c r="JTI22" s="244"/>
      <c r="JTJ22" s="244"/>
      <c r="JTK22" s="244"/>
      <c r="JTL22" s="244"/>
      <c r="JTM22" s="244"/>
      <c r="JTN22" s="244"/>
      <c r="JTO22" s="244"/>
      <c r="JTP22" s="244"/>
      <c r="JTQ22" s="244"/>
      <c r="JTR22" s="244"/>
      <c r="JTS22" s="244"/>
      <c r="JTT22" s="244"/>
      <c r="JTU22" s="244"/>
      <c r="JTV22" s="244"/>
      <c r="JTW22" s="244"/>
      <c r="JTX22" s="244"/>
      <c r="JTY22" s="244"/>
      <c r="JTZ22" s="244"/>
      <c r="JUA22" s="244"/>
      <c r="JUB22" s="244"/>
      <c r="JUC22" s="244"/>
      <c r="JUD22" s="244"/>
      <c r="JUE22" s="244"/>
      <c r="JUF22" s="244"/>
      <c r="JUG22" s="244"/>
      <c r="JUH22" s="244"/>
      <c r="JUI22" s="244"/>
      <c r="JUJ22" s="244"/>
      <c r="JUK22" s="244"/>
      <c r="JUL22" s="244"/>
      <c r="JUM22" s="244"/>
      <c r="JUN22" s="244"/>
      <c r="JUO22" s="244"/>
      <c r="JUP22" s="244"/>
      <c r="JUQ22" s="244"/>
      <c r="JUR22" s="244"/>
      <c r="JUS22" s="244"/>
      <c r="JUT22" s="244"/>
      <c r="JUU22" s="244"/>
      <c r="JUV22" s="244"/>
      <c r="JUW22" s="244"/>
      <c r="JUX22" s="244"/>
      <c r="JUY22" s="244"/>
      <c r="JUZ22" s="244"/>
      <c r="JVA22" s="244"/>
      <c r="JVB22" s="244"/>
      <c r="JVC22" s="244"/>
      <c r="JVD22" s="244"/>
      <c r="JVE22" s="244"/>
      <c r="JVF22" s="244"/>
      <c r="JVG22" s="244"/>
      <c r="JVH22" s="244"/>
      <c r="JVI22" s="244"/>
      <c r="JVJ22" s="244"/>
      <c r="JVK22" s="244"/>
      <c r="JVL22" s="244"/>
      <c r="JVM22" s="244"/>
      <c r="JVN22" s="244"/>
      <c r="JVO22" s="244"/>
      <c r="JVP22" s="244"/>
      <c r="JVQ22" s="244"/>
      <c r="JVR22" s="244"/>
      <c r="JVS22" s="244"/>
      <c r="JVT22" s="244"/>
      <c r="JVU22" s="244"/>
      <c r="JVV22" s="244"/>
      <c r="JVW22" s="244"/>
      <c r="JVX22" s="244"/>
      <c r="JVY22" s="244"/>
      <c r="JVZ22" s="244"/>
      <c r="JWA22" s="244"/>
      <c r="JWB22" s="244"/>
      <c r="JWC22" s="244"/>
      <c r="JWD22" s="244"/>
      <c r="JWE22" s="244"/>
      <c r="JWF22" s="244"/>
      <c r="JWG22" s="244"/>
      <c r="JWH22" s="244"/>
      <c r="JWI22" s="244"/>
      <c r="JWJ22" s="244"/>
      <c r="JWK22" s="244"/>
      <c r="JWL22" s="244"/>
      <c r="JWM22" s="244"/>
      <c r="JWN22" s="244"/>
      <c r="JWO22" s="244"/>
      <c r="JWP22" s="244"/>
      <c r="JWQ22" s="244"/>
      <c r="JWR22" s="244"/>
      <c r="JWS22" s="244"/>
      <c r="JWT22" s="244"/>
      <c r="JWU22" s="244"/>
      <c r="JWV22" s="244"/>
      <c r="JWW22" s="244"/>
      <c r="JWX22" s="244"/>
      <c r="JWY22" s="244"/>
      <c r="JWZ22" s="244"/>
      <c r="JXA22" s="244"/>
      <c r="JXB22" s="244"/>
      <c r="JXC22" s="244"/>
      <c r="JXD22" s="244"/>
      <c r="JXE22" s="244"/>
      <c r="JXF22" s="244"/>
      <c r="JXG22" s="244"/>
      <c r="JXH22" s="244"/>
      <c r="JXI22" s="244"/>
      <c r="JXJ22" s="244"/>
      <c r="JXK22" s="244"/>
      <c r="JXL22" s="244"/>
      <c r="JXM22" s="244"/>
      <c r="JXN22" s="244"/>
      <c r="JXO22" s="244"/>
      <c r="JXP22" s="244"/>
      <c r="JXQ22" s="244"/>
      <c r="JXR22" s="244"/>
      <c r="JXS22" s="244"/>
      <c r="JXT22" s="244"/>
      <c r="JXU22" s="244"/>
      <c r="JXV22" s="244"/>
      <c r="JXW22" s="244"/>
      <c r="JXX22" s="244"/>
      <c r="JXY22" s="244"/>
      <c r="JXZ22" s="244"/>
      <c r="JYA22" s="244"/>
      <c r="JYB22" s="244"/>
      <c r="JYC22" s="244"/>
      <c r="JYD22" s="244"/>
      <c r="JYE22" s="244"/>
      <c r="JYF22" s="244"/>
      <c r="JYG22" s="244"/>
      <c r="JYH22" s="244"/>
      <c r="JYI22" s="244"/>
      <c r="JYJ22" s="244"/>
      <c r="JYK22" s="244"/>
      <c r="JYL22" s="244"/>
      <c r="JYM22" s="244"/>
      <c r="JYN22" s="244"/>
      <c r="JYO22" s="244"/>
      <c r="JYP22" s="244"/>
      <c r="JYQ22" s="244"/>
      <c r="JYR22" s="244"/>
      <c r="JYS22" s="244"/>
      <c r="JYT22" s="244"/>
      <c r="JYU22" s="244"/>
      <c r="JYV22" s="244"/>
      <c r="JYW22" s="244"/>
      <c r="JYX22" s="244"/>
      <c r="JYY22" s="244"/>
      <c r="JYZ22" s="244"/>
      <c r="JZA22" s="244"/>
      <c r="JZB22" s="244"/>
      <c r="JZC22" s="244"/>
      <c r="JZD22" s="244"/>
      <c r="JZE22" s="244"/>
      <c r="JZF22" s="244"/>
      <c r="JZG22" s="244"/>
      <c r="JZH22" s="244"/>
      <c r="JZI22" s="244"/>
      <c r="JZJ22" s="244"/>
      <c r="JZK22" s="244"/>
      <c r="JZL22" s="244"/>
      <c r="JZM22" s="244"/>
      <c r="JZN22" s="244"/>
      <c r="JZO22" s="244"/>
      <c r="JZP22" s="244"/>
      <c r="JZQ22" s="244"/>
      <c r="JZR22" s="244"/>
      <c r="JZS22" s="244"/>
      <c r="JZT22" s="244"/>
      <c r="JZU22" s="244"/>
      <c r="JZV22" s="244"/>
      <c r="JZW22" s="244"/>
      <c r="JZX22" s="244"/>
      <c r="JZY22" s="244"/>
      <c r="JZZ22" s="244"/>
      <c r="KAA22" s="244"/>
      <c r="KAB22" s="244"/>
      <c r="KAC22" s="244"/>
      <c r="KAD22" s="244"/>
      <c r="KAE22" s="244"/>
      <c r="KAF22" s="244"/>
      <c r="KAG22" s="244"/>
      <c r="KAH22" s="244"/>
      <c r="KAI22" s="244"/>
      <c r="KAJ22" s="244"/>
      <c r="KAK22" s="244"/>
      <c r="KAL22" s="244"/>
      <c r="KAM22" s="244"/>
      <c r="KAN22" s="244"/>
      <c r="KAO22" s="244"/>
      <c r="KAP22" s="244"/>
      <c r="KAQ22" s="244"/>
      <c r="KAR22" s="244"/>
      <c r="KAS22" s="244"/>
      <c r="KAT22" s="244"/>
      <c r="KAU22" s="244"/>
      <c r="KAV22" s="244"/>
      <c r="KAW22" s="244"/>
      <c r="KAX22" s="244"/>
      <c r="KAY22" s="244"/>
      <c r="KAZ22" s="244"/>
      <c r="KBA22" s="244"/>
      <c r="KBB22" s="244"/>
      <c r="KBC22" s="244"/>
      <c r="KBD22" s="244"/>
      <c r="KBE22" s="244"/>
      <c r="KBF22" s="244"/>
      <c r="KBG22" s="244"/>
      <c r="KBH22" s="244"/>
      <c r="KBI22" s="244"/>
      <c r="KBJ22" s="244"/>
      <c r="KBK22" s="244"/>
      <c r="KBL22" s="244"/>
      <c r="KBM22" s="244"/>
      <c r="KBN22" s="244"/>
      <c r="KBO22" s="244"/>
      <c r="KBP22" s="244"/>
      <c r="KBQ22" s="244"/>
      <c r="KBR22" s="244"/>
      <c r="KBS22" s="244"/>
      <c r="KBT22" s="244"/>
      <c r="KBU22" s="244"/>
      <c r="KBV22" s="244"/>
      <c r="KBW22" s="244"/>
      <c r="KBX22" s="244"/>
      <c r="KBY22" s="244"/>
      <c r="KBZ22" s="244"/>
      <c r="KCA22" s="244"/>
      <c r="KCB22" s="244"/>
      <c r="KCC22" s="244"/>
      <c r="KCD22" s="244"/>
      <c r="KCE22" s="244"/>
      <c r="KCF22" s="244"/>
      <c r="KCG22" s="244"/>
      <c r="KCH22" s="244"/>
      <c r="KCI22" s="244"/>
      <c r="KCJ22" s="244"/>
      <c r="KCK22" s="244"/>
      <c r="KCL22" s="244"/>
      <c r="KCM22" s="244"/>
      <c r="KCN22" s="244"/>
      <c r="KCO22" s="244"/>
      <c r="KCP22" s="244"/>
      <c r="KCQ22" s="244"/>
      <c r="KCR22" s="244"/>
      <c r="KCS22" s="244"/>
      <c r="KCT22" s="244"/>
      <c r="KCU22" s="244"/>
      <c r="KCV22" s="244"/>
      <c r="KCW22" s="244"/>
      <c r="KCX22" s="244"/>
      <c r="KCY22" s="244"/>
      <c r="KCZ22" s="244"/>
      <c r="KDA22" s="244"/>
      <c r="KDB22" s="244"/>
      <c r="KDC22" s="244"/>
      <c r="KDD22" s="244"/>
      <c r="KDE22" s="244"/>
      <c r="KDF22" s="244"/>
      <c r="KDG22" s="244"/>
      <c r="KDH22" s="244"/>
      <c r="KDI22" s="244"/>
      <c r="KDJ22" s="244"/>
      <c r="KDK22" s="244"/>
      <c r="KDL22" s="244"/>
      <c r="KDM22" s="244"/>
      <c r="KDN22" s="244"/>
      <c r="KDO22" s="244"/>
      <c r="KDP22" s="244"/>
      <c r="KDQ22" s="244"/>
      <c r="KDR22" s="244"/>
      <c r="KDS22" s="244"/>
      <c r="KDT22" s="244"/>
      <c r="KDU22" s="244"/>
      <c r="KDV22" s="244"/>
      <c r="KDW22" s="244"/>
      <c r="KDX22" s="244"/>
      <c r="KDY22" s="244"/>
      <c r="KDZ22" s="244"/>
      <c r="KEA22" s="244"/>
      <c r="KEB22" s="244"/>
      <c r="KEC22" s="244"/>
      <c r="KED22" s="244"/>
      <c r="KEE22" s="244"/>
      <c r="KEF22" s="244"/>
      <c r="KEG22" s="244"/>
      <c r="KEH22" s="244"/>
      <c r="KEI22" s="244"/>
      <c r="KEJ22" s="244"/>
      <c r="KEK22" s="244"/>
      <c r="KEL22" s="244"/>
      <c r="KEM22" s="244"/>
      <c r="KEN22" s="244"/>
      <c r="KEO22" s="244"/>
      <c r="KEP22" s="244"/>
      <c r="KEQ22" s="244"/>
      <c r="KER22" s="244"/>
      <c r="KES22" s="244"/>
      <c r="KET22" s="244"/>
      <c r="KEU22" s="244"/>
      <c r="KEV22" s="244"/>
      <c r="KEW22" s="244"/>
      <c r="KEX22" s="244"/>
      <c r="KEY22" s="244"/>
      <c r="KEZ22" s="244"/>
      <c r="KFA22" s="244"/>
      <c r="KFB22" s="244"/>
      <c r="KFC22" s="244"/>
      <c r="KFD22" s="244"/>
      <c r="KFE22" s="244"/>
      <c r="KFF22" s="244"/>
      <c r="KFG22" s="244"/>
      <c r="KFH22" s="244"/>
      <c r="KFI22" s="244"/>
      <c r="KFJ22" s="244"/>
      <c r="KFK22" s="244"/>
      <c r="KFL22" s="244"/>
      <c r="KFM22" s="244"/>
      <c r="KFN22" s="244"/>
      <c r="KFO22" s="244"/>
      <c r="KFP22" s="244"/>
      <c r="KFQ22" s="244"/>
      <c r="KFR22" s="244"/>
      <c r="KFS22" s="244"/>
      <c r="KFT22" s="244"/>
      <c r="KFU22" s="244"/>
      <c r="KFV22" s="244"/>
      <c r="KFW22" s="244"/>
      <c r="KFX22" s="244"/>
      <c r="KFY22" s="244"/>
      <c r="KFZ22" s="244"/>
      <c r="KGA22" s="244"/>
      <c r="KGB22" s="244"/>
      <c r="KGC22" s="244"/>
      <c r="KGD22" s="244"/>
      <c r="KGE22" s="244"/>
      <c r="KGF22" s="244"/>
      <c r="KGG22" s="244"/>
      <c r="KGH22" s="244"/>
      <c r="KGI22" s="244"/>
      <c r="KGJ22" s="244"/>
      <c r="KGK22" s="244"/>
      <c r="KGL22" s="244"/>
      <c r="KGM22" s="244"/>
      <c r="KGN22" s="244"/>
      <c r="KGO22" s="244"/>
      <c r="KGP22" s="244"/>
      <c r="KGQ22" s="244"/>
      <c r="KGR22" s="244"/>
      <c r="KGS22" s="244"/>
      <c r="KGT22" s="244"/>
      <c r="KGU22" s="244"/>
      <c r="KGV22" s="244"/>
      <c r="KGW22" s="244"/>
      <c r="KGX22" s="244"/>
      <c r="KGY22" s="244"/>
      <c r="KGZ22" s="244"/>
      <c r="KHA22" s="244"/>
      <c r="KHB22" s="244"/>
      <c r="KHC22" s="244"/>
      <c r="KHD22" s="244"/>
      <c r="KHE22" s="244"/>
      <c r="KHF22" s="244"/>
      <c r="KHG22" s="244"/>
      <c r="KHH22" s="244"/>
      <c r="KHI22" s="244"/>
      <c r="KHJ22" s="244"/>
      <c r="KHK22" s="244"/>
      <c r="KHL22" s="244"/>
      <c r="KHM22" s="244"/>
      <c r="KHN22" s="244"/>
      <c r="KHO22" s="244"/>
      <c r="KHP22" s="244"/>
      <c r="KHQ22" s="244"/>
      <c r="KHR22" s="244"/>
      <c r="KHS22" s="244"/>
      <c r="KHT22" s="244"/>
      <c r="KHU22" s="244"/>
      <c r="KHV22" s="244"/>
      <c r="KHW22" s="244"/>
      <c r="KHX22" s="244"/>
      <c r="KHY22" s="244"/>
      <c r="KHZ22" s="244"/>
      <c r="KIA22" s="244"/>
      <c r="KIB22" s="244"/>
      <c r="KIC22" s="244"/>
      <c r="KID22" s="244"/>
      <c r="KIE22" s="244"/>
      <c r="KIF22" s="244"/>
      <c r="KIG22" s="244"/>
      <c r="KIH22" s="244"/>
      <c r="KII22" s="244"/>
      <c r="KIJ22" s="244"/>
      <c r="KIK22" s="244"/>
      <c r="KIL22" s="244"/>
      <c r="KIM22" s="244"/>
      <c r="KIN22" s="244"/>
      <c r="KIO22" s="244"/>
      <c r="KIP22" s="244"/>
      <c r="KIQ22" s="244"/>
      <c r="KIR22" s="244"/>
      <c r="KIS22" s="244"/>
      <c r="KIT22" s="244"/>
      <c r="KIU22" s="244"/>
      <c r="KIV22" s="244"/>
      <c r="KIW22" s="244"/>
      <c r="KIX22" s="244"/>
      <c r="KIY22" s="244"/>
      <c r="KIZ22" s="244"/>
      <c r="KJA22" s="244"/>
      <c r="KJB22" s="244"/>
      <c r="KJC22" s="244"/>
      <c r="KJD22" s="244"/>
      <c r="KJE22" s="244"/>
      <c r="KJF22" s="244"/>
      <c r="KJG22" s="244"/>
      <c r="KJH22" s="244"/>
      <c r="KJI22" s="244"/>
      <c r="KJJ22" s="244"/>
      <c r="KJK22" s="244"/>
      <c r="KJL22" s="244"/>
      <c r="KJM22" s="244"/>
      <c r="KJN22" s="244"/>
      <c r="KJO22" s="244"/>
      <c r="KJP22" s="244"/>
      <c r="KJQ22" s="244"/>
      <c r="KJR22" s="244"/>
      <c r="KJS22" s="244"/>
      <c r="KJT22" s="244"/>
      <c r="KJU22" s="244"/>
      <c r="KJV22" s="244"/>
      <c r="KJW22" s="244"/>
      <c r="KJX22" s="244"/>
      <c r="KJY22" s="244"/>
      <c r="KJZ22" s="244"/>
      <c r="KKA22" s="244"/>
      <c r="KKB22" s="244"/>
      <c r="KKC22" s="244"/>
      <c r="KKD22" s="244"/>
      <c r="KKE22" s="244"/>
      <c r="KKF22" s="244"/>
      <c r="KKG22" s="244"/>
      <c r="KKH22" s="244"/>
      <c r="KKI22" s="244"/>
      <c r="KKJ22" s="244"/>
      <c r="KKK22" s="244"/>
      <c r="KKL22" s="244"/>
      <c r="KKM22" s="244"/>
      <c r="KKN22" s="244"/>
      <c r="KKO22" s="244"/>
      <c r="KKP22" s="244"/>
      <c r="KKQ22" s="244"/>
      <c r="KKR22" s="244"/>
      <c r="KKS22" s="244"/>
      <c r="KKT22" s="244"/>
      <c r="KKU22" s="244"/>
      <c r="KKV22" s="244"/>
      <c r="KKW22" s="244"/>
      <c r="KKX22" s="244"/>
      <c r="KKY22" s="244"/>
      <c r="KKZ22" s="244"/>
      <c r="KLA22" s="244"/>
      <c r="KLB22" s="244"/>
      <c r="KLC22" s="244"/>
      <c r="KLD22" s="244"/>
      <c r="KLE22" s="244"/>
      <c r="KLF22" s="244"/>
      <c r="KLG22" s="244"/>
      <c r="KLH22" s="244"/>
      <c r="KLI22" s="244"/>
      <c r="KLJ22" s="244"/>
      <c r="KLK22" s="244"/>
      <c r="KLL22" s="244"/>
      <c r="KLM22" s="244"/>
      <c r="KLN22" s="244"/>
      <c r="KLO22" s="244"/>
      <c r="KLP22" s="244"/>
      <c r="KLQ22" s="244"/>
      <c r="KLR22" s="244"/>
      <c r="KLS22" s="244"/>
      <c r="KLT22" s="244"/>
      <c r="KLU22" s="244"/>
      <c r="KLV22" s="244"/>
      <c r="KLW22" s="244"/>
      <c r="KLX22" s="244"/>
      <c r="KLY22" s="244"/>
      <c r="KLZ22" s="244"/>
      <c r="KMA22" s="244"/>
      <c r="KMB22" s="244"/>
      <c r="KMC22" s="244"/>
      <c r="KMD22" s="244"/>
      <c r="KME22" s="244"/>
      <c r="KMF22" s="244"/>
      <c r="KMG22" s="244"/>
      <c r="KMH22" s="244"/>
      <c r="KMI22" s="244"/>
      <c r="KMJ22" s="244"/>
      <c r="KMK22" s="244"/>
      <c r="KML22" s="244"/>
      <c r="KMM22" s="244"/>
      <c r="KMN22" s="244"/>
      <c r="KMO22" s="244"/>
      <c r="KMP22" s="244"/>
      <c r="KMQ22" s="244"/>
      <c r="KMR22" s="244"/>
      <c r="KMS22" s="244"/>
      <c r="KMT22" s="244"/>
      <c r="KMU22" s="244"/>
      <c r="KMV22" s="244"/>
      <c r="KMW22" s="244"/>
      <c r="KMX22" s="244"/>
      <c r="KMY22" s="244"/>
      <c r="KMZ22" s="244"/>
      <c r="KNA22" s="244"/>
      <c r="KNB22" s="244"/>
      <c r="KNC22" s="244"/>
      <c r="KND22" s="244"/>
      <c r="KNE22" s="244"/>
      <c r="KNF22" s="244"/>
      <c r="KNG22" s="244"/>
      <c r="KNH22" s="244"/>
      <c r="KNI22" s="244"/>
      <c r="KNJ22" s="244"/>
      <c r="KNK22" s="244"/>
      <c r="KNL22" s="244"/>
      <c r="KNM22" s="244"/>
      <c r="KNN22" s="244"/>
      <c r="KNO22" s="244"/>
      <c r="KNP22" s="244"/>
      <c r="KNQ22" s="244"/>
      <c r="KNR22" s="244"/>
      <c r="KNS22" s="244"/>
      <c r="KNT22" s="244"/>
      <c r="KNU22" s="244"/>
      <c r="KNV22" s="244"/>
      <c r="KNW22" s="244"/>
      <c r="KNX22" s="244"/>
      <c r="KNY22" s="244"/>
      <c r="KNZ22" s="244"/>
      <c r="KOA22" s="244"/>
      <c r="KOB22" s="244"/>
      <c r="KOC22" s="244"/>
      <c r="KOD22" s="244"/>
      <c r="KOE22" s="244"/>
      <c r="KOF22" s="244"/>
      <c r="KOG22" s="244"/>
      <c r="KOH22" s="244"/>
      <c r="KOI22" s="244"/>
      <c r="KOJ22" s="244"/>
      <c r="KOK22" s="244"/>
      <c r="KOL22" s="244"/>
      <c r="KOM22" s="244"/>
      <c r="KON22" s="244"/>
      <c r="KOO22" s="244"/>
      <c r="KOP22" s="244"/>
      <c r="KOQ22" s="244"/>
      <c r="KOR22" s="244"/>
      <c r="KOS22" s="244"/>
      <c r="KOT22" s="244"/>
      <c r="KOU22" s="244"/>
      <c r="KOV22" s="244"/>
      <c r="KOW22" s="244"/>
      <c r="KOX22" s="244"/>
      <c r="KOY22" s="244"/>
      <c r="KOZ22" s="244"/>
      <c r="KPA22" s="244"/>
      <c r="KPB22" s="244"/>
      <c r="KPC22" s="244"/>
      <c r="KPD22" s="244"/>
      <c r="KPE22" s="244"/>
      <c r="KPF22" s="244"/>
      <c r="KPG22" s="244"/>
      <c r="KPH22" s="244"/>
      <c r="KPI22" s="244"/>
      <c r="KPJ22" s="244"/>
      <c r="KPK22" s="244"/>
      <c r="KPL22" s="244"/>
      <c r="KPM22" s="244"/>
      <c r="KPN22" s="244"/>
      <c r="KPO22" s="244"/>
      <c r="KPP22" s="244"/>
      <c r="KPQ22" s="244"/>
      <c r="KPR22" s="244"/>
      <c r="KPS22" s="244"/>
      <c r="KPT22" s="244"/>
      <c r="KPU22" s="244"/>
      <c r="KPV22" s="244"/>
      <c r="KPW22" s="244"/>
      <c r="KPX22" s="244"/>
      <c r="KPY22" s="244"/>
      <c r="KPZ22" s="244"/>
      <c r="KQA22" s="244"/>
      <c r="KQB22" s="244"/>
      <c r="KQC22" s="244"/>
      <c r="KQD22" s="244"/>
      <c r="KQE22" s="244"/>
      <c r="KQF22" s="244"/>
      <c r="KQG22" s="244"/>
      <c r="KQH22" s="244"/>
      <c r="KQI22" s="244"/>
      <c r="KQJ22" s="244"/>
      <c r="KQK22" s="244"/>
      <c r="KQL22" s="244"/>
      <c r="KQM22" s="244"/>
      <c r="KQN22" s="244"/>
      <c r="KQO22" s="244"/>
      <c r="KQP22" s="244"/>
      <c r="KQQ22" s="244"/>
      <c r="KQR22" s="244"/>
      <c r="KQS22" s="244"/>
      <c r="KQT22" s="244"/>
      <c r="KQU22" s="244"/>
      <c r="KQV22" s="244"/>
      <c r="KQW22" s="244"/>
      <c r="KQX22" s="244"/>
      <c r="KQY22" s="244"/>
      <c r="KQZ22" s="244"/>
      <c r="KRA22" s="244"/>
      <c r="KRB22" s="244"/>
      <c r="KRC22" s="244"/>
      <c r="KRD22" s="244"/>
      <c r="KRE22" s="244"/>
      <c r="KRF22" s="244"/>
      <c r="KRG22" s="244"/>
      <c r="KRH22" s="244"/>
      <c r="KRI22" s="244"/>
      <c r="KRJ22" s="244"/>
      <c r="KRK22" s="244"/>
      <c r="KRL22" s="244"/>
      <c r="KRM22" s="244"/>
      <c r="KRN22" s="244"/>
      <c r="KRO22" s="244"/>
      <c r="KRP22" s="244"/>
      <c r="KRQ22" s="244"/>
      <c r="KRR22" s="244"/>
      <c r="KRS22" s="244"/>
      <c r="KRT22" s="244"/>
      <c r="KRU22" s="244"/>
      <c r="KRV22" s="244"/>
      <c r="KRW22" s="244"/>
      <c r="KRX22" s="244"/>
      <c r="KRY22" s="244"/>
      <c r="KRZ22" s="244"/>
      <c r="KSA22" s="244"/>
      <c r="KSB22" s="244"/>
      <c r="KSC22" s="244"/>
      <c r="KSD22" s="244"/>
      <c r="KSE22" s="244"/>
      <c r="KSF22" s="244"/>
      <c r="KSG22" s="244"/>
      <c r="KSH22" s="244"/>
      <c r="KSI22" s="244"/>
      <c r="KSJ22" s="244"/>
      <c r="KSK22" s="244"/>
      <c r="KSL22" s="244"/>
      <c r="KSM22" s="244"/>
      <c r="KSN22" s="244"/>
      <c r="KSO22" s="244"/>
      <c r="KSP22" s="244"/>
      <c r="KSQ22" s="244"/>
      <c r="KSR22" s="244"/>
      <c r="KSS22" s="244"/>
      <c r="KST22" s="244"/>
      <c r="KSU22" s="244"/>
      <c r="KSV22" s="244"/>
      <c r="KSW22" s="244"/>
      <c r="KSX22" s="244"/>
      <c r="KSY22" s="244"/>
      <c r="KSZ22" s="244"/>
      <c r="KTA22" s="244"/>
      <c r="KTB22" s="244"/>
      <c r="KTC22" s="244"/>
      <c r="KTD22" s="244"/>
      <c r="KTE22" s="244"/>
      <c r="KTF22" s="244"/>
      <c r="KTG22" s="244"/>
      <c r="KTH22" s="244"/>
      <c r="KTI22" s="244"/>
      <c r="KTJ22" s="244"/>
      <c r="KTK22" s="244"/>
      <c r="KTL22" s="244"/>
      <c r="KTM22" s="244"/>
      <c r="KTN22" s="244"/>
      <c r="KTO22" s="244"/>
      <c r="KTP22" s="244"/>
      <c r="KTQ22" s="244"/>
      <c r="KTR22" s="244"/>
      <c r="KTS22" s="244"/>
      <c r="KTT22" s="244"/>
      <c r="KTU22" s="244"/>
      <c r="KTV22" s="244"/>
      <c r="KTW22" s="244"/>
      <c r="KTX22" s="244"/>
      <c r="KTY22" s="244"/>
      <c r="KTZ22" s="244"/>
      <c r="KUA22" s="244"/>
      <c r="KUB22" s="244"/>
      <c r="KUC22" s="244"/>
      <c r="KUD22" s="244"/>
      <c r="KUE22" s="244"/>
      <c r="KUF22" s="244"/>
      <c r="KUG22" s="244"/>
      <c r="KUH22" s="244"/>
      <c r="KUI22" s="244"/>
      <c r="KUJ22" s="244"/>
      <c r="KUK22" s="244"/>
      <c r="KUL22" s="244"/>
      <c r="KUM22" s="244"/>
      <c r="KUN22" s="244"/>
      <c r="KUO22" s="244"/>
      <c r="KUP22" s="244"/>
      <c r="KUQ22" s="244"/>
      <c r="KUR22" s="244"/>
      <c r="KUS22" s="244"/>
      <c r="KUT22" s="244"/>
      <c r="KUU22" s="244"/>
      <c r="KUV22" s="244"/>
      <c r="KUW22" s="244"/>
      <c r="KUX22" s="244"/>
      <c r="KUY22" s="244"/>
      <c r="KUZ22" s="244"/>
      <c r="KVA22" s="244"/>
      <c r="KVB22" s="244"/>
      <c r="KVC22" s="244"/>
      <c r="KVD22" s="244"/>
      <c r="KVE22" s="244"/>
      <c r="KVF22" s="244"/>
      <c r="KVG22" s="244"/>
      <c r="KVH22" s="244"/>
      <c r="KVI22" s="244"/>
      <c r="KVJ22" s="244"/>
      <c r="KVK22" s="244"/>
      <c r="KVL22" s="244"/>
      <c r="KVM22" s="244"/>
      <c r="KVN22" s="244"/>
      <c r="KVO22" s="244"/>
      <c r="KVP22" s="244"/>
      <c r="KVQ22" s="244"/>
      <c r="KVR22" s="244"/>
      <c r="KVS22" s="244"/>
      <c r="KVT22" s="244"/>
      <c r="KVU22" s="244"/>
      <c r="KVV22" s="244"/>
      <c r="KVW22" s="244"/>
      <c r="KVX22" s="244"/>
      <c r="KVY22" s="244"/>
      <c r="KVZ22" s="244"/>
      <c r="KWA22" s="244"/>
      <c r="KWB22" s="244"/>
      <c r="KWC22" s="244"/>
      <c r="KWD22" s="244"/>
      <c r="KWE22" s="244"/>
      <c r="KWF22" s="244"/>
      <c r="KWG22" s="244"/>
      <c r="KWH22" s="244"/>
      <c r="KWI22" s="244"/>
      <c r="KWJ22" s="244"/>
      <c r="KWK22" s="244"/>
      <c r="KWL22" s="244"/>
      <c r="KWM22" s="244"/>
      <c r="KWN22" s="244"/>
      <c r="KWO22" s="244"/>
      <c r="KWP22" s="244"/>
      <c r="KWQ22" s="244"/>
      <c r="KWR22" s="244"/>
      <c r="KWS22" s="244"/>
      <c r="KWT22" s="244"/>
      <c r="KWU22" s="244"/>
      <c r="KWV22" s="244"/>
      <c r="KWW22" s="244"/>
      <c r="KWX22" s="244"/>
      <c r="KWY22" s="244"/>
      <c r="KWZ22" s="244"/>
      <c r="KXA22" s="244"/>
      <c r="KXB22" s="244"/>
      <c r="KXC22" s="244"/>
      <c r="KXD22" s="244"/>
      <c r="KXE22" s="244"/>
      <c r="KXF22" s="244"/>
      <c r="KXG22" s="244"/>
      <c r="KXH22" s="244"/>
      <c r="KXI22" s="244"/>
      <c r="KXJ22" s="244"/>
      <c r="KXK22" s="244"/>
      <c r="KXL22" s="244"/>
      <c r="KXM22" s="244"/>
      <c r="KXN22" s="244"/>
      <c r="KXO22" s="244"/>
      <c r="KXP22" s="244"/>
      <c r="KXQ22" s="244"/>
      <c r="KXR22" s="244"/>
      <c r="KXS22" s="244"/>
      <c r="KXT22" s="244"/>
      <c r="KXU22" s="244"/>
      <c r="KXV22" s="244"/>
      <c r="KXW22" s="244"/>
      <c r="KXX22" s="244"/>
      <c r="KXY22" s="244"/>
      <c r="KXZ22" s="244"/>
      <c r="KYA22" s="244"/>
      <c r="KYB22" s="244"/>
      <c r="KYC22" s="244"/>
      <c r="KYD22" s="244"/>
      <c r="KYE22" s="244"/>
      <c r="KYF22" s="244"/>
      <c r="KYG22" s="244"/>
      <c r="KYH22" s="244"/>
      <c r="KYI22" s="244"/>
      <c r="KYJ22" s="244"/>
      <c r="KYK22" s="244"/>
      <c r="KYL22" s="244"/>
      <c r="KYM22" s="244"/>
      <c r="KYN22" s="244"/>
      <c r="KYO22" s="244"/>
      <c r="KYP22" s="244"/>
      <c r="KYQ22" s="244"/>
      <c r="KYR22" s="244"/>
      <c r="KYS22" s="244"/>
      <c r="KYT22" s="244"/>
      <c r="KYU22" s="244"/>
      <c r="KYV22" s="244"/>
      <c r="KYW22" s="244"/>
      <c r="KYX22" s="244"/>
      <c r="KYY22" s="244"/>
      <c r="KYZ22" s="244"/>
      <c r="KZA22" s="244"/>
      <c r="KZB22" s="244"/>
      <c r="KZC22" s="244"/>
      <c r="KZD22" s="244"/>
      <c r="KZE22" s="244"/>
      <c r="KZF22" s="244"/>
      <c r="KZG22" s="244"/>
      <c r="KZH22" s="244"/>
      <c r="KZI22" s="244"/>
      <c r="KZJ22" s="244"/>
      <c r="KZK22" s="244"/>
      <c r="KZL22" s="244"/>
      <c r="KZM22" s="244"/>
      <c r="KZN22" s="244"/>
      <c r="KZO22" s="244"/>
      <c r="KZP22" s="244"/>
      <c r="KZQ22" s="244"/>
      <c r="KZR22" s="244"/>
      <c r="KZS22" s="244"/>
      <c r="KZT22" s="244"/>
      <c r="KZU22" s="244"/>
      <c r="KZV22" s="244"/>
      <c r="KZW22" s="244"/>
      <c r="KZX22" s="244"/>
      <c r="KZY22" s="244"/>
      <c r="KZZ22" s="244"/>
      <c r="LAA22" s="244"/>
      <c r="LAB22" s="244"/>
      <c r="LAC22" s="244"/>
      <c r="LAD22" s="244"/>
      <c r="LAE22" s="244"/>
      <c r="LAF22" s="244"/>
      <c r="LAG22" s="244"/>
      <c r="LAH22" s="244"/>
      <c r="LAI22" s="244"/>
      <c r="LAJ22" s="244"/>
      <c r="LAK22" s="244"/>
      <c r="LAL22" s="244"/>
      <c r="LAM22" s="244"/>
      <c r="LAN22" s="244"/>
      <c r="LAO22" s="244"/>
      <c r="LAP22" s="244"/>
      <c r="LAQ22" s="244"/>
      <c r="LAR22" s="244"/>
      <c r="LAS22" s="244"/>
      <c r="LAT22" s="244"/>
      <c r="LAU22" s="244"/>
      <c r="LAV22" s="244"/>
      <c r="LAW22" s="244"/>
      <c r="LAX22" s="244"/>
      <c r="LAY22" s="244"/>
      <c r="LAZ22" s="244"/>
      <c r="LBA22" s="244"/>
      <c r="LBB22" s="244"/>
      <c r="LBC22" s="244"/>
      <c r="LBD22" s="244"/>
      <c r="LBE22" s="244"/>
      <c r="LBF22" s="244"/>
      <c r="LBG22" s="244"/>
      <c r="LBH22" s="244"/>
      <c r="LBI22" s="244"/>
      <c r="LBJ22" s="244"/>
      <c r="LBK22" s="244"/>
      <c r="LBL22" s="244"/>
      <c r="LBM22" s="244"/>
      <c r="LBN22" s="244"/>
      <c r="LBO22" s="244"/>
      <c r="LBP22" s="244"/>
      <c r="LBQ22" s="244"/>
      <c r="LBR22" s="244"/>
      <c r="LBS22" s="244"/>
      <c r="LBT22" s="244"/>
      <c r="LBU22" s="244"/>
      <c r="LBV22" s="244"/>
      <c r="LBW22" s="244"/>
      <c r="LBX22" s="244"/>
      <c r="LBY22" s="244"/>
      <c r="LBZ22" s="244"/>
      <c r="LCA22" s="244"/>
      <c r="LCB22" s="244"/>
      <c r="LCC22" s="244"/>
      <c r="LCD22" s="244"/>
      <c r="LCE22" s="244"/>
      <c r="LCF22" s="244"/>
      <c r="LCG22" s="244"/>
      <c r="LCH22" s="244"/>
      <c r="LCI22" s="244"/>
      <c r="LCJ22" s="244"/>
      <c r="LCK22" s="244"/>
      <c r="LCL22" s="244"/>
      <c r="LCM22" s="244"/>
      <c r="LCN22" s="244"/>
      <c r="LCO22" s="244"/>
      <c r="LCP22" s="244"/>
      <c r="LCQ22" s="244"/>
      <c r="LCR22" s="244"/>
      <c r="LCS22" s="244"/>
      <c r="LCT22" s="244"/>
      <c r="LCU22" s="244"/>
      <c r="LCV22" s="244"/>
      <c r="LCW22" s="244"/>
      <c r="LCX22" s="244"/>
      <c r="LCY22" s="244"/>
      <c r="LCZ22" s="244"/>
      <c r="LDA22" s="244"/>
      <c r="LDB22" s="244"/>
      <c r="LDC22" s="244"/>
      <c r="LDD22" s="244"/>
      <c r="LDE22" s="244"/>
      <c r="LDF22" s="244"/>
      <c r="LDG22" s="244"/>
      <c r="LDH22" s="244"/>
      <c r="LDI22" s="244"/>
      <c r="LDJ22" s="244"/>
      <c r="LDK22" s="244"/>
      <c r="LDL22" s="244"/>
      <c r="LDM22" s="244"/>
      <c r="LDN22" s="244"/>
      <c r="LDO22" s="244"/>
      <c r="LDP22" s="244"/>
      <c r="LDQ22" s="244"/>
      <c r="LDR22" s="244"/>
      <c r="LDS22" s="244"/>
      <c r="LDT22" s="244"/>
      <c r="LDU22" s="244"/>
      <c r="LDV22" s="244"/>
      <c r="LDW22" s="244"/>
      <c r="LDX22" s="244"/>
      <c r="LDY22" s="244"/>
      <c r="LDZ22" s="244"/>
      <c r="LEA22" s="244"/>
      <c r="LEB22" s="244"/>
      <c r="LEC22" s="244"/>
      <c r="LED22" s="244"/>
      <c r="LEE22" s="244"/>
      <c r="LEF22" s="244"/>
      <c r="LEG22" s="244"/>
      <c r="LEH22" s="244"/>
      <c r="LEI22" s="244"/>
      <c r="LEJ22" s="244"/>
      <c r="LEK22" s="244"/>
      <c r="LEL22" s="244"/>
      <c r="LEM22" s="244"/>
      <c r="LEN22" s="244"/>
      <c r="LEO22" s="244"/>
      <c r="LEP22" s="244"/>
      <c r="LEQ22" s="244"/>
      <c r="LER22" s="244"/>
      <c r="LES22" s="244"/>
      <c r="LET22" s="244"/>
      <c r="LEU22" s="244"/>
      <c r="LEV22" s="244"/>
      <c r="LEW22" s="244"/>
      <c r="LEX22" s="244"/>
      <c r="LEY22" s="244"/>
      <c r="LEZ22" s="244"/>
      <c r="LFA22" s="244"/>
      <c r="LFB22" s="244"/>
      <c r="LFC22" s="244"/>
      <c r="LFD22" s="244"/>
      <c r="LFE22" s="244"/>
      <c r="LFF22" s="244"/>
      <c r="LFG22" s="244"/>
      <c r="LFH22" s="244"/>
      <c r="LFI22" s="244"/>
      <c r="LFJ22" s="244"/>
      <c r="LFK22" s="244"/>
      <c r="LFL22" s="244"/>
      <c r="LFM22" s="244"/>
      <c r="LFN22" s="244"/>
      <c r="LFO22" s="244"/>
      <c r="LFP22" s="244"/>
      <c r="LFQ22" s="244"/>
      <c r="LFR22" s="244"/>
      <c r="LFS22" s="244"/>
      <c r="LFT22" s="244"/>
      <c r="LFU22" s="244"/>
      <c r="LFV22" s="244"/>
      <c r="LFW22" s="244"/>
      <c r="LFX22" s="244"/>
      <c r="LFY22" s="244"/>
      <c r="LFZ22" s="244"/>
      <c r="LGA22" s="244"/>
      <c r="LGB22" s="244"/>
      <c r="LGC22" s="244"/>
      <c r="LGD22" s="244"/>
      <c r="LGE22" s="244"/>
      <c r="LGF22" s="244"/>
      <c r="LGG22" s="244"/>
      <c r="LGH22" s="244"/>
      <c r="LGI22" s="244"/>
      <c r="LGJ22" s="244"/>
      <c r="LGK22" s="244"/>
      <c r="LGL22" s="244"/>
      <c r="LGM22" s="244"/>
      <c r="LGN22" s="244"/>
      <c r="LGO22" s="244"/>
      <c r="LGP22" s="244"/>
      <c r="LGQ22" s="244"/>
      <c r="LGR22" s="244"/>
      <c r="LGS22" s="244"/>
      <c r="LGT22" s="244"/>
      <c r="LGU22" s="244"/>
      <c r="LGV22" s="244"/>
      <c r="LGW22" s="244"/>
      <c r="LGX22" s="244"/>
      <c r="LGY22" s="244"/>
      <c r="LGZ22" s="244"/>
      <c r="LHA22" s="244"/>
      <c r="LHB22" s="244"/>
      <c r="LHC22" s="244"/>
      <c r="LHD22" s="244"/>
      <c r="LHE22" s="244"/>
      <c r="LHF22" s="244"/>
      <c r="LHG22" s="244"/>
      <c r="LHH22" s="244"/>
      <c r="LHI22" s="244"/>
      <c r="LHJ22" s="244"/>
      <c r="LHK22" s="244"/>
      <c r="LHL22" s="244"/>
      <c r="LHM22" s="244"/>
      <c r="LHN22" s="244"/>
      <c r="LHO22" s="244"/>
      <c r="LHP22" s="244"/>
      <c r="LHQ22" s="244"/>
      <c r="LHR22" s="244"/>
      <c r="LHS22" s="244"/>
      <c r="LHT22" s="244"/>
      <c r="LHU22" s="244"/>
      <c r="LHV22" s="244"/>
      <c r="LHW22" s="244"/>
      <c r="LHX22" s="244"/>
      <c r="LHY22" s="244"/>
      <c r="LHZ22" s="244"/>
      <c r="LIA22" s="244"/>
      <c r="LIB22" s="244"/>
      <c r="LIC22" s="244"/>
      <c r="LID22" s="244"/>
      <c r="LIE22" s="244"/>
      <c r="LIF22" s="244"/>
      <c r="LIG22" s="244"/>
      <c r="LIH22" s="244"/>
      <c r="LII22" s="244"/>
      <c r="LIJ22" s="244"/>
      <c r="LIK22" s="244"/>
      <c r="LIL22" s="244"/>
      <c r="LIM22" s="244"/>
      <c r="LIN22" s="244"/>
      <c r="LIO22" s="244"/>
      <c r="LIP22" s="244"/>
      <c r="LIQ22" s="244"/>
      <c r="LIR22" s="244"/>
      <c r="LIS22" s="244"/>
      <c r="LIT22" s="244"/>
      <c r="LIU22" s="244"/>
      <c r="LIV22" s="244"/>
      <c r="LIW22" s="244"/>
      <c r="LIX22" s="244"/>
      <c r="LIY22" s="244"/>
      <c r="LIZ22" s="244"/>
      <c r="LJA22" s="244"/>
      <c r="LJB22" s="244"/>
      <c r="LJC22" s="244"/>
      <c r="LJD22" s="244"/>
      <c r="LJE22" s="244"/>
      <c r="LJF22" s="244"/>
      <c r="LJG22" s="244"/>
      <c r="LJH22" s="244"/>
      <c r="LJI22" s="244"/>
      <c r="LJJ22" s="244"/>
      <c r="LJK22" s="244"/>
      <c r="LJL22" s="244"/>
      <c r="LJM22" s="244"/>
      <c r="LJN22" s="244"/>
      <c r="LJO22" s="244"/>
      <c r="LJP22" s="244"/>
      <c r="LJQ22" s="244"/>
      <c r="LJR22" s="244"/>
      <c r="LJS22" s="244"/>
      <c r="LJT22" s="244"/>
      <c r="LJU22" s="244"/>
      <c r="LJV22" s="244"/>
      <c r="LJW22" s="244"/>
      <c r="LJX22" s="244"/>
      <c r="LJY22" s="244"/>
      <c r="LJZ22" s="244"/>
      <c r="LKA22" s="244"/>
      <c r="LKB22" s="244"/>
      <c r="LKC22" s="244"/>
      <c r="LKD22" s="244"/>
      <c r="LKE22" s="244"/>
      <c r="LKF22" s="244"/>
      <c r="LKG22" s="244"/>
      <c r="LKH22" s="244"/>
      <c r="LKI22" s="244"/>
      <c r="LKJ22" s="244"/>
      <c r="LKK22" s="244"/>
      <c r="LKL22" s="244"/>
      <c r="LKM22" s="244"/>
      <c r="LKN22" s="244"/>
      <c r="LKO22" s="244"/>
      <c r="LKP22" s="244"/>
      <c r="LKQ22" s="244"/>
      <c r="LKR22" s="244"/>
      <c r="LKS22" s="244"/>
      <c r="LKT22" s="244"/>
      <c r="LKU22" s="244"/>
      <c r="LKV22" s="244"/>
      <c r="LKW22" s="244"/>
      <c r="LKX22" s="244"/>
      <c r="LKY22" s="244"/>
      <c r="LKZ22" s="244"/>
      <c r="LLA22" s="244"/>
      <c r="LLB22" s="244"/>
      <c r="LLC22" s="244"/>
      <c r="LLD22" s="244"/>
      <c r="LLE22" s="244"/>
      <c r="LLF22" s="244"/>
      <c r="LLG22" s="244"/>
      <c r="LLH22" s="244"/>
      <c r="LLI22" s="244"/>
      <c r="LLJ22" s="244"/>
      <c r="LLK22" s="244"/>
      <c r="LLL22" s="244"/>
      <c r="LLM22" s="244"/>
      <c r="LLN22" s="244"/>
      <c r="LLO22" s="244"/>
      <c r="LLP22" s="244"/>
      <c r="LLQ22" s="244"/>
      <c r="LLR22" s="244"/>
      <c r="LLS22" s="244"/>
      <c r="LLT22" s="244"/>
      <c r="LLU22" s="244"/>
      <c r="LLV22" s="244"/>
      <c r="LLW22" s="244"/>
      <c r="LLX22" s="244"/>
      <c r="LLY22" s="244"/>
      <c r="LLZ22" s="244"/>
      <c r="LMA22" s="244"/>
      <c r="LMB22" s="244"/>
      <c r="LMC22" s="244"/>
      <c r="LMD22" s="244"/>
      <c r="LME22" s="244"/>
      <c r="LMF22" s="244"/>
      <c r="LMG22" s="244"/>
      <c r="LMH22" s="244"/>
      <c r="LMI22" s="244"/>
      <c r="LMJ22" s="244"/>
      <c r="LMK22" s="244"/>
      <c r="LML22" s="244"/>
      <c r="LMM22" s="244"/>
      <c r="LMN22" s="244"/>
      <c r="LMO22" s="244"/>
      <c r="LMP22" s="244"/>
      <c r="LMQ22" s="244"/>
      <c r="LMR22" s="244"/>
      <c r="LMS22" s="244"/>
      <c r="LMT22" s="244"/>
      <c r="LMU22" s="244"/>
      <c r="LMV22" s="244"/>
      <c r="LMW22" s="244"/>
      <c r="LMX22" s="244"/>
      <c r="LMY22" s="244"/>
      <c r="LMZ22" s="244"/>
      <c r="LNA22" s="244"/>
      <c r="LNB22" s="244"/>
      <c r="LNC22" s="244"/>
      <c r="LND22" s="244"/>
      <c r="LNE22" s="244"/>
      <c r="LNF22" s="244"/>
      <c r="LNG22" s="244"/>
      <c r="LNH22" s="244"/>
      <c r="LNI22" s="244"/>
      <c r="LNJ22" s="244"/>
      <c r="LNK22" s="244"/>
      <c r="LNL22" s="244"/>
      <c r="LNM22" s="244"/>
      <c r="LNN22" s="244"/>
      <c r="LNO22" s="244"/>
      <c r="LNP22" s="244"/>
      <c r="LNQ22" s="244"/>
      <c r="LNR22" s="244"/>
      <c r="LNS22" s="244"/>
      <c r="LNT22" s="244"/>
      <c r="LNU22" s="244"/>
      <c r="LNV22" s="244"/>
      <c r="LNW22" s="244"/>
      <c r="LNX22" s="244"/>
      <c r="LNY22" s="244"/>
      <c r="LNZ22" s="244"/>
      <c r="LOA22" s="244"/>
      <c r="LOB22" s="244"/>
      <c r="LOC22" s="244"/>
      <c r="LOD22" s="244"/>
      <c r="LOE22" s="244"/>
      <c r="LOF22" s="244"/>
      <c r="LOG22" s="244"/>
      <c r="LOH22" s="244"/>
      <c r="LOI22" s="244"/>
      <c r="LOJ22" s="244"/>
      <c r="LOK22" s="244"/>
      <c r="LOL22" s="244"/>
      <c r="LOM22" s="244"/>
      <c r="LON22" s="244"/>
      <c r="LOO22" s="244"/>
      <c r="LOP22" s="244"/>
      <c r="LOQ22" s="244"/>
      <c r="LOR22" s="244"/>
      <c r="LOS22" s="244"/>
      <c r="LOT22" s="244"/>
      <c r="LOU22" s="244"/>
      <c r="LOV22" s="244"/>
      <c r="LOW22" s="244"/>
      <c r="LOX22" s="244"/>
      <c r="LOY22" s="244"/>
      <c r="LOZ22" s="244"/>
      <c r="LPA22" s="244"/>
      <c r="LPB22" s="244"/>
      <c r="LPC22" s="244"/>
      <c r="LPD22" s="244"/>
      <c r="LPE22" s="244"/>
      <c r="LPF22" s="244"/>
      <c r="LPG22" s="244"/>
      <c r="LPH22" s="244"/>
      <c r="LPI22" s="244"/>
      <c r="LPJ22" s="244"/>
      <c r="LPK22" s="244"/>
      <c r="LPL22" s="244"/>
      <c r="LPM22" s="244"/>
      <c r="LPN22" s="244"/>
      <c r="LPO22" s="244"/>
      <c r="LPP22" s="244"/>
      <c r="LPQ22" s="244"/>
      <c r="LPR22" s="244"/>
      <c r="LPS22" s="244"/>
      <c r="LPT22" s="244"/>
      <c r="LPU22" s="244"/>
      <c r="LPV22" s="244"/>
      <c r="LPW22" s="244"/>
      <c r="LPX22" s="244"/>
      <c r="LPY22" s="244"/>
      <c r="LPZ22" s="244"/>
      <c r="LQA22" s="244"/>
      <c r="LQB22" s="244"/>
      <c r="LQC22" s="244"/>
      <c r="LQD22" s="244"/>
      <c r="LQE22" s="244"/>
      <c r="LQF22" s="244"/>
      <c r="LQG22" s="244"/>
      <c r="LQH22" s="244"/>
      <c r="LQI22" s="244"/>
      <c r="LQJ22" s="244"/>
      <c r="LQK22" s="244"/>
      <c r="LQL22" s="244"/>
      <c r="LQM22" s="244"/>
      <c r="LQN22" s="244"/>
      <c r="LQO22" s="244"/>
      <c r="LQP22" s="244"/>
      <c r="LQQ22" s="244"/>
      <c r="LQR22" s="244"/>
      <c r="LQS22" s="244"/>
      <c r="LQT22" s="244"/>
      <c r="LQU22" s="244"/>
      <c r="LQV22" s="244"/>
      <c r="LQW22" s="244"/>
      <c r="LQX22" s="244"/>
      <c r="LQY22" s="244"/>
      <c r="LQZ22" s="244"/>
      <c r="LRA22" s="244"/>
      <c r="LRB22" s="244"/>
      <c r="LRC22" s="244"/>
      <c r="LRD22" s="244"/>
      <c r="LRE22" s="244"/>
      <c r="LRF22" s="244"/>
      <c r="LRG22" s="244"/>
      <c r="LRH22" s="244"/>
      <c r="LRI22" s="244"/>
      <c r="LRJ22" s="244"/>
      <c r="LRK22" s="244"/>
      <c r="LRL22" s="244"/>
      <c r="LRM22" s="244"/>
      <c r="LRN22" s="244"/>
      <c r="LRO22" s="244"/>
      <c r="LRP22" s="244"/>
      <c r="LRQ22" s="244"/>
      <c r="LRR22" s="244"/>
      <c r="LRS22" s="244"/>
      <c r="LRT22" s="244"/>
      <c r="LRU22" s="244"/>
      <c r="LRV22" s="244"/>
      <c r="LRW22" s="244"/>
      <c r="LRX22" s="244"/>
      <c r="LRY22" s="244"/>
      <c r="LRZ22" s="244"/>
      <c r="LSA22" s="244"/>
      <c r="LSB22" s="244"/>
      <c r="LSC22" s="244"/>
      <c r="LSD22" s="244"/>
      <c r="LSE22" s="244"/>
      <c r="LSF22" s="244"/>
      <c r="LSG22" s="244"/>
      <c r="LSH22" s="244"/>
      <c r="LSI22" s="244"/>
      <c r="LSJ22" s="244"/>
      <c r="LSK22" s="244"/>
      <c r="LSL22" s="244"/>
      <c r="LSM22" s="244"/>
      <c r="LSN22" s="244"/>
      <c r="LSO22" s="244"/>
      <c r="LSP22" s="244"/>
      <c r="LSQ22" s="244"/>
      <c r="LSR22" s="244"/>
      <c r="LSS22" s="244"/>
      <c r="LST22" s="244"/>
      <c r="LSU22" s="244"/>
      <c r="LSV22" s="244"/>
      <c r="LSW22" s="244"/>
      <c r="LSX22" s="244"/>
      <c r="LSY22" s="244"/>
      <c r="LSZ22" s="244"/>
      <c r="LTA22" s="244"/>
      <c r="LTB22" s="244"/>
      <c r="LTC22" s="244"/>
      <c r="LTD22" s="244"/>
      <c r="LTE22" s="244"/>
      <c r="LTF22" s="244"/>
      <c r="LTG22" s="244"/>
      <c r="LTH22" s="244"/>
      <c r="LTI22" s="244"/>
      <c r="LTJ22" s="244"/>
      <c r="LTK22" s="244"/>
      <c r="LTL22" s="244"/>
      <c r="LTM22" s="244"/>
      <c r="LTN22" s="244"/>
      <c r="LTO22" s="244"/>
      <c r="LTP22" s="244"/>
      <c r="LTQ22" s="244"/>
      <c r="LTR22" s="244"/>
      <c r="LTS22" s="244"/>
      <c r="LTT22" s="244"/>
      <c r="LTU22" s="244"/>
      <c r="LTV22" s="244"/>
      <c r="LTW22" s="244"/>
      <c r="LTX22" s="244"/>
      <c r="LTY22" s="244"/>
      <c r="LTZ22" s="244"/>
      <c r="LUA22" s="244"/>
      <c r="LUB22" s="244"/>
      <c r="LUC22" s="244"/>
      <c r="LUD22" s="244"/>
      <c r="LUE22" s="244"/>
      <c r="LUF22" s="244"/>
      <c r="LUG22" s="244"/>
      <c r="LUH22" s="244"/>
      <c r="LUI22" s="244"/>
      <c r="LUJ22" s="244"/>
      <c r="LUK22" s="244"/>
      <c r="LUL22" s="244"/>
      <c r="LUM22" s="244"/>
      <c r="LUN22" s="244"/>
      <c r="LUO22" s="244"/>
      <c r="LUP22" s="244"/>
      <c r="LUQ22" s="244"/>
      <c r="LUR22" s="244"/>
      <c r="LUS22" s="244"/>
      <c r="LUT22" s="244"/>
      <c r="LUU22" s="244"/>
      <c r="LUV22" s="244"/>
      <c r="LUW22" s="244"/>
      <c r="LUX22" s="244"/>
      <c r="LUY22" s="244"/>
      <c r="LUZ22" s="244"/>
      <c r="LVA22" s="244"/>
      <c r="LVB22" s="244"/>
      <c r="LVC22" s="244"/>
      <c r="LVD22" s="244"/>
      <c r="LVE22" s="244"/>
      <c r="LVF22" s="244"/>
      <c r="LVG22" s="244"/>
      <c r="LVH22" s="244"/>
      <c r="LVI22" s="244"/>
      <c r="LVJ22" s="244"/>
      <c r="LVK22" s="244"/>
      <c r="LVL22" s="244"/>
      <c r="LVM22" s="244"/>
      <c r="LVN22" s="244"/>
      <c r="LVO22" s="244"/>
      <c r="LVP22" s="244"/>
      <c r="LVQ22" s="244"/>
      <c r="LVR22" s="244"/>
      <c r="LVS22" s="244"/>
      <c r="LVT22" s="244"/>
      <c r="LVU22" s="244"/>
      <c r="LVV22" s="244"/>
      <c r="LVW22" s="244"/>
      <c r="LVX22" s="244"/>
      <c r="LVY22" s="244"/>
      <c r="LVZ22" s="244"/>
      <c r="LWA22" s="244"/>
      <c r="LWB22" s="244"/>
      <c r="LWC22" s="244"/>
      <c r="LWD22" s="244"/>
      <c r="LWE22" s="244"/>
      <c r="LWF22" s="244"/>
      <c r="LWG22" s="244"/>
      <c r="LWH22" s="244"/>
      <c r="LWI22" s="244"/>
      <c r="LWJ22" s="244"/>
      <c r="LWK22" s="244"/>
      <c r="LWL22" s="244"/>
      <c r="LWM22" s="244"/>
      <c r="LWN22" s="244"/>
      <c r="LWO22" s="244"/>
      <c r="LWP22" s="244"/>
      <c r="LWQ22" s="244"/>
      <c r="LWR22" s="244"/>
      <c r="LWS22" s="244"/>
      <c r="LWT22" s="244"/>
      <c r="LWU22" s="244"/>
      <c r="LWV22" s="244"/>
      <c r="LWW22" s="244"/>
      <c r="LWX22" s="244"/>
      <c r="LWY22" s="244"/>
      <c r="LWZ22" s="244"/>
      <c r="LXA22" s="244"/>
      <c r="LXB22" s="244"/>
      <c r="LXC22" s="244"/>
      <c r="LXD22" s="244"/>
      <c r="LXE22" s="244"/>
      <c r="LXF22" s="244"/>
      <c r="LXG22" s="244"/>
      <c r="LXH22" s="244"/>
      <c r="LXI22" s="244"/>
      <c r="LXJ22" s="244"/>
      <c r="LXK22" s="244"/>
      <c r="LXL22" s="244"/>
      <c r="LXM22" s="244"/>
      <c r="LXN22" s="244"/>
      <c r="LXO22" s="244"/>
      <c r="LXP22" s="244"/>
      <c r="LXQ22" s="244"/>
      <c r="LXR22" s="244"/>
      <c r="LXS22" s="244"/>
      <c r="LXT22" s="244"/>
      <c r="LXU22" s="244"/>
      <c r="LXV22" s="244"/>
      <c r="LXW22" s="244"/>
      <c r="LXX22" s="244"/>
      <c r="LXY22" s="244"/>
      <c r="LXZ22" s="244"/>
      <c r="LYA22" s="244"/>
      <c r="LYB22" s="244"/>
      <c r="LYC22" s="244"/>
      <c r="LYD22" s="244"/>
      <c r="LYE22" s="244"/>
      <c r="LYF22" s="244"/>
      <c r="LYG22" s="244"/>
      <c r="LYH22" s="244"/>
      <c r="LYI22" s="244"/>
      <c r="LYJ22" s="244"/>
      <c r="LYK22" s="244"/>
      <c r="LYL22" s="244"/>
      <c r="LYM22" s="244"/>
      <c r="LYN22" s="244"/>
      <c r="LYO22" s="244"/>
      <c r="LYP22" s="244"/>
      <c r="LYQ22" s="244"/>
      <c r="LYR22" s="244"/>
      <c r="LYS22" s="244"/>
      <c r="LYT22" s="244"/>
      <c r="LYU22" s="244"/>
      <c r="LYV22" s="244"/>
      <c r="LYW22" s="244"/>
      <c r="LYX22" s="244"/>
      <c r="LYY22" s="244"/>
      <c r="LYZ22" s="244"/>
      <c r="LZA22" s="244"/>
      <c r="LZB22" s="244"/>
      <c r="LZC22" s="244"/>
      <c r="LZD22" s="244"/>
      <c r="LZE22" s="244"/>
      <c r="LZF22" s="244"/>
      <c r="LZG22" s="244"/>
      <c r="LZH22" s="244"/>
      <c r="LZI22" s="244"/>
      <c r="LZJ22" s="244"/>
      <c r="LZK22" s="244"/>
      <c r="LZL22" s="244"/>
      <c r="LZM22" s="244"/>
      <c r="LZN22" s="244"/>
      <c r="LZO22" s="244"/>
      <c r="LZP22" s="244"/>
      <c r="LZQ22" s="244"/>
      <c r="LZR22" s="244"/>
      <c r="LZS22" s="244"/>
      <c r="LZT22" s="244"/>
      <c r="LZU22" s="244"/>
      <c r="LZV22" s="244"/>
      <c r="LZW22" s="244"/>
      <c r="LZX22" s="244"/>
      <c r="LZY22" s="244"/>
      <c r="LZZ22" s="244"/>
      <c r="MAA22" s="244"/>
      <c r="MAB22" s="244"/>
      <c r="MAC22" s="244"/>
      <c r="MAD22" s="244"/>
      <c r="MAE22" s="244"/>
      <c r="MAF22" s="244"/>
      <c r="MAG22" s="244"/>
      <c r="MAH22" s="244"/>
      <c r="MAI22" s="244"/>
      <c r="MAJ22" s="244"/>
      <c r="MAK22" s="244"/>
      <c r="MAL22" s="244"/>
      <c r="MAM22" s="244"/>
      <c r="MAN22" s="244"/>
      <c r="MAO22" s="244"/>
      <c r="MAP22" s="244"/>
      <c r="MAQ22" s="244"/>
      <c r="MAR22" s="244"/>
      <c r="MAS22" s="244"/>
      <c r="MAT22" s="244"/>
      <c r="MAU22" s="244"/>
      <c r="MAV22" s="244"/>
      <c r="MAW22" s="244"/>
      <c r="MAX22" s="244"/>
      <c r="MAY22" s="244"/>
      <c r="MAZ22" s="244"/>
      <c r="MBA22" s="244"/>
      <c r="MBB22" s="244"/>
      <c r="MBC22" s="244"/>
      <c r="MBD22" s="244"/>
      <c r="MBE22" s="244"/>
      <c r="MBF22" s="244"/>
      <c r="MBG22" s="244"/>
      <c r="MBH22" s="244"/>
      <c r="MBI22" s="244"/>
      <c r="MBJ22" s="244"/>
      <c r="MBK22" s="244"/>
      <c r="MBL22" s="244"/>
      <c r="MBM22" s="244"/>
      <c r="MBN22" s="244"/>
      <c r="MBO22" s="244"/>
      <c r="MBP22" s="244"/>
      <c r="MBQ22" s="244"/>
      <c r="MBR22" s="244"/>
      <c r="MBS22" s="244"/>
      <c r="MBT22" s="244"/>
      <c r="MBU22" s="244"/>
      <c r="MBV22" s="244"/>
      <c r="MBW22" s="244"/>
      <c r="MBX22" s="244"/>
      <c r="MBY22" s="244"/>
      <c r="MBZ22" s="244"/>
      <c r="MCA22" s="244"/>
      <c r="MCB22" s="244"/>
      <c r="MCC22" s="244"/>
      <c r="MCD22" s="244"/>
      <c r="MCE22" s="244"/>
      <c r="MCF22" s="244"/>
      <c r="MCG22" s="244"/>
      <c r="MCH22" s="244"/>
      <c r="MCI22" s="244"/>
      <c r="MCJ22" s="244"/>
      <c r="MCK22" s="244"/>
      <c r="MCL22" s="244"/>
      <c r="MCM22" s="244"/>
      <c r="MCN22" s="244"/>
      <c r="MCO22" s="244"/>
      <c r="MCP22" s="244"/>
      <c r="MCQ22" s="244"/>
      <c r="MCR22" s="244"/>
      <c r="MCS22" s="244"/>
      <c r="MCT22" s="244"/>
      <c r="MCU22" s="244"/>
      <c r="MCV22" s="244"/>
      <c r="MCW22" s="244"/>
      <c r="MCX22" s="244"/>
      <c r="MCY22" s="244"/>
      <c r="MCZ22" s="244"/>
      <c r="MDA22" s="244"/>
      <c r="MDB22" s="244"/>
      <c r="MDC22" s="244"/>
      <c r="MDD22" s="244"/>
      <c r="MDE22" s="244"/>
      <c r="MDF22" s="244"/>
      <c r="MDG22" s="244"/>
      <c r="MDH22" s="244"/>
      <c r="MDI22" s="244"/>
      <c r="MDJ22" s="244"/>
      <c r="MDK22" s="244"/>
      <c r="MDL22" s="244"/>
      <c r="MDM22" s="244"/>
      <c r="MDN22" s="244"/>
      <c r="MDO22" s="244"/>
      <c r="MDP22" s="244"/>
      <c r="MDQ22" s="244"/>
      <c r="MDR22" s="244"/>
      <c r="MDS22" s="244"/>
      <c r="MDT22" s="244"/>
      <c r="MDU22" s="244"/>
      <c r="MDV22" s="244"/>
      <c r="MDW22" s="244"/>
      <c r="MDX22" s="244"/>
      <c r="MDY22" s="244"/>
      <c r="MDZ22" s="244"/>
      <c r="MEA22" s="244"/>
      <c r="MEB22" s="244"/>
      <c r="MEC22" s="244"/>
      <c r="MED22" s="244"/>
      <c r="MEE22" s="244"/>
      <c r="MEF22" s="244"/>
      <c r="MEG22" s="244"/>
      <c r="MEH22" s="244"/>
      <c r="MEI22" s="244"/>
      <c r="MEJ22" s="244"/>
      <c r="MEK22" s="244"/>
      <c r="MEL22" s="244"/>
      <c r="MEM22" s="244"/>
      <c r="MEN22" s="244"/>
      <c r="MEO22" s="244"/>
      <c r="MEP22" s="244"/>
      <c r="MEQ22" s="244"/>
      <c r="MER22" s="244"/>
      <c r="MES22" s="244"/>
      <c r="MET22" s="244"/>
      <c r="MEU22" s="244"/>
      <c r="MEV22" s="244"/>
      <c r="MEW22" s="244"/>
      <c r="MEX22" s="244"/>
      <c r="MEY22" s="244"/>
      <c r="MEZ22" s="244"/>
      <c r="MFA22" s="244"/>
      <c r="MFB22" s="244"/>
      <c r="MFC22" s="244"/>
      <c r="MFD22" s="244"/>
      <c r="MFE22" s="244"/>
      <c r="MFF22" s="244"/>
      <c r="MFG22" s="244"/>
      <c r="MFH22" s="244"/>
      <c r="MFI22" s="244"/>
      <c r="MFJ22" s="244"/>
      <c r="MFK22" s="244"/>
      <c r="MFL22" s="244"/>
      <c r="MFM22" s="244"/>
      <c r="MFN22" s="244"/>
      <c r="MFO22" s="244"/>
      <c r="MFP22" s="244"/>
      <c r="MFQ22" s="244"/>
      <c r="MFR22" s="244"/>
      <c r="MFS22" s="244"/>
      <c r="MFT22" s="244"/>
      <c r="MFU22" s="244"/>
      <c r="MFV22" s="244"/>
      <c r="MFW22" s="244"/>
      <c r="MFX22" s="244"/>
      <c r="MFY22" s="244"/>
      <c r="MFZ22" s="244"/>
      <c r="MGA22" s="244"/>
      <c r="MGB22" s="244"/>
      <c r="MGC22" s="244"/>
      <c r="MGD22" s="244"/>
      <c r="MGE22" s="244"/>
      <c r="MGF22" s="244"/>
      <c r="MGG22" s="244"/>
      <c r="MGH22" s="244"/>
      <c r="MGI22" s="244"/>
      <c r="MGJ22" s="244"/>
      <c r="MGK22" s="244"/>
      <c r="MGL22" s="244"/>
      <c r="MGM22" s="244"/>
      <c r="MGN22" s="244"/>
      <c r="MGO22" s="244"/>
      <c r="MGP22" s="244"/>
      <c r="MGQ22" s="244"/>
      <c r="MGR22" s="244"/>
      <c r="MGS22" s="244"/>
      <c r="MGT22" s="244"/>
      <c r="MGU22" s="244"/>
      <c r="MGV22" s="244"/>
      <c r="MGW22" s="244"/>
      <c r="MGX22" s="244"/>
      <c r="MGY22" s="244"/>
      <c r="MGZ22" s="244"/>
      <c r="MHA22" s="244"/>
      <c r="MHB22" s="244"/>
      <c r="MHC22" s="244"/>
      <c r="MHD22" s="244"/>
      <c r="MHE22" s="244"/>
      <c r="MHF22" s="244"/>
      <c r="MHG22" s="244"/>
      <c r="MHH22" s="244"/>
      <c r="MHI22" s="244"/>
      <c r="MHJ22" s="244"/>
      <c r="MHK22" s="244"/>
      <c r="MHL22" s="244"/>
      <c r="MHM22" s="244"/>
      <c r="MHN22" s="244"/>
      <c r="MHO22" s="244"/>
      <c r="MHP22" s="244"/>
      <c r="MHQ22" s="244"/>
      <c r="MHR22" s="244"/>
      <c r="MHS22" s="244"/>
      <c r="MHT22" s="244"/>
      <c r="MHU22" s="244"/>
      <c r="MHV22" s="244"/>
      <c r="MHW22" s="244"/>
      <c r="MHX22" s="244"/>
      <c r="MHY22" s="244"/>
      <c r="MHZ22" s="244"/>
      <c r="MIA22" s="244"/>
      <c r="MIB22" s="244"/>
      <c r="MIC22" s="244"/>
      <c r="MID22" s="244"/>
      <c r="MIE22" s="244"/>
      <c r="MIF22" s="244"/>
      <c r="MIG22" s="244"/>
      <c r="MIH22" s="244"/>
      <c r="MII22" s="244"/>
      <c r="MIJ22" s="244"/>
      <c r="MIK22" s="244"/>
      <c r="MIL22" s="244"/>
      <c r="MIM22" s="244"/>
      <c r="MIN22" s="244"/>
      <c r="MIO22" s="244"/>
      <c r="MIP22" s="244"/>
      <c r="MIQ22" s="244"/>
      <c r="MIR22" s="244"/>
      <c r="MIS22" s="244"/>
      <c r="MIT22" s="244"/>
      <c r="MIU22" s="244"/>
      <c r="MIV22" s="244"/>
      <c r="MIW22" s="244"/>
      <c r="MIX22" s="244"/>
      <c r="MIY22" s="244"/>
      <c r="MIZ22" s="244"/>
      <c r="MJA22" s="244"/>
      <c r="MJB22" s="244"/>
      <c r="MJC22" s="244"/>
      <c r="MJD22" s="244"/>
      <c r="MJE22" s="244"/>
      <c r="MJF22" s="244"/>
      <c r="MJG22" s="244"/>
      <c r="MJH22" s="244"/>
      <c r="MJI22" s="244"/>
      <c r="MJJ22" s="244"/>
      <c r="MJK22" s="244"/>
      <c r="MJL22" s="244"/>
      <c r="MJM22" s="244"/>
      <c r="MJN22" s="244"/>
      <c r="MJO22" s="244"/>
      <c r="MJP22" s="244"/>
      <c r="MJQ22" s="244"/>
      <c r="MJR22" s="244"/>
      <c r="MJS22" s="244"/>
      <c r="MJT22" s="244"/>
      <c r="MJU22" s="244"/>
      <c r="MJV22" s="244"/>
      <c r="MJW22" s="244"/>
      <c r="MJX22" s="244"/>
      <c r="MJY22" s="244"/>
      <c r="MJZ22" s="244"/>
      <c r="MKA22" s="244"/>
      <c r="MKB22" s="244"/>
      <c r="MKC22" s="244"/>
      <c r="MKD22" s="244"/>
      <c r="MKE22" s="244"/>
      <c r="MKF22" s="244"/>
      <c r="MKG22" s="244"/>
      <c r="MKH22" s="244"/>
      <c r="MKI22" s="244"/>
      <c r="MKJ22" s="244"/>
      <c r="MKK22" s="244"/>
      <c r="MKL22" s="244"/>
      <c r="MKM22" s="244"/>
      <c r="MKN22" s="244"/>
      <c r="MKO22" s="244"/>
      <c r="MKP22" s="244"/>
      <c r="MKQ22" s="244"/>
      <c r="MKR22" s="244"/>
      <c r="MKS22" s="244"/>
      <c r="MKT22" s="244"/>
      <c r="MKU22" s="244"/>
      <c r="MKV22" s="244"/>
      <c r="MKW22" s="244"/>
      <c r="MKX22" s="244"/>
      <c r="MKY22" s="244"/>
      <c r="MKZ22" s="244"/>
      <c r="MLA22" s="244"/>
      <c r="MLB22" s="244"/>
      <c r="MLC22" s="244"/>
      <c r="MLD22" s="244"/>
      <c r="MLE22" s="244"/>
      <c r="MLF22" s="244"/>
      <c r="MLG22" s="244"/>
      <c r="MLH22" s="244"/>
      <c r="MLI22" s="244"/>
      <c r="MLJ22" s="244"/>
      <c r="MLK22" s="244"/>
      <c r="MLL22" s="244"/>
      <c r="MLM22" s="244"/>
      <c r="MLN22" s="244"/>
      <c r="MLO22" s="244"/>
      <c r="MLP22" s="244"/>
      <c r="MLQ22" s="244"/>
      <c r="MLR22" s="244"/>
      <c r="MLS22" s="244"/>
      <c r="MLT22" s="244"/>
      <c r="MLU22" s="244"/>
      <c r="MLV22" s="244"/>
      <c r="MLW22" s="244"/>
      <c r="MLX22" s="244"/>
      <c r="MLY22" s="244"/>
      <c r="MLZ22" s="244"/>
      <c r="MMA22" s="244"/>
      <c r="MMB22" s="244"/>
      <c r="MMC22" s="244"/>
      <c r="MMD22" s="244"/>
      <c r="MME22" s="244"/>
      <c r="MMF22" s="244"/>
      <c r="MMG22" s="244"/>
      <c r="MMH22" s="244"/>
      <c r="MMI22" s="244"/>
      <c r="MMJ22" s="244"/>
      <c r="MMK22" s="244"/>
      <c r="MML22" s="244"/>
      <c r="MMM22" s="244"/>
      <c r="MMN22" s="244"/>
      <c r="MMO22" s="244"/>
      <c r="MMP22" s="244"/>
      <c r="MMQ22" s="244"/>
      <c r="MMR22" s="244"/>
      <c r="MMS22" s="244"/>
      <c r="MMT22" s="244"/>
      <c r="MMU22" s="244"/>
      <c r="MMV22" s="244"/>
      <c r="MMW22" s="244"/>
      <c r="MMX22" s="244"/>
      <c r="MMY22" s="244"/>
      <c r="MMZ22" s="244"/>
      <c r="MNA22" s="244"/>
      <c r="MNB22" s="244"/>
      <c r="MNC22" s="244"/>
      <c r="MND22" s="244"/>
      <c r="MNE22" s="244"/>
      <c r="MNF22" s="244"/>
      <c r="MNG22" s="244"/>
      <c r="MNH22" s="244"/>
      <c r="MNI22" s="244"/>
      <c r="MNJ22" s="244"/>
      <c r="MNK22" s="244"/>
      <c r="MNL22" s="244"/>
      <c r="MNM22" s="244"/>
      <c r="MNN22" s="244"/>
      <c r="MNO22" s="244"/>
      <c r="MNP22" s="244"/>
      <c r="MNQ22" s="244"/>
      <c r="MNR22" s="244"/>
      <c r="MNS22" s="244"/>
      <c r="MNT22" s="244"/>
      <c r="MNU22" s="244"/>
      <c r="MNV22" s="244"/>
      <c r="MNW22" s="244"/>
      <c r="MNX22" s="244"/>
      <c r="MNY22" s="244"/>
      <c r="MNZ22" s="244"/>
      <c r="MOA22" s="244"/>
      <c r="MOB22" s="244"/>
      <c r="MOC22" s="244"/>
      <c r="MOD22" s="244"/>
      <c r="MOE22" s="244"/>
      <c r="MOF22" s="244"/>
      <c r="MOG22" s="244"/>
      <c r="MOH22" s="244"/>
      <c r="MOI22" s="244"/>
      <c r="MOJ22" s="244"/>
      <c r="MOK22" s="244"/>
      <c r="MOL22" s="244"/>
      <c r="MOM22" s="244"/>
      <c r="MON22" s="244"/>
      <c r="MOO22" s="244"/>
      <c r="MOP22" s="244"/>
      <c r="MOQ22" s="244"/>
      <c r="MOR22" s="244"/>
      <c r="MOS22" s="244"/>
      <c r="MOT22" s="244"/>
      <c r="MOU22" s="244"/>
      <c r="MOV22" s="244"/>
      <c r="MOW22" s="244"/>
      <c r="MOX22" s="244"/>
      <c r="MOY22" s="244"/>
      <c r="MOZ22" s="244"/>
      <c r="MPA22" s="244"/>
      <c r="MPB22" s="244"/>
      <c r="MPC22" s="244"/>
      <c r="MPD22" s="244"/>
      <c r="MPE22" s="244"/>
      <c r="MPF22" s="244"/>
      <c r="MPG22" s="244"/>
      <c r="MPH22" s="244"/>
      <c r="MPI22" s="244"/>
      <c r="MPJ22" s="244"/>
      <c r="MPK22" s="244"/>
      <c r="MPL22" s="244"/>
      <c r="MPM22" s="244"/>
      <c r="MPN22" s="244"/>
      <c r="MPO22" s="244"/>
      <c r="MPP22" s="244"/>
      <c r="MPQ22" s="244"/>
      <c r="MPR22" s="244"/>
      <c r="MPS22" s="244"/>
      <c r="MPT22" s="244"/>
      <c r="MPU22" s="244"/>
      <c r="MPV22" s="244"/>
      <c r="MPW22" s="244"/>
      <c r="MPX22" s="244"/>
      <c r="MPY22" s="244"/>
      <c r="MPZ22" s="244"/>
      <c r="MQA22" s="244"/>
      <c r="MQB22" s="244"/>
      <c r="MQC22" s="244"/>
      <c r="MQD22" s="244"/>
      <c r="MQE22" s="244"/>
      <c r="MQF22" s="244"/>
      <c r="MQG22" s="244"/>
      <c r="MQH22" s="244"/>
      <c r="MQI22" s="244"/>
      <c r="MQJ22" s="244"/>
      <c r="MQK22" s="244"/>
      <c r="MQL22" s="244"/>
      <c r="MQM22" s="244"/>
      <c r="MQN22" s="244"/>
      <c r="MQO22" s="244"/>
      <c r="MQP22" s="244"/>
      <c r="MQQ22" s="244"/>
      <c r="MQR22" s="244"/>
      <c r="MQS22" s="244"/>
      <c r="MQT22" s="244"/>
      <c r="MQU22" s="244"/>
      <c r="MQV22" s="244"/>
      <c r="MQW22" s="244"/>
      <c r="MQX22" s="244"/>
      <c r="MQY22" s="244"/>
      <c r="MQZ22" s="244"/>
      <c r="MRA22" s="244"/>
      <c r="MRB22" s="244"/>
      <c r="MRC22" s="244"/>
      <c r="MRD22" s="244"/>
      <c r="MRE22" s="244"/>
      <c r="MRF22" s="244"/>
      <c r="MRG22" s="244"/>
      <c r="MRH22" s="244"/>
      <c r="MRI22" s="244"/>
      <c r="MRJ22" s="244"/>
      <c r="MRK22" s="244"/>
      <c r="MRL22" s="244"/>
      <c r="MRM22" s="244"/>
      <c r="MRN22" s="244"/>
      <c r="MRO22" s="244"/>
      <c r="MRP22" s="244"/>
      <c r="MRQ22" s="244"/>
      <c r="MRR22" s="244"/>
      <c r="MRS22" s="244"/>
      <c r="MRT22" s="244"/>
      <c r="MRU22" s="244"/>
      <c r="MRV22" s="244"/>
      <c r="MRW22" s="244"/>
      <c r="MRX22" s="244"/>
      <c r="MRY22" s="244"/>
      <c r="MRZ22" s="244"/>
      <c r="MSA22" s="244"/>
      <c r="MSB22" s="244"/>
      <c r="MSC22" s="244"/>
      <c r="MSD22" s="244"/>
      <c r="MSE22" s="244"/>
      <c r="MSF22" s="244"/>
      <c r="MSG22" s="244"/>
      <c r="MSH22" s="244"/>
      <c r="MSI22" s="244"/>
      <c r="MSJ22" s="244"/>
      <c r="MSK22" s="244"/>
      <c r="MSL22" s="244"/>
      <c r="MSM22" s="244"/>
      <c r="MSN22" s="244"/>
      <c r="MSO22" s="244"/>
      <c r="MSP22" s="244"/>
      <c r="MSQ22" s="244"/>
      <c r="MSR22" s="244"/>
      <c r="MSS22" s="244"/>
      <c r="MST22" s="244"/>
      <c r="MSU22" s="244"/>
      <c r="MSV22" s="244"/>
      <c r="MSW22" s="244"/>
      <c r="MSX22" s="244"/>
      <c r="MSY22" s="244"/>
      <c r="MSZ22" s="244"/>
      <c r="MTA22" s="244"/>
      <c r="MTB22" s="244"/>
      <c r="MTC22" s="244"/>
      <c r="MTD22" s="244"/>
      <c r="MTE22" s="244"/>
      <c r="MTF22" s="244"/>
      <c r="MTG22" s="244"/>
      <c r="MTH22" s="244"/>
      <c r="MTI22" s="244"/>
      <c r="MTJ22" s="244"/>
      <c r="MTK22" s="244"/>
      <c r="MTL22" s="244"/>
      <c r="MTM22" s="244"/>
      <c r="MTN22" s="244"/>
      <c r="MTO22" s="244"/>
      <c r="MTP22" s="244"/>
      <c r="MTQ22" s="244"/>
      <c r="MTR22" s="244"/>
      <c r="MTS22" s="244"/>
      <c r="MTT22" s="244"/>
      <c r="MTU22" s="244"/>
      <c r="MTV22" s="244"/>
      <c r="MTW22" s="244"/>
      <c r="MTX22" s="244"/>
      <c r="MTY22" s="244"/>
      <c r="MTZ22" s="244"/>
      <c r="MUA22" s="244"/>
      <c r="MUB22" s="244"/>
      <c r="MUC22" s="244"/>
      <c r="MUD22" s="244"/>
      <c r="MUE22" s="244"/>
      <c r="MUF22" s="244"/>
      <c r="MUG22" s="244"/>
      <c r="MUH22" s="244"/>
      <c r="MUI22" s="244"/>
      <c r="MUJ22" s="244"/>
      <c r="MUK22" s="244"/>
      <c r="MUL22" s="244"/>
      <c r="MUM22" s="244"/>
      <c r="MUN22" s="244"/>
      <c r="MUO22" s="244"/>
      <c r="MUP22" s="244"/>
      <c r="MUQ22" s="244"/>
      <c r="MUR22" s="244"/>
      <c r="MUS22" s="244"/>
      <c r="MUT22" s="244"/>
      <c r="MUU22" s="244"/>
      <c r="MUV22" s="244"/>
      <c r="MUW22" s="244"/>
      <c r="MUX22" s="244"/>
      <c r="MUY22" s="244"/>
      <c r="MUZ22" s="244"/>
      <c r="MVA22" s="244"/>
      <c r="MVB22" s="244"/>
      <c r="MVC22" s="244"/>
      <c r="MVD22" s="244"/>
      <c r="MVE22" s="244"/>
      <c r="MVF22" s="244"/>
      <c r="MVG22" s="244"/>
      <c r="MVH22" s="244"/>
      <c r="MVI22" s="244"/>
      <c r="MVJ22" s="244"/>
      <c r="MVK22" s="244"/>
      <c r="MVL22" s="244"/>
      <c r="MVM22" s="244"/>
      <c r="MVN22" s="244"/>
      <c r="MVO22" s="244"/>
      <c r="MVP22" s="244"/>
      <c r="MVQ22" s="244"/>
      <c r="MVR22" s="244"/>
      <c r="MVS22" s="244"/>
      <c r="MVT22" s="244"/>
      <c r="MVU22" s="244"/>
      <c r="MVV22" s="244"/>
      <c r="MVW22" s="244"/>
      <c r="MVX22" s="244"/>
      <c r="MVY22" s="244"/>
      <c r="MVZ22" s="244"/>
      <c r="MWA22" s="244"/>
      <c r="MWB22" s="244"/>
      <c r="MWC22" s="244"/>
      <c r="MWD22" s="244"/>
      <c r="MWE22" s="244"/>
      <c r="MWF22" s="244"/>
      <c r="MWG22" s="244"/>
      <c r="MWH22" s="244"/>
      <c r="MWI22" s="244"/>
      <c r="MWJ22" s="244"/>
      <c r="MWK22" s="244"/>
      <c r="MWL22" s="244"/>
      <c r="MWM22" s="244"/>
      <c r="MWN22" s="244"/>
      <c r="MWO22" s="244"/>
      <c r="MWP22" s="244"/>
      <c r="MWQ22" s="244"/>
      <c r="MWR22" s="244"/>
      <c r="MWS22" s="244"/>
      <c r="MWT22" s="244"/>
      <c r="MWU22" s="244"/>
      <c r="MWV22" s="244"/>
      <c r="MWW22" s="244"/>
      <c r="MWX22" s="244"/>
      <c r="MWY22" s="244"/>
      <c r="MWZ22" s="244"/>
      <c r="MXA22" s="244"/>
      <c r="MXB22" s="244"/>
      <c r="MXC22" s="244"/>
      <c r="MXD22" s="244"/>
      <c r="MXE22" s="244"/>
      <c r="MXF22" s="244"/>
      <c r="MXG22" s="244"/>
      <c r="MXH22" s="244"/>
      <c r="MXI22" s="244"/>
      <c r="MXJ22" s="244"/>
      <c r="MXK22" s="244"/>
      <c r="MXL22" s="244"/>
      <c r="MXM22" s="244"/>
      <c r="MXN22" s="244"/>
      <c r="MXO22" s="244"/>
      <c r="MXP22" s="244"/>
      <c r="MXQ22" s="244"/>
      <c r="MXR22" s="244"/>
      <c r="MXS22" s="244"/>
      <c r="MXT22" s="244"/>
      <c r="MXU22" s="244"/>
      <c r="MXV22" s="244"/>
      <c r="MXW22" s="244"/>
      <c r="MXX22" s="244"/>
      <c r="MXY22" s="244"/>
      <c r="MXZ22" s="244"/>
      <c r="MYA22" s="244"/>
      <c r="MYB22" s="244"/>
      <c r="MYC22" s="244"/>
      <c r="MYD22" s="244"/>
      <c r="MYE22" s="244"/>
      <c r="MYF22" s="244"/>
      <c r="MYG22" s="244"/>
      <c r="MYH22" s="244"/>
      <c r="MYI22" s="244"/>
      <c r="MYJ22" s="244"/>
      <c r="MYK22" s="244"/>
      <c r="MYL22" s="244"/>
      <c r="MYM22" s="244"/>
      <c r="MYN22" s="244"/>
      <c r="MYO22" s="244"/>
      <c r="MYP22" s="244"/>
      <c r="MYQ22" s="244"/>
      <c r="MYR22" s="244"/>
      <c r="MYS22" s="244"/>
      <c r="MYT22" s="244"/>
      <c r="MYU22" s="244"/>
      <c r="MYV22" s="244"/>
      <c r="MYW22" s="244"/>
      <c r="MYX22" s="244"/>
      <c r="MYY22" s="244"/>
      <c r="MYZ22" s="244"/>
      <c r="MZA22" s="244"/>
      <c r="MZB22" s="244"/>
      <c r="MZC22" s="244"/>
      <c r="MZD22" s="244"/>
      <c r="MZE22" s="244"/>
      <c r="MZF22" s="244"/>
      <c r="MZG22" s="244"/>
      <c r="MZH22" s="244"/>
      <c r="MZI22" s="244"/>
      <c r="MZJ22" s="244"/>
      <c r="MZK22" s="244"/>
      <c r="MZL22" s="244"/>
      <c r="MZM22" s="244"/>
      <c r="MZN22" s="244"/>
      <c r="MZO22" s="244"/>
      <c r="MZP22" s="244"/>
      <c r="MZQ22" s="244"/>
      <c r="MZR22" s="244"/>
      <c r="MZS22" s="244"/>
      <c r="MZT22" s="244"/>
      <c r="MZU22" s="244"/>
      <c r="MZV22" s="244"/>
      <c r="MZW22" s="244"/>
      <c r="MZX22" s="244"/>
      <c r="MZY22" s="244"/>
      <c r="MZZ22" s="244"/>
      <c r="NAA22" s="244"/>
      <c r="NAB22" s="244"/>
      <c r="NAC22" s="244"/>
      <c r="NAD22" s="244"/>
      <c r="NAE22" s="244"/>
      <c r="NAF22" s="244"/>
      <c r="NAG22" s="244"/>
      <c r="NAH22" s="244"/>
      <c r="NAI22" s="244"/>
      <c r="NAJ22" s="244"/>
      <c r="NAK22" s="244"/>
      <c r="NAL22" s="244"/>
      <c r="NAM22" s="244"/>
      <c r="NAN22" s="244"/>
      <c r="NAO22" s="244"/>
      <c r="NAP22" s="244"/>
      <c r="NAQ22" s="244"/>
      <c r="NAR22" s="244"/>
      <c r="NAS22" s="244"/>
      <c r="NAT22" s="244"/>
      <c r="NAU22" s="244"/>
      <c r="NAV22" s="244"/>
      <c r="NAW22" s="244"/>
      <c r="NAX22" s="244"/>
      <c r="NAY22" s="244"/>
      <c r="NAZ22" s="244"/>
      <c r="NBA22" s="244"/>
      <c r="NBB22" s="244"/>
      <c r="NBC22" s="244"/>
      <c r="NBD22" s="244"/>
      <c r="NBE22" s="244"/>
      <c r="NBF22" s="244"/>
      <c r="NBG22" s="244"/>
      <c r="NBH22" s="244"/>
      <c r="NBI22" s="244"/>
      <c r="NBJ22" s="244"/>
      <c r="NBK22" s="244"/>
      <c r="NBL22" s="244"/>
      <c r="NBM22" s="244"/>
      <c r="NBN22" s="244"/>
      <c r="NBO22" s="244"/>
      <c r="NBP22" s="244"/>
      <c r="NBQ22" s="244"/>
      <c r="NBR22" s="244"/>
      <c r="NBS22" s="244"/>
      <c r="NBT22" s="244"/>
      <c r="NBU22" s="244"/>
      <c r="NBV22" s="244"/>
      <c r="NBW22" s="244"/>
      <c r="NBX22" s="244"/>
      <c r="NBY22" s="244"/>
      <c r="NBZ22" s="244"/>
      <c r="NCA22" s="244"/>
      <c r="NCB22" s="244"/>
      <c r="NCC22" s="244"/>
      <c r="NCD22" s="244"/>
      <c r="NCE22" s="244"/>
      <c r="NCF22" s="244"/>
      <c r="NCG22" s="244"/>
      <c r="NCH22" s="244"/>
      <c r="NCI22" s="244"/>
      <c r="NCJ22" s="244"/>
      <c r="NCK22" s="244"/>
      <c r="NCL22" s="244"/>
      <c r="NCM22" s="244"/>
      <c r="NCN22" s="244"/>
      <c r="NCO22" s="244"/>
      <c r="NCP22" s="244"/>
      <c r="NCQ22" s="244"/>
      <c r="NCR22" s="244"/>
      <c r="NCS22" s="244"/>
      <c r="NCT22" s="244"/>
      <c r="NCU22" s="244"/>
      <c r="NCV22" s="244"/>
      <c r="NCW22" s="244"/>
      <c r="NCX22" s="244"/>
      <c r="NCY22" s="244"/>
      <c r="NCZ22" s="244"/>
      <c r="NDA22" s="244"/>
      <c r="NDB22" s="244"/>
      <c r="NDC22" s="244"/>
      <c r="NDD22" s="244"/>
      <c r="NDE22" s="244"/>
      <c r="NDF22" s="244"/>
      <c r="NDG22" s="244"/>
      <c r="NDH22" s="244"/>
      <c r="NDI22" s="244"/>
      <c r="NDJ22" s="244"/>
      <c r="NDK22" s="244"/>
      <c r="NDL22" s="244"/>
      <c r="NDM22" s="244"/>
      <c r="NDN22" s="244"/>
      <c r="NDO22" s="244"/>
      <c r="NDP22" s="244"/>
      <c r="NDQ22" s="244"/>
      <c r="NDR22" s="244"/>
      <c r="NDS22" s="244"/>
      <c r="NDT22" s="244"/>
      <c r="NDU22" s="244"/>
      <c r="NDV22" s="244"/>
      <c r="NDW22" s="244"/>
      <c r="NDX22" s="244"/>
      <c r="NDY22" s="244"/>
      <c r="NDZ22" s="244"/>
      <c r="NEA22" s="244"/>
      <c r="NEB22" s="244"/>
      <c r="NEC22" s="244"/>
      <c r="NED22" s="244"/>
      <c r="NEE22" s="244"/>
      <c r="NEF22" s="244"/>
      <c r="NEG22" s="244"/>
      <c r="NEH22" s="244"/>
      <c r="NEI22" s="244"/>
      <c r="NEJ22" s="244"/>
      <c r="NEK22" s="244"/>
      <c r="NEL22" s="244"/>
      <c r="NEM22" s="244"/>
      <c r="NEN22" s="244"/>
      <c r="NEO22" s="244"/>
      <c r="NEP22" s="244"/>
      <c r="NEQ22" s="244"/>
      <c r="NER22" s="244"/>
      <c r="NES22" s="244"/>
      <c r="NET22" s="244"/>
      <c r="NEU22" s="244"/>
      <c r="NEV22" s="244"/>
      <c r="NEW22" s="244"/>
      <c r="NEX22" s="244"/>
      <c r="NEY22" s="244"/>
      <c r="NEZ22" s="244"/>
      <c r="NFA22" s="244"/>
      <c r="NFB22" s="244"/>
      <c r="NFC22" s="244"/>
      <c r="NFD22" s="244"/>
      <c r="NFE22" s="244"/>
      <c r="NFF22" s="244"/>
      <c r="NFG22" s="244"/>
      <c r="NFH22" s="244"/>
      <c r="NFI22" s="244"/>
      <c r="NFJ22" s="244"/>
      <c r="NFK22" s="244"/>
      <c r="NFL22" s="244"/>
      <c r="NFM22" s="244"/>
      <c r="NFN22" s="244"/>
      <c r="NFO22" s="244"/>
      <c r="NFP22" s="244"/>
      <c r="NFQ22" s="244"/>
      <c r="NFR22" s="244"/>
      <c r="NFS22" s="244"/>
      <c r="NFT22" s="244"/>
      <c r="NFU22" s="244"/>
      <c r="NFV22" s="244"/>
      <c r="NFW22" s="244"/>
      <c r="NFX22" s="244"/>
      <c r="NFY22" s="244"/>
      <c r="NFZ22" s="244"/>
      <c r="NGA22" s="244"/>
      <c r="NGB22" s="244"/>
      <c r="NGC22" s="244"/>
      <c r="NGD22" s="244"/>
      <c r="NGE22" s="244"/>
      <c r="NGF22" s="244"/>
      <c r="NGG22" s="244"/>
      <c r="NGH22" s="244"/>
      <c r="NGI22" s="244"/>
      <c r="NGJ22" s="244"/>
      <c r="NGK22" s="244"/>
      <c r="NGL22" s="244"/>
      <c r="NGM22" s="244"/>
      <c r="NGN22" s="244"/>
      <c r="NGO22" s="244"/>
      <c r="NGP22" s="244"/>
      <c r="NGQ22" s="244"/>
      <c r="NGR22" s="244"/>
      <c r="NGS22" s="244"/>
      <c r="NGT22" s="244"/>
      <c r="NGU22" s="244"/>
      <c r="NGV22" s="244"/>
      <c r="NGW22" s="244"/>
      <c r="NGX22" s="244"/>
      <c r="NGY22" s="244"/>
      <c r="NGZ22" s="244"/>
      <c r="NHA22" s="244"/>
      <c r="NHB22" s="244"/>
      <c r="NHC22" s="244"/>
      <c r="NHD22" s="244"/>
      <c r="NHE22" s="244"/>
      <c r="NHF22" s="244"/>
      <c r="NHG22" s="244"/>
      <c r="NHH22" s="244"/>
      <c r="NHI22" s="244"/>
      <c r="NHJ22" s="244"/>
      <c r="NHK22" s="244"/>
      <c r="NHL22" s="244"/>
      <c r="NHM22" s="244"/>
      <c r="NHN22" s="244"/>
      <c r="NHO22" s="244"/>
      <c r="NHP22" s="244"/>
      <c r="NHQ22" s="244"/>
      <c r="NHR22" s="244"/>
      <c r="NHS22" s="244"/>
      <c r="NHT22" s="244"/>
      <c r="NHU22" s="244"/>
      <c r="NHV22" s="244"/>
      <c r="NHW22" s="244"/>
      <c r="NHX22" s="244"/>
      <c r="NHY22" s="244"/>
      <c r="NHZ22" s="244"/>
      <c r="NIA22" s="244"/>
      <c r="NIB22" s="244"/>
      <c r="NIC22" s="244"/>
      <c r="NID22" s="244"/>
      <c r="NIE22" s="244"/>
      <c r="NIF22" s="244"/>
      <c r="NIG22" s="244"/>
      <c r="NIH22" s="244"/>
      <c r="NII22" s="244"/>
      <c r="NIJ22" s="244"/>
      <c r="NIK22" s="244"/>
      <c r="NIL22" s="244"/>
      <c r="NIM22" s="244"/>
      <c r="NIN22" s="244"/>
      <c r="NIO22" s="244"/>
      <c r="NIP22" s="244"/>
      <c r="NIQ22" s="244"/>
      <c r="NIR22" s="244"/>
      <c r="NIS22" s="244"/>
      <c r="NIT22" s="244"/>
      <c r="NIU22" s="244"/>
      <c r="NIV22" s="244"/>
      <c r="NIW22" s="244"/>
      <c r="NIX22" s="244"/>
      <c r="NIY22" s="244"/>
      <c r="NIZ22" s="244"/>
      <c r="NJA22" s="244"/>
      <c r="NJB22" s="244"/>
      <c r="NJC22" s="244"/>
      <c r="NJD22" s="244"/>
      <c r="NJE22" s="244"/>
      <c r="NJF22" s="244"/>
      <c r="NJG22" s="244"/>
      <c r="NJH22" s="244"/>
      <c r="NJI22" s="244"/>
      <c r="NJJ22" s="244"/>
      <c r="NJK22" s="244"/>
      <c r="NJL22" s="244"/>
      <c r="NJM22" s="244"/>
      <c r="NJN22" s="244"/>
      <c r="NJO22" s="244"/>
      <c r="NJP22" s="244"/>
      <c r="NJQ22" s="244"/>
      <c r="NJR22" s="244"/>
      <c r="NJS22" s="244"/>
      <c r="NJT22" s="244"/>
      <c r="NJU22" s="244"/>
      <c r="NJV22" s="244"/>
      <c r="NJW22" s="244"/>
      <c r="NJX22" s="244"/>
      <c r="NJY22" s="244"/>
      <c r="NJZ22" s="244"/>
      <c r="NKA22" s="244"/>
      <c r="NKB22" s="244"/>
      <c r="NKC22" s="244"/>
      <c r="NKD22" s="244"/>
      <c r="NKE22" s="244"/>
      <c r="NKF22" s="244"/>
      <c r="NKG22" s="244"/>
      <c r="NKH22" s="244"/>
      <c r="NKI22" s="244"/>
      <c r="NKJ22" s="244"/>
      <c r="NKK22" s="244"/>
      <c r="NKL22" s="244"/>
      <c r="NKM22" s="244"/>
      <c r="NKN22" s="244"/>
      <c r="NKO22" s="244"/>
      <c r="NKP22" s="244"/>
      <c r="NKQ22" s="244"/>
      <c r="NKR22" s="244"/>
      <c r="NKS22" s="244"/>
      <c r="NKT22" s="244"/>
      <c r="NKU22" s="244"/>
      <c r="NKV22" s="244"/>
      <c r="NKW22" s="244"/>
      <c r="NKX22" s="244"/>
      <c r="NKY22" s="244"/>
      <c r="NKZ22" s="244"/>
      <c r="NLA22" s="244"/>
      <c r="NLB22" s="244"/>
      <c r="NLC22" s="244"/>
      <c r="NLD22" s="244"/>
      <c r="NLE22" s="244"/>
      <c r="NLF22" s="244"/>
      <c r="NLG22" s="244"/>
      <c r="NLH22" s="244"/>
      <c r="NLI22" s="244"/>
      <c r="NLJ22" s="244"/>
      <c r="NLK22" s="244"/>
      <c r="NLL22" s="244"/>
      <c r="NLM22" s="244"/>
      <c r="NLN22" s="244"/>
      <c r="NLO22" s="244"/>
      <c r="NLP22" s="244"/>
      <c r="NLQ22" s="244"/>
      <c r="NLR22" s="244"/>
      <c r="NLS22" s="244"/>
      <c r="NLT22" s="244"/>
      <c r="NLU22" s="244"/>
      <c r="NLV22" s="244"/>
      <c r="NLW22" s="244"/>
      <c r="NLX22" s="244"/>
      <c r="NLY22" s="244"/>
      <c r="NLZ22" s="244"/>
      <c r="NMA22" s="244"/>
      <c r="NMB22" s="244"/>
      <c r="NMC22" s="244"/>
      <c r="NMD22" s="244"/>
      <c r="NME22" s="244"/>
      <c r="NMF22" s="244"/>
      <c r="NMG22" s="244"/>
      <c r="NMH22" s="244"/>
      <c r="NMI22" s="244"/>
      <c r="NMJ22" s="244"/>
      <c r="NMK22" s="244"/>
      <c r="NML22" s="244"/>
      <c r="NMM22" s="244"/>
      <c r="NMN22" s="244"/>
      <c r="NMO22" s="244"/>
      <c r="NMP22" s="244"/>
      <c r="NMQ22" s="244"/>
      <c r="NMR22" s="244"/>
      <c r="NMS22" s="244"/>
      <c r="NMT22" s="244"/>
      <c r="NMU22" s="244"/>
      <c r="NMV22" s="244"/>
      <c r="NMW22" s="244"/>
      <c r="NMX22" s="244"/>
      <c r="NMY22" s="244"/>
      <c r="NMZ22" s="244"/>
      <c r="NNA22" s="244"/>
      <c r="NNB22" s="244"/>
      <c r="NNC22" s="244"/>
      <c r="NND22" s="244"/>
      <c r="NNE22" s="244"/>
      <c r="NNF22" s="244"/>
      <c r="NNG22" s="244"/>
      <c r="NNH22" s="244"/>
      <c r="NNI22" s="244"/>
      <c r="NNJ22" s="244"/>
      <c r="NNK22" s="244"/>
      <c r="NNL22" s="244"/>
      <c r="NNM22" s="244"/>
      <c r="NNN22" s="244"/>
      <c r="NNO22" s="244"/>
      <c r="NNP22" s="244"/>
      <c r="NNQ22" s="244"/>
      <c r="NNR22" s="244"/>
      <c r="NNS22" s="244"/>
      <c r="NNT22" s="244"/>
      <c r="NNU22" s="244"/>
      <c r="NNV22" s="244"/>
      <c r="NNW22" s="244"/>
      <c r="NNX22" s="244"/>
      <c r="NNY22" s="244"/>
      <c r="NNZ22" s="244"/>
      <c r="NOA22" s="244"/>
      <c r="NOB22" s="244"/>
      <c r="NOC22" s="244"/>
      <c r="NOD22" s="244"/>
      <c r="NOE22" s="244"/>
      <c r="NOF22" s="244"/>
      <c r="NOG22" s="244"/>
      <c r="NOH22" s="244"/>
      <c r="NOI22" s="244"/>
      <c r="NOJ22" s="244"/>
      <c r="NOK22" s="244"/>
      <c r="NOL22" s="244"/>
      <c r="NOM22" s="244"/>
      <c r="NON22" s="244"/>
      <c r="NOO22" s="244"/>
      <c r="NOP22" s="244"/>
      <c r="NOQ22" s="244"/>
      <c r="NOR22" s="244"/>
      <c r="NOS22" s="244"/>
      <c r="NOT22" s="244"/>
      <c r="NOU22" s="244"/>
      <c r="NOV22" s="244"/>
      <c r="NOW22" s="244"/>
      <c r="NOX22" s="244"/>
      <c r="NOY22" s="244"/>
      <c r="NOZ22" s="244"/>
      <c r="NPA22" s="244"/>
      <c r="NPB22" s="244"/>
      <c r="NPC22" s="244"/>
      <c r="NPD22" s="244"/>
      <c r="NPE22" s="244"/>
      <c r="NPF22" s="244"/>
      <c r="NPG22" s="244"/>
      <c r="NPH22" s="244"/>
      <c r="NPI22" s="244"/>
      <c r="NPJ22" s="244"/>
      <c r="NPK22" s="244"/>
      <c r="NPL22" s="244"/>
      <c r="NPM22" s="244"/>
      <c r="NPN22" s="244"/>
      <c r="NPO22" s="244"/>
      <c r="NPP22" s="244"/>
      <c r="NPQ22" s="244"/>
      <c r="NPR22" s="244"/>
      <c r="NPS22" s="244"/>
      <c r="NPT22" s="244"/>
      <c r="NPU22" s="244"/>
      <c r="NPV22" s="244"/>
      <c r="NPW22" s="244"/>
      <c r="NPX22" s="244"/>
      <c r="NPY22" s="244"/>
      <c r="NPZ22" s="244"/>
      <c r="NQA22" s="244"/>
      <c r="NQB22" s="244"/>
      <c r="NQC22" s="244"/>
      <c r="NQD22" s="244"/>
      <c r="NQE22" s="244"/>
      <c r="NQF22" s="244"/>
      <c r="NQG22" s="244"/>
      <c r="NQH22" s="244"/>
      <c r="NQI22" s="244"/>
      <c r="NQJ22" s="244"/>
      <c r="NQK22" s="244"/>
      <c r="NQL22" s="244"/>
      <c r="NQM22" s="244"/>
      <c r="NQN22" s="244"/>
      <c r="NQO22" s="244"/>
      <c r="NQP22" s="244"/>
      <c r="NQQ22" s="244"/>
      <c r="NQR22" s="244"/>
      <c r="NQS22" s="244"/>
      <c r="NQT22" s="244"/>
      <c r="NQU22" s="244"/>
      <c r="NQV22" s="244"/>
      <c r="NQW22" s="244"/>
      <c r="NQX22" s="244"/>
      <c r="NQY22" s="244"/>
      <c r="NQZ22" s="244"/>
      <c r="NRA22" s="244"/>
      <c r="NRB22" s="244"/>
      <c r="NRC22" s="244"/>
      <c r="NRD22" s="244"/>
      <c r="NRE22" s="244"/>
      <c r="NRF22" s="244"/>
      <c r="NRG22" s="244"/>
      <c r="NRH22" s="244"/>
      <c r="NRI22" s="244"/>
      <c r="NRJ22" s="244"/>
      <c r="NRK22" s="244"/>
      <c r="NRL22" s="244"/>
      <c r="NRM22" s="244"/>
      <c r="NRN22" s="244"/>
      <c r="NRO22" s="244"/>
      <c r="NRP22" s="244"/>
      <c r="NRQ22" s="244"/>
      <c r="NRR22" s="244"/>
      <c r="NRS22" s="244"/>
      <c r="NRT22" s="244"/>
      <c r="NRU22" s="244"/>
      <c r="NRV22" s="244"/>
      <c r="NRW22" s="244"/>
      <c r="NRX22" s="244"/>
      <c r="NRY22" s="244"/>
      <c r="NRZ22" s="244"/>
      <c r="NSA22" s="244"/>
      <c r="NSB22" s="244"/>
      <c r="NSC22" s="244"/>
      <c r="NSD22" s="244"/>
      <c r="NSE22" s="244"/>
      <c r="NSF22" s="244"/>
      <c r="NSG22" s="244"/>
      <c r="NSH22" s="244"/>
      <c r="NSI22" s="244"/>
      <c r="NSJ22" s="244"/>
      <c r="NSK22" s="244"/>
      <c r="NSL22" s="244"/>
      <c r="NSM22" s="244"/>
      <c r="NSN22" s="244"/>
      <c r="NSO22" s="244"/>
      <c r="NSP22" s="244"/>
      <c r="NSQ22" s="244"/>
      <c r="NSR22" s="244"/>
      <c r="NSS22" s="244"/>
      <c r="NST22" s="244"/>
      <c r="NSU22" s="244"/>
      <c r="NSV22" s="244"/>
      <c r="NSW22" s="244"/>
      <c r="NSX22" s="244"/>
      <c r="NSY22" s="244"/>
      <c r="NSZ22" s="244"/>
      <c r="NTA22" s="244"/>
      <c r="NTB22" s="244"/>
      <c r="NTC22" s="244"/>
      <c r="NTD22" s="244"/>
      <c r="NTE22" s="244"/>
      <c r="NTF22" s="244"/>
      <c r="NTG22" s="244"/>
      <c r="NTH22" s="244"/>
      <c r="NTI22" s="244"/>
      <c r="NTJ22" s="244"/>
      <c r="NTK22" s="244"/>
      <c r="NTL22" s="244"/>
      <c r="NTM22" s="244"/>
      <c r="NTN22" s="244"/>
      <c r="NTO22" s="244"/>
      <c r="NTP22" s="244"/>
      <c r="NTQ22" s="244"/>
      <c r="NTR22" s="244"/>
      <c r="NTS22" s="244"/>
      <c r="NTT22" s="244"/>
      <c r="NTU22" s="244"/>
      <c r="NTV22" s="244"/>
      <c r="NTW22" s="244"/>
      <c r="NTX22" s="244"/>
      <c r="NTY22" s="244"/>
      <c r="NTZ22" s="244"/>
      <c r="NUA22" s="244"/>
      <c r="NUB22" s="244"/>
      <c r="NUC22" s="244"/>
      <c r="NUD22" s="244"/>
      <c r="NUE22" s="244"/>
      <c r="NUF22" s="244"/>
      <c r="NUG22" s="244"/>
      <c r="NUH22" s="244"/>
      <c r="NUI22" s="244"/>
      <c r="NUJ22" s="244"/>
      <c r="NUK22" s="244"/>
      <c r="NUL22" s="244"/>
      <c r="NUM22" s="244"/>
      <c r="NUN22" s="244"/>
      <c r="NUO22" s="244"/>
      <c r="NUP22" s="244"/>
      <c r="NUQ22" s="244"/>
      <c r="NUR22" s="244"/>
      <c r="NUS22" s="244"/>
      <c r="NUT22" s="244"/>
      <c r="NUU22" s="244"/>
      <c r="NUV22" s="244"/>
      <c r="NUW22" s="244"/>
      <c r="NUX22" s="244"/>
      <c r="NUY22" s="244"/>
      <c r="NUZ22" s="244"/>
      <c r="NVA22" s="244"/>
      <c r="NVB22" s="244"/>
      <c r="NVC22" s="244"/>
      <c r="NVD22" s="244"/>
      <c r="NVE22" s="244"/>
      <c r="NVF22" s="244"/>
      <c r="NVG22" s="244"/>
      <c r="NVH22" s="244"/>
      <c r="NVI22" s="244"/>
      <c r="NVJ22" s="244"/>
      <c r="NVK22" s="244"/>
      <c r="NVL22" s="244"/>
      <c r="NVM22" s="244"/>
      <c r="NVN22" s="244"/>
      <c r="NVO22" s="244"/>
      <c r="NVP22" s="244"/>
      <c r="NVQ22" s="244"/>
      <c r="NVR22" s="244"/>
      <c r="NVS22" s="244"/>
      <c r="NVT22" s="244"/>
      <c r="NVU22" s="244"/>
      <c r="NVV22" s="244"/>
      <c r="NVW22" s="244"/>
      <c r="NVX22" s="244"/>
      <c r="NVY22" s="244"/>
      <c r="NVZ22" s="244"/>
      <c r="NWA22" s="244"/>
      <c r="NWB22" s="244"/>
      <c r="NWC22" s="244"/>
      <c r="NWD22" s="244"/>
      <c r="NWE22" s="244"/>
      <c r="NWF22" s="244"/>
      <c r="NWG22" s="244"/>
      <c r="NWH22" s="244"/>
      <c r="NWI22" s="244"/>
      <c r="NWJ22" s="244"/>
      <c r="NWK22" s="244"/>
      <c r="NWL22" s="244"/>
      <c r="NWM22" s="244"/>
      <c r="NWN22" s="244"/>
      <c r="NWO22" s="244"/>
      <c r="NWP22" s="244"/>
      <c r="NWQ22" s="244"/>
      <c r="NWR22" s="244"/>
      <c r="NWS22" s="244"/>
      <c r="NWT22" s="244"/>
      <c r="NWU22" s="244"/>
      <c r="NWV22" s="244"/>
      <c r="NWW22" s="244"/>
      <c r="NWX22" s="244"/>
      <c r="NWY22" s="244"/>
      <c r="NWZ22" s="244"/>
      <c r="NXA22" s="244"/>
      <c r="NXB22" s="244"/>
      <c r="NXC22" s="244"/>
      <c r="NXD22" s="244"/>
      <c r="NXE22" s="244"/>
      <c r="NXF22" s="244"/>
      <c r="NXG22" s="244"/>
      <c r="NXH22" s="244"/>
      <c r="NXI22" s="244"/>
      <c r="NXJ22" s="244"/>
      <c r="NXK22" s="244"/>
      <c r="NXL22" s="244"/>
      <c r="NXM22" s="244"/>
      <c r="NXN22" s="244"/>
      <c r="NXO22" s="244"/>
      <c r="NXP22" s="244"/>
      <c r="NXQ22" s="244"/>
      <c r="NXR22" s="244"/>
      <c r="NXS22" s="244"/>
      <c r="NXT22" s="244"/>
      <c r="NXU22" s="244"/>
      <c r="NXV22" s="244"/>
      <c r="NXW22" s="244"/>
      <c r="NXX22" s="244"/>
      <c r="NXY22" s="244"/>
      <c r="NXZ22" s="244"/>
      <c r="NYA22" s="244"/>
      <c r="NYB22" s="244"/>
      <c r="NYC22" s="244"/>
      <c r="NYD22" s="244"/>
      <c r="NYE22" s="244"/>
      <c r="NYF22" s="244"/>
      <c r="NYG22" s="244"/>
      <c r="NYH22" s="244"/>
      <c r="NYI22" s="244"/>
      <c r="NYJ22" s="244"/>
      <c r="NYK22" s="244"/>
      <c r="NYL22" s="244"/>
      <c r="NYM22" s="244"/>
      <c r="NYN22" s="244"/>
      <c r="NYO22" s="244"/>
      <c r="NYP22" s="244"/>
      <c r="NYQ22" s="244"/>
      <c r="NYR22" s="244"/>
      <c r="NYS22" s="244"/>
      <c r="NYT22" s="244"/>
      <c r="NYU22" s="244"/>
      <c r="NYV22" s="244"/>
      <c r="NYW22" s="244"/>
      <c r="NYX22" s="244"/>
      <c r="NYY22" s="244"/>
      <c r="NYZ22" s="244"/>
      <c r="NZA22" s="244"/>
      <c r="NZB22" s="244"/>
      <c r="NZC22" s="244"/>
      <c r="NZD22" s="244"/>
      <c r="NZE22" s="244"/>
      <c r="NZF22" s="244"/>
      <c r="NZG22" s="244"/>
      <c r="NZH22" s="244"/>
      <c r="NZI22" s="244"/>
      <c r="NZJ22" s="244"/>
      <c r="NZK22" s="244"/>
      <c r="NZL22" s="244"/>
      <c r="NZM22" s="244"/>
      <c r="NZN22" s="244"/>
      <c r="NZO22" s="244"/>
      <c r="NZP22" s="244"/>
      <c r="NZQ22" s="244"/>
      <c r="NZR22" s="244"/>
      <c r="NZS22" s="244"/>
      <c r="NZT22" s="244"/>
      <c r="NZU22" s="244"/>
      <c r="NZV22" s="244"/>
      <c r="NZW22" s="244"/>
      <c r="NZX22" s="244"/>
      <c r="NZY22" s="244"/>
      <c r="NZZ22" s="244"/>
      <c r="OAA22" s="244"/>
      <c r="OAB22" s="244"/>
      <c r="OAC22" s="244"/>
      <c r="OAD22" s="244"/>
      <c r="OAE22" s="244"/>
      <c r="OAF22" s="244"/>
      <c r="OAG22" s="244"/>
      <c r="OAH22" s="244"/>
      <c r="OAI22" s="244"/>
      <c r="OAJ22" s="244"/>
      <c r="OAK22" s="244"/>
      <c r="OAL22" s="244"/>
      <c r="OAM22" s="244"/>
      <c r="OAN22" s="244"/>
      <c r="OAO22" s="244"/>
      <c r="OAP22" s="244"/>
      <c r="OAQ22" s="244"/>
      <c r="OAR22" s="244"/>
      <c r="OAS22" s="244"/>
      <c r="OAT22" s="244"/>
      <c r="OAU22" s="244"/>
      <c r="OAV22" s="244"/>
      <c r="OAW22" s="244"/>
      <c r="OAX22" s="244"/>
      <c r="OAY22" s="244"/>
      <c r="OAZ22" s="244"/>
      <c r="OBA22" s="244"/>
      <c r="OBB22" s="244"/>
      <c r="OBC22" s="244"/>
      <c r="OBD22" s="244"/>
      <c r="OBE22" s="244"/>
      <c r="OBF22" s="244"/>
      <c r="OBG22" s="244"/>
      <c r="OBH22" s="244"/>
      <c r="OBI22" s="244"/>
      <c r="OBJ22" s="244"/>
      <c r="OBK22" s="244"/>
      <c r="OBL22" s="244"/>
      <c r="OBM22" s="244"/>
      <c r="OBN22" s="244"/>
      <c r="OBO22" s="244"/>
      <c r="OBP22" s="244"/>
      <c r="OBQ22" s="244"/>
      <c r="OBR22" s="244"/>
      <c r="OBS22" s="244"/>
      <c r="OBT22" s="244"/>
      <c r="OBU22" s="244"/>
      <c r="OBV22" s="244"/>
      <c r="OBW22" s="244"/>
      <c r="OBX22" s="244"/>
      <c r="OBY22" s="244"/>
      <c r="OBZ22" s="244"/>
      <c r="OCA22" s="244"/>
      <c r="OCB22" s="244"/>
      <c r="OCC22" s="244"/>
      <c r="OCD22" s="244"/>
      <c r="OCE22" s="244"/>
      <c r="OCF22" s="244"/>
      <c r="OCG22" s="244"/>
      <c r="OCH22" s="244"/>
      <c r="OCI22" s="244"/>
      <c r="OCJ22" s="244"/>
      <c r="OCK22" s="244"/>
      <c r="OCL22" s="244"/>
      <c r="OCM22" s="244"/>
      <c r="OCN22" s="244"/>
      <c r="OCO22" s="244"/>
      <c r="OCP22" s="244"/>
      <c r="OCQ22" s="244"/>
      <c r="OCR22" s="244"/>
      <c r="OCS22" s="244"/>
      <c r="OCT22" s="244"/>
      <c r="OCU22" s="244"/>
      <c r="OCV22" s="244"/>
      <c r="OCW22" s="244"/>
      <c r="OCX22" s="244"/>
      <c r="OCY22" s="244"/>
      <c r="OCZ22" s="244"/>
      <c r="ODA22" s="244"/>
      <c r="ODB22" s="244"/>
      <c r="ODC22" s="244"/>
      <c r="ODD22" s="244"/>
      <c r="ODE22" s="244"/>
      <c r="ODF22" s="244"/>
      <c r="ODG22" s="244"/>
      <c r="ODH22" s="244"/>
      <c r="ODI22" s="244"/>
      <c r="ODJ22" s="244"/>
      <c r="ODK22" s="244"/>
      <c r="ODL22" s="244"/>
      <c r="ODM22" s="244"/>
      <c r="ODN22" s="244"/>
      <c r="ODO22" s="244"/>
      <c r="ODP22" s="244"/>
      <c r="ODQ22" s="244"/>
      <c r="ODR22" s="244"/>
      <c r="ODS22" s="244"/>
      <c r="ODT22" s="244"/>
      <c r="ODU22" s="244"/>
      <c r="ODV22" s="244"/>
      <c r="ODW22" s="244"/>
      <c r="ODX22" s="244"/>
      <c r="ODY22" s="244"/>
      <c r="ODZ22" s="244"/>
      <c r="OEA22" s="244"/>
      <c r="OEB22" s="244"/>
      <c r="OEC22" s="244"/>
      <c r="OED22" s="244"/>
      <c r="OEE22" s="244"/>
      <c r="OEF22" s="244"/>
      <c r="OEG22" s="244"/>
      <c r="OEH22" s="244"/>
      <c r="OEI22" s="244"/>
      <c r="OEJ22" s="244"/>
      <c r="OEK22" s="244"/>
      <c r="OEL22" s="244"/>
      <c r="OEM22" s="244"/>
      <c r="OEN22" s="244"/>
      <c r="OEO22" s="244"/>
      <c r="OEP22" s="244"/>
      <c r="OEQ22" s="244"/>
      <c r="OER22" s="244"/>
      <c r="OES22" s="244"/>
      <c r="OET22" s="244"/>
      <c r="OEU22" s="244"/>
      <c r="OEV22" s="244"/>
      <c r="OEW22" s="244"/>
      <c r="OEX22" s="244"/>
      <c r="OEY22" s="244"/>
      <c r="OEZ22" s="244"/>
      <c r="OFA22" s="244"/>
      <c r="OFB22" s="244"/>
      <c r="OFC22" s="244"/>
      <c r="OFD22" s="244"/>
      <c r="OFE22" s="244"/>
      <c r="OFF22" s="244"/>
      <c r="OFG22" s="244"/>
      <c r="OFH22" s="244"/>
      <c r="OFI22" s="244"/>
      <c r="OFJ22" s="244"/>
      <c r="OFK22" s="244"/>
      <c r="OFL22" s="244"/>
      <c r="OFM22" s="244"/>
      <c r="OFN22" s="244"/>
      <c r="OFO22" s="244"/>
      <c r="OFP22" s="244"/>
      <c r="OFQ22" s="244"/>
      <c r="OFR22" s="244"/>
      <c r="OFS22" s="244"/>
      <c r="OFT22" s="244"/>
      <c r="OFU22" s="244"/>
      <c r="OFV22" s="244"/>
      <c r="OFW22" s="244"/>
      <c r="OFX22" s="244"/>
      <c r="OFY22" s="244"/>
      <c r="OFZ22" s="244"/>
      <c r="OGA22" s="244"/>
      <c r="OGB22" s="244"/>
      <c r="OGC22" s="244"/>
      <c r="OGD22" s="244"/>
      <c r="OGE22" s="244"/>
      <c r="OGF22" s="244"/>
      <c r="OGG22" s="244"/>
      <c r="OGH22" s="244"/>
      <c r="OGI22" s="244"/>
      <c r="OGJ22" s="244"/>
      <c r="OGK22" s="244"/>
      <c r="OGL22" s="244"/>
      <c r="OGM22" s="244"/>
      <c r="OGN22" s="244"/>
      <c r="OGO22" s="244"/>
      <c r="OGP22" s="244"/>
      <c r="OGQ22" s="244"/>
      <c r="OGR22" s="244"/>
      <c r="OGS22" s="244"/>
      <c r="OGT22" s="244"/>
      <c r="OGU22" s="244"/>
      <c r="OGV22" s="244"/>
      <c r="OGW22" s="244"/>
      <c r="OGX22" s="244"/>
      <c r="OGY22" s="244"/>
      <c r="OGZ22" s="244"/>
      <c r="OHA22" s="244"/>
      <c r="OHB22" s="244"/>
      <c r="OHC22" s="244"/>
      <c r="OHD22" s="244"/>
      <c r="OHE22" s="244"/>
      <c r="OHF22" s="244"/>
      <c r="OHG22" s="244"/>
      <c r="OHH22" s="244"/>
      <c r="OHI22" s="244"/>
      <c r="OHJ22" s="244"/>
      <c r="OHK22" s="244"/>
      <c r="OHL22" s="244"/>
      <c r="OHM22" s="244"/>
      <c r="OHN22" s="244"/>
      <c r="OHO22" s="244"/>
      <c r="OHP22" s="244"/>
      <c r="OHQ22" s="244"/>
      <c r="OHR22" s="244"/>
      <c r="OHS22" s="244"/>
      <c r="OHT22" s="244"/>
      <c r="OHU22" s="244"/>
      <c r="OHV22" s="244"/>
      <c r="OHW22" s="244"/>
      <c r="OHX22" s="244"/>
      <c r="OHY22" s="244"/>
      <c r="OHZ22" s="244"/>
      <c r="OIA22" s="244"/>
      <c r="OIB22" s="244"/>
      <c r="OIC22" s="244"/>
      <c r="OID22" s="244"/>
      <c r="OIE22" s="244"/>
      <c r="OIF22" s="244"/>
      <c r="OIG22" s="244"/>
      <c r="OIH22" s="244"/>
      <c r="OII22" s="244"/>
      <c r="OIJ22" s="244"/>
      <c r="OIK22" s="244"/>
      <c r="OIL22" s="244"/>
      <c r="OIM22" s="244"/>
      <c r="OIN22" s="244"/>
      <c r="OIO22" s="244"/>
      <c r="OIP22" s="244"/>
      <c r="OIQ22" s="244"/>
      <c r="OIR22" s="244"/>
      <c r="OIS22" s="244"/>
      <c r="OIT22" s="244"/>
      <c r="OIU22" s="244"/>
      <c r="OIV22" s="244"/>
      <c r="OIW22" s="244"/>
      <c r="OIX22" s="244"/>
      <c r="OIY22" s="244"/>
      <c r="OIZ22" s="244"/>
      <c r="OJA22" s="244"/>
      <c r="OJB22" s="244"/>
      <c r="OJC22" s="244"/>
      <c r="OJD22" s="244"/>
      <c r="OJE22" s="244"/>
      <c r="OJF22" s="244"/>
      <c r="OJG22" s="244"/>
      <c r="OJH22" s="244"/>
      <c r="OJI22" s="244"/>
      <c r="OJJ22" s="244"/>
      <c r="OJK22" s="244"/>
      <c r="OJL22" s="244"/>
      <c r="OJM22" s="244"/>
      <c r="OJN22" s="244"/>
      <c r="OJO22" s="244"/>
      <c r="OJP22" s="244"/>
      <c r="OJQ22" s="244"/>
      <c r="OJR22" s="244"/>
      <c r="OJS22" s="244"/>
      <c r="OJT22" s="244"/>
      <c r="OJU22" s="244"/>
      <c r="OJV22" s="244"/>
      <c r="OJW22" s="244"/>
      <c r="OJX22" s="244"/>
      <c r="OJY22" s="244"/>
      <c r="OJZ22" s="244"/>
      <c r="OKA22" s="244"/>
      <c r="OKB22" s="244"/>
      <c r="OKC22" s="244"/>
      <c r="OKD22" s="244"/>
      <c r="OKE22" s="244"/>
      <c r="OKF22" s="244"/>
      <c r="OKG22" s="244"/>
      <c r="OKH22" s="244"/>
      <c r="OKI22" s="244"/>
      <c r="OKJ22" s="244"/>
      <c r="OKK22" s="244"/>
      <c r="OKL22" s="244"/>
      <c r="OKM22" s="244"/>
      <c r="OKN22" s="244"/>
      <c r="OKO22" s="244"/>
      <c r="OKP22" s="244"/>
      <c r="OKQ22" s="244"/>
      <c r="OKR22" s="244"/>
      <c r="OKS22" s="244"/>
      <c r="OKT22" s="244"/>
      <c r="OKU22" s="244"/>
      <c r="OKV22" s="244"/>
      <c r="OKW22" s="244"/>
      <c r="OKX22" s="244"/>
      <c r="OKY22" s="244"/>
      <c r="OKZ22" s="244"/>
      <c r="OLA22" s="244"/>
      <c r="OLB22" s="244"/>
      <c r="OLC22" s="244"/>
      <c r="OLD22" s="244"/>
      <c r="OLE22" s="244"/>
      <c r="OLF22" s="244"/>
      <c r="OLG22" s="244"/>
      <c r="OLH22" s="244"/>
      <c r="OLI22" s="244"/>
      <c r="OLJ22" s="244"/>
      <c r="OLK22" s="244"/>
      <c r="OLL22" s="244"/>
      <c r="OLM22" s="244"/>
      <c r="OLN22" s="244"/>
      <c r="OLO22" s="244"/>
      <c r="OLP22" s="244"/>
      <c r="OLQ22" s="244"/>
      <c r="OLR22" s="244"/>
      <c r="OLS22" s="244"/>
      <c r="OLT22" s="244"/>
      <c r="OLU22" s="244"/>
      <c r="OLV22" s="244"/>
      <c r="OLW22" s="244"/>
      <c r="OLX22" s="244"/>
      <c r="OLY22" s="244"/>
      <c r="OLZ22" s="244"/>
      <c r="OMA22" s="244"/>
      <c r="OMB22" s="244"/>
      <c r="OMC22" s="244"/>
      <c r="OMD22" s="244"/>
      <c r="OME22" s="244"/>
      <c r="OMF22" s="244"/>
      <c r="OMG22" s="244"/>
      <c r="OMH22" s="244"/>
      <c r="OMI22" s="244"/>
      <c r="OMJ22" s="244"/>
      <c r="OMK22" s="244"/>
      <c r="OML22" s="244"/>
      <c r="OMM22" s="244"/>
      <c r="OMN22" s="244"/>
      <c r="OMO22" s="244"/>
      <c r="OMP22" s="244"/>
      <c r="OMQ22" s="244"/>
      <c r="OMR22" s="244"/>
      <c r="OMS22" s="244"/>
      <c r="OMT22" s="244"/>
      <c r="OMU22" s="244"/>
      <c r="OMV22" s="244"/>
      <c r="OMW22" s="244"/>
      <c r="OMX22" s="244"/>
      <c r="OMY22" s="244"/>
      <c r="OMZ22" s="244"/>
      <c r="ONA22" s="244"/>
      <c r="ONB22" s="244"/>
      <c r="ONC22" s="244"/>
      <c r="OND22" s="244"/>
      <c r="ONE22" s="244"/>
      <c r="ONF22" s="244"/>
      <c r="ONG22" s="244"/>
      <c r="ONH22" s="244"/>
      <c r="ONI22" s="244"/>
      <c r="ONJ22" s="244"/>
      <c r="ONK22" s="244"/>
      <c r="ONL22" s="244"/>
      <c r="ONM22" s="244"/>
      <c r="ONN22" s="244"/>
      <c r="ONO22" s="244"/>
      <c r="ONP22" s="244"/>
      <c r="ONQ22" s="244"/>
      <c r="ONR22" s="244"/>
      <c r="ONS22" s="244"/>
      <c r="ONT22" s="244"/>
      <c r="ONU22" s="244"/>
      <c r="ONV22" s="244"/>
      <c r="ONW22" s="244"/>
      <c r="ONX22" s="244"/>
      <c r="ONY22" s="244"/>
      <c r="ONZ22" s="244"/>
      <c r="OOA22" s="244"/>
      <c r="OOB22" s="244"/>
      <c r="OOC22" s="244"/>
      <c r="OOD22" s="244"/>
      <c r="OOE22" s="244"/>
      <c r="OOF22" s="244"/>
      <c r="OOG22" s="244"/>
      <c r="OOH22" s="244"/>
      <c r="OOI22" s="244"/>
      <c r="OOJ22" s="244"/>
      <c r="OOK22" s="244"/>
      <c r="OOL22" s="244"/>
      <c r="OOM22" s="244"/>
      <c r="OON22" s="244"/>
      <c r="OOO22" s="244"/>
      <c r="OOP22" s="244"/>
      <c r="OOQ22" s="244"/>
      <c r="OOR22" s="244"/>
      <c r="OOS22" s="244"/>
      <c r="OOT22" s="244"/>
      <c r="OOU22" s="244"/>
      <c r="OOV22" s="244"/>
      <c r="OOW22" s="244"/>
      <c r="OOX22" s="244"/>
      <c r="OOY22" s="244"/>
      <c r="OOZ22" s="244"/>
      <c r="OPA22" s="244"/>
      <c r="OPB22" s="244"/>
      <c r="OPC22" s="244"/>
      <c r="OPD22" s="244"/>
      <c r="OPE22" s="244"/>
      <c r="OPF22" s="244"/>
      <c r="OPG22" s="244"/>
      <c r="OPH22" s="244"/>
      <c r="OPI22" s="244"/>
      <c r="OPJ22" s="244"/>
      <c r="OPK22" s="244"/>
      <c r="OPL22" s="244"/>
      <c r="OPM22" s="244"/>
      <c r="OPN22" s="244"/>
      <c r="OPO22" s="244"/>
      <c r="OPP22" s="244"/>
      <c r="OPQ22" s="244"/>
      <c r="OPR22" s="244"/>
      <c r="OPS22" s="244"/>
      <c r="OPT22" s="244"/>
      <c r="OPU22" s="244"/>
      <c r="OPV22" s="244"/>
      <c r="OPW22" s="244"/>
      <c r="OPX22" s="244"/>
      <c r="OPY22" s="244"/>
      <c r="OPZ22" s="244"/>
      <c r="OQA22" s="244"/>
      <c r="OQB22" s="244"/>
      <c r="OQC22" s="244"/>
      <c r="OQD22" s="244"/>
      <c r="OQE22" s="244"/>
      <c r="OQF22" s="244"/>
      <c r="OQG22" s="244"/>
      <c r="OQH22" s="244"/>
      <c r="OQI22" s="244"/>
      <c r="OQJ22" s="244"/>
      <c r="OQK22" s="244"/>
      <c r="OQL22" s="244"/>
      <c r="OQM22" s="244"/>
      <c r="OQN22" s="244"/>
      <c r="OQO22" s="244"/>
      <c r="OQP22" s="244"/>
      <c r="OQQ22" s="244"/>
      <c r="OQR22" s="244"/>
      <c r="OQS22" s="244"/>
      <c r="OQT22" s="244"/>
      <c r="OQU22" s="244"/>
      <c r="OQV22" s="244"/>
      <c r="OQW22" s="244"/>
      <c r="OQX22" s="244"/>
      <c r="OQY22" s="244"/>
      <c r="OQZ22" s="244"/>
      <c r="ORA22" s="244"/>
      <c r="ORB22" s="244"/>
      <c r="ORC22" s="244"/>
      <c r="ORD22" s="244"/>
      <c r="ORE22" s="244"/>
      <c r="ORF22" s="244"/>
      <c r="ORG22" s="244"/>
      <c r="ORH22" s="244"/>
      <c r="ORI22" s="244"/>
      <c r="ORJ22" s="244"/>
      <c r="ORK22" s="244"/>
      <c r="ORL22" s="244"/>
      <c r="ORM22" s="244"/>
      <c r="ORN22" s="244"/>
      <c r="ORO22" s="244"/>
      <c r="ORP22" s="244"/>
      <c r="ORQ22" s="244"/>
      <c r="ORR22" s="244"/>
      <c r="ORS22" s="244"/>
      <c r="ORT22" s="244"/>
      <c r="ORU22" s="244"/>
      <c r="ORV22" s="244"/>
      <c r="ORW22" s="244"/>
      <c r="ORX22" s="244"/>
      <c r="ORY22" s="244"/>
      <c r="ORZ22" s="244"/>
      <c r="OSA22" s="244"/>
      <c r="OSB22" s="244"/>
      <c r="OSC22" s="244"/>
      <c r="OSD22" s="244"/>
      <c r="OSE22" s="244"/>
      <c r="OSF22" s="244"/>
      <c r="OSG22" s="244"/>
      <c r="OSH22" s="244"/>
      <c r="OSI22" s="244"/>
      <c r="OSJ22" s="244"/>
      <c r="OSK22" s="244"/>
      <c r="OSL22" s="244"/>
      <c r="OSM22" s="244"/>
      <c r="OSN22" s="244"/>
      <c r="OSO22" s="244"/>
      <c r="OSP22" s="244"/>
      <c r="OSQ22" s="244"/>
      <c r="OSR22" s="244"/>
      <c r="OSS22" s="244"/>
      <c r="OST22" s="244"/>
      <c r="OSU22" s="244"/>
      <c r="OSV22" s="244"/>
      <c r="OSW22" s="244"/>
      <c r="OSX22" s="244"/>
      <c r="OSY22" s="244"/>
      <c r="OSZ22" s="244"/>
      <c r="OTA22" s="244"/>
      <c r="OTB22" s="244"/>
      <c r="OTC22" s="244"/>
      <c r="OTD22" s="244"/>
      <c r="OTE22" s="244"/>
      <c r="OTF22" s="244"/>
      <c r="OTG22" s="244"/>
      <c r="OTH22" s="244"/>
      <c r="OTI22" s="244"/>
      <c r="OTJ22" s="244"/>
      <c r="OTK22" s="244"/>
      <c r="OTL22" s="244"/>
      <c r="OTM22" s="244"/>
      <c r="OTN22" s="244"/>
      <c r="OTO22" s="244"/>
      <c r="OTP22" s="244"/>
      <c r="OTQ22" s="244"/>
      <c r="OTR22" s="244"/>
      <c r="OTS22" s="244"/>
      <c r="OTT22" s="244"/>
      <c r="OTU22" s="244"/>
      <c r="OTV22" s="244"/>
      <c r="OTW22" s="244"/>
      <c r="OTX22" s="244"/>
      <c r="OTY22" s="244"/>
      <c r="OTZ22" s="244"/>
      <c r="OUA22" s="244"/>
      <c r="OUB22" s="244"/>
      <c r="OUC22" s="244"/>
      <c r="OUD22" s="244"/>
      <c r="OUE22" s="244"/>
      <c r="OUF22" s="244"/>
      <c r="OUG22" s="244"/>
      <c r="OUH22" s="244"/>
      <c r="OUI22" s="244"/>
      <c r="OUJ22" s="244"/>
      <c r="OUK22" s="244"/>
      <c r="OUL22" s="244"/>
      <c r="OUM22" s="244"/>
      <c r="OUN22" s="244"/>
      <c r="OUO22" s="244"/>
      <c r="OUP22" s="244"/>
      <c r="OUQ22" s="244"/>
      <c r="OUR22" s="244"/>
      <c r="OUS22" s="244"/>
      <c r="OUT22" s="244"/>
      <c r="OUU22" s="244"/>
      <c r="OUV22" s="244"/>
      <c r="OUW22" s="244"/>
      <c r="OUX22" s="244"/>
      <c r="OUY22" s="244"/>
      <c r="OUZ22" s="244"/>
      <c r="OVA22" s="244"/>
      <c r="OVB22" s="244"/>
      <c r="OVC22" s="244"/>
      <c r="OVD22" s="244"/>
      <c r="OVE22" s="244"/>
      <c r="OVF22" s="244"/>
      <c r="OVG22" s="244"/>
      <c r="OVH22" s="244"/>
      <c r="OVI22" s="244"/>
      <c r="OVJ22" s="244"/>
      <c r="OVK22" s="244"/>
      <c r="OVL22" s="244"/>
      <c r="OVM22" s="244"/>
      <c r="OVN22" s="244"/>
      <c r="OVO22" s="244"/>
      <c r="OVP22" s="244"/>
      <c r="OVQ22" s="244"/>
      <c r="OVR22" s="244"/>
      <c r="OVS22" s="244"/>
      <c r="OVT22" s="244"/>
      <c r="OVU22" s="244"/>
      <c r="OVV22" s="244"/>
      <c r="OVW22" s="244"/>
      <c r="OVX22" s="244"/>
      <c r="OVY22" s="244"/>
      <c r="OVZ22" s="244"/>
      <c r="OWA22" s="244"/>
      <c r="OWB22" s="244"/>
      <c r="OWC22" s="244"/>
      <c r="OWD22" s="244"/>
      <c r="OWE22" s="244"/>
      <c r="OWF22" s="244"/>
      <c r="OWG22" s="244"/>
      <c r="OWH22" s="244"/>
      <c r="OWI22" s="244"/>
      <c r="OWJ22" s="244"/>
      <c r="OWK22" s="244"/>
      <c r="OWL22" s="244"/>
      <c r="OWM22" s="244"/>
      <c r="OWN22" s="244"/>
      <c r="OWO22" s="244"/>
      <c r="OWP22" s="244"/>
      <c r="OWQ22" s="244"/>
      <c r="OWR22" s="244"/>
      <c r="OWS22" s="244"/>
      <c r="OWT22" s="244"/>
      <c r="OWU22" s="244"/>
      <c r="OWV22" s="244"/>
      <c r="OWW22" s="244"/>
      <c r="OWX22" s="244"/>
      <c r="OWY22" s="244"/>
      <c r="OWZ22" s="244"/>
      <c r="OXA22" s="244"/>
      <c r="OXB22" s="244"/>
      <c r="OXC22" s="244"/>
      <c r="OXD22" s="244"/>
      <c r="OXE22" s="244"/>
      <c r="OXF22" s="244"/>
      <c r="OXG22" s="244"/>
      <c r="OXH22" s="244"/>
      <c r="OXI22" s="244"/>
      <c r="OXJ22" s="244"/>
      <c r="OXK22" s="244"/>
      <c r="OXL22" s="244"/>
      <c r="OXM22" s="244"/>
      <c r="OXN22" s="244"/>
      <c r="OXO22" s="244"/>
      <c r="OXP22" s="244"/>
      <c r="OXQ22" s="244"/>
      <c r="OXR22" s="244"/>
      <c r="OXS22" s="244"/>
      <c r="OXT22" s="244"/>
      <c r="OXU22" s="244"/>
      <c r="OXV22" s="244"/>
      <c r="OXW22" s="244"/>
      <c r="OXX22" s="244"/>
      <c r="OXY22" s="244"/>
      <c r="OXZ22" s="244"/>
      <c r="OYA22" s="244"/>
      <c r="OYB22" s="244"/>
      <c r="OYC22" s="244"/>
      <c r="OYD22" s="244"/>
      <c r="OYE22" s="244"/>
      <c r="OYF22" s="244"/>
      <c r="OYG22" s="244"/>
      <c r="OYH22" s="244"/>
      <c r="OYI22" s="244"/>
      <c r="OYJ22" s="244"/>
      <c r="OYK22" s="244"/>
      <c r="OYL22" s="244"/>
      <c r="OYM22" s="244"/>
      <c r="OYN22" s="244"/>
      <c r="OYO22" s="244"/>
      <c r="OYP22" s="244"/>
      <c r="OYQ22" s="244"/>
      <c r="OYR22" s="244"/>
      <c r="OYS22" s="244"/>
      <c r="OYT22" s="244"/>
      <c r="OYU22" s="244"/>
      <c r="OYV22" s="244"/>
      <c r="OYW22" s="244"/>
      <c r="OYX22" s="244"/>
      <c r="OYY22" s="244"/>
      <c r="OYZ22" s="244"/>
      <c r="OZA22" s="244"/>
      <c r="OZB22" s="244"/>
      <c r="OZC22" s="244"/>
      <c r="OZD22" s="244"/>
      <c r="OZE22" s="244"/>
      <c r="OZF22" s="244"/>
      <c r="OZG22" s="244"/>
      <c r="OZH22" s="244"/>
      <c r="OZI22" s="244"/>
      <c r="OZJ22" s="244"/>
      <c r="OZK22" s="244"/>
      <c r="OZL22" s="244"/>
      <c r="OZM22" s="244"/>
      <c r="OZN22" s="244"/>
      <c r="OZO22" s="244"/>
      <c r="OZP22" s="244"/>
      <c r="OZQ22" s="244"/>
      <c r="OZR22" s="244"/>
      <c r="OZS22" s="244"/>
      <c r="OZT22" s="244"/>
      <c r="OZU22" s="244"/>
      <c r="OZV22" s="244"/>
      <c r="OZW22" s="244"/>
      <c r="OZX22" s="244"/>
      <c r="OZY22" s="244"/>
      <c r="OZZ22" s="244"/>
      <c r="PAA22" s="244"/>
      <c r="PAB22" s="244"/>
      <c r="PAC22" s="244"/>
      <c r="PAD22" s="244"/>
      <c r="PAE22" s="244"/>
      <c r="PAF22" s="244"/>
      <c r="PAG22" s="244"/>
      <c r="PAH22" s="244"/>
      <c r="PAI22" s="244"/>
      <c r="PAJ22" s="244"/>
      <c r="PAK22" s="244"/>
      <c r="PAL22" s="244"/>
      <c r="PAM22" s="244"/>
      <c r="PAN22" s="244"/>
      <c r="PAO22" s="244"/>
      <c r="PAP22" s="244"/>
      <c r="PAQ22" s="244"/>
      <c r="PAR22" s="244"/>
      <c r="PAS22" s="244"/>
      <c r="PAT22" s="244"/>
      <c r="PAU22" s="244"/>
      <c r="PAV22" s="244"/>
      <c r="PAW22" s="244"/>
      <c r="PAX22" s="244"/>
      <c r="PAY22" s="244"/>
      <c r="PAZ22" s="244"/>
      <c r="PBA22" s="244"/>
      <c r="PBB22" s="244"/>
      <c r="PBC22" s="244"/>
      <c r="PBD22" s="244"/>
      <c r="PBE22" s="244"/>
      <c r="PBF22" s="244"/>
      <c r="PBG22" s="244"/>
      <c r="PBH22" s="244"/>
      <c r="PBI22" s="244"/>
      <c r="PBJ22" s="244"/>
      <c r="PBK22" s="244"/>
      <c r="PBL22" s="244"/>
      <c r="PBM22" s="244"/>
      <c r="PBN22" s="244"/>
      <c r="PBO22" s="244"/>
      <c r="PBP22" s="244"/>
      <c r="PBQ22" s="244"/>
      <c r="PBR22" s="244"/>
      <c r="PBS22" s="244"/>
      <c r="PBT22" s="244"/>
      <c r="PBU22" s="244"/>
      <c r="PBV22" s="244"/>
      <c r="PBW22" s="244"/>
      <c r="PBX22" s="244"/>
      <c r="PBY22" s="244"/>
      <c r="PBZ22" s="244"/>
      <c r="PCA22" s="244"/>
      <c r="PCB22" s="244"/>
      <c r="PCC22" s="244"/>
      <c r="PCD22" s="244"/>
      <c r="PCE22" s="244"/>
      <c r="PCF22" s="244"/>
      <c r="PCG22" s="244"/>
      <c r="PCH22" s="244"/>
      <c r="PCI22" s="244"/>
      <c r="PCJ22" s="244"/>
      <c r="PCK22" s="244"/>
      <c r="PCL22" s="244"/>
      <c r="PCM22" s="244"/>
      <c r="PCN22" s="244"/>
      <c r="PCO22" s="244"/>
      <c r="PCP22" s="244"/>
      <c r="PCQ22" s="244"/>
      <c r="PCR22" s="244"/>
      <c r="PCS22" s="244"/>
      <c r="PCT22" s="244"/>
      <c r="PCU22" s="244"/>
      <c r="PCV22" s="244"/>
      <c r="PCW22" s="244"/>
      <c r="PCX22" s="244"/>
      <c r="PCY22" s="244"/>
      <c r="PCZ22" s="244"/>
      <c r="PDA22" s="244"/>
      <c r="PDB22" s="244"/>
      <c r="PDC22" s="244"/>
      <c r="PDD22" s="244"/>
      <c r="PDE22" s="244"/>
      <c r="PDF22" s="244"/>
      <c r="PDG22" s="244"/>
      <c r="PDH22" s="244"/>
      <c r="PDI22" s="244"/>
      <c r="PDJ22" s="244"/>
      <c r="PDK22" s="244"/>
      <c r="PDL22" s="244"/>
      <c r="PDM22" s="244"/>
      <c r="PDN22" s="244"/>
      <c r="PDO22" s="244"/>
      <c r="PDP22" s="244"/>
      <c r="PDQ22" s="244"/>
      <c r="PDR22" s="244"/>
      <c r="PDS22" s="244"/>
      <c r="PDT22" s="244"/>
      <c r="PDU22" s="244"/>
      <c r="PDV22" s="244"/>
      <c r="PDW22" s="244"/>
      <c r="PDX22" s="244"/>
      <c r="PDY22" s="244"/>
      <c r="PDZ22" s="244"/>
      <c r="PEA22" s="244"/>
      <c r="PEB22" s="244"/>
      <c r="PEC22" s="244"/>
      <c r="PED22" s="244"/>
      <c r="PEE22" s="244"/>
      <c r="PEF22" s="244"/>
      <c r="PEG22" s="244"/>
      <c r="PEH22" s="244"/>
      <c r="PEI22" s="244"/>
      <c r="PEJ22" s="244"/>
      <c r="PEK22" s="244"/>
      <c r="PEL22" s="244"/>
      <c r="PEM22" s="244"/>
      <c r="PEN22" s="244"/>
      <c r="PEO22" s="244"/>
      <c r="PEP22" s="244"/>
      <c r="PEQ22" s="244"/>
      <c r="PER22" s="244"/>
      <c r="PES22" s="244"/>
      <c r="PET22" s="244"/>
      <c r="PEU22" s="244"/>
      <c r="PEV22" s="244"/>
      <c r="PEW22" s="244"/>
      <c r="PEX22" s="244"/>
      <c r="PEY22" s="244"/>
      <c r="PEZ22" s="244"/>
      <c r="PFA22" s="244"/>
      <c r="PFB22" s="244"/>
      <c r="PFC22" s="244"/>
      <c r="PFD22" s="244"/>
      <c r="PFE22" s="244"/>
      <c r="PFF22" s="244"/>
      <c r="PFG22" s="244"/>
      <c r="PFH22" s="244"/>
      <c r="PFI22" s="244"/>
      <c r="PFJ22" s="244"/>
      <c r="PFK22" s="244"/>
      <c r="PFL22" s="244"/>
      <c r="PFM22" s="244"/>
      <c r="PFN22" s="244"/>
      <c r="PFO22" s="244"/>
      <c r="PFP22" s="244"/>
      <c r="PFQ22" s="244"/>
      <c r="PFR22" s="244"/>
      <c r="PFS22" s="244"/>
      <c r="PFT22" s="244"/>
      <c r="PFU22" s="244"/>
      <c r="PFV22" s="244"/>
      <c r="PFW22" s="244"/>
      <c r="PFX22" s="244"/>
      <c r="PFY22" s="244"/>
      <c r="PFZ22" s="244"/>
      <c r="PGA22" s="244"/>
      <c r="PGB22" s="244"/>
      <c r="PGC22" s="244"/>
      <c r="PGD22" s="244"/>
      <c r="PGE22" s="244"/>
      <c r="PGF22" s="244"/>
      <c r="PGG22" s="244"/>
      <c r="PGH22" s="244"/>
      <c r="PGI22" s="244"/>
      <c r="PGJ22" s="244"/>
      <c r="PGK22" s="244"/>
      <c r="PGL22" s="244"/>
      <c r="PGM22" s="244"/>
      <c r="PGN22" s="244"/>
      <c r="PGO22" s="244"/>
      <c r="PGP22" s="244"/>
      <c r="PGQ22" s="244"/>
      <c r="PGR22" s="244"/>
      <c r="PGS22" s="244"/>
      <c r="PGT22" s="244"/>
      <c r="PGU22" s="244"/>
      <c r="PGV22" s="244"/>
      <c r="PGW22" s="244"/>
      <c r="PGX22" s="244"/>
      <c r="PGY22" s="244"/>
      <c r="PGZ22" s="244"/>
      <c r="PHA22" s="244"/>
      <c r="PHB22" s="244"/>
      <c r="PHC22" s="244"/>
      <c r="PHD22" s="244"/>
      <c r="PHE22" s="244"/>
      <c r="PHF22" s="244"/>
      <c r="PHG22" s="244"/>
      <c r="PHH22" s="244"/>
      <c r="PHI22" s="244"/>
      <c r="PHJ22" s="244"/>
      <c r="PHK22" s="244"/>
      <c r="PHL22" s="244"/>
      <c r="PHM22" s="244"/>
      <c r="PHN22" s="244"/>
      <c r="PHO22" s="244"/>
      <c r="PHP22" s="244"/>
      <c r="PHQ22" s="244"/>
      <c r="PHR22" s="244"/>
      <c r="PHS22" s="244"/>
      <c r="PHT22" s="244"/>
      <c r="PHU22" s="244"/>
      <c r="PHV22" s="244"/>
      <c r="PHW22" s="244"/>
      <c r="PHX22" s="244"/>
      <c r="PHY22" s="244"/>
      <c r="PHZ22" s="244"/>
      <c r="PIA22" s="244"/>
      <c r="PIB22" s="244"/>
      <c r="PIC22" s="244"/>
      <c r="PID22" s="244"/>
      <c r="PIE22" s="244"/>
      <c r="PIF22" s="244"/>
      <c r="PIG22" s="244"/>
      <c r="PIH22" s="244"/>
      <c r="PII22" s="244"/>
      <c r="PIJ22" s="244"/>
      <c r="PIK22" s="244"/>
      <c r="PIL22" s="244"/>
      <c r="PIM22" s="244"/>
      <c r="PIN22" s="244"/>
      <c r="PIO22" s="244"/>
      <c r="PIP22" s="244"/>
      <c r="PIQ22" s="244"/>
      <c r="PIR22" s="244"/>
      <c r="PIS22" s="244"/>
      <c r="PIT22" s="244"/>
      <c r="PIU22" s="244"/>
      <c r="PIV22" s="244"/>
      <c r="PIW22" s="244"/>
      <c r="PIX22" s="244"/>
      <c r="PIY22" s="244"/>
      <c r="PIZ22" s="244"/>
      <c r="PJA22" s="244"/>
      <c r="PJB22" s="244"/>
      <c r="PJC22" s="244"/>
      <c r="PJD22" s="244"/>
      <c r="PJE22" s="244"/>
      <c r="PJF22" s="244"/>
      <c r="PJG22" s="244"/>
      <c r="PJH22" s="244"/>
      <c r="PJI22" s="244"/>
      <c r="PJJ22" s="244"/>
      <c r="PJK22" s="244"/>
      <c r="PJL22" s="244"/>
      <c r="PJM22" s="244"/>
      <c r="PJN22" s="244"/>
      <c r="PJO22" s="244"/>
      <c r="PJP22" s="244"/>
      <c r="PJQ22" s="244"/>
      <c r="PJR22" s="244"/>
      <c r="PJS22" s="244"/>
      <c r="PJT22" s="244"/>
      <c r="PJU22" s="244"/>
      <c r="PJV22" s="244"/>
      <c r="PJW22" s="244"/>
      <c r="PJX22" s="244"/>
      <c r="PJY22" s="244"/>
      <c r="PJZ22" s="244"/>
      <c r="PKA22" s="244"/>
      <c r="PKB22" s="244"/>
      <c r="PKC22" s="244"/>
      <c r="PKD22" s="244"/>
      <c r="PKE22" s="244"/>
      <c r="PKF22" s="244"/>
      <c r="PKG22" s="244"/>
      <c r="PKH22" s="244"/>
      <c r="PKI22" s="244"/>
      <c r="PKJ22" s="244"/>
      <c r="PKK22" s="244"/>
      <c r="PKL22" s="244"/>
      <c r="PKM22" s="244"/>
      <c r="PKN22" s="244"/>
      <c r="PKO22" s="244"/>
      <c r="PKP22" s="244"/>
      <c r="PKQ22" s="244"/>
      <c r="PKR22" s="244"/>
      <c r="PKS22" s="244"/>
      <c r="PKT22" s="244"/>
      <c r="PKU22" s="244"/>
      <c r="PKV22" s="244"/>
      <c r="PKW22" s="244"/>
      <c r="PKX22" s="244"/>
      <c r="PKY22" s="244"/>
      <c r="PKZ22" s="244"/>
      <c r="PLA22" s="244"/>
      <c r="PLB22" s="244"/>
      <c r="PLC22" s="244"/>
      <c r="PLD22" s="244"/>
      <c r="PLE22" s="244"/>
      <c r="PLF22" s="244"/>
      <c r="PLG22" s="244"/>
      <c r="PLH22" s="244"/>
      <c r="PLI22" s="244"/>
      <c r="PLJ22" s="244"/>
      <c r="PLK22" s="244"/>
      <c r="PLL22" s="244"/>
      <c r="PLM22" s="244"/>
      <c r="PLN22" s="244"/>
      <c r="PLO22" s="244"/>
      <c r="PLP22" s="244"/>
      <c r="PLQ22" s="244"/>
      <c r="PLR22" s="244"/>
      <c r="PLS22" s="244"/>
      <c r="PLT22" s="244"/>
      <c r="PLU22" s="244"/>
      <c r="PLV22" s="244"/>
      <c r="PLW22" s="244"/>
      <c r="PLX22" s="244"/>
      <c r="PLY22" s="244"/>
      <c r="PLZ22" s="244"/>
      <c r="PMA22" s="244"/>
      <c r="PMB22" s="244"/>
      <c r="PMC22" s="244"/>
      <c r="PMD22" s="244"/>
      <c r="PME22" s="244"/>
      <c r="PMF22" s="244"/>
      <c r="PMG22" s="244"/>
      <c r="PMH22" s="244"/>
      <c r="PMI22" s="244"/>
      <c r="PMJ22" s="244"/>
      <c r="PMK22" s="244"/>
      <c r="PML22" s="244"/>
      <c r="PMM22" s="244"/>
      <c r="PMN22" s="244"/>
      <c r="PMO22" s="244"/>
      <c r="PMP22" s="244"/>
      <c r="PMQ22" s="244"/>
      <c r="PMR22" s="244"/>
      <c r="PMS22" s="244"/>
      <c r="PMT22" s="244"/>
      <c r="PMU22" s="244"/>
      <c r="PMV22" s="244"/>
      <c r="PMW22" s="244"/>
      <c r="PMX22" s="244"/>
      <c r="PMY22" s="244"/>
      <c r="PMZ22" s="244"/>
      <c r="PNA22" s="244"/>
      <c r="PNB22" s="244"/>
      <c r="PNC22" s="244"/>
      <c r="PND22" s="244"/>
      <c r="PNE22" s="244"/>
      <c r="PNF22" s="244"/>
      <c r="PNG22" s="244"/>
      <c r="PNH22" s="244"/>
      <c r="PNI22" s="244"/>
      <c r="PNJ22" s="244"/>
      <c r="PNK22" s="244"/>
      <c r="PNL22" s="244"/>
      <c r="PNM22" s="244"/>
      <c r="PNN22" s="244"/>
      <c r="PNO22" s="244"/>
      <c r="PNP22" s="244"/>
      <c r="PNQ22" s="244"/>
      <c r="PNR22" s="244"/>
      <c r="PNS22" s="244"/>
      <c r="PNT22" s="244"/>
      <c r="PNU22" s="244"/>
      <c r="PNV22" s="244"/>
      <c r="PNW22" s="244"/>
      <c r="PNX22" s="244"/>
      <c r="PNY22" s="244"/>
      <c r="PNZ22" s="244"/>
      <c r="POA22" s="244"/>
      <c r="POB22" s="244"/>
      <c r="POC22" s="244"/>
      <c r="POD22" s="244"/>
      <c r="POE22" s="244"/>
      <c r="POF22" s="244"/>
      <c r="POG22" s="244"/>
      <c r="POH22" s="244"/>
      <c r="POI22" s="244"/>
      <c r="POJ22" s="244"/>
      <c r="POK22" s="244"/>
      <c r="POL22" s="244"/>
      <c r="POM22" s="244"/>
      <c r="PON22" s="244"/>
      <c r="POO22" s="244"/>
      <c r="POP22" s="244"/>
      <c r="POQ22" s="244"/>
      <c r="POR22" s="244"/>
      <c r="POS22" s="244"/>
      <c r="POT22" s="244"/>
      <c r="POU22" s="244"/>
      <c r="POV22" s="244"/>
      <c r="POW22" s="244"/>
      <c r="POX22" s="244"/>
      <c r="POY22" s="244"/>
      <c r="POZ22" s="244"/>
      <c r="PPA22" s="244"/>
      <c r="PPB22" s="244"/>
      <c r="PPC22" s="244"/>
      <c r="PPD22" s="244"/>
      <c r="PPE22" s="244"/>
      <c r="PPF22" s="244"/>
      <c r="PPG22" s="244"/>
      <c r="PPH22" s="244"/>
      <c r="PPI22" s="244"/>
      <c r="PPJ22" s="244"/>
      <c r="PPK22" s="244"/>
      <c r="PPL22" s="244"/>
      <c r="PPM22" s="244"/>
      <c r="PPN22" s="244"/>
      <c r="PPO22" s="244"/>
      <c r="PPP22" s="244"/>
      <c r="PPQ22" s="244"/>
      <c r="PPR22" s="244"/>
      <c r="PPS22" s="244"/>
      <c r="PPT22" s="244"/>
      <c r="PPU22" s="244"/>
      <c r="PPV22" s="244"/>
      <c r="PPW22" s="244"/>
      <c r="PPX22" s="244"/>
      <c r="PPY22" s="244"/>
      <c r="PPZ22" s="244"/>
      <c r="PQA22" s="244"/>
      <c r="PQB22" s="244"/>
      <c r="PQC22" s="244"/>
      <c r="PQD22" s="244"/>
      <c r="PQE22" s="244"/>
      <c r="PQF22" s="244"/>
      <c r="PQG22" s="244"/>
      <c r="PQH22" s="244"/>
      <c r="PQI22" s="244"/>
      <c r="PQJ22" s="244"/>
      <c r="PQK22" s="244"/>
      <c r="PQL22" s="244"/>
      <c r="PQM22" s="244"/>
      <c r="PQN22" s="244"/>
      <c r="PQO22" s="244"/>
      <c r="PQP22" s="244"/>
      <c r="PQQ22" s="244"/>
      <c r="PQR22" s="244"/>
      <c r="PQS22" s="244"/>
      <c r="PQT22" s="244"/>
      <c r="PQU22" s="244"/>
      <c r="PQV22" s="244"/>
      <c r="PQW22" s="244"/>
      <c r="PQX22" s="244"/>
      <c r="PQY22" s="244"/>
      <c r="PQZ22" s="244"/>
      <c r="PRA22" s="244"/>
      <c r="PRB22" s="244"/>
      <c r="PRC22" s="244"/>
      <c r="PRD22" s="244"/>
      <c r="PRE22" s="244"/>
      <c r="PRF22" s="244"/>
      <c r="PRG22" s="244"/>
      <c r="PRH22" s="244"/>
      <c r="PRI22" s="244"/>
      <c r="PRJ22" s="244"/>
      <c r="PRK22" s="244"/>
      <c r="PRL22" s="244"/>
      <c r="PRM22" s="244"/>
      <c r="PRN22" s="244"/>
      <c r="PRO22" s="244"/>
      <c r="PRP22" s="244"/>
      <c r="PRQ22" s="244"/>
      <c r="PRR22" s="244"/>
      <c r="PRS22" s="244"/>
      <c r="PRT22" s="244"/>
      <c r="PRU22" s="244"/>
      <c r="PRV22" s="244"/>
      <c r="PRW22" s="244"/>
      <c r="PRX22" s="244"/>
      <c r="PRY22" s="244"/>
      <c r="PRZ22" s="244"/>
      <c r="PSA22" s="244"/>
      <c r="PSB22" s="244"/>
      <c r="PSC22" s="244"/>
      <c r="PSD22" s="244"/>
      <c r="PSE22" s="244"/>
      <c r="PSF22" s="244"/>
      <c r="PSG22" s="244"/>
      <c r="PSH22" s="244"/>
      <c r="PSI22" s="244"/>
      <c r="PSJ22" s="244"/>
      <c r="PSK22" s="244"/>
      <c r="PSL22" s="244"/>
      <c r="PSM22" s="244"/>
      <c r="PSN22" s="244"/>
      <c r="PSO22" s="244"/>
      <c r="PSP22" s="244"/>
      <c r="PSQ22" s="244"/>
      <c r="PSR22" s="244"/>
      <c r="PSS22" s="244"/>
      <c r="PST22" s="244"/>
      <c r="PSU22" s="244"/>
      <c r="PSV22" s="244"/>
      <c r="PSW22" s="244"/>
      <c r="PSX22" s="244"/>
      <c r="PSY22" s="244"/>
      <c r="PSZ22" s="244"/>
      <c r="PTA22" s="244"/>
      <c r="PTB22" s="244"/>
      <c r="PTC22" s="244"/>
      <c r="PTD22" s="244"/>
      <c r="PTE22" s="244"/>
      <c r="PTF22" s="244"/>
      <c r="PTG22" s="244"/>
      <c r="PTH22" s="244"/>
      <c r="PTI22" s="244"/>
      <c r="PTJ22" s="244"/>
      <c r="PTK22" s="244"/>
      <c r="PTL22" s="244"/>
      <c r="PTM22" s="244"/>
      <c r="PTN22" s="244"/>
      <c r="PTO22" s="244"/>
      <c r="PTP22" s="244"/>
      <c r="PTQ22" s="244"/>
      <c r="PTR22" s="244"/>
      <c r="PTS22" s="244"/>
      <c r="PTT22" s="244"/>
      <c r="PTU22" s="244"/>
      <c r="PTV22" s="244"/>
      <c r="PTW22" s="244"/>
      <c r="PTX22" s="244"/>
      <c r="PTY22" s="244"/>
      <c r="PTZ22" s="244"/>
      <c r="PUA22" s="244"/>
      <c r="PUB22" s="244"/>
      <c r="PUC22" s="244"/>
      <c r="PUD22" s="244"/>
      <c r="PUE22" s="244"/>
      <c r="PUF22" s="244"/>
      <c r="PUG22" s="244"/>
      <c r="PUH22" s="244"/>
      <c r="PUI22" s="244"/>
      <c r="PUJ22" s="244"/>
      <c r="PUK22" s="244"/>
      <c r="PUL22" s="244"/>
      <c r="PUM22" s="244"/>
      <c r="PUN22" s="244"/>
      <c r="PUO22" s="244"/>
      <c r="PUP22" s="244"/>
      <c r="PUQ22" s="244"/>
      <c r="PUR22" s="244"/>
      <c r="PUS22" s="244"/>
      <c r="PUT22" s="244"/>
      <c r="PUU22" s="244"/>
      <c r="PUV22" s="244"/>
      <c r="PUW22" s="244"/>
      <c r="PUX22" s="244"/>
      <c r="PUY22" s="244"/>
      <c r="PUZ22" s="244"/>
      <c r="PVA22" s="244"/>
      <c r="PVB22" s="244"/>
      <c r="PVC22" s="244"/>
      <c r="PVD22" s="244"/>
      <c r="PVE22" s="244"/>
      <c r="PVF22" s="244"/>
      <c r="PVG22" s="244"/>
      <c r="PVH22" s="244"/>
      <c r="PVI22" s="244"/>
      <c r="PVJ22" s="244"/>
      <c r="PVK22" s="244"/>
      <c r="PVL22" s="244"/>
      <c r="PVM22" s="244"/>
      <c r="PVN22" s="244"/>
      <c r="PVO22" s="244"/>
      <c r="PVP22" s="244"/>
      <c r="PVQ22" s="244"/>
      <c r="PVR22" s="244"/>
      <c r="PVS22" s="244"/>
      <c r="PVT22" s="244"/>
      <c r="PVU22" s="244"/>
      <c r="PVV22" s="244"/>
      <c r="PVW22" s="244"/>
      <c r="PVX22" s="244"/>
      <c r="PVY22" s="244"/>
      <c r="PVZ22" s="244"/>
      <c r="PWA22" s="244"/>
      <c r="PWB22" s="244"/>
      <c r="PWC22" s="244"/>
      <c r="PWD22" s="244"/>
      <c r="PWE22" s="244"/>
      <c r="PWF22" s="244"/>
      <c r="PWG22" s="244"/>
      <c r="PWH22" s="244"/>
      <c r="PWI22" s="244"/>
      <c r="PWJ22" s="244"/>
      <c r="PWK22" s="244"/>
      <c r="PWL22" s="244"/>
      <c r="PWM22" s="244"/>
      <c r="PWN22" s="244"/>
      <c r="PWO22" s="244"/>
      <c r="PWP22" s="244"/>
      <c r="PWQ22" s="244"/>
      <c r="PWR22" s="244"/>
      <c r="PWS22" s="244"/>
      <c r="PWT22" s="244"/>
      <c r="PWU22" s="244"/>
      <c r="PWV22" s="244"/>
      <c r="PWW22" s="244"/>
      <c r="PWX22" s="244"/>
      <c r="PWY22" s="244"/>
      <c r="PWZ22" s="244"/>
      <c r="PXA22" s="244"/>
      <c r="PXB22" s="244"/>
      <c r="PXC22" s="244"/>
      <c r="PXD22" s="244"/>
      <c r="PXE22" s="244"/>
      <c r="PXF22" s="244"/>
      <c r="PXG22" s="244"/>
      <c r="PXH22" s="244"/>
      <c r="PXI22" s="244"/>
      <c r="PXJ22" s="244"/>
      <c r="PXK22" s="244"/>
      <c r="PXL22" s="244"/>
      <c r="PXM22" s="244"/>
      <c r="PXN22" s="244"/>
      <c r="PXO22" s="244"/>
      <c r="PXP22" s="244"/>
      <c r="PXQ22" s="244"/>
      <c r="PXR22" s="244"/>
      <c r="PXS22" s="244"/>
      <c r="PXT22" s="244"/>
      <c r="PXU22" s="244"/>
      <c r="PXV22" s="244"/>
      <c r="PXW22" s="244"/>
      <c r="PXX22" s="244"/>
      <c r="PXY22" s="244"/>
      <c r="PXZ22" s="244"/>
      <c r="PYA22" s="244"/>
      <c r="PYB22" s="244"/>
      <c r="PYC22" s="244"/>
      <c r="PYD22" s="244"/>
      <c r="PYE22" s="244"/>
      <c r="PYF22" s="244"/>
      <c r="PYG22" s="244"/>
      <c r="PYH22" s="244"/>
      <c r="PYI22" s="244"/>
      <c r="PYJ22" s="244"/>
      <c r="PYK22" s="244"/>
      <c r="PYL22" s="244"/>
      <c r="PYM22" s="244"/>
      <c r="PYN22" s="244"/>
      <c r="PYO22" s="244"/>
      <c r="PYP22" s="244"/>
      <c r="PYQ22" s="244"/>
      <c r="PYR22" s="244"/>
      <c r="PYS22" s="244"/>
      <c r="PYT22" s="244"/>
      <c r="PYU22" s="244"/>
      <c r="PYV22" s="244"/>
      <c r="PYW22" s="244"/>
      <c r="PYX22" s="244"/>
      <c r="PYY22" s="244"/>
      <c r="PYZ22" s="244"/>
      <c r="PZA22" s="244"/>
      <c r="PZB22" s="244"/>
      <c r="PZC22" s="244"/>
      <c r="PZD22" s="244"/>
      <c r="PZE22" s="244"/>
      <c r="PZF22" s="244"/>
      <c r="PZG22" s="244"/>
      <c r="PZH22" s="244"/>
      <c r="PZI22" s="244"/>
      <c r="PZJ22" s="244"/>
      <c r="PZK22" s="244"/>
      <c r="PZL22" s="244"/>
      <c r="PZM22" s="244"/>
      <c r="PZN22" s="244"/>
      <c r="PZO22" s="244"/>
      <c r="PZP22" s="244"/>
      <c r="PZQ22" s="244"/>
      <c r="PZR22" s="244"/>
      <c r="PZS22" s="244"/>
      <c r="PZT22" s="244"/>
      <c r="PZU22" s="244"/>
      <c r="PZV22" s="244"/>
      <c r="PZW22" s="244"/>
      <c r="PZX22" s="244"/>
      <c r="PZY22" s="244"/>
      <c r="PZZ22" s="244"/>
      <c r="QAA22" s="244"/>
      <c r="QAB22" s="244"/>
      <c r="QAC22" s="244"/>
      <c r="QAD22" s="244"/>
      <c r="QAE22" s="244"/>
      <c r="QAF22" s="244"/>
      <c r="QAG22" s="244"/>
      <c r="QAH22" s="244"/>
      <c r="QAI22" s="244"/>
      <c r="QAJ22" s="244"/>
      <c r="QAK22" s="244"/>
      <c r="QAL22" s="244"/>
      <c r="QAM22" s="244"/>
      <c r="QAN22" s="244"/>
      <c r="QAO22" s="244"/>
      <c r="QAP22" s="244"/>
      <c r="QAQ22" s="244"/>
      <c r="QAR22" s="244"/>
      <c r="QAS22" s="244"/>
      <c r="QAT22" s="244"/>
      <c r="QAU22" s="244"/>
      <c r="QAV22" s="244"/>
      <c r="QAW22" s="244"/>
      <c r="QAX22" s="244"/>
      <c r="QAY22" s="244"/>
      <c r="QAZ22" s="244"/>
      <c r="QBA22" s="244"/>
      <c r="QBB22" s="244"/>
      <c r="QBC22" s="244"/>
      <c r="QBD22" s="244"/>
      <c r="QBE22" s="244"/>
      <c r="QBF22" s="244"/>
      <c r="QBG22" s="244"/>
      <c r="QBH22" s="244"/>
      <c r="QBI22" s="244"/>
      <c r="QBJ22" s="244"/>
      <c r="QBK22" s="244"/>
      <c r="QBL22" s="244"/>
      <c r="QBM22" s="244"/>
      <c r="QBN22" s="244"/>
      <c r="QBO22" s="244"/>
      <c r="QBP22" s="244"/>
      <c r="QBQ22" s="244"/>
      <c r="QBR22" s="244"/>
      <c r="QBS22" s="244"/>
      <c r="QBT22" s="244"/>
      <c r="QBU22" s="244"/>
      <c r="QBV22" s="244"/>
      <c r="QBW22" s="244"/>
      <c r="QBX22" s="244"/>
      <c r="QBY22" s="244"/>
      <c r="QBZ22" s="244"/>
      <c r="QCA22" s="244"/>
      <c r="QCB22" s="244"/>
      <c r="QCC22" s="244"/>
      <c r="QCD22" s="244"/>
      <c r="QCE22" s="244"/>
      <c r="QCF22" s="244"/>
      <c r="QCG22" s="244"/>
      <c r="QCH22" s="244"/>
      <c r="QCI22" s="244"/>
      <c r="QCJ22" s="244"/>
      <c r="QCK22" s="244"/>
      <c r="QCL22" s="244"/>
      <c r="QCM22" s="244"/>
      <c r="QCN22" s="244"/>
      <c r="QCO22" s="244"/>
      <c r="QCP22" s="244"/>
      <c r="QCQ22" s="244"/>
      <c r="QCR22" s="244"/>
      <c r="QCS22" s="244"/>
      <c r="QCT22" s="244"/>
      <c r="QCU22" s="244"/>
      <c r="QCV22" s="244"/>
      <c r="QCW22" s="244"/>
      <c r="QCX22" s="244"/>
      <c r="QCY22" s="244"/>
      <c r="QCZ22" s="244"/>
      <c r="QDA22" s="244"/>
      <c r="QDB22" s="244"/>
      <c r="QDC22" s="244"/>
      <c r="QDD22" s="244"/>
      <c r="QDE22" s="244"/>
      <c r="QDF22" s="244"/>
      <c r="QDG22" s="244"/>
      <c r="QDH22" s="244"/>
      <c r="QDI22" s="244"/>
      <c r="QDJ22" s="244"/>
      <c r="QDK22" s="244"/>
      <c r="QDL22" s="244"/>
      <c r="QDM22" s="244"/>
      <c r="QDN22" s="244"/>
      <c r="QDO22" s="244"/>
      <c r="QDP22" s="244"/>
      <c r="QDQ22" s="244"/>
      <c r="QDR22" s="244"/>
      <c r="QDS22" s="244"/>
      <c r="QDT22" s="244"/>
      <c r="QDU22" s="244"/>
      <c r="QDV22" s="244"/>
      <c r="QDW22" s="244"/>
      <c r="QDX22" s="244"/>
      <c r="QDY22" s="244"/>
      <c r="QDZ22" s="244"/>
      <c r="QEA22" s="244"/>
      <c r="QEB22" s="244"/>
      <c r="QEC22" s="244"/>
      <c r="QED22" s="244"/>
      <c r="QEE22" s="244"/>
      <c r="QEF22" s="244"/>
      <c r="QEG22" s="244"/>
      <c r="QEH22" s="244"/>
      <c r="QEI22" s="244"/>
      <c r="QEJ22" s="244"/>
      <c r="QEK22" s="244"/>
      <c r="QEL22" s="244"/>
      <c r="QEM22" s="244"/>
      <c r="QEN22" s="244"/>
      <c r="QEO22" s="244"/>
      <c r="QEP22" s="244"/>
      <c r="QEQ22" s="244"/>
      <c r="QER22" s="244"/>
      <c r="QES22" s="244"/>
      <c r="QET22" s="244"/>
      <c r="QEU22" s="244"/>
      <c r="QEV22" s="244"/>
      <c r="QEW22" s="244"/>
      <c r="QEX22" s="244"/>
      <c r="QEY22" s="244"/>
      <c r="QEZ22" s="244"/>
      <c r="QFA22" s="244"/>
      <c r="QFB22" s="244"/>
      <c r="QFC22" s="244"/>
      <c r="QFD22" s="244"/>
      <c r="QFE22" s="244"/>
      <c r="QFF22" s="244"/>
      <c r="QFG22" s="244"/>
      <c r="QFH22" s="244"/>
      <c r="QFI22" s="244"/>
      <c r="QFJ22" s="244"/>
      <c r="QFK22" s="244"/>
      <c r="QFL22" s="244"/>
      <c r="QFM22" s="244"/>
      <c r="QFN22" s="244"/>
      <c r="QFO22" s="244"/>
      <c r="QFP22" s="244"/>
      <c r="QFQ22" s="244"/>
      <c r="QFR22" s="244"/>
      <c r="QFS22" s="244"/>
      <c r="QFT22" s="244"/>
      <c r="QFU22" s="244"/>
      <c r="QFV22" s="244"/>
      <c r="QFW22" s="244"/>
      <c r="QFX22" s="244"/>
      <c r="QFY22" s="244"/>
      <c r="QFZ22" s="244"/>
      <c r="QGA22" s="244"/>
      <c r="QGB22" s="244"/>
      <c r="QGC22" s="244"/>
      <c r="QGD22" s="244"/>
      <c r="QGE22" s="244"/>
      <c r="QGF22" s="244"/>
      <c r="QGG22" s="244"/>
      <c r="QGH22" s="244"/>
      <c r="QGI22" s="244"/>
      <c r="QGJ22" s="244"/>
      <c r="QGK22" s="244"/>
      <c r="QGL22" s="244"/>
      <c r="QGM22" s="244"/>
      <c r="QGN22" s="244"/>
      <c r="QGO22" s="244"/>
      <c r="QGP22" s="244"/>
      <c r="QGQ22" s="244"/>
      <c r="QGR22" s="244"/>
      <c r="QGS22" s="244"/>
      <c r="QGT22" s="244"/>
      <c r="QGU22" s="244"/>
      <c r="QGV22" s="244"/>
      <c r="QGW22" s="244"/>
      <c r="QGX22" s="244"/>
      <c r="QGY22" s="244"/>
      <c r="QGZ22" s="244"/>
      <c r="QHA22" s="244"/>
      <c r="QHB22" s="244"/>
      <c r="QHC22" s="244"/>
      <c r="QHD22" s="244"/>
      <c r="QHE22" s="244"/>
      <c r="QHF22" s="244"/>
      <c r="QHG22" s="244"/>
      <c r="QHH22" s="244"/>
      <c r="QHI22" s="244"/>
      <c r="QHJ22" s="244"/>
      <c r="QHK22" s="244"/>
      <c r="QHL22" s="244"/>
      <c r="QHM22" s="244"/>
      <c r="QHN22" s="244"/>
      <c r="QHO22" s="244"/>
      <c r="QHP22" s="244"/>
      <c r="QHQ22" s="244"/>
      <c r="QHR22" s="244"/>
      <c r="QHS22" s="244"/>
      <c r="QHT22" s="244"/>
      <c r="QHU22" s="244"/>
      <c r="QHV22" s="244"/>
      <c r="QHW22" s="244"/>
      <c r="QHX22" s="244"/>
      <c r="QHY22" s="244"/>
      <c r="QHZ22" s="244"/>
      <c r="QIA22" s="244"/>
      <c r="QIB22" s="244"/>
      <c r="QIC22" s="244"/>
      <c r="QID22" s="244"/>
      <c r="QIE22" s="244"/>
      <c r="QIF22" s="244"/>
      <c r="QIG22" s="244"/>
      <c r="QIH22" s="244"/>
      <c r="QII22" s="244"/>
      <c r="QIJ22" s="244"/>
      <c r="QIK22" s="244"/>
      <c r="QIL22" s="244"/>
      <c r="QIM22" s="244"/>
      <c r="QIN22" s="244"/>
      <c r="QIO22" s="244"/>
      <c r="QIP22" s="244"/>
      <c r="QIQ22" s="244"/>
      <c r="QIR22" s="244"/>
      <c r="QIS22" s="244"/>
      <c r="QIT22" s="244"/>
      <c r="QIU22" s="244"/>
      <c r="QIV22" s="244"/>
      <c r="QIW22" s="244"/>
      <c r="QIX22" s="244"/>
      <c r="QIY22" s="244"/>
      <c r="QIZ22" s="244"/>
      <c r="QJA22" s="244"/>
      <c r="QJB22" s="244"/>
      <c r="QJC22" s="244"/>
      <c r="QJD22" s="244"/>
      <c r="QJE22" s="244"/>
      <c r="QJF22" s="244"/>
      <c r="QJG22" s="244"/>
      <c r="QJH22" s="244"/>
      <c r="QJI22" s="244"/>
      <c r="QJJ22" s="244"/>
      <c r="QJK22" s="244"/>
      <c r="QJL22" s="244"/>
      <c r="QJM22" s="244"/>
      <c r="QJN22" s="244"/>
      <c r="QJO22" s="244"/>
      <c r="QJP22" s="244"/>
      <c r="QJQ22" s="244"/>
      <c r="QJR22" s="244"/>
      <c r="QJS22" s="244"/>
      <c r="QJT22" s="244"/>
      <c r="QJU22" s="244"/>
      <c r="QJV22" s="244"/>
      <c r="QJW22" s="244"/>
      <c r="QJX22" s="244"/>
      <c r="QJY22" s="244"/>
      <c r="QJZ22" s="244"/>
      <c r="QKA22" s="244"/>
      <c r="QKB22" s="244"/>
      <c r="QKC22" s="244"/>
      <c r="QKD22" s="244"/>
      <c r="QKE22" s="244"/>
      <c r="QKF22" s="244"/>
      <c r="QKG22" s="244"/>
      <c r="QKH22" s="244"/>
      <c r="QKI22" s="244"/>
      <c r="QKJ22" s="244"/>
      <c r="QKK22" s="244"/>
      <c r="QKL22" s="244"/>
      <c r="QKM22" s="244"/>
      <c r="QKN22" s="244"/>
      <c r="QKO22" s="244"/>
      <c r="QKP22" s="244"/>
      <c r="QKQ22" s="244"/>
      <c r="QKR22" s="244"/>
      <c r="QKS22" s="244"/>
      <c r="QKT22" s="244"/>
      <c r="QKU22" s="244"/>
      <c r="QKV22" s="244"/>
      <c r="QKW22" s="244"/>
      <c r="QKX22" s="244"/>
      <c r="QKY22" s="244"/>
      <c r="QKZ22" s="244"/>
      <c r="QLA22" s="244"/>
      <c r="QLB22" s="244"/>
      <c r="QLC22" s="244"/>
      <c r="QLD22" s="244"/>
      <c r="QLE22" s="244"/>
      <c r="QLF22" s="244"/>
      <c r="QLG22" s="244"/>
      <c r="QLH22" s="244"/>
      <c r="QLI22" s="244"/>
      <c r="QLJ22" s="244"/>
      <c r="QLK22" s="244"/>
      <c r="QLL22" s="244"/>
      <c r="QLM22" s="244"/>
      <c r="QLN22" s="244"/>
      <c r="QLO22" s="244"/>
      <c r="QLP22" s="244"/>
      <c r="QLQ22" s="244"/>
      <c r="QLR22" s="244"/>
      <c r="QLS22" s="244"/>
      <c r="QLT22" s="244"/>
      <c r="QLU22" s="244"/>
      <c r="QLV22" s="244"/>
      <c r="QLW22" s="244"/>
      <c r="QLX22" s="244"/>
      <c r="QLY22" s="244"/>
      <c r="QLZ22" s="244"/>
      <c r="QMA22" s="244"/>
      <c r="QMB22" s="244"/>
      <c r="QMC22" s="244"/>
      <c r="QMD22" s="244"/>
      <c r="QME22" s="244"/>
      <c r="QMF22" s="244"/>
      <c r="QMG22" s="244"/>
      <c r="QMH22" s="244"/>
      <c r="QMI22" s="244"/>
      <c r="QMJ22" s="244"/>
      <c r="QMK22" s="244"/>
      <c r="QML22" s="244"/>
      <c r="QMM22" s="244"/>
      <c r="QMN22" s="244"/>
      <c r="QMO22" s="244"/>
      <c r="QMP22" s="244"/>
      <c r="QMQ22" s="244"/>
      <c r="QMR22" s="244"/>
      <c r="QMS22" s="244"/>
      <c r="QMT22" s="244"/>
      <c r="QMU22" s="244"/>
      <c r="QMV22" s="244"/>
      <c r="QMW22" s="244"/>
      <c r="QMX22" s="244"/>
      <c r="QMY22" s="244"/>
      <c r="QMZ22" s="244"/>
      <c r="QNA22" s="244"/>
      <c r="QNB22" s="244"/>
      <c r="QNC22" s="244"/>
      <c r="QND22" s="244"/>
      <c r="QNE22" s="244"/>
      <c r="QNF22" s="244"/>
      <c r="QNG22" s="244"/>
      <c r="QNH22" s="244"/>
      <c r="QNI22" s="244"/>
      <c r="QNJ22" s="244"/>
      <c r="QNK22" s="244"/>
      <c r="QNL22" s="244"/>
      <c r="QNM22" s="244"/>
      <c r="QNN22" s="244"/>
      <c r="QNO22" s="244"/>
      <c r="QNP22" s="244"/>
      <c r="QNQ22" s="244"/>
      <c r="QNR22" s="244"/>
      <c r="QNS22" s="244"/>
      <c r="QNT22" s="244"/>
      <c r="QNU22" s="244"/>
      <c r="QNV22" s="244"/>
      <c r="QNW22" s="244"/>
      <c r="QNX22" s="244"/>
      <c r="QNY22" s="244"/>
      <c r="QNZ22" s="244"/>
      <c r="QOA22" s="244"/>
      <c r="QOB22" s="244"/>
      <c r="QOC22" s="244"/>
      <c r="QOD22" s="244"/>
      <c r="QOE22" s="244"/>
      <c r="QOF22" s="244"/>
      <c r="QOG22" s="244"/>
      <c r="QOH22" s="244"/>
      <c r="QOI22" s="244"/>
      <c r="QOJ22" s="244"/>
      <c r="QOK22" s="244"/>
      <c r="QOL22" s="244"/>
      <c r="QOM22" s="244"/>
      <c r="QON22" s="244"/>
      <c r="QOO22" s="244"/>
      <c r="QOP22" s="244"/>
      <c r="QOQ22" s="244"/>
      <c r="QOR22" s="244"/>
      <c r="QOS22" s="244"/>
      <c r="QOT22" s="244"/>
      <c r="QOU22" s="244"/>
      <c r="QOV22" s="244"/>
      <c r="QOW22" s="244"/>
      <c r="QOX22" s="244"/>
      <c r="QOY22" s="244"/>
      <c r="QOZ22" s="244"/>
      <c r="QPA22" s="244"/>
      <c r="QPB22" s="244"/>
      <c r="QPC22" s="244"/>
      <c r="QPD22" s="244"/>
      <c r="QPE22" s="244"/>
      <c r="QPF22" s="244"/>
      <c r="QPG22" s="244"/>
      <c r="QPH22" s="244"/>
      <c r="QPI22" s="244"/>
      <c r="QPJ22" s="244"/>
      <c r="QPK22" s="244"/>
      <c r="QPL22" s="244"/>
      <c r="QPM22" s="244"/>
      <c r="QPN22" s="244"/>
      <c r="QPO22" s="244"/>
      <c r="QPP22" s="244"/>
      <c r="QPQ22" s="244"/>
      <c r="QPR22" s="244"/>
      <c r="QPS22" s="244"/>
      <c r="QPT22" s="244"/>
      <c r="QPU22" s="244"/>
      <c r="QPV22" s="244"/>
      <c r="QPW22" s="244"/>
      <c r="QPX22" s="244"/>
      <c r="QPY22" s="244"/>
      <c r="QPZ22" s="244"/>
      <c r="QQA22" s="244"/>
      <c r="QQB22" s="244"/>
      <c r="QQC22" s="244"/>
      <c r="QQD22" s="244"/>
      <c r="QQE22" s="244"/>
      <c r="QQF22" s="244"/>
      <c r="QQG22" s="244"/>
      <c r="QQH22" s="244"/>
      <c r="QQI22" s="244"/>
      <c r="QQJ22" s="244"/>
      <c r="QQK22" s="244"/>
      <c r="QQL22" s="244"/>
      <c r="QQM22" s="244"/>
      <c r="QQN22" s="244"/>
      <c r="QQO22" s="244"/>
      <c r="QQP22" s="244"/>
      <c r="QQQ22" s="244"/>
      <c r="QQR22" s="244"/>
      <c r="QQS22" s="244"/>
      <c r="QQT22" s="244"/>
      <c r="QQU22" s="244"/>
      <c r="QQV22" s="244"/>
      <c r="QQW22" s="244"/>
      <c r="QQX22" s="244"/>
      <c r="QQY22" s="244"/>
      <c r="QQZ22" s="244"/>
      <c r="QRA22" s="244"/>
      <c r="QRB22" s="244"/>
      <c r="QRC22" s="244"/>
      <c r="QRD22" s="244"/>
      <c r="QRE22" s="244"/>
      <c r="QRF22" s="244"/>
      <c r="QRG22" s="244"/>
      <c r="QRH22" s="244"/>
      <c r="QRI22" s="244"/>
      <c r="QRJ22" s="244"/>
      <c r="QRK22" s="244"/>
      <c r="QRL22" s="244"/>
      <c r="QRM22" s="244"/>
      <c r="QRN22" s="244"/>
      <c r="QRO22" s="244"/>
      <c r="QRP22" s="244"/>
      <c r="QRQ22" s="244"/>
      <c r="QRR22" s="244"/>
      <c r="QRS22" s="244"/>
      <c r="QRT22" s="244"/>
      <c r="QRU22" s="244"/>
      <c r="QRV22" s="244"/>
      <c r="QRW22" s="244"/>
      <c r="QRX22" s="244"/>
      <c r="QRY22" s="244"/>
      <c r="QRZ22" s="244"/>
      <c r="QSA22" s="244"/>
      <c r="QSB22" s="244"/>
      <c r="QSC22" s="244"/>
      <c r="QSD22" s="244"/>
      <c r="QSE22" s="244"/>
      <c r="QSF22" s="244"/>
      <c r="QSG22" s="244"/>
      <c r="QSH22" s="244"/>
      <c r="QSI22" s="244"/>
      <c r="QSJ22" s="244"/>
      <c r="QSK22" s="244"/>
      <c r="QSL22" s="244"/>
      <c r="QSM22" s="244"/>
      <c r="QSN22" s="244"/>
      <c r="QSO22" s="244"/>
      <c r="QSP22" s="244"/>
      <c r="QSQ22" s="244"/>
      <c r="QSR22" s="244"/>
      <c r="QSS22" s="244"/>
      <c r="QST22" s="244"/>
      <c r="QSU22" s="244"/>
      <c r="QSV22" s="244"/>
      <c r="QSW22" s="244"/>
      <c r="QSX22" s="244"/>
      <c r="QSY22" s="244"/>
      <c r="QSZ22" s="244"/>
      <c r="QTA22" s="244"/>
      <c r="QTB22" s="244"/>
      <c r="QTC22" s="244"/>
      <c r="QTD22" s="244"/>
      <c r="QTE22" s="244"/>
      <c r="QTF22" s="244"/>
      <c r="QTG22" s="244"/>
      <c r="QTH22" s="244"/>
      <c r="QTI22" s="244"/>
      <c r="QTJ22" s="244"/>
      <c r="QTK22" s="244"/>
      <c r="QTL22" s="244"/>
      <c r="QTM22" s="244"/>
      <c r="QTN22" s="244"/>
      <c r="QTO22" s="244"/>
      <c r="QTP22" s="244"/>
      <c r="QTQ22" s="244"/>
      <c r="QTR22" s="244"/>
      <c r="QTS22" s="244"/>
      <c r="QTT22" s="244"/>
      <c r="QTU22" s="244"/>
      <c r="QTV22" s="244"/>
      <c r="QTW22" s="244"/>
      <c r="QTX22" s="244"/>
      <c r="QTY22" s="244"/>
      <c r="QTZ22" s="244"/>
      <c r="QUA22" s="244"/>
      <c r="QUB22" s="244"/>
      <c r="QUC22" s="244"/>
      <c r="QUD22" s="244"/>
      <c r="QUE22" s="244"/>
      <c r="QUF22" s="244"/>
      <c r="QUG22" s="244"/>
      <c r="QUH22" s="244"/>
      <c r="QUI22" s="244"/>
      <c r="QUJ22" s="244"/>
      <c r="QUK22" s="244"/>
      <c r="QUL22" s="244"/>
      <c r="QUM22" s="244"/>
      <c r="QUN22" s="244"/>
      <c r="QUO22" s="244"/>
      <c r="QUP22" s="244"/>
      <c r="QUQ22" s="244"/>
      <c r="QUR22" s="244"/>
      <c r="QUS22" s="244"/>
      <c r="QUT22" s="244"/>
      <c r="QUU22" s="244"/>
      <c r="QUV22" s="244"/>
      <c r="QUW22" s="244"/>
      <c r="QUX22" s="244"/>
      <c r="QUY22" s="244"/>
      <c r="QUZ22" s="244"/>
      <c r="QVA22" s="244"/>
      <c r="QVB22" s="244"/>
      <c r="QVC22" s="244"/>
      <c r="QVD22" s="244"/>
      <c r="QVE22" s="244"/>
      <c r="QVF22" s="244"/>
      <c r="QVG22" s="244"/>
      <c r="QVH22" s="244"/>
      <c r="QVI22" s="244"/>
      <c r="QVJ22" s="244"/>
      <c r="QVK22" s="244"/>
      <c r="QVL22" s="244"/>
      <c r="QVM22" s="244"/>
      <c r="QVN22" s="244"/>
      <c r="QVO22" s="244"/>
      <c r="QVP22" s="244"/>
      <c r="QVQ22" s="244"/>
      <c r="QVR22" s="244"/>
      <c r="QVS22" s="244"/>
      <c r="QVT22" s="244"/>
      <c r="QVU22" s="244"/>
      <c r="QVV22" s="244"/>
      <c r="QVW22" s="244"/>
      <c r="QVX22" s="244"/>
      <c r="QVY22" s="244"/>
      <c r="QVZ22" s="244"/>
      <c r="QWA22" s="244"/>
      <c r="QWB22" s="244"/>
      <c r="QWC22" s="244"/>
      <c r="QWD22" s="244"/>
      <c r="QWE22" s="244"/>
      <c r="QWF22" s="244"/>
      <c r="QWG22" s="244"/>
      <c r="QWH22" s="244"/>
      <c r="QWI22" s="244"/>
      <c r="QWJ22" s="244"/>
      <c r="QWK22" s="244"/>
      <c r="QWL22" s="244"/>
      <c r="QWM22" s="244"/>
      <c r="QWN22" s="244"/>
      <c r="QWO22" s="244"/>
      <c r="QWP22" s="244"/>
      <c r="QWQ22" s="244"/>
      <c r="QWR22" s="244"/>
      <c r="QWS22" s="244"/>
      <c r="QWT22" s="244"/>
      <c r="QWU22" s="244"/>
      <c r="QWV22" s="244"/>
      <c r="QWW22" s="244"/>
      <c r="QWX22" s="244"/>
      <c r="QWY22" s="244"/>
      <c r="QWZ22" s="244"/>
      <c r="QXA22" s="244"/>
      <c r="QXB22" s="244"/>
      <c r="QXC22" s="244"/>
      <c r="QXD22" s="244"/>
      <c r="QXE22" s="244"/>
      <c r="QXF22" s="244"/>
      <c r="QXG22" s="244"/>
      <c r="QXH22" s="244"/>
      <c r="QXI22" s="244"/>
      <c r="QXJ22" s="244"/>
      <c r="QXK22" s="244"/>
      <c r="QXL22" s="244"/>
      <c r="QXM22" s="244"/>
      <c r="QXN22" s="244"/>
      <c r="QXO22" s="244"/>
      <c r="QXP22" s="244"/>
      <c r="QXQ22" s="244"/>
      <c r="QXR22" s="244"/>
      <c r="QXS22" s="244"/>
      <c r="QXT22" s="244"/>
      <c r="QXU22" s="244"/>
      <c r="QXV22" s="244"/>
      <c r="QXW22" s="244"/>
      <c r="QXX22" s="244"/>
      <c r="QXY22" s="244"/>
      <c r="QXZ22" s="244"/>
      <c r="QYA22" s="244"/>
      <c r="QYB22" s="244"/>
      <c r="QYC22" s="244"/>
      <c r="QYD22" s="244"/>
      <c r="QYE22" s="244"/>
      <c r="QYF22" s="244"/>
      <c r="QYG22" s="244"/>
      <c r="QYH22" s="244"/>
      <c r="QYI22" s="244"/>
      <c r="QYJ22" s="244"/>
      <c r="QYK22" s="244"/>
      <c r="QYL22" s="244"/>
      <c r="QYM22" s="244"/>
      <c r="QYN22" s="244"/>
      <c r="QYO22" s="244"/>
      <c r="QYP22" s="244"/>
      <c r="QYQ22" s="244"/>
      <c r="QYR22" s="244"/>
      <c r="QYS22" s="244"/>
      <c r="QYT22" s="244"/>
      <c r="QYU22" s="244"/>
      <c r="QYV22" s="244"/>
      <c r="QYW22" s="244"/>
      <c r="QYX22" s="244"/>
      <c r="QYY22" s="244"/>
      <c r="QYZ22" s="244"/>
      <c r="QZA22" s="244"/>
      <c r="QZB22" s="244"/>
      <c r="QZC22" s="244"/>
      <c r="QZD22" s="244"/>
      <c r="QZE22" s="244"/>
      <c r="QZF22" s="244"/>
      <c r="QZG22" s="244"/>
      <c r="QZH22" s="244"/>
      <c r="QZI22" s="244"/>
      <c r="QZJ22" s="244"/>
      <c r="QZK22" s="244"/>
      <c r="QZL22" s="244"/>
      <c r="QZM22" s="244"/>
      <c r="QZN22" s="244"/>
      <c r="QZO22" s="244"/>
      <c r="QZP22" s="244"/>
      <c r="QZQ22" s="244"/>
      <c r="QZR22" s="244"/>
      <c r="QZS22" s="244"/>
      <c r="QZT22" s="244"/>
      <c r="QZU22" s="244"/>
      <c r="QZV22" s="244"/>
      <c r="QZW22" s="244"/>
      <c r="QZX22" s="244"/>
      <c r="QZY22" s="244"/>
      <c r="QZZ22" s="244"/>
      <c r="RAA22" s="244"/>
      <c r="RAB22" s="244"/>
      <c r="RAC22" s="244"/>
      <c r="RAD22" s="244"/>
      <c r="RAE22" s="244"/>
      <c r="RAF22" s="244"/>
      <c r="RAG22" s="244"/>
      <c r="RAH22" s="244"/>
      <c r="RAI22" s="244"/>
      <c r="RAJ22" s="244"/>
      <c r="RAK22" s="244"/>
      <c r="RAL22" s="244"/>
      <c r="RAM22" s="244"/>
      <c r="RAN22" s="244"/>
      <c r="RAO22" s="244"/>
      <c r="RAP22" s="244"/>
      <c r="RAQ22" s="244"/>
      <c r="RAR22" s="244"/>
      <c r="RAS22" s="244"/>
      <c r="RAT22" s="244"/>
      <c r="RAU22" s="244"/>
      <c r="RAV22" s="244"/>
      <c r="RAW22" s="244"/>
      <c r="RAX22" s="244"/>
      <c r="RAY22" s="244"/>
      <c r="RAZ22" s="244"/>
      <c r="RBA22" s="244"/>
      <c r="RBB22" s="244"/>
      <c r="RBC22" s="244"/>
      <c r="RBD22" s="244"/>
      <c r="RBE22" s="244"/>
      <c r="RBF22" s="244"/>
      <c r="RBG22" s="244"/>
      <c r="RBH22" s="244"/>
      <c r="RBI22" s="244"/>
      <c r="RBJ22" s="244"/>
      <c r="RBK22" s="244"/>
      <c r="RBL22" s="244"/>
      <c r="RBM22" s="244"/>
      <c r="RBN22" s="244"/>
      <c r="RBO22" s="244"/>
      <c r="RBP22" s="244"/>
      <c r="RBQ22" s="244"/>
      <c r="RBR22" s="244"/>
      <c r="RBS22" s="244"/>
      <c r="RBT22" s="244"/>
      <c r="RBU22" s="244"/>
      <c r="RBV22" s="244"/>
      <c r="RBW22" s="244"/>
      <c r="RBX22" s="244"/>
      <c r="RBY22" s="244"/>
      <c r="RBZ22" s="244"/>
      <c r="RCA22" s="244"/>
      <c r="RCB22" s="244"/>
      <c r="RCC22" s="244"/>
      <c r="RCD22" s="244"/>
      <c r="RCE22" s="244"/>
      <c r="RCF22" s="244"/>
      <c r="RCG22" s="244"/>
      <c r="RCH22" s="244"/>
      <c r="RCI22" s="244"/>
      <c r="RCJ22" s="244"/>
      <c r="RCK22" s="244"/>
      <c r="RCL22" s="244"/>
      <c r="RCM22" s="244"/>
      <c r="RCN22" s="244"/>
      <c r="RCO22" s="244"/>
      <c r="RCP22" s="244"/>
      <c r="RCQ22" s="244"/>
      <c r="RCR22" s="244"/>
      <c r="RCS22" s="244"/>
      <c r="RCT22" s="244"/>
      <c r="RCU22" s="244"/>
      <c r="RCV22" s="244"/>
      <c r="RCW22" s="244"/>
      <c r="RCX22" s="244"/>
      <c r="RCY22" s="244"/>
      <c r="RCZ22" s="244"/>
      <c r="RDA22" s="244"/>
      <c r="RDB22" s="244"/>
      <c r="RDC22" s="244"/>
      <c r="RDD22" s="244"/>
      <c r="RDE22" s="244"/>
      <c r="RDF22" s="244"/>
      <c r="RDG22" s="244"/>
      <c r="RDH22" s="244"/>
      <c r="RDI22" s="244"/>
      <c r="RDJ22" s="244"/>
      <c r="RDK22" s="244"/>
      <c r="RDL22" s="244"/>
      <c r="RDM22" s="244"/>
      <c r="RDN22" s="244"/>
      <c r="RDO22" s="244"/>
      <c r="RDP22" s="244"/>
      <c r="RDQ22" s="244"/>
      <c r="RDR22" s="244"/>
      <c r="RDS22" s="244"/>
      <c r="RDT22" s="244"/>
      <c r="RDU22" s="244"/>
      <c r="RDV22" s="244"/>
      <c r="RDW22" s="244"/>
      <c r="RDX22" s="244"/>
      <c r="RDY22" s="244"/>
      <c r="RDZ22" s="244"/>
      <c r="REA22" s="244"/>
      <c r="REB22" s="244"/>
      <c r="REC22" s="244"/>
      <c r="RED22" s="244"/>
      <c r="REE22" s="244"/>
      <c r="REF22" s="244"/>
      <c r="REG22" s="244"/>
      <c r="REH22" s="244"/>
      <c r="REI22" s="244"/>
      <c r="REJ22" s="244"/>
      <c r="REK22" s="244"/>
      <c r="REL22" s="244"/>
      <c r="REM22" s="244"/>
      <c r="REN22" s="244"/>
      <c r="REO22" s="244"/>
      <c r="REP22" s="244"/>
      <c r="REQ22" s="244"/>
      <c r="RER22" s="244"/>
      <c r="RES22" s="244"/>
      <c r="RET22" s="244"/>
      <c r="REU22" s="244"/>
      <c r="REV22" s="244"/>
      <c r="REW22" s="244"/>
      <c r="REX22" s="244"/>
      <c r="REY22" s="244"/>
      <c r="REZ22" s="244"/>
      <c r="RFA22" s="244"/>
      <c r="RFB22" s="244"/>
      <c r="RFC22" s="244"/>
      <c r="RFD22" s="244"/>
      <c r="RFE22" s="244"/>
      <c r="RFF22" s="244"/>
      <c r="RFG22" s="244"/>
      <c r="RFH22" s="244"/>
      <c r="RFI22" s="244"/>
      <c r="RFJ22" s="244"/>
      <c r="RFK22" s="244"/>
      <c r="RFL22" s="244"/>
      <c r="RFM22" s="244"/>
      <c r="RFN22" s="244"/>
      <c r="RFO22" s="244"/>
      <c r="RFP22" s="244"/>
      <c r="RFQ22" s="244"/>
      <c r="RFR22" s="244"/>
      <c r="RFS22" s="244"/>
      <c r="RFT22" s="244"/>
      <c r="RFU22" s="244"/>
      <c r="RFV22" s="244"/>
      <c r="RFW22" s="244"/>
      <c r="RFX22" s="244"/>
      <c r="RFY22" s="244"/>
      <c r="RFZ22" s="244"/>
      <c r="RGA22" s="244"/>
      <c r="RGB22" s="244"/>
      <c r="RGC22" s="244"/>
      <c r="RGD22" s="244"/>
      <c r="RGE22" s="244"/>
      <c r="RGF22" s="244"/>
      <c r="RGG22" s="244"/>
      <c r="RGH22" s="244"/>
      <c r="RGI22" s="244"/>
      <c r="RGJ22" s="244"/>
      <c r="RGK22" s="244"/>
      <c r="RGL22" s="244"/>
      <c r="RGM22" s="244"/>
      <c r="RGN22" s="244"/>
      <c r="RGO22" s="244"/>
      <c r="RGP22" s="244"/>
      <c r="RGQ22" s="244"/>
      <c r="RGR22" s="244"/>
      <c r="RGS22" s="244"/>
      <c r="RGT22" s="244"/>
      <c r="RGU22" s="244"/>
      <c r="RGV22" s="244"/>
      <c r="RGW22" s="244"/>
      <c r="RGX22" s="244"/>
      <c r="RGY22" s="244"/>
      <c r="RGZ22" s="244"/>
      <c r="RHA22" s="244"/>
      <c r="RHB22" s="244"/>
      <c r="RHC22" s="244"/>
      <c r="RHD22" s="244"/>
      <c r="RHE22" s="244"/>
      <c r="RHF22" s="244"/>
      <c r="RHG22" s="244"/>
      <c r="RHH22" s="244"/>
      <c r="RHI22" s="244"/>
      <c r="RHJ22" s="244"/>
      <c r="RHK22" s="244"/>
      <c r="RHL22" s="244"/>
      <c r="RHM22" s="244"/>
      <c r="RHN22" s="244"/>
      <c r="RHO22" s="244"/>
      <c r="RHP22" s="244"/>
      <c r="RHQ22" s="244"/>
      <c r="RHR22" s="244"/>
      <c r="RHS22" s="244"/>
      <c r="RHT22" s="244"/>
      <c r="RHU22" s="244"/>
      <c r="RHV22" s="244"/>
      <c r="RHW22" s="244"/>
      <c r="RHX22" s="244"/>
      <c r="RHY22" s="244"/>
      <c r="RHZ22" s="244"/>
      <c r="RIA22" s="244"/>
      <c r="RIB22" s="244"/>
      <c r="RIC22" s="244"/>
      <c r="RID22" s="244"/>
      <c r="RIE22" s="244"/>
      <c r="RIF22" s="244"/>
      <c r="RIG22" s="244"/>
      <c r="RIH22" s="244"/>
      <c r="RII22" s="244"/>
      <c r="RIJ22" s="244"/>
      <c r="RIK22" s="244"/>
      <c r="RIL22" s="244"/>
      <c r="RIM22" s="244"/>
      <c r="RIN22" s="244"/>
      <c r="RIO22" s="244"/>
      <c r="RIP22" s="244"/>
      <c r="RIQ22" s="244"/>
      <c r="RIR22" s="244"/>
      <c r="RIS22" s="244"/>
      <c r="RIT22" s="244"/>
      <c r="RIU22" s="244"/>
      <c r="RIV22" s="244"/>
      <c r="RIW22" s="244"/>
      <c r="RIX22" s="244"/>
      <c r="RIY22" s="244"/>
      <c r="RIZ22" s="244"/>
      <c r="RJA22" s="244"/>
      <c r="RJB22" s="244"/>
      <c r="RJC22" s="244"/>
      <c r="RJD22" s="244"/>
      <c r="RJE22" s="244"/>
      <c r="RJF22" s="244"/>
      <c r="RJG22" s="244"/>
      <c r="RJH22" s="244"/>
      <c r="RJI22" s="244"/>
      <c r="RJJ22" s="244"/>
      <c r="RJK22" s="244"/>
      <c r="RJL22" s="244"/>
      <c r="RJM22" s="244"/>
      <c r="RJN22" s="244"/>
      <c r="RJO22" s="244"/>
      <c r="RJP22" s="244"/>
      <c r="RJQ22" s="244"/>
      <c r="RJR22" s="244"/>
      <c r="RJS22" s="244"/>
      <c r="RJT22" s="244"/>
      <c r="RJU22" s="244"/>
      <c r="RJV22" s="244"/>
      <c r="RJW22" s="244"/>
      <c r="RJX22" s="244"/>
      <c r="RJY22" s="244"/>
      <c r="RJZ22" s="244"/>
      <c r="RKA22" s="244"/>
      <c r="RKB22" s="244"/>
      <c r="RKC22" s="244"/>
      <c r="RKD22" s="244"/>
      <c r="RKE22" s="244"/>
      <c r="RKF22" s="244"/>
      <c r="RKG22" s="244"/>
      <c r="RKH22" s="244"/>
      <c r="RKI22" s="244"/>
      <c r="RKJ22" s="244"/>
      <c r="RKK22" s="244"/>
      <c r="RKL22" s="244"/>
      <c r="RKM22" s="244"/>
      <c r="RKN22" s="244"/>
      <c r="RKO22" s="244"/>
      <c r="RKP22" s="244"/>
      <c r="RKQ22" s="244"/>
      <c r="RKR22" s="244"/>
      <c r="RKS22" s="244"/>
      <c r="RKT22" s="244"/>
      <c r="RKU22" s="244"/>
      <c r="RKV22" s="244"/>
      <c r="RKW22" s="244"/>
      <c r="RKX22" s="244"/>
      <c r="RKY22" s="244"/>
      <c r="RKZ22" s="244"/>
      <c r="RLA22" s="244"/>
      <c r="RLB22" s="244"/>
      <c r="RLC22" s="244"/>
      <c r="RLD22" s="244"/>
      <c r="RLE22" s="244"/>
      <c r="RLF22" s="244"/>
      <c r="RLG22" s="244"/>
      <c r="RLH22" s="244"/>
      <c r="RLI22" s="244"/>
      <c r="RLJ22" s="244"/>
      <c r="RLK22" s="244"/>
      <c r="RLL22" s="244"/>
      <c r="RLM22" s="244"/>
      <c r="RLN22" s="244"/>
      <c r="RLO22" s="244"/>
      <c r="RLP22" s="244"/>
      <c r="RLQ22" s="244"/>
      <c r="RLR22" s="244"/>
      <c r="RLS22" s="244"/>
      <c r="RLT22" s="244"/>
      <c r="RLU22" s="244"/>
      <c r="RLV22" s="244"/>
      <c r="RLW22" s="244"/>
      <c r="RLX22" s="244"/>
      <c r="RLY22" s="244"/>
      <c r="RLZ22" s="244"/>
      <c r="RMA22" s="244"/>
      <c r="RMB22" s="244"/>
      <c r="RMC22" s="244"/>
      <c r="RMD22" s="244"/>
      <c r="RME22" s="244"/>
      <c r="RMF22" s="244"/>
      <c r="RMG22" s="244"/>
      <c r="RMH22" s="244"/>
      <c r="RMI22" s="244"/>
      <c r="RMJ22" s="244"/>
      <c r="RMK22" s="244"/>
      <c r="RML22" s="244"/>
      <c r="RMM22" s="244"/>
      <c r="RMN22" s="244"/>
      <c r="RMO22" s="244"/>
      <c r="RMP22" s="244"/>
      <c r="RMQ22" s="244"/>
      <c r="RMR22" s="244"/>
      <c r="RMS22" s="244"/>
      <c r="RMT22" s="244"/>
      <c r="RMU22" s="244"/>
      <c r="RMV22" s="244"/>
      <c r="RMW22" s="244"/>
      <c r="RMX22" s="244"/>
      <c r="RMY22" s="244"/>
      <c r="RMZ22" s="244"/>
      <c r="RNA22" s="244"/>
      <c r="RNB22" s="244"/>
      <c r="RNC22" s="244"/>
      <c r="RND22" s="244"/>
      <c r="RNE22" s="244"/>
      <c r="RNF22" s="244"/>
      <c r="RNG22" s="244"/>
      <c r="RNH22" s="244"/>
      <c r="RNI22" s="244"/>
      <c r="RNJ22" s="244"/>
      <c r="RNK22" s="244"/>
      <c r="RNL22" s="244"/>
      <c r="RNM22" s="244"/>
      <c r="RNN22" s="244"/>
      <c r="RNO22" s="244"/>
      <c r="RNP22" s="244"/>
      <c r="RNQ22" s="244"/>
      <c r="RNR22" s="244"/>
      <c r="RNS22" s="244"/>
      <c r="RNT22" s="244"/>
      <c r="RNU22" s="244"/>
      <c r="RNV22" s="244"/>
      <c r="RNW22" s="244"/>
      <c r="RNX22" s="244"/>
      <c r="RNY22" s="244"/>
      <c r="RNZ22" s="244"/>
      <c r="ROA22" s="244"/>
      <c r="ROB22" s="244"/>
      <c r="ROC22" s="244"/>
      <c r="ROD22" s="244"/>
      <c r="ROE22" s="244"/>
      <c r="ROF22" s="244"/>
      <c r="ROG22" s="244"/>
      <c r="ROH22" s="244"/>
      <c r="ROI22" s="244"/>
      <c r="ROJ22" s="244"/>
      <c r="ROK22" s="244"/>
      <c r="ROL22" s="244"/>
      <c r="ROM22" s="244"/>
      <c r="RON22" s="244"/>
      <c r="ROO22" s="244"/>
      <c r="ROP22" s="244"/>
      <c r="ROQ22" s="244"/>
      <c r="ROR22" s="244"/>
      <c r="ROS22" s="244"/>
      <c r="ROT22" s="244"/>
      <c r="ROU22" s="244"/>
      <c r="ROV22" s="244"/>
      <c r="ROW22" s="244"/>
      <c r="ROX22" s="244"/>
      <c r="ROY22" s="244"/>
      <c r="ROZ22" s="244"/>
      <c r="RPA22" s="244"/>
      <c r="RPB22" s="244"/>
      <c r="RPC22" s="244"/>
      <c r="RPD22" s="244"/>
      <c r="RPE22" s="244"/>
      <c r="RPF22" s="244"/>
      <c r="RPG22" s="244"/>
      <c r="RPH22" s="244"/>
      <c r="RPI22" s="244"/>
      <c r="RPJ22" s="244"/>
      <c r="RPK22" s="244"/>
      <c r="RPL22" s="244"/>
      <c r="RPM22" s="244"/>
      <c r="RPN22" s="244"/>
      <c r="RPO22" s="244"/>
      <c r="RPP22" s="244"/>
      <c r="RPQ22" s="244"/>
      <c r="RPR22" s="244"/>
      <c r="RPS22" s="244"/>
      <c r="RPT22" s="244"/>
      <c r="RPU22" s="244"/>
      <c r="RPV22" s="244"/>
      <c r="RPW22" s="244"/>
      <c r="RPX22" s="244"/>
      <c r="RPY22" s="244"/>
      <c r="RPZ22" s="244"/>
      <c r="RQA22" s="244"/>
      <c r="RQB22" s="244"/>
      <c r="RQC22" s="244"/>
      <c r="RQD22" s="244"/>
      <c r="RQE22" s="244"/>
      <c r="RQF22" s="244"/>
      <c r="RQG22" s="244"/>
      <c r="RQH22" s="244"/>
      <c r="RQI22" s="244"/>
      <c r="RQJ22" s="244"/>
      <c r="RQK22" s="244"/>
      <c r="RQL22" s="244"/>
      <c r="RQM22" s="244"/>
      <c r="RQN22" s="244"/>
      <c r="RQO22" s="244"/>
      <c r="RQP22" s="244"/>
      <c r="RQQ22" s="244"/>
      <c r="RQR22" s="244"/>
      <c r="RQS22" s="244"/>
      <c r="RQT22" s="244"/>
      <c r="RQU22" s="244"/>
      <c r="RQV22" s="244"/>
      <c r="RQW22" s="244"/>
      <c r="RQX22" s="244"/>
      <c r="RQY22" s="244"/>
      <c r="RQZ22" s="244"/>
      <c r="RRA22" s="244"/>
      <c r="RRB22" s="244"/>
      <c r="RRC22" s="244"/>
      <c r="RRD22" s="244"/>
      <c r="RRE22" s="244"/>
      <c r="RRF22" s="244"/>
      <c r="RRG22" s="244"/>
      <c r="RRH22" s="244"/>
      <c r="RRI22" s="244"/>
      <c r="RRJ22" s="244"/>
      <c r="RRK22" s="244"/>
      <c r="RRL22" s="244"/>
      <c r="RRM22" s="244"/>
      <c r="RRN22" s="244"/>
      <c r="RRO22" s="244"/>
      <c r="RRP22" s="244"/>
      <c r="RRQ22" s="244"/>
      <c r="RRR22" s="244"/>
      <c r="RRS22" s="244"/>
      <c r="RRT22" s="244"/>
      <c r="RRU22" s="244"/>
      <c r="RRV22" s="244"/>
      <c r="RRW22" s="244"/>
      <c r="RRX22" s="244"/>
      <c r="RRY22" s="244"/>
      <c r="RRZ22" s="244"/>
      <c r="RSA22" s="244"/>
      <c r="RSB22" s="244"/>
      <c r="RSC22" s="244"/>
      <c r="RSD22" s="244"/>
      <c r="RSE22" s="244"/>
      <c r="RSF22" s="244"/>
      <c r="RSG22" s="244"/>
      <c r="RSH22" s="244"/>
      <c r="RSI22" s="244"/>
      <c r="RSJ22" s="244"/>
      <c r="RSK22" s="244"/>
      <c r="RSL22" s="244"/>
      <c r="RSM22" s="244"/>
      <c r="RSN22" s="244"/>
      <c r="RSO22" s="244"/>
      <c r="RSP22" s="244"/>
      <c r="RSQ22" s="244"/>
      <c r="RSR22" s="244"/>
      <c r="RSS22" s="244"/>
      <c r="RST22" s="244"/>
      <c r="RSU22" s="244"/>
      <c r="RSV22" s="244"/>
      <c r="RSW22" s="244"/>
      <c r="RSX22" s="244"/>
      <c r="RSY22" s="244"/>
      <c r="RSZ22" s="244"/>
      <c r="RTA22" s="244"/>
      <c r="RTB22" s="244"/>
      <c r="RTC22" s="244"/>
      <c r="RTD22" s="244"/>
      <c r="RTE22" s="244"/>
      <c r="RTF22" s="244"/>
      <c r="RTG22" s="244"/>
      <c r="RTH22" s="244"/>
      <c r="RTI22" s="244"/>
      <c r="RTJ22" s="244"/>
      <c r="RTK22" s="244"/>
      <c r="RTL22" s="244"/>
      <c r="RTM22" s="244"/>
      <c r="RTN22" s="244"/>
      <c r="RTO22" s="244"/>
      <c r="RTP22" s="244"/>
      <c r="RTQ22" s="244"/>
      <c r="RTR22" s="244"/>
      <c r="RTS22" s="244"/>
      <c r="RTT22" s="244"/>
      <c r="RTU22" s="244"/>
      <c r="RTV22" s="244"/>
      <c r="RTW22" s="244"/>
      <c r="RTX22" s="244"/>
      <c r="RTY22" s="244"/>
      <c r="RTZ22" s="244"/>
      <c r="RUA22" s="244"/>
      <c r="RUB22" s="244"/>
      <c r="RUC22" s="244"/>
      <c r="RUD22" s="244"/>
      <c r="RUE22" s="244"/>
      <c r="RUF22" s="244"/>
      <c r="RUG22" s="244"/>
      <c r="RUH22" s="244"/>
      <c r="RUI22" s="244"/>
      <c r="RUJ22" s="244"/>
      <c r="RUK22" s="244"/>
      <c r="RUL22" s="244"/>
      <c r="RUM22" s="244"/>
      <c r="RUN22" s="244"/>
      <c r="RUO22" s="244"/>
      <c r="RUP22" s="244"/>
      <c r="RUQ22" s="244"/>
      <c r="RUR22" s="244"/>
      <c r="RUS22" s="244"/>
      <c r="RUT22" s="244"/>
      <c r="RUU22" s="244"/>
      <c r="RUV22" s="244"/>
      <c r="RUW22" s="244"/>
      <c r="RUX22" s="244"/>
      <c r="RUY22" s="244"/>
      <c r="RUZ22" s="244"/>
      <c r="RVA22" s="244"/>
      <c r="RVB22" s="244"/>
      <c r="RVC22" s="244"/>
      <c r="RVD22" s="244"/>
      <c r="RVE22" s="244"/>
      <c r="RVF22" s="244"/>
      <c r="RVG22" s="244"/>
      <c r="RVH22" s="244"/>
      <c r="RVI22" s="244"/>
      <c r="RVJ22" s="244"/>
      <c r="RVK22" s="244"/>
      <c r="RVL22" s="244"/>
      <c r="RVM22" s="244"/>
      <c r="RVN22" s="244"/>
      <c r="RVO22" s="244"/>
      <c r="RVP22" s="244"/>
      <c r="RVQ22" s="244"/>
      <c r="RVR22" s="244"/>
      <c r="RVS22" s="244"/>
      <c r="RVT22" s="244"/>
      <c r="RVU22" s="244"/>
      <c r="RVV22" s="244"/>
      <c r="RVW22" s="244"/>
      <c r="RVX22" s="244"/>
      <c r="RVY22" s="244"/>
      <c r="RVZ22" s="244"/>
      <c r="RWA22" s="244"/>
      <c r="RWB22" s="244"/>
      <c r="RWC22" s="244"/>
      <c r="RWD22" s="244"/>
      <c r="RWE22" s="244"/>
      <c r="RWF22" s="244"/>
      <c r="RWG22" s="244"/>
      <c r="RWH22" s="244"/>
      <c r="RWI22" s="244"/>
      <c r="RWJ22" s="244"/>
      <c r="RWK22" s="244"/>
      <c r="RWL22" s="244"/>
      <c r="RWM22" s="244"/>
      <c r="RWN22" s="244"/>
      <c r="RWO22" s="244"/>
      <c r="RWP22" s="244"/>
      <c r="RWQ22" s="244"/>
      <c r="RWR22" s="244"/>
      <c r="RWS22" s="244"/>
      <c r="RWT22" s="244"/>
      <c r="RWU22" s="244"/>
      <c r="RWV22" s="244"/>
      <c r="RWW22" s="244"/>
      <c r="RWX22" s="244"/>
      <c r="RWY22" s="244"/>
      <c r="RWZ22" s="244"/>
      <c r="RXA22" s="244"/>
      <c r="RXB22" s="244"/>
      <c r="RXC22" s="244"/>
      <c r="RXD22" s="244"/>
      <c r="RXE22" s="244"/>
      <c r="RXF22" s="244"/>
      <c r="RXG22" s="244"/>
      <c r="RXH22" s="244"/>
      <c r="RXI22" s="244"/>
      <c r="RXJ22" s="244"/>
      <c r="RXK22" s="244"/>
      <c r="RXL22" s="244"/>
      <c r="RXM22" s="244"/>
      <c r="RXN22" s="244"/>
      <c r="RXO22" s="244"/>
      <c r="RXP22" s="244"/>
      <c r="RXQ22" s="244"/>
      <c r="RXR22" s="244"/>
      <c r="RXS22" s="244"/>
      <c r="RXT22" s="244"/>
      <c r="RXU22" s="244"/>
      <c r="RXV22" s="244"/>
      <c r="RXW22" s="244"/>
      <c r="RXX22" s="244"/>
      <c r="RXY22" s="244"/>
      <c r="RXZ22" s="244"/>
      <c r="RYA22" s="244"/>
      <c r="RYB22" s="244"/>
      <c r="RYC22" s="244"/>
      <c r="RYD22" s="244"/>
      <c r="RYE22" s="244"/>
      <c r="RYF22" s="244"/>
      <c r="RYG22" s="244"/>
      <c r="RYH22" s="244"/>
      <c r="RYI22" s="244"/>
      <c r="RYJ22" s="244"/>
      <c r="RYK22" s="244"/>
      <c r="RYL22" s="244"/>
      <c r="RYM22" s="244"/>
      <c r="RYN22" s="244"/>
      <c r="RYO22" s="244"/>
      <c r="RYP22" s="244"/>
      <c r="RYQ22" s="244"/>
      <c r="RYR22" s="244"/>
      <c r="RYS22" s="244"/>
      <c r="RYT22" s="244"/>
      <c r="RYU22" s="244"/>
      <c r="RYV22" s="244"/>
      <c r="RYW22" s="244"/>
      <c r="RYX22" s="244"/>
      <c r="RYY22" s="244"/>
      <c r="RYZ22" s="244"/>
      <c r="RZA22" s="244"/>
      <c r="RZB22" s="244"/>
      <c r="RZC22" s="244"/>
      <c r="RZD22" s="244"/>
      <c r="RZE22" s="244"/>
      <c r="RZF22" s="244"/>
      <c r="RZG22" s="244"/>
      <c r="RZH22" s="244"/>
      <c r="RZI22" s="244"/>
      <c r="RZJ22" s="244"/>
      <c r="RZK22" s="244"/>
      <c r="RZL22" s="244"/>
      <c r="RZM22" s="244"/>
      <c r="RZN22" s="244"/>
      <c r="RZO22" s="244"/>
      <c r="RZP22" s="244"/>
      <c r="RZQ22" s="244"/>
      <c r="RZR22" s="244"/>
      <c r="RZS22" s="244"/>
      <c r="RZT22" s="244"/>
      <c r="RZU22" s="244"/>
      <c r="RZV22" s="244"/>
      <c r="RZW22" s="244"/>
      <c r="RZX22" s="244"/>
      <c r="RZY22" s="244"/>
      <c r="RZZ22" s="244"/>
      <c r="SAA22" s="244"/>
      <c r="SAB22" s="244"/>
      <c r="SAC22" s="244"/>
      <c r="SAD22" s="244"/>
      <c r="SAE22" s="244"/>
      <c r="SAF22" s="244"/>
      <c r="SAG22" s="244"/>
      <c r="SAH22" s="244"/>
      <c r="SAI22" s="244"/>
      <c r="SAJ22" s="244"/>
      <c r="SAK22" s="244"/>
      <c r="SAL22" s="244"/>
      <c r="SAM22" s="244"/>
      <c r="SAN22" s="244"/>
      <c r="SAO22" s="244"/>
      <c r="SAP22" s="244"/>
      <c r="SAQ22" s="244"/>
      <c r="SAR22" s="244"/>
      <c r="SAS22" s="244"/>
      <c r="SAT22" s="244"/>
      <c r="SAU22" s="244"/>
      <c r="SAV22" s="244"/>
      <c r="SAW22" s="244"/>
      <c r="SAX22" s="244"/>
      <c r="SAY22" s="244"/>
      <c r="SAZ22" s="244"/>
      <c r="SBA22" s="244"/>
      <c r="SBB22" s="244"/>
      <c r="SBC22" s="244"/>
      <c r="SBD22" s="244"/>
      <c r="SBE22" s="244"/>
      <c r="SBF22" s="244"/>
      <c r="SBG22" s="244"/>
      <c r="SBH22" s="244"/>
      <c r="SBI22" s="244"/>
      <c r="SBJ22" s="244"/>
      <c r="SBK22" s="244"/>
      <c r="SBL22" s="244"/>
      <c r="SBM22" s="244"/>
      <c r="SBN22" s="244"/>
      <c r="SBO22" s="244"/>
      <c r="SBP22" s="244"/>
      <c r="SBQ22" s="244"/>
      <c r="SBR22" s="244"/>
      <c r="SBS22" s="244"/>
      <c r="SBT22" s="244"/>
      <c r="SBU22" s="244"/>
      <c r="SBV22" s="244"/>
      <c r="SBW22" s="244"/>
      <c r="SBX22" s="244"/>
      <c r="SBY22" s="244"/>
      <c r="SBZ22" s="244"/>
      <c r="SCA22" s="244"/>
      <c r="SCB22" s="244"/>
      <c r="SCC22" s="244"/>
      <c r="SCD22" s="244"/>
      <c r="SCE22" s="244"/>
      <c r="SCF22" s="244"/>
      <c r="SCG22" s="244"/>
      <c r="SCH22" s="244"/>
      <c r="SCI22" s="244"/>
      <c r="SCJ22" s="244"/>
      <c r="SCK22" s="244"/>
      <c r="SCL22" s="244"/>
      <c r="SCM22" s="244"/>
      <c r="SCN22" s="244"/>
      <c r="SCO22" s="244"/>
      <c r="SCP22" s="244"/>
      <c r="SCQ22" s="244"/>
      <c r="SCR22" s="244"/>
      <c r="SCS22" s="244"/>
      <c r="SCT22" s="244"/>
      <c r="SCU22" s="244"/>
      <c r="SCV22" s="244"/>
      <c r="SCW22" s="244"/>
      <c r="SCX22" s="244"/>
      <c r="SCY22" s="244"/>
      <c r="SCZ22" s="244"/>
      <c r="SDA22" s="244"/>
      <c r="SDB22" s="244"/>
      <c r="SDC22" s="244"/>
      <c r="SDD22" s="244"/>
      <c r="SDE22" s="244"/>
      <c r="SDF22" s="244"/>
      <c r="SDG22" s="244"/>
      <c r="SDH22" s="244"/>
      <c r="SDI22" s="244"/>
      <c r="SDJ22" s="244"/>
      <c r="SDK22" s="244"/>
      <c r="SDL22" s="244"/>
      <c r="SDM22" s="244"/>
      <c r="SDN22" s="244"/>
      <c r="SDO22" s="244"/>
      <c r="SDP22" s="244"/>
      <c r="SDQ22" s="244"/>
      <c r="SDR22" s="244"/>
      <c r="SDS22" s="244"/>
      <c r="SDT22" s="244"/>
      <c r="SDU22" s="244"/>
      <c r="SDV22" s="244"/>
      <c r="SDW22" s="244"/>
      <c r="SDX22" s="244"/>
      <c r="SDY22" s="244"/>
      <c r="SDZ22" s="244"/>
      <c r="SEA22" s="244"/>
      <c r="SEB22" s="244"/>
      <c r="SEC22" s="244"/>
      <c r="SED22" s="244"/>
      <c r="SEE22" s="244"/>
      <c r="SEF22" s="244"/>
      <c r="SEG22" s="244"/>
      <c r="SEH22" s="244"/>
      <c r="SEI22" s="244"/>
      <c r="SEJ22" s="244"/>
      <c r="SEK22" s="244"/>
      <c r="SEL22" s="244"/>
      <c r="SEM22" s="244"/>
      <c r="SEN22" s="244"/>
      <c r="SEO22" s="244"/>
      <c r="SEP22" s="244"/>
      <c r="SEQ22" s="244"/>
      <c r="SER22" s="244"/>
      <c r="SES22" s="244"/>
      <c r="SET22" s="244"/>
      <c r="SEU22" s="244"/>
      <c r="SEV22" s="244"/>
      <c r="SEW22" s="244"/>
      <c r="SEX22" s="244"/>
      <c r="SEY22" s="244"/>
      <c r="SEZ22" s="244"/>
      <c r="SFA22" s="244"/>
      <c r="SFB22" s="244"/>
      <c r="SFC22" s="244"/>
      <c r="SFD22" s="244"/>
      <c r="SFE22" s="244"/>
      <c r="SFF22" s="244"/>
      <c r="SFG22" s="244"/>
      <c r="SFH22" s="244"/>
      <c r="SFI22" s="244"/>
      <c r="SFJ22" s="244"/>
      <c r="SFK22" s="244"/>
      <c r="SFL22" s="244"/>
      <c r="SFM22" s="244"/>
      <c r="SFN22" s="244"/>
      <c r="SFO22" s="244"/>
      <c r="SFP22" s="244"/>
      <c r="SFQ22" s="244"/>
      <c r="SFR22" s="244"/>
      <c r="SFS22" s="244"/>
      <c r="SFT22" s="244"/>
      <c r="SFU22" s="244"/>
      <c r="SFV22" s="244"/>
      <c r="SFW22" s="244"/>
      <c r="SFX22" s="244"/>
      <c r="SFY22" s="244"/>
      <c r="SFZ22" s="244"/>
      <c r="SGA22" s="244"/>
      <c r="SGB22" s="244"/>
      <c r="SGC22" s="244"/>
      <c r="SGD22" s="244"/>
      <c r="SGE22" s="244"/>
      <c r="SGF22" s="244"/>
      <c r="SGG22" s="244"/>
      <c r="SGH22" s="244"/>
      <c r="SGI22" s="244"/>
      <c r="SGJ22" s="244"/>
      <c r="SGK22" s="244"/>
      <c r="SGL22" s="244"/>
      <c r="SGM22" s="244"/>
      <c r="SGN22" s="244"/>
      <c r="SGO22" s="244"/>
      <c r="SGP22" s="244"/>
      <c r="SGQ22" s="244"/>
      <c r="SGR22" s="244"/>
      <c r="SGS22" s="244"/>
      <c r="SGT22" s="244"/>
      <c r="SGU22" s="244"/>
      <c r="SGV22" s="244"/>
      <c r="SGW22" s="244"/>
      <c r="SGX22" s="244"/>
      <c r="SGY22" s="244"/>
      <c r="SGZ22" s="244"/>
      <c r="SHA22" s="244"/>
      <c r="SHB22" s="244"/>
      <c r="SHC22" s="244"/>
      <c r="SHD22" s="244"/>
      <c r="SHE22" s="244"/>
      <c r="SHF22" s="244"/>
      <c r="SHG22" s="244"/>
      <c r="SHH22" s="244"/>
      <c r="SHI22" s="244"/>
      <c r="SHJ22" s="244"/>
      <c r="SHK22" s="244"/>
      <c r="SHL22" s="244"/>
      <c r="SHM22" s="244"/>
      <c r="SHN22" s="244"/>
      <c r="SHO22" s="244"/>
      <c r="SHP22" s="244"/>
      <c r="SHQ22" s="244"/>
      <c r="SHR22" s="244"/>
      <c r="SHS22" s="244"/>
      <c r="SHT22" s="244"/>
      <c r="SHU22" s="244"/>
      <c r="SHV22" s="244"/>
      <c r="SHW22" s="244"/>
      <c r="SHX22" s="244"/>
      <c r="SHY22" s="244"/>
      <c r="SHZ22" s="244"/>
      <c r="SIA22" s="244"/>
      <c r="SIB22" s="244"/>
      <c r="SIC22" s="244"/>
      <c r="SID22" s="244"/>
      <c r="SIE22" s="244"/>
      <c r="SIF22" s="244"/>
      <c r="SIG22" s="244"/>
      <c r="SIH22" s="244"/>
      <c r="SII22" s="244"/>
      <c r="SIJ22" s="244"/>
      <c r="SIK22" s="244"/>
      <c r="SIL22" s="244"/>
      <c r="SIM22" s="244"/>
      <c r="SIN22" s="244"/>
      <c r="SIO22" s="244"/>
      <c r="SIP22" s="244"/>
      <c r="SIQ22" s="244"/>
      <c r="SIR22" s="244"/>
      <c r="SIS22" s="244"/>
      <c r="SIT22" s="244"/>
      <c r="SIU22" s="244"/>
      <c r="SIV22" s="244"/>
      <c r="SIW22" s="244"/>
      <c r="SIX22" s="244"/>
      <c r="SIY22" s="244"/>
      <c r="SIZ22" s="244"/>
      <c r="SJA22" s="244"/>
      <c r="SJB22" s="244"/>
      <c r="SJC22" s="244"/>
      <c r="SJD22" s="244"/>
      <c r="SJE22" s="244"/>
      <c r="SJF22" s="244"/>
      <c r="SJG22" s="244"/>
      <c r="SJH22" s="244"/>
      <c r="SJI22" s="244"/>
      <c r="SJJ22" s="244"/>
      <c r="SJK22" s="244"/>
      <c r="SJL22" s="244"/>
      <c r="SJM22" s="244"/>
      <c r="SJN22" s="244"/>
      <c r="SJO22" s="244"/>
      <c r="SJP22" s="244"/>
      <c r="SJQ22" s="244"/>
      <c r="SJR22" s="244"/>
      <c r="SJS22" s="244"/>
      <c r="SJT22" s="244"/>
      <c r="SJU22" s="244"/>
      <c r="SJV22" s="244"/>
      <c r="SJW22" s="244"/>
      <c r="SJX22" s="244"/>
      <c r="SJY22" s="244"/>
      <c r="SJZ22" s="244"/>
      <c r="SKA22" s="244"/>
      <c r="SKB22" s="244"/>
      <c r="SKC22" s="244"/>
      <c r="SKD22" s="244"/>
      <c r="SKE22" s="244"/>
      <c r="SKF22" s="244"/>
      <c r="SKG22" s="244"/>
      <c r="SKH22" s="244"/>
      <c r="SKI22" s="244"/>
      <c r="SKJ22" s="244"/>
      <c r="SKK22" s="244"/>
      <c r="SKL22" s="244"/>
      <c r="SKM22" s="244"/>
      <c r="SKN22" s="244"/>
      <c r="SKO22" s="244"/>
      <c r="SKP22" s="244"/>
      <c r="SKQ22" s="244"/>
      <c r="SKR22" s="244"/>
      <c r="SKS22" s="244"/>
      <c r="SKT22" s="244"/>
      <c r="SKU22" s="244"/>
      <c r="SKV22" s="244"/>
      <c r="SKW22" s="244"/>
      <c r="SKX22" s="244"/>
      <c r="SKY22" s="244"/>
      <c r="SKZ22" s="244"/>
      <c r="SLA22" s="244"/>
      <c r="SLB22" s="244"/>
      <c r="SLC22" s="244"/>
      <c r="SLD22" s="244"/>
      <c r="SLE22" s="244"/>
      <c r="SLF22" s="244"/>
      <c r="SLG22" s="244"/>
      <c r="SLH22" s="244"/>
      <c r="SLI22" s="244"/>
      <c r="SLJ22" s="244"/>
      <c r="SLK22" s="244"/>
      <c r="SLL22" s="244"/>
      <c r="SLM22" s="244"/>
      <c r="SLN22" s="244"/>
      <c r="SLO22" s="244"/>
      <c r="SLP22" s="244"/>
      <c r="SLQ22" s="244"/>
      <c r="SLR22" s="244"/>
      <c r="SLS22" s="244"/>
      <c r="SLT22" s="244"/>
      <c r="SLU22" s="244"/>
      <c r="SLV22" s="244"/>
      <c r="SLW22" s="244"/>
      <c r="SLX22" s="244"/>
      <c r="SLY22" s="244"/>
      <c r="SLZ22" s="244"/>
      <c r="SMA22" s="244"/>
      <c r="SMB22" s="244"/>
      <c r="SMC22" s="244"/>
      <c r="SMD22" s="244"/>
      <c r="SME22" s="244"/>
      <c r="SMF22" s="244"/>
      <c r="SMG22" s="244"/>
      <c r="SMH22" s="244"/>
      <c r="SMI22" s="244"/>
      <c r="SMJ22" s="244"/>
      <c r="SMK22" s="244"/>
      <c r="SML22" s="244"/>
      <c r="SMM22" s="244"/>
      <c r="SMN22" s="244"/>
      <c r="SMO22" s="244"/>
      <c r="SMP22" s="244"/>
      <c r="SMQ22" s="244"/>
      <c r="SMR22" s="244"/>
      <c r="SMS22" s="244"/>
      <c r="SMT22" s="244"/>
      <c r="SMU22" s="244"/>
      <c r="SMV22" s="244"/>
      <c r="SMW22" s="244"/>
      <c r="SMX22" s="244"/>
      <c r="SMY22" s="244"/>
      <c r="SMZ22" s="244"/>
      <c r="SNA22" s="244"/>
      <c r="SNB22" s="244"/>
      <c r="SNC22" s="244"/>
      <c r="SND22" s="244"/>
      <c r="SNE22" s="244"/>
      <c r="SNF22" s="244"/>
      <c r="SNG22" s="244"/>
      <c r="SNH22" s="244"/>
      <c r="SNI22" s="244"/>
      <c r="SNJ22" s="244"/>
      <c r="SNK22" s="244"/>
      <c r="SNL22" s="244"/>
      <c r="SNM22" s="244"/>
      <c r="SNN22" s="244"/>
      <c r="SNO22" s="244"/>
      <c r="SNP22" s="244"/>
      <c r="SNQ22" s="244"/>
      <c r="SNR22" s="244"/>
      <c r="SNS22" s="244"/>
      <c r="SNT22" s="244"/>
      <c r="SNU22" s="244"/>
      <c r="SNV22" s="244"/>
      <c r="SNW22" s="244"/>
      <c r="SNX22" s="244"/>
      <c r="SNY22" s="244"/>
      <c r="SNZ22" s="244"/>
      <c r="SOA22" s="244"/>
      <c r="SOB22" s="244"/>
      <c r="SOC22" s="244"/>
      <c r="SOD22" s="244"/>
      <c r="SOE22" s="244"/>
      <c r="SOF22" s="244"/>
      <c r="SOG22" s="244"/>
      <c r="SOH22" s="244"/>
      <c r="SOI22" s="244"/>
      <c r="SOJ22" s="244"/>
      <c r="SOK22" s="244"/>
      <c r="SOL22" s="244"/>
      <c r="SOM22" s="244"/>
      <c r="SON22" s="244"/>
      <c r="SOO22" s="244"/>
      <c r="SOP22" s="244"/>
      <c r="SOQ22" s="244"/>
      <c r="SOR22" s="244"/>
      <c r="SOS22" s="244"/>
      <c r="SOT22" s="244"/>
      <c r="SOU22" s="244"/>
      <c r="SOV22" s="244"/>
      <c r="SOW22" s="244"/>
      <c r="SOX22" s="244"/>
      <c r="SOY22" s="244"/>
      <c r="SOZ22" s="244"/>
      <c r="SPA22" s="244"/>
      <c r="SPB22" s="244"/>
      <c r="SPC22" s="244"/>
      <c r="SPD22" s="244"/>
      <c r="SPE22" s="244"/>
      <c r="SPF22" s="244"/>
      <c r="SPG22" s="244"/>
      <c r="SPH22" s="244"/>
      <c r="SPI22" s="244"/>
      <c r="SPJ22" s="244"/>
      <c r="SPK22" s="244"/>
      <c r="SPL22" s="244"/>
      <c r="SPM22" s="244"/>
      <c r="SPN22" s="244"/>
      <c r="SPO22" s="244"/>
      <c r="SPP22" s="244"/>
      <c r="SPQ22" s="244"/>
      <c r="SPR22" s="244"/>
      <c r="SPS22" s="244"/>
      <c r="SPT22" s="244"/>
      <c r="SPU22" s="244"/>
      <c r="SPV22" s="244"/>
      <c r="SPW22" s="244"/>
      <c r="SPX22" s="244"/>
      <c r="SPY22" s="244"/>
      <c r="SPZ22" s="244"/>
      <c r="SQA22" s="244"/>
      <c r="SQB22" s="244"/>
      <c r="SQC22" s="244"/>
      <c r="SQD22" s="244"/>
      <c r="SQE22" s="244"/>
      <c r="SQF22" s="244"/>
      <c r="SQG22" s="244"/>
      <c r="SQH22" s="244"/>
      <c r="SQI22" s="244"/>
      <c r="SQJ22" s="244"/>
      <c r="SQK22" s="244"/>
      <c r="SQL22" s="244"/>
      <c r="SQM22" s="244"/>
      <c r="SQN22" s="244"/>
      <c r="SQO22" s="244"/>
      <c r="SQP22" s="244"/>
      <c r="SQQ22" s="244"/>
      <c r="SQR22" s="244"/>
      <c r="SQS22" s="244"/>
      <c r="SQT22" s="244"/>
      <c r="SQU22" s="244"/>
      <c r="SQV22" s="244"/>
      <c r="SQW22" s="244"/>
      <c r="SQX22" s="244"/>
      <c r="SQY22" s="244"/>
      <c r="SQZ22" s="244"/>
      <c r="SRA22" s="244"/>
      <c r="SRB22" s="244"/>
      <c r="SRC22" s="244"/>
      <c r="SRD22" s="244"/>
      <c r="SRE22" s="244"/>
      <c r="SRF22" s="244"/>
      <c r="SRG22" s="244"/>
      <c r="SRH22" s="244"/>
      <c r="SRI22" s="244"/>
      <c r="SRJ22" s="244"/>
      <c r="SRK22" s="244"/>
      <c r="SRL22" s="244"/>
      <c r="SRM22" s="244"/>
      <c r="SRN22" s="244"/>
      <c r="SRO22" s="244"/>
      <c r="SRP22" s="244"/>
      <c r="SRQ22" s="244"/>
      <c r="SRR22" s="244"/>
      <c r="SRS22" s="244"/>
      <c r="SRT22" s="244"/>
      <c r="SRU22" s="244"/>
      <c r="SRV22" s="244"/>
      <c r="SRW22" s="244"/>
      <c r="SRX22" s="244"/>
      <c r="SRY22" s="244"/>
      <c r="SRZ22" s="244"/>
      <c r="SSA22" s="244"/>
      <c r="SSB22" s="244"/>
      <c r="SSC22" s="244"/>
      <c r="SSD22" s="244"/>
      <c r="SSE22" s="244"/>
      <c r="SSF22" s="244"/>
      <c r="SSG22" s="244"/>
      <c r="SSH22" s="244"/>
      <c r="SSI22" s="244"/>
      <c r="SSJ22" s="244"/>
      <c r="SSK22" s="244"/>
      <c r="SSL22" s="244"/>
      <c r="SSM22" s="244"/>
      <c r="SSN22" s="244"/>
      <c r="SSO22" s="244"/>
      <c r="SSP22" s="244"/>
      <c r="SSQ22" s="244"/>
      <c r="SSR22" s="244"/>
      <c r="SSS22" s="244"/>
      <c r="SST22" s="244"/>
      <c r="SSU22" s="244"/>
      <c r="SSV22" s="244"/>
      <c r="SSW22" s="244"/>
      <c r="SSX22" s="244"/>
      <c r="SSY22" s="244"/>
      <c r="SSZ22" s="244"/>
      <c r="STA22" s="244"/>
      <c r="STB22" s="244"/>
      <c r="STC22" s="244"/>
      <c r="STD22" s="244"/>
      <c r="STE22" s="244"/>
      <c r="STF22" s="244"/>
      <c r="STG22" s="244"/>
      <c r="STH22" s="244"/>
      <c r="STI22" s="244"/>
      <c r="STJ22" s="244"/>
      <c r="STK22" s="244"/>
      <c r="STL22" s="244"/>
      <c r="STM22" s="244"/>
      <c r="STN22" s="244"/>
      <c r="STO22" s="244"/>
      <c r="STP22" s="244"/>
      <c r="STQ22" s="244"/>
      <c r="STR22" s="244"/>
      <c r="STS22" s="244"/>
      <c r="STT22" s="244"/>
      <c r="STU22" s="244"/>
      <c r="STV22" s="244"/>
      <c r="STW22" s="244"/>
      <c r="STX22" s="244"/>
      <c r="STY22" s="244"/>
      <c r="STZ22" s="244"/>
      <c r="SUA22" s="244"/>
      <c r="SUB22" s="244"/>
      <c r="SUC22" s="244"/>
      <c r="SUD22" s="244"/>
      <c r="SUE22" s="244"/>
      <c r="SUF22" s="244"/>
      <c r="SUG22" s="244"/>
      <c r="SUH22" s="244"/>
      <c r="SUI22" s="244"/>
      <c r="SUJ22" s="244"/>
      <c r="SUK22" s="244"/>
      <c r="SUL22" s="244"/>
      <c r="SUM22" s="244"/>
      <c r="SUN22" s="244"/>
      <c r="SUO22" s="244"/>
      <c r="SUP22" s="244"/>
      <c r="SUQ22" s="244"/>
      <c r="SUR22" s="244"/>
      <c r="SUS22" s="244"/>
      <c r="SUT22" s="244"/>
      <c r="SUU22" s="244"/>
      <c r="SUV22" s="244"/>
      <c r="SUW22" s="244"/>
      <c r="SUX22" s="244"/>
      <c r="SUY22" s="244"/>
      <c r="SUZ22" s="244"/>
      <c r="SVA22" s="244"/>
      <c r="SVB22" s="244"/>
      <c r="SVC22" s="244"/>
      <c r="SVD22" s="244"/>
      <c r="SVE22" s="244"/>
      <c r="SVF22" s="244"/>
      <c r="SVG22" s="244"/>
      <c r="SVH22" s="244"/>
      <c r="SVI22" s="244"/>
      <c r="SVJ22" s="244"/>
      <c r="SVK22" s="244"/>
      <c r="SVL22" s="244"/>
      <c r="SVM22" s="244"/>
      <c r="SVN22" s="244"/>
      <c r="SVO22" s="244"/>
      <c r="SVP22" s="244"/>
      <c r="SVQ22" s="244"/>
      <c r="SVR22" s="244"/>
      <c r="SVS22" s="244"/>
      <c r="SVT22" s="244"/>
      <c r="SVU22" s="244"/>
      <c r="SVV22" s="244"/>
      <c r="SVW22" s="244"/>
      <c r="SVX22" s="244"/>
      <c r="SVY22" s="244"/>
      <c r="SVZ22" s="244"/>
      <c r="SWA22" s="244"/>
      <c r="SWB22" s="244"/>
      <c r="SWC22" s="244"/>
      <c r="SWD22" s="244"/>
      <c r="SWE22" s="244"/>
      <c r="SWF22" s="244"/>
      <c r="SWG22" s="244"/>
      <c r="SWH22" s="244"/>
      <c r="SWI22" s="244"/>
      <c r="SWJ22" s="244"/>
      <c r="SWK22" s="244"/>
      <c r="SWL22" s="244"/>
      <c r="SWM22" s="244"/>
      <c r="SWN22" s="244"/>
      <c r="SWO22" s="244"/>
      <c r="SWP22" s="244"/>
      <c r="SWQ22" s="244"/>
      <c r="SWR22" s="244"/>
      <c r="SWS22" s="244"/>
      <c r="SWT22" s="244"/>
      <c r="SWU22" s="244"/>
      <c r="SWV22" s="244"/>
      <c r="SWW22" s="244"/>
      <c r="SWX22" s="244"/>
      <c r="SWY22" s="244"/>
      <c r="SWZ22" s="244"/>
      <c r="SXA22" s="244"/>
      <c r="SXB22" s="244"/>
      <c r="SXC22" s="244"/>
      <c r="SXD22" s="244"/>
      <c r="SXE22" s="244"/>
      <c r="SXF22" s="244"/>
      <c r="SXG22" s="244"/>
      <c r="SXH22" s="244"/>
      <c r="SXI22" s="244"/>
      <c r="SXJ22" s="244"/>
      <c r="SXK22" s="244"/>
      <c r="SXL22" s="244"/>
      <c r="SXM22" s="244"/>
      <c r="SXN22" s="244"/>
      <c r="SXO22" s="244"/>
      <c r="SXP22" s="244"/>
      <c r="SXQ22" s="244"/>
      <c r="SXR22" s="244"/>
      <c r="SXS22" s="244"/>
      <c r="SXT22" s="244"/>
      <c r="SXU22" s="244"/>
      <c r="SXV22" s="244"/>
      <c r="SXW22" s="244"/>
      <c r="SXX22" s="244"/>
      <c r="SXY22" s="244"/>
      <c r="SXZ22" s="244"/>
      <c r="SYA22" s="244"/>
      <c r="SYB22" s="244"/>
      <c r="SYC22" s="244"/>
      <c r="SYD22" s="244"/>
      <c r="SYE22" s="244"/>
      <c r="SYF22" s="244"/>
      <c r="SYG22" s="244"/>
      <c r="SYH22" s="244"/>
      <c r="SYI22" s="244"/>
      <c r="SYJ22" s="244"/>
      <c r="SYK22" s="244"/>
      <c r="SYL22" s="244"/>
      <c r="SYM22" s="244"/>
      <c r="SYN22" s="244"/>
      <c r="SYO22" s="244"/>
      <c r="SYP22" s="244"/>
      <c r="SYQ22" s="244"/>
      <c r="SYR22" s="244"/>
      <c r="SYS22" s="244"/>
      <c r="SYT22" s="244"/>
      <c r="SYU22" s="244"/>
      <c r="SYV22" s="244"/>
      <c r="SYW22" s="244"/>
      <c r="SYX22" s="244"/>
      <c r="SYY22" s="244"/>
      <c r="SYZ22" s="244"/>
      <c r="SZA22" s="244"/>
      <c r="SZB22" s="244"/>
      <c r="SZC22" s="244"/>
      <c r="SZD22" s="244"/>
      <c r="SZE22" s="244"/>
      <c r="SZF22" s="244"/>
      <c r="SZG22" s="244"/>
      <c r="SZH22" s="244"/>
      <c r="SZI22" s="244"/>
      <c r="SZJ22" s="244"/>
      <c r="SZK22" s="244"/>
      <c r="SZL22" s="244"/>
      <c r="SZM22" s="244"/>
      <c r="SZN22" s="244"/>
      <c r="SZO22" s="244"/>
      <c r="SZP22" s="244"/>
      <c r="SZQ22" s="244"/>
      <c r="SZR22" s="244"/>
      <c r="SZS22" s="244"/>
      <c r="SZT22" s="244"/>
      <c r="SZU22" s="244"/>
      <c r="SZV22" s="244"/>
      <c r="SZW22" s="244"/>
      <c r="SZX22" s="244"/>
      <c r="SZY22" s="244"/>
      <c r="SZZ22" s="244"/>
      <c r="TAA22" s="244"/>
      <c r="TAB22" s="244"/>
      <c r="TAC22" s="244"/>
      <c r="TAD22" s="244"/>
      <c r="TAE22" s="244"/>
      <c r="TAF22" s="244"/>
      <c r="TAG22" s="244"/>
      <c r="TAH22" s="244"/>
      <c r="TAI22" s="244"/>
      <c r="TAJ22" s="244"/>
      <c r="TAK22" s="244"/>
      <c r="TAL22" s="244"/>
      <c r="TAM22" s="244"/>
      <c r="TAN22" s="244"/>
      <c r="TAO22" s="244"/>
      <c r="TAP22" s="244"/>
      <c r="TAQ22" s="244"/>
      <c r="TAR22" s="244"/>
      <c r="TAS22" s="244"/>
      <c r="TAT22" s="244"/>
      <c r="TAU22" s="244"/>
      <c r="TAV22" s="244"/>
      <c r="TAW22" s="244"/>
      <c r="TAX22" s="244"/>
      <c r="TAY22" s="244"/>
      <c r="TAZ22" s="244"/>
      <c r="TBA22" s="244"/>
      <c r="TBB22" s="244"/>
      <c r="TBC22" s="244"/>
      <c r="TBD22" s="244"/>
      <c r="TBE22" s="244"/>
      <c r="TBF22" s="244"/>
      <c r="TBG22" s="244"/>
      <c r="TBH22" s="244"/>
      <c r="TBI22" s="244"/>
      <c r="TBJ22" s="244"/>
      <c r="TBK22" s="244"/>
      <c r="TBL22" s="244"/>
      <c r="TBM22" s="244"/>
      <c r="TBN22" s="244"/>
      <c r="TBO22" s="244"/>
      <c r="TBP22" s="244"/>
      <c r="TBQ22" s="244"/>
      <c r="TBR22" s="244"/>
      <c r="TBS22" s="244"/>
      <c r="TBT22" s="244"/>
      <c r="TBU22" s="244"/>
      <c r="TBV22" s="244"/>
      <c r="TBW22" s="244"/>
      <c r="TBX22" s="244"/>
      <c r="TBY22" s="244"/>
      <c r="TBZ22" s="244"/>
      <c r="TCA22" s="244"/>
      <c r="TCB22" s="244"/>
      <c r="TCC22" s="244"/>
      <c r="TCD22" s="244"/>
      <c r="TCE22" s="244"/>
      <c r="TCF22" s="244"/>
      <c r="TCG22" s="244"/>
      <c r="TCH22" s="244"/>
      <c r="TCI22" s="244"/>
      <c r="TCJ22" s="244"/>
      <c r="TCK22" s="244"/>
      <c r="TCL22" s="244"/>
      <c r="TCM22" s="244"/>
      <c r="TCN22" s="244"/>
      <c r="TCO22" s="244"/>
      <c r="TCP22" s="244"/>
      <c r="TCQ22" s="244"/>
      <c r="TCR22" s="244"/>
      <c r="TCS22" s="244"/>
      <c r="TCT22" s="244"/>
      <c r="TCU22" s="244"/>
      <c r="TCV22" s="244"/>
      <c r="TCW22" s="244"/>
      <c r="TCX22" s="244"/>
      <c r="TCY22" s="244"/>
      <c r="TCZ22" s="244"/>
      <c r="TDA22" s="244"/>
      <c r="TDB22" s="244"/>
      <c r="TDC22" s="244"/>
      <c r="TDD22" s="244"/>
      <c r="TDE22" s="244"/>
      <c r="TDF22" s="244"/>
      <c r="TDG22" s="244"/>
      <c r="TDH22" s="244"/>
      <c r="TDI22" s="244"/>
      <c r="TDJ22" s="244"/>
      <c r="TDK22" s="244"/>
      <c r="TDL22" s="244"/>
      <c r="TDM22" s="244"/>
      <c r="TDN22" s="244"/>
      <c r="TDO22" s="244"/>
      <c r="TDP22" s="244"/>
      <c r="TDQ22" s="244"/>
      <c r="TDR22" s="244"/>
      <c r="TDS22" s="244"/>
      <c r="TDT22" s="244"/>
      <c r="TDU22" s="244"/>
      <c r="TDV22" s="244"/>
      <c r="TDW22" s="244"/>
      <c r="TDX22" s="244"/>
      <c r="TDY22" s="244"/>
      <c r="TDZ22" s="244"/>
      <c r="TEA22" s="244"/>
      <c r="TEB22" s="244"/>
      <c r="TEC22" s="244"/>
      <c r="TED22" s="244"/>
      <c r="TEE22" s="244"/>
      <c r="TEF22" s="244"/>
      <c r="TEG22" s="244"/>
      <c r="TEH22" s="244"/>
      <c r="TEI22" s="244"/>
      <c r="TEJ22" s="244"/>
      <c r="TEK22" s="244"/>
      <c r="TEL22" s="244"/>
      <c r="TEM22" s="244"/>
      <c r="TEN22" s="244"/>
      <c r="TEO22" s="244"/>
      <c r="TEP22" s="244"/>
      <c r="TEQ22" s="244"/>
      <c r="TER22" s="244"/>
      <c r="TES22" s="244"/>
      <c r="TET22" s="244"/>
      <c r="TEU22" s="244"/>
      <c r="TEV22" s="244"/>
      <c r="TEW22" s="244"/>
      <c r="TEX22" s="244"/>
      <c r="TEY22" s="244"/>
      <c r="TEZ22" s="244"/>
      <c r="TFA22" s="244"/>
      <c r="TFB22" s="244"/>
      <c r="TFC22" s="244"/>
      <c r="TFD22" s="244"/>
      <c r="TFE22" s="244"/>
      <c r="TFF22" s="244"/>
      <c r="TFG22" s="244"/>
      <c r="TFH22" s="244"/>
      <c r="TFI22" s="244"/>
      <c r="TFJ22" s="244"/>
      <c r="TFK22" s="244"/>
      <c r="TFL22" s="244"/>
      <c r="TFM22" s="244"/>
      <c r="TFN22" s="244"/>
      <c r="TFO22" s="244"/>
      <c r="TFP22" s="244"/>
      <c r="TFQ22" s="244"/>
      <c r="TFR22" s="244"/>
      <c r="TFS22" s="244"/>
      <c r="TFT22" s="244"/>
      <c r="TFU22" s="244"/>
      <c r="TFV22" s="244"/>
      <c r="TFW22" s="244"/>
      <c r="TFX22" s="244"/>
      <c r="TFY22" s="244"/>
      <c r="TFZ22" s="244"/>
      <c r="TGA22" s="244"/>
      <c r="TGB22" s="244"/>
      <c r="TGC22" s="244"/>
      <c r="TGD22" s="244"/>
      <c r="TGE22" s="244"/>
      <c r="TGF22" s="244"/>
      <c r="TGG22" s="244"/>
      <c r="TGH22" s="244"/>
      <c r="TGI22" s="244"/>
      <c r="TGJ22" s="244"/>
      <c r="TGK22" s="244"/>
      <c r="TGL22" s="244"/>
      <c r="TGM22" s="244"/>
      <c r="TGN22" s="244"/>
      <c r="TGO22" s="244"/>
      <c r="TGP22" s="244"/>
      <c r="TGQ22" s="244"/>
      <c r="TGR22" s="244"/>
      <c r="TGS22" s="244"/>
      <c r="TGT22" s="244"/>
      <c r="TGU22" s="244"/>
      <c r="TGV22" s="244"/>
      <c r="TGW22" s="244"/>
      <c r="TGX22" s="244"/>
      <c r="TGY22" s="244"/>
      <c r="TGZ22" s="244"/>
      <c r="THA22" s="244"/>
      <c r="THB22" s="244"/>
      <c r="THC22" s="244"/>
      <c r="THD22" s="244"/>
      <c r="THE22" s="244"/>
      <c r="THF22" s="244"/>
      <c r="THG22" s="244"/>
      <c r="THH22" s="244"/>
      <c r="THI22" s="244"/>
      <c r="THJ22" s="244"/>
      <c r="THK22" s="244"/>
      <c r="THL22" s="244"/>
      <c r="THM22" s="244"/>
      <c r="THN22" s="244"/>
      <c r="THO22" s="244"/>
      <c r="THP22" s="244"/>
      <c r="THQ22" s="244"/>
      <c r="THR22" s="244"/>
      <c r="THS22" s="244"/>
      <c r="THT22" s="244"/>
      <c r="THU22" s="244"/>
      <c r="THV22" s="244"/>
      <c r="THW22" s="244"/>
      <c r="THX22" s="244"/>
      <c r="THY22" s="244"/>
      <c r="THZ22" s="244"/>
      <c r="TIA22" s="244"/>
      <c r="TIB22" s="244"/>
      <c r="TIC22" s="244"/>
      <c r="TID22" s="244"/>
      <c r="TIE22" s="244"/>
      <c r="TIF22" s="244"/>
      <c r="TIG22" s="244"/>
      <c r="TIH22" s="244"/>
      <c r="TII22" s="244"/>
      <c r="TIJ22" s="244"/>
      <c r="TIK22" s="244"/>
      <c r="TIL22" s="244"/>
      <c r="TIM22" s="244"/>
      <c r="TIN22" s="244"/>
      <c r="TIO22" s="244"/>
      <c r="TIP22" s="244"/>
      <c r="TIQ22" s="244"/>
      <c r="TIR22" s="244"/>
      <c r="TIS22" s="244"/>
      <c r="TIT22" s="244"/>
      <c r="TIU22" s="244"/>
      <c r="TIV22" s="244"/>
      <c r="TIW22" s="244"/>
      <c r="TIX22" s="244"/>
      <c r="TIY22" s="244"/>
      <c r="TIZ22" s="244"/>
      <c r="TJA22" s="244"/>
      <c r="TJB22" s="244"/>
      <c r="TJC22" s="244"/>
      <c r="TJD22" s="244"/>
      <c r="TJE22" s="244"/>
      <c r="TJF22" s="244"/>
      <c r="TJG22" s="244"/>
      <c r="TJH22" s="244"/>
      <c r="TJI22" s="244"/>
      <c r="TJJ22" s="244"/>
      <c r="TJK22" s="244"/>
      <c r="TJL22" s="244"/>
      <c r="TJM22" s="244"/>
      <c r="TJN22" s="244"/>
      <c r="TJO22" s="244"/>
      <c r="TJP22" s="244"/>
      <c r="TJQ22" s="244"/>
      <c r="TJR22" s="244"/>
      <c r="TJS22" s="244"/>
      <c r="TJT22" s="244"/>
      <c r="TJU22" s="244"/>
      <c r="TJV22" s="244"/>
      <c r="TJW22" s="244"/>
      <c r="TJX22" s="244"/>
      <c r="TJY22" s="244"/>
      <c r="TJZ22" s="244"/>
      <c r="TKA22" s="244"/>
      <c r="TKB22" s="244"/>
      <c r="TKC22" s="244"/>
      <c r="TKD22" s="244"/>
      <c r="TKE22" s="244"/>
      <c r="TKF22" s="244"/>
      <c r="TKG22" s="244"/>
      <c r="TKH22" s="244"/>
      <c r="TKI22" s="244"/>
      <c r="TKJ22" s="244"/>
      <c r="TKK22" s="244"/>
      <c r="TKL22" s="244"/>
      <c r="TKM22" s="244"/>
      <c r="TKN22" s="244"/>
      <c r="TKO22" s="244"/>
      <c r="TKP22" s="244"/>
      <c r="TKQ22" s="244"/>
      <c r="TKR22" s="244"/>
      <c r="TKS22" s="244"/>
      <c r="TKT22" s="244"/>
      <c r="TKU22" s="244"/>
      <c r="TKV22" s="244"/>
      <c r="TKW22" s="244"/>
      <c r="TKX22" s="244"/>
      <c r="TKY22" s="244"/>
      <c r="TKZ22" s="244"/>
      <c r="TLA22" s="244"/>
      <c r="TLB22" s="244"/>
      <c r="TLC22" s="244"/>
      <c r="TLD22" s="244"/>
      <c r="TLE22" s="244"/>
      <c r="TLF22" s="244"/>
      <c r="TLG22" s="244"/>
      <c r="TLH22" s="244"/>
      <c r="TLI22" s="244"/>
      <c r="TLJ22" s="244"/>
      <c r="TLK22" s="244"/>
      <c r="TLL22" s="244"/>
      <c r="TLM22" s="244"/>
      <c r="TLN22" s="244"/>
      <c r="TLO22" s="244"/>
      <c r="TLP22" s="244"/>
      <c r="TLQ22" s="244"/>
      <c r="TLR22" s="244"/>
      <c r="TLS22" s="244"/>
      <c r="TLT22" s="244"/>
      <c r="TLU22" s="244"/>
      <c r="TLV22" s="244"/>
      <c r="TLW22" s="244"/>
      <c r="TLX22" s="244"/>
      <c r="TLY22" s="244"/>
      <c r="TLZ22" s="244"/>
      <c r="TMA22" s="244"/>
      <c r="TMB22" s="244"/>
      <c r="TMC22" s="244"/>
      <c r="TMD22" s="244"/>
      <c r="TME22" s="244"/>
      <c r="TMF22" s="244"/>
      <c r="TMG22" s="244"/>
      <c r="TMH22" s="244"/>
      <c r="TMI22" s="244"/>
      <c r="TMJ22" s="244"/>
      <c r="TMK22" s="244"/>
      <c r="TML22" s="244"/>
      <c r="TMM22" s="244"/>
      <c r="TMN22" s="244"/>
      <c r="TMO22" s="244"/>
      <c r="TMP22" s="244"/>
      <c r="TMQ22" s="244"/>
      <c r="TMR22" s="244"/>
      <c r="TMS22" s="244"/>
      <c r="TMT22" s="244"/>
      <c r="TMU22" s="244"/>
      <c r="TMV22" s="244"/>
      <c r="TMW22" s="244"/>
      <c r="TMX22" s="244"/>
      <c r="TMY22" s="244"/>
      <c r="TMZ22" s="244"/>
      <c r="TNA22" s="244"/>
      <c r="TNB22" s="244"/>
      <c r="TNC22" s="244"/>
      <c r="TND22" s="244"/>
      <c r="TNE22" s="244"/>
      <c r="TNF22" s="244"/>
      <c r="TNG22" s="244"/>
      <c r="TNH22" s="244"/>
      <c r="TNI22" s="244"/>
      <c r="TNJ22" s="244"/>
      <c r="TNK22" s="244"/>
      <c r="TNL22" s="244"/>
      <c r="TNM22" s="244"/>
      <c r="TNN22" s="244"/>
      <c r="TNO22" s="244"/>
      <c r="TNP22" s="244"/>
      <c r="TNQ22" s="244"/>
      <c r="TNR22" s="244"/>
      <c r="TNS22" s="244"/>
      <c r="TNT22" s="244"/>
      <c r="TNU22" s="244"/>
      <c r="TNV22" s="244"/>
      <c r="TNW22" s="244"/>
      <c r="TNX22" s="244"/>
      <c r="TNY22" s="244"/>
      <c r="TNZ22" s="244"/>
      <c r="TOA22" s="244"/>
      <c r="TOB22" s="244"/>
      <c r="TOC22" s="244"/>
      <c r="TOD22" s="244"/>
      <c r="TOE22" s="244"/>
      <c r="TOF22" s="244"/>
      <c r="TOG22" s="244"/>
      <c r="TOH22" s="244"/>
      <c r="TOI22" s="244"/>
      <c r="TOJ22" s="244"/>
      <c r="TOK22" s="244"/>
      <c r="TOL22" s="244"/>
      <c r="TOM22" s="244"/>
      <c r="TON22" s="244"/>
      <c r="TOO22" s="244"/>
      <c r="TOP22" s="244"/>
      <c r="TOQ22" s="244"/>
      <c r="TOR22" s="244"/>
      <c r="TOS22" s="244"/>
      <c r="TOT22" s="244"/>
      <c r="TOU22" s="244"/>
      <c r="TOV22" s="244"/>
      <c r="TOW22" s="244"/>
      <c r="TOX22" s="244"/>
      <c r="TOY22" s="244"/>
      <c r="TOZ22" s="244"/>
      <c r="TPA22" s="244"/>
      <c r="TPB22" s="244"/>
      <c r="TPC22" s="244"/>
      <c r="TPD22" s="244"/>
      <c r="TPE22" s="244"/>
      <c r="TPF22" s="244"/>
      <c r="TPG22" s="244"/>
      <c r="TPH22" s="244"/>
      <c r="TPI22" s="244"/>
      <c r="TPJ22" s="244"/>
      <c r="TPK22" s="244"/>
      <c r="TPL22" s="244"/>
      <c r="TPM22" s="244"/>
      <c r="TPN22" s="244"/>
      <c r="TPO22" s="244"/>
      <c r="TPP22" s="244"/>
      <c r="TPQ22" s="244"/>
      <c r="TPR22" s="244"/>
      <c r="TPS22" s="244"/>
      <c r="TPT22" s="244"/>
      <c r="TPU22" s="244"/>
      <c r="TPV22" s="244"/>
      <c r="TPW22" s="244"/>
      <c r="TPX22" s="244"/>
      <c r="TPY22" s="244"/>
      <c r="TPZ22" s="244"/>
      <c r="TQA22" s="244"/>
      <c r="TQB22" s="244"/>
      <c r="TQC22" s="244"/>
      <c r="TQD22" s="244"/>
      <c r="TQE22" s="244"/>
      <c r="TQF22" s="244"/>
      <c r="TQG22" s="244"/>
      <c r="TQH22" s="244"/>
      <c r="TQI22" s="244"/>
      <c r="TQJ22" s="244"/>
      <c r="TQK22" s="244"/>
      <c r="TQL22" s="244"/>
      <c r="TQM22" s="244"/>
      <c r="TQN22" s="244"/>
      <c r="TQO22" s="244"/>
      <c r="TQP22" s="244"/>
      <c r="TQQ22" s="244"/>
      <c r="TQR22" s="244"/>
      <c r="TQS22" s="244"/>
      <c r="TQT22" s="244"/>
      <c r="TQU22" s="244"/>
      <c r="TQV22" s="244"/>
      <c r="TQW22" s="244"/>
      <c r="TQX22" s="244"/>
      <c r="TQY22" s="244"/>
      <c r="TQZ22" s="244"/>
      <c r="TRA22" s="244"/>
      <c r="TRB22" s="244"/>
      <c r="TRC22" s="244"/>
      <c r="TRD22" s="244"/>
      <c r="TRE22" s="244"/>
      <c r="TRF22" s="244"/>
      <c r="TRG22" s="244"/>
      <c r="TRH22" s="244"/>
      <c r="TRI22" s="244"/>
      <c r="TRJ22" s="244"/>
      <c r="TRK22" s="244"/>
      <c r="TRL22" s="244"/>
      <c r="TRM22" s="244"/>
      <c r="TRN22" s="244"/>
      <c r="TRO22" s="244"/>
      <c r="TRP22" s="244"/>
      <c r="TRQ22" s="244"/>
      <c r="TRR22" s="244"/>
      <c r="TRS22" s="244"/>
      <c r="TRT22" s="244"/>
      <c r="TRU22" s="244"/>
      <c r="TRV22" s="244"/>
      <c r="TRW22" s="244"/>
      <c r="TRX22" s="244"/>
      <c r="TRY22" s="244"/>
      <c r="TRZ22" s="244"/>
      <c r="TSA22" s="244"/>
      <c r="TSB22" s="244"/>
      <c r="TSC22" s="244"/>
      <c r="TSD22" s="244"/>
      <c r="TSE22" s="244"/>
      <c r="TSF22" s="244"/>
      <c r="TSG22" s="244"/>
      <c r="TSH22" s="244"/>
      <c r="TSI22" s="244"/>
      <c r="TSJ22" s="244"/>
      <c r="TSK22" s="244"/>
      <c r="TSL22" s="244"/>
      <c r="TSM22" s="244"/>
      <c r="TSN22" s="244"/>
      <c r="TSO22" s="244"/>
      <c r="TSP22" s="244"/>
      <c r="TSQ22" s="244"/>
      <c r="TSR22" s="244"/>
      <c r="TSS22" s="244"/>
      <c r="TST22" s="244"/>
      <c r="TSU22" s="244"/>
      <c r="TSV22" s="244"/>
      <c r="TSW22" s="244"/>
      <c r="TSX22" s="244"/>
      <c r="TSY22" s="244"/>
      <c r="TSZ22" s="244"/>
      <c r="TTA22" s="244"/>
      <c r="TTB22" s="244"/>
      <c r="TTC22" s="244"/>
      <c r="TTD22" s="244"/>
      <c r="TTE22" s="244"/>
      <c r="TTF22" s="244"/>
      <c r="TTG22" s="244"/>
      <c r="TTH22" s="244"/>
      <c r="TTI22" s="244"/>
      <c r="TTJ22" s="244"/>
      <c r="TTK22" s="244"/>
      <c r="TTL22" s="244"/>
      <c r="TTM22" s="244"/>
      <c r="TTN22" s="244"/>
      <c r="TTO22" s="244"/>
      <c r="TTP22" s="244"/>
      <c r="TTQ22" s="244"/>
      <c r="TTR22" s="244"/>
      <c r="TTS22" s="244"/>
      <c r="TTT22" s="244"/>
      <c r="TTU22" s="244"/>
      <c r="TTV22" s="244"/>
      <c r="TTW22" s="244"/>
      <c r="TTX22" s="244"/>
      <c r="TTY22" s="244"/>
      <c r="TTZ22" s="244"/>
      <c r="TUA22" s="244"/>
      <c r="TUB22" s="244"/>
      <c r="TUC22" s="244"/>
      <c r="TUD22" s="244"/>
      <c r="TUE22" s="244"/>
      <c r="TUF22" s="244"/>
      <c r="TUG22" s="244"/>
      <c r="TUH22" s="244"/>
      <c r="TUI22" s="244"/>
      <c r="TUJ22" s="244"/>
      <c r="TUK22" s="244"/>
      <c r="TUL22" s="244"/>
      <c r="TUM22" s="244"/>
      <c r="TUN22" s="244"/>
      <c r="TUO22" s="244"/>
      <c r="TUP22" s="244"/>
      <c r="TUQ22" s="244"/>
      <c r="TUR22" s="244"/>
      <c r="TUS22" s="244"/>
      <c r="TUT22" s="244"/>
      <c r="TUU22" s="244"/>
      <c r="TUV22" s="244"/>
      <c r="TUW22" s="244"/>
      <c r="TUX22" s="244"/>
      <c r="TUY22" s="244"/>
      <c r="TUZ22" s="244"/>
      <c r="TVA22" s="244"/>
      <c r="TVB22" s="244"/>
      <c r="TVC22" s="244"/>
      <c r="TVD22" s="244"/>
      <c r="TVE22" s="244"/>
      <c r="TVF22" s="244"/>
      <c r="TVG22" s="244"/>
      <c r="TVH22" s="244"/>
      <c r="TVI22" s="244"/>
      <c r="TVJ22" s="244"/>
      <c r="TVK22" s="244"/>
      <c r="TVL22" s="244"/>
      <c r="TVM22" s="244"/>
      <c r="TVN22" s="244"/>
      <c r="TVO22" s="244"/>
      <c r="TVP22" s="244"/>
      <c r="TVQ22" s="244"/>
      <c r="TVR22" s="244"/>
      <c r="TVS22" s="244"/>
      <c r="TVT22" s="244"/>
      <c r="TVU22" s="244"/>
      <c r="TVV22" s="244"/>
      <c r="TVW22" s="244"/>
      <c r="TVX22" s="244"/>
      <c r="TVY22" s="244"/>
      <c r="TVZ22" s="244"/>
      <c r="TWA22" s="244"/>
      <c r="TWB22" s="244"/>
      <c r="TWC22" s="244"/>
      <c r="TWD22" s="244"/>
      <c r="TWE22" s="244"/>
      <c r="TWF22" s="244"/>
      <c r="TWG22" s="244"/>
      <c r="TWH22" s="244"/>
      <c r="TWI22" s="244"/>
      <c r="TWJ22" s="244"/>
      <c r="TWK22" s="244"/>
      <c r="TWL22" s="244"/>
      <c r="TWM22" s="244"/>
      <c r="TWN22" s="244"/>
      <c r="TWO22" s="244"/>
      <c r="TWP22" s="244"/>
      <c r="TWQ22" s="244"/>
      <c r="TWR22" s="244"/>
      <c r="TWS22" s="244"/>
      <c r="TWT22" s="244"/>
      <c r="TWU22" s="244"/>
      <c r="TWV22" s="244"/>
      <c r="TWW22" s="244"/>
      <c r="TWX22" s="244"/>
      <c r="TWY22" s="244"/>
      <c r="TWZ22" s="244"/>
      <c r="TXA22" s="244"/>
      <c r="TXB22" s="244"/>
      <c r="TXC22" s="244"/>
      <c r="TXD22" s="244"/>
      <c r="TXE22" s="244"/>
      <c r="TXF22" s="244"/>
      <c r="TXG22" s="244"/>
      <c r="TXH22" s="244"/>
      <c r="TXI22" s="244"/>
      <c r="TXJ22" s="244"/>
      <c r="TXK22" s="244"/>
      <c r="TXL22" s="244"/>
      <c r="TXM22" s="244"/>
      <c r="TXN22" s="244"/>
      <c r="TXO22" s="244"/>
      <c r="TXP22" s="244"/>
      <c r="TXQ22" s="244"/>
      <c r="TXR22" s="244"/>
      <c r="TXS22" s="244"/>
      <c r="TXT22" s="244"/>
      <c r="TXU22" s="244"/>
      <c r="TXV22" s="244"/>
      <c r="TXW22" s="244"/>
      <c r="TXX22" s="244"/>
      <c r="TXY22" s="244"/>
      <c r="TXZ22" s="244"/>
      <c r="TYA22" s="244"/>
      <c r="TYB22" s="244"/>
      <c r="TYC22" s="244"/>
      <c r="TYD22" s="244"/>
      <c r="TYE22" s="244"/>
      <c r="TYF22" s="244"/>
      <c r="TYG22" s="244"/>
      <c r="TYH22" s="244"/>
      <c r="TYI22" s="244"/>
      <c r="TYJ22" s="244"/>
      <c r="TYK22" s="244"/>
      <c r="TYL22" s="244"/>
      <c r="TYM22" s="244"/>
      <c r="TYN22" s="244"/>
      <c r="TYO22" s="244"/>
      <c r="TYP22" s="244"/>
      <c r="TYQ22" s="244"/>
      <c r="TYR22" s="244"/>
      <c r="TYS22" s="244"/>
      <c r="TYT22" s="244"/>
      <c r="TYU22" s="244"/>
      <c r="TYV22" s="244"/>
      <c r="TYW22" s="244"/>
      <c r="TYX22" s="244"/>
      <c r="TYY22" s="244"/>
      <c r="TYZ22" s="244"/>
      <c r="TZA22" s="244"/>
      <c r="TZB22" s="244"/>
      <c r="TZC22" s="244"/>
      <c r="TZD22" s="244"/>
      <c r="TZE22" s="244"/>
      <c r="TZF22" s="244"/>
      <c r="TZG22" s="244"/>
      <c r="TZH22" s="244"/>
      <c r="TZI22" s="244"/>
      <c r="TZJ22" s="244"/>
      <c r="TZK22" s="244"/>
      <c r="TZL22" s="244"/>
      <c r="TZM22" s="244"/>
      <c r="TZN22" s="244"/>
      <c r="TZO22" s="244"/>
      <c r="TZP22" s="244"/>
      <c r="TZQ22" s="244"/>
      <c r="TZR22" s="244"/>
      <c r="TZS22" s="244"/>
      <c r="TZT22" s="244"/>
      <c r="TZU22" s="244"/>
      <c r="TZV22" s="244"/>
      <c r="TZW22" s="244"/>
      <c r="TZX22" s="244"/>
      <c r="TZY22" s="244"/>
      <c r="TZZ22" s="244"/>
      <c r="UAA22" s="244"/>
      <c r="UAB22" s="244"/>
      <c r="UAC22" s="244"/>
      <c r="UAD22" s="244"/>
      <c r="UAE22" s="244"/>
      <c r="UAF22" s="244"/>
      <c r="UAG22" s="244"/>
      <c r="UAH22" s="244"/>
      <c r="UAI22" s="244"/>
      <c r="UAJ22" s="244"/>
      <c r="UAK22" s="244"/>
      <c r="UAL22" s="244"/>
      <c r="UAM22" s="244"/>
      <c r="UAN22" s="244"/>
      <c r="UAO22" s="244"/>
      <c r="UAP22" s="244"/>
      <c r="UAQ22" s="244"/>
      <c r="UAR22" s="244"/>
      <c r="UAS22" s="244"/>
      <c r="UAT22" s="244"/>
      <c r="UAU22" s="244"/>
      <c r="UAV22" s="244"/>
      <c r="UAW22" s="244"/>
      <c r="UAX22" s="244"/>
      <c r="UAY22" s="244"/>
      <c r="UAZ22" s="244"/>
      <c r="UBA22" s="244"/>
      <c r="UBB22" s="244"/>
      <c r="UBC22" s="244"/>
      <c r="UBD22" s="244"/>
      <c r="UBE22" s="244"/>
      <c r="UBF22" s="244"/>
      <c r="UBG22" s="244"/>
      <c r="UBH22" s="244"/>
      <c r="UBI22" s="244"/>
      <c r="UBJ22" s="244"/>
      <c r="UBK22" s="244"/>
      <c r="UBL22" s="244"/>
      <c r="UBM22" s="244"/>
      <c r="UBN22" s="244"/>
      <c r="UBO22" s="244"/>
      <c r="UBP22" s="244"/>
      <c r="UBQ22" s="244"/>
      <c r="UBR22" s="244"/>
      <c r="UBS22" s="244"/>
      <c r="UBT22" s="244"/>
      <c r="UBU22" s="244"/>
      <c r="UBV22" s="244"/>
      <c r="UBW22" s="244"/>
      <c r="UBX22" s="244"/>
      <c r="UBY22" s="244"/>
      <c r="UBZ22" s="244"/>
      <c r="UCA22" s="244"/>
      <c r="UCB22" s="244"/>
      <c r="UCC22" s="244"/>
      <c r="UCD22" s="244"/>
      <c r="UCE22" s="244"/>
      <c r="UCF22" s="244"/>
      <c r="UCG22" s="244"/>
      <c r="UCH22" s="244"/>
      <c r="UCI22" s="244"/>
      <c r="UCJ22" s="244"/>
      <c r="UCK22" s="244"/>
      <c r="UCL22" s="244"/>
      <c r="UCM22" s="244"/>
      <c r="UCN22" s="244"/>
      <c r="UCO22" s="244"/>
      <c r="UCP22" s="244"/>
      <c r="UCQ22" s="244"/>
      <c r="UCR22" s="244"/>
      <c r="UCS22" s="244"/>
      <c r="UCT22" s="244"/>
      <c r="UCU22" s="244"/>
      <c r="UCV22" s="244"/>
      <c r="UCW22" s="244"/>
      <c r="UCX22" s="244"/>
      <c r="UCY22" s="244"/>
      <c r="UCZ22" s="244"/>
      <c r="UDA22" s="244"/>
      <c r="UDB22" s="244"/>
      <c r="UDC22" s="244"/>
      <c r="UDD22" s="244"/>
      <c r="UDE22" s="244"/>
      <c r="UDF22" s="244"/>
      <c r="UDG22" s="244"/>
      <c r="UDH22" s="244"/>
      <c r="UDI22" s="244"/>
      <c r="UDJ22" s="244"/>
      <c r="UDK22" s="244"/>
      <c r="UDL22" s="244"/>
      <c r="UDM22" s="244"/>
      <c r="UDN22" s="244"/>
      <c r="UDO22" s="244"/>
      <c r="UDP22" s="244"/>
      <c r="UDQ22" s="244"/>
      <c r="UDR22" s="244"/>
      <c r="UDS22" s="244"/>
      <c r="UDT22" s="244"/>
      <c r="UDU22" s="244"/>
      <c r="UDV22" s="244"/>
      <c r="UDW22" s="244"/>
      <c r="UDX22" s="244"/>
      <c r="UDY22" s="244"/>
      <c r="UDZ22" s="244"/>
      <c r="UEA22" s="244"/>
      <c r="UEB22" s="244"/>
      <c r="UEC22" s="244"/>
      <c r="UED22" s="244"/>
      <c r="UEE22" s="244"/>
      <c r="UEF22" s="244"/>
      <c r="UEG22" s="244"/>
      <c r="UEH22" s="244"/>
      <c r="UEI22" s="244"/>
      <c r="UEJ22" s="244"/>
      <c r="UEK22" s="244"/>
      <c r="UEL22" s="244"/>
      <c r="UEM22" s="244"/>
      <c r="UEN22" s="244"/>
      <c r="UEO22" s="244"/>
      <c r="UEP22" s="244"/>
      <c r="UEQ22" s="244"/>
      <c r="UER22" s="244"/>
      <c r="UES22" s="244"/>
      <c r="UET22" s="244"/>
      <c r="UEU22" s="244"/>
      <c r="UEV22" s="244"/>
      <c r="UEW22" s="244"/>
      <c r="UEX22" s="244"/>
      <c r="UEY22" s="244"/>
      <c r="UEZ22" s="244"/>
      <c r="UFA22" s="244"/>
      <c r="UFB22" s="244"/>
      <c r="UFC22" s="244"/>
      <c r="UFD22" s="244"/>
      <c r="UFE22" s="244"/>
      <c r="UFF22" s="244"/>
      <c r="UFG22" s="244"/>
      <c r="UFH22" s="244"/>
      <c r="UFI22" s="244"/>
      <c r="UFJ22" s="244"/>
      <c r="UFK22" s="244"/>
      <c r="UFL22" s="244"/>
      <c r="UFM22" s="244"/>
      <c r="UFN22" s="244"/>
      <c r="UFO22" s="244"/>
      <c r="UFP22" s="244"/>
      <c r="UFQ22" s="244"/>
      <c r="UFR22" s="244"/>
      <c r="UFS22" s="244"/>
      <c r="UFT22" s="244"/>
      <c r="UFU22" s="244"/>
      <c r="UFV22" s="244"/>
      <c r="UFW22" s="244"/>
      <c r="UFX22" s="244"/>
      <c r="UFY22" s="244"/>
      <c r="UFZ22" s="244"/>
      <c r="UGA22" s="244"/>
      <c r="UGB22" s="244"/>
      <c r="UGC22" s="244"/>
      <c r="UGD22" s="244"/>
      <c r="UGE22" s="244"/>
      <c r="UGF22" s="244"/>
      <c r="UGG22" s="244"/>
      <c r="UGH22" s="244"/>
      <c r="UGI22" s="244"/>
      <c r="UGJ22" s="244"/>
      <c r="UGK22" s="244"/>
      <c r="UGL22" s="244"/>
      <c r="UGM22" s="244"/>
      <c r="UGN22" s="244"/>
      <c r="UGO22" s="244"/>
      <c r="UGP22" s="244"/>
      <c r="UGQ22" s="244"/>
      <c r="UGR22" s="244"/>
      <c r="UGS22" s="244"/>
      <c r="UGT22" s="244"/>
      <c r="UGU22" s="244"/>
      <c r="UGV22" s="244"/>
      <c r="UGW22" s="244"/>
      <c r="UGX22" s="244"/>
      <c r="UGY22" s="244"/>
      <c r="UGZ22" s="244"/>
      <c r="UHA22" s="244"/>
      <c r="UHB22" s="244"/>
      <c r="UHC22" s="244"/>
      <c r="UHD22" s="244"/>
      <c r="UHE22" s="244"/>
      <c r="UHF22" s="244"/>
      <c r="UHG22" s="244"/>
      <c r="UHH22" s="244"/>
      <c r="UHI22" s="244"/>
      <c r="UHJ22" s="244"/>
      <c r="UHK22" s="244"/>
      <c r="UHL22" s="244"/>
      <c r="UHM22" s="244"/>
      <c r="UHN22" s="244"/>
      <c r="UHO22" s="244"/>
      <c r="UHP22" s="244"/>
      <c r="UHQ22" s="244"/>
      <c r="UHR22" s="244"/>
      <c r="UHS22" s="244"/>
      <c r="UHT22" s="244"/>
      <c r="UHU22" s="244"/>
      <c r="UHV22" s="244"/>
      <c r="UHW22" s="244"/>
      <c r="UHX22" s="244"/>
      <c r="UHY22" s="244"/>
      <c r="UHZ22" s="244"/>
      <c r="UIA22" s="244"/>
      <c r="UIB22" s="244"/>
      <c r="UIC22" s="244"/>
      <c r="UID22" s="244"/>
      <c r="UIE22" s="244"/>
      <c r="UIF22" s="244"/>
      <c r="UIG22" s="244"/>
      <c r="UIH22" s="244"/>
      <c r="UII22" s="244"/>
      <c r="UIJ22" s="244"/>
      <c r="UIK22" s="244"/>
      <c r="UIL22" s="244"/>
      <c r="UIM22" s="244"/>
      <c r="UIN22" s="244"/>
      <c r="UIO22" s="244"/>
      <c r="UIP22" s="244"/>
      <c r="UIQ22" s="244"/>
      <c r="UIR22" s="244"/>
      <c r="UIS22" s="244"/>
      <c r="UIT22" s="244"/>
      <c r="UIU22" s="244"/>
      <c r="UIV22" s="244"/>
      <c r="UIW22" s="244"/>
      <c r="UIX22" s="244"/>
      <c r="UIY22" s="244"/>
      <c r="UIZ22" s="244"/>
      <c r="UJA22" s="244"/>
      <c r="UJB22" s="244"/>
      <c r="UJC22" s="244"/>
      <c r="UJD22" s="244"/>
      <c r="UJE22" s="244"/>
      <c r="UJF22" s="244"/>
      <c r="UJG22" s="244"/>
      <c r="UJH22" s="244"/>
      <c r="UJI22" s="244"/>
      <c r="UJJ22" s="244"/>
      <c r="UJK22" s="244"/>
      <c r="UJL22" s="244"/>
      <c r="UJM22" s="244"/>
      <c r="UJN22" s="244"/>
      <c r="UJO22" s="244"/>
      <c r="UJP22" s="244"/>
      <c r="UJQ22" s="244"/>
      <c r="UJR22" s="244"/>
      <c r="UJS22" s="244"/>
      <c r="UJT22" s="244"/>
      <c r="UJU22" s="244"/>
      <c r="UJV22" s="244"/>
      <c r="UJW22" s="244"/>
      <c r="UJX22" s="244"/>
      <c r="UJY22" s="244"/>
      <c r="UJZ22" s="244"/>
      <c r="UKA22" s="244"/>
      <c r="UKB22" s="244"/>
      <c r="UKC22" s="244"/>
      <c r="UKD22" s="244"/>
      <c r="UKE22" s="244"/>
      <c r="UKF22" s="244"/>
      <c r="UKG22" s="244"/>
      <c r="UKH22" s="244"/>
      <c r="UKI22" s="244"/>
      <c r="UKJ22" s="244"/>
      <c r="UKK22" s="244"/>
      <c r="UKL22" s="244"/>
      <c r="UKM22" s="244"/>
      <c r="UKN22" s="244"/>
      <c r="UKO22" s="244"/>
      <c r="UKP22" s="244"/>
      <c r="UKQ22" s="244"/>
      <c r="UKR22" s="244"/>
      <c r="UKS22" s="244"/>
      <c r="UKT22" s="244"/>
      <c r="UKU22" s="244"/>
      <c r="UKV22" s="244"/>
      <c r="UKW22" s="244"/>
      <c r="UKX22" s="244"/>
      <c r="UKY22" s="244"/>
      <c r="UKZ22" s="244"/>
      <c r="ULA22" s="244"/>
      <c r="ULB22" s="244"/>
      <c r="ULC22" s="244"/>
      <c r="ULD22" s="244"/>
      <c r="ULE22" s="244"/>
      <c r="ULF22" s="244"/>
      <c r="ULG22" s="244"/>
      <c r="ULH22" s="244"/>
      <c r="ULI22" s="244"/>
      <c r="ULJ22" s="244"/>
      <c r="ULK22" s="244"/>
      <c r="ULL22" s="244"/>
      <c r="ULM22" s="244"/>
      <c r="ULN22" s="244"/>
      <c r="ULO22" s="244"/>
      <c r="ULP22" s="244"/>
      <c r="ULQ22" s="244"/>
      <c r="ULR22" s="244"/>
      <c r="ULS22" s="244"/>
      <c r="ULT22" s="244"/>
      <c r="ULU22" s="244"/>
      <c r="ULV22" s="244"/>
      <c r="ULW22" s="244"/>
      <c r="ULX22" s="244"/>
      <c r="ULY22" s="244"/>
      <c r="ULZ22" s="244"/>
      <c r="UMA22" s="244"/>
      <c r="UMB22" s="244"/>
      <c r="UMC22" s="244"/>
      <c r="UMD22" s="244"/>
      <c r="UME22" s="244"/>
      <c r="UMF22" s="244"/>
      <c r="UMG22" s="244"/>
      <c r="UMH22" s="244"/>
      <c r="UMI22" s="244"/>
      <c r="UMJ22" s="244"/>
      <c r="UMK22" s="244"/>
      <c r="UML22" s="244"/>
      <c r="UMM22" s="244"/>
      <c r="UMN22" s="244"/>
      <c r="UMO22" s="244"/>
      <c r="UMP22" s="244"/>
      <c r="UMQ22" s="244"/>
      <c r="UMR22" s="244"/>
      <c r="UMS22" s="244"/>
      <c r="UMT22" s="244"/>
      <c r="UMU22" s="244"/>
      <c r="UMV22" s="244"/>
      <c r="UMW22" s="244"/>
      <c r="UMX22" s="244"/>
      <c r="UMY22" s="244"/>
      <c r="UMZ22" s="244"/>
      <c r="UNA22" s="244"/>
      <c r="UNB22" s="244"/>
      <c r="UNC22" s="244"/>
      <c r="UND22" s="244"/>
      <c r="UNE22" s="244"/>
      <c r="UNF22" s="244"/>
      <c r="UNG22" s="244"/>
      <c r="UNH22" s="244"/>
      <c r="UNI22" s="244"/>
      <c r="UNJ22" s="244"/>
      <c r="UNK22" s="244"/>
      <c r="UNL22" s="244"/>
      <c r="UNM22" s="244"/>
      <c r="UNN22" s="244"/>
      <c r="UNO22" s="244"/>
      <c r="UNP22" s="244"/>
      <c r="UNQ22" s="244"/>
      <c r="UNR22" s="244"/>
      <c r="UNS22" s="244"/>
      <c r="UNT22" s="244"/>
      <c r="UNU22" s="244"/>
      <c r="UNV22" s="244"/>
      <c r="UNW22" s="244"/>
      <c r="UNX22" s="244"/>
      <c r="UNY22" s="244"/>
      <c r="UNZ22" s="244"/>
      <c r="UOA22" s="244"/>
      <c r="UOB22" s="244"/>
      <c r="UOC22" s="244"/>
      <c r="UOD22" s="244"/>
      <c r="UOE22" s="244"/>
      <c r="UOF22" s="244"/>
      <c r="UOG22" s="244"/>
      <c r="UOH22" s="244"/>
      <c r="UOI22" s="244"/>
      <c r="UOJ22" s="244"/>
      <c r="UOK22" s="244"/>
      <c r="UOL22" s="244"/>
      <c r="UOM22" s="244"/>
      <c r="UON22" s="244"/>
      <c r="UOO22" s="244"/>
      <c r="UOP22" s="244"/>
      <c r="UOQ22" s="244"/>
      <c r="UOR22" s="244"/>
      <c r="UOS22" s="244"/>
      <c r="UOT22" s="244"/>
      <c r="UOU22" s="244"/>
      <c r="UOV22" s="244"/>
      <c r="UOW22" s="244"/>
      <c r="UOX22" s="244"/>
      <c r="UOY22" s="244"/>
      <c r="UOZ22" s="244"/>
      <c r="UPA22" s="244"/>
      <c r="UPB22" s="244"/>
      <c r="UPC22" s="244"/>
      <c r="UPD22" s="244"/>
      <c r="UPE22" s="244"/>
      <c r="UPF22" s="244"/>
      <c r="UPG22" s="244"/>
      <c r="UPH22" s="244"/>
      <c r="UPI22" s="244"/>
      <c r="UPJ22" s="244"/>
      <c r="UPK22" s="244"/>
      <c r="UPL22" s="244"/>
      <c r="UPM22" s="244"/>
      <c r="UPN22" s="244"/>
      <c r="UPO22" s="244"/>
      <c r="UPP22" s="244"/>
      <c r="UPQ22" s="244"/>
      <c r="UPR22" s="244"/>
      <c r="UPS22" s="244"/>
      <c r="UPT22" s="244"/>
      <c r="UPU22" s="244"/>
      <c r="UPV22" s="244"/>
      <c r="UPW22" s="244"/>
      <c r="UPX22" s="244"/>
      <c r="UPY22" s="244"/>
      <c r="UPZ22" s="244"/>
      <c r="UQA22" s="244"/>
      <c r="UQB22" s="244"/>
      <c r="UQC22" s="244"/>
      <c r="UQD22" s="244"/>
      <c r="UQE22" s="244"/>
      <c r="UQF22" s="244"/>
      <c r="UQG22" s="244"/>
      <c r="UQH22" s="244"/>
      <c r="UQI22" s="244"/>
      <c r="UQJ22" s="244"/>
      <c r="UQK22" s="244"/>
      <c r="UQL22" s="244"/>
      <c r="UQM22" s="244"/>
      <c r="UQN22" s="244"/>
      <c r="UQO22" s="244"/>
      <c r="UQP22" s="244"/>
      <c r="UQQ22" s="244"/>
      <c r="UQR22" s="244"/>
      <c r="UQS22" s="244"/>
      <c r="UQT22" s="244"/>
      <c r="UQU22" s="244"/>
      <c r="UQV22" s="244"/>
      <c r="UQW22" s="244"/>
      <c r="UQX22" s="244"/>
      <c r="UQY22" s="244"/>
      <c r="UQZ22" s="244"/>
      <c r="URA22" s="244"/>
      <c r="URB22" s="244"/>
      <c r="URC22" s="244"/>
      <c r="URD22" s="244"/>
      <c r="URE22" s="244"/>
      <c r="URF22" s="244"/>
      <c r="URG22" s="244"/>
      <c r="URH22" s="244"/>
      <c r="URI22" s="244"/>
      <c r="URJ22" s="244"/>
      <c r="URK22" s="244"/>
      <c r="URL22" s="244"/>
      <c r="URM22" s="244"/>
      <c r="URN22" s="244"/>
      <c r="URO22" s="244"/>
      <c r="URP22" s="244"/>
      <c r="URQ22" s="244"/>
      <c r="URR22" s="244"/>
      <c r="URS22" s="244"/>
      <c r="URT22" s="244"/>
      <c r="URU22" s="244"/>
      <c r="URV22" s="244"/>
      <c r="URW22" s="244"/>
      <c r="URX22" s="244"/>
      <c r="URY22" s="244"/>
      <c r="URZ22" s="244"/>
      <c r="USA22" s="244"/>
      <c r="USB22" s="244"/>
      <c r="USC22" s="244"/>
      <c r="USD22" s="244"/>
      <c r="USE22" s="244"/>
      <c r="USF22" s="244"/>
      <c r="USG22" s="244"/>
      <c r="USH22" s="244"/>
      <c r="USI22" s="244"/>
      <c r="USJ22" s="244"/>
      <c r="USK22" s="244"/>
      <c r="USL22" s="244"/>
      <c r="USM22" s="244"/>
      <c r="USN22" s="244"/>
      <c r="USO22" s="244"/>
      <c r="USP22" s="244"/>
      <c r="USQ22" s="244"/>
      <c r="USR22" s="244"/>
      <c r="USS22" s="244"/>
      <c r="UST22" s="244"/>
      <c r="USU22" s="244"/>
      <c r="USV22" s="244"/>
      <c r="USW22" s="244"/>
      <c r="USX22" s="244"/>
      <c r="USY22" s="244"/>
      <c r="USZ22" s="244"/>
      <c r="UTA22" s="244"/>
      <c r="UTB22" s="244"/>
      <c r="UTC22" s="244"/>
      <c r="UTD22" s="244"/>
      <c r="UTE22" s="244"/>
      <c r="UTF22" s="244"/>
      <c r="UTG22" s="244"/>
      <c r="UTH22" s="244"/>
      <c r="UTI22" s="244"/>
      <c r="UTJ22" s="244"/>
      <c r="UTK22" s="244"/>
      <c r="UTL22" s="244"/>
      <c r="UTM22" s="244"/>
      <c r="UTN22" s="244"/>
      <c r="UTO22" s="244"/>
      <c r="UTP22" s="244"/>
      <c r="UTQ22" s="244"/>
      <c r="UTR22" s="244"/>
      <c r="UTS22" s="244"/>
      <c r="UTT22" s="244"/>
      <c r="UTU22" s="244"/>
      <c r="UTV22" s="244"/>
      <c r="UTW22" s="244"/>
      <c r="UTX22" s="244"/>
      <c r="UTY22" s="244"/>
      <c r="UTZ22" s="244"/>
      <c r="UUA22" s="244"/>
      <c r="UUB22" s="244"/>
      <c r="UUC22" s="244"/>
      <c r="UUD22" s="244"/>
      <c r="UUE22" s="244"/>
      <c r="UUF22" s="244"/>
      <c r="UUG22" s="244"/>
      <c r="UUH22" s="244"/>
      <c r="UUI22" s="244"/>
      <c r="UUJ22" s="244"/>
      <c r="UUK22" s="244"/>
      <c r="UUL22" s="244"/>
      <c r="UUM22" s="244"/>
      <c r="UUN22" s="244"/>
      <c r="UUO22" s="244"/>
      <c r="UUP22" s="244"/>
      <c r="UUQ22" s="244"/>
      <c r="UUR22" s="244"/>
      <c r="UUS22" s="244"/>
      <c r="UUT22" s="244"/>
      <c r="UUU22" s="244"/>
      <c r="UUV22" s="244"/>
      <c r="UUW22" s="244"/>
      <c r="UUX22" s="244"/>
      <c r="UUY22" s="244"/>
      <c r="UUZ22" s="244"/>
      <c r="UVA22" s="244"/>
      <c r="UVB22" s="244"/>
      <c r="UVC22" s="244"/>
      <c r="UVD22" s="244"/>
      <c r="UVE22" s="244"/>
      <c r="UVF22" s="244"/>
      <c r="UVG22" s="244"/>
      <c r="UVH22" s="244"/>
      <c r="UVI22" s="244"/>
      <c r="UVJ22" s="244"/>
      <c r="UVK22" s="244"/>
      <c r="UVL22" s="244"/>
      <c r="UVM22" s="244"/>
      <c r="UVN22" s="244"/>
      <c r="UVO22" s="244"/>
      <c r="UVP22" s="244"/>
      <c r="UVQ22" s="244"/>
      <c r="UVR22" s="244"/>
      <c r="UVS22" s="244"/>
      <c r="UVT22" s="244"/>
      <c r="UVU22" s="244"/>
      <c r="UVV22" s="244"/>
      <c r="UVW22" s="244"/>
      <c r="UVX22" s="244"/>
      <c r="UVY22" s="244"/>
      <c r="UVZ22" s="244"/>
      <c r="UWA22" s="244"/>
      <c r="UWB22" s="244"/>
      <c r="UWC22" s="244"/>
      <c r="UWD22" s="244"/>
      <c r="UWE22" s="244"/>
      <c r="UWF22" s="244"/>
      <c r="UWG22" s="244"/>
      <c r="UWH22" s="244"/>
      <c r="UWI22" s="244"/>
      <c r="UWJ22" s="244"/>
      <c r="UWK22" s="244"/>
      <c r="UWL22" s="244"/>
      <c r="UWM22" s="244"/>
      <c r="UWN22" s="244"/>
      <c r="UWO22" s="244"/>
      <c r="UWP22" s="244"/>
      <c r="UWQ22" s="244"/>
      <c r="UWR22" s="244"/>
      <c r="UWS22" s="244"/>
      <c r="UWT22" s="244"/>
      <c r="UWU22" s="244"/>
      <c r="UWV22" s="244"/>
      <c r="UWW22" s="244"/>
      <c r="UWX22" s="244"/>
      <c r="UWY22" s="244"/>
      <c r="UWZ22" s="244"/>
      <c r="UXA22" s="244"/>
      <c r="UXB22" s="244"/>
      <c r="UXC22" s="244"/>
      <c r="UXD22" s="244"/>
      <c r="UXE22" s="244"/>
      <c r="UXF22" s="244"/>
      <c r="UXG22" s="244"/>
      <c r="UXH22" s="244"/>
      <c r="UXI22" s="244"/>
      <c r="UXJ22" s="244"/>
      <c r="UXK22" s="244"/>
      <c r="UXL22" s="244"/>
      <c r="UXM22" s="244"/>
      <c r="UXN22" s="244"/>
      <c r="UXO22" s="244"/>
      <c r="UXP22" s="244"/>
      <c r="UXQ22" s="244"/>
      <c r="UXR22" s="244"/>
      <c r="UXS22" s="244"/>
      <c r="UXT22" s="244"/>
      <c r="UXU22" s="244"/>
      <c r="UXV22" s="244"/>
      <c r="UXW22" s="244"/>
      <c r="UXX22" s="244"/>
      <c r="UXY22" s="244"/>
      <c r="UXZ22" s="244"/>
      <c r="UYA22" s="244"/>
      <c r="UYB22" s="244"/>
      <c r="UYC22" s="244"/>
      <c r="UYD22" s="244"/>
      <c r="UYE22" s="244"/>
      <c r="UYF22" s="244"/>
      <c r="UYG22" s="244"/>
      <c r="UYH22" s="244"/>
      <c r="UYI22" s="244"/>
      <c r="UYJ22" s="244"/>
      <c r="UYK22" s="244"/>
      <c r="UYL22" s="244"/>
      <c r="UYM22" s="244"/>
      <c r="UYN22" s="244"/>
      <c r="UYO22" s="244"/>
      <c r="UYP22" s="244"/>
      <c r="UYQ22" s="244"/>
      <c r="UYR22" s="244"/>
      <c r="UYS22" s="244"/>
      <c r="UYT22" s="244"/>
      <c r="UYU22" s="244"/>
      <c r="UYV22" s="244"/>
      <c r="UYW22" s="244"/>
      <c r="UYX22" s="244"/>
      <c r="UYY22" s="244"/>
      <c r="UYZ22" s="244"/>
      <c r="UZA22" s="244"/>
      <c r="UZB22" s="244"/>
      <c r="UZC22" s="244"/>
      <c r="UZD22" s="244"/>
      <c r="UZE22" s="244"/>
      <c r="UZF22" s="244"/>
      <c r="UZG22" s="244"/>
      <c r="UZH22" s="244"/>
      <c r="UZI22" s="244"/>
      <c r="UZJ22" s="244"/>
      <c r="UZK22" s="244"/>
      <c r="UZL22" s="244"/>
      <c r="UZM22" s="244"/>
      <c r="UZN22" s="244"/>
      <c r="UZO22" s="244"/>
      <c r="UZP22" s="244"/>
      <c r="UZQ22" s="244"/>
      <c r="UZR22" s="244"/>
      <c r="UZS22" s="244"/>
      <c r="UZT22" s="244"/>
      <c r="UZU22" s="244"/>
      <c r="UZV22" s="244"/>
      <c r="UZW22" s="244"/>
      <c r="UZX22" s="244"/>
      <c r="UZY22" s="244"/>
      <c r="UZZ22" s="244"/>
      <c r="VAA22" s="244"/>
      <c r="VAB22" s="244"/>
      <c r="VAC22" s="244"/>
      <c r="VAD22" s="244"/>
      <c r="VAE22" s="244"/>
      <c r="VAF22" s="244"/>
      <c r="VAG22" s="244"/>
      <c r="VAH22" s="244"/>
      <c r="VAI22" s="244"/>
      <c r="VAJ22" s="244"/>
      <c r="VAK22" s="244"/>
      <c r="VAL22" s="244"/>
      <c r="VAM22" s="244"/>
      <c r="VAN22" s="244"/>
      <c r="VAO22" s="244"/>
      <c r="VAP22" s="244"/>
      <c r="VAQ22" s="244"/>
      <c r="VAR22" s="244"/>
      <c r="VAS22" s="244"/>
      <c r="VAT22" s="244"/>
      <c r="VAU22" s="244"/>
      <c r="VAV22" s="244"/>
      <c r="VAW22" s="244"/>
      <c r="VAX22" s="244"/>
      <c r="VAY22" s="244"/>
      <c r="VAZ22" s="244"/>
      <c r="VBA22" s="244"/>
      <c r="VBB22" s="244"/>
      <c r="VBC22" s="244"/>
      <c r="VBD22" s="244"/>
      <c r="VBE22" s="244"/>
      <c r="VBF22" s="244"/>
      <c r="VBG22" s="244"/>
      <c r="VBH22" s="244"/>
      <c r="VBI22" s="244"/>
      <c r="VBJ22" s="244"/>
      <c r="VBK22" s="244"/>
      <c r="VBL22" s="244"/>
      <c r="VBM22" s="244"/>
      <c r="VBN22" s="244"/>
      <c r="VBO22" s="244"/>
      <c r="VBP22" s="244"/>
      <c r="VBQ22" s="244"/>
      <c r="VBR22" s="244"/>
      <c r="VBS22" s="244"/>
      <c r="VBT22" s="244"/>
      <c r="VBU22" s="244"/>
      <c r="VBV22" s="244"/>
      <c r="VBW22" s="244"/>
      <c r="VBX22" s="244"/>
      <c r="VBY22" s="244"/>
      <c r="VBZ22" s="244"/>
      <c r="VCA22" s="244"/>
      <c r="VCB22" s="244"/>
      <c r="VCC22" s="244"/>
      <c r="VCD22" s="244"/>
      <c r="VCE22" s="244"/>
      <c r="VCF22" s="244"/>
      <c r="VCG22" s="244"/>
      <c r="VCH22" s="244"/>
      <c r="VCI22" s="244"/>
      <c r="VCJ22" s="244"/>
      <c r="VCK22" s="244"/>
      <c r="VCL22" s="244"/>
      <c r="VCM22" s="244"/>
      <c r="VCN22" s="244"/>
      <c r="VCO22" s="244"/>
      <c r="VCP22" s="244"/>
      <c r="VCQ22" s="244"/>
      <c r="VCR22" s="244"/>
      <c r="VCS22" s="244"/>
      <c r="VCT22" s="244"/>
      <c r="VCU22" s="244"/>
      <c r="VCV22" s="244"/>
      <c r="VCW22" s="244"/>
      <c r="VCX22" s="244"/>
      <c r="VCY22" s="244"/>
      <c r="VCZ22" s="244"/>
      <c r="VDA22" s="244"/>
      <c r="VDB22" s="244"/>
      <c r="VDC22" s="244"/>
      <c r="VDD22" s="244"/>
      <c r="VDE22" s="244"/>
      <c r="VDF22" s="244"/>
      <c r="VDG22" s="244"/>
      <c r="VDH22" s="244"/>
      <c r="VDI22" s="244"/>
      <c r="VDJ22" s="244"/>
      <c r="VDK22" s="244"/>
      <c r="VDL22" s="244"/>
      <c r="VDM22" s="244"/>
      <c r="VDN22" s="244"/>
      <c r="VDO22" s="244"/>
      <c r="VDP22" s="244"/>
      <c r="VDQ22" s="244"/>
      <c r="VDR22" s="244"/>
      <c r="VDS22" s="244"/>
      <c r="VDT22" s="244"/>
      <c r="VDU22" s="244"/>
      <c r="VDV22" s="244"/>
      <c r="VDW22" s="244"/>
      <c r="VDX22" s="244"/>
      <c r="VDY22" s="244"/>
      <c r="VDZ22" s="244"/>
      <c r="VEA22" s="244"/>
      <c r="VEB22" s="244"/>
      <c r="VEC22" s="244"/>
      <c r="VED22" s="244"/>
      <c r="VEE22" s="244"/>
      <c r="VEF22" s="244"/>
      <c r="VEG22" s="244"/>
      <c r="VEH22" s="244"/>
      <c r="VEI22" s="244"/>
      <c r="VEJ22" s="244"/>
      <c r="VEK22" s="244"/>
      <c r="VEL22" s="244"/>
      <c r="VEM22" s="244"/>
      <c r="VEN22" s="244"/>
      <c r="VEO22" s="244"/>
      <c r="VEP22" s="244"/>
      <c r="VEQ22" s="244"/>
      <c r="VER22" s="244"/>
      <c r="VES22" s="244"/>
      <c r="VET22" s="244"/>
      <c r="VEU22" s="244"/>
      <c r="VEV22" s="244"/>
      <c r="VEW22" s="244"/>
      <c r="VEX22" s="244"/>
      <c r="VEY22" s="244"/>
      <c r="VEZ22" s="244"/>
      <c r="VFA22" s="244"/>
      <c r="VFB22" s="244"/>
      <c r="VFC22" s="244"/>
      <c r="VFD22" s="244"/>
      <c r="VFE22" s="244"/>
      <c r="VFF22" s="244"/>
      <c r="VFG22" s="244"/>
      <c r="VFH22" s="244"/>
      <c r="VFI22" s="244"/>
      <c r="VFJ22" s="244"/>
      <c r="VFK22" s="244"/>
      <c r="VFL22" s="244"/>
      <c r="VFM22" s="244"/>
      <c r="VFN22" s="244"/>
      <c r="VFO22" s="244"/>
      <c r="VFP22" s="244"/>
      <c r="VFQ22" s="244"/>
      <c r="VFR22" s="244"/>
      <c r="VFS22" s="244"/>
      <c r="VFT22" s="244"/>
      <c r="VFU22" s="244"/>
      <c r="VFV22" s="244"/>
      <c r="VFW22" s="244"/>
      <c r="VFX22" s="244"/>
      <c r="VFY22" s="244"/>
      <c r="VFZ22" s="244"/>
      <c r="VGA22" s="244"/>
      <c r="VGB22" s="244"/>
      <c r="VGC22" s="244"/>
      <c r="VGD22" s="244"/>
      <c r="VGE22" s="244"/>
      <c r="VGF22" s="244"/>
      <c r="VGG22" s="244"/>
      <c r="VGH22" s="244"/>
      <c r="VGI22" s="244"/>
      <c r="VGJ22" s="244"/>
      <c r="VGK22" s="244"/>
      <c r="VGL22" s="244"/>
      <c r="VGM22" s="244"/>
      <c r="VGN22" s="244"/>
      <c r="VGO22" s="244"/>
      <c r="VGP22" s="244"/>
      <c r="VGQ22" s="244"/>
      <c r="VGR22" s="244"/>
      <c r="VGS22" s="244"/>
      <c r="VGT22" s="244"/>
      <c r="VGU22" s="244"/>
      <c r="VGV22" s="244"/>
      <c r="VGW22" s="244"/>
      <c r="VGX22" s="244"/>
      <c r="VGY22" s="244"/>
      <c r="VGZ22" s="244"/>
      <c r="VHA22" s="244"/>
      <c r="VHB22" s="244"/>
      <c r="VHC22" s="244"/>
      <c r="VHD22" s="244"/>
      <c r="VHE22" s="244"/>
      <c r="VHF22" s="244"/>
      <c r="VHG22" s="244"/>
      <c r="VHH22" s="244"/>
      <c r="VHI22" s="244"/>
      <c r="VHJ22" s="244"/>
      <c r="VHK22" s="244"/>
      <c r="VHL22" s="244"/>
      <c r="VHM22" s="244"/>
      <c r="VHN22" s="244"/>
      <c r="VHO22" s="244"/>
      <c r="VHP22" s="244"/>
      <c r="VHQ22" s="244"/>
      <c r="VHR22" s="244"/>
      <c r="VHS22" s="244"/>
      <c r="VHT22" s="244"/>
      <c r="VHU22" s="244"/>
      <c r="VHV22" s="244"/>
      <c r="VHW22" s="244"/>
      <c r="VHX22" s="244"/>
      <c r="VHY22" s="244"/>
      <c r="VHZ22" s="244"/>
      <c r="VIA22" s="244"/>
      <c r="VIB22" s="244"/>
      <c r="VIC22" s="244"/>
      <c r="VID22" s="244"/>
      <c r="VIE22" s="244"/>
      <c r="VIF22" s="244"/>
      <c r="VIG22" s="244"/>
      <c r="VIH22" s="244"/>
      <c r="VII22" s="244"/>
      <c r="VIJ22" s="244"/>
      <c r="VIK22" s="244"/>
      <c r="VIL22" s="244"/>
      <c r="VIM22" s="244"/>
      <c r="VIN22" s="244"/>
      <c r="VIO22" s="244"/>
      <c r="VIP22" s="244"/>
      <c r="VIQ22" s="244"/>
      <c r="VIR22" s="244"/>
      <c r="VIS22" s="244"/>
      <c r="VIT22" s="244"/>
      <c r="VIU22" s="244"/>
      <c r="VIV22" s="244"/>
      <c r="VIW22" s="244"/>
      <c r="VIX22" s="244"/>
      <c r="VIY22" s="244"/>
      <c r="VIZ22" s="244"/>
      <c r="VJA22" s="244"/>
      <c r="VJB22" s="244"/>
      <c r="VJC22" s="244"/>
      <c r="VJD22" s="244"/>
      <c r="VJE22" s="244"/>
      <c r="VJF22" s="244"/>
      <c r="VJG22" s="244"/>
      <c r="VJH22" s="244"/>
      <c r="VJI22" s="244"/>
      <c r="VJJ22" s="244"/>
      <c r="VJK22" s="244"/>
      <c r="VJL22" s="244"/>
      <c r="VJM22" s="244"/>
      <c r="VJN22" s="244"/>
      <c r="VJO22" s="244"/>
      <c r="VJP22" s="244"/>
      <c r="VJQ22" s="244"/>
      <c r="VJR22" s="244"/>
      <c r="VJS22" s="244"/>
      <c r="VJT22" s="244"/>
      <c r="VJU22" s="244"/>
      <c r="VJV22" s="244"/>
      <c r="VJW22" s="244"/>
      <c r="VJX22" s="244"/>
      <c r="VJY22" s="244"/>
      <c r="VJZ22" s="244"/>
      <c r="VKA22" s="244"/>
      <c r="VKB22" s="244"/>
      <c r="VKC22" s="244"/>
      <c r="VKD22" s="244"/>
      <c r="VKE22" s="244"/>
      <c r="VKF22" s="244"/>
      <c r="VKG22" s="244"/>
      <c r="VKH22" s="244"/>
      <c r="VKI22" s="244"/>
      <c r="VKJ22" s="244"/>
      <c r="VKK22" s="244"/>
      <c r="VKL22" s="244"/>
      <c r="VKM22" s="244"/>
      <c r="VKN22" s="244"/>
      <c r="VKO22" s="244"/>
      <c r="VKP22" s="244"/>
      <c r="VKQ22" s="244"/>
      <c r="VKR22" s="244"/>
      <c r="VKS22" s="244"/>
      <c r="VKT22" s="244"/>
      <c r="VKU22" s="244"/>
      <c r="VKV22" s="244"/>
      <c r="VKW22" s="244"/>
      <c r="VKX22" s="244"/>
      <c r="VKY22" s="244"/>
      <c r="VKZ22" s="244"/>
      <c r="VLA22" s="244"/>
      <c r="VLB22" s="244"/>
      <c r="VLC22" s="244"/>
      <c r="VLD22" s="244"/>
      <c r="VLE22" s="244"/>
      <c r="VLF22" s="244"/>
      <c r="VLG22" s="244"/>
      <c r="VLH22" s="244"/>
      <c r="VLI22" s="244"/>
      <c r="VLJ22" s="244"/>
      <c r="VLK22" s="244"/>
      <c r="VLL22" s="244"/>
      <c r="VLM22" s="244"/>
      <c r="VLN22" s="244"/>
      <c r="VLO22" s="244"/>
      <c r="VLP22" s="244"/>
      <c r="VLQ22" s="244"/>
      <c r="VLR22" s="244"/>
      <c r="VLS22" s="244"/>
      <c r="VLT22" s="244"/>
      <c r="VLU22" s="244"/>
      <c r="VLV22" s="244"/>
      <c r="VLW22" s="244"/>
      <c r="VLX22" s="244"/>
      <c r="VLY22" s="244"/>
      <c r="VLZ22" s="244"/>
      <c r="VMA22" s="244"/>
      <c r="VMB22" s="244"/>
      <c r="VMC22" s="244"/>
      <c r="VMD22" s="244"/>
      <c r="VME22" s="244"/>
      <c r="VMF22" s="244"/>
      <c r="VMG22" s="244"/>
      <c r="VMH22" s="244"/>
      <c r="VMI22" s="244"/>
      <c r="VMJ22" s="244"/>
      <c r="VMK22" s="244"/>
      <c r="VML22" s="244"/>
      <c r="VMM22" s="244"/>
      <c r="VMN22" s="244"/>
      <c r="VMO22" s="244"/>
      <c r="VMP22" s="244"/>
      <c r="VMQ22" s="244"/>
      <c r="VMR22" s="244"/>
      <c r="VMS22" s="244"/>
      <c r="VMT22" s="244"/>
      <c r="VMU22" s="244"/>
      <c r="VMV22" s="244"/>
      <c r="VMW22" s="244"/>
      <c r="VMX22" s="244"/>
      <c r="VMY22" s="244"/>
      <c r="VMZ22" s="244"/>
      <c r="VNA22" s="244"/>
      <c r="VNB22" s="244"/>
      <c r="VNC22" s="244"/>
      <c r="VND22" s="244"/>
      <c r="VNE22" s="244"/>
      <c r="VNF22" s="244"/>
      <c r="VNG22" s="244"/>
      <c r="VNH22" s="244"/>
      <c r="VNI22" s="244"/>
      <c r="VNJ22" s="244"/>
      <c r="VNK22" s="244"/>
      <c r="VNL22" s="244"/>
      <c r="VNM22" s="244"/>
      <c r="VNN22" s="244"/>
      <c r="VNO22" s="244"/>
      <c r="VNP22" s="244"/>
      <c r="VNQ22" s="244"/>
      <c r="VNR22" s="244"/>
      <c r="VNS22" s="244"/>
      <c r="VNT22" s="244"/>
      <c r="VNU22" s="244"/>
      <c r="VNV22" s="244"/>
      <c r="VNW22" s="244"/>
      <c r="VNX22" s="244"/>
      <c r="VNY22" s="244"/>
      <c r="VNZ22" s="244"/>
      <c r="VOA22" s="244"/>
      <c r="VOB22" s="244"/>
      <c r="VOC22" s="244"/>
      <c r="VOD22" s="244"/>
      <c r="VOE22" s="244"/>
      <c r="VOF22" s="244"/>
      <c r="VOG22" s="244"/>
      <c r="VOH22" s="244"/>
      <c r="VOI22" s="244"/>
      <c r="VOJ22" s="244"/>
      <c r="VOK22" s="244"/>
      <c r="VOL22" s="244"/>
      <c r="VOM22" s="244"/>
      <c r="VON22" s="244"/>
      <c r="VOO22" s="244"/>
      <c r="VOP22" s="244"/>
      <c r="VOQ22" s="244"/>
      <c r="VOR22" s="244"/>
      <c r="VOS22" s="244"/>
      <c r="VOT22" s="244"/>
      <c r="VOU22" s="244"/>
      <c r="VOV22" s="244"/>
      <c r="VOW22" s="244"/>
      <c r="VOX22" s="244"/>
      <c r="VOY22" s="244"/>
      <c r="VOZ22" s="244"/>
      <c r="VPA22" s="244"/>
      <c r="VPB22" s="244"/>
      <c r="VPC22" s="244"/>
      <c r="VPD22" s="244"/>
      <c r="VPE22" s="244"/>
      <c r="VPF22" s="244"/>
      <c r="VPG22" s="244"/>
      <c r="VPH22" s="244"/>
      <c r="VPI22" s="244"/>
      <c r="VPJ22" s="244"/>
      <c r="VPK22" s="244"/>
      <c r="VPL22" s="244"/>
      <c r="VPM22" s="244"/>
      <c r="VPN22" s="244"/>
      <c r="VPO22" s="244"/>
      <c r="VPP22" s="244"/>
      <c r="VPQ22" s="244"/>
      <c r="VPR22" s="244"/>
      <c r="VPS22" s="244"/>
      <c r="VPT22" s="244"/>
      <c r="VPU22" s="244"/>
      <c r="VPV22" s="244"/>
      <c r="VPW22" s="244"/>
      <c r="VPX22" s="244"/>
      <c r="VPY22" s="244"/>
      <c r="VPZ22" s="244"/>
      <c r="VQA22" s="244"/>
      <c r="VQB22" s="244"/>
      <c r="VQC22" s="244"/>
      <c r="VQD22" s="244"/>
      <c r="VQE22" s="244"/>
      <c r="VQF22" s="244"/>
      <c r="VQG22" s="244"/>
      <c r="VQH22" s="244"/>
      <c r="VQI22" s="244"/>
      <c r="VQJ22" s="244"/>
      <c r="VQK22" s="244"/>
      <c r="VQL22" s="244"/>
      <c r="VQM22" s="244"/>
      <c r="VQN22" s="244"/>
      <c r="VQO22" s="244"/>
      <c r="VQP22" s="244"/>
      <c r="VQQ22" s="244"/>
      <c r="VQR22" s="244"/>
      <c r="VQS22" s="244"/>
      <c r="VQT22" s="244"/>
      <c r="VQU22" s="244"/>
      <c r="VQV22" s="244"/>
      <c r="VQW22" s="244"/>
      <c r="VQX22" s="244"/>
      <c r="VQY22" s="244"/>
      <c r="VQZ22" s="244"/>
      <c r="VRA22" s="244"/>
      <c r="VRB22" s="244"/>
      <c r="VRC22" s="244"/>
      <c r="VRD22" s="244"/>
      <c r="VRE22" s="244"/>
      <c r="VRF22" s="244"/>
      <c r="VRG22" s="244"/>
      <c r="VRH22" s="244"/>
      <c r="VRI22" s="244"/>
      <c r="VRJ22" s="244"/>
      <c r="VRK22" s="244"/>
      <c r="VRL22" s="244"/>
      <c r="VRM22" s="244"/>
      <c r="VRN22" s="244"/>
      <c r="VRO22" s="244"/>
      <c r="VRP22" s="244"/>
      <c r="VRQ22" s="244"/>
      <c r="VRR22" s="244"/>
      <c r="VRS22" s="244"/>
      <c r="VRT22" s="244"/>
      <c r="VRU22" s="244"/>
      <c r="VRV22" s="244"/>
      <c r="VRW22" s="244"/>
      <c r="VRX22" s="244"/>
      <c r="VRY22" s="244"/>
      <c r="VRZ22" s="244"/>
      <c r="VSA22" s="244"/>
      <c r="VSB22" s="244"/>
      <c r="VSC22" s="244"/>
      <c r="VSD22" s="244"/>
      <c r="VSE22" s="244"/>
      <c r="VSF22" s="244"/>
      <c r="VSG22" s="244"/>
      <c r="VSH22" s="244"/>
      <c r="VSI22" s="244"/>
      <c r="VSJ22" s="244"/>
      <c r="VSK22" s="244"/>
      <c r="VSL22" s="244"/>
      <c r="VSM22" s="244"/>
      <c r="VSN22" s="244"/>
      <c r="VSO22" s="244"/>
      <c r="VSP22" s="244"/>
      <c r="VSQ22" s="244"/>
      <c r="VSR22" s="244"/>
      <c r="VSS22" s="244"/>
      <c r="VST22" s="244"/>
      <c r="VSU22" s="244"/>
      <c r="VSV22" s="244"/>
      <c r="VSW22" s="244"/>
      <c r="VSX22" s="244"/>
      <c r="VSY22" s="244"/>
      <c r="VSZ22" s="244"/>
      <c r="VTA22" s="244"/>
      <c r="VTB22" s="244"/>
      <c r="VTC22" s="244"/>
      <c r="VTD22" s="244"/>
      <c r="VTE22" s="244"/>
      <c r="VTF22" s="244"/>
      <c r="VTG22" s="244"/>
      <c r="VTH22" s="244"/>
      <c r="VTI22" s="244"/>
      <c r="VTJ22" s="244"/>
      <c r="VTK22" s="244"/>
      <c r="VTL22" s="244"/>
      <c r="VTM22" s="244"/>
      <c r="VTN22" s="244"/>
      <c r="VTO22" s="244"/>
      <c r="VTP22" s="244"/>
      <c r="VTQ22" s="244"/>
      <c r="VTR22" s="244"/>
      <c r="VTS22" s="244"/>
      <c r="VTT22" s="244"/>
      <c r="VTU22" s="244"/>
      <c r="VTV22" s="244"/>
      <c r="VTW22" s="244"/>
      <c r="VTX22" s="244"/>
      <c r="VTY22" s="244"/>
      <c r="VTZ22" s="244"/>
      <c r="VUA22" s="244"/>
      <c r="VUB22" s="244"/>
      <c r="VUC22" s="244"/>
      <c r="VUD22" s="244"/>
      <c r="VUE22" s="244"/>
      <c r="VUF22" s="244"/>
      <c r="VUG22" s="244"/>
      <c r="VUH22" s="244"/>
      <c r="VUI22" s="244"/>
      <c r="VUJ22" s="244"/>
      <c r="VUK22" s="244"/>
      <c r="VUL22" s="244"/>
      <c r="VUM22" s="244"/>
      <c r="VUN22" s="244"/>
      <c r="VUO22" s="244"/>
      <c r="VUP22" s="244"/>
      <c r="VUQ22" s="244"/>
      <c r="VUR22" s="244"/>
      <c r="VUS22" s="244"/>
      <c r="VUT22" s="244"/>
      <c r="VUU22" s="244"/>
      <c r="VUV22" s="244"/>
      <c r="VUW22" s="244"/>
      <c r="VUX22" s="244"/>
      <c r="VUY22" s="244"/>
      <c r="VUZ22" s="244"/>
      <c r="VVA22" s="244"/>
      <c r="VVB22" s="244"/>
      <c r="VVC22" s="244"/>
      <c r="VVD22" s="244"/>
      <c r="VVE22" s="244"/>
      <c r="VVF22" s="244"/>
      <c r="VVG22" s="244"/>
      <c r="VVH22" s="244"/>
      <c r="VVI22" s="244"/>
      <c r="VVJ22" s="244"/>
      <c r="VVK22" s="244"/>
      <c r="VVL22" s="244"/>
      <c r="VVM22" s="244"/>
      <c r="VVN22" s="244"/>
      <c r="VVO22" s="244"/>
      <c r="VVP22" s="244"/>
      <c r="VVQ22" s="244"/>
      <c r="VVR22" s="244"/>
      <c r="VVS22" s="244"/>
      <c r="VVT22" s="244"/>
      <c r="VVU22" s="244"/>
      <c r="VVV22" s="244"/>
      <c r="VVW22" s="244"/>
      <c r="VVX22" s="244"/>
      <c r="VVY22" s="244"/>
      <c r="VVZ22" s="244"/>
      <c r="VWA22" s="244"/>
      <c r="VWB22" s="244"/>
      <c r="VWC22" s="244"/>
      <c r="VWD22" s="244"/>
      <c r="VWE22" s="244"/>
      <c r="VWF22" s="244"/>
      <c r="VWG22" s="244"/>
      <c r="VWH22" s="244"/>
      <c r="VWI22" s="244"/>
      <c r="VWJ22" s="244"/>
      <c r="VWK22" s="244"/>
      <c r="VWL22" s="244"/>
      <c r="VWM22" s="244"/>
      <c r="VWN22" s="244"/>
      <c r="VWO22" s="244"/>
      <c r="VWP22" s="244"/>
      <c r="VWQ22" s="244"/>
      <c r="VWR22" s="244"/>
      <c r="VWS22" s="244"/>
      <c r="VWT22" s="244"/>
      <c r="VWU22" s="244"/>
      <c r="VWV22" s="244"/>
      <c r="VWW22" s="244"/>
      <c r="VWX22" s="244"/>
      <c r="VWY22" s="244"/>
      <c r="VWZ22" s="244"/>
      <c r="VXA22" s="244"/>
      <c r="VXB22" s="244"/>
      <c r="VXC22" s="244"/>
      <c r="VXD22" s="244"/>
      <c r="VXE22" s="244"/>
      <c r="VXF22" s="244"/>
      <c r="VXG22" s="244"/>
      <c r="VXH22" s="244"/>
      <c r="VXI22" s="244"/>
      <c r="VXJ22" s="244"/>
      <c r="VXK22" s="244"/>
      <c r="VXL22" s="244"/>
      <c r="VXM22" s="244"/>
      <c r="VXN22" s="244"/>
      <c r="VXO22" s="244"/>
      <c r="VXP22" s="244"/>
      <c r="VXQ22" s="244"/>
      <c r="VXR22" s="244"/>
      <c r="VXS22" s="244"/>
      <c r="VXT22" s="244"/>
      <c r="VXU22" s="244"/>
      <c r="VXV22" s="244"/>
      <c r="VXW22" s="244"/>
      <c r="VXX22" s="244"/>
      <c r="VXY22" s="244"/>
      <c r="VXZ22" s="244"/>
      <c r="VYA22" s="244"/>
      <c r="VYB22" s="244"/>
      <c r="VYC22" s="244"/>
      <c r="VYD22" s="244"/>
      <c r="VYE22" s="244"/>
      <c r="VYF22" s="244"/>
      <c r="VYG22" s="244"/>
      <c r="VYH22" s="244"/>
      <c r="VYI22" s="244"/>
      <c r="VYJ22" s="244"/>
      <c r="VYK22" s="244"/>
      <c r="VYL22" s="244"/>
      <c r="VYM22" s="244"/>
      <c r="VYN22" s="244"/>
      <c r="VYO22" s="244"/>
      <c r="VYP22" s="244"/>
      <c r="VYQ22" s="244"/>
      <c r="VYR22" s="244"/>
      <c r="VYS22" s="244"/>
      <c r="VYT22" s="244"/>
      <c r="VYU22" s="244"/>
      <c r="VYV22" s="244"/>
      <c r="VYW22" s="244"/>
      <c r="VYX22" s="244"/>
      <c r="VYY22" s="244"/>
      <c r="VYZ22" s="244"/>
      <c r="VZA22" s="244"/>
      <c r="VZB22" s="244"/>
      <c r="VZC22" s="244"/>
      <c r="VZD22" s="244"/>
      <c r="VZE22" s="244"/>
      <c r="VZF22" s="244"/>
      <c r="VZG22" s="244"/>
      <c r="VZH22" s="244"/>
      <c r="VZI22" s="244"/>
      <c r="VZJ22" s="244"/>
      <c r="VZK22" s="244"/>
      <c r="VZL22" s="244"/>
      <c r="VZM22" s="244"/>
      <c r="VZN22" s="244"/>
      <c r="VZO22" s="244"/>
      <c r="VZP22" s="244"/>
      <c r="VZQ22" s="244"/>
      <c r="VZR22" s="244"/>
      <c r="VZS22" s="244"/>
      <c r="VZT22" s="244"/>
      <c r="VZU22" s="244"/>
      <c r="VZV22" s="244"/>
      <c r="VZW22" s="244"/>
      <c r="VZX22" s="244"/>
      <c r="VZY22" s="244"/>
      <c r="VZZ22" s="244"/>
      <c r="WAA22" s="244"/>
      <c r="WAB22" s="244"/>
      <c r="WAC22" s="244"/>
      <c r="WAD22" s="244"/>
      <c r="WAE22" s="244"/>
      <c r="WAF22" s="244"/>
      <c r="WAG22" s="244"/>
      <c r="WAH22" s="244"/>
      <c r="WAI22" s="244"/>
      <c r="WAJ22" s="244"/>
      <c r="WAK22" s="244"/>
      <c r="WAL22" s="244"/>
      <c r="WAM22" s="244"/>
      <c r="WAN22" s="244"/>
      <c r="WAO22" s="244"/>
      <c r="WAP22" s="244"/>
      <c r="WAQ22" s="244"/>
      <c r="WAR22" s="244"/>
      <c r="WAS22" s="244"/>
      <c r="WAT22" s="244"/>
      <c r="WAU22" s="244"/>
      <c r="WAV22" s="244"/>
      <c r="WAW22" s="244"/>
      <c r="WAX22" s="244"/>
      <c r="WAY22" s="244"/>
      <c r="WAZ22" s="244"/>
      <c r="WBA22" s="244"/>
      <c r="WBB22" s="244"/>
      <c r="WBC22" s="244"/>
      <c r="WBD22" s="244"/>
      <c r="WBE22" s="244"/>
      <c r="WBF22" s="244"/>
      <c r="WBG22" s="244"/>
      <c r="WBH22" s="244"/>
      <c r="WBI22" s="244"/>
      <c r="WBJ22" s="244"/>
      <c r="WBK22" s="244"/>
      <c r="WBL22" s="244"/>
      <c r="WBM22" s="244"/>
      <c r="WBN22" s="244"/>
      <c r="WBO22" s="244"/>
      <c r="WBP22" s="244"/>
      <c r="WBQ22" s="244"/>
      <c r="WBR22" s="244"/>
      <c r="WBS22" s="244"/>
      <c r="WBT22" s="244"/>
      <c r="WBU22" s="244"/>
      <c r="WBV22" s="244"/>
      <c r="WBW22" s="244"/>
      <c r="WBX22" s="244"/>
      <c r="WBY22" s="244"/>
      <c r="WBZ22" s="244"/>
      <c r="WCA22" s="244"/>
      <c r="WCB22" s="244"/>
      <c r="WCC22" s="244"/>
      <c r="WCD22" s="244"/>
      <c r="WCE22" s="244"/>
      <c r="WCF22" s="244"/>
      <c r="WCG22" s="244"/>
      <c r="WCH22" s="244"/>
      <c r="WCI22" s="244"/>
      <c r="WCJ22" s="244"/>
      <c r="WCK22" s="244"/>
      <c r="WCL22" s="244"/>
      <c r="WCM22" s="244"/>
      <c r="WCN22" s="244"/>
      <c r="WCO22" s="244"/>
      <c r="WCP22" s="244"/>
      <c r="WCQ22" s="244"/>
      <c r="WCR22" s="244"/>
      <c r="WCS22" s="244"/>
      <c r="WCT22" s="244"/>
      <c r="WCU22" s="244"/>
      <c r="WCV22" s="244"/>
      <c r="WCW22" s="244"/>
      <c r="WCX22" s="244"/>
      <c r="WCY22" s="244"/>
      <c r="WCZ22" s="244"/>
      <c r="WDA22" s="244"/>
      <c r="WDB22" s="244"/>
      <c r="WDC22" s="244"/>
      <c r="WDD22" s="244"/>
      <c r="WDE22" s="244"/>
      <c r="WDF22" s="244"/>
      <c r="WDG22" s="244"/>
      <c r="WDH22" s="244"/>
      <c r="WDI22" s="244"/>
      <c r="WDJ22" s="244"/>
      <c r="WDK22" s="244"/>
      <c r="WDL22" s="244"/>
      <c r="WDM22" s="244"/>
      <c r="WDN22" s="244"/>
      <c r="WDO22" s="244"/>
      <c r="WDP22" s="244"/>
      <c r="WDQ22" s="244"/>
      <c r="WDR22" s="244"/>
      <c r="WDS22" s="244"/>
      <c r="WDT22" s="244"/>
      <c r="WDU22" s="244"/>
      <c r="WDV22" s="244"/>
      <c r="WDW22" s="244"/>
      <c r="WDX22" s="244"/>
      <c r="WDY22" s="244"/>
      <c r="WDZ22" s="244"/>
      <c r="WEA22" s="244"/>
      <c r="WEB22" s="244"/>
      <c r="WEC22" s="244"/>
      <c r="WED22" s="244"/>
      <c r="WEE22" s="244"/>
      <c r="WEF22" s="244"/>
      <c r="WEG22" s="244"/>
      <c r="WEH22" s="244"/>
      <c r="WEI22" s="244"/>
      <c r="WEJ22" s="244"/>
      <c r="WEK22" s="244"/>
      <c r="WEL22" s="244"/>
      <c r="WEM22" s="244"/>
      <c r="WEN22" s="244"/>
      <c r="WEO22" s="244"/>
      <c r="WEP22" s="244"/>
      <c r="WEQ22" s="244"/>
      <c r="WER22" s="244"/>
      <c r="WES22" s="244"/>
      <c r="WET22" s="244"/>
      <c r="WEU22" s="244"/>
      <c r="WEV22" s="244"/>
      <c r="WEW22" s="244"/>
      <c r="WEX22" s="244"/>
      <c r="WEY22" s="244"/>
      <c r="WEZ22" s="244"/>
      <c r="WFA22" s="244"/>
      <c r="WFB22" s="244"/>
      <c r="WFC22" s="244"/>
      <c r="WFD22" s="244"/>
      <c r="WFE22" s="244"/>
      <c r="WFF22" s="244"/>
      <c r="WFG22" s="244"/>
      <c r="WFH22" s="244"/>
      <c r="WFI22" s="244"/>
      <c r="WFJ22" s="244"/>
      <c r="WFK22" s="244"/>
      <c r="WFL22" s="244"/>
      <c r="WFM22" s="244"/>
      <c r="WFN22" s="244"/>
      <c r="WFO22" s="244"/>
      <c r="WFP22" s="244"/>
      <c r="WFQ22" s="244"/>
      <c r="WFR22" s="244"/>
      <c r="WFS22" s="244"/>
      <c r="WFT22" s="244"/>
      <c r="WFU22" s="244"/>
      <c r="WFV22" s="244"/>
      <c r="WFW22" s="244"/>
      <c r="WFX22" s="244"/>
      <c r="WFY22" s="244"/>
      <c r="WFZ22" s="244"/>
      <c r="WGA22" s="244"/>
      <c r="WGB22" s="244"/>
      <c r="WGC22" s="244"/>
      <c r="WGD22" s="244"/>
      <c r="WGE22" s="244"/>
      <c r="WGF22" s="244"/>
      <c r="WGG22" s="244"/>
      <c r="WGH22" s="244"/>
      <c r="WGI22" s="244"/>
      <c r="WGJ22" s="244"/>
      <c r="WGK22" s="244"/>
      <c r="WGL22" s="244"/>
      <c r="WGM22" s="244"/>
      <c r="WGN22" s="244"/>
      <c r="WGO22" s="244"/>
      <c r="WGP22" s="244"/>
      <c r="WGQ22" s="244"/>
      <c r="WGR22" s="244"/>
      <c r="WGS22" s="244"/>
      <c r="WGT22" s="244"/>
      <c r="WGU22" s="244"/>
      <c r="WGV22" s="244"/>
      <c r="WGW22" s="244"/>
      <c r="WGX22" s="244"/>
      <c r="WGY22" s="244"/>
      <c r="WGZ22" s="244"/>
      <c r="WHA22" s="244"/>
      <c r="WHB22" s="244"/>
      <c r="WHC22" s="244"/>
      <c r="WHD22" s="244"/>
      <c r="WHE22" s="244"/>
      <c r="WHF22" s="244"/>
      <c r="WHG22" s="244"/>
      <c r="WHH22" s="244"/>
      <c r="WHI22" s="244"/>
      <c r="WHJ22" s="244"/>
      <c r="WHK22" s="244"/>
      <c r="WHL22" s="244"/>
      <c r="WHM22" s="244"/>
      <c r="WHN22" s="244"/>
      <c r="WHO22" s="244"/>
      <c r="WHP22" s="244"/>
      <c r="WHQ22" s="244"/>
      <c r="WHR22" s="244"/>
      <c r="WHS22" s="244"/>
      <c r="WHT22" s="244"/>
      <c r="WHU22" s="244"/>
      <c r="WHV22" s="244"/>
      <c r="WHW22" s="244"/>
      <c r="WHX22" s="244"/>
      <c r="WHY22" s="244"/>
      <c r="WHZ22" s="244"/>
      <c r="WIA22" s="244"/>
      <c r="WIB22" s="244"/>
      <c r="WIC22" s="244"/>
      <c r="WID22" s="244"/>
      <c r="WIE22" s="244"/>
      <c r="WIF22" s="244"/>
      <c r="WIG22" s="244"/>
      <c r="WIH22" s="244"/>
      <c r="WII22" s="244"/>
      <c r="WIJ22" s="244"/>
      <c r="WIK22" s="244"/>
      <c r="WIL22" s="244"/>
      <c r="WIM22" s="244"/>
      <c r="WIN22" s="244"/>
      <c r="WIO22" s="244"/>
      <c r="WIP22" s="244"/>
      <c r="WIQ22" s="244"/>
      <c r="WIR22" s="244"/>
      <c r="WIS22" s="244"/>
      <c r="WIT22" s="244"/>
      <c r="WIU22" s="244"/>
      <c r="WIV22" s="244"/>
      <c r="WIW22" s="244"/>
      <c r="WIX22" s="244"/>
      <c r="WIY22" s="244"/>
      <c r="WIZ22" s="244"/>
      <c r="WJA22" s="244"/>
      <c r="WJB22" s="244"/>
      <c r="WJC22" s="244"/>
      <c r="WJD22" s="244"/>
      <c r="WJE22" s="244"/>
      <c r="WJF22" s="244"/>
      <c r="WJG22" s="244"/>
      <c r="WJH22" s="244"/>
      <c r="WJI22" s="244"/>
      <c r="WJJ22" s="244"/>
      <c r="WJK22" s="244"/>
      <c r="WJL22" s="244"/>
      <c r="WJM22" s="244"/>
      <c r="WJN22" s="244"/>
      <c r="WJO22" s="244"/>
      <c r="WJP22" s="244"/>
      <c r="WJQ22" s="244"/>
      <c r="WJR22" s="244"/>
      <c r="WJS22" s="244"/>
      <c r="WJT22" s="244"/>
      <c r="WJU22" s="244"/>
      <c r="WJV22" s="244"/>
      <c r="WJW22" s="244"/>
      <c r="WJX22" s="244"/>
      <c r="WJY22" s="244"/>
      <c r="WJZ22" s="244"/>
      <c r="WKA22" s="244"/>
      <c r="WKB22" s="244"/>
      <c r="WKC22" s="244"/>
      <c r="WKD22" s="244"/>
      <c r="WKE22" s="244"/>
      <c r="WKF22" s="244"/>
      <c r="WKG22" s="244"/>
      <c r="WKH22" s="244"/>
      <c r="WKI22" s="244"/>
      <c r="WKJ22" s="244"/>
      <c r="WKK22" s="244"/>
      <c r="WKL22" s="244"/>
      <c r="WKM22" s="244"/>
      <c r="WKN22" s="244"/>
      <c r="WKO22" s="244"/>
      <c r="WKP22" s="244"/>
      <c r="WKQ22" s="244"/>
      <c r="WKR22" s="244"/>
      <c r="WKS22" s="244"/>
      <c r="WKT22" s="244"/>
      <c r="WKU22" s="244"/>
      <c r="WKV22" s="244"/>
      <c r="WKW22" s="244"/>
      <c r="WKX22" s="244"/>
      <c r="WKY22" s="244"/>
      <c r="WKZ22" s="244"/>
      <c r="WLA22" s="244"/>
      <c r="WLB22" s="244"/>
      <c r="WLC22" s="244"/>
      <c r="WLD22" s="244"/>
      <c r="WLE22" s="244"/>
      <c r="WLF22" s="244"/>
      <c r="WLG22" s="244"/>
      <c r="WLH22" s="244"/>
      <c r="WLI22" s="244"/>
      <c r="WLJ22" s="244"/>
      <c r="WLK22" s="244"/>
      <c r="WLL22" s="244"/>
      <c r="WLM22" s="244"/>
      <c r="WLN22" s="244"/>
      <c r="WLO22" s="244"/>
      <c r="WLP22" s="244"/>
      <c r="WLQ22" s="244"/>
      <c r="WLR22" s="244"/>
      <c r="WLS22" s="244"/>
      <c r="WLT22" s="244"/>
      <c r="WLU22" s="244"/>
      <c r="WLV22" s="244"/>
      <c r="WLW22" s="244"/>
      <c r="WLX22" s="244"/>
      <c r="WLY22" s="244"/>
      <c r="WLZ22" s="244"/>
      <c r="WMA22" s="244"/>
      <c r="WMB22" s="244"/>
      <c r="WMC22" s="244"/>
      <c r="WMD22" s="244"/>
      <c r="WME22" s="244"/>
      <c r="WMF22" s="244"/>
      <c r="WMG22" s="244"/>
      <c r="WMH22" s="244"/>
      <c r="WMI22" s="244"/>
      <c r="WMJ22" s="244"/>
      <c r="WMK22" s="244"/>
      <c r="WML22" s="244"/>
      <c r="WMM22" s="244"/>
      <c r="WMN22" s="244"/>
      <c r="WMO22" s="244"/>
      <c r="WMP22" s="244"/>
      <c r="WMQ22" s="244"/>
      <c r="WMR22" s="244"/>
      <c r="WMS22" s="244"/>
      <c r="WMT22" s="244"/>
      <c r="WMU22" s="244"/>
      <c r="WMV22" s="244"/>
      <c r="WMW22" s="244"/>
      <c r="WMX22" s="244"/>
      <c r="WMY22" s="244"/>
      <c r="WMZ22" s="244"/>
      <c r="WNA22" s="244"/>
      <c r="WNB22" s="244"/>
      <c r="WNC22" s="244"/>
      <c r="WND22" s="244"/>
      <c r="WNE22" s="244"/>
      <c r="WNF22" s="244"/>
      <c r="WNG22" s="244"/>
      <c r="WNH22" s="244"/>
      <c r="WNI22" s="244"/>
      <c r="WNJ22" s="244"/>
      <c r="WNK22" s="244"/>
      <c r="WNL22" s="244"/>
      <c r="WNM22" s="244"/>
      <c r="WNN22" s="244"/>
      <c r="WNO22" s="244"/>
      <c r="WNP22" s="244"/>
      <c r="WNQ22" s="244"/>
      <c r="WNR22" s="244"/>
      <c r="WNS22" s="244"/>
      <c r="WNT22" s="244"/>
      <c r="WNU22" s="244"/>
      <c r="WNV22" s="244"/>
      <c r="WNW22" s="244"/>
      <c r="WNX22" s="244"/>
      <c r="WNY22" s="244"/>
      <c r="WNZ22" s="244"/>
      <c r="WOA22" s="244"/>
      <c r="WOB22" s="244"/>
      <c r="WOC22" s="244"/>
      <c r="WOD22" s="244"/>
      <c r="WOE22" s="244"/>
      <c r="WOF22" s="244"/>
      <c r="WOG22" s="244"/>
      <c r="WOH22" s="244"/>
      <c r="WOI22" s="244"/>
      <c r="WOJ22" s="244"/>
      <c r="WOK22" s="244"/>
      <c r="WOL22" s="244"/>
      <c r="WOM22" s="244"/>
      <c r="WON22" s="244"/>
      <c r="WOO22" s="244"/>
      <c r="WOP22" s="244"/>
      <c r="WOQ22" s="244"/>
      <c r="WOR22" s="244"/>
      <c r="WOS22" s="244"/>
      <c r="WOT22" s="244"/>
      <c r="WOU22" s="244"/>
      <c r="WOV22" s="244"/>
      <c r="WOW22" s="244"/>
      <c r="WOX22" s="244"/>
      <c r="WOY22" s="244"/>
      <c r="WOZ22" s="244"/>
      <c r="WPA22" s="244"/>
      <c r="WPB22" s="244"/>
      <c r="WPC22" s="244"/>
      <c r="WPD22" s="244"/>
      <c r="WPE22" s="244"/>
      <c r="WPF22" s="244"/>
      <c r="WPG22" s="244"/>
      <c r="WPH22" s="244"/>
      <c r="WPI22" s="244"/>
      <c r="WPJ22" s="244"/>
      <c r="WPK22" s="244"/>
      <c r="WPL22" s="244"/>
      <c r="WPM22" s="244"/>
      <c r="WPN22" s="244"/>
      <c r="WPO22" s="244"/>
      <c r="WPP22" s="244"/>
      <c r="WPQ22" s="244"/>
      <c r="WPR22" s="244"/>
      <c r="WPS22" s="244"/>
      <c r="WPT22" s="244"/>
      <c r="WPU22" s="244"/>
      <c r="WPV22" s="244"/>
      <c r="WPW22" s="244"/>
      <c r="WPX22" s="244"/>
      <c r="WPY22" s="244"/>
      <c r="WPZ22" s="244"/>
      <c r="WQA22" s="244"/>
      <c r="WQB22" s="244"/>
      <c r="WQC22" s="244"/>
      <c r="WQD22" s="244"/>
      <c r="WQE22" s="244"/>
      <c r="WQF22" s="244"/>
      <c r="WQG22" s="244"/>
      <c r="WQH22" s="244"/>
      <c r="WQI22" s="244"/>
      <c r="WQJ22" s="244"/>
      <c r="WQK22" s="244"/>
      <c r="WQL22" s="244"/>
      <c r="WQM22" s="244"/>
      <c r="WQN22" s="244"/>
      <c r="WQO22" s="244"/>
      <c r="WQP22" s="244"/>
      <c r="WQQ22" s="244"/>
      <c r="WQR22" s="244"/>
      <c r="WQS22" s="244"/>
      <c r="WQT22" s="244"/>
      <c r="WQU22" s="244"/>
      <c r="WQV22" s="244"/>
      <c r="WQW22" s="244"/>
      <c r="WQX22" s="244"/>
      <c r="WQY22" s="244"/>
      <c r="WQZ22" s="244"/>
      <c r="WRA22" s="244"/>
      <c r="WRB22" s="244"/>
      <c r="WRC22" s="244"/>
      <c r="WRD22" s="244"/>
      <c r="WRE22" s="244"/>
      <c r="WRF22" s="244"/>
      <c r="WRG22" s="244"/>
      <c r="WRH22" s="244"/>
      <c r="WRI22" s="244"/>
      <c r="WRJ22" s="244"/>
      <c r="WRK22" s="244"/>
      <c r="WRL22" s="244"/>
      <c r="WRM22" s="244"/>
      <c r="WRN22" s="244"/>
      <c r="WRO22" s="244"/>
      <c r="WRP22" s="244"/>
      <c r="WRQ22" s="244"/>
      <c r="WRR22" s="244"/>
      <c r="WRS22" s="244"/>
      <c r="WRT22" s="244"/>
      <c r="WRU22" s="244"/>
      <c r="WRV22" s="244"/>
      <c r="WRW22" s="244"/>
      <c r="WRX22" s="244"/>
      <c r="WRY22" s="244"/>
      <c r="WRZ22" s="244"/>
      <c r="WSA22" s="244"/>
      <c r="WSB22" s="244"/>
      <c r="WSC22" s="244"/>
      <c r="WSD22" s="244"/>
      <c r="WSE22" s="244"/>
      <c r="WSF22" s="244"/>
      <c r="WSG22" s="244"/>
      <c r="WSH22" s="244"/>
      <c r="WSI22" s="244"/>
      <c r="WSJ22" s="244"/>
      <c r="WSK22" s="244"/>
      <c r="WSL22" s="244"/>
      <c r="WSM22" s="244"/>
      <c r="WSN22" s="244"/>
      <c r="WSO22" s="244"/>
      <c r="WSP22" s="244"/>
      <c r="WSQ22" s="244"/>
      <c r="WSR22" s="244"/>
      <c r="WSS22" s="244"/>
      <c r="WST22" s="244"/>
      <c r="WSU22" s="244"/>
      <c r="WSV22" s="244"/>
      <c r="WSW22" s="244"/>
      <c r="WSX22" s="244"/>
      <c r="WSY22" s="244"/>
      <c r="WSZ22" s="244"/>
      <c r="WTA22" s="244"/>
      <c r="WTB22" s="244"/>
      <c r="WTC22" s="244"/>
      <c r="WTD22" s="244"/>
      <c r="WTE22" s="244"/>
      <c r="WTF22" s="244"/>
      <c r="WTG22" s="244"/>
      <c r="WTH22" s="244"/>
      <c r="WTI22" s="244"/>
      <c r="WTJ22" s="244"/>
      <c r="WTK22" s="244"/>
      <c r="WTL22" s="244"/>
      <c r="WTM22" s="244"/>
      <c r="WTN22" s="244"/>
      <c r="WTO22" s="244"/>
      <c r="WTP22" s="244"/>
      <c r="WTQ22" s="244"/>
      <c r="WTR22" s="244"/>
      <c r="WTS22" s="244"/>
      <c r="WTT22" s="244"/>
      <c r="WTU22" s="244"/>
      <c r="WTV22" s="244"/>
      <c r="WTW22" s="244"/>
      <c r="WTX22" s="244"/>
      <c r="WTY22" s="244"/>
      <c r="WTZ22" s="244"/>
      <c r="WUA22" s="244"/>
      <c r="WUB22" s="244"/>
      <c r="WUC22" s="244"/>
      <c r="WUD22" s="244"/>
      <c r="WUE22" s="244"/>
      <c r="WUF22" s="244"/>
      <c r="WUG22" s="244"/>
      <c r="WUH22" s="244"/>
      <c r="WUI22" s="244"/>
      <c r="WUJ22" s="244"/>
      <c r="WUK22" s="244"/>
      <c r="WUL22" s="244"/>
      <c r="WUM22" s="244"/>
      <c r="WUN22" s="244"/>
      <c r="WUO22" s="244"/>
      <c r="WUP22" s="244"/>
      <c r="WUQ22" s="244"/>
      <c r="WUR22" s="244"/>
      <c r="WUS22" s="244"/>
      <c r="WUT22" s="244"/>
      <c r="WUU22" s="244"/>
      <c r="WUV22" s="244"/>
      <c r="WUW22" s="244"/>
      <c r="WUX22" s="244"/>
      <c r="WUY22" s="244"/>
      <c r="WUZ22" s="244"/>
      <c r="WVA22" s="244"/>
      <c r="WVB22" s="244"/>
      <c r="WVC22" s="244"/>
      <c r="WVD22" s="244"/>
      <c r="WVE22" s="244"/>
      <c r="WVF22" s="244"/>
      <c r="WVG22" s="244"/>
      <c r="WVH22" s="244"/>
      <c r="WVI22" s="244"/>
      <c r="WVJ22" s="244"/>
      <c r="WVK22" s="244"/>
      <c r="WVL22" s="244"/>
      <c r="WVM22" s="244"/>
      <c r="WVN22" s="244"/>
      <c r="WVO22" s="244"/>
      <c r="WVP22" s="244"/>
      <c r="WVQ22" s="244"/>
      <c r="WVR22" s="244"/>
      <c r="WVS22" s="244"/>
      <c r="WVT22" s="244"/>
      <c r="WVU22" s="244"/>
      <c r="WVV22" s="244"/>
      <c r="WVW22" s="244"/>
      <c r="WVX22" s="244"/>
      <c r="WVY22" s="244"/>
      <c r="WVZ22" s="244"/>
      <c r="WWA22" s="244"/>
      <c r="WWB22" s="244"/>
      <c r="WWC22" s="244"/>
      <c r="WWD22" s="244"/>
      <c r="WWE22" s="244"/>
      <c r="WWF22" s="244"/>
      <c r="WWG22" s="244"/>
      <c r="WWH22" s="244"/>
      <c r="WWI22" s="244"/>
      <c r="WWJ22" s="244"/>
      <c r="WWK22" s="244"/>
      <c r="WWL22" s="244"/>
      <c r="WWM22" s="244"/>
      <c r="WWN22" s="244"/>
      <c r="WWO22" s="244"/>
      <c r="WWP22" s="244"/>
      <c r="WWQ22" s="244"/>
      <c r="WWR22" s="244"/>
      <c r="WWS22" s="244"/>
      <c r="WWT22" s="244"/>
      <c r="WWU22" s="244"/>
      <c r="WWV22" s="244"/>
      <c r="WWW22" s="244"/>
      <c r="WWX22" s="244"/>
      <c r="WWY22" s="244"/>
      <c r="WWZ22" s="244"/>
      <c r="WXA22" s="244"/>
      <c r="WXB22" s="244"/>
      <c r="WXC22" s="244"/>
      <c r="WXD22" s="244"/>
      <c r="WXE22" s="244"/>
      <c r="WXF22" s="244"/>
      <c r="WXG22" s="244"/>
      <c r="WXH22" s="244"/>
      <c r="WXI22" s="244"/>
      <c r="WXJ22" s="244"/>
      <c r="WXK22" s="244"/>
      <c r="WXL22" s="244"/>
      <c r="WXM22" s="244"/>
      <c r="WXN22" s="244"/>
      <c r="WXO22" s="244"/>
      <c r="WXP22" s="244"/>
      <c r="WXQ22" s="244"/>
      <c r="WXR22" s="244"/>
      <c r="WXS22" s="244"/>
      <c r="WXT22" s="244"/>
      <c r="WXU22" s="244"/>
      <c r="WXV22" s="244"/>
      <c r="WXW22" s="244"/>
      <c r="WXX22" s="244"/>
      <c r="WXY22" s="244"/>
      <c r="WXZ22" s="244"/>
      <c r="WYA22" s="244"/>
      <c r="WYB22" s="244"/>
      <c r="WYC22" s="244"/>
      <c r="WYD22" s="244"/>
      <c r="WYE22" s="244"/>
      <c r="WYF22" s="244"/>
      <c r="WYG22" s="244"/>
      <c r="WYH22" s="244"/>
      <c r="WYI22" s="244"/>
      <c r="WYJ22" s="244"/>
      <c r="WYK22" s="244"/>
      <c r="WYL22" s="244"/>
      <c r="WYM22" s="244"/>
      <c r="WYN22" s="244"/>
      <c r="WYO22" s="244"/>
      <c r="WYP22" s="244"/>
      <c r="WYQ22" s="244"/>
      <c r="WYR22" s="244"/>
      <c r="WYS22" s="244"/>
      <c r="WYT22" s="244"/>
      <c r="WYU22" s="244"/>
      <c r="WYV22" s="244"/>
      <c r="WYW22" s="244"/>
      <c r="WYX22" s="244"/>
      <c r="WYY22" s="244"/>
      <c r="WYZ22" s="244"/>
      <c r="WZA22" s="244"/>
      <c r="WZB22" s="244"/>
      <c r="WZC22" s="244"/>
      <c r="WZD22" s="244"/>
      <c r="WZE22" s="244"/>
      <c r="WZF22" s="244"/>
      <c r="WZG22" s="244"/>
      <c r="WZH22" s="244"/>
      <c r="WZI22" s="244"/>
      <c r="WZJ22" s="244"/>
      <c r="WZK22" s="244"/>
      <c r="WZL22" s="244"/>
      <c r="WZM22" s="244"/>
      <c r="WZN22" s="244"/>
      <c r="WZO22" s="244"/>
      <c r="WZP22" s="244"/>
      <c r="WZQ22" s="244"/>
      <c r="WZR22" s="244"/>
      <c r="WZS22" s="244"/>
      <c r="WZT22" s="244"/>
      <c r="WZU22" s="244"/>
      <c r="WZV22" s="244"/>
      <c r="WZW22" s="244"/>
      <c r="WZX22" s="244"/>
      <c r="WZY22" s="244"/>
      <c r="WZZ22" s="244"/>
      <c r="XAA22" s="244"/>
      <c r="XAB22" s="244"/>
      <c r="XAC22" s="244"/>
      <c r="XAD22" s="244"/>
      <c r="XAE22" s="244"/>
      <c r="XAF22" s="244"/>
      <c r="XAG22" s="244"/>
      <c r="XAH22" s="244"/>
      <c r="XAI22" s="244"/>
      <c r="XAJ22" s="244"/>
      <c r="XAK22" s="244"/>
      <c r="XAL22" s="244"/>
      <c r="XAM22" s="244"/>
      <c r="XAN22" s="244"/>
      <c r="XAO22" s="244"/>
      <c r="XAP22" s="244"/>
      <c r="XAQ22" s="244"/>
      <c r="XAR22" s="244"/>
      <c r="XAS22" s="244"/>
      <c r="XAT22" s="244"/>
      <c r="XAU22" s="244"/>
      <c r="XAV22" s="244"/>
      <c r="XAW22" s="244"/>
      <c r="XAX22" s="244"/>
      <c r="XAY22" s="244"/>
      <c r="XAZ22" s="244"/>
      <c r="XBA22" s="244"/>
      <c r="XBB22" s="244"/>
      <c r="XBC22" s="244"/>
      <c r="XBD22" s="244"/>
      <c r="XBE22" s="244"/>
      <c r="XBF22" s="244"/>
      <c r="XBG22" s="244"/>
      <c r="XBH22" s="244"/>
      <c r="XBI22" s="244"/>
      <c r="XBJ22" s="244"/>
      <c r="XBK22" s="244"/>
      <c r="XBL22" s="244"/>
      <c r="XBM22" s="244"/>
      <c r="XBN22" s="244"/>
      <c r="XBO22" s="244"/>
      <c r="XBP22" s="244"/>
      <c r="XBQ22" s="244"/>
      <c r="XBR22" s="244"/>
      <c r="XBS22" s="244"/>
      <c r="XBT22" s="244"/>
      <c r="XBU22" s="244"/>
      <c r="XBV22" s="244"/>
      <c r="XBW22" s="244"/>
      <c r="XBX22" s="244"/>
      <c r="XBY22" s="244"/>
      <c r="XBZ22" s="244"/>
      <c r="XCA22" s="244"/>
      <c r="XCB22" s="244"/>
      <c r="XCC22" s="244"/>
      <c r="XCD22" s="244"/>
      <c r="XCE22" s="244"/>
      <c r="XCF22" s="244"/>
      <c r="XCG22" s="244"/>
      <c r="XCH22" s="244"/>
      <c r="XCI22" s="244"/>
      <c r="XCJ22" s="244"/>
      <c r="XCK22" s="244"/>
      <c r="XCL22" s="244"/>
      <c r="XCM22" s="244"/>
      <c r="XCN22" s="244"/>
      <c r="XCO22" s="244"/>
      <c r="XCP22" s="244"/>
      <c r="XCQ22" s="244"/>
      <c r="XCR22" s="244"/>
      <c r="XCS22" s="244"/>
      <c r="XCT22" s="244"/>
      <c r="XCU22" s="244"/>
      <c r="XCV22" s="244"/>
      <c r="XCW22" s="244"/>
      <c r="XCX22" s="244"/>
      <c r="XCY22" s="244"/>
      <c r="XCZ22" s="244"/>
      <c r="XDA22" s="244"/>
      <c r="XDB22" s="244"/>
      <c r="XDC22" s="244"/>
      <c r="XDD22" s="244"/>
      <c r="XDE22" s="244"/>
      <c r="XDF22" s="244"/>
      <c r="XDG22" s="244"/>
      <c r="XDH22" s="244"/>
      <c r="XDI22" s="244"/>
      <c r="XDJ22" s="244"/>
      <c r="XDK22" s="244"/>
      <c r="XDL22" s="244"/>
      <c r="XDM22" s="244"/>
      <c r="XDN22" s="244"/>
      <c r="XDO22" s="244"/>
      <c r="XDP22" s="244"/>
      <c r="XDQ22" s="244"/>
      <c r="XDR22" s="244"/>
      <c r="XDS22" s="244"/>
      <c r="XDT22" s="244"/>
      <c r="XDU22" s="244"/>
      <c r="XDV22" s="244"/>
      <c r="XDW22" s="244"/>
      <c r="XDX22" s="244"/>
      <c r="XDY22" s="244"/>
      <c r="XDZ22" s="244"/>
      <c r="XEA22" s="244"/>
      <c r="XEB22" s="244"/>
      <c r="XEC22" s="244"/>
      <c r="XED22" s="244"/>
      <c r="XEE22" s="244"/>
      <c r="XEF22" s="244"/>
      <c r="XEG22" s="244"/>
      <c r="XEH22" s="244"/>
      <c r="XEI22" s="244"/>
      <c r="XEJ22" s="244"/>
      <c r="XEK22" s="244"/>
      <c r="XEL22" s="244"/>
      <c r="XEM22" s="244"/>
      <c r="XEN22" s="244"/>
      <c r="XEO22" s="244"/>
      <c r="XEP22" s="244"/>
      <c r="XEQ22" s="244"/>
      <c r="XER22" s="244"/>
      <c r="XES22" s="244"/>
      <c r="XET22" s="244"/>
      <c r="XEU22" s="244"/>
      <c r="XEV22" s="244"/>
      <c r="XEW22" s="244"/>
      <c r="XEX22" s="244"/>
      <c r="XEY22" s="244"/>
      <c r="XEZ22" s="244"/>
    </row>
    <row r="23" s="19" customFormat="1" ht="45" outlineLevel="1" spans="1:16">
      <c r="A23" s="189">
        <f>IF(D23="","",COUNTA($D$7:D23))</f>
        <v>14</v>
      </c>
      <c r="B23" s="66" t="s">
        <v>99</v>
      </c>
      <c r="C23" s="66" t="s">
        <v>104</v>
      </c>
      <c r="D23" s="35" t="s">
        <v>66</v>
      </c>
      <c r="E23" s="59">
        <f ca="1">装饰更工程量!E6</f>
        <v>9.411</v>
      </c>
      <c r="F23" s="59">
        <v>120</v>
      </c>
      <c r="G23" s="59">
        <v>370.8</v>
      </c>
      <c r="H23" s="59">
        <v>360</v>
      </c>
      <c r="I23" s="276">
        <v>0.03</v>
      </c>
      <c r="J23" s="59">
        <v>55</v>
      </c>
      <c r="K23" s="218">
        <f>(F23+G23+J23)*$K$5</f>
        <v>32.748</v>
      </c>
      <c r="L23" s="218">
        <f>(F23+G23+J23+K23)*$L$5</f>
        <v>52.06932</v>
      </c>
      <c r="M23" s="286">
        <f t="shared" ref="M23:M27" si="0">F23+G23+J23+K23+L23</f>
        <v>630.61732</v>
      </c>
      <c r="N23" s="218">
        <f ca="1" t="shared" ref="N23:N27" si="1">E23*M23</f>
        <v>5934.73959852</v>
      </c>
      <c r="O23" s="59" t="s">
        <v>67</v>
      </c>
      <c r="P23" s="327"/>
    </row>
    <row r="24" s="19" customFormat="1" ht="45" outlineLevel="1" spans="1:16">
      <c r="A24" s="189">
        <f>IF(D24="","",COUNTA($D$7:D24))</f>
        <v>15</v>
      </c>
      <c r="B24" s="66" t="s">
        <v>105</v>
      </c>
      <c r="C24" s="66" t="s">
        <v>106</v>
      </c>
      <c r="D24" s="35" t="s">
        <v>66</v>
      </c>
      <c r="E24" s="59">
        <f ca="1">装饰更工程量!E10</f>
        <v>3.28</v>
      </c>
      <c r="F24" s="59">
        <v>115</v>
      </c>
      <c r="G24" s="59">
        <v>472.5</v>
      </c>
      <c r="H24" s="59">
        <v>450</v>
      </c>
      <c r="I24" s="276">
        <v>0.05</v>
      </c>
      <c r="J24" s="59">
        <v>45</v>
      </c>
      <c r="K24" s="218">
        <f>(F24+G24+J24)*$K$5</f>
        <v>37.95</v>
      </c>
      <c r="L24" s="218">
        <f>(F24+G24+J24+K24)*$L$5</f>
        <v>60.3405</v>
      </c>
      <c r="M24" s="286">
        <f t="shared" si="0"/>
        <v>730.7905</v>
      </c>
      <c r="N24" s="218">
        <f ca="1" t="shared" si="1"/>
        <v>2396.99284</v>
      </c>
      <c r="O24" s="59" t="s">
        <v>67</v>
      </c>
      <c r="P24" s="327"/>
    </row>
    <row r="25" s="247" customFormat="1" ht="78.75" outlineLevel="1" spans="1:19">
      <c r="A25" s="189">
        <f>IF(D25="","",COUNTA($D$7:D25))</f>
        <v>16</v>
      </c>
      <c r="B25" s="66" t="s">
        <v>107</v>
      </c>
      <c r="C25" s="66" t="s">
        <v>108</v>
      </c>
      <c r="D25" s="35" t="s">
        <v>66</v>
      </c>
      <c r="E25" s="59">
        <f>1.12*4*2</f>
        <v>8.96</v>
      </c>
      <c r="F25" s="59">
        <v>400.698324022346</v>
      </c>
      <c r="G25" s="59">
        <f>+H25*(1+I25)</f>
        <v>772.5</v>
      </c>
      <c r="H25" s="59">
        <v>750</v>
      </c>
      <c r="I25" s="276">
        <v>0.03</v>
      </c>
      <c r="J25" s="59">
        <v>270.977653631285</v>
      </c>
      <c r="K25" s="218">
        <f>(F25+G25+J25)*$K$5</f>
        <v>86.6505586592179</v>
      </c>
      <c r="L25" s="218">
        <f>(F25+G25+J25+K25)*$L$5</f>
        <v>137.774388268156</v>
      </c>
      <c r="M25" s="286">
        <f t="shared" si="0"/>
        <v>1668.60092458101</v>
      </c>
      <c r="N25" s="218">
        <f t="shared" si="1"/>
        <v>14950.6642842458</v>
      </c>
      <c r="O25" s="59" t="s">
        <v>67</v>
      </c>
      <c r="P25" s="330"/>
      <c r="Q25" s="245"/>
      <c r="R25" s="245"/>
      <c r="S25" s="245"/>
    </row>
    <row r="26" s="247" customFormat="1" ht="45" outlineLevel="1" spans="1:16380">
      <c r="A26" s="189">
        <f>IF(D26="","",COUNTA($D$7:D26))</f>
        <v>17</v>
      </c>
      <c r="B26" s="66" t="s">
        <v>89</v>
      </c>
      <c r="C26" s="66" t="s">
        <v>90</v>
      </c>
      <c r="D26" s="35" t="s">
        <v>66</v>
      </c>
      <c r="E26" s="59">
        <f>+(0.97+0.21+0.5)*2.8+2.15*2.8-2.15*1.2</f>
        <v>8.144</v>
      </c>
      <c r="F26" s="59">
        <v>120</v>
      </c>
      <c r="G26" s="59">
        <v>370.8</v>
      </c>
      <c r="H26" s="59">
        <v>360</v>
      </c>
      <c r="I26" s="59">
        <v>0.03</v>
      </c>
      <c r="J26" s="59">
        <v>55</v>
      </c>
      <c r="K26" s="218">
        <v>32.748</v>
      </c>
      <c r="L26" s="218">
        <v>52.06932</v>
      </c>
      <c r="M26" s="286">
        <v>630.61732</v>
      </c>
      <c r="N26" s="218">
        <f t="shared" si="1"/>
        <v>5135.74745408</v>
      </c>
      <c r="O26" s="59" t="s">
        <v>109</v>
      </c>
      <c r="P26" s="330" t="s">
        <v>92</v>
      </c>
      <c r="Q26" s="245"/>
      <c r="R26" s="245"/>
      <c r="S26" s="245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</row>
    <row r="27" s="247" customFormat="1" ht="55" customHeight="1" outlineLevel="1" spans="1:19">
      <c r="A27" s="189">
        <f>IF(D27="","",COUNTA($D$7:D27))</f>
        <v>18</v>
      </c>
      <c r="B27" s="66" t="s">
        <v>110</v>
      </c>
      <c r="C27" s="66" t="s">
        <v>111</v>
      </c>
      <c r="D27" s="35" t="s">
        <v>66</v>
      </c>
      <c r="E27" s="59">
        <f>+(0.97+0.21+0.5)*2.8+2.15*2.8-2.15*1.2</f>
        <v>8.144</v>
      </c>
      <c r="F27" s="59">
        <v>75</v>
      </c>
      <c r="G27" s="59">
        <f>H27+H27*I27</f>
        <v>78.75</v>
      </c>
      <c r="H27" s="59">
        <v>75</v>
      </c>
      <c r="I27" s="59">
        <f>I18</f>
        <v>0.05</v>
      </c>
      <c r="J27" s="59">
        <v>25</v>
      </c>
      <c r="K27" s="218">
        <f>(F27+G27+J27)*$K$5</f>
        <v>10.725</v>
      </c>
      <c r="L27" s="218">
        <f>(F27+G27+J27+K27)*$L$5</f>
        <v>17.05275</v>
      </c>
      <c r="M27" s="286">
        <f t="shared" si="0"/>
        <v>206.52775</v>
      </c>
      <c r="N27" s="218">
        <f t="shared" si="1"/>
        <v>1681.961996</v>
      </c>
      <c r="O27" s="59" t="s">
        <v>112</v>
      </c>
      <c r="P27" s="330" t="s">
        <v>113</v>
      </c>
      <c r="Q27" s="245"/>
      <c r="R27" s="245"/>
      <c r="S27" s="245"/>
    </row>
    <row r="28" s="295" customFormat="1" ht="56.25" outlineLevel="1" spans="1:16380">
      <c r="A28" s="189">
        <f>IF(D28="","",COUNTA($D$7:D28))</f>
        <v>19</v>
      </c>
      <c r="B28" s="66" t="s">
        <v>114</v>
      </c>
      <c r="C28" s="66" t="s">
        <v>115</v>
      </c>
      <c r="D28" s="35" t="s">
        <v>95</v>
      </c>
      <c r="E28" s="59">
        <f>1.19+0.28+0.6+1.01*2+0.74+0.3+1.17+0.3+0.72*2+0.3+1.12+0.5+0.2+0.96+2.15+0.5+0.65+0.6+0.41+1.19</f>
        <v>16.62</v>
      </c>
      <c r="F28" s="59">
        <v>15</v>
      </c>
      <c r="G28" s="59">
        <f>H28+H28*I28</f>
        <v>70.875</v>
      </c>
      <c r="H28" s="59">
        <f>450*0.15</f>
        <v>67.5</v>
      </c>
      <c r="I28" s="276">
        <v>0.05</v>
      </c>
      <c r="J28" s="59">
        <v>5</v>
      </c>
      <c r="K28" s="218">
        <f>(F28+G28+J28)*$K$5</f>
        <v>5.4525</v>
      </c>
      <c r="L28" s="218">
        <f>(F28+G28+J28+K28)*$L$5</f>
        <v>8.669475</v>
      </c>
      <c r="M28" s="286">
        <f t="shared" ref="M28:M34" si="2">F28+G28+J28+K28+L28</f>
        <v>104.996975</v>
      </c>
      <c r="N28" s="218">
        <f t="shared" ref="N28:N34" si="3">E28*M28</f>
        <v>1745.0497245</v>
      </c>
      <c r="O28" s="59" t="s">
        <v>116</v>
      </c>
      <c r="P28" s="333"/>
      <c r="Q28" s="22"/>
      <c r="R28" s="22"/>
      <c r="S28" s="22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</row>
    <row r="29" s="295" customFormat="1" ht="45" outlineLevel="1" spans="1:16380">
      <c r="A29" s="189">
        <f>IF(D29="","",COUNTA($D$7:D29))</f>
        <v>20</v>
      </c>
      <c r="B29" s="66" t="s">
        <v>114</v>
      </c>
      <c r="C29" s="66" t="s">
        <v>117</v>
      </c>
      <c r="D29" s="35" t="s">
        <v>95</v>
      </c>
      <c r="E29" s="59">
        <f ca="1">装饰更工程量!E14</f>
        <v>12.14</v>
      </c>
      <c r="F29" s="59">
        <v>25</v>
      </c>
      <c r="G29" s="59">
        <f>H29+H29*I29</f>
        <v>61.425</v>
      </c>
      <c r="H29" s="59">
        <f>450*0.13</f>
        <v>58.5</v>
      </c>
      <c r="I29" s="276">
        <v>0.05</v>
      </c>
      <c r="J29" s="59">
        <v>5</v>
      </c>
      <c r="K29" s="218">
        <f>(F29+G29+J29)*$K$5</f>
        <v>5.4855</v>
      </c>
      <c r="L29" s="218">
        <f>(F29+G29+J29+K29)*$L$5</f>
        <v>8.721945</v>
      </c>
      <c r="M29" s="286">
        <f t="shared" si="2"/>
        <v>105.632445</v>
      </c>
      <c r="N29" s="218">
        <f ca="1" t="shared" si="3"/>
        <v>1282.3778823</v>
      </c>
      <c r="O29" s="59" t="s">
        <v>116</v>
      </c>
      <c r="P29" s="333"/>
      <c r="Q29" s="22"/>
      <c r="R29" s="22"/>
      <c r="S29" s="22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</row>
    <row r="30" s="295" customFormat="1" ht="56.25" outlineLevel="1" spans="1:16380">
      <c r="A30" s="189">
        <f>IF(D30="","",COUNTA($D$7:D30))</f>
        <v>21</v>
      </c>
      <c r="B30" s="66" t="s">
        <v>93</v>
      </c>
      <c r="C30" s="66" t="s">
        <v>118</v>
      </c>
      <c r="D30" s="35" t="s">
        <v>95</v>
      </c>
      <c r="E30" s="59">
        <f ca="1">装饰更工程量!E13</f>
        <v>3.83</v>
      </c>
      <c r="F30" s="59">
        <f>+F29</f>
        <v>25</v>
      </c>
      <c r="G30" s="59">
        <f>H30+H30*I30</f>
        <v>25.9875</v>
      </c>
      <c r="H30" s="59">
        <f>450*0.055</f>
        <v>24.75</v>
      </c>
      <c r="I30" s="276">
        <v>0.05</v>
      </c>
      <c r="J30" s="59">
        <v>5</v>
      </c>
      <c r="K30" s="218">
        <f>(F30+G30+J30)*$K$5</f>
        <v>3.35925</v>
      </c>
      <c r="L30" s="218">
        <f>(F30+G30+J30+K30)*$L$5</f>
        <v>5.3412075</v>
      </c>
      <c r="M30" s="286">
        <f t="shared" si="2"/>
        <v>64.6879575</v>
      </c>
      <c r="N30" s="218">
        <f ca="1" t="shared" si="3"/>
        <v>247.754877225</v>
      </c>
      <c r="O30" s="59" t="s">
        <v>116</v>
      </c>
      <c r="P30" s="333"/>
      <c r="Q30" s="22"/>
      <c r="R30" s="22"/>
      <c r="S30" s="22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</row>
    <row r="31" s="295" customFormat="1" ht="56.25" outlineLevel="1" spans="1:16380">
      <c r="A31" s="189">
        <f>IF(D31="","",COUNTA($D$7:D31))</f>
        <v>22</v>
      </c>
      <c r="B31" s="66" t="s">
        <v>114</v>
      </c>
      <c r="C31" s="66" t="s">
        <v>119</v>
      </c>
      <c r="D31" s="35" t="s">
        <v>95</v>
      </c>
      <c r="E31" s="59">
        <v>4</v>
      </c>
      <c r="F31" s="59">
        <v>15</v>
      </c>
      <c r="G31" s="59">
        <f>H31+H31*I31</f>
        <v>125.2125</v>
      </c>
      <c r="H31" s="59">
        <f>450*0.265</f>
        <v>119.25</v>
      </c>
      <c r="I31" s="276">
        <v>0.05</v>
      </c>
      <c r="J31" s="59">
        <v>5</v>
      </c>
      <c r="K31" s="218">
        <f>(F31+G31+J31)*$K$5</f>
        <v>8.71275</v>
      </c>
      <c r="L31" s="218">
        <f>(F31+G31+J31+K31)*$L$5</f>
        <v>13.8532725</v>
      </c>
      <c r="M31" s="286">
        <f t="shared" si="2"/>
        <v>167.7785225</v>
      </c>
      <c r="N31" s="218">
        <f t="shared" si="3"/>
        <v>671.11409</v>
      </c>
      <c r="O31" s="59" t="s">
        <v>116</v>
      </c>
      <c r="P31" s="333"/>
      <c r="Q31" s="22"/>
      <c r="R31" s="22"/>
      <c r="S31" s="22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</row>
    <row r="32" s="295" customFormat="1" ht="45" outlineLevel="1" spans="1:16">
      <c r="A32" s="189">
        <f>IF(D32="","",COUNTA($D$7:D32))</f>
        <v>23</v>
      </c>
      <c r="B32" s="66" t="s">
        <v>120</v>
      </c>
      <c r="C32" s="66" t="s">
        <v>121</v>
      </c>
      <c r="D32" s="35" t="s">
        <v>66</v>
      </c>
      <c r="E32" s="59">
        <f ca="1">装饰更工程量!E7*0+6.69</f>
        <v>6.69</v>
      </c>
      <c r="F32" s="59">
        <v>135</v>
      </c>
      <c r="G32" s="59">
        <v>242.55</v>
      </c>
      <c r="H32" s="59">
        <v>231</v>
      </c>
      <c r="I32" s="276">
        <v>0.05</v>
      </c>
      <c r="J32" s="59">
        <v>55</v>
      </c>
      <c r="K32" s="218">
        <f>(F32+G32+J32)*$K$5</f>
        <v>25.953</v>
      </c>
      <c r="L32" s="218">
        <f>(F32+G32+J32+K32)*$L$5</f>
        <v>41.26527</v>
      </c>
      <c r="M32" s="286">
        <f t="shared" si="2"/>
        <v>499.76827</v>
      </c>
      <c r="N32" s="218">
        <f ca="1" t="shared" si="3"/>
        <v>3343.4497263</v>
      </c>
      <c r="O32" s="59" t="s">
        <v>67</v>
      </c>
      <c r="P32" s="327"/>
    </row>
    <row r="33" s="302" customFormat="1" ht="45" outlineLevel="1" spans="1:16380">
      <c r="A33" s="189">
        <f>IF(D33="","",COUNTA($D$7:D33))</f>
        <v>24</v>
      </c>
      <c r="B33" s="66" t="s">
        <v>122</v>
      </c>
      <c r="C33" s="66" t="s">
        <v>123</v>
      </c>
      <c r="D33" s="35" t="s">
        <v>66</v>
      </c>
      <c r="E33" s="59">
        <f ca="1">装饰更工程量!E9</f>
        <v>3.2035</v>
      </c>
      <c r="F33" s="59">
        <v>115</v>
      </c>
      <c r="G33" s="59">
        <v>336</v>
      </c>
      <c r="H33" s="59">
        <v>320</v>
      </c>
      <c r="I33" s="276">
        <v>0.05</v>
      </c>
      <c r="J33" s="59">
        <v>55</v>
      </c>
      <c r="K33" s="218">
        <f>(F33+G33+J33)*$K$5</f>
        <v>30.36</v>
      </c>
      <c r="L33" s="218">
        <f>(F33+G33+J33+K33)*$L$5</f>
        <v>48.2724</v>
      </c>
      <c r="M33" s="286">
        <f t="shared" si="2"/>
        <v>584.6324</v>
      </c>
      <c r="N33" s="218">
        <f ca="1" t="shared" si="3"/>
        <v>1872.8698934</v>
      </c>
      <c r="O33" s="59" t="s">
        <v>67</v>
      </c>
      <c r="P33" s="334"/>
      <c r="Q33" s="346"/>
      <c r="R33" s="346"/>
      <c r="S33" s="346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7"/>
      <c r="IX33" s="347"/>
      <c r="IY33" s="347"/>
      <c r="IZ33" s="347"/>
      <c r="JA33" s="347"/>
      <c r="JB33" s="347"/>
      <c r="JC33" s="347"/>
      <c r="JD33" s="347"/>
      <c r="JE33" s="347"/>
      <c r="JF33" s="347"/>
      <c r="JG33" s="347"/>
      <c r="JH33" s="347"/>
      <c r="JI33" s="347"/>
      <c r="JJ33" s="347"/>
      <c r="JK33" s="347"/>
      <c r="JL33" s="347"/>
      <c r="JM33" s="347"/>
      <c r="JN33" s="347"/>
      <c r="JO33" s="347"/>
      <c r="JP33" s="347"/>
      <c r="JQ33" s="347"/>
      <c r="JR33" s="347"/>
      <c r="JS33" s="347"/>
      <c r="JT33" s="347"/>
      <c r="JU33" s="347"/>
      <c r="JV33" s="347"/>
      <c r="JW33" s="347"/>
      <c r="JX33" s="347"/>
      <c r="JY33" s="347"/>
      <c r="JZ33" s="347"/>
      <c r="KA33" s="347"/>
      <c r="KB33" s="347"/>
      <c r="KC33" s="347"/>
      <c r="KD33" s="347"/>
      <c r="KE33" s="347"/>
      <c r="KF33" s="347"/>
      <c r="KG33" s="347"/>
      <c r="KH33" s="347"/>
      <c r="KI33" s="347"/>
      <c r="KJ33" s="347"/>
      <c r="KK33" s="347"/>
      <c r="KL33" s="347"/>
      <c r="KM33" s="347"/>
      <c r="KN33" s="347"/>
      <c r="KO33" s="347"/>
      <c r="KP33" s="347"/>
      <c r="KQ33" s="347"/>
      <c r="KR33" s="347"/>
      <c r="KS33" s="347"/>
      <c r="KT33" s="347"/>
      <c r="KU33" s="347"/>
      <c r="KV33" s="347"/>
      <c r="KW33" s="347"/>
      <c r="KX33" s="347"/>
      <c r="KY33" s="347"/>
      <c r="KZ33" s="347"/>
      <c r="LA33" s="347"/>
      <c r="LB33" s="347"/>
      <c r="LC33" s="347"/>
      <c r="LD33" s="347"/>
      <c r="LE33" s="347"/>
      <c r="LF33" s="347"/>
      <c r="LG33" s="347"/>
      <c r="LH33" s="347"/>
      <c r="LI33" s="347"/>
      <c r="LJ33" s="347"/>
      <c r="LK33" s="347"/>
      <c r="LL33" s="347"/>
      <c r="LM33" s="347"/>
      <c r="LN33" s="347"/>
      <c r="LO33" s="347"/>
      <c r="LP33" s="347"/>
      <c r="LQ33" s="347"/>
      <c r="LR33" s="347"/>
      <c r="LS33" s="347"/>
      <c r="LT33" s="347"/>
      <c r="LU33" s="347"/>
      <c r="LV33" s="347"/>
      <c r="LW33" s="347"/>
      <c r="LX33" s="347"/>
      <c r="LY33" s="347"/>
      <c r="LZ33" s="347"/>
      <c r="MA33" s="347"/>
      <c r="MB33" s="347"/>
      <c r="MC33" s="347"/>
      <c r="MD33" s="347"/>
      <c r="ME33" s="347"/>
      <c r="MF33" s="347"/>
      <c r="MG33" s="347"/>
      <c r="MH33" s="347"/>
      <c r="MI33" s="347"/>
      <c r="MJ33" s="347"/>
      <c r="MK33" s="347"/>
      <c r="ML33" s="347"/>
      <c r="MM33" s="347"/>
      <c r="MN33" s="347"/>
      <c r="MO33" s="347"/>
      <c r="MP33" s="347"/>
      <c r="MQ33" s="347"/>
      <c r="MR33" s="347"/>
      <c r="MS33" s="347"/>
      <c r="MT33" s="347"/>
      <c r="MU33" s="347"/>
      <c r="MV33" s="347"/>
      <c r="MW33" s="347"/>
      <c r="MX33" s="347"/>
      <c r="MY33" s="347"/>
      <c r="MZ33" s="347"/>
      <c r="NA33" s="347"/>
      <c r="NB33" s="347"/>
      <c r="NC33" s="347"/>
      <c r="ND33" s="347"/>
      <c r="NE33" s="347"/>
      <c r="NF33" s="347"/>
      <c r="NG33" s="347"/>
      <c r="NH33" s="347"/>
      <c r="NI33" s="347"/>
      <c r="NJ33" s="347"/>
      <c r="NK33" s="347"/>
      <c r="NL33" s="347"/>
      <c r="NM33" s="347"/>
      <c r="NN33" s="347"/>
      <c r="NO33" s="347"/>
      <c r="NP33" s="347"/>
      <c r="NQ33" s="347"/>
      <c r="NR33" s="347"/>
      <c r="NS33" s="347"/>
      <c r="NT33" s="347"/>
      <c r="NU33" s="347"/>
      <c r="NV33" s="347"/>
      <c r="NW33" s="347"/>
      <c r="NX33" s="347"/>
      <c r="NY33" s="347"/>
      <c r="NZ33" s="347"/>
      <c r="OA33" s="347"/>
      <c r="OB33" s="347"/>
      <c r="OC33" s="347"/>
      <c r="OD33" s="347"/>
      <c r="OE33" s="347"/>
      <c r="OF33" s="347"/>
      <c r="OG33" s="347"/>
      <c r="OH33" s="347"/>
      <c r="OI33" s="347"/>
      <c r="OJ33" s="347"/>
      <c r="OK33" s="347"/>
      <c r="OL33" s="347"/>
      <c r="OM33" s="347"/>
      <c r="ON33" s="347"/>
      <c r="OO33" s="347"/>
      <c r="OP33" s="347"/>
      <c r="OQ33" s="347"/>
      <c r="OR33" s="347"/>
      <c r="OS33" s="347"/>
      <c r="OT33" s="347"/>
      <c r="OU33" s="347"/>
      <c r="OV33" s="347"/>
      <c r="OW33" s="347"/>
      <c r="OX33" s="347"/>
      <c r="OY33" s="347"/>
      <c r="OZ33" s="347"/>
      <c r="PA33" s="347"/>
      <c r="PB33" s="347"/>
      <c r="PC33" s="347"/>
      <c r="PD33" s="347"/>
      <c r="PE33" s="347"/>
      <c r="PF33" s="347"/>
      <c r="PG33" s="347"/>
      <c r="PH33" s="347"/>
      <c r="PI33" s="347"/>
      <c r="PJ33" s="347"/>
      <c r="PK33" s="347"/>
      <c r="PL33" s="347"/>
      <c r="PM33" s="347"/>
      <c r="PN33" s="347"/>
      <c r="PO33" s="347"/>
      <c r="PP33" s="347"/>
      <c r="PQ33" s="347"/>
      <c r="PR33" s="347"/>
      <c r="PS33" s="347"/>
      <c r="PT33" s="347"/>
      <c r="PU33" s="347"/>
      <c r="PV33" s="347"/>
      <c r="PW33" s="347"/>
      <c r="PX33" s="347"/>
      <c r="PY33" s="347"/>
      <c r="PZ33" s="347"/>
      <c r="QA33" s="347"/>
      <c r="QB33" s="347"/>
      <c r="QC33" s="347"/>
      <c r="QD33" s="347"/>
      <c r="QE33" s="347"/>
      <c r="QF33" s="347"/>
      <c r="QG33" s="347"/>
      <c r="QH33" s="347"/>
      <c r="QI33" s="347"/>
      <c r="QJ33" s="347"/>
      <c r="QK33" s="347"/>
      <c r="QL33" s="347"/>
      <c r="QM33" s="347"/>
      <c r="QN33" s="347"/>
      <c r="QO33" s="347"/>
      <c r="QP33" s="347"/>
      <c r="QQ33" s="347"/>
      <c r="QR33" s="347"/>
      <c r="QS33" s="347"/>
      <c r="QT33" s="347"/>
      <c r="QU33" s="347"/>
      <c r="QV33" s="347"/>
      <c r="QW33" s="347"/>
      <c r="QX33" s="347"/>
      <c r="QY33" s="347"/>
      <c r="QZ33" s="347"/>
      <c r="RA33" s="347"/>
      <c r="RB33" s="347"/>
      <c r="RC33" s="347"/>
      <c r="RD33" s="347"/>
      <c r="RE33" s="347"/>
      <c r="RF33" s="347"/>
      <c r="RG33" s="347"/>
      <c r="RH33" s="347"/>
      <c r="RI33" s="347"/>
      <c r="RJ33" s="347"/>
      <c r="RK33" s="347"/>
      <c r="RL33" s="347"/>
      <c r="RM33" s="347"/>
      <c r="RN33" s="347"/>
      <c r="RO33" s="347"/>
      <c r="RP33" s="347"/>
      <c r="RQ33" s="347"/>
      <c r="RR33" s="347"/>
      <c r="RS33" s="347"/>
      <c r="RT33" s="347"/>
      <c r="RU33" s="347"/>
      <c r="RV33" s="347"/>
      <c r="RW33" s="347"/>
      <c r="RX33" s="347"/>
      <c r="RY33" s="347"/>
      <c r="RZ33" s="347"/>
      <c r="SA33" s="347"/>
      <c r="SB33" s="347"/>
      <c r="SC33" s="347"/>
      <c r="SD33" s="347"/>
      <c r="SE33" s="347"/>
      <c r="SF33" s="347"/>
      <c r="SG33" s="347"/>
      <c r="SH33" s="347"/>
      <c r="SI33" s="347"/>
      <c r="SJ33" s="347"/>
      <c r="SK33" s="347"/>
      <c r="SL33" s="347"/>
      <c r="SM33" s="347"/>
      <c r="SN33" s="347"/>
      <c r="SO33" s="347"/>
      <c r="SP33" s="347"/>
      <c r="SQ33" s="347"/>
      <c r="SR33" s="347"/>
      <c r="SS33" s="347"/>
      <c r="ST33" s="347"/>
      <c r="SU33" s="347"/>
      <c r="SV33" s="347"/>
      <c r="SW33" s="347"/>
      <c r="SX33" s="347"/>
      <c r="SY33" s="347"/>
      <c r="SZ33" s="347"/>
      <c r="TA33" s="347"/>
      <c r="TB33" s="347"/>
      <c r="TC33" s="347"/>
      <c r="TD33" s="347"/>
      <c r="TE33" s="347"/>
      <c r="TF33" s="347"/>
      <c r="TG33" s="347"/>
      <c r="TH33" s="347"/>
      <c r="TI33" s="347"/>
      <c r="TJ33" s="347"/>
      <c r="TK33" s="347"/>
      <c r="TL33" s="347"/>
      <c r="TM33" s="347"/>
      <c r="TN33" s="347"/>
      <c r="TO33" s="347"/>
      <c r="TP33" s="347"/>
      <c r="TQ33" s="347"/>
      <c r="TR33" s="347"/>
      <c r="TS33" s="347"/>
      <c r="TT33" s="347"/>
      <c r="TU33" s="347"/>
      <c r="TV33" s="347"/>
      <c r="TW33" s="347"/>
      <c r="TX33" s="347"/>
      <c r="TY33" s="347"/>
      <c r="TZ33" s="347"/>
      <c r="UA33" s="347"/>
      <c r="UB33" s="347"/>
      <c r="UC33" s="347"/>
      <c r="UD33" s="347"/>
      <c r="UE33" s="347"/>
      <c r="UF33" s="347"/>
      <c r="UG33" s="347"/>
      <c r="UH33" s="347"/>
      <c r="UI33" s="347"/>
      <c r="UJ33" s="347"/>
      <c r="UK33" s="347"/>
      <c r="UL33" s="347"/>
      <c r="UM33" s="347"/>
      <c r="UN33" s="347"/>
      <c r="UO33" s="347"/>
      <c r="UP33" s="347"/>
      <c r="UQ33" s="347"/>
      <c r="UR33" s="347"/>
      <c r="US33" s="347"/>
      <c r="UT33" s="347"/>
      <c r="UU33" s="347"/>
      <c r="UV33" s="347"/>
      <c r="UW33" s="347"/>
      <c r="UX33" s="347"/>
      <c r="UY33" s="347"/>
      <c r="UZ33" s="347"/>
      <c r="VA33" s="347"/>
      <c r="VB33" s="347"/>
      <c r="VC33" s="347"/>
      <c r="VD33" s="347"/>
      <c r="VE33" s="347"/>
      <c r="VF33" s="347"/>
      <c r="VG33" s="347"/>
      <c r="VH33" s="347"/>
      <c r="VI33" s="347"/>
      <c r="VJ33" s="347"/>
      <c r="VK33" s="347"/>
      <c r="VL33" s="347"/>
      <c r="VM33" s="347"/>
      <c r="VN33" s="347"/>
      <c r="VO33" s="347"/>
      <c r="VP33" s="347"/>
      <c r="VQ33" s="347"/>
      <c r="VR33" s="347"/>
      <c r="VS33" s="347"/>
      <c r="VT33" s="347"/>
      <c r="VU33" s="347"/>
      <c r="VV33" s="347"/>
      <c r="VW33" s="347"/>
      <c r="VX33" s="347"/>
      <c r="VY33" s="347"/>
      <c r="VZ33" s="347"/>
      <c r="WA33" s="347"/>
      <c r="WB33" s="347"/>
      <c r="WC33" s="347"/>
      <c r="WD33" s="347"/>
      <c r="WE33" s="347"/>
      <c r="WF33" s="347"/>
      <c r="WG33" s="347"/>
      <c r="WH33" s="347"/>
      <c r="WI33" s="347"/>
      <c r="WJ33" s="347"/>
      <c r="WK33" s="347"/>
      <c r="WL33" s="347"/>
      <c r="WM33" s="347"/>
      <c r="WN33" s="347"/>
      <c r="WO33" s="347"/>
      <c r="WP33" s="347"/>
      <c r="WQ33" s="347"/>
      <c r="WR33" s="347"/>
      <c r="WS33" s="347"/>
      <c r="WT33" s="347"/>
      <c r="WU33" s="347"/>
      <c r="WV33" s="347"/>
      <c r="WW33" s="347"/>
      <c r="WX33" s="347"/>
      <c r="WY33" s="347"/>
      <c r="WZ33" s="347"/>
      <c r="XA33" s="347"/>
      <c r="XB33" s="347"/>
      <c r="XC33" s="347"/>
      <c r="XD33" s="347"/>
      <c r="XE33" s="347"/>
      <c r="XF33" s="347"/>
      <c r="XG33" s="347"/>
      <c r="XH33" s="347"/>
      <c r="XI33" s="347"/>
      <c r="XJ33" s="347"/>
      <c r="XK33" s="347"/>
      <c r="XL33" s="347"/>
      <c r="XM33" s="347"/>
      <c r="XN33" s="347"/>
      <c r="XO33" s="347"/>
      <c r="XP33" s="347"/>
      <c r="XQ33" s="347"/>
      <c r="XR33" s="347"/>
      <c r="XS33" s="347"/>
      <c r="XT33" s="347"/>
      <c r="XU33" s="347"/>
      <c r="XV33" s="347"/>
      <c r="XW33" s="347"/>
      <c r="XX33" s="347"/>
      <c r="XY33" s="347"/>
      <c r="XZ33" s="347"/>
      <c r="YA33" s="347"/>
      <c r="YB33" s="347"/>
      <c r="YC33" s="347"/>
      <c r="YD33" s="347"/>
      <c r="YE33" s="347"/>
      <c r="YF33" s="347"/>
      <c r="YG33" s="347"/>
      <c r="YH33" s="347"/>
      <c r="YI33" s="347"/>
      <c r="YJ33" s="347"/>
      <c r="YK33" s="347"/>
      <c r="YL33" s="347"/>
      <c r="YM33" s="347"/>
      <c r="YN33" s="347"/>
      <c r="YO33" s="347"/>
      <c r="YP33" s="347"/>
      <c r="YQ33" s="347"/>
      <c r="YR33" s="347"/>
      <c r="YS33" s="347"/>
      <c r="YT33" s="347"/>
      <c r="YU33" s="347"/>
      <c r="YV33" s="347"/>
      <c r="YW33" s="347"/>
      <c r="YX33" s="347"/>
      <c r="YY33" s="347"/>
      <c r="YZ33" s="347"/>
      <c r="ZA33" s="347"/>
      <c r="ZB33" s="347"/>
      <c r="ZC33" s="347"/>
      <c r="ZD33" s="347"/>
      <c r="ZE33" s="347"/>
      <c r="ZF33" s="347"/>
      <c r="ZG33" s="347"/>
      <c r="ZH33" s="347"/>
      <c r="ZI33" s="347"/>
      <c r="ZJ33" s="347"/>
      <c r="ZK33" s="347"/>
      <c r="ZL33" s="347"/>
      <c r="ZM33" s="347"/>
      <c r="ZN33" s="347"/>
      <c r="ZO33" s="347"/>
      <c r="ZP33" s="347"/>
      <c r="ZQ33" s="347"/>
      <c r="ZR33" s="347"/>
      <c r="ZS33" s="347"/>
      <c r="ZT33" s="347"/>
      <c r="ZU33" s="347"/>
      <c r="ZV33" s="347"/>
      <c r="ZW33" s="347"/>
      <c r="ZX33" s="347"/>
      <c r="ZY33" s="347"/>
      <c r="ZZ33" s="347"/>
      <c r="AAA33" s="347"/>
      <c r="AAB33" s="347"/>
      <c r="AAC33" s="347"/>
      <c r="AAD33" s="347"/>
      <c r="AAE33" s="347"/>
      <c r="AAF33" s="347"/>
      <c r="AAG33" s="347"/>
      <c r="AAH33" s="347"/>
      <c r="AAI33" s="347"/>
      <c r="AAJ33" s="347"/>
      <c r="AAK33" s="347"/>
      <c r="AAL33" s="347"/>
      <c r="AAM33" s="347"/>
      <c r="AAN33" s="347"/>
      <c r="AAO33" s="347"/>
      <c r="AAP33" s="347"/>
      <c r="AAQ33" s="347"/>
      <c r="AAR33" s="347"/>
      <c r="AAS33" s="347"/>
      <c r="AAT33" s="347"/>
      <c r="AAU33" s="347"/>
      <c r="AAV33" s="347"/>
      <c r="AAW33" s="347"/>
      <c r="AAX33" s="347"/>
      <c r="AAY33" s="347"/>
      <c r="AAZ33" s="347"/>
      <c r="ABA33" s="347"/>
      <c r="ABB33" s="347"/>
      <c r="ABC33" s="347"/>
      <c r="ABD33" s="347"/>
      <c r="ABE33" s="347"/>
      <c r="ABF33" s="347"/>
      <c r="ABG33" s="347"/>
      <c r="ABH33" s="347"/>
      <c r="ABI33" s="347"/>
      <c r="ABJ33" s="347"/>
      <c r="ABK33" s="347"/>
      <c r="ABL33" s="347"/>
      <c r="ABM33" s="347"/>
      <c r="ABN33" s="347"/>
      <c r="ABO33" s="347"/>
      <c r="ABP33" s="347"/>
      <c r="ABQ33" s="347"/>
      <c r="ABR33" s="347"/>
      <c r="ABS33" s="347"/>
      <c r="ABT33" s="347"/>
      <c r="ABU33" s="347"/>
      <c r="ABV33" s="347"/>
      <c r="ABW33" s="347"/>
      <c r="ABX33" s="347"/>
      <c r="ABY33" s="347"/>
      <c r="ABZ33" s="347"/>
      <c r="ACA33" s="347"/>
      <c r="ACB33" s="347"/>
      <c r="ACC33" s="347"/>
      <c r="ACD33" s="347"/>
      <c r="ACE33" s="347"/>
      <c r="ACF33" s="347"/>
      <c r="ACG33" s="347"/>
      <c r="ACH33" s="347"/>
      <c r="ACI33" s="347"/>
      <c r="ACJ33" s="347"/>
      <c r="ACK33" s="347"/>
      <c r="ACL33" s="347"/>
      <c r="ACM33" s="347"/>
      <c r="ACN33" s="347"/>
      <c r="ACO33" s="347"/>
      <c r="ACP33" s="347"/>
      <c r="ACQ33" s="347"/>
      <c r="ACR33" s="347"/>
      <c r="ACS33" s="347"/>
      <c r="ACT33" s="347"/>
      <c r="ACU33" s="347"/>
      <c r="ACV33" s="347"/>
      <c r="ACW33" s="347"/>
      <c r="ACX33" s="347"/>
      <c r="ACY33" s="347"/>
      <c r="ACZ33" s="347"/>
      <c r="ADA33" s="347"/>
      <c r="ADB33" s="347"/>
      <c r="ADC33" s="347"/>
      <c r="ADD33" s="347"/>
      <c r="ADE33" s="347"/>
      <c r="ADF33" s="347"/>
      <c r="ADG33" s="347"/>
      <c r="ADH33" s="347"/>
      <c r="ADI33" s="347"/>
      <c r="ADJ33" s="347"/>
      <c r="ADK33" s="347"/>
      <c r="ADL33" s="347"/>
      <c r="ADM33" s="347"/>
      <c r="ADN33" s="347"/>
      <c r="ADO33" s="347"/>
      <c r="ADP33" s="347"/>
      <c r="ADQ33" s="347"/>
      <c r="ADR33" s="347"/>
      <c r="ADS33" s="347"/>
      <c r="ADT33" s="347"/>
      <c r="ADU33" s="347"/>
      <c r="ADV33" s="347"/>
      <c r="ADW33" s="347"/>
      <c r="ADX33" s="347"/>
      <c r="ADY33" s="347"/>
      <c r="ADZ33" s="347"/>
      <c r="AEA33" s="347"/>
      <c r="AEB33" s="347"/>
      <c r="AEC33" s="347"/>
      <c r="AED33" s="347"/>
      <c r="AEE33" s="347"/>
      <c r="AEF33" s="347"/>
      <c r="AEG33" s="347"/>
      <c r="AEH33" s="347"/>
      <c r="AEI33" s="347"/>
      <c r="AEJ33" s="347"/>
      <c r="AEK33" s="347"/>
      <c r="AEL33" s="347"/>
      <c r="AEM33" s="347"/>
      <c r="AEN33" s="347"/>
      <c r="AEO33" s="347"/>
      <c r="AEP33" s="347"/>
      <c r="AEQ33" s="347"/>
      <c r="AER33" s="347"/>
      <c r="AES33" s="347"/>
      <c r="AET33" s="347"/>
      <c r="AEU33" s="347"/>
      <c r="AEV33" s="347"/>
      <c r="AEW33" s="347"/>
      <c r="AEX33" s="347"/>
      <c r="AEY33" s="347"/>
      <c r="AEZ33" s="347"/>
      <c r="AFA33" s="347"/>
      <c r="AFB33" s="347"/>
      <c r="AFC33" s="347"/>
      <c r="AFD33" s="347"/>
      <c r="AFE33" s="347"/>
      <c r="AFF33" s="347"/>
      <c r="AFG33" s="347"/>
      <c r="AFH33" s="347"/>
      <c r="AFI33" s="347"/>
      <c r="AFJ33" s="347"/>
      <c r="AFK33" s="347"/>
      <c r="AFL33" s="347"/>
      <c r="AFM33" s="347"/>
      <c r="AFN33" s="347"/>
      <c r="AFO33" s="347"/>
      <c r="AFP33" s="347"/>
      <c r="AFQ33" s="347"/>
      <c r="AFR33" s="347"/>
      <c r="AFS33" s="347"/>
      <c r="AFT33" s="347"/>
      <c r="AFU33" s="347"/>
      <c r="AFV33" s="347"/>
      <c r="AFW33" s="347"/>
      <c r="AFX33" s="347"/>
      <c r="AFY33" s="347"/>
      <c r="AFZ33" s="347"/>
      <c r="AGA33" s="347"/>
      <c r="AGB33" s="347"/>
      <c r="AGC33" s="347"/>
      <c r="AGD33" s="347"/>
      <c r="AGE33" s="347"/>
      <c r="AGF33" s="347"/>
      <c r="AGG33" s="347"/>
      <c r="AGH33" s="347"/>
      <c r="AGI33" s="347"/>
      <c r="AGJ33" s="347"/>
      <c r="AGK33" s="347"/>
      <c r="AGL33" s="347"/>
      <c r="AGM33" s="347"/>
      <c r="AGN33" s="347"/>
      <c r="AGO33" s="347"/>
      <c r="AGP33" s="347"/>
      <c r="AGQ33" s="347"/>
      <c r="AGR33" s="347"/>
      <c r="AGS33" s="347"/>
      <c r="AGT33" s="347"/>
      <c r="AGU33" s="347"/>
      <c r="AGV33" s="347"/>
      <c r="AGW33" s="347"/>
      <c r="AGX33" s="347"/>
      <c r="AGY33" s="347"/>
      <c r="AGZ33" s="347"/>
      <c r="AHA33" s="347"/>
      <c r="AHB33" s="347"/>
      <c r="AHC33" s="347"/>
      <c r="AHD33" s="347"/>
      <c r="AHE33" s="347"/>
      <c r="AHF33" s="347"/>
      <c r="AHG33" s="347"/>
      <c r="AHH33" s="347"/>
      <c r="AHI33" s="347"/>
      <c r="AHJ33" s="347"/>
      <c r="AHK33" s="347"/>
      <c r="AHL33" s="347"/>
      <c r="AHM33" s="347"/>
      <c r="AHN33" s="347"/>
      <c r="AHO33" s="347"/>
      <c r="AHP33" s="347"/>
      <c r="AHQ33" s="347"/>
      <c r="AHR33" s="347"/>
      <c r="AHS33" s="347"/>
      <c r="AHT33" s="347"/>
      <c r="AHU33" s="347"/>
      <c r="AHV33" s="347"/>
      <c r="AHW33" s="347"/>
      <c r="AHX33" s="347"/>
      <c r="AHY33" s="347"/>
      <c r="AHZ33" s="347"/>
      <c r="AIA33" s="347"/>
      <c r="AIB33" s="347"/>
      <c r="AIC33" s="347"/>
      <c r="AID33" s="347"/>
      <c r="AIE33" s="347"/>
      <c r="AIF33" s="347"/>
      <c r="AIG33" s="347"/>
      <c r="AIH33" s="347"/>
      <c r="AII33" s="347"/>
      <c r="AIJ33" s="347"/>
      <c r="AIK33" s="347"/>
      <c r="AIL33" s="347"/>
      <c r="AIM33" s="347"/>
      <c r="AIN33" s="347"/>
      <c r="AIO33" s="347"/>
      <c r="AIP33" s="347"/>
      <c r="AIQ33" s="347"/>
      <c r="AIR33" s="347"/>
      <c r="AIS33" s="347"/>
      <c r="AIT33" s="347"/>
      <c r="AIU33" s="347"/>
      <c r="AIV33" s="347"/>
      <c r="AIW33" s="347"/>
      <c r="AIX33" s="347"/>
      <c r="AIY33" s="347"/>
      <c r="AIZ33" s="347"/>
      <c r="AJA33" s="347"/>
      <c r="AJB33" s="347"/>
      <c r="AJC33" s="347"/>
      <c r="AJD33" s="347"/>
      <c r="AJE33" s="347"/>
      <c r="AJF33" s="347"/>
      <c r="AJG33" s="347"/>
      <c r="AJH33" s="347"/>
      <c r="AJI33" s="347"/>
      <c r="AJJ33" s="347"/>
      <c r="AJK33" s="347"/>
      <c r="AJL33" s="347"/>
      <c r="AJM33" s="347"/>
      <c r="AJN33" s="347"/>
      <c r="AJO33" s="347"/>
      <c r="AJP33" s="347"/>
      <c r="AJQ33" s="347"/>
      <c r="AJR33" s="347"/>
      <c r="AJS33" s="347"/>
      <c r="AJT33" s="347"/>
      <c r="AJU33" s="347"/>
      <c r="AJV33" s="347"/>
      <c r="AJW33" s="347"/>
      <c r="AJX33" s="347"/>
      <c r="AJY33" s="347"/>
      <c r="AJZ33" s="347"/>
      <c r="AKA33" s="347"/>
      <c r="AKB33" s="347"/>
      <c r="AKC33" s="347"/>
      <c r="AKD33" s="347"/>
      <c r="AKE33" s="347"/>
      <c r="AKF33" s="347"/>
      <c r="AKG33" s="347"/>
      <c r="AKH33" s="347"/>
      <c r="AKI33" s="347"/>
      <c r="AKJ33" s="347"/>
      <c r="AKK33" s="347"/>
      <c r="AKL33" s="347"/>
      <c r="AKM33" s="347"/>
      <c r="AKN33" s="347"/>
      <c r="AKO33" s="347"/>
      <c r="AKP33" s="347"/>
      <c r="AKQ33" s="347"/>
      <c r="AKR33" s="347"/>
      <c r="AKS33" s="347"/>
      <c r="AKT33" s="347"/>
      <c r="AKU33" s="347"/>
      <c r="AKV33" s="347"/>
      <c r="AKW33" s="347"/>
      <c r="AKX33" s="347"/>
      <c r="AKY33" s="347"/>
      <c r="AKZ33" s="347"/>
      <c r="ALA33" s="347"/>
      <c r="ALB33" s="347"/>
      <c r="ALC33" s="347"/>
      <c r="ALD33" s="347"/>
      <c r="ALE33" s="347"/>
      <c r="ALF33" s="347"/>
      <c r="ALG33" s="347"/>
      <c r="ALH33" s="347"/>
      <c r="ALI33" s="347"/>
      <c r="ALJ33" s="347"/>
      <c r="ALK33" s="347"/>
      <c r="ALL33" s="347"/>
      <c r="ALM33" s="347"/>
      <c r="ALN33" s="347"/>
      <c r="ALO33" s="347"/>
      <c r="ALP33" s="347"/>
      <c r="ALQ33" s="347"/>
      <c r="ALR33" s="347"/>
      <c r="ALS33" s="347"/>
      <c r="ALT33" s="347"/>
      <c r="ALU33" s="347"/>
      <c r="ALV33" s="347"/>
      <c r="ALW33" s="347"/>
      <c r="ALX33" s="347"/>
      <c r="ALY33" s="347"/>
      <c r="ALZ33" s="347"/>
      <c r="AMA33" s="347"/>
      <c r="AMB33" s="347"/>
      <c r="AMC33" s="347"/>
      <c r="AMD33" s="347"/>
      <c r="AME33" s="347"/>
      <c r="AMF33" s="347"/>
      <c r="AMG33" s="347"/>
      <c r="AMH33" s="347"/>
      <c r="AMI33" s="347"/>
      <c r="AMJ33" s="347"/>
      <c r="AMK33" s="347"/>
      <c r="AML33" s="347"/>
      <c r="AMM33" s="347"/>
      <c r="AMN33" s="347"/>
      <c r="AMO33" s="347"/>
      <c r="AMP33" s="347"/>
      <c r="AMQ33" s="347"/>
      <c r="AMR33" s="347"/>
      <c r="AMS33" s="347"/>
      <c r="AMT33" s="347"/>
      <c r="AMU33" s="347"/>
      <c r="AMV33" s="347"/>
      <c r="AMW33" s="347"/>
      <c r="AMX33" s="347"/>
      <c r="AMY33" s="347"/>
      <c r="AMZ33" s="347"/>
      <c r="ANA33" s="347"/>
      <c r="ANB33" s="347"/>
      <c r="ANC33" s="347"/>
      <c r="AND33" s="347"/>
      <c r="ANE33" s="347"/>
      <c r="ANF33" s="347"/>
      <c r="ANG33" s="347"/>
      <c r="ANH33" s="347"/>
      <c r="ANI33" s="347"/>
      <c r="ANJ33" s="347"/>
      <c r="ANK33" s="347"/>
      <c r="ANL33" s="347"/>
      <c r="ANM33" s="347"/>
      <c r="ANN33" s="347"/>
      <c r="ANO33" s="347"/>
      <c r="ANP33" s="347"/>
      <c r="ANQ33" s="347"/>
      <c r="ANR33" s="347"/>
      <c r="ANS33" s="347"/>
      <c r="ANT33" s="347"/>
      <c r="ANU33" s="347"/>
      <c r="ANV33" s="347"/>
      <c r="ANW33" s="347"/>
      <c r="ANX33" s="347"/>
      <c r="ANY33" s="347"/>
      <c r="ANZ33" s="347"/>
      <c r="AOA33" s="347"/>
      <c r="AOB33" s="347"/>
      <c r="AOC33" s="347"/>
      <c r="AOD33" s="347"/>
      <c r="AOE33" s="347"/>
      <c r="AOF33" s="347"/>
      <c r="AOG33" s="347"/>
      <c r="AOH33" s="347"/>
      <c r="AOI33" s="347"/>
      <c r="AOJ33" s="347"/>
      <c r="AOK33" s="347"/>
      <c r="AOL33" s="347"/>
      <c r="AOM33" s="347"/>
      <c r="AON33" s="347"/>
      <c r="AOO33" s="347"/>
      <c r="AOP33" s="347"/>
      <c r="AOQ33" s="347"/>
      <c r="AOR33" s="347"/>
      <c r="AOS33" s="347"/>
      <c r="AOT33" s="347"/>
      <c r="AOU33" s="347"/>
      <c r="AOV33" s="347"/>
      <c r="AOW33" s="347"/>
      <c r="AOX33" s="347"/>
      <c r="AOY33" s="347"/>
      <c r="AOZ33" s="347"/>
      <c r="APA33" s="347"/>
      <c r="APB33" s="347"/>
      <c r="APC33" s="347"/>
      <c r="APD33" s="347"/>
      <c r="APE33" s="347"/>
      <c r="APF33" s="347"/>
      <c r="APG33" s="347"/>
      <c r="APH33" s="347"/>
      <c r="API33" s="347"/>
      <c r="APJ33" s="347"/>
      <c r="APK33" s="347"/>
      <c r="APL33" s="347"/>
      <c r="APM33" s="347"/>
      <c r="APN33" s="347"/>
      <c r="APO33" s="347"/>
      <c r="APP33" s="347"/>
      <c r="APQ33" s="347"/>
      <c r="APR33" s="347"/>
      <c r="APS33" s="347"/>
      <c r="APT33" s="347"/>
      <c r="APU33" s="347"/>
      <c r="APV33" s="347"/>
      <c r="APW33" s="347"/>
      <c r="APX33" s="347"/>
      <c r="APY33" s="347"/>
      <c r="APZ33" s="347"/>
      <c r="AQA33" s="347"/>
      <c r="AQB33" s="347"/>
      <c r="AQC33" s="347"/>
      <c r="AQD33" s="347"/>
      <c r="AQE33" s="347"/>
      <c r="AQF33" s="347"/>
      <c r="AQG33" s="347"/>
      <c r="AQH33" s="347"/>
      <c r="AQI33" s="347"/>
      <c r="AQJ33" s="347"/>
      <c r="AQK33" s="347"/>
      <c r="AQL33" s="347"/>
      <c r="AQM33" s="347"/>
      <c r="AQN33" s="347"/>
      <c r="AQO33" s="347"/>
      <c r="AQP33" s="347"/>
      <c r="AQQ33" s="347"/>
      <c r="AQR33" s="347"/>
      <c r="AQS33" s="347"/>
      <c r="AQT33" s="347"/>
      <c r="AQU33" s="347"/>
      <c r="AQV33" s="347"/>
      <c r="AQW33" s="347"/>
      <c r="AQX33" s="347"/>
      <c r="AQY33" s="347"/>
      <c r="AQZ33" s="347"/>
      <c r="ARA33" s="347"/>
      <c r="ARB33" s="347"/>
      <c r="ARC33" s="347"/>
      <c r="ARD33" s="347"/>
      <c r="ARE33" s="347"/>
      <c r="ARF33" s="347"/>
      <c r="ARG33" s="347"/>
      <c r="ARH33" s="347"/>
      <c r="ARI33" s="347"/>
      <c r="ARJ33" s="347"/>
      <c r="ARK33" s="347"/>
      <c r="ARL33" s="347"/>
      <c r="ARM33" s="347"/>
      <c r="ARN33" s="347"/>
      <c r="ARO33" s="347"/>
      <c r="ARP33" s="347"/>
      <c r="ARQ33" s="347"/>
      <c r="ARR33" s="347"/>
      <c r="ARS33" s="347"/>
      <c r="ART33" s="347"/>
      <c r="ARU33" s="347"/>
      <c r="ARV33" s="347"/>
      <c r="ARW33" s="347"/>
      <c r="ARX33" s="347"/>
      <c r="ARY33" s="347"/>
      <c r="ARZ33" s="347"/>
      <c r="ASA33" s="347"/>
      <c r="ASB33" s="347"/>
      <c r="ASC33" s="347"/>
      <c r="ASD33" s="347"/>
      <c r="ASE33" s="347"/>
      <c r="ASF33" s="347"/>
      <c r="ASG33" s="347"/>
      <c r="ASH33" s="347"/>
      <c r="ASI33" s="347"/>
      <c r="ASJ33" s="347"/>
      <c r="ASK33" s="347"/>
      <c r="ASL33" s="347"/>
      <c r="ASM33" s="347"/>
      <c r="ASN33" s="347"/>
      <c r="ASO33" s="347"/>
      <c r="ASP33" s="347"/>
      <c r="ASQ33" s="347"/>
      <c r="ASR33" s="347"/>
      <c r="ASS33" s="347"/>
      <c r="AST33" s="347"/>
      <c r="ASU33" s="347"/>
      <c r="ASV33" s="347"/>
      <c r="ASW33" s="347"/>
      <c r="ASX33" s="347"/>
      <c r="ASY33" s="347"/>
      <c r="ASZ33" s="347"/>
      <c r="ATA33" s="347"/>
      <c r="ATB33" s="347"/>
      <c r="ATC33" s="347"/>
      <c r="ATD33" s="347"/>
      <c r="ATE33" s="347"/>
      <c r="ATF33" s="347"/>
      <c r="ATG33" s="347"/>
      <c r="ATH33" s="347"/>
      <c r="ATI33" s="347"/>
      <c r="ATJ33" s="347"/>
      <c r="ATK33" s="347"/>
      <c r="ATL33" s="347"/>
      <c r="ATM33" s="347"/>
      <c r="ATN33" s="347"/>
      <c r="ATO33" s="347"/>
      <c r="ATP33" s="347"/>
      <c r="ATQ33" s="347"/>
      <c r="ATR33" s="347"/>
      <c r="ATS33" s="347"/>
      <c r="ATT33" s="347"/>
      <c r="ATU33" s="347"/>
      <c r="ATV33" s="347"/>
      <c r="ATW33" s="347"/>
      <c r="ATX33" s="347"/>
      <c r="ATY33" s="347"/>
      <c r="ATZ33" s="347"/>
      <c r="AUA33" s="347"/>
      <c r="AUB33" s="347"/>
      <c r="AUC33" s="347"/>
      <c r="AUD33" s="347"/>
      <c r="AUE33" s="347"/>
      <c r="AUF33" s="347"/>
      <c r="AUG33" s="347"/>
      <c r="AUH33" s="347"/>
      <c r="AUI33" s="347"/>
      <c r="AUJ33" s="347"/>
      <c r="AUK33" s="347"/>
      <c r="AUL33" s="347"/>
      <c r="AUM33" s="347"/>
      <c r="AUN33" s="347"/>
      <c r="AUO33" s="347"/>
      <c r="AUP33" s="347"/>
      <c r="AUQ33" s="347"/>
      <c r="AUR33" s="347"/>
      <c r="AUS33" s="347"/>
      <c r="AUT33" s="347"/>
      <c r="AUU33" s="347"/>
      <c r="AUV33" s="347"/>
      <c r="AUW33" s="347"/>
      <c r="AUX33" s="347"/>
      <c r="AUY33" s="347"/>
      <c r="AUZ33" s="347"/>
      <c r="AVA33" s="347"/>
      <c r="AVB33" s="347"/>
      <c r="AVC33" s="347"/>
      <c r="AVD33" s="347"/>
      <c r="AVE33" s="347"/>
      <c r="AVF33" s="347"/>
      <c r="AVG33" s="347"/>
      <c r="AVH33" s="347"/>
      <c r="AVI33" s="347"/>
      <c r="AVJ33" s="347"/>
      <c r="AVK33" s="347"/>
      <c r="AVL33" s="347"/>
      <c r="AVM33" s="347"/>
      <c r="AVN33" s="347"/>
      <c r="AVO33" s="347"/>
      <c r="AVP33" s="347"/>
      <c r="AVQ33" s="347"/>
      <c r="AVR33" s="347"/>
      <c r="AVS33" s="347"/>
      <c r="AVT33" s="347"/>
      <c r="AVU33" s="347"/>
      <c r="AVV33" s="347"/>
      <c r="AVW33" s="347"/>
      <c r="AVX33" s="347"/>
      <c r="AVY33" s="347"/>
      <c r="AVZ33" s="347"/>
      <c r="AWA33" s="347"/>
      <c r="AWB33" s="347"/>
      <c r="AWC33" s="347"/>
      <c r="AWD33" s="347"/>
      <c r="AWE33" s="347"/>
      <c r="AWF33" s="347"/>
      <c r="AWG33" s="347"/>
      <c r="AWH33" s="347"/>
      <c r="AWI33" s="347"/>
      <c r="AWJ33" s="347"/>
      <c r="AWK33" s="347"/>
      <c r="AWL33" s="347"/>
      <c r="AWM33" s="347"/>
      <c r="AWN33" s="347"/>
      <c r="AWO33" s="347"/>
      <c r="AWP33" s="347"/>
      <c r="AWQ33" s="347"/>
      <c r="AWR33" s="347"/>
      <c r="AWS33" s="347"/>
      <c r="AWT33" s="347"/>
      <c r="AWU33" s="347"/>
      <c r="AWV33" s="347"/>
      <c r="AWW33" s="347"/>
      <c r="AWX33" s="347"/>
      <c r="AWY33" s="347"/>
      <c r="AWZ33" s="347"/>
      <c r="AXA33" s="347"/>
      <c r="AXB33" s="347"/>
      <c r="AXC33" s="347"/>
      <c r="AXD33" s="347"/>
      <c r="AXE33" s="347"/>
      <c r="AXF33" s="347"/>
      <c r="AXG33" s="347"/>
      <c r="AXH33" s="347"/>
      <c r="AXI33" s="347"/>
      <c r="AXJ33" s="347"/>
      <c r="AXK33" s="347"/>
      <c r="AXL33" s="347"/>
      <c r="AXM33" s="347"/>
      <c r="AXN33" s="347"/>
      <c r="AXO33" s="347"/>
      <c r="AXP33" s="347"/>
      <c r="AXQ33" s="347"/>
      <c r="AXR33" s="347"/>
      <c r="AXS33" s="347"/>
      <c r="AXT33" s="347"/>
      <c r="AXU33" s="347"/>
      <c r="AXV33" s="347"/>
      <c r="AXW33" s="347"/>
      <c r="AXX33" s="347"/>
      <c r="AXY33" s="347"/>
      <c r="AXZ33" s="347"/>
      <c r="AYA33" s="347"/>
      <c r="AYB33" s="347"/>
      <c r="AYC33" s="347"/>
      <c r="AYD33" s="347"/>
      <c r="AYE33" s="347"/>
      <c r="AYF33" s="347"/>
      <c r="AYG33" s="347"/>
      <c r="AYH33" s="347"/>
      <c r="AYI33" s="347"/>
      <c r="AYJ33" s="347"/>
      <c r="AYK33" s="347"/>
      <c r="AYL33" s="347"/>
      <c r="AYM33" s="347"/>
      <c r="AYN33" s="347"/>
      <c r="AYO33" s="347"/>
      <c r="AYP33" s="347"/>
      <c r="AYQ33" s="347"/>
      <c r="AYR33" s="347"/>
      <c r="AYS33" s="347"/>
      <c r="AYT33" s="347"/>
      <c r="AYU33" s="347"/>
      <c r="AYV33" s="347"/>
      <c r="AYW33" s="347"/>
      <c r="AYX33" s="347"/>
      <c r="AYY33" s="347"/>
      <c r="AYZ33" s="347"/>
      <c r="AZA33" s="347"/>
      <c r="AZB33" s="347"/>
      <c r="AZC33" s="347"/>
      <c r="AZD33" s="347"/>
      <c r="AZE33" s="347"/>
      <c r="AZF33" s="347"/>
      <c r="AZG33" s="347"/>
      <c r="AZH33" s="347"/>
      <c r="AZI33" s="347"/>
      <c r="AZJ33" s="347"/>
      <c r="AZK33" s="347"/>
      <c r="AZL33" s="347"/>
      <c r="AZM33" s="347"/>
      <c r="AZN33" s="347"/>
      <c r="AZO33" s="347"/>
      <c r="AZP33" s="347"/>
      <c r="AZQ33" s="347"/>
      <c r="AZR33" s="347"/>
      <c r="AZS33" s="347"/>
      <c r="AZT33" s="347"/>
      <c r="AZU33" s="347"/>
      <c r="AZV33" s="347"/>
      <c r="AZW33" s="347"/>
      <c r="AZX33" s="347"/>
      <c r="AZY33" s="347"/>
      <c r="AZZ33" s="347"/>
      <c r="BAA33" s="347"/>
      <c r="BAB33" s="347"/>
      <c r="BAC33" s="347"/>
      <c r="BAD33" s="347"/>
      <c r="BAE33" s="347"/>
      <c r="BAF33" s="347"/>
      <c r="BAG33" s="347"/>
      <c r="BAH33" s="347"/>
      <c r="BAI33" s="347"/>
      <c r="BAJ33" s="347"/>
      <c r="BAK33" s="347"/>
      <c r="BAL33" s="347"/>
      <c r="BAM33" s="347"/>
      <c r="BAN33" s="347"/>
      <c r="BAO33" s="347"/>
      <c r="BAP33" s="347"/>
      <c r="BAQ33" s="347"/>
      <c r="BAR33" s="347"/>
      <c r="BAS33" s="347"/>
      <c r="BAT33" s="347"/>
      <c r="BAU33" s="347"/>
      <c r="BAV33" s="347"/>
      <c r="BAW33" s="347"/>
      <c r="BAX33" s="347"/>
      <c r="BAY33" s="347"/>
      <c r="BAZ33" s="347"/>
      <c r="BBA33" s="347"/>
      <c r="BBB33" s="347"/>
      <c r="BBC33" s="347"/>
      <c r="BBD33" s="347"/>
      <c r="BBE33" s="347"/>
      <c r="BBF33" s="347"/>
      <c r="BBG33" s="347"/>
      <c r="BBH33" s="347"/>
      <c r="BBI33" s="347"/>
      <c r="BBJ33" s="347"/>
      <c r="BBK33" s="347"/>
      <c r="BBL33" s="347"/>
      <c r="BBM33" s="347"/>
      <c r="BBN33" s="347"/>
      <c r="BBO33" s="347"/>
      <c r="BBP33" s="347"/>
      <c r="BBQ33" s="347"/>
      <c r="BBR33" s="347"/>
      <c r="BBS33" s="347"/>
      <c r="BBT33" s="347"/>
      <c r="BBU33" s="347"/>
      <c r="BBV33" s="347"/>
      <c r="BBW33" s="347"/>
      <c r="BBX33" s="347"/>
      <c r="BBY33" s="347"/>
      <c r="BBZ33" s="347"/>
      <c r="BCA33" s="347"/>
      <c r="BCB33" s="347"/>
      <c r="BCC33" s="347"/>
      <c r="BCD33" s="347"/>
      <c r="BCE33" s="347"/>
      <c r="BCF33" s="347"/>
      <c r="BCG33" s="347"/>
      <c r="BCH33" s="347"/>
      <c r="BCI33" s="347"/>
      <c r="BCJ33" s="347"/>
      <c r="BCK33" s="347"/>
      <c r="BCL33" s="347"/>
      <c r="BCM33" s="347"/>
      <c r="BCN33" s="347"/>
      <c r="BCO33" s="347"/>
      <c r="BCP33" s="347"/>
      <c r="BCQ33" s="347"/>
      <c r="BCR33" s="347"/>
      <c r="BCS33" s="347"/>
      <c r="BCT33" s="347"/>
      <c r="BCU33" s="347"/>
      <c r="BCV33" s="347"/>
      <c r="BCW33" s="347"/>
      <c r="BCX33" s="347"/>
      <c r="BCY33" s="347"/>
      <c r="BCZ33" s="347"/>
      <c r="BDA33" s="347"/>
      <c r="BDB33" s="347"/>
      <c r="BDC33" s="347"/>
      <c r="BDD33" s="347"/>
      <c r="BDE33" s="347"/>
      <c r="BDF33" s="347"/>
      <c r="BDG33" s="347"/>
      <c r="BDH33" s="347"/>
      <c r="BDI33" s="347"/>
      <c r="BDJ33" s="347"/>
      <c r="BDK33" s="347"/>
      <c r="BDL33" s="347"/>
      <c r="BDM33" s="347"/>
      <c r="BDN33" s="347"/>
      <c r="BDO33" s="347"/>
      <c r="BDP33" s="347"/>
      <c r="BDQ33" s="347"/>
      <c r="BDR33" s="347"/>
      <c r="BDS33" s="347"/>
      <c r="BDT33" s="347"/>
      <c r="BDU33" s="347"/>
      <c r="BDV33" s="347"/>
      <c r="BDW33" s="347"/>
      <c r="BDX33" s="347"/>
      <c r="BDY33" s="347"/>
      <c r="BDZ33" s="347"/>
      <c r="BEA33" s="347"/>
      <c r="BEB33" s="347"/>
      <c r="BEC33" s="347"/>
      <c r="BED33" s="347"/>
      <c r="BEE33" s="347"/>
      <c r="BEF33" s="347"/>
      <c r="BEG33" s="347"/>
      <c r="BEH33" s="347"/>
      <c r="BEI33" s="347"/>
      <c r="BEJ33" s="347"/>
      <c r="BEK33" s="347"/>
      <c r="BEL33" s="347"/>
      <c r="BEM33" s="347"/>
      <c r="BEN33" s="347"/>
      <c r="BEO33" s="347"/>
      <c r="BEP33" s="347"/>
      <c r="BEQ33" s="347"/>
      <c r="BER33" s="347"/>
      <c r="BES33" s="347"/>
      <c r="BET33" s="347"/>
      <c r="BEU33" s="347"/>
      <c r="BEV33" s="347"/>
      <c r="BEW33" s="347"/>
      <c r="BEX33" s="347"/>
      <c r="BEY33" s="347"/>
      <c r="BEZ33" s="347"/>
      <c r="BFA33" s="347"/>
      <c r="BFB33" s="347"/>
      <c r="BFC33" s="347"/>
      <c r="BFD33" s="347"/>
      <c r="BFE33" s="347"/>
      <c r="BFF33" s="347"/>
      <c r="BFG33" s="347"/>
      <c r="BFH33" s="347"/>
      <c r="BFI33" s="347"/>
      <c r="BFJ33" s="347"/>
      <c r="BFK33" s="347"/>
      <c r="BFL33" s="347"/>
      <c r="BFM33" s="347"/>
      <c r="BFN33" s="347"/>
      <c r="BFO33" s="347"/>
      <c r="BFP33" s="347"/>
      <c r="BFQ33" s="347"/>
      <c r="BFR33" s="347"/>
      <c r="BFS33" s="347"/>
      <c r="BFT33" s="347"/>
      <c r="BFU33" s="347"/>
      <c r="BFV33" s="347"/>
      <c r="BFW33" s="347"/>
      <c r="BFX33" s="347"/>
      <c r="BFY33" s="347"/>
      <c r="BFZ33" s="347"/>
      <c r="BGA33" s="347"/>
      <c r="BGB33" s="347"/>
      <c r="BGC33" s="347"/>
      <c r="BGD33" s="347"/>
      <c r="BGE33" s="347"/>
      <c r="BGF33" s="347"/>
      <c r="BGG33" s="347"/>
      <c r="BGH33" s="347"/>
      <c r="BGI33" s="347"/>
      <c r="BGJ33" s="347"/>
      <c r="BGK33" s="347"/>
      <c r="BGL33" s="347"/>
      <c r="BGM33" s="347"/>
      <c r="BGN33" s="347"/>
      <c r="BGO33" s="347"/>
      <c r="BGP33" s="347"/>
      <c r="BGQ33" s="347"/>
      <c r="BGR33" s="347"/>
      <c r="BGS33" s="347"/>
      <c r="BGT33" s="347"/>
      <c r="BGU33" s="347"/>
      <c r="BGV33" s="347"/>
      <c r="BGW33" s="347"/>
      <c r="BGX33" s="347"/>
      <c r="BGY33" s="347"/>
      <c r="BGZ33" s="347"/>
      <c r="BHA33" s="347"/>
      <c r="BHB33" s="347"/>
      <c r="BHC33" s="347"/>
      <c r="BHD33" s="347"/>
      <c r="BHE33" s="347"/>
      <c r="BHF33" s="347"/>
      <c r="BHG33" s="347"/>
      <c r="BHH33" s="347"/>
      <c r="BHI33" s="347"/>
      <c r="BHJ33" s="347"/>
      <c r="BHK33" s="347"/>
      <c r="BHL33" s="347"/>
      <c r="BHM33" s="347"/>
      <c r="BHN33" s="347"/>
      <c r="BHO33" s="347"/>
      <c r="BHP33" s="347"/>
      <c r="BHQ33" s="347"/>
      <c r="BHR33" s="347"/>
      <c r="BHS33" s="347"/>
      <c r="BHT33" s="347"/>
      <c r="BHU33" s="347"/>
      <c r="BHV33" s="347"/>
      <c r="BHW33" s="347"/>
      <c r="BHX33" s="347"/>
      <c r="BHY33" s="347"/>
      <c r="BHZ33" s="347"/>
      <c r="BIA33" s="347"/>
      <c r="BIB33" s="347"/>
      <c r="BIC33" s="347"/>
      <c r="BID33" s="347"/>
      <c r="BIE33" s="347"/>
      <c r="BIF33" s="347"/>
      <c r="BIG33" s="347"/>
      <c r="BIH33" s="347"/>
      <c r="BII33" s="347"/>
      <c r="BIJ33" s="347"/>
      <c r="BIK33" s="347"/>
      <c r="BIL33" s="347"/>
      <c r="BIM33" s="347"/>
      <c r="BIN33" s="347"/>
      <c r="BIO33" s="347"/>
      <c r="BIP33" s="347"/>
      <c r="BIQ33" s="347"/>
      <c r="BIR33" s="347"/>
      <c r="BIS33" s="347"/>
      <c r="BIT33" s="347"/>
      <c r="BIU33" s="347"/>
      <c r="BIV33" s="347"/>
      <c r="BIW33" s="347"/>
      <c r="BIX33" s="347"/>
      <c r="BIY33" s="347"/>
      <c r="BIZ33" s="347"/>
      <c r="BJA33" s="347"/>
      <c r="BJB33" s="347"/>
      <c r="BJC33" s="347"/>
      <c r="BJD33" s="347"/>
      <c r="BJE33" s="347"/>
      <c r="BJF33" s="347"/>
      <c r="BJG33" s="347"/>
      <c r="BJH33" s="347"/>
      <c r="BJI33" s="347"/>
      <c r="BJJ33" s="347"/>
      <c r="BJK33" s="347"/>
      <c r="BJL33" s="347"/>
      <c r="BJM33" s="347"/>
      <c r="BJN33" s="347"/>
      <c r="BJO33" s="347"/>
      <c r="BJP33" s="347"/>
      <c r="BJQ33" s="347"/>
      <c r="BJR33" s="347"/>
      <c r="BJS33" s="347"/>
      <c r="BJT33" s="347"/>
      <c r="BJU33" s="347"/>
      <c r="BJV33" s="347"/>
      <c r="BJW33" s="347"/>
      <c r="BJX33" s="347"/>
      <c r="BJY33" s="347"/>
      <c r="BJZ33" s="347"/>
      <c r="BKA33" s="347"/>
      <c r="BKB33" s="347"/>
      <c r="BKC33" s="347"/>
      <c r="BKD33" s="347"/>
      <c r="BKE33" s="347"/>
      <c r="BKF33" s="347"/>
      <c r="BKG33" s="347"/>
      <c r="BKH33" s="347"/>
      <c r="BKI33" s="347"/>
      <c r="BKJ33" s="347"/>
      <c r="BKK33" s="347"/>
      <c r="BKL33" s="347"/>
      <c r="BKM33" s="347"/>
      <c r="BKN33" s="347"/>
      <c r="BKO33" s="347"/>
      <c r="BKP33" s="347"/>
      <c r="BKQ33" s="347"/>
      <c r="BKR33" s="347"/>
      <c r="BKS33" s="347"/>
      <c r="BKT33" s="347"/>
      <c r="BKU33" s="347"/>
      <c r="BKV33" s="347"/>
      <c r="BKW33" s="347"/>
      <c r="BKX33" s="347"/>
      <c r="BKY33" s="347"/>
      <c r="BKZ33" s="347"/>
      <c r="BLA33" s="347"/>
      <c r="BLB33" s="347"/>
      <c r="BLC33" s="347"/>
      <c r="BLD33" s="347"/>
      <c r="BLE33" s="347"/>
      <c r="BLF33" s="347"/>
      <c r="BLG33" s="347"/>
      <c r="BLH33" s="347"/>
      <c r="BLI33" s="347"/>
      <c r="BLJ33" s="347"/>
      <c r="BLK33" s="347"/>
      <c r="BLL33" s="347"/>
      <c r="BLM33" s="347"/>
      <c r="BLN33" s="347"/>
      <c r="BLO33" s="347"/>
      <c r="BLP33" s="347"/>
      <c r="BLQ33" s="347"/>
      <c r="BLR33" s="347"/>
      <c r="BLS33" s="347"/>
      <c r="BLT33" s="347"/>
      <c r="BLU33" s="347"/>
      <c r="BLV33" s="347"/>
      <c r="BLW33" s="347"/>
      <c r="BLX33" s="347"/>
      <c r="BLY33" s="347"/>
      <c r="BLZ33" s="347"/>
      <c r="BMA33" s="347"/>
      <c r="BMB33" s="347"/>
      <c r="BMC33" s="347"/>
      <c r="BMD33" s="347"/>
      <c r="BME33" s="347"/>
      <c r="BMF33" s="347"/>
      <c r="BMG33" s="347"/>
      <c r="BMH33" s="347"/>
      <c r="BMI33" s="347"/>
      <c r="BMJ33" s="347"/>
      <c r="BMK33" s="347"/>
      <c r="BML33" s="347"/>
      <c r="BMM33" s="347"/>
      <c r="BMN33" s="347"/>
      <c r="BMO33" s="347"/>
      <c r="BMP33" s="347"/>
      <c r="BMQ33" s="347"/>
      <c r="BMR33" s="347"/>
      <c r="BMS33" s="347"/>
      <c r="BMT33" s="347"/>
      <c r="BMU33" s="347"/>
      <c r="BMV33" s="347"/>
      <c r="BMW33" s="347"/>
      <c r="BMX33" s="347"/>
      <c r="BMY33" s="347"/>
      <c r="BMZ33" s="347"/>
      <c r="BNA33" s="347"/>
      <c r="BNB33" s="347"/>
      <c r="BNC33" s="347"/>
      <c r="BND33" s="347"/>
      <c r="BNE33" s="347"/>
      <c r="BNF33" s="347"/>
      <c r="BNG33" s="347"/>
      <c r="BNH33" s="347"/>
      <c r="BNI33" s="347"/>
      <c r="BNJ33" s="347"/>
      <c r="BNK33" s="347"/>
      <c r="BNL33" s="347"/>
      <c r="BNM33" s="347"/>
      <c r="BNN33" s="347"/>
      <c r="BNO33" s="347"/>
      <c r="BNP33" s="347"/>
      <c r="BNQ33" s="347"/>
      <c r="BNR33" s="347"/>
      <c r="BNS33" s="347"/>
      <c r="BNT33" s="347"/>
      <c r="BNU33" s="347"/>
      <c r="BNV33" s="347"/>
      <c r="BNW33" s="347"/>
      <c r="BNX33" s="347"/>
      <c r="BNY33" s="347"/>
      <c r="BNZ33" s="347"/>
      <c r="BOA33" s="347"/>
      <c r="BOB33" s="347"/>
      <c r="BOC33" s="347"/>
      <c r="BOD33" s="347"/>
      <c r="BOE33" s="347"/>
      <c r="BOF33" s="347"/>
      <c r="BOG33" s="347"/>
      <c r="BOH33" s="347"/>
      <c r="BOI33" s="347"/>
      <c r="BOJ33" s="347"/>
      <c r="BOK33" s="347"/>
      <c r="BOL33" s="347"/>
      <c r="BOM33" s="347"/>
      <c r="BON33" s="347"/>
      <c r="BOO33" s="347"/>
      <c r="BOP33" s="347"/>
      <c r="BOQ33" s="347"/>
      <c r="BOR33" s="347"/>
      <c r="BOS33" s="347"/>
      <c r="BOT33" s="347"/>
      <c r="BOU33" s="347"/>
      <c r="BOV33" s="347"/>
      <c r="BOW33" s="347"/>
      <c r="BOX33" s="347"/>
      <c r="BOY33" s="347"/>
      <c r="BOZ33" s="347"/>
      <c r="BPA33" s="347"/>
      <c r="BPB33" s="347"/>
      <c r="BPC33" s="347"/>
      <c r="BPD33" s="347"/>
      <c r="BPE33" s="347"/>
      <c r="BPF33" s="347"/>
      <c r="BPG33" s="347"/>
      <c r="BPH33" s="347"/>
      <c r="BPI33" s="347"/>
      <c r="BPJ33" s="347"/>
      <c r="BPK33" s="347"/>
      <c r="BPL33" s="347"/>
      <c r="BPM33" s="347"/>
      <c r="BPN33" s="347"/>
      <c r="BPO33" s="347"/>
      <c r="BPP33" s="347"/>
      <c r="BPQ33" s="347"/>
      <c r="BPR33" s="347"/>
      <c r="BPS33" s="347"/>
      <c r="BPT33" s="347"/>
      <c r="BPU33" s="347"/>
      <c r="BPV33" s="347"/>
      <c r="BPW33" s="347"/>
      <c r="BPX33" s="347"/>
      <c r="BPY33" s="347"/>
      <c r="BPZ33" s="347"/>
      <c r="BQA33" s="347"/>
      <c r="BQB33" s="347"/>
      <c r="BQC33" s="347"/>
      <c r="BQD33" s="347"/>
      <c r="BQE33" s="347"/>
      <c r="BQF33" s="347"/>
      <c r="BQG33" s="347"/>
      <c r="BQH33" s="347"/>
      <c r="BQI33" s="347"/>
      <c r="BQJ33" s="347"/>
      <c r="BQK33" s="347"/>
      <c r="BQL33" s="347"/>
      <c r="BQM33" s="347"/>
      <c r="BQN33" s="347"/>
      <c r="BQO33" s="347"/>
      <c r="BQP33" s="347"/>
      <c r="BQQ33" s="347"/>
      <c r="BQR33" s="347"/>
      <c r="BQS33" s="347"/>
      <c r="BQT33" s="347"/>
      <c r="BQU33" s="347"/>
      <c r="BQV33" s="347"/>
      <c r="BQW33" s="347"/>
      <c r="BQX33" s="347"/>
      <c r="BQY33" s="347"/>
      <c r="BQZ33" s="347"/>
      <c r="BRA33" s="347"/>
      <c r="BRB33" s="347"/>
      <c r="BRC33" s="347"/>
      <c r="BRD33" s="347"/>
      <c r="BRE33" s="347"/>
      <c r="BRF33" s="347"/>
      <c r="BRG33" s="347"/>
      <c r="BRH33" s="347"/>
      <c r="BRI33" s="347"/>
      <c r="BRJ33" s="347"/>
      <c r="BRK33" s="347"/>
      <c r="BRL33" s="347"/>
      <c r="BRM33" s="347"/>
      <c r="BRN33" s="347"/>
      <c r="BRO33" s="347"/>
      <c r="BRP33" s="347"/>
      <c r="BRQ33" s="347"/>
      <c r="BRR33" s="347"/>
      <c r="BRS33" s="347"/>
      <c r="BRT33" s="347"/>
      <c r="BRU33" s="347"/>
      <c r="BRV33" s="347"/>
      <c r="BRW33" s="347"/>
      <c r="BRX33" s="347"/>
      <c r="BRY33" s="347"/>
      <c r="BRZ33" s="347"/>
      <c r="BSA33" s="347"/>
      <c r="BSB33" s="347"/>
      <c r="BSC33" s="347"/>
      <c r="BSD33" s="347"/>
      <c r="BSE33" s="347"/>
      <c r="BSF33" s="347"/>
      <c r="BSG33" s="347"/>
      <c r="BSH33" s="347"/>
      <c r="BSI33" s="347"/>
      <c r="BSJ33" s="347"/>
      <c r="BSK33" s="347"/>
      <c r="BSL33" s="347"/>
      <c r="BSM33" s="347"/>
      <c r="BSN33" s="347"/>
      <c r="BSO33" s="347"/>
      <c r="BSP33" s="347"/>
      <c r="BSQ33" s="347"/>
      <c r="BSR33" s="347"/>
      <c r="BSS33" s="347"/>
      <c r="BST33" s="347"/>
      <c r="BSU33" s="347"/>
      <c r="BSV33" s="347"/>
      <c r="BSW33" s="347"/>
      <c r="BSX33" s="347"/>
      <c r="BSY33" s="347"/>
      <c r="BSZ33" s="347"/>
      <c r="BTA33" s="347"/>
      <c r="BTB33" s="347"/>
      <c r="BTC33" s="347"/>
      <c r="BTD33" s="347"/>
      <c r="BTE33" s="347"/>
      <c r="BTF33" s="347"/>
      <c r="BTG33" s="347"/>
      <c r="BTH33" s="347"/>
      <c r="BTI33" s="347"/>
      <c r="BTJ33" s="347"/>
      <c r="BTK33" s="347"/>
      <c r="BTL33" s="347"/>
      <c r="BTM33" s="347"/>
      <c r="BTN33" s="347"/>
      <c r="BTO33" s="347"/>
      <c r="BTP33" s="347"/>
      <c r="BTQ33" s="347"/>
      <c r="BTR33" s="347"/>
      <c r="BTS33" s="347"/>
      <c r="BTT33" s="347"/>
      <c r="BTU33" s="347"/>
      <c r="BTV33" s="347"/>
      <c r="BTW33" s="347"/>
      <c r="BTX33" s="347"/>
      <c r="BTY33" s="347"/>
      <c r="BTZ33" s="347"/>
      <c r="BUA33" s="347"/>
      <c r="BUB33" s="347"/>
      <c r="BUC33" s="347"/>
      <c r="BUD33" s="347"/>
      <c r="BUE33" s="347"/>
      <c r="BUF33" s="347"/>
      <c r="BUG33" s="347"/>
      <c r="BUH33" s="347"/>
      <c r="BUI33" s="347"/>
      <c r="BUJ33" s="347"/>
      <c r="BUK33" s="347"/>
      <c r="BUL33" s="347"/>
      <c r="BUM33" s="347"/>
      <c r="BUN33" s="347"/>
      <c r="BUO33" s="347"/>
      <c r="BUP33" s="347"/>
      <c r="BUQ33" s="347"/>
      <c r="BUR33" s="347"/>
      <c r="BUS33" s="347"/>
      <c r="BUT33" s="347"/>
      <c r="BUU33" s="347"/>
      <c r="BUV33" s="347"/>
      <c r="BUW33" s="347"/>
      <c r="BUX33" s="347"/>
      <c r="BUY33" s="347"/>
      <c r="BUZ33" s="347"/>
      <c r="BVA33" s="347"/>
      <c r="BVB33" s="347"/>
      <c r="BVC33" s="347"/>
      <c r="BVD33" s="347"/>
      <c r="BVE33" s="347"/>
      <c r="BVF33" s="347"/>
      <c r="BVG33" s="347"/>
      <c r="BVH33" s="347"/>
      <c r="BVI33" s="347"/>
      <c r="BVJ33" s="347"/>
      <c r="BVK33" s="347"/>
      <c r="BVL33" s="347"/>
      <c r="BVM33" s="347"/>
      <c r="BVN33" s="347"/>
      <c r="BVO33" s="347"/>
      <c r="BVP33" s="347"/>
      <c r="BVQ33" s="347"/>
      <c r="BVR33" s="347"/>
      <c r="BVS33" s="347"/>
      <c r="BVT33" s="347"/>
      <c r="BVU33" s="347"/>
      <c r="BVV33" s="347"/>
      <c r="BVW33" s="347"/>
      <c r="BVX33" s="347"/>
      <c r="BVY33" s="347"/>
      <c r="BVZ33" s="347"/>
      <c r="BWA33" s="347"/>
      <c r="BWB33" s="347"/>
      <c r="BWC33" s="347"/>
      <c r="BWD33" s="347"/>
      <c r="BWE33" s="347"/>
      <c r="BWF33" s="347"/>
      <c r="BWG33" s="347"/>
      <c r="BWH33" s="347"/>
      <c r="BWI33" s="347"/>
      <c r="BWJ33" s="347"/>
      <c r="BWK33" s="347"/>
      <c r="BWL33" s="347"/>
      <c r="BWM33" s="347"/>
      <c r="BWN33" s="347"/>
      <c r="BWO33" s="347"/>
      <c r="BWP33" s="347"/>
      <c r="BWQ33" s="347"/>
      <c r="BWR33" s="347"/>
      <c r="BWS33" s="347"/>
      <c r="BWT33" s="347"/>
      <c r="BWU33" s="347"/>
      <c r="BWV33" s="347"/>
      <c r="BWW33" s="347"/>
      <c r="BWX33" s="347"/>
      <c r="BWY33" s="347"/>
      <c r="BWZ33" s="347"/>
      <c r="BXA33" s="347"/>
      <c r="BXB33" s="347"/>
      <c r="BXC33" s="347"/>
      <c r="BXD33" s="347"/>
      <c r="BXE33" s="347"/>
      <c r="BXF33" s="347"/>
      <c r="BXG33" s="347"/>
      <c r="BXH33" s="347"/>
      <c r="BXI33" s="347"/>
      <c r="BXJ33" s="347"/>
      <c r="BXK33" s="347"/>
      <c r="BXL33" s="347"/>
      <c r="BXM33" s="347"/>
      <c r="BXN33" s="347"/>
      <c r="BXO33" s="347"/>
      <c r="BXP33" s="347"/>
      <c r="BXQ33" s="347"/>
      <c r="BXR33" s="347"/>
      <c r="BXS33" s="347"/>
      <c r="BXT33" s="347"/>
      <c r="BXU33" s="347"/>
      <c r="BXV33" s="347"/>
      <c r="BXW33" s="347"/>
      <c r="BXX33" s="347"/>
      <c r="BXY33" s="347"/>
      <c r="BXZ33" s="347"/>
      <c r="BYA33" s="347"/>
      <c r="BYB33" s="347"/>
      <c r="BYC33" s="347"/>
      <c r="BYD33" s="347"/>
      <c r="BYE33" s="347"/>
      <c r="BYF33" s="347"/>
      <c r="BYG33" s="347"/>
      <c r="BYH33" s="347"/>
      <c r="BYI33" s="347"/>
      <c r="BYJ33" s="347"/>
      <c r="BYK33" s="347"/>
      <c r="BYL33" s="347"/>
      <c r="BYM33" s="347"/>
      <c r="BYN33" s="347"/>
      <c r="BYO33" s="347"/>
      <c r="BYP33" s="347"/>
      <c r="BYQ33" s="347"/>
      <c r="BYR33" s="347"/>
      <c r="BYS33" s="347"/>
      <c r="BYT33" s="347"/>
      <c r="BYU33" s="347"/>
      <c r="BYV33" s="347"/>
      <c r="BYW33" s="347"/>
      <c r="BYX33" s="347"/>
      <c r="BYY33" s="347"/>
      <c r="BYZ33" s="347"/>
      <c r="BZA33" s="347"/>
      <c r="BZB33" s="347"/>
      <c r="BZC33" s="347"/>
      <c r="BZD33" s="347"/>
      <c r="BZE33" s="347"/>
      <c r="BZF33" s="347"/>
      <c r="BZG33" s="347"/>
      <c r="BZH33" s="347"/>
      <c r="BZI33" s="347"/>
      <c r="BZJ33" s="347"/>
      <c r="BZK33" s="347"/>
      <c r="BZL33" s="347"/>
      <c r="BZM33" s="347"/>
      <c r="BZN33" s="347"/>
      <c r="BZO33" s="347"/>
      <c r="BZP33" s="347"/>
      <c r="BZQ33" s="347"/>
      <c r="BZR33" s="347"/>
      <c r="BZS33" s="347"/>
      <c r="BZT33" s="347"/>
      <c r="BZU33" s="347"/>
      <c r="BZV33" s="347"/>
      <c r="BZW33" s="347"/>
      <c r="BZX33" s="347"/>
      <c r="BZY33" s="347"/>
      <c r="BZZ33" s="347"/>
      <c r="CAA33" s="347"/>
      <c r="CAB33" s="347"/>
      <c r="CAC33" s="347"/>
      <c r="CAD33" s="347"/>
      <c r="CAE33" s="347"/>
      <c r="CAF33" s="347"/>
      <c r="CAG33" s="347"/>
      <c r="CAH33" s="347"/>
      <c r="CAI33" s="347"/>
      <c r="CAJ33" s="347"/>
      <c r="CAK33" s="347"/>
      <c r="CAL33" s="347"/>
      <c r="CAM33" s="347"/>
      <c r="CAN33" s="347"/>
      <c r="CAO33" s="347"/>
      <c r="CAP33" s="347"/>
      <c r="CAQ33" s="347"/>
      <c r="CAR33" s="347"/>
      <c r="CAS33" s="347"/>
      <c r="CAT33" s="347"/>
      <c r="CAU33" s="347"/>
      <c r="CAV33" s="347"/>
      <c r="CAW33" s="347"/>
      <c r="CAX33" s="347"/>
      <c r="CAY33" s="347"/>
      <c r="CAZ33" s="347"/>
      <c r="CBA33" s="347"/>
      <c r="CBB33" s="347"/>
      <c r="CBC33" s="347"/>
      <c r="CBD33" s="347"/>
      <c r="CBE33" s="347"/>
      <c r="CBF33" s="347"/>
      <c r="CBG33" s="347"/>
      <c r="CBH33" s="347"/>
      <c r="CBI33" s="347"/>
      <c r="CBJ33" s="347"/>
      <c r="CBK33" s="347"/>
      <c r="CBL33" s="347"/>
      <c r="CBM33" s="347"/>
      <c r="CBN33" s="347"/>
      <c r="CBO33" s="347"/>
      <c r="CBP33" s="347"/>
      <c r="CBQ33" s="347"/>
      <c r="CBR33" s="347"/>
      <c r="CBS33" s="347"/>
      <c r="CBT33" s="347"/>
      <c r="CBU33" s="347"/>
      <c r="CBV33" s="347"/>
      <c r="CBW33" s="347"/>
      <c r="CBX33" s="347"/>
      <c r="CBY33" s="347"/>
      <c r="CBZ33" s="347"/>
      <c r="CCA33" s="347"/>
      <c r="CCB33" s="347"/>
      <c r="CCC33" s="347"/>
      <c r="CCD33" s="347"/>
      <c r="CCE33" s="347"/>
      <c r="CCF33" s="347"/>
      <c r="CCG33" s="347"/>
      <c r="CCH33" s="347"/>
      <c r="CCI33" s="347"/>
      <c r="CCJ33" s="347"/>
      <c r="CCK33" s="347"/>
      <c r="CCL33" s="347"/>
      <c r="CCM33" s="347"/>
      <c r="CCN33" s="347"/>
      <c r="CCO33" s="347"/>
      <c r="CCP33" s="347"/>
      <c r="CCQ33" s="347"/>
      <c r="CCR33" s="347"/>
      <c r="CCS33" s="347"/>
      <c r="CCT33" s="347"/>
      <c r="CCU33" s="347"/>
      <c r="CCV33" s="347"/>
      <c r="CCW33" s="347"/>
      <c r="CCX33" s="347"/>
      <c r="CCY33" s="347"/>
      <c r="CCZ33" s="347"/>
      <c r="CDA33" s="347"/>
      <c r="CDB33" s="347"/>
      <c r="CDC33" s="347"/>
      <c r="CDD33" s="347"/>
      <c r="CDE33" s="347"/>
      <c r="CDF33" s="347"/>
      <c r="CDG33" s="347"/>
      <c r="CDH33" s="347"/>
      <c r="CDI33" s="347"/>
      <c r="CDJ33" s="347"/>
      <c r="CDK33" s="347"/>
      <c r="CDL33" s="347"/>
      <c r="CDM33" s="347"/>
      <c r="CDN33" s="347"/>
      <c r="CDO33" s="347"/>
      <c r="CDP33" s="347"/>
      <c r="CDQ33" s="347"/>
      <c r="CDR33" s="347"/>
      <c r="CDS33" s="347"/>
      <c r="CDT33" s="347"/>
      <c r="CDU33" s="347"/>
      <c r="CDV33" s="347"/>
      <c r="CDW33" s="347"/>
      <c r="CDX33" s="347"/>
      <c r="CDY33" s="347"/>
      <c r="CDZ33" s="347"/>
      <c r="CEA33" s="347"/>
      <c r="CEB33" s="347"/>
      <c r="CEC33" s="347"/>
      <c r="CED33" s="347"/>
      <c r="CEE33" s="347"/>
      <c r="CEF33" s="347"/>
      <c r="CEG33" s="347"/>
      <c r="CEH33" s="347"/>
      <c r="CEI33" s="347"/>
      <c r="CEJ33" s="347"/>
      <c r="CEK33" s="347"/>
      <c r="CEL33" s="347"/>
      <c r="CEM33" s="347"/>
      <c r="CEN33" s="347"/>
      <c r="CEO33" s="347"/>
      <c r="CEP33" s="347"/>
      <c r="CEQ33" s="347"/>
      <c r="CER33" s="347"/>
      <c r="CES33" s="347"/>
      <c r="CET33" s="347"/>
      <c r="CEU33" s="347"/>
      <c r="CEV33" s="347"/>
      <c r="CEW33" s="347"/>
      <c r="CEX33" s="347"/>
      <c r="CEY33" s="347"/>
      <c r="CEZ33" s="347"/>
      <c r="CFA33" s="347"/>
      <c r="CFB33" s="347"/>
      <c r="CFC33" s="347"/>
      <c r="CFD33" s="347"/>
      <c r="CFE33" s="347"/>
      <c r="CFF33" s="347"/>
      <c r="CFG33" s="347"/>
      <c r="CFH33" s="347"/>
      <c r="CFI33" s="347"/>
      <c r="CFJ33" s="347"/>
      <c r="CFK33" s="347"/>
      <c r="CFL33" s="347"/>
      <c r="CFM33" s="347"/>
      <c r="CFN33" s="347"/>
      <c r="CFO33" s="347"/>
      <c r="CFP33" s="347"/>
      <c r="CFQ33" s="347"/>
      <c r="CFR33" s="347"/>
      <c r="CFS33" s="347"/>
      <c r="CFT33" s="347"/>
      <c r="CFU33" s="347"/>
      <c r="CFV33" s="347"/>
      <c r="CFW33" s="347"/>
      <c r="CFX33" s="347"/>
      <c r="CFY33" s="347"/>
      <c r="CFZ33" s="347"/>
      <c r="CGA33" s="347"/>
      <c r="CGB33" s="347"/>
      <c r="CGC33" s="347"/>
      <c r="CGD33" s="347"/>
      <c r="CGE33" s="347"/>
      <c r="CGF33" s="347"/>
      <c r="CGG33" s="347"/>
      <c r="CGH33" s="347"/>
      <c r="CGI33" s="347"/>
      <c r="CGJ33" s="347"/>
      <c r="CGK33" s="347"/>
      <c r="CGL33" s="347"/>
      <c r="CGM33" s="347"/>
      <c r="CGN33" s="347"/>
      <c r="CGO33" s="347"/>
      <c r="CGP33" s="347"/>
      <c r="CGQ33" s="347"/>
      <c r="CGR33" s="347"/>
      <c r="CGS33" s="347"/>
      <c r="CGT33" s="347"/>
      <c r="CGU33" s="347"/>
      <c r="CGV33" s="347"/>
      <c r="CGW33" s="347"/>
      <c r="CGX33" s="347"/>
      <c r="CGY33" s="347"/>
      <c r="CGZ33" s="347"/>
      <c r="CHA33" s="347"/>
      <c r="CHB33" s="347"/>
      <c r="CHC33" s="347"/>
      <c r="CHD33" s="347"/>
      <c r="CHE33" s="347"/>
      <c r="CHF33" s="347"/>
      <c r="CHG33" s="347"/>
      <c r="CHH33" s="347"/>
      <c r="CHI33" s="347"/>
      <c r="CHJ33" s="347"/>
      <c r="CHK33" s="347"/>
      <c r="CHL33" s="347"/>
      <c r="CHM33" s="347"/>
      <c r="CHN33" s="347"/>
      <c r="CHO33" s="347"/>
      <c r="CHP33" s="347"/>
      <c r="CHQ33" s="347"/>
      <c r="CHR33" s="347"/>
      <c r="CHS33" s="347"/>
      <c r="CHT33" s="347"/>
      <c r="CHU33" s="347"/>
      <c r="CHV33" s="347"/>
      <c r="CHW33" s="347"/>
      <c r="CHX33" s="347"/>
      <c r="CHY33" s="347"/>
      <c r="CHZ33" s="347"/>
      <c r="CIA33" s="347"/>
      <c r="CIB33" s="347"/>
      <c r="CIC33" s="347"/>
      <c r="CID33" s="347"/>
      <c r="CIE33" s="347"/>
      <c r="CIF33" s="347"/>
      <c r="CIG33" s="347"/>
      <c r="CIH33" s="347"/>
      <c r="CII33" s="347"/>
      <c r="CIJ33" s="347"/>
      <c r="CIK33" s="347"/>
      <c r="CIL33" s="347"/>
      <c r="CIM33" s="347"/>
      <c r="CIN33" s="347"/>
      <c r="CIO33" s="347"/>
      <c r="CIP33" s="347"/>
      <c r="CIQ33" s="347"/>
      <c r="CIR33" s="347"/>
      <c r="CIS33" s="347"/>
      <c r="CIT33" s="347"/>
      <c r="CIU33" s="347"/>
      <c r="CIV33" s="347"/>
      <c r="CIW33" s="347"/>
      <c r="CIX33" s="347"/>
      <c r="CIY33" s="347"/>
      <c r="CIZ33" s="347"/>
      <c r="CJA33" s="347"/>
      <c r="CJB33" s="347"/>
      <c r="CJC33" s="347"/>
      <c r="CJD33" s="347"/>
      <c r="CJE33" s="347"/>
      <c r="CJF33" s="347"/>
      <c r="CJG33" s="347"/>
      <c r="CJH33" s="347"/>
      <c r="CJI33" s="347"/>
      <c r="CJJ33" s="347"/>
      <c r="CJK33" s="347"/>
      <c r="CJL33" s="347"/>
      <c r="CJM33" s="347"/>
      <c r="CJN33" s="347"/>
      <c r="CJO33" s="347"/>
      <c r="CJP33" s="347"/>
      <c r="CJQ33" s="347"/>
      <c r="CJR33" s="347"/>
      <c r="CJS33" s="347"/>
      <c r="CJT33" s="347"/>
      <c r="CJU33" s="347"/>
      <c r="CJV33" s="347"/>
      <c r="CJW33" s="347"/>
      <c r="CJX33" s="347"/>
      <c r="CJY33" s="347"/>
      <c r="CJZ33" s="347"/>
      <c r="CKA33" s="347"/>
      <c r="CKB33" s="347"/>
      <c r="CKC33" s="347"/>
      <c r="CKD33" s="347"/>
      <c r="CKE33" s="347"/>
      <c r="CKF33" s="347"/>
      <c r="CKG33" s="347"/>
      <c r="CKH33" s="347"/>
      <c r="CKI33" s="347"/>
      <c r="CKJ33" s="347"/>
      <c r="CKK33" s="347"/>
      <c r="CKL33" s="347"/>
      <c r="CKM33" s="347"/>
      <c r="CKN33" s="347"/>
      <c r="CKO33" s="347"/>
      <c r="CKP33" s="347"/>
      <c r="CKQ33" s="347"/>
      <c r="CKR33" s="347"/>
      <c r="CKS33" s="347"/>
      <c r="CKT33" s="347"/>
      <c r="CKU33" s="347"/>
      <c r="CKV33" s="347"/>
      <c r="CKW33" s="347"/>
      <c r="CKX33" s="347"/>
      <c r="CKY33" s="347"/>
      <c r="CKZ33" s="347"/>
      <c r="CLA33" s="347"/>
      <c r="CLB33" s="347"/>
      <c r="CLC33" s="347"/>
      <c r="CLD33" s="347"/>
      <c r="CLE33" s="347"/>
      <c r="CLF33" s="347"/>
      <c r="CLG33" s="347"/>
      <c r="CLH33" s="347"/>
      <c r="CLI33" s="347"/>
      <c r="CLJ33" s="347"/>
      <c r="CLK33" s="347"/>
      <c r="CLL33" s="347"/>
      <c r="CLM33" s="347"/>
      <c r="CLN33" s="347"/>
      <c r="CLO33" s="347"/>
      <c r="CLP33" s="347"/>
      <c r="CLQ33" s="347"/>
      <c r="CLR33" s="347"/>
      <c r="CLS33" s="347"/>
      <c r="CLT33" s="347"/>
      <c r="CLU33" s="347"/>
      <c r="CLV33" s="347"/>
      <c r="CLW33" s="347"/>
      <c r="CLX33" s="347"/>
      <c r="CLY33" s="347"/>
      <c r="CLZ33" s="347"/>
      <c r="CMA33" s="347"/>
      <c r="CMB33" s="347"/>
      <c r="CMC33" s="347"/>
      <c r="CMD33" s="347"/>
      <c r="CME33" s="347"/>
      <c r="CMF33" s="347"/>
      <c r="CMG33" s="347"/>
      <c r="CMH33" s="347"/>
      <c r="CMI33" s="347"/>
      <c r="CMJ33" s="347"/>
      <c r="CMK33" s="347"/>
      <c r="CML33" s="347"/>
      <c r="CMM33" s="347"/>
      <c r="CMN33" s="347"/>
      <c r="CMO33" s="347"/>
      <c r="CMP33" s="347"/>
      <c r="CMQ33" s="347"/>
      <c r="CMR33" s="347"/>
      <c r="CMS33" s="347"/>
      <c r="CMT33" s="347"/>
      <c r="CMU33" s="347"/>
      <c r="CMV33" s="347"/>
      <c r="CMW33" s="347"/>
      <c r="CMX33" s="347"/>
      <c r="CMY33" s="347"/>
      <c r="CMZ33" s="347"/>
      <c r="CNA33" s="347"/>
      <c r="CNB33" s="347"/>
      <c r="CNC33" s="347"/>
      <c r="CND33" s="347"/>
      <c r="CNE33" s="347"/>
      <c r="CNF33" s="347"/>
      <c r="CNG33" s="347"/>
      <c r="CNH33" s="347"/>
      <c r="CNI33" s="347"/>
      <c r="CNJ33" s="347"/>
      <c r="CNK33" s="347"/>
      <c r="CNL33" s="347"/>
      <c r="CNM33" s="347"/>
      <c r="CNN33" s="347"/>
      <c r="CNO33" s="347"/>
      <c r="CNP33" s="347"/>
      <c r="CNQ33" s="347"/>
      <c r="CNR33" s="347"/>
      <c r="CNS33" s="347"/>
      <c r="CNT33" s="347"/>
      <c r="CNU33" s="347"/>
      <c r="CNV33" s="347"/>
      <c r="CNW33" s="347"/>
      <c r="CNX33" s="347"/>
      <c r="CNY33" s="347"/>
      <c r="CNZ33" s="347"/>
      <c r="COA33" s="347"/>
      <c r="COB33" s="347"/>
      <c r="COC33" s="347"/>
      <c r="COD33" s="347"/>
      <c r="COE33" s="347"/>
      <c r="COF33" s="347"/>
      <c r="COG33" s="347"/>
      <c r="COH33" s="347"/>
      <c r="COI33" s="347"/>
      <c r="COJ33" s="347"/>
      <c r="COK33" s="347"/>
      <c r="COL33" s="347"/>
      <c r="COM33" s="347"/>
      <c r="CON33" s="347"/>
      <c r="COO33" s="347"/>
      <c r="COP33" s="347"/>
      <c r="COQ33" s="347"/>
      <c r="COR33" s="347"/>
      <c r="COS33" s="347"/>
      <c r="COT33" s="347"/>
      <c r="COU33" s="347"/>
      <c r="COV33" s="347"/>
      <c r="COW33" s="347"/>
      <c r="COX33" s="347"/>
      <c r="COY33" s="347"/>
      <c r="COZ33" s="347"/>
      <c r="CPA33" s="347"/>
      <c r="CPB33" s="347"/>
      <c r="CPC33" s="347"/>
      <c r="CPD33" s="347"/>
      <c r="CPE33" s="347"/>
      <c r="CPF33" s="347"/>
      <c r="CPG33" s="347"/>
      <c r="CPH33" s="347"/>
      <c r="CPI33" s="347"/>
      <c r="CPJ33" s="347"/>
      <c r="CPK33" s="347"/>
      <c r="CPL33" s="347"/>
      <c r="CPM33" s="347"/>
      <c r="CPN33" s="347"/>
      <c r="CPO33" s="347"/>
      <c r="CPP33" s="347"/>
      <c r="CPQ33" s="347"/>
      <c r="CPR33" s="347"/>
      <c r="CPS33" s="347"/>
      <c r="CPT33" s="347"/>
      <c r="CPU33" s="347"/>
      <c r="CPV33" s="347"/>
      <c r="CPW33" s="347"/>
      <c r="CPX33" s="347"/>
      <c r="CPY33" s="347"/>
      <c r="CPZ33" s="347"/>
      <c r="CQA33" s="347"/>
      <c r="CQB33" s="347"/>
      <c r="CQC33" s="347"/>
      <c r="CQD33" s="347"/>
      <c r="CQE33" s="347"/>
      <c r="CQF33" s="347"/>
      <c r="CQG33" s="347"/>
      <c r="CQH33" s="347"/>
      <c r="CQI33" s="347"/>
      <c r="CQJ33" s="347"/>
      <c r="CQK33" s="347"/>
      <c r="CQL33" s="347"/>
      <c r="CQM33" s="347"/>
      <c r="CQN33" s="347"/>
      <c r="CQO33" s="347"/>
      <c r="CQP33" s="347"/>
      <c r="CQQ33" s="347"/>
      <c r="CQR33" s="347"/>
      <c r="CQS33" s="347"/>
      <c r="CQT33" s="347"/>
      <c r="CQU33" s="347"/>
      <c r="CQV33" s="347"/>
      <c r="CQW33" s="347"/>
      <c r="CQX33" s="347"/>
      <c r="CQY33" s="347"/>
      <c r="CQZ33" s="347"/>
      <c r="CRA33" s="347"/>
      <c r="CRB33" s="347"/>
      <c r="CRC33" s="347"/>
      <c r="CRD33" s="347"/>
      <c r="CRE33" s="347"/>
      <c r="CRF33" s="347"/>
      <c r="CRG33" s="347"/>
      <c r="CRH33" s="347"/>
      <c r="CRI33" s="347"/>
      <c r="CRJ33" s="347"/>
      <c r="CRK33" s="347"/>
      <c r="CRL33" s="347"/>
      <c r="CRM33" s="347"/>
      <c r="CRN33" s="347"/>
      <c r="CRO33" s="347"/>
      <c r="CRP33" s="347"/>
      <c r="CRQ33" s="347"/>
      <c r="CRR33" s="347"/>
      <c r="CRS33" s="347"/>
      <c r="CRT33" s="347"/>
      <c r="CRU33" s="347"/>
      <c r="CRV33" s="347"/>
      <c r="CRW33" s="347"/>
      <c r="CRX33" s="347"/>
      <c r="CRY33" s="347"/>
      <c r="CRZ33" s="347"/>
      <c r="CSA33" s="347"/>
      <c r="CSB33" s="347"/>
      <c r="CSC33" s="347"/>
      <c r="CSD33" s="347"/>
      <c r="CSE33" s="347"/>
      <c r="CSF33" s="347"/>
      <c r="CSG33" s="347"/>
      <c r="CSH33" s="347"/>
      <c r="CSI33" s="347"/>
      <c r="CSJ33" s="347"/>
      <c r="CSK33" s="347"/>
      <c r="CSL33" s="347"/>
      <c r="CSM33" s="347"/>
      <c r="CSN33" s="347"/>
      <c r="CSO33" s="347"/>
      <c r="CSP33" s="347"/>
      <c r="CSQ33" s="347"/>
      <c r="CSR33" s="347"/>
      <c r="CSS33" s="347"/>
      <c r="CST33" s="347"/>
      <c r="CSU33" s="347"/>
      <c r="CSV33" s="347"/>
      <c r="CSW33" s="347"/>
      <c r="CSX33" s="347"/>
      <c r="CSY33" s="347"/>
      <c r="CSZ33" s="347"/>
      <c r="CTA33" s="347"/>
      <c r="CTB33" s="347"/>
      <c r="CTC33" s="347"/>
      <c r="CTD33" s="347"/>
      <c r="CTE33" s="347"/>
      <c r="CTF33" s="347"/>
      <c r="CTG33" s="347"/>
      <c r="CTH33" s="347"/>
      <c r="CTI33" s="347"/>
      <c r="CTJ33" s="347"/>
      <c r="CTK33" s="347"/>
      <c r="CTL33" s="347"/>
      <c r="CTM33" s="347"/>
      <c r="CTN33" s="347"/>
      <c r="CTO33" s="347"/>
      <c r="CTP33" s="347"/>
      <c r="CTQ33" s="347"/>
      <c r="CTR33" s="347"/>
      <c r="CTS33" s="347"/>
      <c r="CTT33" s="347"/>
      <c r="CTU33" s="347"/>
      <c r="CTV33" s="347"/>
      <c r="CTW33" s="347"/>
      <c r="CTX33" s="347"/>
      <c r="CTY33" s="347"/>
      <c r="CTZ33" s="347"/>
      <c r="CUA33" s="347"/>
      <c r="CUB33" s="347"/>
      <c r="CUC33" s="347"/>
      <c r="CUD33" s="347"/>
      <c r="CUE33" s="347"/>
      <c r="CUF33" s="347"/>
      <c r="CUG33" s="347"/>
      <c r="CUH33" s="347"/>
      <c r="CUI33" s="347"/>
      <c r="CUJ33" s="347"/>
      <c r="CUK33" s="347"/>
      <c r="CUL33" s="347"/>
      <c r="CUM33" s="347"/>
      <c r="CUN33" s="347"/>
      <c r="CUO33" s="347"/>
      <c r="CUP33" s="347"/>
      <c r="CUQ33" s="347"/>
      <c r="CUR33" s="347"/>
      <c r="CUS33" s="347"/>
      <c r="CUT33" s="347"/>
      <c r="CUU33" s="347"/>
      <c r="CUV33" s="347"/>
      <c r="CUW33" s="347"/>
      <c r="CUX33" s="347"/>
      <c r="CUY33" s="347"/>
      <c r="CUZ33" s="347"/>
      <c r="CVA33" s="347"/>
      <c r="CVB33" s="347"/>
      <c r="CVC33" s="347"/>
      <c r="CVD33" s="347"/>
      <c r="CVE33" s="347"/>
      <c r="CVF33" s="347"/>
      <c r="CVG33" s="347"/>
      <c r="CVH33" s="347"/>
      <c r="CVI33" s="347"/>
      <c r="CVJ33" s="347"/>
      <c r="CVK33" s="347"/>
      <c r="CVL33" s="347"/>
      <c r="CVM33" s="347"/>
      <c r="CVN33" s="347"/>
      <c r="CVO33" s="347"/>
      <c r="CVP33" s="347"/>
      <c r="CVQ33" s="347"/>
      <c r="CVR33" s="347"/>
      <c r="CVS33" s="347"/>
      <c r="CVT33" s="347"/>
      <c r="CVU33" s="347"/>
      <c r="CVV33" s="347"/>
      <c r="CVW33" s="347"/>
      <c r="CVX33" s="347"/>
      <c r="CVY33" s="347"/>
      <c r="CVZ33" s="347"/>
      <c r="CWA33" s="347"/>
      <c r="CWB33" s="347"/>
      <c r="CWC33" s="347"/>
      <c r="CWD33" s="347"/>
      <c r="CWE33" s="347"/>
      <c r="CWF33" s="347"/>
      <c r="CWG33" s="347"/>
      <c r="CWH33" s="347"/>
      <c r="CWI33" s="347"/>
      <c r="CWJ33" s="347"/>
      <c r="CWK33" s="347"/>
      <c r="CWL33" s="347"/>
      <c r="CWM33" s="347"/>
      <c r="CWN33" s="347"/>
      <c r="CWO33" s="347"/>
      <c r="CWP33" s="347"/>
      <c r="CWQ33" s="347"/>
      <c r="CWR33" s="347"/>
      <c r="CWS33" s="347"/>
      <c r="CWT33" s="347"/>
      <c r="CWU33" s="347"/>
      <c r="CWV33" s="347"/>
      <c r="CWW33" s="347"/>
      <c r="CWX33" s="347"/>
      <c r="CWY33" s="347"/>
      <c r="CWZ33" s="347"/>
      <c r="CXA33" s="347"/>
      <c r="CXB33" s="347"/>
      <c r="CXC33" s="347"/>
      <c r="CXD33" s="347"/>
      <c r="CXE33" s="347"/>
      <c r="CXF33" s="347"/>
      <c r="CXG33" s="347"/>
      <c r="CXH33" s="347"/>
      <c r="CXI33" s="347"/>
      <c r="CXJ33" s="347"/>
      <c r="CXK33" s="347"/>
      <c r="CXL33" s="347"/>
      <c r="CXM33" s="347"/>
      <c r="CXN33" s="347"/>
      <c r="CXO33" s="347"/>
      <c r="CXP33" s="347"/>
      <c r="CXQ33" s="347"/>
      <c r="CXR33" s="347"/>
      <c r="CXS33" s="347"/>
      <c r="CXT33" s="347"/>
      <c r="CXU33" s="347"/>
      <c r="CXV33" s="347"/>
      <c r="CXW33" s="347"/>
      <c r="CXX33" s="347"/>
      <c r="CXY33" s="347"/>
      <c r="CXZ33" s="347"/>
      <c r="CYA33" s="347"/>
      <c r="CYB33" s="347"/>
      <c r="CYC33" s="347"/>
      <c r="CYD33" s="347"/>
      <c r="CYE33" s="347"/>
      <c r="CYF33" s="347"/>
      <c r="CYG33" s="347"/>
      <c r="CYH33" s="347"/>
      <c r="CYI33" s="347"/>
      <c r="CYJ33" s="347"/>
      <c r="CYK33" s="347"/>
      <c r="CYL33" s="347"/>
      <c r="CYM33" s="347"/>
      <c r="CYN33" s="347"/>
      <c r="CYO33" s="347"/>
      <c r="CYP33" s="347"/>
      <c r="CYQ33" s="347"/>
      <c r="CYR33" s="347"/>
      <c r="CYS33" s="347"/>
      <c r="CYT33" s="347"/>
      <c r="CYU33" s="347"/>
      <c r="CYV33" s="347"/>
      <c r="CYW33" s="347"/>
      <c r="CYX33" s="347"/>
      <c r="CYY33" s="347"/>
      <c r="CYZ33" s="347"/>
      <c r="CZA33" s="347"/>
      <c r="CZB33" s="347"/>
      <c r="CZC33" s="347"/>
      <c r="CZD33" s="347"/>
      <c r="CZE33" s="347"/>
      <c r="CZF33" s="347"/>
      <c r="CZG33" s="347"/>
      <c r="CZH33" s="347"/>
      <c r="CZI33" s="347"/>
      <c r="CZJ33" s="347"/>
      <c r="CZK33" s="347"/>
      <c r="CZL33" s="347"/>
      <c r="CZM33" s="347"/>
      <c r="CZN33" s="347"/>
      <c r="CZO33" s="347"/>
      <c r="CZP33" s="347"/>
      <c r="CZQ33" s="347"/>
      <c r="CZR33" s="347"/>
      <c r="CZS33" s="347"/>
      <c r="CZT33" s="347"/>
      <c r="CZU33" s="347"/>
      <c r="CZV33" s="347"/>
      <c r="CZW33" s="347"/>
      <c r="CZX33" s="347"/>
      <c r="CZY33" s="347"/>
      <c r="CZZ33" s="347"/>
      <c r="DAA33" s="347"/>
      <c r="DAB33" s="347"/>
      <c r="DAC33" s="347"/>
      <c r="DAD33" s="347"/>
      <c r="DAE33" s="347"/>
      <c r="DAF33" s="347"/>
      <c r="DAG33" s="347"/>
      <c r="DAH33" s="347"/>
      <c r="DAI33" s="347"/>
      <c r="DAJ33" s="347"/>
      <c r="DAK33" s="347"/>
      <c r="DAL33" s="347"/>
      <c r="DAM33" s="347"/>
      <c r="DAN33" s="347"/>
      <c r="DAO33" s="347"/>
      <c r="DAP33" s="347"/>
      <c r="DAQ33" s="347"/>
      <c r="DAR33" s="347"/>
      <c r="DAS33" s="347"/>
      <c r="DAT33" s="347"/>
      <c r="DAU33" s="347"/>
      <c r="DAV33" s="347"/>
      <c r="DAW33" s="347"/>
      <c r="DAX33" s="347"/>
      <c r="DAY33" s="347"/>
      <c r="DAZ33" s="347"/>
      <c r="DBA33" s="347"/>
      <c r="DBB33" s="347"/>
      <c r="DBC33" s="347"/>
      <c r="DBD33" s="347"/>
      <c r="DBE33" s="347"/>
      <c r="DBF33" s="347"/>
      <c r="DBG33" s="347"/>
      <c r="DBH33" s="347"/>
      <c r="DBI33" s="347"/>
      <c r="DBJ33" s="347"/>
      <c r="DBK33" s="347"/>
      <c r="DBL33" s="347"/>
      <c r="DBM33" s="347"/>
      <c r="DBN33" s="347"/>
      <c r="DBO33" s="347"/>
      <c r="DBP33" s="347"/>
      <c r="DBQ33" s="347"/>
      <c r="DBR33" s="347"/>
      <c r="DBS33" s="347"/>
      <c r="DBT33" s="347"/>
      <c r="DBU33" s="347"/>
      <c r="DBV33" s="347"/>
      <c r="DBW33" s="347"/>
      <c r="DBX33" s="347"/>
      <c r="DBY33" s="347"/>
      <c r="DBZ33" s="347"/>
      <c r="DCA33" s="347"/>
      <c r="DCB33" s="347"/>
      <c r="DCC33" s="347"/>
      <c r="DCD33" s="347"/>
      <c r="DCE33" s="347"/>
      <c r="DCF33" s="347"/>
      <c r="DCG33" s="347"/>
      <c r="DCH33" s="347"/>
      <c r="DCI33" s="347"/>
      <c r="DCJ33" s="347"/>
      <c r="DCK33" s="347"/>
      <c r="DCL33" s="347"/>
      <c r="DCM33" s="347"/>
      <c r="DCN33" s="347"/>
      <c r="DCO33" s="347"/>
      <c r="DCP33" s="347"/>
      <c r="DCQ33" s="347"/>
      <c r="DCR33" s="347"/>
      <c r="DCS33" s="347"/>
      <c r="DCT33" s="347"/>
      <c r="DCU33" s="347"/>
      <c r="DCV33" s="347"/>
      <c r="DCW33" s="347"/>
      <c r="DCX33" s="347"/>
      <c r="DCY33" s="347"/>
      <c r="DCZ33" s="347"/>
      <c r="DDA33" s="347"/>
      <c r="DDB33" s="347"/>
      <c r="DDC33" s="347"/>
      <c r="DDD33" s="347"/>
      <c r="DDE33" s="347"/>
      <c r="DDF33" s="347"/>
      <c r="DDG33" s="347"/>
      <c r="DDH33" s="347"/>
      <c r="DDI33" s="347"/>
      <c r="DDJ33" s="347"/>
      <c r="DDK33" s="347"/>
      <c r="DDL33" s="347"/>
      <c r="DDM33" s="347"/>
      <c r="DDN33" s="347"/>
      <c r="DDO33" s="347"/>
      <c r="DDP33" s="347"/>
      <c r="DDQ33" s="347"/>
      <c r="DDR33" s="347"/>
      <c r="DDS33" s="347"/>
      <c r="DDT33" s="347"/>
      <c r="DDU33" s="347"/>
      <c r="DDV33" s="347"/>
      <c r="DDW33" s="347"/>
      <c r="DDX33" s="347"/>
      <c r="DDY33" s="347"/>
      <c r="DDZ33" s="347"/>
      <c r="DEA33" s="347"/>
      <c r="DEB33" s="347"/>
      <c r="DEC33" s="347"/>
      <c r="DED33" s="347"/>
      <c r="DEE33" s="347"/>
      <c r="DEF33" s="347"/>
      <c r="DEG33" s="347"/>
      <c r="DEH33" s="347"/>
      <c r="DEI33" s="347"/>
      <c r="DEJ33" s="347"/>
      <c r="DEK33" s="347"/>
      <c r="DEL33" s="347"/>
      <c r="DEM33" s="347"/>
      <c r="DEN33" s="347"/>
      <c r="DEO33" s="347"/>
      <c r="DEP33" s="347"/>
      <c r="DEQ33" s="347"/>
      <c r="DER33" s="347"/>
      <c r="DES33" s="347"/>
      <c r="DET33" s="347"/>
      <c r="DEU33" s="347"/>
      <c r="DEV33" s="347"/>
      <c r="DEW33" s="347"/>
      <c r="DEX33" s="347"/>
      <c r="DEY33" s="347"/>
      <c r="DEZ33" s="347"/>
      <c r="DFA33" s="347"/>
      <c r="DFB33" s="347"/>
      <c r="DFC33" s="347"/>
      <c r="DFD33" s="347"/>
      <c r="DFE33" s="347"/>
      <c r="DFF33" s="347"/>
      <c r="DFG33" s="347"/>
      <c r="DFH33" s="347"/>
      <c r="DFI33" s="347"/>
      <c r="DFJ33" s="347"/>
      <c r="DFK33" s="347"/>
      <c r="DFL33" s="347"/>
      <c r="DFM33" s="347"/>
      <c r="DFN33" s="347"/>
      <c r="DFO33" s="347"/>
      <c r="DFP33" s="347"/>
      <c r="DFQ33" s="347"/>
      <c r="DFR33" s="347"/>
      <c r="DFS33" s="347"/>
      <c r="DFT33" s="347"/>
      <c r="DFU33" s="347"/>
      <c r="DFV33" s="347"/>
      <c r="DFW33" s="347"/>
      <c r="DFX33" s="347"/>
      <c r="DFY33" s="347"/>
      <c r="DFZ33" s="347"/>
      <c r="DGA33" s="347"/>
      <c r="DGB33" s="347"/>
      <c r="DGC33" s="347"/>
      <c r="DGD33" s="347"/>
      <c r="DGE33" s="347"/>
      <c r="DGF33" s="347"/>
      <c r="DGG33" s="347"/>
      <c r="DGH33" s="347"/>
      <c r="DGI33" s="347"/>
      <c r="DGJ33" s="347"/>
      <c r="DGK33" s="347"/>
      <c r="DGL33" s="347"/>
      <c r="DGM33" s="347"/>
      <c r="DGN33" s="347"/>
      <c r="DGO33" s="347"/>
      <c r="DGP33" s="347"/>
      <c r="DGQ33" s="347"/>
      <c r="DGR33" s="347"/>
      <c r="DGS33" s="347"/>
      <c r="DGT33" s="347"/>
      <c r="DGU33" s="347"/>
      <c r="DGV33" s="347"/>
      <c r="DGW33" s="347"/>
      <c r="DGX33" s="347"/>
      <c r="DGY33" s="347"/>
      <c r="DGZ33" s="347"/>
      <c r="DHA33" s="347"/>
      <c r="DHB33" s="347"/>
      <c r="DHC33" s="347"/>
      <c r="DHD33" s="347"/>
      <c r="DHE33" s="347"/>
      <c r="DHF33" s="347"/>
      <c r="DHG33" s="347"/>
      <c r="DHH33" s="347"/>
      <c r="DHI33" s="347"/>
      <c r="DHJ33" s="347"/>
      <c r="DHK33" s="347"/>
      <c r="DHL33" s="347"/>
      <c r="DHM33" s="347"/>
      <c r="DHN33" s="347"/>
      <c r="DHO33" s="347"/>
      <c r="DHP33" s="347"/>
      <c r="DHQ33" s="347"/>
      <c r="DHR33" s="347"/>
      <c r="DHS33" s="347"/>
      <c r="DHT33" s="347"/>
      <c r="DHU33" s="347"/>
      <c r="DHV33" s="347"/>
      <c r="DHW33" s="347"/>
      <c r="DHX33" s="347"/>
      <c r="DHY33" s="347"/>
      <c r="DHZ33" s="347"/>
      <c r="DIA33" s="347"/>
      <c r="DIB33" s="347"/>
      <c r="DIC33" s="347"/>
      <c r="DID33" s="347"/>
      <c r="DIE33" s="347"/>
      <c r="DIF33" s="347"/>
      <c r="DIG33" s="347"/>
      <c r="DIH33" s="347"/>
      <c r="DII33" s="347"/>
      <c r="DIJ33" s="347"/>
      <c r="DIK33" s="347"/>
      <c r="DIL33" s="347"/>
      <c r="DIM33" s="347"/>
      <c r="DIN33" s="347"/>
      <c r="DIO33" s="347"/>
      <c r="DIP33" s="347"/>
      <c r="DIQ33" s="347"/>
      <c r="DIR33" s="347"/>
      <c r="DIS33" s="347"/>
      <c r="DIT33" s="347"/>
      <c r="DIU33" s="347"/>
      <c r="DIV33" s="347"/>
      <c r="DIW33" s="347"/>
      <c r="DIX33" s="347"/>
      <c r="DIY33" s="347"/>
      <c r="DIZ33" s="347"/>
      <c r="DJA33" s="347"/>
      <c r="DJB33" s="347"/>
      <c r="DJC33" s="347"/>
      <c r="DJD33" s="347"/>
      <c r="DJE33" s="347"/>
      <c r="DJF33" s="347"/>
      <c r="DJG33" s="347"/>
      <c r="DJH33" s="347"/>
      <c r="DJI33" s="347"/>
      <c r="DJJ33" s="347"/>
      <c r="DJK33" s="347"/>
      <c r="DJL33" s="347"/>
      <c r="DJM33" s="347"/>
      <c r="DJN33" s="347"/>
      <c r="DJO33" s="347"/>
      <c r="DJP33" s="347"/>
      <c r="DJQ33" s="347"/>
      <c r="DJR33" s="347"/>
      <c r="DJS33" s="347"/>
      <c r="DJT33" s="347"/>
      <c r="DJU33" s="347"/>
      <c r="DJV33" s="347"/>
      <c r="DJW33" s="347"/>
      <c r="DJX33" s="347"/>
      <c r="DJY33" s="347"/>
      <c r="DJZ33" s="347"/>
      <c r="DKA33" s="347"/>
      <c r="DKB33" s="347"/>
      <c r="DKC33" s="347"/>
      <c r="DKD33" s="347"/>
      <c r="DKE33" s="347"/>
      <c r="DKF33" s="347"/>
      <c r="DKG33" s="347"/>
      <c r="DKH33" s="347"/>
      <c r="DKI33" s="347"/>
      <c r="DKJ33" s="347"/>
      <c r="DKK33" s="347"/>
      <c r="DKL33" s="347"/>
      <c r="DKM33" s="347"/>
      <c r="DKN33" s="347"/>
      <c r="DKO33" s="347"/>
      <c r="DKP33" s="347"/>
      <c r="DKQ33" s="347"/>
      <c r="DKR33" s="347"/>
      <c r="DKS33" s="347"/>
      <c r="DKT33" s="347"/>
      <c r="DKU33" s="347"/>
      <c r="DKV33" s="347"/>
      <c r="DKW33" s="347"/>
      <c r="DKX33" s="347"/>
      <c r="DKY33" s="347"/>
      <c r="DKZ33" s="347"/>
      <c r="DLA33" s="347"/>
      <c r="DLB33" s="347"/>
      <c r="DLC33" s="347"/>
      <c r="DLD33" s="347"/>
      <c r="DLE33" s="347"/>
      <c r="DLF33" s="347"/>
      <c r="DLG33" s="347"/>
      <c r="DLH33" s="347"/>
      <c r="DLI33" s="347"/>
      <c r="DLJ33" s="347"/>
      <c r="DLK33" s="347"/>
      <c r="DLL33" s="347"/>
      <c r="DLM33" s="347"/>
      <c r="DLN33" s="347"/>
      <c r="DLO33" s="347"/>
      <c r="DLP33" s="347"/>
      <c r="DLQ33" s="347"/>
      <c r="DLR33" s="347"/>
      <c r="DLS33" s="347"/>
      <c r="DLT33" s="347"/>
      <c r="DLU33" s="347"/>
      <c r="DLV33" s="347"/>
      <c r="DLW33" s="347"/>
      <c r="DLX33" s="347"/>
      <c r="DLY33" s="347"/>
      <c r="DLZ33" s="347"/>
      <c r="DMA33" s="347"/>
      <c r="DMB33" s="347"/>
      <c r="DMC33" s="347"/>
      <c r="DMD33" s="347"/>
      <c r="DME33" s="347"/>
      <c r="DMF33" s="347"/>
      <c r="DMG33" s="347"/>
      <c r="DMH33" s="347"/>
      <c r="DMI33" s="347"/>
      <c r="DMJ33" s="347"/>
      <c r="DMK33" s="347"/>
      <c r="DML33" s="347"/>
      <c r="DMM33" s="347"/>
      <c r="DMN33" s="347"/>
      <c r="DMO33" s="347"/>
      <c r="DMP33" s="347"/>
      <c r="DMQ33" s="347"/>
      <c r="DMR33" s="347"/>
      <c r="DMS33" s="347"/>
      <c r="DMT33" s="347"/>
      <c r="DMU33" s="347"/>
      <c r="DMV33" s="347"/>
      <c r="DMW33" s="347"/>
      <c r="DMX33" s="347"/>
      <c r="DMY33" s="347"/>
      <c r="DMZ33" s="347"/>
      <c r="DNA33" s="347"/>
      <c r="DNB33" s="347"/>
      <c r="DNC33" s="347"/>
      <c r="DND33" s="347"/>
      <c r="DNE33" s="347"/>
      <c r="DNF33" s="347"/>
      <c r="DNG33" s="347"/>
      <c r="DNH33" s="347"/>
      <c r="DNI33" s="347"/>
      <c r="DNJ33" s="347"/>
      <c r="DNK33" s="347"/>
      <c r="DNL33" s="347"/>
      <c r="DNM33" s="347"/>
      <c r="DNN33" s="347"/>
      <c r="DNO33" s="347"/>
      <c r="DNP33" s="347"/>
      <c r="DNQ33" s="347"/>
      <c r="DNR33" s="347"/>
      <c r="DNS33" s="347"/>
      <c r="DNT33" s="347"/>
      <c r="DNU33" s="347"/>
      <c r="DNV33" s="347"/>
      <c r="DNW33" s="347"/>
      <c r="DNX33" s="347"/>
      <c r="DNY33" s="347"/>
      <c r="DNZ33" s="347"/>
      <c r="DOA33" s="347"/>
      <c r="DOB33" s="347"/>
      <c r="DOC33" s="347"/>
      <c r="DOD33" s="347"/>
      <c r="DOE33" s="347"/>
      <c r="DOF33" s="347"/>
      <c r="DOG33" s="347"/>
      <c r="DOH33" s="347"/>
      <c r="DOI33" s="347"/>
      <c r="DOJ33" s="347"/>
      <c r="DOK33" s="347"/>
      <c r="DOL33" s="347"/>
      <c r="DOM33" s="347"/>
      <c r="DON33" s="347"/>
      <c r="DOO33" s="347"/>
      <c r="DOP33" s="347"/>
      <c r="DOQ33" s="347"/>
      <c r="DOR33" s="347"/>
      <c r="DOS33" s="347"/>
      <c r="DOT33" s="347"/>
      <c r="DOU33" s="347"/>
      <c r="DOV33" s="347"/>
      <c r="DOW33" s="347"/>
      <c r="DOX33" s="347"/>
      <c r="DOY33" s="347"/>
      <c r="DOZ33" s="347"/>
      <c r="DPA33" s="347"/>
      <c r="DPB33" s="347"/>
      <c r="DPC33" s="347"/>
      <c r="DPD33" s="347"/>
      <c r="DPE33" s="347"/>
      <c r="DPF33" s="347"/>
      <c r="DPG33" s="347"/>
      <c r="DPH33" s="347"/>
      <c r="DPI33" s="347"/>
      <c r="DPJ33" s="347"/>
      <c r="DPK33" s="347"/>
      <c r="DPL33" s="347"/>
      <c r="DPM33" s="347"/>
      <c r="DPN33" s="347"/>
      <c r="DPO33" s="347"/>
      <c r="DPP33" s="347"/>
      <c r="DPQ33" s="347"/>
      <c r="DPR33" s="347"/>
      <c r="DPS33" s="347"/>
      <c r="DPT33" s="347"/>
      <c r="DPU33" s="347"/>
      <c r="DPV33" s="347"/>
      <c r="DPW33" s="347"/>
      <c r="DPX33" s="347"/>
      <c r="DPY33" s="347"/>
      <c r="DPZ33" s="347"/>
      <c r="DQA33" s="347"/>
      <c r="DQB33" s="347"/>
      <c r="DQC33" s="347"/>
      <c r="DQD33" s="347"/>
      <c r="DQE33" s="347"/>
      <c r="DQF33" s="347"/>
      <c r="DQG33" s="347"/>
      <c r="DQH33" s="347"/>
      <c r="DQI33" s="347"/>
      <c r="DQJ33" s="347"/>
      <c r="DQK33" s="347"/>
      <c r="DQL33" s="347"/>
      <c r="DQM33" s="347"/>
      <c r="DQN33" s="347"/>
      <c r="DQO33" s="347"/>
      <c r="DQP33" s="347"/>
      <c r="DQQ33" s="347"/>
      <c r="DQR33" s="347"/>
      <c r="DQS33" s="347"/>
      <c r="DQT33" s="347"/>
      <c r="DQU33" s="347"/>
      <c r="DQV33" s="347"/>
      <c r="DQW33" s="347"/>
      <c r="DQX33" s="347"/>
      <c r="DQY33" s="347"/>
      <c r="DQZ33" s="347"/>
      <c r="DRA33" s="347"/>
      <c r="DRB33" s="347"/>
      <c r="DRC33" s="347"/>
      <c r="DRD33" s="347"/>
      <c r="DRE33" s="347"/>
      <c r="DRF33" s="347"/>
      <c r="DRG33" s="347"/>
      <c r="DRH33" s="347"/>
      <c r="DRI33" s="347"/>
      <c r="DRJ33" s="347"/>
      <c r="DRK33" s="347"/>
      <c r="DRL33" s="347"/>
      <c r="DRM33" s="347"/>
      <c r="DRN33" s="347"/>
      <c r="DRO33" s="347"/>
      <c r="DRP33" s="347"/>
      <c r="DRQ33" s="347"/>
      <c r="DRR33" s="347"/>
      <c r="DRS33" s="347"/>
      <c r="DRT33" s="347"/>
      <c r="DRU33" s="347"/>
      <c r="DRV33" s="347"/>
      <c r="DRW33" s="347"/>
      <c r="DRX33" s="347"/>
      <c r="DRY33" s="347"/>
      <c r="DRZ33" s="347"/>
      <c r="DSA33" s="347"/>
      <c r="DSB33" s="347"/>
      <c r="DSC33" s="347"/>
      <c r="DSD33" s="347"/>
      <c r="DSE33" s="347"/>
      <c r="DSF33" s="347"/>
      <c r="DSG33" s="347"/>
      <c r="DSH33" s="347"/>
      <c r="DSI33" s="347"/>
      <c r="DSJ33" s="347"/>
      <c r="DSK33" s="347"/>
      <c r="DSL33" s="347"/>
      <c r="DSM33" s="347"/>
      <c r="DSN33" s="347"/>
      <c r="DSO33" s="347"/>
      <c r="DSP33" s="347"/>
      <c r="DSQ33" s="347"/>
      <c r="DSR33" s="347"/>
      <c r="DSS33" s="347"/>
      <c r="DST33" s="347"/>
      <c r="DSU33" s="347"/>
      <c r="DSV33" s="347"/>
      <c r="DSW33" s="347"/>
      <c r="DSX33" s="347"/>
      <c r="DSY33" s="347"/>
      <c r="DSZ33" s="347"/>
      <c r="DTA33" s="347"/>
      <c r="DTB33" s="347"/>
      <c r="DTC33" s="347"/>
      <c r="DTD33" s="347"/>
      <c r="DTE33" s="347"/>
      <c r="DTF33" s="347"/>
      <c r="DTG33" s="347"/>
      <c r="DTH33" s="347"/>
      <c r="DTI33" s="347"/>
      <c r="DTJ33" s="347"/>
      <c r="DTK33" s="347"/>
      <c r="DTL33" s="347"/>
      <c r="DTM33" s="347"/>
      <c r="DTN33" s="347"/>
      <c r="DTO33" s="347"/>
      <c r="DTP33" s="347"/>
      <c r="DTQ33" s="347"/>
      <c r="DTR33" s="347"/>
      <c r="DTS33" s="347"/>
      <c r="DTT33" s="347"/>
      <c r="DTU33" s="347"/>
      <c r="DTV33" s="347"/>
      <c r="DTW33" s="347"/>
      <c r="DTX33" s="347"/>
      <c r="DTY33" s="347"/>
      <c r="DTZ33" s="347"/>
      <c r="DUA33" s="347"/>
      <c r="DUB33" s="347"/>
      <c r="DUC33" s="347"/>
      <c r="DUD33" s="347"/>
      <c r="DUE33" s="347"/>
      <c r="DUF33" s="347"/>
      <c r="DUG33" s="347"/>
      <c r="DUH33" s="347"/>
      <c r="DUI33" s="347"/>
      <c r="DUJ33" s="347"/>
      <c r="DUK33" s="347"/>
      <c r="DUL33" s="347"/>
      <c r="DUM33" s="347"/>
      <c r="DUN33" s="347"/>
      <c r="DUO33" s="347"/>
      <c r="DUP33" s="347"/>
      <c r="DUQ33" s="347"/>
      <c r="DUR33" s="347"/>
      <c r="DUS33" s="347"/>
      <c r="DUT33" s="347"/>
      <c r="DUU33" s="347"/>
      <c r="DUV33" s="347"/>
      <c r="DUW33" s="347"/>
      <c r="DUX33" s="347"/>
      <c r="DUY33" s="347"/>
      <c r="DUZ33" s="347"/>
      <c r="DVA33" s="347"/>
      <c r="DVB33" s="347"/>
      <c r="DVC33" s="347"/>
      <c r="DVD33" s="347"/>
      <c r="DVE33" s="347"/>
      <c r="DVF33" s="347"/>
      <c r="DVG33" s="347"/>
      <c r="DVH33" s="347"/>
      <c r="DVI33" s="347"/>
      <c r="DVJ33" s="347"/>
      <c r="DVK33" s="347"/>
      <c r="DVL33" s="347"/>
      <c r="DVM33" s="347"/>
      <c r="DVN33" s="347"/>
      <c r="DVO33" s="347"/>
      <c r="DVP33" s="347"/>
      <c r="DVQ33" s="347"/>
      <c r="DVR33" s="347"/>
      <c r="DVS33" s="347"/>
      <c r="DVT33" s="347"/>
      <c r="DVU33" s="347"/>
      <c r="DVV33" s="347"/>
      <c r="DVW33" s="347"/>
      <c r="DVX33" s="347"/>
      <c r="DVY33" s="347"/>
      <c r="DVZ33" s="347"/>
      <c r="DWA33" s="347"/>
      <c r="DWB33" s="347"/>
      <c r="DWC33" s="347"/>
      <c r="DWD33" s="347"/>
      <c r="DWE33" s="347"/>
      <c r="DWF33" s="347"/>
      <c r="DWG33" s="347"/>
      <c r="DWH33" s="347"/>
      <c r="DWI33" s="347"/>
      <c r="DWJ33" s="347"/>
      <c r="DWK33" s="347"/>
      <c r="DWL33" s="347"/>
      <c r="DWM33" s="347"/>
      <c r="DWN33" s="347"/>
      <c r="DWO33" s="347"/>
      <c r="DWP33" s="347"/>
      <c r="DWQ33" s="347"/>
      <c r="DWR33" s="347"/>
      <c r="DWS33" s="347"/>
      <c r="DWT33" s="347"/>
      <c r="DWU33" s="347"/>
      <c r="DWV33" s="347"/>
      <c r="DWW33" s="347"/>
      <c r="DWX33" s="347"/>
      <c r="DWY33" s="347"/>
      <c r="DWZ33" s="347"/>
      <c r="DXA33" s="347"/>
      <c r="DXB33" s="347"/>
      <c r="DXC33" s="347"/>
      <c r="DXD33" s="347"/>
      <c r="DXE33" s="347"/>
      <c r="DXF33" s="347"/>
      <c r="DXG33" s="347"/>
      <c r="DXH33" s="347"/>
      <c r="DXI33" s="347"/>
      <c r="DXJ33" s="347"/>
      <c r="DXK33" s="347"/>
      <c r="DXL33" s="347"/>
      <c r="DXM33" s="347"/>
      <c r="DXN33" s="347"/>
      <c r="DXO33" s="347"/>
      <c r="DXP33" s="347"/>
      <c r="DXQ33" s="347"/>
      <c r="DXR33" s="347"/>
      <c r="DXS33" s="347"/>
      <c r="DXT33" s="347"/>
      <c r="DXU33" s="347"/>
      <c r="DXV33" s="347"/>
      <c r="DXW33" s="347"/>
      <c r="DXX33" s="347"/>
      <c r="DXY33" s="347"/>
      <c r="DXZ33" s="347"/>
      <c r="DYA33" s="347"/>
      <c r="DYB33" s="347"/>
      <c r="DYC33" s="347"/>
      <c r="DYD33" s="347"/>
      <c r="DYE33" s="347"/>
      <c r="DYF33" s="347"/>
      <c r="DYG33" s="347"/>
      <c r="DYH33" s="347"/>
      <c r="DYI33" s="347"/>
      <c r="DYJ33" s="347"/>
      <c r="DYK33" s="347"/>
      <c r="DYL33" s="347"/>
      <c r="DYM33" s="347"/>
      <c r="DYN33" s="347"/>
      <c r="DYO33" s="347"/>
      <c r="DYP33" s="347"/>
      <c r="DYQ33" s="347"/>
      <c r="DYR33" s="347"/>
      <c r="DYS33" s="347"/>
      <c r="DYT33" s="347"/>
      <c r="DYU33" s="347"/>
      <c r="DYV33" s="347"/>
      <c r="DYW33" s="347"/>
      <c r="DYX33" s="347"/>
      <c r="DYY33" s="347"/>
      <c r="DYZ33" s="347"/>
      <c r="DZA33" s="347"/>
      <c r="DZB33" s="347"/>
      <c r="DZC33" s="347"/>
      <c r="DZD33" s="347"/>
      <c r="DZE33" s="347"/>
      <c r="DZF33" s="347"/>
      <c r="DZG33" s="347"/>
      <c r="DZH33" s="347"/>
      <c r="DZI33" s="347"/>
      <c r="DZJ33" s="347"/>
      <c r="DZK33" s="347"/>
      <c r="DZL33" s="347"/>
      <c r="DZM33" s="347"/>
      <c r="DZN33" s="347"/>
      <c r="DZO33" s="347"/>
      <c r="DZP33" s="347"/>
      <c r="DZQ33" s="347"/>
      <c r="DZR33" s="347"/>
      <c r="DZS33" s="347"/>
      <c r="DZT33" s="347"/>
      <c r="DZU33" s="347"/>
      <c r="DZV33" s="347"/>
      <c r="DZW33" s="347"/>
      <c r="DZX33" s="347"/>
      <c r="DZY33" s="347"/>
      <c r="DZZ33" s="347"/>
      <c r="EAA33" s="347"/>
      <c r="EAB33" s="347"/>
      <c r="EAC33" s="347"/>
      <c r="EAD33" s="347"/>
      <c r="EAE33" s="347"/>
      <c r="EAF33" s="347"/>
      <c r="EAG33" s="347"/>
      <c r="EAH33" s="347"/>
      <c r="EAI33" s="347"/>
      <c r="EAJ33" s="347"/>
      <c r="EAK33" s="347"/>
      <c r="EAL33" s="347"/>
      <c r="EAM33" s="347"/>
      <c r="EAN33" s="347"/>
      <c r="EAO33" s="347"/>
      <c r="EAP33" s="347"/>
      <c r="EAQ33" s="347"/>
      <c r="EAR33" s="347"/>
      <c r="EAS33" s="347"/>
      <c r="EAT33" s="347"/>
      <c r="EAU33" s="347"/>
      <c r="EAV33" s="347"/>
      <c r="EAW33" s="347"/>
      <c r="EAX33" s="347"/>
      <c r="EAY33" s="347"/>
      <c r="EAZ33" s="347"/>
      <c r="EBA33" s="347"/>
      <c r="EBB33" s="347"/>
      <c r="EBC33" s="347"/>
      <c r="EBD33" s="347"/>
      <c r="EBE33" s="347"/>
      <c r="EBF33" s="347"/>
      <c r="EBG33" s="347"/>
      <c r="EBH33" s="347"/>
      <c r="EBI33" s="347"/>
      <c r="EBJ33" s="347"/>
      <c r="EBK33" s="347"/>
      <c r="EBL33" s="347"/>
      <c r="EBM33" s="347"/>
      <c r="EBN33" s="347"/>
      <c r="EBO33" s="347"/>
      <c r="EBP33" s="347"/>
      <c r="EBQ33" s="347"/>
      <c r="EBR33" s="347"/>
      <c r="EBS33" s="347"/>
      <c r="EBT33" s="347"/>
      <c r="EBU33" s="347"/>
      <c r="EBV33" s="347"/>
      <c r="EBW33" s="347"/>
      <c r="EBX33" s="347"/>
      <c r="EBY33" s="347"/>
      <c r="EBZ33" s="347"/>
      <c r="ECA33" s="347"/>
      <c r="ECB33" s="347"/>
      <c r="ECC33" s="347"/>
      <c r="ECD33" s="347"/>
      <c r="ECE33" s="347"/>
      <c r="ECF33" s="347"/>
      <c r="ECG33" s="347"/>
      <c r="ECH33" s="347"/>
      <c r="ECI33" s="347"/>
      <c r="ECJ33" s="347"/>
      <c r="ECK33" s="347"/>
      <c r="ECL33" s="347"/>
      <c r="ECM33" s="347"/>
      <c r="ECN33" s="347"/>
      <c r="ECO33" s="347"/>
      <c r="ECP33" s="347"/>
      <c r="ECQ33" s="347"/>
      <c r="ECR33" s="347"/>
      <c r="ECS33" s="347"/>
      <c r="ECT33" s="347"/>
      <c r="ECU33" s="347"/>
      <c r="ECV33" s="347"/>
      <c r="ECW33" s="347"/>
      <c r="ECX33" s="347"/>
      <c r="ECY33" s="347"/>
      <c r="ECZ33" s="347"/>
      <c r="EDA33" s="347"/>
      <c r="EDB33" s="347"/>
      <c r="EDC33" s="347"/>
      <c r="EDD33" s="347"/>
      <c r="EDE33" s="347"/>
      <c r="EDF33" s="347"/>
      <c r="EDG33" s="347"/>
      <c r="EDH33" s="347"/>
      <c r="EDI33" s="347"/>
      <c r="EDJ33" s="347"/>
      <c r="EDK33" s="347"/>
      <c r="EDL33" s="347"/>
      <c r="EDM33" s="347"/>
      <c r="EDN33" s="347"/>
      <c r="EDO33" s="347"/>
      <c r="EDP33" s="347"/>
      <c r="EDQ33" s="347"/>
      <c r="EDR33" s="347"/>
      <c r="EDS33" s="347"/>
      <c r="EDT33" s="347"/>
      <c r="EDU33" s="347"/>
      <c r="EDV33" s="347"/>
      <c r="EDW33" s="347"/>
      <c r="EDX33" s="347"/>
      <c r="EDY33" s="347"/>
      <c r="EDZ33" s="347"/>
      <c r="EEA33" s="347"/>
      <c r="EEB33" s="347"/>
      <c r="EEC33" s="347"/>
      <c r="EED33" s="347"/>
      <c r="EEE33" s="347"/>
      <c r="EEF33" s="347"/>
      <c r="EEG33" s="347"/>
      <c r="EEH33" s="347"/>
      <c r="EEI33" s="347"/>
      <c r="EEJ33" s="347"/>
      <c r="EEK33" s="347"/>
      <c r="EEL33" s="347"/>
      <c r="EEM33" s="347"/>
      <c r="EEN33" s="347"/>
      <c r="EEO33" s="347"/>
      <c r="EEP33" s="347"/>
      <c r="EEQ33" s="347"/>
      <c r="EER33" s="347"/>
      <c r="EES33" s="347"/>
      <c r="EET33" s="347"/>
      <c r="EEU33" s="347"/>
      <c r="EEV33" s="347"/>
      <c r="EEW33" s="347"/>
      <c r="EEX33" s="347"/>
      <c r="EEY33" s="347"/>
      <c r="EEZ33" s="347"/>
      <c r="EFA33" s="347"/>
      <c r="EFB33" s="347"/>
      <c r="EFC33" s="347"/>
      <c r="EFD33" s="347"/>
      <c r="EFE33" s="347"/>
      <c r="EFF33" s="347"/>
      <c r="EFG33" s="347"/>
      <c r="EFH33" s="347"/>
      <c r="EFI33" s="347"/>
      <c r="EFJ33" s="347"/>
      <c r="EFK33" s="347"/>
      <c r="EFL33" s="347"/>
      <c r="EFM33" s="347"/>
      <c r="EFN33" s="347"/>
      <c r="EFO33" s="347"/>
      <c r="EFP33" s="347"/>
      <c r="EFQ33" s="347"/>
      <c r="EFR33" s="347"/>
      <c r="EFS33" s="347"/>
      <c r="EFT33" s="347"/>
      <c r="EFU33" s="347"/>
      <c r="EFV33" s="347"/>
      <c r="EFW33" s="347"/>
      <c r="EFX33" s="347"/>
      <c r="EFY33" s="347"/>
      <c r="EFZ33" s="347"/>
      <c r="EGA33" s="347"/>
      <c r="EGB33" s="347"/>
      <c r="EGC33" s="347"/>
      <c r="EGD33" s="347"/>
      <c r="EGE33" s="347"/>
      <c r="EGF33" s="347"/>
      <c r="EGG33" s="347"/>
      <c r="EGH33" s="347"/>
      <c r="EGI33" s="347"/>
      <c r="EGJ33" s="347"/>
      <c r="EGK33" s="347"/>
      <c r="EGL33" s="347"/>
      <c r="EGM33" s="347"/>
      <c r="EGN33" s="347"/>
      <c r="EGO33" s="347"/>
      <c r="EGP33" s="347"/>
      <c r="EGQ33" s="347"/>
      <c r="EGR33" s="347"/>
      <c r="EGS33" s="347"/>
      <c r="EGT33" s="347"/>
      <c r="EGU33" s="347"/>
      <c r="EGV33" s="347"/>
      <c r="EGW33" s="347"/>
      <c r="EGX33" s="347"/>
      <c r="EGY33" s="347"/>
      <c r="EGZ33" s="347"/>
      <c r="EHA33" s="347"/>
      <c r="EHB33" s="347"/>
      <c r="EHC33" s="347"/>
      <c r="EHD33" s="347"/>
      <c r="EHE33" s="347"/>
      <c r="EHF33" s="347"/>
      <c r="EHG33" s="347"/>
      <c r="EHH33" s="347"/>
      <c r="EHI33" s="347"/>
      <c r="EHJ33" s="347"/>
      <c r="EHK33" s="347"/>
      <c r="EHL33" s="347"/>
      <c r="EHM33" s="347"/>
      <c r="EHN33" s="347"/>
      <c r="EHO33" s="347"/>
      <c r="EHP33" s="347"/>
      <c r="EHQ33" s="347"/>
      <c r="EHR33" s="347"/>
      <c r="EHS33" s="347"/>
      <c r="EHT33" s="347"/>
      <c r="EHU33" s="347"/>
      <c r="EHV33" s="347"/>
      <c r="EHW33" s="347"/>
      <c r="EHX33" s="347"/>
      <c r="EHY33" s="347"/>
      <c r="EHZ33" s="347"/>
      <c r="EIA33" s="347"/>
      <c r="EIB33" s="347"/>
      <c r="EIC33" s="347"/>
      <c r="EID33" s="347"/>
      <c r="EIE33" s="347"/>
      <c r="EIF33" s="347"/>
      <c r="EIG33" s="347"/>
      <c r="EIH33" s="347"/>
      <c r="EII33" s="347"/>
      <c r="EIJ33" s="347"/>
      <c r="EIK33" s="347"/>
      <c r="EIL33" s="347"/>
      <c r="EIM33" s="347"/>
      <c r="EIN33" s="347"/>
      <c r="EIO33" s="347"/>
      <c r="EIP33" s="347"/>
      <c r="EIQ33" s="347"/>
      <c r="EIR33" s="347"/>
      <c r="EIS33" s="347"/>
      <c r="EIT33" s="347"/>
      <c r="EIU33" s="347"/>
      <c r="EIV33" s="347"/>
      <c r="EIW33" s="347"/>
      <c r="EIX33" s="347"/>
      <c r="EIY33" s="347"/>
      <c r="EIZ33" s="347"/>
      <c r="EJA33" s="347"/>
      <c r="EJB33" s="347"/>
      <c r="EJC33" s="347"/>
      <c r="EJD33" s="347"/>
      <c r="EJE33" s="347"/>
      <c r="EJF33" s="347"/>
      <c r="EJG33" s="347"/>
      <c r="EJH33" s="347"/>
      <c r="EJI33" s="347"/>
      <c r="EJJ33" s="347"/>
      <c r="EJK33" s="347"/>
      <c r="EJL33" s="347"/>
      <c r="EJM33" s="347"/>
      <c r="EJN33" s="347"/>
      <c r="EJO33" s="347"/>
      <c r="EJP33" s="347"/>
      <c r="EJQ33" s="347"/>
      <c r="EJR33" s="347"/>
      <c r="EJS33" s="347"/>
      <c r="EJT33" s="347"/>
      <c r="EJU33" s="347"/>
      <c r="EJV33" s="347"/>
      <c r="EJW33" s="347"/>
      <c r="EJX33" s="347"/>
      <c r="EJY33" s="347"/>
      <c r="EJZ33" s="347"/>
      <c r="EKA33" s="347"/>
      <c r="EKB33" s="347"/>
      <c r="EKC33" s="347"/>
      <c r="EKD33" s="347"/>
      <c r="EKE33" s="347"/>
      <c r="EKF33" s="347"/>
      <c r="EKG33" s="347"/>
      <c r="EKH33" s="347"/>
      <c r="EKI33" s="347"/>
      <c r="EKJ33" s="347"/>
      <c r="EKK33" s="347"/>
      <c r="EKL33" s="347"/>
      <c r="EKM33" s="347"/>
      <c r="EKN33" s="347"/>
      <c r="EKO33" s="347"/>
      <c r="EKP33" s="347"/>
      <c r="EKQ33" s="347"/>
      <c r="EKR33" s="347"/>
      <c r="EKS33" s="347"/>
      <c r="EKT33" s="347"/>
      <c r="EKU33" s="347"/>
      <c r="EKV33" s="347"/>
      <c r="EKW33" s="347"/>
      <c r="EKX33" s="347"/>
      <c r="EKY33" s="347"/>
      <c r="EKZ33" s="347"/>
      <c r="ELA33" s="347"/>
      <c r="ELB33" s="347"/>
      <c r="ELC33" s="347"/>
      <c r="ELD33" s="347"/>
      <c r="ELE33" s="347"/>
      <c r="ELF33" s="347"/>
      <c r="ELG33" s="347"/>
      <c r="ELH33" s="347"/>
      <c r="ELI33" s="347"/>
      <c r="ELJ33" s="347"/>
      <c r="ELK33" s="347"/>
      <c r="ELL33" s="347"/>
      <c r="ELM33" s="347"/>
      <c r="ELN33" s="347"/>
      <c r="ELO33" s="347"/>
      <c r="ELP33" s="347"/>
      <c r="ELQ33" s="347"/>
      <c r="ELR33" s="347"/>
      <c r="ELS33" s="347"/>
      <c r="ELT33" s="347"/>
      <c r="ELU33" s="347"/>
      <c r="ELV33" s="347"/>
      <c r="ELW33" s="347"/>
      <c r="ELX33" s="347"/>
      <c r="ELY33" s="347"/>
      <c r="ELZ33" s="347"/>
      <c r="EMA33" s="347"/>
      <c r="EMB33" s="347"/>
      <c r="EMC33" s="347"/>
      <c r="EMD33" s="347"/>
      <c r="EME33" s="347"/>
      <c r="EMF33" s="347"/>
      <c r="EMG33" s="347"/>
      <c r="EMH33" s="347"/>
      <c r="EMI33" s="347"/>
      <c r="EMJ33" s="347"/>
      <c r="EMK33" s="347"/>
      <c r="EML33" s="347"/>
      <c r="EMM33" s="347"/>
      <c r="EMN33" s="347"/>
      <c r="EMO33" s="347"/>
      <c r="EMP33" s="347"/>
      <c r="EMQ33" s="347"/>
      <c r="EMR33" s="347"/>
      <c r="EMS33" s="347"/>
      <c r="EMT33" s="347"/>
      <c r="EMU33" s="347"/>
      <c r="EMV33" s="347"/>
      <c r="EMW33" s="347"/>
      <c r="EMX33" s="347"/>
      <c r="EMY33" s="347"/>
      <c r="EMZ33" s="347"/>
      <c r="ENA33" s="347"/>
      <c r="ENB33" s="347"/>
      <c r="ENC33" s="347"/>
      <c r="END33" s="347"/>
      <c r="ENE33" s="347"/>
      <c r="ENF33" s="347"/>
      <c r="ENG33" s="347"/>
      <c r="ENH33" s="347"/>
      <c r="ENI33" s="347"/>
      <c r="ENJ33" s="347"/>
      <c r="ENK33" s="347"/>
      <c r="ENL33" s="347"/>
      <c r="ENM33" s="347"/>
      <c r="ENN33" s="347"/>
      <c r="ENO33" s="347"/>
      <c r="ENP33" s="347"/>
      <c r="ENQ33" s="347"/>
      <c r="ENR33" s="347"/>
      <c r="ENS33" s="347"/>
      <c r="ENT33" s="347"/>
      <c r="ENU33" s="347"/>
      <c r="ENV33" s="347"/>
      <c r="ENW33" s="347"/>
      <c r="ENX33" s="347"/>
      <c r="ENY33" s="347"/>
      <c r="ENZ33" s="347"/>
      <c r="EOA33" s="347"/>
      <c r="EOB33" s="347"/>
      <c r="EOC33" s="347"/>
      <c r="EOD33" s="347"/>
      <c r="EOE33" s="347"/>
      <c r="EOF33" s="347"/>
      <c r="EOG33" s="347"/>
      <c r="EOH33" s="347"/>
      <c r="EOI33" s="347"/>
      <c r="EOJ33" s="347"/>
      <c r="EOK33" s="347"/>
      <c r="EOL33" s="347"/>
      <c r="EOM33" s="347"/>
      <c r="EON33" s="347"/>
      <c r="EOO33" s="347"/>
      <c r="EOP33" s="347"/>
      <c r="EOQ33" s="347"/>
      <c r="EOR33" s="347"/>
      <c r="EOS33" s="347"/>
      <c r="EOT33" s="347"/>
      <c r="EOU33" s="347"/>
      <c r="EOV33" s="347"/>
      <c r="EOW33" s="347"/>
      <c r="EOX33" s="347"/>
      <c r="EOY33" s="347"/>
      <c r="EOZ33" s="347"/>
      <c r="EPA33" s="347"/>
      <c r="EPB33" s="347"/>
      <c r="EPC33" s="347"/>
      <c r="EPD33" s="347"/>
      <c r="EPE33" s="347"/>
      <c r="EPF33" s="347"/>
      <c r="EPG33" s="347"/>
      <c r="EPH33" s="347"/>
      <c r="EPI33" s="347"/>
      <c r="EPJ33" s="347"/>
      <c r="EPK33" s="347"/>
      <c r="EPL33" s="347"/>
      <c r="EPM33" s="347"/>
      <c r="EPN33" s="347"/>
      <c r="EPO33" s="347"/>
      <c r="EPP33" s="347"/>
      <c r="EPQ33" s="347"/>
      <c r="EPR33" s="347"/>
      <c r="EPS33" s="347"/>
      <c r="EPT33" s="347"/>
      <c r="EPU33" s="347"/>
      <c r="EPV33" s="347"/>
      <c r="EPW33" s="347"/>
      <c r="EPX33" s="347"/>
      <c r="EPY33" s="347"/>
      <c r="EPZ33" s="347"/>
      <c r="EQA33" s="347"/>
      <c r="EQB33" s="347"/>
      <c r="EQC33" s="347"/>
      <c r="EQD33" s="347"/>
      <c r="EQE33" s="347"/>
      <c r="EQF33" s="347"/>
      <c r="EQG33" s="347"/>
      <c r="EQH33" s="347"/>
      <c r="EQI33" s="347"/>
      <c r="EQJ33" s="347"/>
      <c r="EQK33" s="347"/>
      <c r="EQL33" s="347"/>
      <c r="EQM33" s="347"/>
      <c r="EQN33" s="347"/>
      <c r="EQO33" s="347"/>
      <c r="EQP33" s="347"/>
      <c r="EQQ33" s="347"/>
      <c r="EQR33" s="347"/>
      <c r="EQS33" s="347"/>
      <c r="EQT33" s="347"/>
      <c r="EQU33" s="347"/>
      <c r="EQV33" s="347"/>
      <c r="EQW33" s="347"/>
      <c r="EQX33" s="347"/>
      <c r="EQY33" s="347"/>
      <c r="EQZ33" s="347"/>
      <c r="ERA33" s="347"/>
      <c r="ERB33" s="347"/>
      <c r="ERC33" s="347"/>
      <c r="ERD33" s="347"/>
      <c r="ERE33" s="347"/>
      <c r="ERF33" s="347"/>
      <c r="ERG33" s="347"/>
      <c r="ERH33" s="347"/>
      <c r="ERI33" s="347"/>
      <c r="ERJ33" s="347"/>
      <c r="ERK33" s="347"/>
      <c r="ERL33" s="347"/>
      <c r="ERM33" s="347"/>
      <c r="ERN33" s="347"/>
      <c r="ERO33" s="347"/>
      <c r="ERP33" s="347"/>
      <c r="ERQ33" s="347"/>
      <c r="ERR33" s="347"/>
      <c r="ERS33" s="347"/>
      <c r="ERT33" s="347"/>
      <c r="ERU33" s="347"/>
      <c r="ERV33" s="347"/>
      <c r="ERW33" s="347"/>
      <c r="ERX33" s="347"/>
      <c r="ERY33" s="347"/>
      <c r="ERZ33" s="347"/>
      <c r="ESA33" s="347"/>
      <c r="ESB33" s="347"/>
      <c r="ESC33" s="347"/>
      <c r="ESD33" s="347"/>
      <c r="ESE33" s="347"/>
      <c r="ESF33" s="347"/>
      <c r="ESG33" s="347"/>
      <c r="ESH33" s="347"/>
      <c r="ESI33" s="347"/>
      <c r="ESJ33" s="347"/>
      <c r="ESK33" s="347"/>
      <c r="ESL33" s="347"/>
      <c r="ESM33" s="347"/>
      <c r="ESN33" s="347"/>
      <c r="ESO33" s="347"/>
      <c r="ESP33" s="347"/>
      <c r="ESQ33" s="347"/>
      <c r="ESR33" s="347"/>
      <c r="ESS33" s="347"/>
      <c r="EST33" s="347"/>
      <c r="ESU33" s="347"/>
      <c r="ESV33" s="347"/>
      <c r="ESW33" s="347"/>
      <c r="ESX33" s="347"/>
      <c r="ESY33" s="347"/>
      <c r="ESZ33" s="347"/>
      <c r="ETA33" s="347"/>
      <c r="ETB33" s="347"/>
      <c r="ETC33" s="347"/>
      <c r="ETD33" s="347"/>
      <c r="ETE33" s="347"/>
      <c r="ETF33" s="347"/>
      <c r="ETG33" s="347"/>
      <c r="ETH33" s="347"/>
      <c r="ETI33" s="347"/>
      <c r="ETJ33" s="347"/>
      <c r="ETK33" s="347"/>
      <c r="ETL33" s="347"/>
      <c r="ETM33" s="347"/>
      <c r="ETN33" s="347"/>
      <c r="ETO33" s="347"/>
      <c r="ETP33" s="347"/>
      <c r="ETQ33" s="347"/>
      <c r="ETR33" s="347"/>
      <c r="ETS33" s="347"/>
      <c r="ETT33" s="347"/>
      <c r="ETU33" s="347"/>
      <c r="ETV33" s="347"/>
      <c r="ETW33" s="347"/>
      <c r="ETX33" s="347"/>
      <c r="ETY33" s="347"/>
      <c r="ETZ33" s="347"/>
      <c r="EUA33" s="347"/>
      <c r="EUB33" s="347"/>
      <c r="EUC33" s="347"/>
      <c r="EUD33" s="347"/>
      <c r="EUE33" s="347"/>
      <c r="EUF33" s="347"/>
      <c r="EUG33" s="347"/>
      <c r="EUH33" s="347"/>
      <c r="EUI33" s="347"/>
      <c r="EUJ33" s="347"/>
      <c r="EUK33" s="347"/>
      <c r="EUL33" s="347"/>
      <c r="EUM33" s="347"/>
      <c r="EUN33" s="347"/>
      <c r="EUO33" s="347"/>
      <c r="EUP33" s="347"/>
      <c r="EUQ33" s="347"/>
      <c r="EUR33" s="347"/>
      <c r="EUS33" s="347"/>
      <c r="EUT33" s="347"/>
      <c r="EUU33" s="347"/>
      <c r="EUV33" s="347"/>
      <c r="EUW33" s="347"/>
      <c r="EUX33" s="347"/>
      <c r="EUY33" s="347"/>
      <c r="EUZ33" s="347"/>
      <c r="EVA33" s="347"/>
      <c r="EVB33" s="347"/>
      <c r="EVC33" s="347"/>
      <c r="EVD33" s="347"/>
      <c r="EVE33" s="347"/>
      <c r="EVF33" s="347"/>
      <c r="EVG33" s="347"/>
      <c r="EVH33" s="347"/>
      <c r="EVI33" s="347"/>
      <c r="EVJ33" s="347"/>
      <c r="EVK33" s="347"/>
      <c r="EVL33" s="347"/>
      <c r="EVM33" s="347"/>
      <c r="EVN33" s="347"/>
      <c r="EVO33" s="347"/>
      <c r="EVP33" s="347"/>
      <c r="EVQ33" s="347"/>
      <c r="EVR33" s="347"/>
      <c r="EVS33" s="347"/>
      <c r="EVT33" s="347"/>
      <c r="EVU33" s="347"/>
      <c r="EVV33" s="347"/>
      <c r="EVW33" s="347"/>
      <c r="EVX33" s="347"/>
      <c r="EVY33" s="347"/>
      <c r="EVZ33" s="347"/>
      <c r="EWA33" s="347"/>
      <c r="EWB33" s="347"/>
      <c r="EWC33" s="347"/>
      <c r="EWD33" s="347"/>
      <c r="EWE33" s="347"/>
      <c r="EWF33" s="347"/>
      <c r="EWG33" s="347"/>
      <c r="EWH33" s="347"/>
      <c r="EWI33" s="347"/>
      <c r="EWJ33" s="347"/>
      <c r="EWK33" s="347"/>
      <c r="EWL33" s="347"/>
      <c r="EWM33" s="347"/>
      <c r="EWN33" s="347"/>
      <c r="EWO33" s="347"/>
      <c r="EWP33" s="347"/>
      <c r="EWQ33" s="347"/>
      <c r="EWR33" s="347"/>
      <c r="EWS33" s="347"/>
      <c r="EWT33" s="347"/>
      <c r="EWU33" s="347"/>
      <c r="EWV33" s="347"/>
      <c r="EWW33" s="347"/>
      <c r="EWX33" s="347"/>
      <c r="EWY33" s="347"/>
      <c r="EWZ33" s="347"/>
      <c r="EXA33" s="347"/>
      <c r="EXB33" s="347"/>
      <c r="EXC33" s="347"/>
      <c r="EXD33" s="347"/>
      <c r="EXE33" s="347"/>
      <c r="EXF33" s="347"/>
      <c r="EXG33" s="347"/>
      <c r="EXH33" s="347"/>
      <c r="EXI33" s="347"/>
      <c r="EXJ33" s="347"/>
      <c r="EXK33" s="347"/>
      <c r="EXL33" s="347"/>
      <c r="EXM33" s="347"/>
      <c r="EXN33" s="347"/>
      <c r="EXO33" s="347"/>
      <c r="EXP33" s="347"/>
      <c r="EXQ33" s="347"/>
      <c r="EXR33" s="347"/>
      <c r="EXS33" s="347"/>
      <c r="EXT33" s="347"/>
      <c r="EXU33" s="347"/>
      <c r="EXV33" s="347"/>
      <c r="EXW33" s="347"/>
      <c r="EXX33" s="347"/>
      <c r="EXY33" s="347"/>
      <c r="EXZ33" s="347"/>
      <c r="EYA33" s="347"/>
      <c r="EYB33" s="347"/>
      <c r="EYC33" s="347"/>
      <c r="EYD33" s="347"/>
      <c r="EYE33" s="347"/>
      <c r="EYF33" s="347"/>
      <c r="EYG33" s="347"/>
      <c r="EYH33" s="347"/>
      <c r="EYI33" s="347"/>
      <c r="EYJ33" s="347"/>
      <c r="EYK33" s="347"/>
      <c r="EYL33" s="347"/>
      <c r="EYM33" s="347"/>
      <c r="EYN33" s="347"/>
      <c r="EYO33" s="347"/>
      <c r="EYP33" s="347"/>
      <c r="EYQ33" s="347"/>
      <c r="EYR33" s="347"/>
      <c r="EYS33" s="347"/>
      <c r="EYT33" s="347"/>
      <c r="EYU33" s="347"/>
      <c r="EYV33" s="347"/>
      <c r="EYW33" s="347"/>
      <c r="EYX33" s="347"/>
      <c r="EYY33" s="347"/>
      <c r="EYZ33" s="347"/>
      <c r="EZA33" s="347"/>
      <c r="EZB33" s="347"/>
      <c r="EZC33" s="347"/>
      <c r="EZD33" s="347"/>
      <c r="EZE33" s="347"/>
      <c r="EZF33" s="347"/>
      <c r="EZG33" s="347"/>
      <c r="EZH33" s="347"/>
      <c r="EZI33" s="347"/>
      <c r="EZJ33" s="347"/>
      <c r="EZK33" s="347"/>
      <c r="EZL33" s="347"/>
      <c r="EZM33" s="347"/>
      <c r="EZN33" s="347"/>
      <c r="EZO33" s="347"/>
      <c r="EZP33" s="347"/>
      <c r="EZQ33" s="347"/>
      <c r="EZR33" s="347"/>
      <c r="EZS33" s="347"/>
      <c r="EZT33" s="347"/>
      <c r="EZU33" s="347"/>
      <c r="EZV33" s="347"/>
      <c r="EZW33" s="347"/>
      <c r="EZX33" s="347"/>
      <c r="EZY33" s="347"/>
      <c r="EZZ33" s="347"/>
      <c r="FAA33" s="347"/>
      <c r="FAB33" s="347"/>
      <c r="FAC33" s="347"/>
      <c r="FAD33" s="347"/>
      <c r="FAE33" s="347"/>
      <c r="FAF33" s="347"/>
      <c r="FAG33" s="347"/>
      <c r="FAH33" s="347"/>
      <c r="FAI33" s="347"/>
      <c r="FAJ33" s="347"/>
      <c r="FAK33" s="347"/>
      <c r="FAL33" s="347"/>
      <c r="FAM33" s="347"/>
      <c r="FAN33" s="347"/>
      <c r="FAO33" s="347"/>
      <c r="FAP33" s="347"/>
      <c r="FAQ33" s="347"/>
      <c r="FAR33" s="347"/>
      <c r="FAS33" s="347"/>
      <c r="FAT33" s="347"/>
      <c r="FAU33" s="347"/>
      <c r="FAV33" s="347"/>
      <c r="FAW33" s="347"/>
      <c r="FAX33" s="347"/>
      <c r="FAY33" s="347"/>
      <c r="FAZ33" s="347"/>
      <c r="FBA33" s="347"/>
      <c r="FBB33" s="347"/>
      <c r="FBC33" s="347"/>
      <c r="FBD33" s="347"/>
      <c r="FBE33" s="347"/>
      <c r="FBF33" s="347"/>
      <c r="FBG33" s="347"/>
      <c r="FBH33" s="347"/>
      <c r="FBI33" s="347"/>
      <c r="FBJ33" s="347"/>
      <c r="FBK33" s="347"/>
      <c r="FBL33" s="347"/>
      <c r="FBM33" s="347"/>
      <c r="FBN33" s="347"/>
      <c r="FBO33" s="347"/>
      <c r="FBP33" s="347"/>
      <c r="FBQ33" s="347"/>
      <c r="FBR33" s="347"/>
      <c r="FBS33" s="347"/>
      <c r="FBT33" s="347"/>
      <c r="FBU33" s="347"/>
      <c r="FBV33" s="347"/>
      <c r="FBW33" s="347"/>
      <c r="FBX33" s="347"/>
      <c r="FBY33" s="347"/>
      <c r="FBZ33" s="347"/>
      <c r="FCA33" s="347"/>
      <c r="FCB33" s="347"/>
      <c r="FCC33" s="347"/>
      <c r="FCD33" s="347"/>
      <c r="FCE33" s="347"/>
      <c r="FCF33" s="347"/>
      <c r="FCG33" s="347"/>
      <c r="FCH33" s="347"/>
      <c r="FCI33" s="347"/>
      <c r="FCJ33" s="347"/>
      <c r="FCK33" s="347"/>
      <c r="FCL33" s="347"/>
      <c r="FCM33" s="347"/>
      <c r="FCN33" s="347"/>
      <c r="FCO33" s="347"/>
      <c r="FCP33" s="347"/>
      <c r="FCQ33" s="347"/>
      <c r="FCR33" s="347"/>
      <c r="FCS33" s="347"/>
      <c r="FCT33" s="347"/>
      <c r="FCU33" s="347"/>
      <c r="FCV33" s="347"/>
      <c r="FCW33" s="347"/>
      <c r="FCX33" s="347"/>
      <c r="FCY33" s="347"/>
      <c r="FCZ33" s="347"/>
      <c r="FDA33" s="347"/>
      <c r="FDB33" s="347"/>
      <c r="FDC33" s="347"/>
      <c r="FDD33" s="347"/>
      <c r="FDE33" s="347"/>
      <c r="FDF33" s="347"/>
      <c r="FDG33" s="347"/>
      <c r="FDH33" s="347"/>
      <c r="FDI33" s="347"/>
      <c r="FDJ33" s="347"/>
      <c r="FDK33" s="347"/>
      <c r="FDL33" s="347"/>
      <c r="FDM33" s="347"/>
      <c r="FDN33" s="347"/>
      <c r="FDO33" s="347"/>
      <c r="FDP33" s="347"/>
      <c r="FDQ33" s="347"/>
      <c r="FDR33" s="347"/>
      <c r="FDS33" s="347"/>
      <c r="FDT33" s="347"/>
      <c r="FDU33" s="347"/>
      <c r="FDV33" s="347"/>
      <c r="FDW33" s="347"/>
      <c r="FDX33" s="347"/>
      <c r="FDY33" s="347"/>
      <c r="FDZ33" s="347"/>
      <c r="FEA33" s="347"/>
      <c r="FEB33" s="347"/>
      <c r="FEC33" s="347"/>
      <c r="FED33" s="347"/>
      <c r="FEE33" s="347"/>
      <c r="FEF33" s="347"/>
      <c r="FEG33" s="347"/>
      <c r="FEH33" s="347"/>
      <c r="FEI33" s="347"/>
      <c r="FEJ33" s="347"/>
      <c r="FEK33" s="347"/>
      <c r="FEL33" s="347"/>
      <c r="FEM33" s="347"/>
      <c r="FEN33" s="347"/>
      <c r="FEO33" s="347"/>
      <c r="FEP33" s="347"/>
      <c r="FEQ33" s="347"/>
      <c r="FER33" s="347"/>
      <c r="FES33" s="347"/>
      <c r="FET33" s="347"/>
      <c r="FEU33" s="347"/>
      <c r="FEV33" s="347"/>
      <c r="FEW33" s="347"/>
      <c r="FEX33" s="347"/>
      <c r="FEY33" s="347"/>
      <c r="FEZ33" s="347"/>
      <c r="FFA33" s="347"/>
      <c r="FFB33" s="347"/>
      <c r="FFC33" s="347"/>
      <c r="FFD33" s="347"/>
      <c r="FFE33" s="347"/>
      <c r="FFF33" s="347"/>
      <c r="FFG33" s="347"/>
      <c r="FFH33" s="347"/>
      <c r="FFI33" s="347"/>
      <c r="FFJ33" s="347"/>
      <c r="FFK33" s="347"/>
      <c r="FFL33" s="347"/>
      <c r="FFM33" s="347"/>
      <c r="FFN33" s="347"/>
      <c r="FFO33" s="347"/>
      <c r="FFP33" s="347"/>
      <c r="FFQ33" s="347"/>
      <c r="FFR33" s="347"/>
      <c r="FFS33" s="347"/>
      <c r="FFT33" s="347"/>
      <c r="FFU33" s="347"/>
      <c r="FFV33" s="347"/>
      <c r="FFW33" s="347"/>
      <c r="FFX33" s="347"/>
      <c r="FFY33" s="347"/>
      <c r="FFZ33" s="347"/>
      <c r="FGA33" s="347"/>
      <c r="FGB33" s="347"/>
      <c r="FGC33" s="347"/>
      <c r="FGD33" s="347"/>
      <c r="FGE33" s="347"/>
      <c r="FGF33" s="347"/>
      <c r="FGG33" s="347"/>
      <c r="FGH33" s="347"/>
      <c r="FGI33" s="347"/>
      <c r="FGJ33" s="347"/>
      <c r="FGK33" s="347"/>
      <c r="FGL33" s="347"/>
      <c r="FGM33" s="347"/>
      <c r="FGN33" s="347"/>
      <c r="FGO33" s="347"/>
      <c r="FGP33" s="347"/>
      <c r="FGQ33" s="347"/>
      <c r="FGR33" s="347"/>
      <c r="FGS33" s="347"/>
      <c r="FGT33" s="347"/>
      <c r="FGU33" s="347"/>
      <c r="FGV33" s="347"/>
      <c r="FGW33" s="347"/>
      <c r="FGX33" s="347"/>
      <c r="FGY33" s="347"/>
      <c r="FGZ33" s="347"/>
      <c r="FHA33" s="347"/>
      <c r="FHB33" s="347"/>
      <c r="FHC33" s="347"/>
      <c r="FHD33" s="347"/>
      <c r="FHE33" s="347"/>
      <c r="FHF33" s="347"/>
      <c r="FHG33" s="347"/>
      <c r="FHH33" s="347"/>
      <c r="FHI33" s="347"/>
      <c r="FHJ33" s="347"/>
      <c r="FHK33" s="347"/>
      <c r="FHL33" s="347"/>
      <c r="FHM33" s="347"/>
      <c r="FHN33" s="347"/>
      <c r="FHO33" s="347"/>
      <c r="FHP33" s="347"/>
      <c r="FHQ33" s="347"/>
      <c r="FHR33" s="347"/>
      <c r="FHS33" s="347"/>
      <c r="FHT33" s="347"/>
      <c r="FHU33" s="347"/>
      <c r="FHV33" s="347"/>
      <c r="FHW33" s="347"/>
      <c r="FHX33" s="347"/>
      <c r="FHY33" s="347"/>
      <c r="FHZ33" s="347"/>
      <c r="FIA33" s="347"/>
      <c r="FIB33" s="347"/>
      <c r="FIC33" s="347"/>
      <c r="FID33" s="347"/>
      <c r="FIE33" s="347"/>
      <c r="FIF33" s="347"/>
      <c r="FIG33" s="347"/>
      <c r="FIH33" s="347"/>
      <c r="FII33" s="347"/>
      <c r="FIJ33" s="347"/>
      <c r="FIK33" s="347"/>
      <c r="FIL33" s="347"/>
      <c r="FIM33" s="347"/>
      <c r="FIN33" s="347"/>
      <c r="FIO33" s="347"/>
      <c r="FIP33" s="347"/>
      <c r="FIQ33" s="347"/>
      <c r="FIR33" s="347"/>
      <c r="FIS33" s="347"/>
      <c r="FIT33" s="347"/>
      <c r="FIU33" s="347"/>
      <c r="FIV33" s="347"/>
      <c r="FIW33" s="347"/>
      <c r="FIX33" s="347"/>
      <c r="FIY33" s="347"/>
      <c r="FIZ33" s="347"/>
      <c r="FJA33" s="347"/>
      <c r="FJB33" s="347"/>
      <c r="FJC33" s="347"/>
      <c r="FJD33" s="347"/>
      <c r="FJE33" s="347"/>
      <c r="FJF33" s="347"/>
      <c r="FJG33" s="347"/>
      <c r="FJH33" s="347"/>
      <c r="FJI33" s="347"/>
      <c r="FJJ33" s="347"/>
      <c r="FJK33" s="347"/>
      <c r="FJL33" s="347"/>
      <c r="FJM33" s="347"/>
      <c r="FJN33" s="347"/>
      <c r="FJO33" s="347"/>
      <c r="FJP33" s="347"/>
      <c r="FJQ33" s="347"/>
      <c r="FJR33" s="347"/>
      <c r="FJS33" s="347"/>
      <c r="FJT33" s="347"/>
      <c r="FJU33" s="347"/>
      <c r="FJV33" s="347"/>
      <c r="FJW33" s="347"/>
      <c r="FJX33" s="347"/>
      <c r="FJY33" s="347"/>
      <c r="FJZ33" s="347"/>
      <c r="FKA33" s="347"/>
      <c r="FKB33" s="347"/>
      <c r="FKC33" s="347"/>
      <c r="FKD33" s="347"/>
      <c r="FKE33" s="347"/>
      <c r="FKF33" s="347"/>
      <c r="FKG33" s="347"/>
      <c r="FKH33" s="347"/>
      <c r="FKI33" s="347"/>
      <c r="FKJ33" s="347"/>
      <c r="FKK33" s="347"/>
      <c r="FKL33" s="347"/>
      <c r="FKM33" s="347"/>
      <c r="FKN33" s="347"/>
      <c r="FKO33" s="347"/>
      <c r="FKP33" s="347"/>
      <c r="FKQ33" s="347"/>
      <c r="FKR33" s="347"/>
      <c r="FKS33" s="347"/>
      <c r="FKT33" s="347"/>
      <c r="FKU33" s="347"/>
      <c r="FKV33" s="347"/>
      <c r="FKW33" s="347"/>
      <c r="FKX33" s="347"/>
      <c r="FKY33" s="347"/>
      <c r="FKZ33" s="347"/>
      <c r="FLA33" s="347"/>
      <c r="FLB33" s="347"/>
      <c r="FLC33" s="347"/>
      <c r="FLD33" s="347"/>
      <c r="FLE33" s="347"/>
      <c r="FLF33" s="347"/>
      <c r="FLG33" s="347"/>
      <c r="FLH33" s="347"/>
      <c r="FLI33" s="347"/>
      <c r="FLJ33" s="347"/>
      <c r="FLK33" s="347"/>
      <c r="FLL33" s="347"/>
      <c r="FLM33" s="347"/>
      <c r="FLN33" s="347"/>
      <c r="FLO33" s="347"/>
      <c r="FLP33" s="347"/>
      <c r="FLQ33" s="347"/>
      <c r="FLR33" s="347"/>
      <c r="FLS33" s="347"/>
      <c r="FLT33" s="347"/>
      <c r="FLU33" s="347"/>
      <c r="FLV33" s="347"/>
      <c r="FLW33" s="347"/>
      <c r="FLX33" s="347"/>
      <c r="FLY33" s="347"/>
      <c r="FLZ33" s="347"/>
      <c r="FMA33" s="347"/>
      <c r="FMB33" s="347"/>
      <c r="FMC33" s="347"/>
      <c r="FMD33" s="347"/>
      <c r="FME33" s="347"/>
      <c r="FMF33" s="347"/>
      <c r="FMG33" s="347"/>
      <c r="FMH33" s="347"/>
      <c r="FMI33" s="347"/>
      <c r="FMJ33" s="347"/>
      <c r="FMK33" s="347"/>
      <c r="FML33" s="347"/>
      <c r="FMM33" s="347"/>
      <c r="FMN33" s="347"/>
      <c r="FMO33" s="347"/>
      <c r="FMP33" s="347"/>
      <c r="FMQ33" s="347"/>
      <c r="FMR33" s="347"/>
      <c r="FMS33" s="347"/>
      <c r="FMT33" s="347"/>
      <c r="FMU33" s="347"/>
      <c r="FMV33" s="347"/>
      <c r="FMW33" s="347"/>
      <c r="FMX33" s="347"/>
      <c r="FMY33" s="347"/>
      <c r="FMZ33" s="347"/>
      <c r="FNA33" s="347"/>
      <c r="FNB33" s="347"/>
      <c r="FNC33" s="347"/>
      <c r="FND33" s="347"/>
      <c r="FNE33" s="347"/>
      <c r="FNF33" s="347"/>
      <c r="FNG33" s="347"/>
      <c r="FNH33" s="347"/>
      <c r="FNI33" s="347"/>
      <c r="FNJ33" s="347"/>
      <c r="FNK33" s="347"/>
      <c r="FNL33" s="347"/>
      <c r="FNM33" s="347"/>
      <c r="FNN33" s="347"/>
      <c r="FNO33" s="347"/>
      <c r="FNP33" s="347"/>
      <c r="FNQ33" s="347"/>
      <c r="FNR33" s="347"/>
      <c r="FNS33" s="347"/>
      <c r="FNT33" s="347"/>
      <c r="FNU33" s="347"/>
      <c r="FNV33" s="347"/>
      <c r="FNW33" s="347"/>
      <c r="FNX33" s="347"/>
      <c r="FNY33" s="347"/>
      <c r="FNZ33" s="347"/>
      <c r="FOA33" s="347"/>
      <c r="FOB33" s="347"/>
      <c r="FOC33" s="347"/>
      <c r="FOD33" s="347"/>
      <c r="FOE33" s="347"/>
      <c r="FOF33" s="347"/>
      <c r="FOG33" s="347"/>
      <c r="FOH33" s="347"/>
      <c r="FOI33" s="347"/>
      <c r="FOJ33" s="347"/>
      <c r="FOK33" s="347"/>
      <c r="FOL33" s="347"/>
      <c r="FOM33" s="347"/>
      <c r="FON33" s="347"/>
      <c r="FOO33" s="347"/>
      <c r="FOP33" s="347"/>
      <c r="FOQ33" s="347"/>
      <c r="FOR33" s="347"/>
      <c r="FOS33" s="347"/>
      <c r="FOT33" s="347"/>
      <c r="FOU33" s="347"/>
      <c r="FOV33" s="347"/>
      <c r="FOW33" s="347"/>
      <c r="FOX33" s="347"/>
      <c r="FOY33" s="347"/>
      <c r="FOZ33" s="347"/>
      <c r="FPA33" s="347"/>
      <c r="FPB33" s="347"/>
      <c r="FPC33" s="347"/>
      <c r="FPD33" s="347"/>
      <c r="FPE33" s="347"/>
      <c r="FPF33" s="347"/>
      <c r="FPG33" s="347"/>
      <c r="FPH33" s="347"/>
      <c r="FPI33" s="347"/>
      <c r="FPJ33" s="347"/>
      <c r="FPK33" s="347"/>
      <c r="FPL33" s="347"/>
      <c r="FPM33" s="347"/>
      <c r="FPN33" s="347"/>
      <c r="FPO33" s="347"/>
      <c r="FPP33" s="347"/>
      <c r="FPQ33" s="347"/>
      <c r="FPR33" s="347"/>
      <c r="FPS33" s="347"/>
      <c r="FPT33" s="347"/>
      <c r="FPU33" s="347"/>
      <c r="FPV33" s="347"/>
      <c r="FPW33" s="347"/>
      <c r="FPX33" s="347"/>
      <c r="FPY33" s="347"/>
      <c r="FPZ33" s="347"/>
      <c r="FQA33" s="347"/>
      <c r="FQB33" s="347"/>
      <c r="FQC33" s="347"/>
      <c r="FQD33" s="347"/>
      <c r="FQE33" s="347"/>
      <c r="FQF33" s="347"/>
      <c r="FQG33" s="347"/>
      <c r="FQH33" s="347"/>
      <c r="FQI33" s="347"/>
      <c r="FQJ33" s="347"/>
      <c r="FQK33" s="347"/>
      <c r="FQL33" s="347"/>
      <c r="FQM33" s="347"/>
      <c r="FQN33" s="347"/>
      <c r="FQO33" s="347"/>
      <c r="FQP33" s="347"/>
      <c r="FQQ33" s="347"/>
      <c r="FQR33" s="347"/>
      <c r="FQS33" s="347"/>
      <c r="FQT33" s="347"/>
      <c r="FQU33" s="347"/>
      <c r="FQV33" s="347"/>
      <c r="FQW33" s="347"/>
      <c r="FQX33" s="347"/>
      <c r="FQY33" s="347"/>
      <c r="FQZ33" s="347"/>
      <c r="FRA33" s="347"/>
      <c r="FRB33" s="347"/>
      <c r="FRC33" s="347"/>
      <c r="FRD33" s="347"/>
      <c r="FRE33" s="347"/>
      <c r="FRF33" s="347"/>
      <c r="FRG33" s="347"/>
      <c r="FRH33" s="347"/>
      <c r="FRI33" s="347"/>
      <c r="FRJ33" s="347"/>
      <c r="FRK33" s="347"/>
      <c r="FRL33" s="347"/>
      <c r="FRM33" s="347"/>
      <c r="FRN33" s="347"/>
      <c r="FRO33" s="347"/>
      <c r="FRP33" s="347"/>
      <c r="FRQ33" s="347"/>
      <c r="FRR33" s="347"/>
      <c r="FRS33" s="347"/>
      <c r="FRT33" s="347"/>
      <c r="FRU33" s="347"/>
      <c r="FRV33" s="347"/>
      <c r="FRW33" s="347"/>
      <c r="FRX33" s="347"/>
      <c r="FRY33" s="347"/>
      <c r="FRZ33" s="347"/>
      <c r="FSA33" s="347"/>
      <c r="FSB33" s="347"/>
      <c r="FSC33" s="347"/>
      <c r="FSD33" s="347"/>
      <c r="FSE33" s="347"/>
      <c r="FSF33" s="347"/>
      <c r="FSG33" s="347"/>
      <c r="FSH33" s="347"/>
      <c r="FSI33" s="347"/>
      <c r="FSJ33" s="347"/>
      <c r="FSK33" s="347"/>
      <c r="FSL33" s="347"/>
      <c r="FSM33" s="347"/>
      <c r="FSN33" s="347"/>
      <c r="FSO33" s="347"/>
      <c r="FSP33" s="347"/>
      <c r="FSQ33" s="347"/>
      <c r="FSR33" s="347"/>
      <c r="FSS33" s="347"/>
      <c r="FST33" s="347"/>
      <c r="FSU33" s="347"/>
      <c r="FSV33" s="347"/>
      <c r="FSW33" s="347"/>
      <c r="FSX33" s="347"/>
      <c r="FSY33" s="347"/>
      <c r="FSZ33" s="347"/>
      <c r="FTA33" s="347"/>
      <c r="FTB33" s="347"/>
      <c r="FTC33" s="347"/>
      <c r="FTD33" s="347"/>
      <c r="FTE33" s="347"/>
      <c r="FTF33" s="347"/>
      <c r="FTG33" s="347"/>
      <c r="FTH33" s="347"/>
      <c r="FTI33" s="347"/>
      <c r="FTJ33" s="347"/>
      <c r="FTK33" s="347"/>
      <c r="FTL33" s="347"/>
      <c r="FTM33" s="347"/>
      <c r="FTN33" s="347"/>
      <c r="FTO33" s="347"/>
      <c r="FTP33" s="347"/>
      <c r="FTQ33" s="347"/>
      <c r="FTR33" s="347"/>
      <c r="FTS33" s="347"/>
      <c r="FTT33" s="347"/>
      <c r="FTU33" s="347"/>
      <c r="FTV33" s="347"/>
      <c r="FTW33" s="347"/>
      <c r="FTX33" s="347"/>
      <c r="FTY33" s="347"/>
      <c r="FTZ33" s="347"/>
      <c r="FUA33" s="347"/>
      <c r="FUB33" s="347"/>
      <c r="FUC33" s="347"/>
      <c r="FUD33" s="347"/>
      <c r="FUE33" s="347"/>
      <c r="FUF33" s="347"/>
      <c r="FUG33" s="347"/>
      <c r="FUH33" s="347"/>
      <c r="FUI33" s="347"/>
      <c r="FUJ33" s="347"/>
      <c r="FUK33" s="347"/>
      <c r="FUL33" s="347"/>
      <c r="FUM33" s="347"/>
      <c r="FUN33" s="347"/>
      <c r="FUO33" s="347"/>
      <c r="FUP33" s="347"/>
      <c r="FUQ33" s="347"/>
      <c r="FUR33" s="347"/>
      <c r="FUS33" s="347"/>
      <c r="FUT33" s="347"/>
      <c r="FUU33" s="347"/>
      <c r="FUV33" s="347"/>
      <c r="FUW33" s="347"/>
      <c r="FUX33" s="347"/>
      <c r="FUY33" s="347"/>
      <c r="FUZ33" s="347"/>
      <c r="FVA33" s="347"/>
      <c r="FVB33" s="347"/>
      <c r="FVC33" s="347"/>
      <c r="FVD33" s="347"/>
      <c r="FVE33" s="347"/>
      <c r="FVF33" s="347"/>
      <c r="FVG33" s="347"/>
      <c r="FVH33" s="347"/>
      <c r="FVI33" s="347"/>
      <c r="FVJ33" s="347"/>
      <c r="FVK33" s="347"/>
      <c r="FVL33" s="347"/>
      <c r="FVM33" s="347"/>
      <c r="FVN33" s="347"/>
      <c r="FVO33" s="347"/>
      <c r="FVP33" s="347"/>
      <c r="FVQ33" s="347"/>
      <c r="FVR33" s="347"/>
      <c r="FVS33" s="347"/>
      <c r="FVT33" s="347"/>
      <c r="FVU33" s="347"/>
      <c r="FVV33" s="347"/>
      <c r="FVW33" s="347"/>
      <c r="FVX33" s="347"/>
      <c r="FVY33" s="347"/>
      <c r="FVZ33" s="347"/>
      <c r="FWA33" s="347"/>
      <c r="FWB33" s="347"/>
      <c r="FWC33" s="347"/>
      <c r="FWD33" s="347"/>
      <c r="FWE33" s="347"/>
      <c r="FWF33" s="347"/>
      <c r="FWG33" s="347"/>
      <c r="FWH33" s="347"/>
      <c r="FWI33" s="347"/>
      <c r="FWJ33" s="347"/>
      <c r="FWK33" s="347"/>
      <c r="FWL33" s="347"/>
      <c r="FWM33" s="347"/>
      <c r="FWN33" s="347"/>
      <c r="FWO33" s="347"/>
      <c r="FWP33" s="347"/>
      <c r="FWQ33" s="347"/>
      <c r="FWR33" s="347"/>
      <c r="FWS33" s="347"/>
      <c r="FWT33" s="347"/>
      <c r="FWU33" s="347"/>
      <c r="FWV33" s="347"/>
      <c r="FWW33" s="347"/>
      <c r="FWX33" s="347"/>
      <c r="FWY33" s="347"/>
      <c r="FWZ33" s="347"/>
      <c r="FXA33" s="347"/>
      <c r="FXB33" s="347"/>
      <c r="FXC33" s="347"/>
      <c r="FXD33" s="347"/>
      <c r="FXE33" s="347"/>
      <c r="FXF33" s="347"/>
      <c r="FXG33" s="347"/>
      <c r="FXH33" s="347"/>
      <c r="FXI33" s="347"/>
      <c r="FXJ33" s="347"/>
      <c r="FXK33" s="347"/>
      <c r="FXL33" s="347"/>
      <c r="FXM33" s="347"/>
      <c r="FXN33" s="347"/>
      <c r="FXO33" s="347"/>
      <c r="FXP33" s="347"/>
      <c r="FXQ33" s="347"/>
      <c r="FXR33" s="347"/>
      <c r="FXS33" s="347"/>
      <c r="FXT33" s="347"/>
      <c r="FXU33" s="347"/>
      <c r="FXV33" s="347"/>
      <c r="FXW33" s="347"/>
      <c r="FXX33" s="347"/>
      <c r="FXY33" s="347"/>
      <c r="FXZ33" s="347"/>
      <c r="FYA33" s="347"/>
      <c r="FYB33" s="347"/>
      <c r="FYC33" s="347"/>
      <c r="FYD33" s="347"/>
      <c r="FYE33" s="347"/>
      <c r="FYF33" s="347"/>
      <c r="FYG33" s="347"/>
      <c r="FYH33" s="347"/>
      <c r="FYI33" s="347"/>
      <c r="FYJ33" s="347"/>
      <c r="FYK33" s="347"/>
      <c r="FYL33" s="347"/>
      <c r="FYM33" s="347"/>
      <c r="FYN33" s="347"/>
      <c r="FYO33" s="347"/>
      <c r="FYP33" s="347"/>
      <c r="FYQ33" s="347"/>
      <c r="FYR33" s="347"/>
      <c r="FYS33" s="347"/>
      <c r="FYT33" s="347"/>
      <c r="FYU33" s="347"/>
      <c r="FYV33" s="347"/>
      <c r="FYW33" s="347"/>
      <c r="FYX33" s="347"/>
      <c r="FYY33" s="347"/>
      <c r="FYZ33" s="347"/>
      <c r="FZA33" s="347"/>
      <c r="FZB33" s="347"/>
      <c r="FZC33" s="347"/>
      <c r="FZD33" s="347"/>
      <c r="FZE33" s="347"/>
      <c r="FZF33" s="347"/>
      <c r="FZG33" s="347"/>
      <c r="FZH33" s="347"/>
      <c r="FZI33" s="347"/>
      <c r="FZJ33" s="347"/>
      <c r="FZK33" s="347"/>
      <c r="FZL33" s="347"/>
      <c r="FZM33" s="347"/>
      <c r="FZN33" s="347"/>
      <c r="FZO33" s="347"/>
      <c r="FZP33" s="347"/>
      <c r="FZQ33" s="347"/>
      <c r="FZR33" s="347"/>
      <c r="FZS33" s="347"/>
      <c r="FZT33" s="347"/>
      <c r="FZU33" s="347"/>
      <c r="FZV33" s="347"/>
      <c r="FZW33" s="347"/>
      <c r="FZX33" s="347"/>
      <c r="FZY33" s="347"/>
      <c r="FZZ33" s="347"/>
      <c r="GAA33" s="347"/>
      <c r="GAB33" s="347"/>
      <c r="GAC33" s="347"/>
      <c r="GAD33" s="347"/>
      <c r="GAE33" s="347"/>
      <c r="GAF33" s="347"/>
      <c r="GAG33" s="347"/>
      <c r="GAH33" s="347"/>
      <c r="GAI33" s="347"/>
      <c r="GAJ33" s="347"/>
      <c r="GAK33" s="347"/>
      <c r="GAL33" s="347"/>
      <c r="GAM33" s="347"/>
      <c r="GAN33" s="347"/>
      <c r="GAO33" s="347"/>
      <c r="GAP33" s="347"/>
      <c r="GAQ33" s="347"/>
      <c r="GAR33" s="347"/>
      <c r="GAS33" s="347"/>
      <c r="GAT33" s="347"/>
      <c r="GAU33" s="347"/>
      <c r="GAV33" s="347"/>
      <c r="GAW33" s="347"/>
      <c r="GAX33" s="347"/>
      <c r="GAY33" s="347"/>
      <c r="GAZ33" s="347"/>
      <c r="GBA33" s="347"/>
      <c r="GBB33" s="347"/>
      <c r="GBC33" s="347"/>
      <c r="GBD33" s="347"/>
      <c r="GBE33" s="347"/>
      <c r="GBF33" s="347"/>
      <c r="GBG33" s="347"/>
      <c r="GBH33" s="347"/>
      <c r="GBI33" s="347"/>
      <c r="GBJ33" s="347"/>
      <c r="GBK33" s="347"/>
      <c r="GBL33" s="347"/>
      <c r="GBM33" s="347"/>
      <c r="GBN33" s="347"/>
      <c r="GBO33" s="347"/>
      <c r="GBP33" s="347"/>
      <c r="GBQ33" s="347"/>
      <c r="GBR33" s="347"/>
      <c r="GBS33" s="347"/>
      <c r="GBT33" s="347"/>
      <c r="GBU33" s="347"/>
      <c r="GBV33" s="347"/>
      <c r="GBW33" s="347"/>
      <c r="GBX33" s="347"/>
      <c r="GBY33" s="347"/>
      <c r="GBZ33" s="347"/>
      <c r="GCA33" s="347"/>
      <c r="GCB33" s="347"/>
      <c r="GCC33" s="347"/>
      <c r="GCD33" s="347"/>
      <c r="GCE33" s="347"/>
      <c r="GCF33" s="347"/>
      <c r="GCG33" s="347"/>
      <c r="GCH33" s="347"/>
      <c r="GCI33" s="347"/>
      <c r="GCJ33" s="347"/>
      <c r="GCK33" s="347"/>
      <c r="GCL33" s="347"/>
      <c r="GCM33" s="347"/>
      <c r="GCN33" s="347"/>
      <c r="GCO33" s="347"/>
      <c r="GCP33" s="347"/>
      <c r="GCQ33" s="347"/>
      <c r="GCR33" s="347"/>
      <c r="GCS33" s="347"/>
      <c r="GCT33" s="347"/>
      <c r="GCU33" s="347"/>
      <c r="GCV33" s="347"/>
      <c r="GCW33" s="347"/>
      <c r="GCX33" s="347"/>
      <c r="GCY33" s="347"/>
      <c r="GCZ33" s="347"/>
      <c r="GDA33" s="347"/>
      <c r="GDB33" s="347"/>
      <c r="GDC33" s="347"/>
      <c r="GDD33" s="347"/>
      <c r="GDE33" s="347"/>
      <c r="GDF33" s="347"/>
      <c r="GDG33" s="347"/>
      <c r="GDH33" s="347"/>
      <c r="GDI33" s="347"/>
      <c r="GDJ33" s="347"/>
      <c r="GDK33" s="347"/>
      <c r="GDL33" s="347"/>
      <c r="GDM33" s="347"/>
      <c r="GDN33" s="347"/>
      <c r="GDO33" s="347"/>
      <c r="GDP33" s="347"/>
      <c r="GDQ33" s="347"/>
      <c r="GDR33" s="347"/>
      <c r="GDS33" s="347"/>
      <c r="GDT33" s="347"/>
      <c r="GDU33" s="347"/>
      <c r="GDV33" s="347"/>
      <c r="GDW33" s="347"/>
      <c r="GDX33" s="347"/>
      <c r="GDY33" s="347"/>
      <c r="GDZ33" s="347"/>
      <c r="GEA33" s="347"/>
      <c r="GEB33" s="347"/>
      <c r="GEC33" s="347"/>
      <c r="GED33" s="347"/>
      <c r="GEE33" s="347"/>
      <c r="GEF33" s="347"/>
      <c r="GEG33" s="347"/>
      <c r="GEH33" s="347"/>
      <c r="GEI33" s="347"/>
      <c r="GEJ33" s="347"/>
      <c r="GEK33" s="347"/>
      <c r="GEL33" s="347"/>
      <c r="GEM33" s="347"/>
      <c r="GEN33" s="347"/>
      <c r="GEO33" s="347"/>
      <c r="GEP33" s="347"/>
      <c r="GEQ33" s="347"/>
      <c r="GER33" s="347"/>
      <c r="GES33" s="347"/>
      <c r="GET33" s="347"/>
      <c r="GEU33" s="347"/>
      <c r="GEV33" s="347"/>
      <c r="GEW33" s="347"/>
      <c r="GEX33" s="347"/>
      <c r="GEY33" s="347"/>
      <c r="GEZ33" s="347"/>
      <c r="GFA33" s="347"/>
      <c r="GFB33" s="347"/>
      <c r="GFC33" s="347"/>
      <c r="GFD33" s="347"/>
      <c r="GFE33" s="347"/>
      <c r="GFF33" s="347"/>
      <c r="GFG33" s="347"/>
      <c r="GFH33" s="347"/>
      <c r="GFI33" s="347"/>
      <c r="GFJ33" s="347"/>
      <c r="GFK33" s="347"/>
      <c r="GFL33" s="347"/>
      <c r="GFM33" s="347"/>
      <c r="GFN33" s="347"/>
      <c r="GFO33" s="347"/>
      <c r="GFP33" s="347"/>
      <c r="GFQ33" s="347"/>
      <c r="GFR33" s="347"/>
      <c r="GFS33" s="347"/>
      <c r="GFT33" s="347"/>
      <c r="GFU33" s="347"/>
      <c r="GFV33" s="347"/>
      <c r="GFW33" s="347"/>
      <c r="GFX33" s="347"/>
      <c r="GFY33" s="347"/>
      <c r="GFZ33" s="347"/>
      <c r="GGA33" s="347"/>
      <c r="GGB33" s="347"/>
      <c r="GGC33" s="347"/>
      <c r="GGD33" s="347"/>
      <c r="GGE33" s="347"/>
      <c r="GGF33" s="347"/>
      <c r="GGG33" s="347"/>
      <c r="GGH33" s="347"/>
      <c r="GGI33" s="347"/>
      <c r="GGJ33" s="347"/>
      <c r="GGK33" s="347"/>
      <c r="GGL33" s="347"/>
      <c r="GGM33" s="347"/>
      <c r="GGN33" s="347"/>
      <c r="GGO33" s="347"/>
      <c r="GGP33" s="347"/>
      <c r="GGQ33" s="347"/>
      <c r="GGR33" s="347"/>
      <c r="GGS33" s="347"/>
      <c r="GGT33" s="347"/>
      <c r="GGU33" s="347"/>
      <c r="GGV33" s="347"/>
      <c r="GGW33" s="347"/>
      <c r="GGX33" s="347"/>
      <c r="GGY33" s="347"/>
      <c r="GGZ33" s="347"/>
      <c r="GHA33" s="347"/>
      <c r="GHB33" s="347"/>
      <c r="GHC33" s="347"/>
      <c r="GHD33" s="347"/>
      <c r="GHE33" s="347"/>
      <c r="GHF33" s="347"/>
      <c r="GHG33" s="347"/>
      <c r="GHH33" s="347"/>
      <c r="GHI33" s="347"/>
      <c r="GHJ33" s="347"/>
      <c r="GHK33" s="347"/>
      <c r="GHL33" s="347"/>
      <c r="GHM33" s="347"/>
      <c r="GHN33" s="347"/>
      <c r="GHO33" s="347"/>
      <c r="GHP33" s="347"/>
      <c r="GHQ33" s="347"/>
      <c r="GHR33" s="347"/>
      <c r="GHS33" s="347"/>
      <c r="GHT33" s="347"/>
      <c r="GHU33" s="347"/>
      <c r="GHV33" s="347"/>
      <c r="GHW33" s="347"/>
      <c r="GHX33" s="347"/>
      <c r="GHY33" s="347"/>
      <c r="GHZ33" s="347"/>
      <c r="GIA33" s="347"/>
      <c r="GIB33" s="347"/>
      <c r="GIC33" s="347"/>
      <c r="GID33" s="347"/>
      <c r="GIE33" s="347"/>
      <c r="GIF33" s="347"/>
      <c r="GIG33" s="347"/>
      <c r="GIH33" s="347"/>
      <c r="GII33" s="347"/>
      <c r="GIJ33" s="347"/>
      <c r="GIK33" s="347"/>
      <c r="GIL33" s="347"/>
      <c r="GIM33" s="347"/>
      <c r="GIN33" s="347"/>
      <c r="GIO33" s="347"/>
      <c r="GIP33" s="347"/>
      <c r="GIQ33" s="347"/>
      <c r="GIR33" s="347"/>
      <c r="GIS33" s="347"/>
      <c r="GIT33" s="347"/>
      <c r="GIU33" s="347"/>
      <c r="GIV33" s="347"/>
      <c r="GIW33" s="347"/>
      <c r="GIX33" s="347"/>
      <c r="GIY33" s="347"/>
      <c r="GIZ33" s="347"/>
      <c r="GJA33" s="347"/>
      <c r="GJB33" s="347"/>
      <c r="GJC33" s="347"/>
      <c r="GJD33" s="347"/>
      <c r="GJE33" s="347"/>
      <c r="GJF33" s="347"/>
      <c r="GJG33" s="347"/>
      <c r="GJH33" s="347"/>
      <c r="GJI33" s="347"/>
      <c r="GJJ33" s="347"/>
      <c r="GJK33" s="347"/>
      <c r="GJL33" s="347"/>
      <c r="GJM33" s="347"/>
      <c r="GJN33" s="347"/>
      <c r="GJO33" s="347"/>
      <c r="GJP33" s="347"/>
      <c r="GJQ33" s="347"/>
      <c r="GJR33" s="347"/>
      <c r="GJS33" s="347"/>
      <c r="GJT33" s="347"/>
      <c r="GJU33" s="347"/>
      <c r="GJV33" s="347"/>
      <c r="GJW33" s="347"/>
      <c r="GJX33" s="347"/>
      <c r="GJY33" s="347"/>
      <c r="GJZ33" s="347"/>
      <c r="GKA33" s="347"/>
      <c r="GKB33" s="347"/>
      <c r="GKC33" s="347"/>
      <c r="GKD33" s="347"/>
      <c r="GKE33" s="347"/>
      <c r="GKF33" s="347"/>
      <c r="GKG33" s="347"/>
      <c r="GKH33" s="347"/>
      <c r="GKI33" s="347"/>
      <c r="GKJ33" s="347"/>
      <c r="GKK33" s="347"/>
      <c r="GKL33" s="347"/>
      <c r="GKM33" s="347"/>
      <c r="GKN33" s="347"/>
      <c r="GKO33" s="347"/>
      <c r="GKP33" s="347"/>
      <c r="GKQ33" s="347"/>
      <c r="GKR33" s="347"/>
      <c r="GKS33" s="347"/>
      <c r="GKT33" s="347"/>
      <c r="GKU33" s="347"/>
      <c r="GKV33" s="347"/>
      <c r="GKW33" s="347"/>
      <c r="GKX33" s="347"/>
      <c r="GKY33" s="347"/>
      <c r="GKZ33" s="347"/>
      <c r="GLA33" s="347"/>
      <c r="GLB33" s="347"/>
      <c r="GLC33" s="347"/>
      <c r="GLD33" s="347"/>
      <c r="GLE33" s="347"/>
      <c r="GLF33" s="347"/>
      <c r="GLG33" s="347"/>
      <c r="GLH33" s="347"/>
      <c r="GLI33" s="347"/>
      <c r="GLJ33" s="347"/>
      <c r="GLK33" s="347"/>
      <c r="GLL33" s="347"/>
      <c r="GLM33" s="347"/>
      <c r="GLN33" s="347"/>
      <c r="GLO33" s="347"/>
      <c r="GLP33" s="347"/>
      <c r="GLQ33" s="347"/>
      <c r="GLR33" s="347"/>
      <c r="GLS33" s="347"/>
      <c r="GLT33" s="347"/>
      <c r="GLU33" s="347"/>
      <c r="GLV33" s="347"/>
      <c r="GLW33" s="347"/>
      <c r="GLX33" s="347"/>
      <c r="GLY33" s="347"/>
      <c r="GLZ33" s="347"/>
      <c r="GMA33" s="347"/>
      <c r="GMB33" s="347"/>
      <c r="GMC33" s="347"/>
      <c r="GMD33" s="347"/>
      <c r="GME33" s="347"/>
      <c r="GMF33" s="347"/>
      <c r="GMG33" s="347"/>
      <c r="GMH33" s="347"/>
      <c r="GMI33" s="347"/>
      <c r="GMJ33" s="347"/>
      <c r="GMK33" s="347"/>
      <c r="GML33" s="347"/>
      <c r="GMM33" s="347"/>
      <c r="GMN33" s="347"/>
      <c r="GMO33" s="347"/>
      <c r="GMP33" s="347"/>
      <c r="GMQ33" s="347"/>
      <c r="GMR33" s="347"/>
      <c r="GMS33" s="347"/>
      <c r="GMT33" s="347"/>
      <c r="GMU33" s="347"/>
      <c r="GMV33" s="347"/>
      <c r="GMW33" s="347"/>
      <c r="GMX33" s="347"/>
      <c r="GMY33" s="347"/>
      <c r="GMZ33" s="347"/>
      <c r="GNA33" s="347"/>
      <c r="GNB33" s="347"/>
      <c r="GNC33" s="347"/>
      <c r="GND33" s="347"/>
      <c r="GNE33" s="347"/>
      <c r="GNF33" s="347"/>
      <c r="GNG33" s="347"/>
      <c r="GNH33" s="347"/>
      <c r="GNI33" s="347"/>
      <c r="GNJ33" s="347"/>
      <c r="GNK33" s="347"/>
      <c r="GNL33" s="347"/>
      <c r="GNM33" s="347"/>
      <c r="GNN33" s="347"/>
      <c r="GNO33" s="347"/>
      <c r="GNP33" s="347"/>
      <c r="GNQ33" s="347"/>
      <c r="GNR33" s="347"/>
      <c r="GNS33" s="347"/>
      <c r="GNT33" s="347"/>
      <c r="GNU33" s="347"/>
      <c r="GNV33" s="347"/>
      <c r="GNW33" s="347"/>
      <c r="GNX33" s="347"/>
      <c r="GNY33" s="347"/>
      <c r="GNZ33" s="347"/>
      <c r="GOA33" s="347"/>
      <c r="GOB33" s="347"/>
      <c r="GOC33" s="347"/>
      <c r="GOD33" s="347"/>
      <c r="GOE33" s="347"/>
      <c r="GOF33" s="347"/>
      <c r="GOG33" s="347"/>
      <c r="GOH33" s="347"/>
      <c r="GOI33" s="347"/>
      <c r="GOJ33" s="347"/>
      <c r="GOK33" s="347"/>
      <c r="GOL33" s="347"/>
      <c r="GOM33" s="347"/>
      <c r="GON33" s="347"/>
      <c r="GOO33" s="347"/>
      <c r="GOP33" s="347"/>
      <c r="GOQ33" s="347"/>
      <c r="GOR33" s="347"/>
      <c r="GOS33" s="347"/>
      <c r="GOT33" s="347"/>
      <c r="GOU33" s="347"/>
      <c r="GOV33" s="347"/>
      <c r="GOW33" s="347"/>
      <c r="GOX33" s="347"/>
      <c r="GOY33" s="347"/>
      <c r="GOZ33" s="347"/>
      <c r="GPA33" s="347"/>
      <c r="GPB33" s="347"/>
      <c r="GPC33" s="347"/>
      <c r="GPD33" s="347"/>
      <c r="GPE33" s="347"/>
      <c r="GPF33" s="347"/>
      <c r="GPG33" s="347"/>
      <c r="GPH33" s="347"/>
      <c r="GPI33" s="347"/>
      <c r="GPJ33" s="347"/>
      <c r="GPK33" s="347"/>
      <c r="GPL33" s="347"/>
      <c r="GPM33" s="347"/>
      <c r="GPN33" s="347"/>
      <c r="GPO33" s="347"/>
      <c r="GPP33" s="347"/>
      <c r="GPQ33" s="347"/>
      <c r="GPR33" s="347"/>
      <c r="GPS33" s="347"/>
      <c r="GPT33" s="347"/>
      <c r="GPU33" s="347"/>
      <c r="GPV33" s="347"/>
      <c r="GPW33" s="347"/>
      <c r="GPX33" s="347"/>
      <c r="GPY33" s="347"/>
      <c r="GPZ33" s="347"/>
      <c r="GQA33" s="347"/>
      <c r="GQB33" s="347"/>
      <c r="GQC33" s="347"/>
      <c r="GQD33" s="347"/>
      <c r="GQE33" s="347"/>
      <c r="GQF33" s="347"/>
      <c r="GQG33" s="347"/>
      <c r="GQH33" s="347"/>
      <c r="GQI33" s="347"/>
      <c r="GQJ33" s="347"/>
      <c r="GQK33" s="347"/>
      <c r="GQL33" s="347"/>
      <c r="GQM33" s="347"/>
      <c r="GQN33" s="347"/>
      <c r="GQO33" s="347"/>
      <c r="GQP33" s="347"/>
      <c r="GQQ33" s="347"/>
      <c r="GQR33" s="347"/>
      <c r="GQS33" s="347"/>
      <c r="GQT33" s="347"/>
      <c r="GQU33" s="347"/>
      <c r="GQV33" s="347"/>
      <c r="GQW33" s="347"/>
      <c r="GQX33" s="347"/>
      <c r="GQY33" s="347"/>
      <c r="GQZ33" s="347"/>
      <c r="GRA33" s="347"/>
      <c r="GRB33" s="347"/>
      <c r="GRC33" s="347"/>
      <c r="GRD33" s="347"/>
      <c r="GRE33" s="347"/>
      <c r="GRF33" s="347"/>
      <c r="GRG33" s="347"/>
      <c r="GRH33" s="347"/>
      <c r="GRI33" s="347"/>
      <c r="GRJ33" s="347"/>
      <c r="GRK33" s="347"/>
      <c r="GRL33" s="347"/>
      <c r="GRM33" s="347"/>
      <c r="GRN33" s="347"/>
      <c r="GRO33" s="347"/>
      <c r="GRP33" s="347"/>
      <c r="GRQ33" s="347"/>
      <c r="GRR33" s="347"/>
      <c r="GRS33" s="347"/>
      <c r="GRT33" s="347"/>
      <c r="GRU33" s="347"/>
      <c r="GRV33" s="347"/>
      <c r="GRW33" s="347"/>
      <c r="GRX33" s="347"/>
      <c r="GRY33" s="347"/>
      <c r="GRZ33" s="347"/>
      <c r="GSA33" s="347"/>
      <c r="GSB33" s="347"/>
      <c r="GSC33" s="347"/>
      <c r="GSD33" s="347"/>
      <c r="GSE33" s="347"/>
      <c r="GSF33" s="347"/>
      <c r="GSG33" s="347"/>
      <c r="GSH33" s="347"/>
      <c r="GSI33" s="347"/>
      <c r="GSJ33" s="347"/>
      <c r="GSK33" s="347"/>
      <c r="GSL33" s="347"/>
      <c r="GSM33" s="347"/>
      <c r="GSN33" s="347"/>
      <c r="GSO33" s="347"/>
      <c r="GSP33" s="347"/>
      <c r="GSQ33" s="347"/>
      <c r="GSR33" s="347"/>
      <c r="GSS33" s="347"/>
      <c r="GST33" s="347"/>
      <c r="GSU33" s="347"/>
      <c r="GSV33" s="347"/>
      <c r="GSW33" s="347"/>
      <c r="GSX33" s="347"/>
      <c r="GSY33" s="347"/>
      <c r="GSZ33" s="347"/>
      <c r="GTA33" s="347"/>
      <c r="GTB33" s="347"/>
      <c r="GTC33" s="347"/>
      <c r="GTD33" s="347"/>
      <c r="GTE33" s="347"/>
      <c r="GTF33" s="347"/>
      <c r="GTG33" s="347"/>
      <c r="GTH33" s="347"/>
      <c r="GTI33" s="347"/>
      <c r="GTJ33" s="347"/>
      <c r="GTK33" s="347"/>
      <c r="GTL33" s="347"/>
      <c r="GTM33" s="347"/>
      <c r="GTN33" s="347"/>
      <c r="GTO33" s="347"/>
      <c r="GTP33" s="347"/>
      <c r="GTQ33" s="347"/>
      <c r="GTR33" s="347"/>
      <c r="GTS33" s="347"/>
      <c r="GTT33" s="347"/>
      <c r="GTU33" s="347"/>
      <c r="GTV33" s="347"/>
      <c r="GTW33" s="347"/>
      <c r="GTX33" s="347"/>
      <c r="GTY33" s="347"/>
      <c r="GTZ33" s="347"/>
      <c r="GUA33" s="347"/>
      <c r="GUB33" s="347"/>
      <c r="GUC33" s="347"/>
      <c r="GUD33" s="347"/>
      <c r="GUE33" s="347"/>
      <c r="GUF33" s="347"/>
      <c r="GUG33" s="347"/>
      <c r="GUH33" s="347"/>
      <c r="GUI33" s="347"/>
      <c r="GUJ33" s="347"/>
      <c r="GUK33" s="347"/>
      <c r="GUL33" s="347"/>
      <c r="GUM33" s="347"/>
      <c r="GUN33" s="347"/>
      <c r="GUO33" s="347"/>
      <c r="GUP33" s="347"/>
      <c r="GUQ33" s="347"/>
      <c r="GUR33" s="347"/>
      <c r="GUS33" s="347"/>
      <c r="GUT33" s="347"/>
      <c r="GUU33" s="347"/>
      <c r="GUV33" s="347"/>
      <c r="GUW33" s="347"/>
      <c r="GUX33" s="347"/>
      <c r="GUY33" s="347"/>
      <c r="GUZ33" s="347"/>
      <c r="GVA33" s="347"/>
      <c r="GVB33" s="347"/>
      <c r="GVC33" s="347"/>
      <c r="GVD33" s="347"/>
      <c r="GVE33" s="347"/>
      <c r="GVF33" s="347"/>
      <c r="GVG33" s="347"/>
      <c r="GVH33" s="347"/>
      <c r="GVI33" s="347"/>
      <c r="GVJ33" s="347"/>
      <c r="GVK33" s="347"/>
      <c r="GVL33" s="347"/>
      <c r="GVM33" s="347"/>
      <c r="GVN33" s="347"/>
      <c r="GVO33" s="347"/>
      <c r="GVP33" s="347"/>
      <c r="GVQ33" s="347"/>
      <c r="GVR33" s="347"/>
      <c r="GVS33" s="347"/>
      <c r="GVT33" s="347"/>
      <c r="GVU33" s="347"/>
      <c r="GVV33" s="347"/>
      <c r="GVW33" s="347"/>
      <c r="GVX33" s="347"/>
      <c r="GVY33" s="347"/>
      <c r="GVZ33" s="347"/>
      <c r="GWA33" s="347"/>
      <c r="GWB33" s="347"/>
      <c r="GWC33" s="347"/>
      <c r="GWD33" s="347"/>
      <c r="GWE33" s="347"/>
      <c r="GWF33" s="347"/>
      <c r="GWG33" s="347"/>
      <c r="GWH33" s="347"/>
      <c r="GWI33" s="347"/>
      <c r="GWJ33" s="347"/>
      <c r="GWK33" s="347"/>
      <c r="GWL33" s="347"/>
      <c r="GWM33" s="347"/>
      <c r="GWN33" s="347"/>
      <c r="GWO33" s="347"/>
      <c r="GWP33" s="347"/>
      <c r="GWQ33" s="347"/>
      <c r="GWR33" s="347"/>
      <c r="GWS33" s="347"/>
      <c r="GWT33" s="347"/>
      <c r="GWU33" s="347"/>
      <c r="GWV33" s="347"/>
      <c r="GWW33" s="347"/>
      <c r="GWX33" s="347"/>
      <c r="GWY33" s="347"/>
      <c r="GWZ33" s="347"/>
      <c r="GXA33" s="347"/>
      <c r="GXB33" s="347"/>
      <c r="GXC33" s="347"/>
      <c r="GXD33" s="347"/>
      <c r="GXE33" s="347"/>
      <c r="GXF33" s="347"/>
      <c r="GXG33" s="347"/>
      <c r="GXH33" s="347"/>
      <c r="GXI33" s="347"/>
      <c r="GXJ33" s="347"/>
      <c r="GXK33" s="347"/>
      <c r="GXL33" s="347"/>
      <c r="GXM33" s="347"/>
      <c r="GXN33" s="347"/>
      <c r="GXO33" s="347"/>
      <c r="GXP33" s="347"/>
      <c r="GXQ33" s="347"/>
      <c r="GXR33" s="347"/>
      <c r="GXS33" s="347"/>
      <c r="GXT33" s="347"/>
      <c r="GXU33" s="347"/>
      <c r="GXV33" s="347"/>
      <c r="GXW33" s="347"/>
      <c r="GXX33" s="347"/>
      <c r="GXY33" s="347"/>
      <c r="GXZ33" s="347"/>
      <c r="GYA33" s="347"/>
      <c r="GYB33" s="347"/>
      <c r="GYC33" s="347"/>
      <c r="GYD33" s="347"/>
      <c r="GYE33" s="347"/>
      <c r="GYF33" s="347"/>
      <c r="GYG33" s="347"/>
      <c r="GYH33" s="347"/>
      <c r="GYI33" s="347"/>
      <c r="GYJ33" s="347"/>
      <c r="GYK33" s="347"/>
      <c r="GYL33" s="347"/>
      <c r="GYM33" s="347"/>
      <c r="GYN33" s="347"/>
      <c r="GYO33" s="347"/>
      <c r="GYP33" s="347"/>
      <c r="GYQ33" s="347"/>
      <c r="GYR33" s="347"/>
      <c r="GYS33" s="347"/>
      <c r="GYT33" s="347"/>
      <c r="GYU33" s="347"/>
      <c r="GYV33" s="347"/>
      <c r="GYW33" s="347"/>
      <c r="GYX33" s="347"/>
      <c r="GYY33" s="347"/>
      <c r="GYZ33" s="347"/>
      <c r="GZA33" s="347"/>
      <c r="GZB33" s="347"/>
      <c r="GZC33" s="347"/>
      <c r="GZD33" s="347"/>
      <c r="GZE33" s="347"/>
      <c r="GZF33" s="347"/>
      <c r="GZG33" s="347"/>
      <c r="GZH33" s="347"/>
      <c r="GZI33" s="347"/>
      <c r="GZJ33" s="347"/>
      <c r="GZK33" s="347"/>
      <c r="GZL33" s="347"/>
      <c r="GZM33" s="347"/>
      <c r="GZN33" s="347"/>
      <c r="GZO33" s="347"/>
      <c r="GZP33" s="347"/>
      <c r="GZQ33" s="347"/>
      <c r="GZR33" s="347"/>
      <c r="GZS33" s="347"/>
      <c r="GZT33" s="347"/>
      <c r="GZU33" s="347"/>
      <c r="GZV33" s="347"/>
      <c r="GZW33" s="347"/>
      <c r="GZX33" s="347"/>
      <c r="GZY33" s="347"/>
      <c r="GZZ33" s="347"/>
      <c r="HAA33" s="347"/>
      <c r="HAB33" s="347"/>
      <c r="HAC33" s="347"/>
      <c r="HAD33" s="347"/>
      <c r="HAE33" s="347"/>
      <c r="HAF33" s="347"/>
      <c r="HAG33" s="347"/>
      <c r="HAH33" s="347"/>
      <c r="HAI33" s="347"/>
      <c r="HAJ33" s="347"/>
      <c r="HAK33" s="347"/>
      <c r="HAL33" s="347"/>
      <c r="HAM33" s="347"/>
      <c r="HAN33" s="347"/>
      <c r="HAO33" s="347"/>
      <c r="HAP33" s="347"/>
      <c r="HAQ33" s="347"/>
      <c r="HAR33" s="347"/>
      <c r="HAS33" s="347"/>
      <c r="HAT33" s="347"/>
      <c r="HAU33" s="347"/>
      <c r="HAV33" s="347"/>
      <c r="HAW33" s="347"/>
      <c r="HAX33" s="347"/>
      <c r="HAY33" s="347"/>
      <c r="HAZ33" s="347"/>
      <c r="HBA33" s="347"/>
      <c r="HBB33" s="347"/>
      <c r="HBC33" s="347"/>
      <c r="HBD33" s="347"/>
      <c r="HBE33" s="347"/>
      <c r="HBF33" s="347"/>
      <c r="HBG33" s="347"/>
      <c r="HBH33" s="347"/>
      <c r="HBI33" s="347"/>
      <c r="HBJ33" s="347"/>
      <c r="HBK33" s="347"/>
      <c r="HBL33" s="347"/>
      <c r="HBM33" s="347"/>
      <c r="HBN33" s="347"/>
      <c r="HBO33" s="347"/>
      <c r="HBP33" s="347"/>
      <c r="HBQ33" s="347"/>
      <c r="HBR33" s="347"/>
      <c r="HBS33" s="347"/>
      <c r="HBT33" s="347"/>
      <c r="HBU33" s="347"/>
      <c r="HBV33" s="347"/>
      <c r="HBW33" s="347"/>
      <c r="HBX33" s="347"/>
      <c r="HBY33" s="347"/>
      <c r="HBZ33" s="347"/>
      <c r="HCA33" s="347"/>
      <c r="HCB33" s="347"/>
      <c r="HCC33" s="347"/>
      <c r="HCD33" s="347"/>
      <c r="HCE33" s="347"/>
      <c r="HCF33" s="347"/>
      <c r="HCG33" s="347"/>
      <c r="HCH33" s="347"/>
      <c r="HCI33" s="347"/>
      <c r="HCJ33" s="347"/>
      <c r="HCK33" s="347"/>
      <c r="HCL33" s="347"/>
      <c r="HCM33" s="347"/>
      <c r="HCN33" s="347"/>
      <c r="HCO33" s="347"/>
      <c r="HCP33" s="347"/>
      <c r="HCQ33" s="347"/>
      <c r="HCR33" s="347"/>
      <c r="HCS33" s="347"/>
      <c r="HCT33" s="347"/>
      <c r="HCU33" s="347"/>
      <c r="HCV33" s="347"/>
      <c r="HCW33" s="347"/>
      <c r="HCX33" s="347"/>
      <c r="HCY33" s="347"/>
      <c r="HCZ33" s="347"/>
      <c r="HDA33" s="347"/>
      <c r="HDB33" s="347"/>
      <c r="HDC33" s="347"/>
      <c r="HDD33" s="347"/>
      <c r="HDE33" s="347"/>
      <c r="HDF33" s="347"/>
      <c r="HDG33" s="347"/>
      <c r="HDH33" s="347"/>
      <c r="HDI33" s="347"/>
      <c r="HDJ33" s="347"/>
      <c r="HDK33" s="347"/>
      <c r="HDL33" s="347"/>
      <c r="HDM33" s="347"/>
      <c r="HDN33" s="347"/>
      <c r="HDO33" s="347"/>
      <c r="HDP33" s="347"/>
      <c r="HDQ33" s="347"/>
      <c r="HDR33" s="347"/>
      <c r="HDS33" s="347"/>
      <c r="HDT33" s="347"/>
      <c r="HDU33" s="347"/>
      <c r="HDV33" s="347"/>
      <c r="HDW33" s="347"/>
      <c r="HDX33" s="347"/>
      <c r="HDY33" s="347"/>
      <c r="HDZ33" s="347"/>
      <c r="HEA33" s="347"/>
      <c r="HEB33" s="347"/>
      <c r="HEC33" s="347"/>
      <c r="HED33" s="347"/>
      <c r="HEE33" s="347"/>
      <c r="HEF33" s="347"/>
      <c r="HEG33" s="347"/>
      <c r="HEH33" s="347"/>
      <c r="HEI33" s="347"/>
      <c r="HEJ33" s="347"/>
      <c r="HEK33" s="347"/>
      <c r="HEL33" s="347"/>
      <c r="HEM33" s="347"/>
      <c r="HEN33" s="347"/>
      <c r="HEO33" s="347"/>
      <c r="HEP33" s="347"/>
      <c r="HEQ33" s="347"/>
      <c r="HER33" s="347"/>
      <c r="HES33" s="347"/>
      <c r="HET33" s="347"/>
      <c r="HEU33" s="347"/>
      <c r="HEV33" s="347"/>
      <c r="HEW33" s="347"/>
      <c r="HEX33" s="347"/>
      <c r="HEY33" s="347"/>
      <c r="HEZ33" s="347"/>
      <c r="HFA33" s="347"/>
      <c r="HFB33" s="347"/>
      <c r="HFC33" s="347"/>
      <c r="HFD33" s="347"/>
      <c r="HFE33" s="347"/>
      <c r="HFF33" s="347"/>
      <c r="HFG33" s="347"/>
      <c r="HFH33" s="347"/>
      <c r="HFI33" s="347"/>
      <c r="HFJ33" s="347"/>
      <c r="HFK33" s="347"/>
      <c r="HFL33" s="347"/>
      <c r="HFM33" s="347"/>
      <c r="HFN33" s="347"/>
      <c r="HFO33" s="347"/>
      <c r="HFP33" s="347"/>
      <c r="HFQ33" s="347"/>
      <c r="HFR33" s="347"/>
      <c r="HFS33" s="347"/>
      <c r="HFT33" s="347"/>
      <c r="HFU33" s="347"/>
      <c r="HFV33" s="347"/>
      <c r="HFW33" s="347"/>
      <c r="HFX33" s="347"/>
      <c r="HFY33" s="347"/>
      <c r="HFZ33" s="347"/>
      <c r="HGA33" s="347"/>
      <c r="HGB33" s="347"/>
      <c r="HGC33" s="347"/>
      <c r="HGD33" s="347"/>
      <c r="HGE33" s="347"/>
      <c r="HGF33" s="347"/>
      <c r="HGG33" s="347"/>
      <c r="HGH33" s="347"/>
      <c r="HGI33" s="347"/>
      <c r="HGJ33" s="347"/>
      <c r="HGK33" s="347"/>
      <c r="HGL33" s="347"/>
      <c r="HGM33" s="347"/>
      <c r="HGN33" s="347"/>
      <c r="HGO33" s="347"/>
      <c r="HGP33" s="347"/>
      <c r="HGQ33" s="347"/>
      <c r="HGR33" s="347"/>
      <c r="HGS33" s="347"/>
      <c r="HGT33" s="347"/>
      <c r="HGU33" s="347"/>
      <c r="HGV33" s="347"/>
      <c r="HGW33" s="347"/>
      <c r="HGX33" s="347"/>
      <c r="HGY33" s="347"/>
      <c r="HGZ33" s="347"/>
      <c r="HHA33" s="347"/>
      <c r="HHB33" s="347"/>
      <c r="HHC33" s="347"/>
      <c r="HHD33" s="347"/>
      <c r="HHE33" s="347"/>
      <c r="HHF33" s="347"/>
      <c r="HHG33" s="347"/>
      <c r="HHH33" s="347"/>
      <c r="HHI33" s="347"/>
      <c r="HHJ33" s="347"/>
      <c r="HHK33" s="347"/>
      <c r="HHL33" s="347"/>
      <c r="HHM33" s="347"/>
      <c r="HHN33" s="347"/>
      <c r="HHO33" s="347"/>
      <c r="HHP33" s="347"/>
      <c r="HHQ33" s="347"/>
      <c r="HHR33" s="347"/>
      <c r="HHS33" s="347"/>
      <c r="HHT33" s="347"/>
      <c r="HHU33" s="347"/>
      <c r="HHV33" s="347"/>
      <c r="HHW33" s="347"/>
      <c r="HHX33" s="347"/>
      <c r="HHY33" s="347"/>
      <c r="HHZ33" s="347"/>
      <c r="HIA33" s="347"/>
      <c r="HIB33" s="347"/>
      <c r="HIC33" s="347"/>
      <c r="HID33" s="347"/>
      <c r="HIE33" s="347"/>
      <c r="HIF33" s="347"/>
      <c r="HIG33" s="347"/>
      <c r="HIH33" s="347"/>
      <c r="HII33" s="347"/>
      <c r="HIJ33" s="347"/>
      <c r="HIK33" s="347"/>
      <c r="HIL33" s="347"/>
      <c r="HIM33" s="347"/>
      <c r="HIN33" s="347"/>
      <c r="HIO33" s="347"/>
      <c r="HIP33" s="347"/>
      <c r="HIQ33" s="347"/>
      <c r="HIR33" s="347"/>
      <c r="HIS33" s="347"/>
      <c r="HIT33" s="347"/>
      <c r="HIU33" s="347"/>
      <c r="HIV33" s="347"/>
      <c r="HIW33" s="347"/>
      <c r="HIX33" s="347"/>
      <c r="HIY33" s="347"/>
      <c r="HIZ33" s="347"/>
      <c r="HJA33" s="347"/>
      <c r="HJB33" s="347"/>
      <c r="HJC33" s="347"/>
      <c r="HJD33" s="347"/>
      <c r="HJE33" s="347"/>
      <c r="HJF33" s="347"/>
      <c r="HJG33" s="347"/>
      <c r="HJH33" s="347"/>
      <c r="HJI33" s="347"/>
      <c r="HJJ33" s="347"/>
      <c r="HJK33" s="347"/>
      <c r="HJL33" s="347"/>
      <c r="HJM33" s="347"/>
      <c r="HJN33" s="347"/>
      <c r="HJO33" s="347"/>
      <c r="HJP33" s="347"/>
      <c r="HJQ33" s="347"/>
      <c r="HJR33" s="347"/>
      <c r="HJS33" s="347"/>
      <c r="HJT33" s="347"/>
      <c r="HJU33" s="347"/>
      <c r="HJV33" s="347"/>
      <c r="HJW33" s="347"/>
      <c r="HJX33" s="347"/>
      <c r="HJY33" s="347"/>
      <c r="HJZ33" s="347"/>
      <c r="HKA33" s="347"/>
      <c r="HKB33" s="347"/>
      <c r="HKC33" s="347"/>
      <c r="HKD33" s="347"/>
      <c r="HKE33" s="347"/>
      <c r="HKF33" s="347"/>
      <c r="HKG33" s="347"/>
      <c r="HKH33" s="347"/>
      <c r="HKI33" s="347"/>
      <c r="HKJ33" s="347"/>
      <c r="HKK33" s="347"/>
      <c r="HKL33" s="347"/>
      <c r="HKM33" s="347"/>
      <c r="HKN33" s="347"/>
      <c r="HKO33" s="347"/>
      <c r="HKP33" s="347"/>
      <c r="HKQ33" s="347"/>
      <c r="HKR33" s="347"/>
      <c r="HKS33" s="347"/>
      <c r="HKT33" s="347"/>
      <c r="HKU33" s="347"/>
      <c r="HKV33" s="347"/>
      <c r="HKW33" s="347"/>
      <c r="HKX33" s="347"/>
      <c r="HKY33" s="347"/>
      <c r="HKZ33" s="347"/>
      <c r="HLA33" s="347"/>
      <c r="HLB33" s="347"/>
      <c r="HLC33" s="347"/>
      <c r="HLD33" s="347"/>
      <c r="HLE33" s="347"/>
      <c r="HLF33" s="347"/>
      <c r="HLG33" s="347"/>
      <c r="HLH33" s="347"/>
      <c r="HLI33" s="347"/>
      <c r="HLJ33" s="347"/>
      <c r="HLK33" s="347"/>
      <c r="HLL33" s="347"/>
      <c r="HLM33" s="347"/>
      <c r="HLN33" s="347"/>
      <c r="HLO33" s="347"/>
      <c r="HLP33" s="347"/>
      <c r="HLQ33" s="347"/>
      <c r="HLR33" s="347"/>
      <c r="HLS33" s="347"/>
      <c r="HLT33" s="347"/>
      <c r="HLU33" s="347"/>
      <c r="HLV33" s="347"/>
      <c r="HLW33" s="347"/>
      <c r="HLX33" s="347"/>
      <c r="HLY33" s="347"/>
      <c r="HLZ33" s="347"/>
      <c r="HMA33" s="347"/>
      <c r="HMB33" s="347"/>
      <c r="HMC33" s="347"/>
      <c r="HMD33" s="347"/>
      <c r="HME33" s="347"/>
      <c r="HMF33" s="347"/>
      <c r="HMG33" s="347"/>
      <c r="HMH33" s="347"/>
      <c r="HMI33" s="347"/>
      <c r="HMJ33" s="347"/>
      <c r="HMK33" s="347"/>
      <c r="HML33" s="347"/>
      <c r="HMM33" s="347"/>
      <c r="HMN33" s="347"/>
      <c r="HMO33" s="347"/>
      <c r="HMP33" s="347"/>
      <c r="HMQ33" s="347"/>
      <c r="HMR33" s="347"/>
      <c r="HMS33" s="347"/>
      <c r="HMT33" s="347"/>
      <c r="HMU33" s="347"/>
      <c r="HMV33" s="347"/>
      <c r="HMW33" s="347"/>
      <c r="HMX33" s="347"/>
      <c r="HMY33" s="347"/>
      <c r="HMZ33" s="347"/>
      <c r="HNA33" s="347"/>
      <c r="HNB33" s="347"/>
      <c r="HNC33" s="347"/>
      <c r="HND33" s="347"/>
      <c r="HNE33" s="347"/>
      <c r="HNF33" s="347"/>
      <c r="HNG33" s="347"/>
      <c r="HNH33" s="347"/>
      <c r="HNI33" s="347"/>
      <c r="HNJ33" s="347"/>
      <c r="HNK33" s="347"/>
      <c r="HNL33" s="347"/>
      <c r="HNM33" s="347"/>
      <c r="HNN33" s="347"/>
      <c r="HNO33" s="347"/>
      <c r="HNP33" s="347"/>
      <c r="HNQ33" s="347"/>
      <c r="HNR33" s="347"/>
      <c r="HNS33" s="347"/>
      <c r="HNT33" s="347"/>
      <c r="HNU33" s="347"/>
      <c r="HNV33" s="347"/>
      <c r="HNW33" s="347"/>
      <c r="HNX33" s="347"/>
      <c r="HNY33" s="347"/>
      <c r="HNZ33" s="347"/>
      <c r="HOA33" s="347"/>
      <c r="HOB33" s="347"/>
      <c r="HOC33" s="347"/>
      <c r="HOD33" s="347"/>
      <c r="HOE33" s="347"/>
      <c r="HOF33" s="347"/>
      <c r="HOG33" s="347"/>
      <c r="HOH33" s="347"/>
      <c r="HOI33" s="347"/>
      <c r="HOJ33" s="347"/>
      <c r="HOK33" s="347"/>
      <c r="HOL33" s="347"/>
      <c r="HOM33" s="347"/>
      <c r="HON33" s="347"/>
      <c r="HOO33" s="347"/>
      <c r="HOP33" s="347"/>
      <c r="HOQ33" s="347"/>
      <c r="HOR33" s="347"/>
      <c r="HOS33" s="347"/>
      <c r="HOT33" s="347"/>
      <c r="HOU33" s="347"/>
      <c r="HOV33" s="347"/>
      <c r="HOW33" s="347"/>
      <c r="HOX33" s="347"/>
      <c r="HOY33" s="347"/>
      <c r="HOZ33" s="347"/>
      <c r="HPA33" s="347"/>
      <c r="HPB33" s="347"/>
      <c r="HPC33" s="347"/>
      <c r="HPD33" s="347"/>
      <c r="HPE33" s="347"/>
      <c r="HPF33" s="347"/>
      <c r="HPG33" s="347"/>
      <c r="HPH33" s="347"/>
      <c r="HPI33" s="347"/>
      <c r="HPJ33" s="347"/>
      <c r="HPK33" s="347"/>
      <c r="HPL33" s="347"/>
      <c r="HPM33" s="347"/>
      <c r="HPN33" s="347"/>
      <c r="HPO33" s="347"/>
      <c r="HPP33" s="347"/>
      <c r="HPQ33" s="347"/>
      <c r="HPR33" s="347"/>
      <c r="HPS33" s="347"/>
      <c r="HPT33" s="347"/>
      <c r="HPU33" s="347"/>
      <c r="HPV33" s="347"/>
      <c r="HPW33" s="347"/>
      <c r="HPX33" s="347"/>
      <c r="HPY33" s="347"/>
      <c r="HPZ33" s="347"/>
      <c r="HQA33" s="347"/>
      <c r="HQB33" s="347"/>
      <c r="HQC33" s="347"/>
      <c r="HQD33" s="347"/>
      <c r="HQE33" s="347"/>
      <c r="HQF33" s="347"/>
      <c r="HQG33" s="347"/>
      <c r="HQH33" s="347"/>
      <c r="HQI33" s="347"/>
      <c r="HQJ33" s="347"/>
      <c r="HQK33" s="347"/>
      <c r="HQL33" s="347"/>
      <c r="HQM33" s="347"/>
      <c r="HQN33" s="347"/>
      <c r="HQO33" s="347"/>
      <c r="HQP33" s="347"/>
      <c r="HQQ33" s="347"/>
      <c r="HQR33" s="347"/>
      <c r="HQS33" s="347"/>
      <c r="HQT33" s="347"/>
      <c r="HQU33" s="347"/>
      <c r="HQV33" s="347"/>
      <c r="HQW33" s="347"/>
      <c r="HQX33" s="347"/>
      <c r="HQY33" s="347"/>
      <c r="HQZ33" s="347"/>
      <c r="HRA33" s="347"/>
      <c r="HRB33" s="347"/>
      <c r="HRC33" s="347"/>
      <c r="HRD33" s="347"/>
      <c r="HRE33" s="347"/>
      <c r="HRF33" s="347"/>
      <c r="HRG33" s="347"/>
      <c r="HRH33" s="347"/>
      <c r="HRI33" s="347"/>
      <c r="HRJ33" s="347"/>
      <c r="HRK33" s="347"/>
      <c r="HRL33" s="347"/>
      <c r="HRM33" s="347"/>
      <c r="HRN33" s="347"/>
      <c r="HRO33" s="347"/>
      <c r="HRP33" s="347"/>
      <c r="HRQ33" s="347"/>
      <c r="HRR33" s="347"/>
      <c r="HRS33" s="347"/>
      <c r="HRT33" s="347"/>
      <c r="HRU33" s="347"/>
      <c r="HRV33" s="347"/>
      <c r="HRW33" s="347"/>
      <c r="HRX33" s="347"/>
      <c r="HRY33" s="347"/>
      <c r="HRZ33" s="347"/>
      <c r="HSA33" s="347"/>
      <c r="HSB33" s="347"/>
      <c r="HSC33" s="347"/>
      <c r="HSD33" s="347"/>
      <c r="HSE33" s="347"/>
      <c r="HSF33" s="347"/>
      <c r="HSG33" s="347"/>
      <c r="HSH33" s="347"/>
      <c r="HSI33" s="347"/>
      <c r="HSJ33" s="347"/>
      <c r="HSK33" s="347"/>
      <c r="HSL33" s="347"/>
      <c r="HSM33" s="347"/>
      <c r="HSN33" s="347"/>
      <c r="HSO33" s="347"/>
      <c r="HSP33" s="347"/>
      <c r="HSQ33" s="347"/>
      <c r="HSR33" s="347"/>
      <c r="HSS33" s="347"/>
      <c r="HST33" s="347"/>
      <c r="HSU33" s="347"/>
      <c r="HSV33" s="347"/>
      <c r="HSW33" s="347"/>
      <c r="HSX33" s="347"/>
      <c r="HSY33" s="347"/>
      <c r="HSZ33" s="347"/>
      <c r="HTA33" s="347"/>
      <c r="HTB33" s="347"/>
      <c r="HTC33" s="347"/>
      <c r="HTD33" s="347"/>
      <c r="HTE33" s="347"/>
      <c r="HTF33" s="347"/>
      <c r="HTG33" s="347"/>
      <c r="HTH33" s="347"/>
      <c r="HTI33" s="347"/>
      <c r="HTJ33" s="347"/>
      <c r="HTK33" s="347"/>
      <c r="HTL33" s="347"/>
      <c r="HTM33" s="347"/>
      <c r="HTN33" s="347"/>
      <c r="HTO33" s="347"/>
      <c r="HTP33" s="347"/>
      <c r="HTQ33" s="347"/>
      <c r="HTR33" s="347"/>
      <c r="HTS33" s="347"/>
      <c r="HTT33" s="347"/>
      <c r="HTU33" s="347"/>
      <c r="HTV33" s="347"/>
      <c r="HTW33" s="347"/>
      <c r="HTX33" s="347"/>
      <c r="HTY33" s="347"/>
      <c r="HTZ33" s="347"/>
      <c r="HUA33" s="347"/>
      <c r="HUB33" s="347"/>
      <c r="HUC33" s="347"/>
      <c r="HUD33" s="347"/>
      <c r="HUE33" s="347"/>
      <c r="HUF33" s="347"/>
      <c r="HUG33" s="347"/>
      <c r="HUH33" s="347"/>
      <c r="HUI33" s="347"/>
      <c r="HUJ33" s="347"/>
      <c r="HUK33" s="347"/>
      <c r="HUL33" s="347"/>
      <c r="HUM33" s="347"/>
      <c r="HUN33" s="347"/>
      <c r="HUO33" s="347"/>
      <c r="HUP33" s="347"/>
      <c r="HUQ33" s="347"/>
      <c r="HUR33" s="347"/>
      <c r="HUS33" s="347"/>
      <c r="HUT33" s="347"/>
      <c r="HUU33" s="347"/>
      <c r="HUV33" s="347"/>
      <c r="HUW33" s="347"/>
      <c r="HUX33" s="347"/>
      <c r="HUY33" s="347"/>
      <c r="HUZ33" s="347"/>
      <c r="HVA33" s="347"/>
      <c r="HVB33" s="347"/>
      <c r="HVC33" s="347"/>
      <c r="HVD33" s="347"/>
      <c r="HVE33" s="347"/>
      <c r="HVF33" s="347"/>
      <c r="HVG33" s="347"/>
      <c r="HVH33" s="347"/>
      <c r="HVI33" s="347"/>
      <c r="HVJ33" s="347"/>
      <c r="HVK33" s="347"/>
      <c r="HVL33" s="347"/>
      <c r="HVM33" s="347"/>
      <c r="HVN33" s="347"/>
      <c r="HVO33" s="347"/>
      <c r="HVP33" s="347"/>
      <c r="HVQ33" s="347"/>
      <c r="HVR33" s="347"/>
      <c r="HVS33" s="347"/>
      <c r="HVT33" s="347"/>
      <c r="HVU33" s="347"/>
      <c r="HVV33" s="347"/>
      <c r="HVW33" s="347"/>
      <c r="HVX33" s="347"/>
      <c r="HVY33" s="347"/>
      <c r="HVZ33" s="347"/>
      <c r="HWA33" s="347"/>
      <c r="HWB33" s="347"/>
      <c r="HWC33" s="347"/>
      <c r="HWD33" s="347"/>
      <c r="HWE33" s="347"/>
      <c r="HWF33" s="347"/>
      <c r="HWG33" s="347"/>
      <c r="HWH33" s="347"/>
      <c r="HWI33" s="347"/>
      <c r="HWJ33" s="347"/>
      <c r="HWK33" s="347"/>
      <c r="HWL33" s="347"/>
      <c r="HWM33" s="347"/>
      <c r="HWN33" s="347"/>
      <c r="HWO33" s="347"/>
      <c r="HWP33" s="347"/>
      <c r="HWQ33" s="347"/>
      <c r="HWR33" s="347"/>
      <c r="HWS33" s="347"/>
      <c r="HWT33" s="347"/>
      <c r="HWU33" s="347"/>
      <c r="HWV33" s="347"/>
      <c r="HWW33" s="347"/>
      <c r="HWX33" s="347"/>
      <c r="HWY33" s="347"/>
      <c r="HWZ33" s="347"/>
      <c r="HXA33" s="347"/>
      <c r="HXB33" s="347"/>
      <c r="HXC33" s="347"/>
      <c r="HXD33" s="347"/>
      <c r="HXE33" s="347"/>
      <c r="HXF33" s="347"/>
      <c r="HXG33" s="347"/>
      <c r="HXH33" s="347"/>
      <c r="HXI33" s="347"/>
      <c r="HXJ33" s="347"/>
      <c r="HXK33" s="347"/>
      <c r="HXL33" s="347"/>
      <c r="HXM33" s="347"/>
      <c r="HXN33" s="347"/>
      <c r="HXO33" s="347"/>
      <c r="HXP33" s="347"/>
      <c r="HXQ33" s="347"/>
      <c r="HXR33" s="347"/>
      <c r="HXS33" s="347"/>
      <c r="HXT33" s="347"/>
      <c r="HXU33" s="347"/>
      <c r="HXV33" s="347"/>
      <c r="HXW33" s="347"/>
      <c r="HXX33" s="347"/>
      <c r="HXY33" s="347"/>
      <c r="HXZ33" s="347"/>
      <c r="HYA33" s="347"/>
      <c r="HYB33" s="347"/>
      <c r="HYC33" s="347"/>
      <c r="HYD33" s="347"/>
      <c r="HYE33" s="347"/>
      <c r="HYF33" s="347"/>
      <c r="HYG33" s="347"/>
      <c r="HYH33" s="347"/>
      <c r="HYI33" s="347"/>
      <c r="HYJ33" s="347"/>
      <c r="HYK33" s="347"/>
      <c r="HYL33" s="347"/>
      <c r="HYM33" s="347"/>
      <c r="HYN33" s="347"/>
      <c r="HYO33" s="347"/>
      <c r="HYP33" s="347"/>
      <c r="HYQ33" s="347"/>
      <c r="HYR33" s="347"/>
      <c r="HYS33" s="347"/>
      <c r="HYT33" s="347"/>
      <c r="HYU33" s="347"/>
      <c r="HYV33" s="347"/>
      <c r="HYW33" s="347"/>
      <c r="HYX33" s="347"/>
      <c r="HYY33" s="347"/>
      <c r="HYZ33" s="347"/>
      <c r="HZA33" s="347"/>
      <c r="HZB33" s="347"/>
      <c r="HZC33" s="347"/>
      <c r="HZD33" s="347"/>
      <c r="HZE33" s="347"/>
      <c r="HZF33" s="347"/>
      <c r="HZG33" s="347"/>
      <c r="HZH33" s="347"/>
      <c r="HZI33" s="347"/>
      <c r="HZJ33" s="347"/>
      <c r="HZK33" s="347"/>
      <c r="HZL33" s="347"/>
      <c r="HZM33" s="347"/>
      <c r="HZN33" s="347"/>
      <c r="HZO33" s="347"/>
      <c r="HZP33" s="347"/>
      <c r="HZQ33" s="347"/>
      <c r="HZR33" s="347"/>
      <c r="HZS33" s="347"/>
      <c r="HZT33" s="347"/>
      <c r="HZU33" s="347"/>
      <c r="HZV33" s="347"/>
      <c r="HZW33" s="347"/>
      <c r="HZX33" s="347"/>
      <c r="HZY33" s="347"/>
      <c r="HZZ33" s="347"/>
      <c r="IAA33" s="347"/>
      <c r="IAB33" s="347"/>
      <c r="IAC33" s="347"/>
      <c r="IAD33" s="347"/>
      <c r="IAE33" s="347"/>
      <c r="IAF33" s="347"/>
      <c r="IAG33" s="347"/>
      <c r="IAH33" s="347"/>
      <c r="IAI33" s="347"/>
      <c r="IAJ33" s="347"/>
      <c r="IAK33" s="347"/>
      <c r="IAL33" s="347"/>
      <c r="IAM33" s="347"/>
      <c r="IAN33" s="347"/>
      <c r="IAO33" s="347"/>
      <c r="IAP33" s="347"/>
      <c r="IAQ33" s="347"/>
      <c r="IAR33" s="347"/>
      <c r="IAS33" s="347"/>
      <c r="IAT33" s="347"/>
      <c r="IAU33" s="347"/>
      <c r="IAV33" s="347"/>
      <c r="IAW33" s="347"/>
      <c r="IAX33" s="347"/>
      <c r="IAY33" s="347"/>
      <c r="IAZ33" s="347"/>
      <c r="IBA33" s="347"/>
      <c r="IBB33" s="347"/>
      <c r="IBC33" s="347"/>
      <c r="IBD33" s="347"/>
      <c r="IBE33" s="347"/>
      <c r="IBF33" s="347"/>
      <c r="IBG33" s="347"/>
      <c r="IBH33" s="347"/>
      <c r="IBI33" s="347"/>
      <c r="IBJ33" s="347"/>
      <c r="IBK33" s="347"/>
      <c r="IBL33" s="347"/>
      <c r="IBM33" s="347"/>
      <c r="IBN33" s="347"/>
      <c r="IBO33" s="347"/>
      <c r="IBP33" s="347"/>
      <c r="IBQ33" s="347"/>
      <c r="IBR33" s="347"/>
      <c r="IBS33" s="347"/>
      <c r="IBT33" s="347"/>
      <c r="IBU33" s="347"/>
      <c r="IBV33" s="347"/>
      <c r="IBW33" s="347"/>
      <c r="IBX33" s="347"/>
      <c r="IBY33" s="347"/>
      <c r="IBZ33" s="347"/>
      <c r="ICA33" s="347"/>
      <c r="ICB33" s="347"/>
      <c r="ICC33" s="347"/>
      <c r="ICD33" s="347"/>
      <c r="ICE33" s="347"/>
      <c r="ICF33" s="347"/>
      <c r="ICG33" s="347"/>
      <c r="ICH33" s="347"/>
      <c r="ICI33" s="347"/>
      <c r="ICJ33" s="347"/>
      <c r="ICK33" s="347"/>
      <c r="ICL33" s="347"/>
      <c r="ICM33" s="347"/>
      <c r="ICN33" s="347"/>
      <c r="ICO33" s="347"/>
      <c r="ICP33" s="347"/>
      <c r="ICQ33" s="347"/>
      <c r="ICR33" s="347"/>
      <c r="ICS33" s="347"/>
      <c r="ICT33" s="347"/>
      <c r="ICU33" s="347"/>
      <c r="ICV33" s="347"/>
      <c r="ICW33" s="347"/>
      <c r="ICX33" s="347"/>
      <c r="ICY33" s="347"/>
      <c r="ICZ33" s="347"/>
      <c r="IDA33" s="347"/>
      <c r="IDB33" s="347"/>
      <c r="IDC33" s="347"/>
      <c r="IDD33" s="347"/>
      <c r="IDE33" s="347"/>
      <c r="IDF33" s="347"/>
      <c r="IDG33" s="347"/>
      <c r="IDH33" s="347"/>
      <c r="IDI33" s="347"/>
      <c r="IDJ33" s="347"/>
      <c r="IDK33" s="347"/>
      <c r="IDL33" s="347"/>
      <c r="IDM33" s="347"/>
      <c r="IDN33" s="347"/>
      <c r="IDO33" s="347"/>
      <c r="IDP33" s="347"/>
      <c r="IDQ33" s="347"/>
      <c r="IDR33" s="347"/>
      <c r="IDS33" s="347"/>
      <c r="IDT33" s="347"/>
      <c r="IDU33" s="347"/>
      <c r="IDV33" s="347"/>
      <c r="IDW33" s="347"/>
      <c r="IDX33" s="347"/>
      <c r="IDY33" s="347"/>
      <c r="IDZ33" s="347"/>
      <c r="IEA33" s="347"/>
      <c r="IEB33" s="347"/>
      <c r="IEC33" s="347"/>
      <c r="IED33" s="347"/>
      <c r="IEE33" s="347"/>
      <c r="IEF33" s="347"/>
      <c r="IEG33" s="347"/>
      <c r="IEH33" s="347"/>
      <c r="IEI33" s="347"/>
      <c r="IEJ33" s="347"/>
      <c r="IEK33" s="347"/>
      <c r="IEL33" s="347"/>
      <c r="IEM33" s="347"/>
      <c r="IEN33" s="347"/>
      <c r="IEO33" s="347"/>
      <c r="IEP33" s="347"/>
      <c r="IEQ33" s="347"/>
      <c r="IER33" s="347"/>
      <c r="IES33" s="347"/>
      <c r="IET33" s="347"/>
      <c r="IEU33" s="347"/>
      <c r="IEV33" s="347"/>
      <c r="IEW33" s="347"/>
      <c r="IEX33" s="347"/>
      <c r="IEY33" s="347"/>
      <c r="IEZ33" s="347"/>
      <c r="IFA33" s="347"/>
      <c r="IFB33" s="347"/>
      <c r="IFC33" s="347"/>
      <c r="IFD33" s="347"/>
      <c r="IFE33" s="347"/>
      <c r="IFF33" s="347"/>
      <c r="IFG33" s="347"/>
      <c r="IFH33" s="347"/>
      <c r="IFI33" s="347"/>
      <c r="IFJ33" s="347"/>
      <c r="IFK33" s="347"/>
      <c r="IFL33" s="347"/>
      <c r="IFM33" s="347"/>
      <c r="IFN33" s="347"/>
      <c r="IFO33" s="347"/>
      <c r="IFP33" s="347"/>
      <c r="IFQ33" s="347"/>
      <c r="IFR33" s="347"/>
      <c r="IFS33" s="347"/>
      <c r="IFT33" s="347"/>
      <c r="IFU33" s="347"/>
      <c r="IFV33" s="347"/>
      <c r="IFW33" s="347"/>
      <c r="IFX33" s="347"/>
      <c r="IFY33" s="347"/>
      <c r="IFZ33" s="347"/>
      <c r="IGA33" s="347"/>
      <c r="IGB33" s="347"/>
      <c r="IGC33" s="347"/>
      <c r="IGD33" s="347"/>
      <c r="IGE33" s="347"/>
      <c r="IGF33" s="347"/>
      <c r="IGG33" s="347"/>
      <c r="IGH33" s="347"/>
      <c r="IGI33" s="347"/>
      <c r="IGJ33" s="347"/>
      <c r="IGK33" s="347"/>
      <c r="IGL33" s="347"/>
      <c r="IGM33" s="347"/>
      <c r="IGN33" s="347"/>
      <c r="IGO33" s="347"/>
      <c r="IGP33" s="347"/>
      <c r="IGQ33" s="347"/>
      <c r="IGR33" s="347"/>
      <c r="IGS33" s="347"/>
      <c r="IGT33" s="347"/>
      <c r="IGU33" s="347"/>
      <c r="IGV33" s="347"/>
      <c r="IGW33" s="347"/>
      <c r="IGX33" s="347"/>
      <c r="IGY33" s="347"/>
      <c r="IGZ33" s="347"/>
      <c r="IHA33" s="347"/>
      <c r="IHB33" s="347"/>
      <c r="IHC33" s="347"/>
      <c r="IHD33" s="347"/>
      <c r="IHE33" s="347"/>
      <c r="IHF33" s="347"/>
      <c r="IHG33" s="347"/>
      <c r="IHH33" s="347"/>
      <c r="IHI33" s="347"/>
      <c r="IHJ33" s="347"/>
      <c r="IHK33" s="347"/>
      <c r="IHL33" s="347"/>
      <c r="IHM33" s="347"/>
      <c r="IHN33" s="347"/>
      <c r="IHO33" s="347"/>
      <c r="IHP33" s="347"/>
      <c r="IHQ33" s="347"/>
      <c r="IHR33" s="347"/>
      <c r="IHS33" s="347"/>
      <c r="IHT33" s="347"/>
      <c r="IHU33" s="347"/>
      <c r="IHV33" s="347"/>
      <c r="IHW33" s="347"/>
      <c r="IHX33" s="347"/>
      <c r="IHY33" s="347"/>
      <c r="IHZ33" s="347"/>
      <c r="IIA33" s="347"/>
      <c r="IIB33" s="347"/>
      <c r="IIC33" s="347"/>
      <c r="IID33" s="347"/>
      <c r="IIE33" s="347"/>
      <c r="IIF33" s="347"/>
      <c r="IIG33" s="347"/>
      <c r="IIH33" s="347"/>
      <c r="III33" s="347"/>
      <c r="IIJ33" s="347"/>
      <c r="IIK33" s="347"/>
      <c r="IIL33" s="347"/>
      <c r="IIM33" s="347"/>
      <c r="IIN33" s="347"/>
      <c r="IIO33" s="347"/>
      <c r="IIP33" s="347"/>
      <c r="IIQ33" s="347"/>
      <c r="IIR33" s="347"/>
      <c r="IIS33" s="347"/>
      <c r="IIT33" s="347"/>
      <c r="IIU33" s="347"/>
      <c r="IIV33" s="347"/>
      <c r="IIW33" s="347"/>
      <c r="IIX33" s="347"/>
      <c r="IIY33" s="347"/>
      <c r="IIZ33" s="347"/>
      <c r="IJA33" s="347"/>
      <c r="IJB33" s="347"/>
      <c r="IJC33" s="347"/>
      <c r="IJD33" s="347"/>
      <c r="IJE33" s="347"/>
      <c r="IJF33" s="347"/>
      <c r="IJG33" s="347"/>
      <c r="IJH33" s="347"/>
      <c r="IJI33" s="347"/>
      <c r="IJJ33" s="347"/>
      <c r="IJK33" s="347"/>
      <c r="IJL33" s="347"/>
      <c r="IJM33" s="347"/>
      <c r="IJN33" s="347"/>
      <c r="IJO33" s="347"/>
      <c r="IJP33" s="347"/>
      <c r="IJQ33" s="347"/>
      <c r="IJR33" s="347"/>
      <c r="IJS33" s="347"/>
      <c r="IJT33" s="347"/>
      <c r="IJU33" s="347"/>
      <c r="IJV33" s="347"/>
      <c r="IJW33" s="347"/>
      <c r="IJX33" s="347"/>
      <c r="IJY33" s="347"/>
      <c r="IJZ33" s="347"/>
      <c r="IKA33" s="347"/>
      <c r="IKB33" s="347"/>
      <c r="IKC33" s="347"/>
      <c r="IKD33" s="347"/>
      <c r="IKE33" s="347"/>
      <c r="IKF33" s="347"/>
      <c r="IKG33" s="347"/>
      <c r="IKH33" s="347"/>
      <c r="IKI33" s="347"/>
      <c r="IKJ33" s="347"/>
      <c r="IKK33" s="347"/>
      <c r="IKL33" s="347"/>
      <c r="IKM33" s="347"/>
      <c r="IKN33" s="347"/>
      <c r="IKO33" s="347"/>
      <c r="IKP33" s="347"/>
      <c r="IKQ33" s="347"/>
      <c r="IKR33" s="347"/>
      <c r="IKS33" s="347"/>
      <c r="IKT33" s="347"/>
      <c r="IKU33" s="347"/>
      <c r="IKV33" s="347"/>
      <c r="IKW33" s="347"/>
      <c r="IKX33" s="347"/>
      <c r="IKY33" s="347"/>
      <c r="IKZ33" s="347"/>
      <c r="ILA33" s="347"/>
      <c r="ILB33" s="347"/>
      <c r="ILC33" s="347"/>
      <c r="ILD33" s="347"/>
      <c r="ILE33" s="347"/>
      <c r="ILF33" s="347"/>
      <c r="ILG33" s="347"/>
      <c r="ILH33" s="347"/>
      <c r="ILI33" s="347"/>
      <c r="ILJ33" s="347"/>
      <c r="ILK33" s="347"/>
      <c r="ILL33" s="347"/>
      <c r="ILM33" s="347"/>
      <c r="ILN33" s="347"/>
      <c r="ILO33" s="347"/>
      <c r="ILP33" s="347"/>
      <c r="ILQ33" s="347"/>
      <c r="ILR33" s="347"/>
      <c r="ILS33" s="347"/>
      <c r="ILT33" s="347"/>
      <c r="ILU33" s="347"/>
      <c r="ILV33" s="347"/>
      <c r="ILW33" s="347"/>
      <c r="ILX33" s="347"/>
      <c r="ILY33" s="347"/>
      <c r="ILZ33" s="347"/>
      <c r="IMA33" s="347"/>
      <c r="IMB33" s="347"/>
      <c r="IMC33" s="347"/>
      <c r="IMD33" s="347"/>
      <c r="IME33" s="347"/>
      <c r="IMF33" s="347"/>
      <c r="IMG33" s="347"/>
      <c r="IMH33" s="347"/>
      <c r="IMI33" s="347"/>
      <c r="IMJ33" s="347"/>
      <c r="IMK33" s="347"/>
      <c r="IML33" s="347"/>
      <c r="IMM33" s="347"/>
      <c r="IMN33" s="347"/>
      <c r="IMO33" s="347"/>
      <c r="IMP33" s="347"/>
      <c r="IMQ33" s="347"/>
      <c r="IMR33" s="347"/>
      <c r="IMS33" s="347"/>
      <c r="IMT33" s="347"/>
      <c r="IMU33" s="347"/>
      <c r="IMV33" s="347"/>
      <c r="IMW33" s="347"/>
      <c r="IMX33" s="347"/>
      <c r="IMY33" s="347"/>
      <c r="IMZ33" s="347"/>
      <c r="INA33" s="347"/>
      <c r="INB33" s="347"/>
      <c r="INC33" s="347"/>
      <c r="IND33" s="347"/>
      <c r="INE33" s="347"/>
      <c r="INF33" s="347"/>
      <c r="ING33" s="347"/>
      <c r="INH33" s="347"/>
      <c r="INI33" s="347"/>
      <c r="INJ33" s="347"/>
      <c r="INK33" s="347"/>
      <c r="INL33" s="347"/>
      <c r="INM33" s="347"/>
      <c r="INN33" s="347"/>
      <c r="INO33" s="347"/>
      <c r="INP33" s="347"/>
      <c r="INQ33" s="347"/>
      <c r="INR33" s="347"/>
      <c r="INS33" s="347"/>
      <c r="INT33" s="347"/>
      <c r="INU33" s="347"/>
      <c r="INV33" s="347"/>
      <c r="INW33" s="347"/>
      <c r="INX33" s="347"/>
      <c r="INY33" s="347"/>
      <c r="INZ33" s="347"/>
      <c r="IOA33" s="347"/>
      <c r="IOB33" s="347"/>
      <c r="IOC33" s="347"/>
      <c r="IOD33" s="347"/>
      <c r="IOE33" s="347"/>
      <c r="IOF33" s="347"/>
      <c r="IOG33" s="347"/>
      <c r="IOH33" s="347"/>
      <c r="IOI33" s="347"/>
      <c r="IOJ33" s="347"/>
      <c r="IOK33" s="347"/>
      <c r="IOL33" s="347"/>
      <c r="IOM33" s="347"/>
      <c r="ION33" s="347"/>
      <c r="IOO33" s="347"/>
      <c r="IOP33" s="347"/>
      <c r="IOQ33" s="347"/>
      <c r="IOR33" s="347"/>
      <c r="IOS33" s="347"/>
      <c r="IOT33" s="347"/>
      <c r="IOU33" s="347"/>
      <c r="IOV33" s="347"/>
      <c r="IOW33" s="347"/>
      <c r="IOX33" s="347"/>
      <c r="IOY33" s="347"/>
      <c r="IOZ33" s="347"/>
      <c r="IPA33" s="347"/>
      <c r="IPB33" s="347"/>
      <c r="IPC33" s="347"/>
      <c r="IPD33" s="347"/>
      <c r="IPE33" s="347"/>
      <c r="IPF33" s="347"/>
      <c r="IPG33" s="347"/>
      <c r="IPH33" s="347"/>
      <c r="IPI33" s="347"/>
      <c r="IPJ33" s="347"/>
      <c r="IPK33" s="347"/>
      <c r="IPL33" s="347"/>
      <c r="IPM33" s="347"/>
      <c r="IPN33" s="347"/>
      <c r="IPO33" s="347"/>
      <c r="IPP33" s="347"/>
      <c r="IPQ33" s="347"/>
      <c r="IPR33" s="347"/>
      <c r="IPS33" s="347"/>
      <c r="IPT33" s="347"/>
      <c r="IPU33" s="347"/>
      <c r="IPV33" s="347"/>
      <c r="IPW33" s="347"/>
      <c r="IPX33" s="347"/>
      <c r="IPY33" s="347"/>
      <c r="IPZ33" s="347"/>
      <c r="IQA33" s="347"/>
      <c r="IQB33" s="347"/>
      <c r="IQC33" s="347"/>
      <c r="IQD33" s="347"/>
      <c r="IQE33" s="347"/>
      <c r="IQF33" s="347"/>
      <c r="IQG33" s="347"/>
      <c r="IQH33" s="347"/>
      <c r="IQI33" s="347"/>
      <c r="IQJ33" s="347"/>
      <c r="IQK33" s="347"/>
      <c r="IQL33" s="347"/>
      <c r="IQM33" s="347"/>
      <c r="IQN33" s="347"/>
      <c r="IQO33" s="347"/>
      <c r="IQP33" s="347"/>
      <c r="IQQ33" s="347"/>
      <c r="IQR33" s="347"/>
      <c r="IQS33" s="347"/>
      <c r="IQT33" s="347"/>
      <c r="IQU33" s="347"/>
      <c r="IQV33" s="347"/>
      <c r="IQW33" s="347"/>
      <c r="IQX33" s="347"/>
      <c r="IQY33" s="347"/>
      <c r="IQZ33" s="347"/>
      <c r="IRA33" s="347"/>
      <c r="IRB33" s="347"/>
      <c r="IRC33" s="347"/>
      <c r="IRD33" s="347"/>
      <c r="IRE33" s="347"/>
      <c r="IRF33" s="347"/>
      <c r="IRG33" s="347"/>
      <c r="IRH33" s="347"/>
      <c r="IRI33" s="347"/>
      <c r="IRJ33" s="347"/>
      <c r="IRK33" s="347"/>
      <c r="IRL33" s="347"/>
      <c r="IRM33" s="347"/>
      <c r="IRN33" s="347"/>
      <c r="IRO33" s="347"/>
      <c r="IRP33" s="347"/>
      <c r="IRQ33" s="347"/>
      <c r="IRR33" s="347"/>
      <c r="IRS33" s="347"/>
      <c r="IRT33" s="347"/>
      <c r="IRU33" s="347"/>
      <c r="IRV33" s="347"/>
      <c r="IRW33" s="347"/>
      <c r="IRX33" s="347"/>
      <c r="IRY33" s="347"/>
      <c r="IRZ33" s="347"/>
      <c r="ISA33" s="347"/>
      <c r="ISB33" s="347"/>
      <c r="ISC33" s="347"/>
      <c r="ISD33" s="347"/>
      <c r="ISE33" s="347"/>
      <c r="ISF33" s="347"/>
      <c r="ISG33" s="347"/>
      <c r="ISH33" s="347"/>
      <c r="ISI33" s="347"/>
      <c r="ISJ33" s="347"/>
      <c r="ISK33" s="347"/>
      <c r="ISL33" s="347"/>
      <c r="ISM33" s="347"/>
      <c r="ISN33" s="347"/>
      <c r="ISO33" s="347"/>
      <c r="ISP33" s="347"/>
      <c r="ISQ33" s="347"/>
      <c r="ISR33" s="347"/>
      <c r="ISS33" s="347"/>
      <c r="IST33" s="347"/>
      <c r="ISU33" s="347"/>
      <c r="ISV33" s="347"/>
      <c r="ISW33" s="347"/>
      <c r="ISX33" s="347"/>
      <c r="ISY33" s="347"/>
      <c r="ISZ33" s="347"/>
      <c r="ITA33" s="347"/>
      <c r="ITB33" s="347"/>
      <c r="ITC33" s="347"/>
      <c r="ITD33" s="347"/>
      <c r="ITE33" s="347"/>
      <c r="ITF33" s="347"/>
      <c r="ITG33" s="347"/>
      <c r="ITH33" s="347"/>
      <c r="ITI33" s="347"/>
      <c r="ITJ33" s="347"/>
      <c r="ITK33" s="347"/>
      <c r="ITL33" s="347"/>
      <c r="ITM33" s="347"/>
      <c r="ITN33" s="347"/>
      <c r="ITO33" s="347"/>
      <c r="ITP33" s="347"/>
      <c r="ITQ33" s="347"/>
      <c r="ITR33" s="347"/>
      <c r="ITS33" s="347"/>
      <c r="ITT33" s="347"/>
      <c r="ITU33" s="347"/>
      <c r="ITV33" s="347"/>
      <c r="ITW33" s="347"/>
      <c r="ITX33" s="347"/>
      <c r="ITY33" s="347"/>
      <c r="ITZ33" s="347"/>
      <c r="IUA33" s="347"/>
      <c r="IUB33" s="347"/>
      <c r="IUC33" s="347"/>
      <c r="IUD33" s="347"/>
      <c r="IUE33" s="347"/>
      <c r="IUF33" s="347"/>
      <c r="IUG33" s="347"/>
      <c r="IUH33" s="347"/>
      <c r="IUI33" s="347"/>
      <c r="IUJ33" s="347"/>
      <c r="IUK33" s="347"/>
      <c r="IUL33" s="347"/>
      <c r="IUM33" s="347"/>
      <c r="IUN33" s="347"/>
      <c r="IUO33" s="347"/>
      <c r="IUP33" s="347"/>
      <c r="IUQ33" s="347"/>
      <c r="IUR33" s="347"/>
      <c r="IUS33" s="347"/>
      <c r="IUT33" s="347"/>
      <c r="IUU33" s="347"/>
      <c r="IUV33" s="347"/>
      <c r="IUW33" s="347"/>
      <c r="IUX33" s="347"/>
      <c r="IUY33" s="347"/>
      <c r="IUZ33" s="347"/>
      <c r="IVA33" s="347"/>
      <c r="IVB33" s="347"/>
      <c r="IVC33" s="347"/>
      <c r="IVD33" s="347"/>
      <c r="IVE33" s="347"/>
      <c r="IVF33" s="347"/>
      <c r="IVG33" s="347"/>
      <c r="IVH33" s="347"/>
      <c r="IVI33" s="347"/>
      <c r="IVJ33" s="347"/>
      <c r="IVK33" s="347"/>
      <c r="IVL33" s="347"/>
      <c r="IVM33" s="347"/>
      <c r="IVN33" s="347"/>
      <c r="IVO33" s="347"/>
      <c r="IVP33" s="347"/>
      <c r="IVQ33" s="347"/>
      <c r="IVR33" s="347"/>
      <c r="IVS33" s="347"/>
      <c r="IVT33" s="347"/>
      <c r="IVU33" s="347"/>
      <c r="IVV33" s="347"/>
      <c r="IVW33" s="347"/>
      <c r="IVX33" s="347"/>
      <c r="IVY33" s="347"/>
      <c r="IVZ33" s="347"/>
      <c r="IWA33" s="347"/>
      <c r="IWB33" s="347"/>
      <c r="IWC33" s="347"/>
      <c r="IWD33" s="347"/>
      <c r="IWE33" s="347"/>
      <c r="IWF33" s="347"/>
      <c r="IWG33" s="347"/>
      <c r="IWH33" s="347"/>
      <c r="IWI33" s="347"/>
      <c r="IWJ33" s="347"/>
      <c r="IWK33" s="347"/>
      <c r="IWL33" s="347"/>
      <c r="IWM33" s="347"/>
      <c r="IWN33" s="347"/>
      <c r="IWO33" s="347"/>
      <c r="IWP33" s="347"/>
      <c r="IWQ33" s="347"/>
      <c r="IWR33" s="347"/>
      <c r="IWS33" s="347"/>
      <c r="IWT33" s="347"/>
      <c r="IWU33" s="347"/>
      <c r="IWV33" s="347"/>
      <c r="IWW33" s="347"/>
      <c r="IWX33" s="347"/>
      <c r="IWY33" s="347"/>
      <c r="IWZ33" s="347"/>
      <c r="IXA33" s="347"/>
      <c r="IXB33" s="347"/>
      <c r="IXC33" s="347"/>
      <c r="IXD33" s="347"/>
      <c r="IXE33" s="347"/>
      <c r="IXF33" s="347"/>
      <c r="IXG33" s="347"/>
      <c r="IXH33" s="347"/>
      <c r="IXI33" s="347"/>
      <c r="IXJ33" s="347"/>
      <c r="IXK33" s="347"/>
      <c r="IXL33" s="347"/>
      <c r="IXM33" s="347"/>
      <c r="IXN33" s="347"/>
      <c r="IXO33" s="347"/>
      <c r="IXP33" s="347"/>
      <c r="IXQ33" s="347"/>
      <c r="IXR33" s="347"/>
      <c r="IXS33" s="347"/>
      <c r="IXT33" s="347"/>
      <c r="IXU33" s="347"/>
      <c r="IXV33" s="347"/>
      <c r="IXW33" s="347"/>
      <c r="IXX33" s="347"/>
      <c r="IXY33" s="347"/>
      <c r="IXZ33" s="347"/>
      <c r="IYA33" s="347"/>
      <c r="IYB33" s="347"/>
      <c r="IYC33" s="347"/>
      <c r="IYD33" s="347"/>
      <c r="IYE33" s="347"/>
      <c r="IYF33" s="347"/>
      <c r="IYG33" s="347"/>
      <c r="IYH33" s="347"/>
      <c r="IYI33" s="347"/>
      <c r="IYJ33" s="347"/>
      <c r="IYK33" s="347"/>
      <c r="IYL33" s="347"/>
      <c r="IYM33" s="347"/>
      <c r="IYN33" s="347"/>
      <c r="IYO33" s="347"/>
      <c r="IYP33" s="347"/>
      <c r="IYQ33" s="347"/>
      <c r="IYR33" s="347"/>
      <c r="IYS33" s="347"/>
      <c r="IYT33" s="347"/>
      <c r="IYU33" s="347"/>
      <c r="IYV33" s="347"/>
      <c r="IYW33" s="347"/>
      <c r="IYX33" s="347"/>
      <c r="IYY33" s="347"/>
      <c r="IYZ33" s="347"/>
      <c r="IZA33" s="347"/>
      <c r="IZB33" s="347"/>
      <c r="IZC33" s="347"/>
      <c r="IZD33" s="347"/>
      <c r="IZE33" s="347"/>
      <c r="IZF33" s="347"/>
      <c r="IZG33" s="347"/>
      <c r="IZH33" s="347"/>
      <c r="IZI33" s="347"/>
      <c r="IZJ33" s="347"/>
      <c r="IZK33" s="347"/>
      <c r="IZL33" s="347"/>
      <c r="IZM33" s="347"/>
      <c r="IZN33" s="347"/>
      <c r="IZO33" s="347"/>
      <c r="IZP33" s="347"/>
      <c r="IZQ33" s="347"/>
      <c r="IZR33" s="347"/>
      <c r="IZS33" s="347"/>
      <c r="IZT33" s="347"/>
      <c r="IZU33" s="347"/>
      <c r="IZV33" s="347"/>
      <c r="IZW33" s="347"/>
      <c r="IZX33" s="347"/>
      <c r="IZY33" s="347"/>
      <c r="IZZ33" s="347"/>
      <c r="JAA33" s="347"/>
      <c r="JAB33" s="347"/>
      <c r="JAC33" s="347"/>
      <c r="JAD33" s="347"/>
      <c r="JAE33" s="347"/>
      <c r="JAF33" s="347"/>
      <c r="JAG33" s="347"/>
      <c r="JAH33" s="347"/>
      <c r="JAI33" s="347"/>
      <c r="JAJ33" s="347"/>
      <c r="JAK33" s="347"/>
      <c r="JAL33" s="347"/>
      <c r="JAM33" s="347"/>
      <c r="JAN33" s="347"/>
      <c r="JAO33" s="347"/>
      <c r="JAP33" s="347"/>
      <c r="JAQ33" s="347"/>
      <c r="JAR33" s="347"/>
      <c r="JAS33" s="347"/>
      <c r="JAT33" s="347"/>
      <c r="JAU33" s="347"/>
      <c r="JAV33" s="347"/>
      <c r="JAW33" s="347"/>
      <c r="JAX33" s="347"/>
      <c r="JAY33" s="347"/>
      <c r="JAZ33" s="347"/>
      <c r="JBA33" s="347"/>
      <c r="JBB33" s="347"/>
      <c r="JBC33" s="347"/>
      <c r="JBD33" s="347"/>
      <c r="JBE33" s="347"/>
      <c r="JBF33" s="347"/>
      <c r="JBG33" s="347"/>
      <c r="JBH33" s="347"/>
      <c r="JBI33" s="347"/>
      <c r="JBJ33" s="347"/>
      <c r="JBK33" s="347"/>
      <c r="JBL33" s="347"/>
      <c r="JBM33" s="347"/>
      <c r="JBN33" s="347"/>
      <c r="JBO33" s="347"/>
      <c r="JBP33" s="347"/>
      <c r="JBQ33" s="347"/>
      <c r="JBR33" s="347"/>
      <c r="JBS33" s="347"/>
      <c r="JBT33" s="347"/>
      <c r="JBU33" s="347"/>
      <c r="JBV33" s="347"/>
      <c r="JBW33" s="347"/>
      <c r="JBX33" s="347"/>
      <c r="JBY33" s="347"/>
      <c r="JBZ33" s="347"/>
      <c r="JCA33" s="347"/>
      <c r="JCB33" s="347"/>
      <c r="JCC33" s="347"/>
      <c r="JCD33" s="347"/>
      <c r="JCE33" s="347"/>
      <c r="JCF33" s="347"/>
      <c r="JCG33" s="347"/>
      <c r="JCH33" s="347"/>
      <c r="JCI33" s="347"/>
      <c r="JCJ33" s="347"/>
      <c r="JCK33" s="347"/>
      <c r="JCL33" s="347"/>
      <c r="JCM33" s="347"/>
      <c r="JCN33" s="347"/>
      <c r="JCO33" s="347"/>
      <c r="JCP33" s="347"/>
      <c r="JCQ33" s="347"/>
      <c r="JCR33" s="347"/>
      <c r="JCS33" s="347"/>
      <c r="JCT33" s="347"/>
      <c r="JCU33" s="347"/>
      <c r="JCV33" s="347"/>
      <c r="JCW33" s="347"/>
      <c r="JCX33" s="347"/>
      <c r="JCY33" s="347"/>
      <c r="JCZ33" s="347"/>
      <c r="JDA33" s="347"/>
      <c r="JDB33" s="347"/>
      <c r="JDC33" s="347"/>
      <c r="JDD33" s="347"/>
      <c r="JDE33" s="347"/>
      <c r="JDF33" s="347"/>
      <c r="JDG33" s="347"/>
      <c r="JDH33" s="347"/>
      <c r="JDI33" s="347"/>
      <c r="JDJ33" s="347"/>
      <c r="JDK33" s="347"/>
      <c r="JDL33" s="347"/>
      <c r="JDM33" s="347"/>
      <c r="JDN33" s="347"/>
      <c r="JDO33" s="347"/>
      <c r="JDP33" s="347"/>
      <c r="JDQ33" s="347"/>
      <c r="JDR33" s="347"/>
      <c r="JDS33" s="347"/>
      <c r="JDT33" s="347"/>
      <c r="JDU33" s="347"/>
      <c r="JDV33" s="347"/>
      <c r="JDW33" s="347"/>
      <c r="JDX33" s="347"/>
      <c r="JDY33" s="347"/>
      <c r="JDZ33" s="347"/>
      <c r="JEA33" s="347"/>
      <c r="JEB33" s="347"/>
      <c r="JEC33" s="347"/>
      <c r="JED33" s="347"/>
      <c r="JEE33" s="347"/>
      <c r="JEF33" s="347"/>
      <c r="JEG33" s="347"/>
      <c r="JEH33" s="347"/>
      <c r="JEI33" s="347"/>
      <c r="JEJ33" s="347"/>
      <c r="JEK33" s="347"/>
      <c r="JEL33" s="347"/>
      <c r="JEM33" s="347"/>
      <c r="JEN33" s="347"/>
      <c r="JEO33" s="347"/>
      <c r="JEP33" s="347"/>
      <c r="JEQ33" s="347"/>
      <c r="JER33" s="347"/>
      <c r="JES33" s="347"/>
      <c r="JET33" s="347"/>
      <c r="JEU33" s="347"/>
      <c r="JEV33" s="347"/>
      <c r="JEW33" s="347"/>
      <c r="JEX33" s="347"/>
      <c r="JEY33" s="347"/>
      <c r="JEZ33" s="347"/>
      <c r="JFA33" s="347"/>
      <c r="JFB33" s="347"/>
      <c r="JFC33" s="347"/>
      <c r="JFD33" s="347"/>
      <c r="JFE33" s="347"/>
      <c r="JFF33" s="347"/>
      <c r="JFG33" s="347"/>
      <c r="JFH33" s="347"/>
      <c r="JFI33" s="347"/>
      <c r="JFJ33" s="347"/>
      <c r="JFK33" s="347"/>
      <c r="JFL33" s="347"/>
      <c r="JFM33" s="347"/>
      <c r="JFN33" s="347"/>
      <c r="JFO33" s="347"/>
      <c r="JFP33" s="347"/>
      <c r="JFQ33" s="347"/>
      <c r="JFR33" s="347"/>
      <c r="JFS33" s="347"/>
      <c r="JFT33" s="347"/>
      <c r="JFU33" s="347"/>
      <c r="JFV33" s="347"/>
      <c r="JFW33" s="347"/>
      <c r="JFX33" s="347"/>
      <c r="JFY33" s="347"/>
      <c r="JFZ33" s="347"/>
      <c r="JGA33" s="347"/>
      <c r="JGB33" s="347"/>
      <c r="JGC33" s="347"/>
      <c r="JGD33" s="347"/>
      <c r="JGE33" s="347"/>
      <c r="JGF33" s="347"/>
      <c r="JGG33" s="347"/>
      <c r="JGH33" s="347"/>
      <c r="JGI33" s="347"/>
      <c r="JGJ33" s="347"/>
      <c r="JGK33" s="347"/>
      <c r="JGL33" s="347"/>
      <c r="JGM33" s="347"/>
      <c r="JGN33" s="347"/>
      <c r="JGO33" s="347"/>
      <c r="JGP33" s="347"/>
      <c r="JGQ33" s="347"/>
      <c r="JGR33" s="347"/>
      <c r="JGS33" s="347"/>
      <c r="JGT33" s="347"/>
      <c r="JGU33" s="347"/>
      <c r="JGV33" s="347"/>
      <c r="JGW33" s="347"/>
      <c r="JGX33" s="347"/>
      <c r="JGY33" s="347"/>
      <c r="JGZ33" s="347"/>
      <c r="JHA33" s="347"/>
      <c r="JHB33" s="347"/>
      <c r="JHC33" s="347"/>
      <c r="JHD33" s="347"/>
      <c r="JHE33" s="347"/>
      <c r="JHF33" s="347"/>
      <c r="JHG33" s="347"/>
      <c r="JHH33" s="347"/>
      <c r="JHI33" s="347"/>
      <c r="JHJ33" s="347"/>
      <c r="JHK33" s="347"/>
      <c r="JHL33" s="347"/>
      <c r="JHM33" s="347"/>
      <c r="JHN33" s="347"/>
      <c r="JHO33" s="347"/>
      <c r="JHP33" s="347"/>
      <c r="JHQ33" s="347"/>
      <c r="JHR33" s="347"/>
      <c r="JHS33" s="347"/>
      <c r="JHT33" s="347"/>
      <c r="JHU33" s="347"/>
      <c r="JHV33" s="347"/>
      <c r="JHW33" s="347"/>
      <c r="JHX33" s="347"/>
      <c r="JHY33" s="347"/>
      <c r="JHZ33" s="347"/>
      <c r="JIA33" s="347"/>
      <c r="JIB33" s="347"/>
      <c r="JIC33" s="347"/>
      <c r="JID33" s="347"/>
      <c r="JIE33" s="347"/>
      <c r="JIF33" s="347"/>
      <c r="JIG33" s="347"/>
      <c r="JIH33" s="347"/>
      <c r="JII33" s="347"/>
      <c r="JIJ33" s="347"/>
      <c r="JIK33" s="347"/>
      <c r="JIL33" s="347"/>
      <c r="JIM33" s="347"/>
      <c r="JIN33" s="347"/>
      <c r="JIO33" s="347"/>
      <c r="JIP33" s="347"/>
      <c r="JIQ33" s="347"/>
      <c r="JIR33" s="347"/>
      <c r="JIS33" s="347"/>
      <c r="JIT33" s="347"/>
      <c r="JIU33" s="347"/>
      <c r="JIV33" s="347"/>
      <c r="JIW33" s="347"/>
      <c r="JIX33" s="347"/>
      <c r="JIY33" s="347"/>
      <c r="JIZ33" s="347"/>
      <c r="JJA33" s="347"/>
      <c r="JJB33" s="347"/>
      <c r="JJC33" s="347"/>
      <c r="JJD33" s="347"/>
      <c r="JJE33" s="347"/>
      <c r="JJF33" s="347"/>
      <c r="JJG33" s="347"/>
      <c r="JJH33" s="347"/>
      <c r="JJI33" s="347"/>
      <c r="JJJ33" s="347"/>
      <c r="JJK33" s="347"/>
      <c r="JJL33" s="347"/>
      <c r="JJM33" s="347"/>
      <c r="JJN33" s="347"/>
      <c r="JJO33" s="347"/>
      <c r="JJP33" s="347"/>
      <c r="JJQ33" s="347"/>
      <c r="JJR33" s="347"/>
      <c r="JJS33" s="347"/>
      <c r="JJT33" s="347"/>
      <c r="JJU33" s="347"/>
      <c r="JJV33" s="347"/>
      <c r="JJW33" s="347"/>
      <c r="JJX33" s="347"/>
      <c r="JJY33" s="347"/>
      <c r="JJZ33" s="347"/>
      <c r="JKA33" s="347"/>
      <c r="JKB33" s="347"/>
      <c r="JKC33" s="347"/>
      <c r="JKD33" s="347"/>
      <c r="JKE33" s="347"/>
      <c r="JKF33" s="347"/>
      <c r="JKG33" s="347"/>
      <c r="JKH33" s="347"/>
      <c r="JKI33" s="347"/>
      <c r="JKJ33" s="347"/>
      <c r="JKK33" s="347"/>
      <c r="JKL33" s="347"/>
      <c r="JKM33" s="347"/>
      <c r="JKN33" s="347"/>
      <c r="JKO33" s="347"/>
      <c r="JKP33" s="347"/>
      <c r="JKQ33" s="347"/>
      <c r="JKR33" s="347"/>
      <c r="JKS33" s="347"/>
      <c r="JKT33" s="347"/>
      <c r="JKU33" s="347"/>
      <c r="JKV33" s="347"/>
      <c r="JKW33" s="347"/>
      <c r="JKX33" s="347"/>
      <c r="JKY33" s="347"/>
      <c r="JKZ33" s="347"/>
      <c r="JLA33" s="347"/>
      <c r="JLB33" s="347"/>
      <c r="JLC33" s="347"/>
      <c r="JLD33" s="347"/>
      <c r="JLE33" s="347"/>
      <c r="JLF33" s="347"/>
      <c r="JLG33" s="347"/>
      <c r="JLH33" s="347"/>
      <c r="JLI33" s="347"/>
      <c r="JLJ33" s="347"/>
      <c r="JLK33" s="347"/>
      <c r="JLL33" s="347"/>
      <c r="JLM33" s="347"/>
      <c r="JLN33" s="347"/>
      <c r="JLO33" s="347"/>
      <c r="JLP33" s="347"/>
      <c r="JLQ33" s="347"/>
      <c r="JLR33" s="347"/>
      <c r="JLS33" s="347"/>
      <c r="JLT33" s="347"/>
      <c r="JLU33" s="347"/>
      <c r="JLV33" s="347"/>
      <c r="JLW33" s="347"/>
      <c r="JLX33" s="347"/>
      <c r="JLY33" s="347"/>
      <c r="JLZ33" s="347"/>
      <c r="JMA33" s="347"/>
      <c r="JMB33" s="347"/>
      <c r="JMC33" s="347"/>
      <c r="JMD33" s="347"/>
      <c r="JME33" s="347"/>
      <c r="JMF33" s="347"/>
      <c r="JMG33" s="347"/>
      <c r="JMH33" s="347"/>
      <c r="JMI33" s="347"/>
      <c r="JMJ33" s="347"/>
      <c r="JMK33" s="347"/>
      <c r="JML33" s="347"/>
      <c r="JMM33" s="347"/>
      <c r="JMN33" s="347"/>
      <c r="JMO33" s="347"/>
      <c r="JMP33" s="347"/>
      <c r="JMQ33" s="347"/>
      <c r="JMR33" s="347"/>
      <c r="JMS33" s="347"/>
      <c r="JMT33" s="347"/>
      <c r="JMU33" s="347"/>
      <c r="JMV33" s="347"/>
      <c r="JMW33" s="347"/>
      <c r="JMX33" s="347"/>
      <c r="JMY33" s="347"/>
      <c r="JMZ33" s="347"/>
      <c r="JNA33" s="347"/>
      <c r="JNB33" s="347"/>
      <c r="JNC33" s="347"/>
      <c r="JND33" s="347"/>
      <c r="JNE33" s="347"/>
      <c r="JNF33" s="347"/>
      <c r="JNG33" s="347"/>
      <c r="JNH33" s="347"/>
      <c r="JNI33" s="347"/>
      <c r="JNJ33" s="347"/>
      <c r="JNK33" s="347"/>
      <c r="JNL33" s="347"/>
      <c r="JNM33" s="347"/>
      <c r="JNN33" s="347"/>
      <c r="JNO33" s="347"/>
      <c r="JNP33" s="347"/>
      <c r="JNQ33" s="347"/>
      <c r="JNR33" s="347"/>
      <c r="JNS33" s="347"/>
      <c r="JNT33" s="347"/>
      <c r="JNU33" s="347"/>
      <c r="JNV33" s="347"/>
      <c r="JNW33" s="347"/>
      <c r="JNX33" s="347"/>
      <c r="JNY33" s="347"/>
      <c r="JNZ33" s="347"/>
      <c r="JOA33" s="347"/>
      <c r="JOB33" s="347"/>
      <c r="JOC33" s="347"/>
      <c r="JOD33" s="347"/>
      <c r="JOE33" s="347"/>
      <c r="JOF33" s="347"/>
      <c r="JOG33" s="347"/>
      <c r="JOH33" s="347"/>
      <c r="JOI33" s="347"/>
      <c r="JOJ33" s="347"/>
      <c r="JOK33" s="347"/>
      <c r="JOL33" s="347"/>
      <c r="JOM33" s="347"/>
      <c r="JON33" s="347"/>
      <c r="JOO33" s="347"/>
      <c r="JOP33" s="347"/>
      <c r="JOQ33" s="347"/>
      <c r="JOR33" s="347"/>
      <c r="JOS33" s="347"/>
      <c r="JOT33" s="347"/>
      <c r="JOU33" s="347"/>
      <c r="JOV33" s="347"/>
      <c r="JOW33" s="347"/>
      <c r="JOX33" s="347"/>
      <c r="JOY33" s="347"/>
      <c r="JOZ33" s="347"/>
      <c r="JPA33" s="347"/>
      <c r="JPB33" s="347"/>
      <c r="JPC33" s="347"/>
      <c r="JPD33" s="347"/>
      <c r="JPE33" s="347"/>
      <c r="JPF33" s="347"/>
      <c r="JPG33" s="347"/>
      <c r="JPH33" s="347"/>
      <c r="JPI33" s="347"/>
      <c r="JPJ33" s="347"/>
      <c r="JPK33" s="347"/>
      <c r="JPL33" s="347"/>
      <c r="JPM33" s="347"/>
      <c r="JPN33" s="347"/>
      <c r="JPO33" s="347"/>
      <c r="JPP33" s="347"/>
      <c r="JPQ33" s="347"/>
      <c r="JPR33" s="347"/>
      <c r="JPS33" s="347"/>
      <c r="JPT33" s="347"/>
      <c r="JPU33" s="347"/>
      <c r="JPV33" s="347"/>
      <c r="JPW33" s="347"/>
      <c r="JPX33" s="347"/>
      <c r="JPY33" s="347"/>
      <c r="JPZ33" s="347"/>
      <c r="JQA33" s="347"/>
      <c r="JQB33" s="347"/>
      <c r="JQC33" s="347"/>
      <c r="JQD33" s="347"/>
      <c r="JQE33" s="347"/>
      <c r="JQF33" s="347"/>
      <c r="JQG33" s="347"/>
      <c r="JQH33" s="347"/>
      <c r="JQI33" s="347"/>
      <c r="JQJ33" s="347"/>
      <c r="JQK33" s="347"/>
      <c r="JQL33" s="347"/>
      <c r="JQM33" s="347"/>
      <c r="JQN33" s="347"/>
      <c r="JQO33" s="347"/>
      <c r="JQP33" s="347"/>
      <c r="JQQ33" s="347"/>
      <c r="JQR33" s="347"/>
      <c r="JQS33" s="347"/>
      <c r="JQT33" s="347"/>
      <c r="JQU33" s="347"/>
      <c r="JQV33" s="347"/>
      <c r="JQW33" s="347"/>
      <c r="JQX33" s="347"/>
      <c r="JQY33" s="347"/>
      <c r="JQZ33" s="347"/>
      <c r="JRA33" s="347"/>
      <c r="JRB33" s="347"/>
      <c r="JRC33" s="347"/>
      <c r="JRD33" s="347"/>
      <c r="JRE33" s="347"/>
      <c r="JRF33" s="347"/>
      <c r="JRG33" s="347"/>
      <c r="JRH33" s="347"/>
      <c r="JRI33" s="347"/>
      <c r="JRJ33" s="347"/>
      <c r="JRK33" s="347"/>
      <c r="JRL33" s="347"/>
      <c r="JRM33" s="347"/>
      <c r="JRN33" s="347"/>
      <c r="JRO33" s="347"/>
      <c r="JRP33" s="347"/>
      <c r="JRQ33" s="347"/>
      <c r="JRR33" s="347"/>
      <c r="JRS33" s="347"/>
      <c r="JRT33" s="347"/>
      <c r="JRU33" s="347"/>
      <c r="JRV33" s="347"/>
      <c r="JRW33" s="347"/>
      <c r="JRX33" s="347"/>
      <c r="JRY33" s="347"/>
      <c r="JRZ33" s="347"/>
      <c r="JSA33" s="347"/>
      <c r="JSB33" s="347"/>
      <c r="JSC33" s="347"/>
      <c r="JSD33" s="347"/>
      <c r="JSE33" s="347"/>
      <c r="JSF33" s="347"/>
      <c r="JSG33" s="347"/>
      <c r="JSH33" s="347"/>
      <c r="JSI33" s="347"/>
      <c r="JSJ33" s="347"/>
      <c r="JSK33" s="347"/>
      <c r="JSL33" s="347"/>
      <c r="JSM33" s="347"/>
      <c r="JSN33" s="347"/>
      <c r="JSO33" s="347"/>
      <c r="JSP33" s="347"/>
      <c r="JSQ33" s="347"/>
      <c r="JSR33" s="347"/>
      <c r="JSS33" s="347"/>
      <c r="JST33" s="347"/>
      <c r="JSU33" s="347"/>
      <c r="JSV33" s="347"/>
      <c r="JSW33" s="347"/>
      <c r="JSX33" s="347"/>
      <c r="JSY33" s="347"/>
      <c r="JSZ33" s="347"/>
      <c r="JTA33" s="347"/>
      <c r="JTB33" s="347"/>
      <c r="JTC33" s="347"/>
      <c r="JTD33" s="347"/>
      <c r="JTE33" s="347"/>
      <c r="JTF33" s="347"/>
      <c r="JTG33" s="347"/>
      <c r="JTH33" s="347"/>
      <c r="JTI33" s="347"/>
      <c r="JTJ33" s="347"/>
      <c r="JTK33" s="347"/>
      <c r="JTL33" s="347"/>
      <c r="JTM33" s="347"/>
      <c r="JTN33" s="347"/>
      <c r="JTO33" s="347"/>
      <c r="JTP33" s="347"/>
      <c r="JTQ33" s="347"/>
      <c r="JTR33" s="347"/>
      <c r="JTS33" s="347"/>
      <c r="JTT33" s="347"/>
      <c r="JTU33" s="347"/>
      <c r="JTV33" s="347"/>
      <c r="JTW33" s="347"/>
      <c r="JTX33" s="347"/>
      <c r="JTY33" s="347"/>
      <c r="JTZ33" s="347"/>
      <c r="JUA33" s="347"/>
      <c r="JUB33" s="347"/>
      <c r="JUC33" s="347"/>
      <c r="JUD33" s="347"/>
      <c r="JUE33" s="347"/>
      <c r="JUF33" s="347"/>
      <c r="JUG33" s="347"/>
      <c r="JUH33" s="347"/>
      <c r="JUI33" s="347"/>
      <c r="JUJ33" s="347"/>
      <c r="JUK33" s="347"/>
      <c r="JUL33" s="347"/>
      <c r="JUM33" s="347"/>
      <c r="JUN33" s="347"/>
      <c r="JUO33" s="347"/>
      <c r="JUP33" s="347"/>
      <c r="JUQ33" s="347"/>
      <c r="JUR33" s="347"/>
      <c r="JUS33" s="347"/>
      <c r="JUT33" s="347"/>
      <c r="JUU33" s="347"/>
      <c r="JUV33" s="347"/>
      <c r="JUW33" s="347"/>
      <c r="JUX33" s="347"/>
      <c r="JUY33" s="347"/>
      <c r="JUZ33" s="347"/>
      <c r="JVA33" s="347"/>
      <c r="JVB33" s="347"/>
      <c r="JVC33" s="347"/>
      <c r="JVD33" s="347"/>
      <c r="JVE33" s="347"/>
      <c r="JVF33" s="347"/>
      <c r="JVG33" s="347"/>
      <c r="JVH33" s="347"/>
      <c r="JVI33" s="347"/>
      <c r="JVJ33" s="347"/>
      <c r="JVK33" s="347"/>
      <c r="JVL33" s="347"/>
      <c r="JVM33" s="347"/>
      <c r="JVN33" s="347"/>
      <c r="JVO33" s="347"/>
      <c r="JVP33" s="347"/>
      <c r="JVQ33" s="347"/>
      <c r="JVR33" s="347"/>
      <c r="JVS33" s="347"/>
      <c r="JVT33" s="347"/>
      <c r="JVU33" s="347"/>
      <c r="JVV33" s="347"/>
      <c r="JVW33" s="347"/>
      <c r="JVX33" s="347"/>
      <c r="JVY33" s="347"/>
      <c r="JVZ33" s="347"/>
      <c r="JWA33" s="347"/>
      <c r="JWB33" s="347"/>
      <c r="JWC33" s="347"/>
      <c r="JWD33" s="347"/>
      <c r="JWE33" s="347"/>
      <c r="JWF33" s="347"/>
      <c r="JWG33" s="347"/>
      <c r="JWH33" s="347"/>
      <c r="JWI33" s="347"/>
      <c r="JWJ33" s="347"/>
      <c r="JWK33" s="347"/>
      <c r="JWL33" s="347"/>
      <c r="JWM33" s="347"/>
      <c r="JWN33" s="347"/>
      <c r="JWO33" s="347"/>
      <c r="JWP33" s="347"/>
      <c r="JWQ33" s="347"/>
      <c r="JWR33" s="347"/>
      <c r="JWS33" s="347"/>
      <c r="JWT33" s="347"/>
      <c r="JWU33" s="347"/>
      <c r="JWV33" s="347"/>
      <c r="JWW33" s="347"/>
      <c r="JWX33" s="347"/>
      <c r="JWY33" s="347"/>
      <c r="JWZ33" s="347"/>
      <c r="JXA33" s="347"/>
      <c r="JXB33" s="347"/>
      <c r="JXC33" s="347"/>
      <c r="JXD33" s="347"/>
      <c r="JXE33" s="347"/>
      <c r="JXF33" s="347"/>
      <c r="JXG33" s="347"/>
      <c r="JXH33" s="347"/>
      <c r="JXI33" s="347"/>
      <c r="JXJ33" s="347"/>
      <c r="JXK33" s="347"/>
      <c r="JXL33" s="347"/>
      <c r="JXM33" s="347"/>
      <c r="JXN33" s="347"/>
      <c r="JXO33" s="347"/>
      <c r="JXP33" s="347"/>
      <c r="JXQ33" s="347"/>
      <c r="JXR33" s="347"/>
      <c r="JXS33" s="347"/>
      <c r="JXT33" s="347"/>
      <c r="JXU33" s="347"/>
      <c r="JXV33" s="347"/>
      <c r="JXW33" s="347"/>
      <c r="JXX33" s="347"/>
      <c r="JXY33" s="347"/>
      <c r="JXZ33" s="347"/>
      <c r="JYA33" s="347"/>
      <c r="JYB33" s="347"/>
      <c r="JYC33" s="347"/>
      <c r="JYD33" s="347"/>
      <c r="JYE33" s="347"/>
      <c r="JYF33" s="347"/>
      <c r="JYG33" s="347"/>
      <c r="JYH33" s="347"/>
      <c r="JYI33" s="347"/>
      <c r="JYJ33" s="347"/>
      <c r="JYK33" s="347"/>
      <c r="JYL33" s="347"/>
      <c r="JYM33" s="347"/>
      <c r="JYN33" s="347"/>
      <c r="JYO33" s="347"/>
      <c r="JYP33" s="347"/>
      <c r="JYQ33" s="347"/>
      <c r="JYR33" s="347"/>
      <c r="JYS33" s="347"/>
      <c r="JYT33" s="347"/>
      <c r="JYU33" s="347"/>
      <c r="JYV33" s="347"/>
      <c r="JYW33" s="347"/>
      <c r="JYX33" s="347"/>
      <c r="JYY33" s="347"/>
      <c r="JYZ33" s="347"/>
      <c r="JZA33" s="347"/>
      <c r="JZB33" s="347"/>
      <c r="JZC33" s="347"/>
      <c r="JZD33" s="347"/>
      <c r="JZE33" s="347"/>
      <c r="JZF33" s="347"/>
      <c r="JZG33" s="347"/>
      <c r="JZH33" s="347"/>
      <c r="JZI33" s="347"/>
      <c r="JZJ33" s="347"/>
      <c r="JZK33" s="347"/>
      <c r="JZL33" s="347"/>
      <c r="JZM33" s="347"/>
      <c r="JZN33" s="347"/>
      <c r="JZO33" s="347"/>
      <c r="JZP33" s="347"/>
      <c r="JZQ33" s="347"/>
      <c r="JZR33" s="347"/>
      <c r="JZS33" s="347"/>
      <c r="JZT33" s="347"/>
      <c r="JZU33" s="347"/>
      <c r="JZV33" s="347"/>
      <c r="JZW33" s="347"/>
      <c r="JZX33" s="347"/>
      <c r="JZY33" s="347"/>
      <c r="JZZ33" s="347"/>
      <c r="KAA33" s="347"/>
      <c r="KAB33" s="347"/>
      <c r="KAC33" s="347"/>
      <c r="KAD33" s="347"/>
      <c r="KAE33" s="347"/>
      <c r="KAF33" s="347"/>
      <c r="KAG33" s="347"/>
      <c r="KAH33" s="347"/>
      <c r="KAI33" s="347"/>
      <c r="KAJ33" s="347"/>
      <c r="KAK33" s="347"/>
      <c r="KAL33" s="347"/>
      <c r="KAM33" s="347"/>
      <c r="KAN33" s="347"/>
      <c r="KAO33" s="347"/>
      <c r="KAP33" s="347"/>
      <c r="KAQ33" s="347"/>
      <c r="KAR33" s="347"/>
      <c r="KAS33" s="347"/>
      <c r="KAT33" s="347"/>
      <c r="KAU33" s="347"/>
      <c r="KAV33" s="347"/>
      <c r="KAW33" s="347"/>
      <c r="KAX33" s="347"/>
      <c r="KAY33" s="347"/>
      <c r="KAZ33" s="347"/>
      <c r="KBA33" s="347"/>
      <c r="KBB33" s="347"/>
      <c r="KBC33" s="347"/>
      <c r="KBD33" s="347"/>
      <c r="KBE33" s="347"/>
      <c r="KBF33" s="347"/>
      <c r="KBG33" s="347"/>
      <c r="KBH33" s="347"/>
      <c r="KBI33" s="347"/>
      <c r="KBJ33" s="347"/>
      <c r="KBK33" s="347"/>
      <c r="KBL33" s="347"/>
      <c r="KBM33" s="347"/>
      <c r="KBN33" s="347"/>
      <c r="KBO33" s="347"/>
      <c r="KBP33" s="347"/>
      <c r="KBQ33" s="347"/>
      <c r="KBR33" s="347"/>
      <c r="KBS33" s="347"/>
      <c r="KBT33" s="347"/>
      <c r="KBU33" s="347"/>
      <c r="KBV33" s="347"/>
      <c r="KBW33" s="347"/>
      <c r="KBX33" s="347"/>
      <c r="KBY33" s="347"/>
      <c r="KBZ33" s="347"/>
      <c r="KCA33" s="347"/>
      <c r="KCB33" s="347"/>
      <c r="KCC33" s="347"/>
      <c r="KCD33" s="347"/>
      <c r="KCE33" s="347"/>
      <c r="KCF33" s="347"/>
      <c r="KCG33" s="347"/>
      <c r="KCH33" s="347"/>
      <c r="KCI33" s="347"/>
      <c r="KCJ33" s="347"/>
      <c r="KCK33" s="347"/>
      <c r="KCL33" s="347"/>
      <c r="KCM33" s="347"/>
      <c r="KCN33" s="347"/>
      <c r="KCO33" s="347"/>
      <c r="KCP33" s="347"/>
      <c r="KCQ33" s="347"/>
      <c r="KCR33" s="347"/>
      <c r="KCS33" s="347"/>
      <c r="KCT33" s="347"/>
      <c r="KCU33" s="347"/>
      <c r="KCV33" s="347"/>
      <c r="KCW33" s="347"/>
      <c r="KCX33" s="347"/>
      <c r="KCY33" s="347"/>
      <c r="KCZ33" s="347"/>
      <c r="KDA33" s="347"/>
      <c r="KDB33" s="347"/>
      <c r="KDC33" s="347"/>
      <c r="KDD33" s="347"/>
      <c r="KDE33" s="347"/>
      <c r="KDF33" s="347"/>
      <c r="KDG33" s="347"/>
      <c r="KDH33" s="347"/>
      <c r="KDI33" s="347"/>
      <c r="KDJ33" s="347"/>
      <c r="KDK33" s="347"/>
      <c r="KDL33" s="347"/>
      <c r="KDM33" s="347"/>
      <c r="KDN33" s="347"/>
      <c r="KDO33" s="347"/>
      <c r="KDP33" s="347"/>
      <c r="KDQ33" s="347"/>
      <c r="KDR33" s="347"/>
      <c r="KDS33" s="347"/>
      <c r="KDT33" s="347"/>
      <c r="KDU33" s="347"/>
      <c r="KDV33" s="347"/>
      <c r="KDW33" s="347"/>
      <c r="KDX33" s="347"/>
      <c r="KDY33" s="347"/>
      <c r="KDZ33" s="347"/>
      <c r="KEA33" s="347"/>
      <c r="KEB33" s="347"/>
      <c r="KEC33" s="347"/>
      <c r="KED33" s="347"/>
      <c r="KEE33" s="347"/>
      <c r="KEF33" s="347"/>
      <c r="KEG33" s="347"/>
      <c r="KEH33" s="347"/>
      <c r="KEI33" s="347"/>
      <c r="KEJ33" s="347"/>
      <c r="KEK33" s="347"/>
      <c r="KEL33" s="347"/>
      <c r="KEM33" s="347"/>
      <c r="KEN33" s="347"/>
      <c r="KEO33" s="347"/>
      <c r="KEP33" s="347"/>
      <c r="KEQ33" s="347"/>
      <c r="KER33" s="347"/>
      <c r="KES33" s="347"/>
      <c r="KET33" s="347"/>
      <c r="KEU33" s="347"/>
      <c r="KEV33" s="347"/>
      <c r="KEW33" s="347"/>
      <c r="KEX33" s="347"/>
      <c r="KEY33" s="347"/>
      <c r="KEZ33" s="347"/>
      <c r="KFA33" s="347"/>
      <c r="KFB33" s="347"/>
      <c r="KFC33" s="347"/>
      <c r="KFD33" s="347"/>
      <c r="KFE33" s="347"/>
      <c r="KFF33" s="347"/>
      <c r="KFG33" s="347"/>
      <c r="KFH33" s="347"/>
      <c r="KFI33" s="347"/>
      <c r="KFJ33" s="347"/>
      <c r="KFK33" s="347"/>
      <c r="KFL33" s="347"/>
      <c r="KFM33" s="347"/>
      <c r="KFN33" s="347"/>
      <c r="KFO33" s="347"/>
      <c r="KFP33" s="347"/>
      <c r="KFQ33" s="347"/>
      <c r="KFR33" s="347"/>
      <c r="KFS33" s="347"/>
      <c r="KFT33" s="347"/>
      <c r="KFU33" s="347"/>
      <c r="KFV33" s="347"/>
      <c r="KFW33" s="347"/>
      <c r="KFX33" s="347"/>
      <c r="KFY33" s="347"/>
      <c r="KFZ33" s="347"/>
      <c r="KGA33" s="347"/>
      <c r="KGB33" s="347"/>
      <c r="KGC33" s="347"/>
      <c r="KGD33" s="347"/>
      <c r="KGE33" s="347"/>
      <c r="KGF33" s="347"/>
      <c r="KGG33" s="347"/>
      <c r="KGH33" s="347"/>
      <c r="KGI33" s="347"/>
      <c r="KGJ33" s="347"/>
      <c r="KGK33" s="347"/>
      <c r="KGL33" s="347"/>
      <c r="KGM33" s="347"/>
      <c r="KGN33" s="347"/>
      <c r="KGO33" s="347"/>
      <c r="KGP33" s="347"/>
      <c r="KGQ33" s="347"/>
      <c r="KGR33" s="347"/>
      <c r="KGS33" s="347"/>
      <c r="KGT33" s="347"/>
      <c r="KGU33" s="347"/>
      <c r="KGV33" s="347"/>
      <c r="KGW33" s="347"/>
      <c r="KGX33" s="347"/>
      <c r="KGY33" s="347"/>
      <c r="KGZ33" s="347"/>
      <c r="KHA33" s="347"/>
      <c r="KHB33" s="347"/>
      <c r="KHC33" s="347"/>
      <c r="KHD33" s="347"/>
      <c r="KHE33" s="347"/>
      <c r="KHF33" s="347"/>
      <c r="KHG33" s="347"/>
      <c r="KHH33" s="347"/>
      <c r="KHI33" s="347"/>
      <c r="KHJ33" s="347"/>
      <c r="KHK33" s="347"/>
      <c r="KHL33" s="347"/>
      <c r="KHM33" s="347"/>
      <c r="KHN33" s="347"/>
      <c r="KHO33" s="347"/>
      <c r="KHP33" s="347"/>
      <c r="KHQ33" s="347"/>
      <c r="KHR33" s="347"/>
      <c r="KHS33" s="347"/>
      <c r="KHT33" s="347"/>
      <c r="KHU33" s="347"/>
      <c r="KHV33" s="347"/>
      <c r="KHW33" s="347"/>
      <c r="KHX33" s="347"/>
      <c r="KHY33" s="347"/>
      <c r="KHZ33" s="347"/>
      <c r="KIA33" s="347"/>
      <c r="KIB33" s="347"/>
      <c r="KIC33" s="347"/>
      <c r="KID33" s="347"/>
      <c r="KIE33" s="347"/>
      <c r="KIF33" s="347"/>
      <c r="KIG33" s="347"/>
      <c r="KIH33" s="347"/>
      <c r="KII33" s="347"/>
      <c r="KIJ33" s="347"/>
      <c r="KIK33" s="347"/>
      <c r="KIL33" s="347"/>
      <c r="KIM33" s="347"/>
      <c r="KIN33" s="347"/>
      <c r="KIO33" s="347"/>
      <c r="KIP33" s="347"/>
      <c r="KIQ33" s="347"/>
      <c r="KIR33" s="347"/>
      <c r="KIS33" s="347"/>
      <c r="KIT33" s="347"/>
      <c r="KIU33" s="347"/>
      <c r="KIV33" s="347"/>
      <c r="KIW33" s="347"/>
      <c r="KIX33" s="347"/>
      <c r="KIY33" s="347"/>
      <c r="KIZ33" s="347"/>
      <c r="KJA33" s="347"/>
      <c r="KJB33" s="347"/>
      <c r="KJC33" s="347"/>
      <c r="KJD33" s="347"/>
      <c r="KJE33" s="347"/>
      <c r="KJF33" s="347"/>
      <c r="KJG33" s="347"/>
      <c r="KJH33" s="347"/>
      <c r="KJI33" s="347"/>
      <c r="KJJ33" s="347"/>
      <c r="KJK33" s="347"/>
      <c r="KJL33" s="347"/>
      <c r="KJM33" s="347"/>
      <c r="KJN33" s="347"/>
      <c r="KJO33" s="347"/>
      <c r="KJP33" s="347"/>
      <c r="KJQ33" s="347"/>
      <c r="KJR33" s="347"/>
      <c r="KJS33" s="347"/>
      <c r="KJT33" s="347"/>
      <c r="KJU33" s="347"/>
      <c r="KJV33" s="347"/>
      <c r="KJW33" s="347"/>
      <c r="KJX33" s="347"/>
      <c r="KJY33" s="347"/>
      <c r="KJZ33" s="347"/>
      <c r="KKA33" s="347"/>
      <c r="KKB33" s="347"/>
      <c r="KKC33" s="347"/>
      <c r="KKD33" s="347"/>
      <c r="KKE33" s="347"/>
      <c r="KKF33" s="347"/>
      <c r="KKG33" s="347"/>
      <c r="KKH33" s="347"/>
      <c r="KKI33" s="347"/>
      <c r="KKJ33" s="347"/>
      <c r="KKK33" s="347"/>
      <c r="KKL33" s="347"/>
      <c r="KKM33" s="347"/>
      <c r="KKN33" s="347"/>
      <c r="KKO33" s="347"/>
      <c r="KKP33" s="347"/>
      <c r="KKQ33" s="347"/>
      <c r="KKR33" s="347"/>
      <c r="KKS33" s="347"/>
      <c r="KKT33" s="347"/>
      <c r="KKU33" s="347"/>
      <c r="KKV33" s="347"/>
      <c r="KKW33" s="347"/>
      <c r="KKX33" s="347"/>
      <c r="KKY33" s="347"/>
      <c r="KKZ33" s="347"/>
      <c r="KLA33" s="347"/>
      <c r="KLB33" s="347"/>
      <c r="KLC33" s="347"/>
      <c r="KLD33" s="347"/>
      <c r="KLE33" s="347"/>
      <c r="KLF33" s="347"/>
      <c r="KLG33" s="347"/>
      <c r="KLH33" s="347"/>
      <c r="KLI33" s="347"/>
      <c r="KLJ33" s="347"/>
      <c r="KLK33" s="347"/>
      <c r="KLL33" s="347"/>
      <c r="KLM33" s="347"/>
      <c r="KLN33" s="347"/>
      <c r="KLO33" s="347"/>
      <c r="KLP33" s="347"/>
      <c r="KLQ33" s="347"/>
      <c r="KLR33" s="347"/>
      <c r="KLS33" s="347"/>
      <c r="KLT33" s="347"/>
      <c r="KLU33" s="347"/>
      <c r="KLV33" s="347"/>
      <c r="KLW33" s="347"/>
      <c r="KLX33" s="347"/>
      <c r="KLY33" s="347"/>
      <c r="KLZ33" s="347"/>
      <c r="KMA33" s="347"/>
      <c r="KMB33" s="347"/>
      <c r="KMC33" s="347"/>
      <c r="KMD33" s="347"/>
      <c r="KME33" s="347"/>
      <c r="KMF33" s="347"/>
      <c r="KMG33" s="347"/>
      <c r="KMH33" s="347"/>
      <c r="KMI33" s="347"/>
      <c r="KMJ33" s="347"/>
      <c r="KMK33" s="347"/>
      <c r="KML33" s="347"/>
      <c r="KMM33" s="347"/>
      <c r="KMN33" s="347"/>
      <c r="KMO33" s="347"/>
      <c r="KMP33" s="347"/>
      <c r="KMQ33" s="347"/>
      <c r="KMR33" s="347"/>
      <c r="KMS33" s="347"/>
      <c r="KMT33" s="347"/>
      <c r="KMU33" s="347"/>
      <c r="KMV33" s="347"/>
      <c r="KMW33" s="347"/>
      <c r="KMX33" s="347"/>
      <c r="KMY33" s="347"/>
      <c r="KMZ33" s="347"/>
      <c r="KNA33" s="347"/>
      <c r="KNB33" s="347"/>
      <c r="KNC33" s="347"/>
      <c r="KND33" s="347"/>
      <c r="KNE33" s="347"/>
      <c r="KNF33" s="347"/>
      <c r="KNG33" s="347"/>
      <c r="KNH33" s="347"/>
      <c r="KNI33" s="347"/>
      <c r="KNJ33" s="347"/>
      <c r="KNK33" s="347"/>
      <c r="KNL33" s="347"/>
      <c r="KNM33" s="347"/>
      <c r="KNN33" s="347"/>
      <c r="KNO33" s="347"/>
      <c r="KNP33" s="347"/>
      <c r="KNQ33" s="347"/>
      <c r="KNR33" s="347"/>
      <c r="KNS33" s="347"/>
      <c r="KNT33" s="347"/>
      <c r="KNU33" s="347"/>
      <c r="KNV33" s="347"/>
      <c r="KNW33" s="347"/>
      <c r="KNX33" s="347"/>
      <c r="KNY33" s="347"/>
      <c r="KNZ33" s="347"/>
      <c r="KOA33" s="347"/>
      <c r="KOB33" s="347"/>
      <c r="KOC33" s="347"/>
      <c r="KOD33" s="347"/>
      <c r="KOE33" s="347"/>
      <c r="KOF33" s="347"/>
      <c r="KOG33" s="347"/>
      <c r="KOH33" s="347"/>
      <c r="KOI33" s="347"/>
      <c r="KOJ33" s="347"/>
      <c r="KOK33" s="347"/>
      <c r="KOL33" s="347"/>
      <c r="KOM33" s="347"/>
      <c r="KON33" s="347"/>
      <c r="KOO33" s="347"/>
      <c r="KOP33" s="347"/>
      <c r="KOQ33" s="347"/>
      <c r="KOR33" s="347"/>
      <c r="KOS33" s="347"/>
      <c r="KOT33" s="347"/>
      <c r="KOU33" s="347"/>
      <c r="KOV33" s="347"/>
      <c r="KOW33" s="347"/>
      <c r="KOX33" s="347"/>
      <c r="KOY33" s="347"/>
      <c r="KOZ33" s="347"/>
      <c r="KPA33" s="347"/>
      <c r="KPB33" s="347"/>
      <c r="KPC33" s="347"/>
      <c r="KPD33" s="347"/>
      <c r="KPE33" s="347"/>
      <c r="KPF33" s="347"/>
      <c r="KPG33" s="347"/>
      <c r="KPH33" s="347"/>
      <c r="KPI33" s="347"/>
      <c r="KPJ33" s="347"/>
      <c r="KPK33" s="347"/>
      <c r="KPL33" s="347"/>
      <c r="KPM33" s="347"/>
      <c r="KPN33" s="347"/>
      <c r="KPO33" s="347"/>
      <c r="KPP33" s="347"/>
      <c r="KPQ33" s="347"/>
      <c r="KPR33" s="347"/>
      <c r="KPS33" s="347"/>
      <c r="KPT33" s="347"/>
      <c r="KPU33" s="347"/>
      <c r="KPV33" s="347"/>
      <c r="KPW33" s="347"/>
      <c r="KPX33" s="347"/>
      <c r="KPY33" s="347"/>
      <c r="KPZ33" s="347"/>
      <c r="KQA33" s="347"/>
      <c r="KQB33" s="347"/>
      <c r="KQC33" s="347"/>
      <c r="KQD33" s="347"/>
      <c r="KQE33" s="347"/>
      <c r="KQF33" s="347"/>
      <c r="KQG33" s="347"/>
      <c r="KQH33" s="347"/>
      <c r="KQI33" s="347"/>
      <c r="KQJ33" s="347"/>
      <c r="KQK33" s="347"/>
      <c r="KQL33" s="347"/>
      <c r="KQM33" s="347"/>
      <c r="KQN33" s="347"/>
      <c r="KQO33" s="347"/>
      <c r="KQP33" s="347"/>
      <c r="KQQ33" s="347"/>
      <c r="KQR33" s="347"/>
      <c r="KQS33" s="347"/>
      <c r="KQT33" s="347"/>
      <c r="KQU33" s="347"/>
      <c r="KQV33" s="347"/>
      <c r="KQW33" s="347"/>
      <c r="KQX33" s="347"/>
      <c r="KQY33" s="347"/>
      <c r="KQZ33" s="347"/>
      <c r="KRA33" s="347"/>
      <c r="KRB33" s="347"/>
      <c r="KRC33" s="347"/>
      <c r="KRD33" s="347"/>
      <c r="KRE33" s="347"/>
      <c r="KRF33" s="347"/>
      <c r="KRG33" s="347"/>
      <c r="KRH33" s="347"/>
      <c r="KRI33" s="347"/>
      <c r="KRJ33" s="347"/>
      <c r="KRK33" s="347"/>
      <c r="KRL33" s="347"/>
      <c r="KRM33" s="347"/>
      <c r="KRN33" s="347"/>
      <c r="KRO33" s="347"/>
      <c r="KRP33" s="347"/>
      <c r="KRQ33" s="347"/>
      <c r="KRR33" s="347"/>
      <c r="KRS33" s="347"/>
      <c r="KRT33" s="347"/>
      <c r="KRU33" s="347"/>
      <c r="KRV33" s="347"/>
      <c r="KRW33" s="347"/>
      <c r="KRX33" s="347"/>
      <c r="KRY33" s="347"/>
      <c r="KRZ33" s="347"/>
      <c r="KSA33" s="347"/>
      <c r="KSB33" s="347"/>
      <c r="KSC33" s="347"/>
      <c r="KSD33" s="347"/>
      <c r="KSE33" s="347"/>
      <c r="KSF33" s="347"/>
      <c r="KSG33" s="347"/>
      <c r="KSH33" s="347"/>
      <c r="KSI33" s="347"/>
      <c r="KSJ33" s="347"/>
      <c r="KSK33" s="347"/>
      <c r="KSL33" s="347"/>
      <c r="KSM33" s="347"/>
      <c r="KSN33" s="347"/>
      <c r="KSO33" s="347"/>
      <c r="KSP33" s="347"/>
      <c r="KSQ33" s="347"/>
      <c r="KSR33" s="347"/>
      <c r="KSS33" s="347"/>
      <c r="KST33" s="347"/>
      <c r="KSU33" s="347"/>
      <c r="KSV33" s="347"/>
      <c r="KSW33" s="347"/>
      <c r="KSX33" s="347"/>
      <c r="KSY33" s="347"/>
      <c r="KSZ33" s="347"/>
      <c r="KTA33" s="347"/>
      <c r="KTB33" s="347"/>
      <c r="KTC33" s="347"/>
      <c r="KTD33" s="347"/>
      <c r="KTE33" s="347"/>
      <c r="KTF33" s="347"/>
      <c r="KTG33" s="347"/>
      <c r="KTH33" s="347"/>
      <c r="KTI33" s="347"/>
      <c r="KTJ33" s="347"/>
      <c r="KTK33" s="347"/>
      <c r="KTL33" s="347"/>
      <c r="KTM33" s="347"/>
      <c r="KTN33" s="347"/>
      <c r="KTO33" s="347"/>
      <c r="KTP33" s="347"/>
      <c r="KTQ33" s="347"/>
      <c r="KTR33" s="347"/>
      <c r="KTS33" s="347"/>
      <c r="KTT33" s="347"/>
      <c r="KTU33" s="347"/>
      <c r="KTV33" s="347"/>
      <c r="KTW33" s="347"/>
      <c r="KTX33" s="347"/>
      <c r="KTY33" s="347"/>
      <c r="KTZ33" s="347"/>
      <c r="KUA33" s="347"/>
      <c r="KUB33" s="347"/>
      <c r="KUC33" s="347"/>
      <c r="KUD33" s="347"/>
      <c r="KUE33" s="347"/>
      <c r="KUF33" s="347"/>
      <c r="KUG33" s="347"/>
      <c r="KUH33" s="347"/>
      <c r="KUI33" s="347"/>
      <c r="KUJ33" s="347"/>
      <c r="KUK33" s="347"/>
      <c r="KUL33" s="347"/>
      <c r="KUM33" s="347"/>
      <c r="KUN33" s="347"/>
      <c r="KUO33" s="347"/>
      <c r="KUP33" s="347"/>
      <c r="KUQ33" s="347"/>
      <c r="KUR33" s="347"/>
      <c r="KUS33" s="347"/>
      <c r="KUT33" s="347"/>
      <c r="KUU33" s="347"/>
      <c r="KUV33" s="347"/>
      <c r="KUW33" s="347"/>
      <c r="KUX33" s="347"/>
      <c r="KUY33" s="347"/>
      <c r="KUZ33" s="347"/>
      <c r="KVA33" s="347"/>
      <c r="KVB33" s="347"/>
      <c r="KVC33" s="347"/>
      <c r="KVD33" s="347"/>
      <c r="KVE33" s="347"/>
      <c r="KVF33" s="347"/>
      <c r="KVG33" s="347"/>
      <c r="KVH33" s="347"/>
      <c r="KVI33" s="347"/>
      <c r="KVJ33" s="347"/>
      <c r="KVK33" s="347"/>
      <c r="KVL33" s="347"/>
      <c r="KVM33" s="347"/>
      <c r="KVN33" s="347"/>
      <c r="KVO33" s="347"/>
      <c r="KVP33" s="347"/>
      <c r="KVQ33" s="347"/>
      <c r="KVR33" s="347"/>
      <c r="KVS33" s="347"/>
      <c r="KVT33" s="347"/>
      <c r="KVU33" s="347"/>
      <c r="KVV33" s="347"/>
      <c r="KVW33" s="347"/>
      <c r="KVX33" s="347"/>
      <c r="KVY33" s="347"/>
      <c r="KVZ33" s="347"/>
      <c r="KWA33" s="347"/>
      <c r="KWB33" s="347"/>
      <c r="KWC33" s="347"/>
      <c r="KWD33" s="347"/>
      <c r="KWE33" s="347"/>
      <c r="KWF33" s="347"/>
      <c r="KWG33" s="347"/>
      <c r="KWH33" s="347"/>
      <c r="KWI33" s="347"/>
      <c r="KWJ33" s="347"/>
      <c r="KWK33" s="347"/>
      <c r="KWL33" s="347"/>
      <c r="KWM33" s="347"/>
      <c r="KWN33" s="347"/>
      <c r="KWO33" s="347"/>
      <c r="KWP33" s="347"/>
      <c r="KWQ33" s="347"/>
      <c r="KWR33" s="347"/>
      <c r="KWS33" s="347"/>
      <c r="KWT33" s="347"/>
      <c r="KWU33" s="347"/>
      <c r="KWV33" s="347"/>
      <c r="KWW33" s="347"/>
      <c r="KWX33" s="347"/>
      <c r="KWY33" s="347"/>
      <c r="KWZ33" s="347"/>
      <c r="KXA33" s="347"/>
      <c r="KXB33" s="347"/>
      <c r="KXC33" s="347"/>
      <c r="KXD33" s="347"/>
      <c r="KXE33" s="347"/>
      <c r="KXF33" s="347"/>
      <c r="KXG33" s="347"/>
      <c r="KXH33" s="347"/>
      <c r="KXI33" s="347"/>
      <c r="KXJ33" s="347"/>
      <c r="KXK33" s="347"/>
      <c r="KXL33" s="347"/>
      <c r="KXM33" s="347"/>
      <c r="KXN33" s="347"/>
      <c r="KXO33" s="347"/>
      <c r="KXP33" s="347"/>
      <c r="KXQ33" s="347"/>
      <c r="KXR33" s="347"/>
      <c r="KXS33" s="347"/>
      <c r="KXT33" s="347"/>
      <c r="KXU33" s="347"/>
      <c r="KXV33" s="347"/>
      <c r="KXW33" s="347"/>
      <c r="KXX33" s="347"/>
      <c r="KXY33" s="347"/>
      <c r="KXZ33" s="347"/>
      <c r="KYA33" s="347"/>
      <c r="KYB33" s="347"/>
      <c r="KYC33" s="347"/>
      <c r="KYD33" s="347"/>
      <c r="KYE33" s="347"/>
      <c r="KYF33" s="347"/>
      <c r="KYG33" s="347"/>
      <c r="KYH33" s="347"/>
      <c r="KYI33" s="347"/>
      <c r="KYJ33" s="347"/>
      <c r="KYK33" s="347"/>
      <c r="KYL33" s="347"/>
      <c r="KYM33" s="347"/>
      <c r="KYN33" s="347"/>
      <c r="KYO33" s="347"/>
      <c r="KYP33" s="347"/>
      <c r="KYQ33" s="347"/>
      <c r="KYR33" s="347"/>
      <c r="KYS33" s="347"/>
      <c r="KYT33" s="347"/>
      <c r="KYU33" s="347"/>
      <c r="KYV33" s="347"/>
      <c r="KYW33" s="347"/>
      <c r="KYX33" s="347"/>
      <c r="KYY33" s="347"/>
      <c r="KYZ33" s="347"/>
      <c r="KZA33" s="347"/>
      <c r="KZB33" s="347"/>
      <c r="KZC33" s="347"/>
      <c r="KZD33" s="347"/>
      <c r="KZE33" s="347"/>
      <c r="KZF33" s="347"/>
      <c r="KZG33" s="347"/>
      <c r="KZH33" s="347"/>
      <c r="KZI33" s="347"/>
      <c r="KZJ33" s="347"/>
      <c r="KZK33" s="347"/>
      <c r="KZL33" s="347"/>
      <c r="KZM33" s="347"/>
      <c r="KZN33" s="347"/>
      <c r="KZO33" s="347"/>
      <c r="KZP33" s="347"/>
      <c r="KZQ33" s="347"/>
      <c r="KZR33" s="347"/>
      <c r="KZS33" s="347"/>
      <c r="KZT33" s="347"/>
      <c r="KZU33" s="347"/>
      <c r="KZV33" s="347"/>
      <c r="KZW33" s="347"/>
      <c r="KZX33" s="347"/>
      <c r="KZY33" s="347"/>
      <c r="KZZ33" s="347"/>
      <c r="LAA33" s="347"/>
      <c r="LAB33" s="347"/>
      <c r="LAC33" s="347"/>
      <c r="LAD33" s="347"/>
      <c r="LAE33" s="347"/>
      <c r="LAF33" s="347"/>
      <c r="LAG33" s="347"/>
      <c r="LAH33" s="347"/>
      <c r="LAI33" s="347"/>
      <c r="LAJ33" s="347"/>
      <c r="LAK33" s="347"/>
      <c r="LAL33" s="347"/>
      <c r="LAM33" s="347"/>
      <c r="LAN33" s="347"/>
      <c r="LAO33" s="347"/>
      <c r="LAP33" s="347"/>
      <c r="LAQ33" s="347"/>
      <c r="LAR33" s="347"/>
      <c r="LAS33" s="347"/>
      <c r="LAT33" s="347"/>
      <c r="LAU33" s="347"/>
      <c r="LAV33" s="347"/>
      <c r="LAW33" s="347"/>
      <c r="LAX33" s="347"/>
      <c r="LAY33" s="347"/>
      <c r="LAZ33" s="347"/>
      <c r="LBA33" s="347"/>
      <c r="LBB33" s="347"/>
      <c r="LBC33" s="347"/>
      <c r="LBD33" s="347"/>
      <c r="LBE33" s="347"/>
      <c r="LBF33" s="347"/>
      <c r="LBG33" s="347"/>
      <c r="LBH33" s="347"/>
      <c r="LBI33" s="347"/>
      <c r="LBJ33" s="347"/>
      <c r="LBK33" s="347"/>
      <c r="LBL33" s="347"/>
      <c r="LBM33" s="347"/>
      <c r="LBN33" s="347"/>
      <c r="LBO33" s="347"/>
      <c r="LBP33" s="347"/>
      <c r="LBQ33" s="347"/>
      <c r="LBR33" s="347"/>
      <c r="LBS33" s="347"/>
      <c r="LBT33" s="347"/>
      <c r="LBU33" s="347"/>
      <c r="LBV33" s="347"/>
      <c r="LBW33" s="347"/>
      <c r="LBX33" s="347"/>
      <c r="LBY33" s="347"/>
      <c r="LBZ33" s="347"/>
      <c r="LCA33" s="347"/>
      <c r="LCB33" s="347"/>
      <c r="LCC33" s="347"/>
      <c r="LCD33" s="347"/>
      <c r="LCE33" s="347"/>
      <c r="LCF33" s="347"/>
      <c r="LCG33" s="347"/>
      <c r="LCH33" s="347"/>
      <c r="LCI33" s="347"/>
      <c r="LCJ33" s="347"/>
      <c r="LCK33" s="347"/>
      <c r="LCL33" s="347"/>
      <c r="LCM33" s="347"/>
      <c r="LCN33" s="347"/>
      <c r="LCO33" s="347"/>
      <c r="LCP33" s="347"/>
      <c r="LCQ33" s="347"/>
      <c r="LCR33" s="347"/>
      <c r="LCS33" s="347"/>
      <c r="LCT33" s="347"/>
      <c r="LCU33" s="347"/>
      <c r="LCV33" s="347"/>
      <c r="LCW33" s="347"/>
      <c r="LCX33" s="347"/>
      <c r="LCY33" s="347"/>
      <c r="LCZ33" s="347"/>
      <c r="LDA33" s="347"/>
      <c r="LDB33" s="347"/>
      <c r="LDC33" s="347"/>
      <c r="LDD33" s="347"/>
      <c r="LDE33" s="347"/>
      <c r="LDF33" s="347"/>
      <c r="LDG33" s="347"/>
      <c r="LDH33" s="347"/>
      <c r="LDI33" s="347"/>
      <c r="LDJ33" s="347"/>
      <c r="LDK33" s="347"/>
      <c r="LDL33" s="347"/>
      <c r="LDM33" s="347"/>
      <c r="LDN33" s="347"/>
      <c r="LDO33" s="347"/>
      <c r="LDP33" s="347"/>
      <c r="LDQ33" s="347"/>
      <c r="LDR33" s="347"/>
      <c r="LDS33" s="347"/>
      <c r="LDT33" s="347"/>
      <c r="LDU33" s="347"/>
      <c r="LDV33" s="347"/>
      <c r="LDW33" s="347"/>
      <c r="LDX33" s="347"/>
      <c r="LDY33" s="347"/>
      <c r="LDZ33" s="347"/>
      <c r="LEA33" s="347"/>
      <c r="LEB33" s="347"/>
      <c r="LEC33" s="347"/>
      <c r="LED33" s="347"/>
      <c r="LEE33" s="347"/>
      <c r="LEF33" s="347"/>
      <c r="LEG33" s="347"/>
      <c r="LEH33" s="347"/>
      <c r="LEI33" s="347"/>
      <c r="LEJ33" s="347"/>
      <c r="LEK33" s="347"/>
      <c r="LEL33" s="347"/>
      <c r="LEM33" s="347"/>
      <c r="LEN33" s="347"/>
      <c r="LEO33" s="347"/>
      <c r="LEP33" s="347"/>
      <c r="LEQ33" s="347"/>
      <c r="LER33" s="347"/>
      <c r="LES33" s="347"/>
      <c r="LET33" s="347"/>
      <c r="LEU33" s="347"/>
      <c r="LEV33" s="347"/>
      <c r="LEW33" s="347"/>
      <c r="LEX33" s="347"/>
      <c r="LEY33" s="347"/>
      <c r="LEZ33" s="347"/>
      <c r="LFA33" s="347"/>
      <c r="LFB33" s="347"/>
      <c r="LFC33" s="347"/>
      <c r="LFD33" s="347"/>
      <c r="LFE33" s="347"/>
      <c r="LFF33" s="347"/>
      <c r="LFG33" s="347"/>
      <c r="LFH33" s="347"/>
      <c r="LFI33" s="347"/>
      <c r="LFJ33" s="347"/>
      <c r="LFK33" s="347"/>
      <c r="LFL33" s="347"/>
      <c r="LFM33" s="347"/>
      <c r="LFN33" s="347"/>
      <c r="LFO33" s="347"/>
      <c r="LFP33" s="347"/>
      <c r="LFQ33" s="347"/>
      <c r="LFR33" s="347"/>
      <c r="LFS33" s="347"/>
      <c r="LFT33" s="347"/>
      <c r="LFU33" s="347"/>
      <c r="LFV33" s="347"/>
      <c r="LFW33" s="347"/>
      <c r="LFX33" s="347"/>
      <c r="LFY33" s="347"/>
      <c r="LFZ33" s="347"/>
      <c r="LGA33" s="347"/>
      <c r="LGB33" s="347"/>
      <c r="LGC33" s="347"/>
      <c r="LGD33" s="347"/>
      <c r="LGE33" s="347"/>
      <c r="LGF33" s="347"/>
      <c r="LGG33" s="347"/>
      <c r="LGH33" s="347"/>
      <c r="LGI33" s="347"/>
      <c r="LGJ33" s="347"/>
      <c r="LGK33" s="347"/>
      <c r="LGL33" s="347"/>
      <c r="LGM33" s="347"/>
      <c r="LGN33" s="347"/>
      <c r="LGO33" s="347"/>
      <c r="LGP33" s="347"/>
      <c r="LGQ33" s="347"/>
      <c r="LGR33" s="347"/>
      <c r="LGS33" s="347"/>
      <c r="LGT33" s="347"/>
      <c r="LGU33" s="347"/>
      <c r="LGV33" s="347"/>
      <c r="LGW33" s="347"/>
      <c r="LGX33" s="347"/>
      <c r="LGY33" s="347"/>
      <c r="LGZ33" s="347"/>
      <c r="LHA33" s="347"/>
      <c r="LHB33" s="347"/>
      <c r="LHC33" s="347"/>
      <c r="LHD33" s="347"/>
      <c r="LHE33" s="347"/>
      <c r="LHF33" s="347"/>
      <c r="LHG33" s="347"/>
      <c r="LHH33" s="347"/>
      <c r="LHI33" s="347"/>
      <c r="LHJ33" s="347"/>
      <c r="LHK33" s="347"/>
      <c r="LHL33" s="347"/>
      <c r="LHM33" s="347"/>
      <c r="LHN33" s="347"/>
      <c r="LHO33" s="347"/>
      <c r="LHP33" s="347"/>
      <c r="LHQ33" s="347"/>
      <c r="LHR33" s="347"/>
      <c r="LHS33" s="347"/>
      <c r="LHT33" s="347"/>
      <c r="LHU33" s="347"/>
      <c r="LHV33" s="347"/>
      <c r="LHW33" s="347"/>
      <c r="LHX33" s="347"/>
      <c r="LHY33" s="347"/>
      <c r="LHZ33" s="347"/>
      <c r="LIA33" s="347"/>
      <c r="LIB33" s="347"/>
      <c r="LIC33" s="347"/>
      <c r="LID33" s="347"/>
      <c r="LIE33" s="347"/>
      <c r="LIF33" s="347"/>
      <c r="LIG33" s="347"/>
      <c r="LIH33" s="347"/>
      <c r="LII33" s="347"/>
      <c r="LIJ33" s="347"/>
      <c r="LIK33" s="347"/>
      <c r="LIL33" s="347"/>
      <c r="LIM33" s="347"/>
      <c r="LIN33" s="347"/>
      <c r="LIO33" s="347"/>
      <c r="LIP33" s="347"/>
      <c r="LIQ33" s="347"/>
      <c r="LIR33" s="347"/>
      <c r="LIS33" s="347"/>
      <c r="LIT33" s="347"/>
      <c r="LIU33" s="347"/>
      <c r="LIV33" s="347"/>
      <c r="LIW33" s="347"/>
      <c r="LIX33" s="347"/>
      <c r="LIY33" s="347"/>
      <c r="LIZ33" s="347"/>
      <c r="LJA33" s="347"/>
      <c r="LJB33" s="347"/>
      <c r="LJC33" s="347"/>
      <c r="LJD33" s="347"/>
      <c r="LJE33" s="347"/>
      <c r="LJF33" s="347"/>
      <c r="LJG33" s="347"/>
      <c r="LJH33" s="347"/>
      <c r="LJI33" s="347"/>
      <c r="LJJ33" s="347"/>
      <c r="LJK33" s="347"/>
      <c r="LJL33" s="347"/>
      <c r="LJM33" s="347"/>
      <c r="LJN33" s="347"/>
      <c r="LJO33" s="347"/>
      <c r="LJP33" s="347"/>
      <c r="LJQ33" s="347"/>
      <c r="LJR33" s="347"/>
      <c r="LJS33" s="347"/>
      <c r="LJT33" s="347"/>
      <c r="LJU33" s="347"/>
      <c r="LJV33" s="347"/>
      <c r="LJW33" s="347"/>
      <c r="LJX33" s="347"/>
      <c r="LJY33" s="347"/>
      <c r="LJZ33" s="347"/>
      <c r="LKA33" s="347"/>
      <c r="LKB33" s="347"/>
      <c r="LKC33" s="347"/>
      <c r="LKD33" s="347"/>
      <c r="LKE33" s="347"/>
      <c r="LKF33" s="347"/>
      <c r="LKG33" s="347"/>
      <c r="LKH33" s="347"/>
      <c r="LKI33" s="347"/>
      <c r="LKJ33" s="347"/>
      <c r="LKK33" s="347"/>
      <c r="LKL33" s="347"/>
      <c r="LKM33" s="347"/>
      <c r="LKN33" s="347"/>
      <c r="LKO33" s="347"/>
      <c r="LKP33" s="347"/>
      <c r="LKQ33" s="347"/>
      <c r="LKR33" s="347"/>
      <c r="LKS33" s="347"/>
      <c r="LKT33" s="347"/>
      <c r="LKU33" s="347"/>
      <c r="LKV33" s="347"/>
      <c r="LKW33" s="347"/>
      <c r="LKX33" s="347"/>
      <c r="LKY33" s="347"/>
      <c r="LKZ33" s="347"/>
      <c r="LLA33" s="347"/>
      <c r="LLB33" s="347"/>
      <c r="LLC33" s="347"/>
      <c r="LLD33" s="347"/>
      <c r="LLE33" s="347"/>
      <c r="LLF33" s="347"/>
      <c r="LLG33" s="347"/>
      <c r="LLH33" s="347"/>
      <c r="LLI33" s="347"/>
      <c r="LLJ33" s="347"/>
      <c r="LLK33" s="347"/>
      <c r="LLL33" s="347"/>
      <c r="LLM33" s="347"/>
      <c r="LLN33" s="347"/>
      <c r="LLO33" s="347"/>
      <c r="LLP33" s="347"/>
      <c r="LLQ33" s="347"/>
      <c r="LLR33" s="347"/>
      <c r="LLS33" s="347"/>
      <c r="LLT33" s="347"/>
      <c r="LLU33" s="347"/>
      <c r="LLV33" s="347"/>
      <c r="LLW33" s="347"/>
      <c r="LLX33" s="347"/>
      <c r="LLY33" s="347"/>
      <c r="LLZ33" s="347"/>
      <c r="LMA33" s="347"/>
      <c r="LMB33" s="347"/>
      <c r="LMC33" s="347"/>
      <c r="LMD33" s="347"/>
      <c r="LME33" s="347"/>
      <c r="LMF33" s="347"/>
      <c r="LMG33" s="347"/>
      <c r="LMH33" s="347"/>
      <c r="LMI33" s="347"/>
      <c r="LMJ33" s="347"/>
      <c r="LMK33" s="347"/>
      <c r="LML33" s="347"/>
      <c r="LMM33" s="347"/>
      <c r="LMN33" s="347"/>
      <c r="LMO33" s="347"/>
      <c r="LMP33" s="347"/>
      <c r="LMQ33" s="347"/>
      <c r="LMR33" s="347"/>
      <c r="LMS33" s="347"/>
      <c r="LMT33" s="347"/>
      <c r="LMU33" s="347"/>
      <c r="LMV33" s="347"/>
      <c r="LMW33" s="347"/>
      <c r="LMX33" s="347"/>
      <c r="LMY33" s="347"/>
      <c r="LMZ33" s="347"/>
      <c r="LNA33" s="347"/>
      <c r="LNB33" s="347"/>
      <c r="LNC33" s="347"/>
      <c r="LND33" s="347"/>
      <c r="LNE33" s="347"/>
      <c r="LNF33" s="347"/>
      <c r="LNG33" s="347"/>
      <c r="LNH33" s="347"/>
      <c r="LNI33" s="347"/>
      <c r="LNJ33" s="347"/>
      <c r="LNK33" s="347"/>
      <c r="LNL33" s="347"/>
      <c r="LNM33" s="347"/>
      <c r="LNN33" s="347"/>
      <c r="LNO33" s="347"/>
      <c r="LNP33" s="347"/>
      <c r="LNQ33" s="347"/>
      <c r="LNR33" s="347"/>
      <c r="LNS33" s="347"/>
      <c r="LNT33" s="347"/>
      <c r="LNU33" s="347"/>
      <c r="LNV33" s="347"/>
      <c r="LNW33" s="347"/>
      <c r="LNX33" s="347"/>
      <c r="LNY33" s="347"/>
      <c r="LNZ33" s="347"/>
      <c r="LOA33" s="347"/>
      <c r="LOB33" s="347"/>
      <c r="LOC33" s="347"/>
      <c r="LOD33" s="347"/>
      <c r="LOE33" s="347"/>
      <c r="LOF33" s="347"/>
      <c r="LOG33" s="347"/>
      <c r="LOH33" s="347"/>
      <c r="LOI33" s="347"/>
      <c r="LOJ33" s="347"/>
      <c r="LOK33" s="347"/>
      <c r="LOL33" s="347"/>
      <c r="LOM33" s="347"/>
      <c r="LON33" s="347"/>
      <c r="LOO33" s="347"/>
      <c r="LOP33" s="347"/>
      <c r="LOQ33" s="347"/>
      <c r="LOR33" s="347"/>
      <c r="LOS33" s="347"/>
      <c r="LOT33" s="347"/>
      <c r="LOU33" s="347"/>
      <c r="LOV33" s="347"/>
      <c r="LOW33" s="347"/>
      <c r="LOX33" s="347"/>
      <c r="LOY33" s="347"/>
      <c r="LOZ33" s="347"/>
      <c r="LPA33" s="347"/>
      <c r="LPB33" s="347"/>
      <c r="LPC33" s="347"/>
      <c r="LPD33" s="347"/>
      <c r="LPE33" s="347"/>
      <c r="LPF33" s="347"/>
      <c r="LPG33" s="347"/>
      <c r="LPH33" s="347"/>
      <c r="LPI33" s="347"/>
      <c r="LPJ33" s="347"/>
      <c r="LPK33" s="347"/>
      <c r="LPL33" s="347"/>
      <c r="LPM33" s="347"/>
      <c r="LPN33" s="347"/>
      <c r="LPO33" s="347"/>
      <c r="LPP33" s="347"/>
      <c r="LPQ33" s="347"/>
      <c r="LPR33" s="347"/>
      <c r="LPS33" s="347"/>
      <c r="LPT33" s="347"/>
      <c r="LPU33" s="347"/>
      <c r="LPV33" s="347"/>
      <c r="LPW33" s="347"/>
      <c r="LPX33" s="347"/>
      <c r="LPY33" s="347"/>
      <c r="LPZ33" s="347"/>
      <c r="LQA33" s="347"/>
      <c r="LQB33" s="347"/>
      <c r="LQC33" s="347"/>
      <c r="LQD33" s="347"/>
      <c r="LQE33" s="347"/>
      <c r="LQF33" s="347"/>
      <c r="LQG33" s="347"/>
      <c r="LQH33" s="347"/>
      <c r="LQI33" s="347"/>
      <c r="LQJ33" s="347"/>
      <c r="LQK33" s="347"/>
      <c r="LQL33" s="347"/>
      <c r="LQM33" s="347"/>
      <c r="LQN33" s="347"/>
      <c r="LQO33" s="347"/>
      <c r="LQP33" s="347"/>
      <c r="LQQ33" s="347"/>
      <c r="LQR33" s="347"/>
      <c r="LQS33" s="347"/>
      <c r="LQT33" s="347"/>
      <c r="LQU33" s="347"/>
      <c r="LQV33" s="347"/>
      <c r="LQW33" s="347"/>
      <c r="LQX33" s="347"/>
      <c r="LQY33" s="347"/>
      <c r="LQZ33" s="347"/>
      <c r="LRA33" s="347"/>
      <c r="LRB33" s="347"/>
      <c r="LRC33" s="347"/>
      <c r="LRD33" s="347"/>
      <c r="LRE33" s="347"/>
      <c r="LRF33" s="347"/>
      <c r="LRG33" s="347"/>
      <c r="LRH33" s="347"/>
      <c r="LRI33" s="347"/>
      <c r="LRJ33" s="347"/>
      <c r="LRK33" s="347"/>
      <c r="LRL33" s="347"/>
      <c r="LRM33" s="347"/>
      <c r="LRN33" s="347"/>
      <c r="LRO33" s="347"/>
      <c r="LRP33" s="347"/>
      <c r="LRQ33" s="347"/>
      <c r="LRR33" s="347"/>
      <c r="LRS33" s="347"/>
      <c r="LRT33" s="347"/>
      <c r="LRU33" s="347"/>
      <c r="LRV33" s="347"/>
      <c r="LRW33" s="347"/>
      <c r="LRX33" s="347"/>
      <c r="LRY33" s="347"/>
      <c r="LRZ33" s="347"/>
      <c r="LSA33" s="347"/>
      <c r="LSB33" s="347"/>
      <c r="LSC33" s="347"/>
      <c r="LSD33" s="347"/>
      <c r="LSE33" s="347"/>
      <c r="LSF33" s="347"/>
      <c r="LSG33" s="347"/>
      <c r="LSH33" s="347"/>
      <c r="LSI33" s="347"/>
      <c r="LSJ33" s="347"/>
      <c r="LSK33" s="347"/>
      <c r="LSL33" s="347"/>
      <c r="LSM33" s="347"/>
      <c r="LSN33" s="347"/>
      <c r="LSO33" s="347"/>
      <c r="LSP33" s="347"/>
      <c r="LSQ33" s="347"/>
      <c r="LSR33" s="347"/>
      <c r="LSS33" s="347"/>
      <c r="LST33" s="347"/>
      <c r="LSU33" s="347"/>
      <c r="LSV33" s="347"/>
      <c r="LSW33" s="347"/>
      <c r="LSX33" s="347"/>
      <c r="LSY33" s="347"/>
      <c r="LSZ33" s="347"/>
      <c r="LTA33" s="347"/>
      <c r="LTB33" s="347"/>
      <c r="LTC33" s="347"/>
      <c r="LTD33" s="347"/>
      <c r="LTE33" s="347"/>
      <c r="LTF33" s="347"/>
      <c r="LTG33" s="347"/>
      <c r="LTH33" s="347"/>
      <c r="LTI33" s="347"/>
      <c r="LTJ33" s="347"/>
      <c r="LTK33" s="347"/>
      <c r="LTL33" s="347"/>
      <c r="LTM33" s="347"/>
      <c r="LTN33" s="347"/>
      <c r="LTO33" s="347"/>
      <c r="LTP33" s="347"/>
      <c r="LTQ33" s="347"/>
      <c r="LTR33" s="347"/>
      <c r="LTS33" s="347"/>
      <c r="LTT33" s="347"/>
      <c r="LTU33" s="347"/>
      <c r="LTV33" s="347"/>
      <c r="LTW33" s="347"/>
      <c r="LTX33" s="347"/>
      <c r="LTY33" s="347"/>
      <c r="LTZ33" s="347"/>
      <c r="LUA33" s="347"/>
      <c r="LUB33" s="347"/>
      <c r="LUC33" s="347"/>
      <c r="LUD33" s="347"/>
      <c r="LUE33" s="347"/>
      <c r="LUF33" s="347"/>
      <c r="LUG33" s="347"/>
      <c r="LUH33" s="347"/>
      <c r="LUI33" s="347"/>
      <c r="LUJ33" s="347"/>
      <c r="LUK33" s="347"/>
      <c r="LUL33" s="347"/>
      <c r="LUM33" s="347"/>
      <c r="LUN33" s="347"/>
      <c r="LUO33" s="347"/>
      <c r="LUP33" s="347"/>
      <c r="LUQ33" s="347"/>
      <c r="LUR33" s="347"/>
      <c r="LUS33" s="347"/>
      <c r="LUT33" s="347"/>
      <c r="LUU33" s="347"/>
      <c r="LUV33" s="347"/>
      <c r="LUW33" s="347"/>
      <c r="LUX33" s="347"/>
      <c r="LUY33" s="347"/>
      <c r="LUZ33" s="347"/>
      <c r="LVA33" s="347"/>
      <c r="LVB33" s="347"/>
      <c r="LVC33" s="347"/>
      <c r="LVD33" s="347"/>
      <c r="LVE33" s="347"/>
      <c r="LVF33" s="347"/>
      <c r="LVG33" s="347"/>
      <c r="LVH33" s="347"/>
      <c r="LVI33" s="347"/>
      <c r="LVJ33" s="347"/>
      <c r="LVK33" s="347"/>
      <c r="LVL33" s="347"/>
      <c r="LVM33" s="347"/>
      <c r="LVN33" s="347"/>
      <c r="LVO33" s="347"/>
      <c r="LVP33" s="347"/>
      <c r="LVQ33" s="347"/>
      <c r="LVR33" s="347"/>
      <c r="LVS33" s="347"/>
      <c r="LVT33" s="347"/>
      <c r="LVU33" s="347"/>
      <c r="LVV33" s="347"/>
      <c r="LVW33" s="347"/>
      <c r="LVX33" s="347"/>
      <c r="LVY33" s="347"/>
      <c r="LVZ33" s="347"/>
      <c r="LWA33" s="347"/>
      <c r="LWB33" s="347"/>
      <c r="LWC33" s="347"/>
      <c r="LWD33" s="347"/>
      <c r="LWE33" s="347"/>
      <c r="LWF33" s="347"/>
      <c r="LWG33" s="347"/>
      <c r="LWH33" s="347"/>
      <c r="LWI33" s="347"/>
      <c r="LWJ33" s="347"/>
      <c r="LWK33" s="347"/>
      <c r="LWL33" s="347"/>
      <c r="LWM33" s="347"/>
      <c r="LWN33" s="347"/>
      <c r="LWO33" s="347"/>
      <c r="LWP33" s="347"/>
      <c r="LWQ33" s="347"/>
      <c r="LWR33" s="347"/>
      <c r="LWS33" s="347"/>
      <c r="LWT33" s="347"/>
      <c r="LWU33" s="347"/>
      <c r="LWV33" s="347"/>
      <c r="LWW33" s="347"/>
      <c r="LWX33" s="347"/>
      <c r="LWY33" s="347"/>
      <c r="LWZ33" s="347"/>
      <c r="LXA33" s="347"/>
      <c r="LXB33" s="347"/>
      <c r="LXC33" s="347"/>
      <c r="LXD33" s="347"/>
      <c r="LXE33" s="347"/>
      <c r="LXF33" s="347"/>
      <c r="LXG33" s="347"/>
      <c r="LXH33" s="347"/>
      <c r="LXI33" s="347"/>
      <c r="LXJ33" s="347"/>
      <c r="LXK33" s="347"/>
      <c r="LXL33" s="347"/>
      <c r="LXM33" s="347"/>
      <c r="LXN33" s="347"/>
      <c r="LXO33" s="347"/>
      <c r="LXP33" s="347"/>
      <c r="LXQ33" s="347"/>
      <c r="LXR33" s="347"/>
      <c r="LXS33" s="347"/>
      <c r="LXT33" s="347"/>
      <c r="LXU33" s="347"/>
      <c r="LXV33" s="347"/>
      <c r="LXW33" s="347"/>
      <c r="LXX33" s="347"/>
      <c r="LXY33" s="347"/>
      <c r="LXZ33" s="347"/>
      <c r="LYA33" s="347"/>
      <c r="LYB33" s="347"/>
      <c r="LYC33" s="347"/>
      <c r="LYD33" s="347"/>
      <c r="LYE33" s="347"/>
      <c r="LYF33" s="347"/>
      <c r="LYG33" s="347"/>
      <c r="LYH33" s="347"/>
      <c r="LYI33" s="347"/>
      <c r="LYJ33" s="347"/>
      <c r="LYK33" s="347"/>
      <c r="LYL33" s="347"/>
      <c r="LYM33" s="347"/>
      <c r="LYN33" s="347"/>
      <c r="LYO33" s="347"/>
      <c r="LYP33" s="347"/>
      <c r="LYQ33" s="347"/>
      <c r="LYR33" s="347"/>
      <c r="LYS33" s="347"/>
      <c r="LYT33" s="347"/>
      <c r="LYU33" s="347"/>
      <c r="LYV33" s="347"/>
      <c r="LYW33" s="347"/>
      <c r="LYX33" s="347"/>
      <c r="LYY33" s="347"/>
      <c r="LYZ33" s="347"/>
      <c r="LZA33" s="347"/>
      <c r="LZB33" s="347"/>
      <c r="LZC33" s="347"/>
      <c r="LZD33" s="347"/>
      <c r="LZE33" s="347"/>
      <c r="LZF33" s="347"/>
      <c r="LZG33" s="347"/>
      <c r="LZH33" s="347"/>
      <c r="LZI33" s="347"/>
      <c r="LZJ33" s="347"/>
      <c r="LZK33" s="347"/>
      <c r="LZL33" s="347"/>
      <c r="LZM33" s="347"/>
      <c r="LZN33" s="347"/>
      <c r="LZO33" s="347"/>
      <c r="LZP33" s="347"/>
      <c r="LZQ33" s="347"/>
      <c r="LZR33" s="347"/>
      <c r="LZS33" s="347"/>
      <c r="LZT33" s="347"/>
      <c r="LZU33" s="347"/>
      <c r="LZV33" s="347"/>
      <c r="LZW33" s="347"/>
      <c r="LZX33" s="347"/>
      <c r="LZY33" s="347"/>
      <c r="LZZ33" s="347"/>
      <c r="MAA33" s="347"/>
      <c r="MAB33" s="347"/>
      <c r="MAC33" s="347"/>
      <c r="MAD33" s="347"/>
      <c r="MAE33" s="347"/>
      <c r="MAF33" s="347"/>
      <c r="MAG33" s="347"/>
      <c r="MAH33" s="347"/>
      <c r="MAI33" s="347"/>
      <c r="MAJ33" s="347"/>
      <c r="MAK33" s="347"/>
      <c r="MAL33" s="347"/>
      <c r="MAM33" s="347"/>
      <c r="MAN33" s="347"/>
      <c r="MAO33" s="347"/>
      <c r="MAP33" s="347"/>
      <c r="MAQ33" s="347"/>
      <c r="MAR33" s="347"/>
      <c r="MAS33" s="347"/>
      <c r="MAT33" s="347"/>
      <c r="MAU33" s="347"/>
      <c r="MAV33" s="347"/>
      <c r="MAW33" s="347"/>
      <c r="MAX33" s="347"/>
      <c r="MAY33" s="347"/>
      <c r="MAZ33" s="347"/>
      <c r="MBA33" s="347"/>
      <c r="MBB33" s="347"/>
      <c r="MBC33" s="347"/>
      <c r="MBD33" s="347"/>
      <c r="MBE33" s="347"/>
      <c r="MBF33" s="347"/>
      <c r="MBG33" s="347"/>
      <c r="MBH33" s="347"/>
      <c r="MBI33" s="347"/>
      <c r="MBJ33" s="347"/>
      <c r="MBK33" s="347"/>
      <c r="MBL33" s="347"/>
      <c r="MBM33" s="347"/>
      <c r="MBN33" s="347"/>
      <c r="MBO33" s="347"/>
      <c r="MBP33" s="347"/>
      <c r="MBQ33" s="347"/>
      <c r="MBR33" s="347"/>
      <c r="MBS33" s="347"/>
      <c r="MBT33" s="347"/>
      <c r="MBU33" s="347"/>
      <c r="MBV33" s="347"/>
      <c r="MBW33" s="347"/>
      <c r="MBX33" s="347"/>
      <c r="MBY33" s="347"/>
      <c r="MBZ33" s="347"/>
      <c r="MCA33" s="347"/>
      <c r="MCB33" s="347"/>
      <c r="MCC33" s="347"/>
      <c r="MCD33" s="347"/>
      <c r="MCE33" s="347"/>
      <c r="MCF33" s="347"/>
      <c r="MCG33" s="347"/>
      <c r="MCH33" s="347"/>
      <c r="MCI33" s="347"/>
      <c r="MCJ33" s="347"/>
      <c r="MCK33" s="347"/>
      <c r="MCL33" s="347"/>
      <c r="MCM33" s="347"/>
      <c r="MCN33" s="347"/>
      <c r="MCO33" s="347"/>
      <c r="MCP33" s="347"/>
      <c r="MCQ33" s="347"/>
      <c r="MCR33" s="347"/>
      <c r="MCS33" s="347"/>
      <c r="MCT33" s="347"/>
      <c r="MCU33" s="347"/>
      <c r="MCV33" s="347"/>
      <c r="MCW33" s="347"/>
      <c r="MCX33" s="347"/>
      <c r="MCY33" s="347"/>
      <c r="MCZ33" s="347"/>
      <c r="MDA33" s="347"/>
      <c r="MDB33" s="347"/>
      <c r="MDC33" s="347"/>
      <c r="MDD33" s="347"/>
      <c r="MDE33" s="347"/>
      <c r="MDF33" s="347"/>
      <c r="MDG33" s="347"/>
      <c r="MDH33" s="347"/>
      <c r="MDI33" s="347"/>
      <c r="MDJ33" s="347"/>
      <c r="MDK33" s="347"/>
      <c r="MDL33" s="347"/>
      <c r="MDM33" s="347"/>
      <c r="MDN33" s="347"/>
      <c r="MDO33" s="347"/>
      <c r="MDP33" s="347"/>
      <c r="MDQ33" s="347"/>
      <c r="MDR33" s="347"/>
      <c r="MDS33" s="347"/>
      <c r="MDT33" s="347"/>
      <c r="MDU33" s="347"/>
      <c r="MDV33" s="347"/>
      <c r="MDW33" s="347"/>
      <c r="MDX33" s="347"/>
      <c r="MDY33" s="347"/>
      <c r="MDZ33" s="347"/>
      <c r="MEA33" s="347"/>
      <c r="MEB33" s="347"/>
      <c r="MEC33" s="347"/>
      <c r="MED33" s="347"/>
      <c r="MEE33" s="347"/>
      <c r="MEF33" s="347"/>
      <c r="MEG33" s="347"/>
      <c r="MEH33" s="347"/>
      <c r="MEI33" s="347"/>
      <c r="MEJ33" s="347"/>
      <c r="MEK33" s="347"/>
      <c r="MEL33" s="347"/>
      <c r="MEM33" s="347"/>
      <c r="MEN33" s="347"/>
      <c r="MEO33" s="347"/>
      <c r="MEP33" s="347"/>
      <c r="MEQ33" s="347"/>
      <c r="MER33" s="347"/>
      <c r="MES33" s="347"/>
      <c r="MET33" s="347"/>
      <c r="MEU33" s="347"/>
      <c r="MEV33" s="347"/>
      <c r="MEW33" s="347"/>
      <c r="MEX33" s="347"/>
      <c r="MEY33" s="347"/>
      <c r="MEZ33" s="347"/>
      <c r="MFA33" s="347"/>
      <c r="MFB33" s="347"/>
      <c r="MFC33" s="347"/>
      <c r="MFD33" s="347"/>
      <c r="MFE33" s="347"/>
      <c r="MFF33" s="347"/>
      <c r="MFG33" s="347"/>
      <c r="MFH33" s="347"/>
      <c r="MFI33" s="347"/>
      <c r="MFJ33" s="347"/>
      <c r="MFK33" s="347"/>
      <c r="MFL33" s="347"/>
      <c r="MFM33" s="347"/>
      <c r="MFN33" s="347"/>
      <c r="MFO33" s="347"/>
      <c r="MFP33" s="347"/>
      <c r="MFQ33" s="347"/>
      <c r="MFR33" s="347"/>
      <c r="MFS33" s="347"/>
      <c r="MFT33" s="347"/>
      <c r="MFU33" s="347"/>
      <c r="MFV33" s="347"/>
      <c r="MFW33" s="347"/>
      <c r="MFX33" s="347"/>
      <c r="MFY33" s="347"/>
      <c r="MFZ33" s="347"/>
      <c r="MGA33" s="347"/>
      <c r="MGB33" s="347"/>
      <c r="MGC33" s="347"/>
      <c r="MGD33" s="347"/>
      <c r="MGE33" s="347"/>
      <c r="MGF33" s="347"/>
      <c r="MGG33" s="347"/>
      <c r="MGH33" s="347"/>
      <c r="MGI33" s="347"/>
      <c r="MGJ33" s="347"/>
      <c r="MGK33" s="347"/>
      <c r="MGL33" s="347"/>
      <c r="MGM33" s="347"/>
      <c r="MGN33" s="347"/>
      <c r="MGO33" s="347"/>
      <c r="MGP33" s="347"/>
      <c r="MGQ33" s="347"/>
      <c r="MGR33" s="347"/>
      <c r="MGS33" s="347"/>
      <c r="MGT33" s="347"/>
      <c r="MGU33" s="347"/>
      <c r="MGV33" s="347"/>
      <c r="MGW33" s="347"/>
      <c r="MGX33" s="347"/>
      <c r="MGY33" s="347"/>
      <c r="MGZ33" s="347"/>
      <c r="MHA33" s="347"/>
      <c r="MHB33" s="347"/>
      <c r="MHC33" s="347"/>
      <c r="MHD33" s="347"/>
      <c r="MHE33" s="347"/>
      <c r="MHF33" s="347"/>
      <c r="MHG33" s="347"/>
      <c r="MHH33" s="347"/>
      <c r="MHI33" s="347"/>
      <c r="MHJ33" s="347"/>
      <c r="MHK33" s="347"/>
      <c r="MHL33" s="347"/>
      <c r="MHM33" s="347"/>
      <c r="MHN33" s="347"/>
      <c r="MHO33" s="347"/>
      <c r="MHP33" s="347"/>
      <c r="MHQ33" s="347"/>
      <c r="MHR33" s="347"/>
      <c r="MHS33" s="347"/>
      <c r="MHT33" s="347"/>
      <c r="MHU33" s="347"/>
      <c r="MHV33" s="347"/>
      <c r="MHW33" s="347"/>
      <c r="MHX33" s="347"/>
      <c r="MHY33" s="347"/>
      <c r="MHZ33" s="347"/>
      <c r="MIA33" s="347"/>
      <c r="MIB33" s="347"/>
      <c r="MIC33" s="347"/>
      <c r="MID33" s="347"/>
      <c r="MIE33" s="347"/>
      <c r="MIF33" s="347"/>
      <c r="MIG33" s="347"/>
      <c r="MIH33" s="347"/>
      <c r="MII33" s="347"/>
      <c r="MIJ33" s="347"/>
      <c r="MIK33" s="347"/>
      <c r="MIL33" s="347"/>
      <c r="MIM33" s="347"/>
      <c r="MIN33" s="347"/>
      <c r="MIO33" s="347"/>
      <c r="MIP33" s="347"/>
      <c r="MIQ33" s="347"/>
      <c r="MIR33" s="347"/>
      <c r="MIS33" s="347"/>
      <c r="MIT33" s="347"/>
      <c r="MIU33" s="347"/>
      <c r="MIV33" s="347"/>
      <c r="MIW33" s="347"/>
      <c r="MIX33" s="347"/>
      <c r="MIY33" s="347"/>
      <c r="MIZ33" s="347"/>
      <c r="MJA33" s="347"/>
      <c r="MJB33" s="347"/>
      <c r="MJC33" s="347"/>
      <c r="MJD33" s="347"/>
      <c r="MJE33" s="347"/>
      <c r="MJF33" s="347"/>
      <c r="MJG33" s="347"/>
      <c r="MJH33" s="347"/>
      <c r="MJI33" s="347"/>
      <c r="MJJ33" s="347"/>
      <c r="MJK33" s="347"/>
      <c r="MJL33" s="347"/>
      <c r="MJM33" s="347"/>
      <c r="MJN33" s="347"/>
      <c r="MJO33" s="347"/>
      <c r="MJP33" s="347"/>
      <c r="MJQ33" s="347"/>
      <c r="MJR33" s="347"/>
      <c r="MJS33" s="347"/>
      <c r="MJT33" s="347"/>
      <c r="MJU33" s="347"/>
      <c r="MJV33" s="347"/>
      <c r="MJW33" s="347"/>
      <c r="MJX33" s="347"/>
      <c r="MJY33" s="347"/>
      <c r="MJZ33" s="347"/>
      <c r="MKA33" s="347"/>
      <c r="MKB33" s="347"/>
      <c r="MKC33" s="347"/>
      <c r="MKD33" s="347"/>
      <c r="MKE33" s="347"/>
      <c r="MKF33" s="347"/>
      <c r="MKG33" s="347"/>
      <c r="MKH33" s="347"/>
      <c r="MKI33" s="347"/>
      <c r="MKJ33" s="347"/>
      <c r="MKK33" s="347"/>
      <c r="MKL33" s="347"/>
      <c r="MKM33" s="347"/>
      <c r="MKN33" s="347"/>
      <c r="MKO33" s="347"/>
      <c r="MKP33" s="347"/>
      <c r="MKQ33" s="347"/>
      <c r="MKR33" s="347"/>
      <c r="MKS33" s="347"/>
      <c r="MKT33" s="347"/>
      <c r="MKU33" s="347"/>
      <c r="MKV33" s="347"/>
      <c r="MKW33" s="347"/>
      <c r="MKX33" s="347"/>
      <c r="MKY33" s="347"/>
      <c r="MKZ33" s="347"/>
      <c r="MLA33" s="347"/>
      <c r="MLB33" s="347"/>
      <c r="MLC33" s="347"/>
      <c r="MLD33" s="347"/>
      <c r="MLE33" s="347"/>
      <c r="MLF33" s="347"/>
      <c r="MLG33" s="347"/>
      <c r="MLH33" s="347"/>
      <c r="MLI33" s="347"/>
      <c r="MLJ33" s="347"/>
      <c r="MLK33" s="347"/>
      <c r="MLL33" s="347"/>
      <c r="MLM33" s="347"/>
      <c r="MLN33" s="347"/>
      <c r="MLO33" s="347"/>
      <c r="MLP33" s="347"/>
      <c r="MLQ33" s="347"/>
      <c r="MLR33" s="347"/>
      <c r="MLS33" s="347"/>
      <c r="MLT33" s="347"/>
      <c r="MLU33" s="347"/>
      <c r="MLV33" s="347"/>
      <c r="MLW33" s="347"/>
      <c r="MLX33" s="347"/>
      <c r="MLY33" s="347"/>
      <c r="MLZ33" s="347"/>
      <c r="MMA33" s="347"/>
      <c r="MMB33" s="347"/>
      <c r="MMC33" s="347"/>
      <c r="MMD33" s="347"/>
      <c r="MME33" s="347"/>
      <c r="MMF33" s="347"/>
      <c r="MMG33" s="347"/>
      <c r="MMH33" s="347"/>
      <c r="MMI33" s="347"/>
      <c r="MMJ33" s="347"/>
      <c r="MMK33" s="347"/>
      <c r="MML33" s="347"/>
      <c r="MMM33" s="347"/>
      <c r="MMN33" s="347"/>
      <c r="MMO33" s="347"/>
      <c r="MMP33" s="347"/>
      <c r="MMQ33" s="347"/>
      <c r="MMR33" s="347"/>
      <c r="MMS33" s="347"/>
      <c r="MMT33" s="347"/>
      <c r="MMU33" s="347"/>
      <c r="MMV33" s="347"/>
      <c r="MMW33" s="347"/>
      <c r="MMX33" s="347"/>
      <c r="MMY33" s="347"/>
      <c r="MMZ33" s="347"/>
      <c r="MNA33" s="347"/>
      <c r="MNB33" s="347"/>
      <c r="MNC33" s="347"/>
      <c r="MND33" s="347"/>
      <c r="MNE33" s="347"/>
      <c r="MNF33" s="347"/>
      <c r="MNG33" s="347"/>
      <c r="MNH33" s="347"/>
      <c r="MNI33" s="347"/>
      <c r="MNJ33" s="347"/>
      <c r="MNK33" s="347"/>
      <c r="MNL33" s="347"/>
      <c r="MNM33" s="347"/>
      <c r="MNN33" s="347"/>
      <c r="MNO33" s="347"/>
      <c r="MNP33" s="347"/>
      <c r="MNQ33" s="347"/>
      <c r="MNR33" s="347"/>
      <c r="MNS33" s="347"/>
      <c r="MNT33" s="347"/>
      <c r="MNU33" s="347"/>
      <c r="MNV33" s="347"/>
      <c r="MNW33" s="347"/>
      <c r="MNX33" s="347"/>
      <c r="MNY33" s="347"/>
      <c r="MNZ33" s="347"/>
      <c r="MOA33" s="347"/>
      <c r="MOB33" s="347"/>
      <c r="MOC33" s="347"/>
      <c r="MOD33" s="347"/>
      <c r="MOE33" s="347"/>
      <c r="MOF33" s="347"/>
      <c r="MOG33" s="347"/>
      <c r="MOH33" s="347"/>
      <c r="MOI33" s="347"/>
      <c r="MOJ33" s="347"/>
      <c r="MOK33" s="347"/>
      <c r="MOL33" s="347"/>
      <c r="MOM33" s="347"/>
      <c r="MON33" s="347"/>
      <c r="MOO33" s="347"/>
      <c r="MOP33" s="347"/>
      <c r="MOQ33" s="347"/>
      <c r="MOR33" s="347"/>
      <c r="MOS33" s="347"/>
      <c r="MOT33" s="347"/>
      <c r="MOU33" s="347"/>
      <c r="MOV33" s="347"/>
      <c r="MOW33" s="347"/>
      <c r="MOX33" s="347"/>
      <c r="MOY33" s="347"/>
      <c r="MOZ33" s="347"/>
      <c r="MPA33" s="347"/>
      <c r="MPB33" s="347"/>
      <c r="MPC33" s="347"/>
      <c r="MPD33" s="347"/>
      <c r="MPE33" s="347"/>
      <c r="MPF33" s="347"/>
      <c r="MPG33" s="347"/>
      <c r="MPH33" s="347"/>
      <c r="MPI33" s="347"/>
      <c r="MPJ33" s="347"/>
      <c r="MPK33" s="347"/>
      <c r="MPL33" s="347"/>
      <c r="MPM33" s="347"/>
      <c r="MPN33" s="347"/>
      <c r="MPO33" s="347"/>
      <c r="MPP33" s="347"/>
      <c r="MPQ33" s="347"/>
      <c r="MPR33" s="347"/>
      <c r="MPS33" s="347"/>
      <c r="MPT33" s="347"/>
      <c r="MPU33" s="347"/>
      <c r="MPV33" s="347"/>
      <c r="MPW33" s="347"/>
      <c r="MPX33" s="347"/>
      <c r="MPY33" s="347"/>
      <c r="MPZ33" s="347"/>
      <c r="MQA33" s="347"/>
      <c r="MQB33" s="347"/>
      <c r="MQC33" s="347"/>
      <c r="MQD33" s="347"/>
      <c r="MQE33" s="347"/>
      <c r="MQF33" s="347"/>
      <c r="MQG33" s="347"/>
      <c r="MQH33" s="347"/>
      <c r="MQI33" s="347"/>
      <c r="MQJ33" s="347"/>
      <c r="MQK33" s="347"/>
      <c r="MQL33" s="347"/>
      <c r="MQM33" s="347"/>
      <c r="MQN33" s="347"/>
      <c r="MQO33" s="347"/>
      <c r="MQP33" s="347"/>
      <c r="MQQ33" s="347"/>
      <c r="MQR33" s="347"/>
      <c r="MQS33" s="347"/>
      <c r="MQT33" s="347"/>
      <c r="MQU33" s="347"/>
      <c r="MQV33" s="347"/>
      <c r="MQW33" s="347"/>
      <c r="MQX33" s="347"/>
      <c r="MQY33" s="347"/>
      <c r="MQZ33" s="347"/>
      <c r="MRA33" s="347"/>
      <c r="MRB33" s="347"/>
      <c r="MRC33" s="347"/>
      <c r="MRD33" s="347"/>
      <c r="MRE33" s="347"/>
      <c r="MRF33" s="347"/>
      <c r="MRG33" s="347"/>
      <c r="MRH33" s="347"/>
      <c r="MRI33" s="347"/>
      <c r="MRJ33" s="347"/>
      <c r="MRK33" s="347"/>
      <c r="MRL33" s="347"/>
      <c r="MRM33" s="347"/>
      <c r="MRN33" s="347"/>
      <c r="MRO33" s="347"/>
      <c r="MRP33" s="347"/>
      <c r="MRQ33" s="347"/>
      <c r="MRR33" s="347"/>
      <c r="MRS33" s="347"/>
      <c r="MRT33" s="347"/>
      <c r="MRU33" s="347"/>
      <c r="MRV33" s="347"/>
      <c r="MRW33" s="347"/>
      <c r="MRX33" s="347"/>
      <c r="MRY33" s="347"/>
      <c r="MRZ33" s="347"/>
      <c r="MSA33" s="347"/>
      <c r="MSB33" s="347"/>
      <c r="MSC33" s="347"/>
      <c r="MSD33" s="347"/>
      <c r="MSE33" s="347"/>
      <c r="MSF33" s="347"/>
      <c r="MSG33" s="347"/>
      <c r="MSH33" s="347"/>
      <c r="MSI33" s="347"/>
      <c r="MSJ33" s="347"/>
      <c r="MSK33" s="347"/>
      <c r="MSL33" s="347"/>
      <c r="MSM33" s="347"/>
      <c r="MSN33" s="347"/>
      <c r="MSO33" s="347"/>
      <c r="MSP33" s="347"/>
      <c r="MSQ33" s="347"/>
      <c r="MSR33" s="347"/>
      <c r="MSS33" s="347"/>
      <c r="MST33" s="347"/>
      <c r="MSU33" s="347"/>
      <c r="MSV33" s="347"/>
      <c r="MSW33" s="347"/>
      <c r="MSX33" s="347"/>
      <c r="MSY33" s="347"/>
      <c r="MSZ33" s="347"/>
      <c r="MTA33" s="347"/>
      <c r="MTB33" s="347"/>
      <c r="MTC33" s="347"/>
      <c r="MTD33" s="347"/>
      <c r="MTE33" s="347"/>
      <c r="MTF33" s="347"/>
      <c r="MTG33" s="347"/>
      <c r="MTH33" s="347"/>
      <c r="MTI33" s="347"/>
      <c r="MTJ33" s="347"/>
      <c r="MTK33" s="347"/>
      <c r="MTL33" s="347"/>
      <c r="MTM33" s="347"/>
      <c r="MTN33" s="347"/>
      <c r="MTO33" s="347"/>
      <c r="MTP33" s="347"/>
      <c r="MTQ33" s="347"/>
      <c r="MTR33" s="347"/>
      <c r="MTS33" s="347"/>
      <c r="MTT33" s="347"/>
      <c r="MTU33" s="347"/>
      <c r="MTV33" s="347"/>
      <c r="MTW33" s="347"/>
      <c r="MTX33" s="347"/>
      <c r="MTY33" s="347"/>
      <c r="MTZ33" s="347"/>
      <c r="MUA33" s="347"/>
      <c r="MUB33" s="347"/>
      <c r="MUC33" s="347"/>
      <c r="MUD33" s="347"/>
      <c r="MUE33" s="347"/>
      <c r="MUF33" s="347"/>
      <c r="MUG33" s="347"/>
      <c r="MUH33" s="347"/>
      <c r="MUI33" s="347"/>
      <c r="MUJ33" s="347"/>
      <c r="MUK33" s="347"/>
      <c r="MUL33" s="347"/>
      <c r="MUM33" s="347"/>
      <c r="MUN33" s="347"/>
      <c r="MUO33" s="347"/>
      <c r="MUP33" s="347"/>
      <c r="MUQ33" s="347"/>
      <c r="MUR33" s="347"/>
      <c r="MUS33" s="347"/>
      <c r="MUT33" s="347"/>
      <c r="MUU33" s="347"/>
      <c r="MUV33" s="347"/>
      <c r="MUW33" s="347"/>
      <c r="MUX33" s="347"/>
      <c r="MUY33" s="347"/>
      <c r="MUZ33" s="347"/>
      <c r="MVA33" s="347"/>
      <c r="MVB33" s="347"/>
      <c r="MVC33" s="347"/>
      <c r="MVD33" s="347"/>
      <c r="MVE33" s="347"/>
      <c r="MVF33" s="347"/>
      <c r="MVG33" s="347"/>
      <c r="MVH33" s="347"/>
      <c r="MVI33" s="347"/>
      <c r="MVJ33" s="347"/>
      <c r="MVK33" s="347"/>
      <c r="MVL33" s="347"/>
      <c r="MVM33" s="347"/>
      <c r="MVN33" s="347"/>
      <c r="MVO33" s="347"/>
      <c r="MVP33" s="347"/>
      <c r="MVQ33" s="347"/>
      <c r="MVR33" s="347"/>
      <c r="MVS33" s="347"/>
      <c r="MVT33" s="347"/>
      <c r="MVU33" s="347"/>
      <c r="MVV33" s="347"/>
      <c r="MVW33" s="347"/>
      <c r="MVX33" s="347"/>
      <c r="MVY33" s="347"/>
      <c r="MVZ33" s="347"/>
      <c r="MWA33" s="347"/>
      <c r="MWB33" s="347"/>
      <c r="MWC33" s="347"/>
      <c r="MWD33" s="347"/>
      <c r="MWE33" s="347"/>
      <c r="MWF33" s="347"/>
      <c r="MWG33" s="347"/>
      <c r="MWH33" s="347"/>
      <c r="MWI33" s="347"/>
      <c r="MWJ33" s="347"/>
      <c r="MWK33" s="347"/>
      <c r="MWL33" s="347"/>
      <c r="MWM33" s="347"/>
      <c r="MWN33" s="347"/>
      <c r="MWO33" s="347"/>
      <c r="MWP33" s="347"/>
      <c r="MWQ33" s="347"/>
      <c r="MWR33" s="347"/>
      <c r="MWS33" s="347"/>
      <c r="MWT33" s="347"/>
      <c r="MWU33" s="347"/>
      <c r="MWV33" s="347"/>
      <c r="MWW33" s="347"/>
      <c r="MWX33" s="347"/>
      <c r="MWY33" s="347"/>
      <c r="MWZ33" s="347"/>
      <c r="MXA33" s="347"/>
      <c r="MXB33" s="347"/>
      <c r="MXC33" s="347"/>
      <c r="MXD33" s="347"/>
      <c r="MXE33" s="347"/>
      <c r="MXF33" s="347"/>
      <c r="MXG33" s="347"/>
      <c r="MXH33" s="347"/>
      <c r="MXI33" s="347"/>
      <c r="MXJ33" s="347"/>
      <c r="MXK33" s="347"/>
      <c r="MXL33" s="347"/>
      <c r="MXM33" s="347"/>
      <c r="MXN33" s="347"/>
      <c r="MXO33" s="347"/>
      <c r="MXP33" s="347"/>
      <c r="MXQ33" s="347"/>
      <c r="MXR33" s="347"/>
      <c r="MXS33" s="347"/>
      <c r="MXT33" s="347"/>
      <c r="MXU33" s="347"/>
      <c r="MXV33" s="347"/>
      <c r="MXW33" s="347"/>
      <c r="MXX33" s="347"/>
      <c r="MXY33" s="347"/>
      <c r="MXZ33" s="347"/>
      <c r="MYA33" s="347"/>
      <c r="MYB33" s="347"/>
      <c r="MYC33" s="347"/>
      <c r="MYD33" s="347"/>
      <c r="MYE33" s="347"/>
      <c r="MYF33" s="347"/>
      <c r="MYG33" s="347"/>
      <c r="MYH33" s="347"/>
      <c r="MYI33" s="347"/>
      <c r="MYJ33" s="347"/>
      <c r="MYK33" s="347"/>
      <c r="MYL33" s="347"/>
      <c r="MYM33" s="347"/>
      <c r="MYN33" s="347"/>
      <c r="MYO33" s="347"/>
      <c r="MYP33" s="347"/>
      <c r="MYQ33" s="347"/>
      <c r="MYR33" s="347"/>
      <c r="MYS33" s="347"/>
      <c r="MYT33" s="347"/>
      <c r="MYU33" s="347"/>
      <c r="MYV33" s="347"/>
      <c r="MYW33" s="347"/>
      <c r="MYX33" s="347"/>
      <c r="MYY33" s="347"/>
      <c r="MYZ33" s="347"/>
      <c r="MZA33" s="347"/>
      <c r="MZB33" s="347"/>
      <c r="MZC33" s="347"/>
      <c r="MZD33" s="347"/>
      <c r="MZE33" s="347"/>
      <c r="MZF33" s="347"/>
      <c r="MZG33" s="347"/>
      <c r="MZH33" s="347"/>
      <c r="MZI33" s="347"/>
      <c r="MZJ33" s="347"/>
      <c r="MZK33" s="347"/>
      <c r="MZL33" s="347"/>
      <c r="MZM33" s="347"/>
      <c r="MZN33" s="347"/>
      <c r="MZO33" s="347"/>
      <c r="MZP33" s="347"/>
      <c r="MZQ33" s="347"/>
      <c r="MZR33" s="347"/>
      <c r="MZS33" s="347"/>
      <c r="MZT33" s="347"/>
      <c r="MZU33" s="347"/>
      <c r="MZV33" s="347"/>
      <c r="MZW33" s="347"/>
      <c r="MZX33" s="347"/>
      <c r="MZY33" s="347"/>
      <c r="MZZ33" s="347"/>
      <c r="NAA33" s="347"/>
      <c r="NAB33" s="347"/>
      <c r="NAC33" s="347"/>
      <c r="NAD33" s="347"/>
      <c r="NAE33" s="347"/>
      <c r="NAF33" s="347"/>
      <c r="NAG33" s="347"/>
      <c r="NAH33" s="347"/>
      <c r="NAI33" s="347"/>
      <c r="NAJ33" s="347"/>
      <c r="NAK33" s="347"/>
      <c r="NAL33" s="347"/>
      <c r="NAM33" s="347"/>
      <c r="NAN33" s="347"/>
      <c r="NAO33" s="347"/>
      <c r="NAP33" s="347"/>
      <c r="NAQ33" s="347"/>
      <c r="NAR33" s="347"/>
      <c r="NAS33" s="347"/>
      <c r="NAT33" s="347"/>
      <c r="NAU33" s="347"/>
      <c r="NAV33" s="347"/>
      <c r="NAW33" s="347"/>
      <c r="NAX33" s="347"/>
      <c r="NAY33" s="347"/>
      <c r="NAZ33" s="347"/>
      <c r="NBA33" s="347"/>
      <c r="NBB33" s="347"/>
      <c r="NBC33" s="347"/>
      <c r="NBD33" s="347"/>
      <c r="NBE33" s="347"/>
      <c r="NBF33" s="347"/>
      <c r="NBG33" s="347"/>
      <c r="NBH33" s="347"/>
      <c r="NBI33" s="347"/>
      <c r="NBJ33" s="347"/>
      <c r="NBK33" s="347"/>
      <c r="NBL33" s="347"/>
      <c r="NBM33" s="347"/>
      <c r="NBN33" s="347"/>
      <c r="NBO33" s="347"/>
      <c r="NBP33" s="347"/>
      <c r="NBQ33" s="347"/>
      <c r="NBR33" s="347"/>
      <c r="NBS33" s="347"/>
      <c r="NBT33" s="347"/>
      <c r="NBU33" s="347"/>
      <c r="NBV33" s="347"/>
      <c r="NBW33" s="347"/>
      <c r="NBX33" s="347"/>
      <c r="NBY33" s="347"/>
      <c r="NBZ33" s="347"/>
      <c r="NCA33" s="347"/>
      <c r="NCB33" s="347"/>
      <c r="NCC33" s="347"/>
      <c r="NCD33" s="347"/>
      <c r="NCE33" s="347"/>
      <c r="NCF33" s="347"/>
      <c r="NCG33" s="347"/>
      <c r="NCH33" s="347"/>
      <c r="NCI33" s="347"/>
      <c r="NCJ33" s="347"/>
      <c r="NCK33" s="347"/>
      <c r="NCL33" s="347"/>
      <c r="NCM33" s="347"/>
      <c r="NCN33" s="347"/>
      <c r="NCO33" s="347"/>
      <c r="NCP33" s="347"/>
      <c r="NCQ33" s="347"/>
      <c r="NCR33" s="347"/>
      <c r="NCS33" s="347"/>
      <c r="NCT33" s="347"/>
      <c r="NCU33" s="347"/>
      <c r="NCV33" s="347"/>
      <c r="NCW33" s="347"/>
      <c r="NCX33" s="347"/>
      <c r="NCY33" s="347"/>
      <c r="NCZ33" s="347"/>
      <c r="NDA33" s="347"/>
      <c r="NDB33" s="347"/>
      <c r="NDC33" s="347"/>
      <c r="NDD33" s="347"/>
      <c r="NDE33" s="347"/>
      <c r="NDF33" s="347"/>
      <c r="NDG33" s="347"/>
      <c r="NDH33" s="347"/>
      <c r="NDI33" s="347"/>
      <c r="NDJ33" s="347"/>
      <c r="NDK33" s="347"/>
      <c r="NDL33" s="347"/>
      <c r="NDM33" s="347"/>
      <c r="NDN33" s="347"/>
      <c r="NDO33" s="347"/>
      <c r="NDP33" s="347"/>
      <c r="NDQ33" s="347"/>
      <c r="NDR33" s="347"/>
      <c r="NDS33" s="347"/>
      <c r="NDT33" s="347"/>
      <c r="NDU33" s="347"/>
      <c r="NDV33" s="347"/>
      <c r="NDW33" s="347"/>
      <c r="NDX33" s="347"/>
      <c r="NDY33" s="347"/>
      <c r="NDZ33" s="347"/>
      <c r="NEA33" s="347"/>
      <c r="NEB33" s="347"/>
      <c r="NEC33" s="347"/>
      <c r="NED33" s="347"/>
      <c r="NEE33" s="347"/>
      <c r="NEF33" s="347"/>
      <c r="NEG33" s="347"/>
      <c r="NEH33" s="347"/>
      <c r="NEI33" s="347"/>
      <c r="NEJ33" s="347"/>
      <c r="NEK33" s="347"/>
      <c r="NEL33" s="347"/>
      <c r="NEM33" s="347"/>
      <c r="NEN33" s="347"/>
      <c r="NEO33" s="347"/>
      <c r="NEP33" s="347"/>
      <c r="NEQ33" s="347"/>
      <c r="NER33" s="347"/>
      <c r="NES33" s="347"/>
      <c r="NET33" s="347"/>
      <c r="NEU33" s="347"/>
      <c r="NEV33" s="347"/>
      <c r="NEW33" s="347"/>
      <c r="NEX33" s="347"/>
      <c r="NEY33" s="347"/>
      <c r="NEZ33" s="347"/>
      <c r="NFA33" s="347"/>
      <c r="NFB33" s="347"/>
      <c r="NFC33" s="347"/>
      <c r="NFD33" s="347"/>
      <c r="NFE33" s="347"/>
      <c r="NFF33" s="347"/>
      <c r="NFG33" s="347"/>
      <c r="NFH33" s="347"/>
      <c r="NFI33" s="347"/>
      <c r="NFJ33" s="347"/>
      <c r="NFK33" s="347"/>
      <c r="NFL33" s="347"/>
      <c r="NFM33" s="347"/>
      <c r="NFN33" s="347"/>
      <c r="NFO33" s="347"/>
      <c r="NFP33" s="347"/>
      <c r="NFQ33" s="347"/>
      <c r="NFR33" s="347"/>
      <c r="NFS33" s="347"/>
      <c r="NFT33" s="347"/>
      <c r="NFU33" s="347"/>
      <c r="NFV33" s="347"/>
      <c r="NFW33" s="347"/>
      <c r="NFX33" s="347"/>
      <c r="NFY33" s="347"/>
      <c r="NFZ33" s="347"/>
      <c r="NGA33" s="347"/>
      <c r="NGB33" s="347"/>
      <c r="NGC33" s="347"/>
      <c r="NGD33" s="347"/>
      <c r="NGE33" s="347"/>
      <c r="NGF33" s="347"/>
      <c r="NGG33" s="347"/>
      <c r="NGH33" s="347"/>
      <c r="NGI33" s="347"/>
      <c r="NGJ33" s="347"/>
      <c r="NGK33" s="347"/>
      <c r="NGL33" s="347"/>
      <c r="NGM33" s="347"/>
      <c r="NGN33" s="347"/>
      <c r="NGO33" s="347"/>
      <c r="NGP33" s="347"/>
      <c r="NGQ33" s="347"/>
      <c r="NGR33" s="347"/>
      <c r="NGS33" s="347"/>
      <c r="NGT33" s="347"/>
      <c r="NGU33" s="347"/>
      <c r="NGV33" s="347"/>
      <c r="NGW33" s="347"/>
      <c r="NGX33" s="347"/>
      <c r="NGY33" s="347"/>
      <c r="NGZ33" s="347"/>
      <c r="NHA33" s="347"/>
      <c r="NHB33" s="347"/>
      <c r="NHC33" s="347"/>
      <c r="NHD33" s="347"/>
      <c r="NHE33" s="347"/>
      <c r="NHF33" s="347"/>
      <c r="NHG33" s="347"/>
      <c r="NHH33" s="347"/>
      <c r="NHI33" s="347"/>
      <c r="NHJ33" s="347"/>
      <c r="NHK33" s="347"/>
      <c r="NHL33" s="347"/>
      <c r="NHM33" s="347"/>
      <c r="NHN33" s="347"/>
      <c r="NHO33" s="347"/>
      <c r="NHP33" s="347"/>
      <c r="NHQ33" s="347"/>
      <c r="NHR33" s="347"/>
      <c r="NHS33" s="347"/>
      <c r="NHT33" s="347"/>
      <c r="NHU33" s="347"/>
      <c r="NHV33" s="347"/>
      <c r="NHW33" s="347"/>
      <c r="NHX33" s="347"/>
      <c r="NHY33" s="347"/>
      <c r="NHZ33" s="347"/>
      <c r="NIA33" s="347"/>
      <c r="NIB33" s="347"/>
      <c r="NIC33" s="347"/>
      <c r="NID33" s="347"/>
      <c r="NIE33" s="347"/>
      <c r="NIF33" s="347"/>
      <c r="NIG33" s="347"/>
      <c r="NIH33" s="347"/>
      <c r="NII33" s="347"/>
      <c r="NIJ33" s="347"/>
      <c r="NIK33" s="347"/>
      <c r="NIL33" s="347"/>
      <c r="NIM33" s="347"/>
      <c r="NIN33" s="347"/>
      <c r="NIO33" s="347"/>
      <c r="NIP33" s="347"/>
      <c r="NIQ33" s="347"/>
      <c r="NIR33" s="347"/>
      <c r="NIS33" s="347"/>
      <c r="NIT33" s="347"/>
      <c r="NIU33" s="347"/>
      <c r="NIV33" s="347"/>
      <c r="NIW33" s="347"/>
      <c r="NIX33" s="347"/>
      <c r="NIY33" s="347"/>
      <c r="NIZ33" s="347"/>
      <c r="NJA33" s="347"/>
      <c r="NJB33" s="347"/>
      <c r="NJC33" s="347"/>
      <c r="NJD33" s="347"/>
      <c r="NJE33" s="347"/>
      <c r="NJF33" s="347"/>
      <c r="NJG33" s="347"/>
      <c r="NJH33" s="347"/>
      <c r="NJI33" s="347"/>
      <c r="NJJ33" s="347"/>
      <c r="NJK33" s="347"/>
      <c r="NJL33" s="347"/>
      <c r="NJM33" s="347"/>
      <c r="NJN33" s="347"/>
      <c r="NJO33" s="347"/>
      <c r="NJP33" s="347"/>
      <c r="NJQ33" s="347"/>
      <c r="NJR33" s="347"/>
      <c r="NJS33" s="347"/>
      <c r="NJT33" s="347"/>
      <c r="NJU33" s="347"/>
      <c r="NJV33" s="347"/>
      <c r="NJW33" s="347"/>
      <c r="NJX33" s="347"/>
      <c r="NJY33" s="347"/>
      <c r="NJZ33" s="347"/>
      <c r="NKA33" s="347"/>
      <c r="NKB33" s="347"/>
      <c r="NKC33" s="347"/>
      <c r="NKD33" s="347"/>
      <c r="NKE33" s="347"/>
      <c r="NKF33" s="347"/>
      <c r="NKG33" s="347"/>
      <c r="NKH33" s="347"/>
      <c r="NKI33" s="347"/>
      <c r="NKJ33" s="347"/>
      <c r="NKK33" s="347"/>
      <c r="NKL33" s="347"/>
      <c r="NKM33" s="347"/>
      <c r="NKN33" s="347"/>
      <c r="NKO33" s="347"/>
      <c r="NKP33" s="347"/>
      <c r="NKQ33" s="347"/>
      <c r="NKR33" s="347"/>
      <c r="NKS33" s="347"/>
      <c r="NKT33" s="347"/>
      <c r="NKU33" s="347"/>
      <c r="NKV33" s="347"/>
      <c r="NKW33" s="347"/>
      <c r="NKX33" s="347"/>
      <c r="NKY33" s="347"/>
      <c r="NKZ33" s="347"/>
      <c r="NLA33" s="347"/>
      <c r="NLB33" s="347"/>
      <c r="NLC33" s="347"/>
      <c r="NLD33" s="347"/>
      <c r="NLE33" s="347"/>
      <c r="NLF33" s="347"/>
      <c r="NLG33" s="347"/>
      <c r="NLH33" s="347"/>
      <c r="NLI33" s="347"/>
      <c r="NLJ33" s="347"/>
      <c r="NLK33" s="347"/>
      <c r="NLL33" s="347"/>
      <c r="NLM33" s="347"/>
      <c r="NLN33" s="347"/>
      <c r="NLO33" s="347"/>
      <c r="NLP33" s="347"/>
      <c r="NLQ33" s="347"/>
      <c r="NLR33" s="347"/>
      <c r="NLS33" s="347"/>
      <c r="NLT33" s="347"/>
      <c r="NLU33" s="347"/>
      <c r="NLV33" s="347"/>
      <c r="NLW33" s="347"/>
      <c r="NLX33" s="347"/>
      <c r="NLY33" s="347"/>
      <c r="NLZ33" s="347"/>
      <c r="NMA33" s="347"/>
      <c r="NMB33" s="347"/>
      <c r="NMC33" s="347"/>
      <c r="NMD33" s="347"/>
      <c r="NME33" s="347"/>
      <c r="NMF33" s="347"/>
      <c r="NMG33" s="347"/>
      <c r="NMH33" s="347"/>
      <c r="NMI33" s="347"/>
      <c r="NMJ33" s="347"/>
      <c r="NMK33" s="347"/>
      <c r="NML33" s="347"/>
      <c r="NMM33" s="347"/>
      <c r="NMN33" s="347"/>
      <c r="NMO33" s="347"/>
      <c r="NMP33" s="347"/>
      <c r="NMQ33" s="347"/>
      <c r="NMR33" s="347"/>
      <c r="NMS33" s="347"/>
      <c r="NMT33" s="347"/>
      <c r="NMU33" s="347"/>
      <c r="NMV33" s="347"/>
      <c r="NMW33" s="347"/>
      <c r="NMX33" s="347"/>
      <c r="NMY33" s="347"/>
      <c r="NMZ33" s="347"/>
      <c r="NNA33" s="347"/>
      <c r="NNB33" s="347"/>
      <c r="NNC33" s="347"/>
      <c r="NND33" s="347"/>
      <c r="NNE33" s="347"/>
      <c r="NNF33" s="347"/>
      <c r="NNG33" s="347"/>
      <c r="NNH33" s="347"/>
      <c r="NNI33" s="347"/>
      <c r="NNJ33" s="347"/>
      <c r="NNK33" s="347"/>
      <c r="NNL33" s="347"/>
      <c r="NNM33" s="347"/>
      <c r="NNN33" s="347"/>
      <c r="NNO33" s="347"/>
      <c r="NNP33" s="347"/>
      <c r="NNQ33" s="347"/>
      <c r="NNR33" s="347"/>
      <c r="NNS33" s="347"/>
      <c r="NNT33" s="347"/>
      <c r="NNU33" s="347"/>
      <c r="NNV33" s="347"/>
      <c r="NNW33" s="347"/>
      <c r="NNX33" s="347"/>
      <c r="NNY33" s="347"/>
      <c r="NNZ33" s="347"/>
      <c r="NOA33" s="347"/>
      <c r="NOB33" s="347"/>
      <c r="NOC33" s="347"/>
      <c r="NOD33" s="347"/>
      <c r="NOE33" s="347"/>
      <c r="NOF33" s="347"/>
      <c r="NOG33" s="347"/>
      <c r="NOH33" s="347"/>
      <c r="NOI33" s="347"/>
      <c r="NOJ33" s="347"/>
      <c r="NOK33" s="347"/>
      <c r="NOL33" s="347"/>
      <c r="NOM33" s="347"/>
      <c r="NON33" s="347"/>
      <c r="NOO33" s="347"/>
      <c r="NOP33" s="347"/>
      <c r="NOQ33" s="347"/>
      <c r="NOR33" s="347"/>
      <c r="NOS33" s="347"/>
      <c r="NOT33" s="347"/>
      <c r="NOU33" s="347"/>
      <c r="NOV33" s="347"/>
      <c r="NOW33" s="347"/>
      <c r="NOX33" s="347"/>
      <c r="NOY33" s="347"/>
      <c r="NOZ33" s="347"/>
      <c r="NPA33" s="347"/>
      <c r="NPB33" s="347"/>
      <c r="NPC33" s="347"/>
      <c r="NPD33" s="347"/>
      <c r="NPE33" s="347"/>
      <c r="NPF33" s="347"/>
      <c r="NPG33" s="347"/>
      <c r="NPH33" s="347"/>
      <c r="NPI33" s="347"/>
      <c r="NPJ33" s="347"/>
      <c r="NPK33" s="347"/>
      <c r="NPL33" s="347"/>
      <c r="NPM33" s="347"/>
      <c r="NPN33" s="347"/>
      <c r="NPO33" s="347"/>
      <c r="NPP33" s="347"/>
      <c r="NPQ33" s="347"/>
      <c r="NPR33" s="347"/>
      <c r="NPS33" s="347"/>
      <c r="NPT33" s="347"/>
      <c r="NPU33" s="347"/>
      <c r="NPV33" s="347"/>
      <c r="NPW33" s="347"/>
      <c r="NPX33" s="347"/>
      <c r="NPY33" s="347"/>
      <c r="NPZ33" s="347"/>
      <c r="NQA33" s="347"/>
      <c r="NQB33" s="347"/>
      <c r="NQC33" s="347"/>
      <c r="NQD33" s="347"/>
      <c r="NQE33" s="347"/>
      <c r="NQF33" s="347"/>
      <c r="NQG33" s="347"/>
      <c r="NQH33" s="347"/>
      <c r="NQI33" s="347"/>
      <c r="NQJ33" s="347"/>
      <c r="NQK33" s="347"/>
      <c r="NQL33" s="347"/>
      <c r="NQM33" s="347"/>
      <c r="NQN33" s="347"/>
      <c r="NQO33" s="347"/>
      <c r="NQP33" s="347"/>
      <c r="NQQ33" s="347"/>
      <c r="NQR33" s="347"/>
      <c r="NQS33" s="347"/>
      <c r="NQT33" s="347"/>
      <c r="NQU33" s="347"/>
      <c r="NQV33" s="347"/>
      <c r="NQW33" s="347"/>
      <c r="NQX33" s="347"/>
      <c r="NQY33" s="347"/>
      <c r="NQZ33" s="347"/>
      <c r="NRA33" s="347"/>
      <c r="NRB33" s="347"/>
      <c r="NRC33" s="347"/>
      <c r="NRD33" s="347"/>
      <c r="NRE33" s="347"/>
      <c r="NRF33" s="347"/>
      <c r="NRG33" s="347"/>
      <c r="NRH33" s="347"/>
      <c r="NRI33" s="347"/>
      <c r="NRJ33" s="347"/>
      <c r="NRK33" s="347"/>
      <c r="NRL33" s="347"/>
      <c r="NRM33" s="347"/>
      <c r="NRN33" s="347"/>
      <c r="NRO33" s="347"/>
      <c r="NRP33" s="347"/>
      <c r="NRQ33" s="347"/>
      <c r="NRR33" s="347"/>
      <c r="NRS33" s="347"/>
      <c r="NRT33" s="347"/>
      <c r="NRU33" s="347"/>
      <c r="NRV33" s="347"/>
      <c r="NRW33" s="347"/>
      <c r="NRX33" s="347"/>
      <c r="NRY33" s="347"/>
      <c r="NRZ33" s="347"/>
      <c r="NSA33" s="347"/>
      <c r="NSB33" s="347"/>
      <c r="NSC33" s="347"/>
      <c r="NSD33" s="347"/>
      <c r="NSE33" s="347"/>
      <c r="NSF33" s="347"/>
      <c r="NSG33" s="347"/>
      <c r="NSH33" s="347"/>
      <c r="NSI33" s="347"/>
      <c r="NSJ33" s="347"/>
      <c r="NSK33" s="347"/>
      <c r="NSL33" s="347"/>
      <c r="NSM33" s="347"/>
      <c r="NSN33" s="347"/>
      <c r="NSO33" s="347"/>
      <c r="NSP33" s="347"/>
      <c r="NSQ33" s="347"/>
      <c r="NSR33" s="347"/>
      <c r="NSS33" s="347"/>
      <c r="NST33" s="347"/>
      <c r="NSU33" s="347"/>
      <c r="NSV33" s="347"/>
      <c r="NSW33" s="347"/>
      <c r="NSX33" s="347"/>
      <c r="NSY33" s="347"/>
      <c r="NSZ33" s="347"/>
      <c r="NTA33" s="347"/>
      <c r="NTB33" s="347"/>
      <c r="NTC33" s="347"/>
      <c r="NTD33" s="347"/>
      <c r="NTE33" s="347"/>
      <c r="NTF33" s="347"/>
      <c r="NTG33" s="347"/>
      <c r="NTH33" s="347"/>
      <c r="NTI33" s="347"/>
      <c r="NTJ33" s="347"/>
      <c r="NTK33" s="347"/>
      <c r="NTL33" s="347"/>
      <c r="NTM33" s="347"/>
      <c r="NTN33" s="347"/>
      <c r="NTO33" s="347"/>
      <c r="NTP33" s="347"/>
      <c r="NTQ33" s="347"/>
      <c r="NTR33" s="347"/>
      <c r="NTS33" s="347"/>
      <c r="NTT33" s="347"/>
      <c r="NTU33" s="347"/>
      <c r="NTV33" s="347"/>
      <c r="NTW33" s="347"/>
      <c r="NTX33" s="347"/>
      <c r="NTY33" s="347"/>
      <c r="NTZ33" s="347"/>
      <c r="NUA33" s="347"/>
      <c r="NUB33" s="347"/>
      <c r="NUC33" s="347"/>
      <c r="NUD33" s="347"/>
      <c r="NUE33" s="347"/>
      <c r="NUF33" s="347"/>
      <c r="NUG33" s="347"/>
      <c r="NUH33" s="347"/>
      <c r="NUI33" s="347"/>
      <c r="NUJ33" s="347"/>
      <c r="NUK33" s="347"/>
      <c r="NUL33" s="347"/>
      <c r="NUM33" s="347"/>
      <c r="NUN33" s="347"/>
      <c r="NUO33" s="347"/>
      <c r="NUP33" s="347"/>
      <c r="NUQ33" s="347"/>
      <c r="NUR33" s="347"/>
      <c r="NUS33" s="347"/>
      <c r="NUT33" s="347"/>
      <c r="NUU33" s="347"/>
      <c r="NUV33" s="347"/>
      <c r="NUW33" s="347"/>
      <c r="NUX33" s="347"/>
      <c r="NUY33" s="347"/>
      <c r="NUZ33" s="347"/>
      <c r="NVA33" s="347"/>
      <c r="NVB33" s="347"/>
      <c r="NVC33" s="347"/>
      <c r="NVD33" s="347"/>
      <c r="NVE33" s="347"/>
      <c r="NVF33" s="347"/>
      <c r="NVG33" s="347"/>
      <c r="NVH33" s="347"/>
      <c r="NVI33" s="347"/>
      <c r="NVJ33" s="347"/>
      <c r="NVK33" s="347"/>
      <c r="NVL33" s="347"/>
      <c r="NVM33" s="347"/>
      <c r="NVN33" s="347"/>
      <c r="NVO33" s="347"/>
      <c r="NVP33" s="347"/>
      <c r="NVQ33" s="347"/>
      <c r="NVR33" s="347"/>
      <c r="NVS33" s="347"/>
      <c r="NVT33" s="347"/>
      <c r="NVU33" s="347"/>
      <c r="NVV33" s="347"/>
      <c r="NVW33" s="347"/>
      <c r="NVX33" s="347"/>
      <c r="NVY33" s="347"/>
      <c r="NVZ33" s="347"/>
      <c r="NWA33" s="347"/>
      <c r="NWB33" s="347"/>
      <c r="NWC33" s="347"/>
      <c r="NWD33" s="347"/>
      <c r="NWE33" s="347"/>
      <c r="NWF33" s="347"/>
      <c r="NWG33" s="347"/>
      <c r="NWH33" s="347"/>
      <c r="NWI33" s="347"/>
      <c r="NWJ33" s="347"/>
      <c r="NWK33" s="347"/>
      <c r="NWL33" s="347"/>
      <c r="NWM33" s="347"/>
      <c r="NWN33" s="347"/>
      <c r="NWO33" s="347"/>
      <c r="NWP33" s="347"/>
      <c r="NWQ33" s="347"/>
      <c r="NWR33" s="347"/>
      <c r="NWS33" s="347"/>
      <c r="NWT33" s="347"/>
      <c r="NWU33" s="347"/>
      <c r="NWV33" s="347"/>
      <c r="NWW33" s="347"/>
      <c r="NWX33" s="347"/>
      <c r="NWY33" s="347"/>
      <c r="NWZ33" s="347"/>
      <c r="NXA33" s="347"/>
      <c r="NXB33" s="347"/>
      <c r="NXC33" s="347"/>
      <c r="NXD33" s="347"/>
      <c r="NXE33" s="347"/>
      <c r="NXF33" s="347"/>
      <c r="NXG33" s="347"/>
      <c r="NXH33" s="347"/>
      <c r="NXI33" s="347"/>
      <c r="NXJ33" s="347"/>
      <c r="NXK33" s="347"/>
      <c r="NXL33" s="347"/>
      <c r="NXM33" s="347"/>
      <c r="NXN33" s="347"/>
      <c r="NXO33" s="347"/>
      <c r="NXP33" s="347"/>
      <c r="NXQ33" s="347"/>
      <c r="NXR33" s="347"/>
      <c r="NXS33" s="347"/>
      <c r="NXT33" s="347"/>
      <c r="NXU33" s="347"/>
      <c r="NXV33" s="347"/>
      <c r="NXW33" s="347"/>
      <c r="NXX33" s="347"/>
      <c r="NXY33" s="347"/>
      <c r="NXZ33" s="347"/>
      <c r="NYA33" s="347"/>
      <c r="NYB33" s="347"/>
      <c r="NYC33" s="347"/>
      <c r="NYD33" s="347"/>
      <c r="NYE33" s="347"/>
      <c r="NYF33" s="347"/>
      <c r="NYG33" s="347"/>
      <c r="NYH33" s="347"/>
      <c r="NYI33" s="347"/>
      <c r="NYJ33" s="347"/>
      <c r="NYK33" s="347"/>
      <c r="NYL33" s="347"/>
      <c r="NYM33" s="347"/>
      <c r="NYN33" s="347"/>
      <c r="NYO33" s="347"/>
      <c r="NYP33" s="347"/>
      <c r="NYQ33" s="347"/>
      <c r="NYR33" s="347"/>
      <c r="NYS33" s="347"/>
      <c r="NYT33" s="347"/>
      <c r="NYU33" s="347"/>
      <c r="NYV33" s="347"/>
      <c r="NYW33" s="347"/>
      <c r="NYX33" s="347"/>
      <c r="NYY33" s="347"/>
      <c r="NYZ33" s="347"/>
      <c r="NZA33" s="347"/>
      <c r="NZB33" s="347"/>
      <c r="NZC33" s="347"/>
      <c r="NZD33" s="347"/>
      <c r="NZE33" s="347"/>
      <c r="NZF33" s="347"/>
      <c r="NZG33" s="347"/>
      <c r="NZH33" s="347"/>
      <c r="NZI33" s="347"/>
      <c r="NZJ33" s="347"/>
      <c r="NZK33" s="347"/>
      <c r="NZL33" s="347"/>
      <c r="NZM33" s="347"/>
      <c r="NZN33" s="347"/>
      <c r="NZO33" s="347"/>
      <c r="NZP33" s="347"/>
      <c r="NZQ33" s="347"/>
      <c r="NZR33" s="347"/>
      <c r="NZS33" s="347"/>
      <c r="NZT33" s="347"/>
      <c r="NZU33" s="347"/>
      <c r="NZV33" s="347"/>
      <c r="NZW33" s="347"/>
      <c r="NZX33" s="347"/>
      <c r="NZY33" s="347"/>
      <c r="NZZ33" s="347"/>
      <c r="OAA33" s="347"/>
      <c r="OAB33" s="347"/>
      <c r="OAC33" s="347"/>
      <c r="OAD33" s="347"/>
      <c r="OAE33" s="347"/>
      <c r="OAF33" s="347"/>
      <c r="OAG33" s="347"/>
      <c r="OAH33" s="347"/>
      <c r="OAI33" s="347"/>
      <c r="OAJ33" s="347"/>
      <c r="OAK33" s="347"/>
      <c r="OAL33" s="347"/>
      <c r="OAM33" s="347"/>
      <c r="OAN33" s="347"/>
      <c r="OAO33" s="347"/>
      <c r="OAP33" s="347"/>
      <c r="OAQ33" s="347"/>
      <c r="OAR33" s="347"/>
      <c r="OAS33" s="347"/>
      <c r="OAT33" s="347"/>
      <c r="OAU33" s="347"/>
      <c r="OAV33" s="347"/>
      <c r="OAW33" s="347"/>
      <c r="OAX33" s="347"/>
      <c r="OAY33" s="347"/>
      <c r="OAZ33" s="347"/>
      <c r="OBA33" s="347"/>
      <c r="OBB33" s="347"/>
      <c r="OBC33" s="347"/>
      <c r="OBD33" s="347"/>
      <c r="OBE33" s="347"/>
      <c r="OBF33" s="347"/>
      <c r="OBG33" s="347"/>
      <c r="OBH33" s="347"/>
      <c r="OBI33" s="347"/>
      <c r="OBJ33" s="347"/>
      <c r="OBK33" s="347"/>
      <c r="OBL33" s="347"/>
      <c r="OBM33" s="347"/>
      <c r="OBN33" s="347"/>
      <c r="OBO33" s="347"/>
      <c r="OBP33" s="347"/>
      <c r="OBQ33" s="347"/>
      <c r="OBR33" s="347"/>
      <c r="OBS33" s="347"/>
      <c r="OBT33" s="347"/>
      <c r="OBU33" s="347"/>
      <c r="OBV33" s="347"/>
      <c r="OBW33" s="347"/>
      <c r="OBX33" s="347"/>
      <c r="OBY33" s="347"/>
      <c r="OBZ33" s="347"/>
      <c r="OCA33" s="347"/>
      <c r="OCB33" s="347"/>
      <c r="OCC33" s="347"/>
      <c r="OCD33" s="347"/>
      <c r="OCE33" s="347"/>
      <c r="OCF33" s="347"/>
      <c r="OCG33" s="347"/>
      <c r="OCH33" s="347"/>
      <c r="OCI33" s="347"/>
      <c r="OCJ33" s="347"/>
      <c r="OCK33" s="347"/>
      <c r="OCL33" s="347"/>
      <c r="OCM33" s="347"/>
      <c r="OCN33" s="347"/>
      <c r="OCO33" s="347"/>
      <c r="OCP33" s="347"/>
      <c r="OCQ33" s="347"/>
      <c r="OCR33" s="347"/>
      <c r="OCS33" s="347"/>
      <c r="OCT33" s="347"/>
      <c r="OCU33" s="347"/>
      <c r="OCV33" s="347"/>
      <c r="OCW33" s="347"/>
      <c r="OCX33" s="347"/>
      <c r="OCY33" s="347"/>
      <c r="OCZ33" s="347"/>
      <c r="ODA33" s="347"/>
      <c r="ODB33" s="347"/>
      <c r="ODC33" s="347"/>
      <c r="ODD33" s="347"/>
      <c r="ODE33" s="347"/>
      <c r="ODF33" s="347"/>
      <c r="ODG33" s="347"/>
      <c r="ODH33" s="347"/>
      <c r="ODI33" s="347"/>
      <c r="ODJ33" s="347"/>
      <c r="ODK33" s="347"/>
      <c r="ODL33" s="347"/>
      <c r="ODM33" s="347"/>
      <c r="ODN33" s="347"/>
      <c r="ODO33" s="347"/>
      <c r="ODP33" s="347"/>
      <c r="ODQ33" s="347"/>
      <c r="ODR33" s="347"/>
      <c r="ODS33" s="347"/>
      <c r="ODT33" s="347"/>
      <c r="ODU33" s="347"/>
      <c r="ODV33" s="347"/>
      <c r="ODW33" s="347"/>
      <c r="ODX33" s="347"/>
      <c r="ODY33" s="347"/>
      <c r="ODZ33" s="347"/>
      <c r="OEA33" s="347"/>
      <c r="OEB33" s="347"/>
      <c r="OEC33" s="347"/>
      <c r="OED33" s="347"/>
      <c r="OEE33" s="347"/>
      <c r="OEF33" s="347"/>
      <c r="OEG33" s="347"/>
      <c r="OEH33" s="347"/>
      <c r="OEI33" s="347"/>
      <c r="OEJ33" s="347"/>
      <c r="OEK33" s="347"/>
      <c r="OEL33" s="347"/>
      <c r="OEM33" s="347"/>
      <c r="OEN33" s="347"/>
      <c r="OEO33" s="347"/>
      <c r="OEP33" s="347"/>
      <c r="OEQ33" s="347"/>
      <c r="OER33" s="347"/>
      <c r="OES33" s="347"/>
      <c r="OET33" s="347"/>
      <c r="OEU33" s="347"/>
      <c r="OEV33" s="347"/>
      <c r="OEW33" s="347"/>
      <c r="OEX33" s="347"/>
      <c r="OEY33" s="347"/>
      <c r="OEZ33" s="347"/>
      <c r="OFA33" s="347"/>
      <c r="OFB33" s="347"/>
      <c r="OFC33" s="347"/>
      <c r="OFD33" s="347"/>
      <c r="OFE33" s="347"/>
      <c r="OFF33" s="347"/>
      <c r="OFG33" s="347"/>
      <c r="OFH33" s="347"/>
      <c r="OFI33" s="347"/>
      <c r="OFJ33" s="347"/>
      <c r="OFK33" s="347"/>
      <c r="OFL33" s="347"/>
      <c r="OFM33" s="347"/>
      <c r="OFN33" s="347"/>
      <c r="OFO33" s="347"/>
      <c r="OFP33" s="347"/>
      <c r="OFQ33" s="347"/>
      <c r="OFR33" s="347"/>
      <c r="OFS33" s="347"/>
      <c r="OFT33" s="347"/>
      <c r="OFU33" s="347"/>
      <c r="OFV33" s="347"/>
      <c r="OFW33" s="347"/>
      <c r="OFX33" s="347"/>
      <c r="OFY33" s="347"/>
      <c r="OFZ33" s="347"/>
      <c r="OGA33" s="347"/>
      <c r="OGB33" s="347"/>
      <c r="OGC33" s="347"/>
      <c r="OGD33" s="347"/>
      <c r="OGE33" s="347"/>
      <c r="OGF33" s="347"/>
      <c r="OGG33" s="347"/>
      <c r="OGH33" s="347"/>
      <c r="OGI33" s="347"/>
      <c r="OGJ33" s="347"/>
      <c r="OGK33" s="347"/>
      <c r="OGL33" s="347"/>
      <c r="OGM33" s="347"/>
      <c r="OGN33" s="347"/>
      <c r="OGO33" s="347"/>
      <c r="OGP33" s="347"/>
      <c r="OGQ33" s="347"/>
      <c r="OGR33" s="347"/>
      <c r="OGS33" s="347"/>
      <c r="OGT33" s="347"/>
      <c r="OGU33" s="347"/>
      <c r="OGV33" s="347"/>
      <c r="OGW33" s="347"/>
      <c r="OGX33" s="347"/>
      <c r="OGY33" s="347"/>
      <c r="OGZ33" s="347"/>
      <c r="OHA33" s="347"/>
      <c r="OHB33" s="347"/>
      <c r="OHC33" s="347"/>
      <c r="OHD33" s="347"/>
      <c r="OHE33" s="347"/>
      <c r="OHF33" s="347"/>
      <c r="OHG33" s="347"/>
      <c r="OHH33" s="347"/>
      <c r="OHI33" s="347"/>
      <c r="OHJ33" s="347"/>
      <c r="OHK33" s="347"/>
      <c r="OHL33" s="347"/>
      <c r="OHM33" s="347"/>
      <c r="OHN33" s="347"/>
      <c r="OHO33" s="347"/>
      <c r="OHP33" s="347"/>
      <c r="OHQ33" s="347"/>
      <c r="OHR33" s="347"/>
      <c r="OHS33" s="347"/>
      <c r="OHT33" s="347"/>
      <c r="OHU33" s="347"/>
      <c r="OHV33" s="347"/>
      <c r="OHW33" s="347"/>
      <c r="OHX33" s="347"/>
      <c r="OHY33" s="347"/>
      <c r="OHZ33" s="347"/>
      <c r="OIA33" s="347"/>
      <c r="OIB33" s="347"/>
      <c r="OIC33" s="347"/>
      <c r="OID33" s="347"/>
      <c r="OIE33" s="347"/>
      <c r="OIF33" s="347"/>
      <c r="OIG33" s="347"/>
      <c r="OIH33" s="347"/>
      <c r="OII33" s="347"/>
      <c r="OIJ33" s="347"/>
      <c r="OIK33" s="347"/>
      <c r="OIL33" s="347"/>
      <c r="OIM33" s="347"/>
      <c r="OIN33" s="347"/>
      <c r="OIO33" s="347"/>
      <c r="OIP33" s="347"/>
      <c r="OIQ33" s="347"/>
      <c r="OIR33" s="347"/>
      <c r="OIS33" s="347"/>
      <c r="OIT33" s="347"/>
      <c r="OIU33" s="347"/>
      <c r="OIV33" s="347"/>
      <c r="OIW33" s="347"/>
      <c r="OIX33" s="347"/>
      <c r="OIY33" s="347"/>
      <c r="OIZ33" s="347"/>
      <c r="OJA33" s="347"/>
      <c r="OJB33" s="347"/>
      <c r="OJC33" s="347"/>
      <c r="OJD33" s="347"/>
      <c r="OJE33" s="347"/>
      <c r="OJF33" s="347"/>
      <c r="OJG33" s="347"/>
      <c r="OJH33" s="347"/>
      <c r="OJI33" s="347"/>
      <c r="OJJ33" s="347"/>
      <c r="OJK33" s="347"/>
      <c r="OJL33" s="347"/>
      <c r="OJM33" s="347"/>
      <c r="OJN33" s="347"/>
      <c r="OJO33" s="347"/>
      <c r="OJP33" s="347"/>
      <c r="OJQ33" s="347"/>
      <c r="OJR33" s="347"/>
      <c r="OJS33" s="347"/>
      <c r="OJT33" s="347"/>
      <c r="OJU33" s="347"/>
      <c r="OJV33" s="347"/>
      <c r="OJW33" s="347"/>
      <c r="OJX33" s="347"/>
      <c r="OJY33" s="347"/>
      <c r="OJZ33" s="347"/>
      <c r="OKA33" s="347"/>
      <c r="OKB33" s="347"/>
      <c r="OKC33" s="347"/>
      <c r="OKD33" s="347"/>
      <c r="OKE33" s="347"/>
      <c r="OKF33" s="347"/>
      <c r="OKG33" s="347"/>
      <c r="OKH33" s="347"/>
      <c r="OKI33" s="347"/>
      <c r="OKJ33" s="347"/>
      <c r="OKK33" s="347"/>
      <c r="OKL33" s="347"/>
      <c r="OKM33" s="347"/>
      <c r="OKN33" s="347"/>
      <c r="OKO33" s="347"/>
      <c r="OKP33" s="347"/>
      <c r="OKQ33" s="347"/>
      <c r="OKR33" s="347"/>
      <c r="OKS33" s="347"/>
      <c r="OKT33" s="347"/>
      <c r="OKU33" s="347"/>
      <c r="OKV33" s="347"/>
      <c r="OKW33" s="347"/>
      <c r="OKX33" s="347"/>
      <c r="OKY33" s="347"/>
      <c r="OKZ33" s="347"/>
      <c r="OLA33" s="347"/>
      <c r="OLB33" s="347"/>
      <c r="OLC33" s="347"/>
      <c r="OLD33" s="347"/>
      <c r="OLE33" s="347"/>
      <c r="OLF33" s="347"/>
      <c r="OLG33" s="347"/>
      <c r="OLH33" s="347"/>
      <c r="OLI33" s="347"/>
      <c r="OLJ33" s="347"/>
      <c r="OLK33" s="347"/>
      <c r="OLL33" s="347"/>
      <c r="OLM33" s="347"/>
      <c r="OLN33" s="347"/>
      <c r="OLO33" s="347"/>
      <c r="OLP33" s="347"/>
      <c r="OLQ33" s="347"/>
      <c r="OLR33" s="347"/>
      <c r="OLS33" s="347"/>
      <c r="OLT33" s="347"/>
      <c r="OLU33" s="347"/>
      <c r="OLV33" s="347"/>
      <c r="OLW33" s="347"/>
      <c r="OLX33" s="347"/>
      <c r="OLY33" s="347"/>
      <c r="OLZ33" s="347"/>
      <c r="OMA33" s="347"/>
      <c r="OMB33" s="347"/>
      <c r="OMC33" s="347"/>
      <c r="OMD33" s="347"/>
      <c r="OME33" s="347"/>
      <c r="OMF33" s="347"/>
      <c r="OMG33" s="347"/>
      <c r="OMH33" s="347"/>
      <c r="OMI33" s="347"/>
      <c r="OMJ33" s="347"/>
      <c r="OMK33" s="347"/>
      <c r="OML33" s="347"/>
      <c r="OMM33" s="347"/>
      <c r="OMN33" s="347"/>
      <c r="OMO33" s="347"/>
      <c r="OMP33" s="347"/>
      <c r="OMQ33" s="347"/>
      <c r="OMR33" s="347"/>
      <c r="OMS33" s="347"/>
      <c r="OMT33" s="347"/>
      <c r="OMU33" s="347"/>
      <c r="OMV33" s="347"/>
      <c r="OMW33" s="347"/>
      <c r="OMX33" s="347"/>
      <c r="OMY33" s="347"/>
      <c r="OMZ33" s="347"/>
      <c r="ONA33" s="347"/>
      <c r="ONB33" s="347"/>
      <c r="ONC33" s="347"/>
      <c r="OND33" s="347"/>
      <c r="ONE33" s="347"/>
      <c r="ONF33" s="347"/>
      <c r="ONG33" s="347"/>
      <c r="ONH33" s="347"/>
      <c r="ONI33" s="347"/>
      <c r="ONJ33" s="347"/>
      <c r="ONK33" s="347"/>
      <c r="ONL33" s="347"/>
      <c r="ONM33" s="347"/>
      <c r="ONN33" s="347"/>
      <c r="ONO33" s="347"/>
      <c r="ONP33" s="347"/>
      <c r="ONQ33" s="347"/>
      <c r="ONR33" s="347"/>
      <c r="ONS33" s="347"/>
      <c r="ONT33" s="347"/>
      <c r="ONU33" s="347"/>
      <c r="ONV33" s="347"/>
      <c r="ONW33" s="347"/>
      <c r="ONX33" s="347"/>
      <c r="ONY33" s="347"/>
      <c r="ONZ33" s="347"/>
      <c r="OOA33" s="347"/>
      <c r="OOB33" s="347"/>
      <c r="OOC33" s="347"/>
      <c r="OOD33" s="347"/>
      <c r="OOE33" s="347"/>
      <c r="OOF33" s="347"/>
      <c r="OOG33" s="347"/>
      <c r="OOH33" s="347"/>
      <c r="OOI33" s="347"/>
      <c r="OOJ33" s="347"/>
      <c r="OOK33" s="347"/>
      <c r="OOL33" s="347"/>
      <c r="OOM33" s="347"/>
      <c r="OON33" s="347"/>
      <c r="OOO33" s="347"/>
      <c r="OOP33" s="347"/>
      <c r="OOQ33" s="347"/>
      <c r="OOR33" s="347"/>
      <c r="OOS33" s="347"/>
      <c r="OOT33" s="347"/>
      <c r="OOU33" s="347"/>
      <c r="OOV33" s="347"/>
      <c r="OOW33" s="347"/>
      <c r="OOX33" s="347"/>
      <c r="OOY33" s="347"/>
      <c r="OOZ33" s="347"/>
      <c r="OPA33" s="347"/>
      <c r="OPB33" s="347"/>
      <c r="OPC33" s="347"/>
      <c r="OPD33" s="347"/>
      <c r="OPE33" s="347"/>
      <c r="OPF33" s="347"/>
      <c r="OPG33" s="347"/>
      <c r="OPH33" s="347"/>
      <c r="OPI33" s="347"/>
      <c r="OPJ33" s="347"/>
      <c r="OPK33" s="347"/>
      <c r="OPL33" s="347"/>
      <c r="OPM33" s="347"/>
      <c r="OPN33" s="347"/>
      <c r="OPO33" s="347"/>
      <c r="OPP33" s="347"/>
      <c r="OPQ33" s="347"/>
      <c r="OPR33" s="347"/>
      <c r="OPS33" s="347"/>
      <c r="OPT33" s="347"/>
      <c r="OPU33" s="347"/>
      <c r="OPV33" s="347"/>
      <c r="OPW33" s="347"/>
      <c r="OPX33" s="347"/>
      <c r="OPY33" s="347"/>
      <c r="OPZ33" s="347"/>
      <c r="OQA33" s="347"/>
      <c r="OQB33" s="347"/>
      <c r="OQC33" s="347"/>
      <c r="OQD33" s="347"/>
      <c r="OQE33" s="347"/>
      <c r="OQF33" s="347"/>
      <c r="OQG33" s="347"/>
      <c r="OQH33" s="347"/>
      <c r="OQI33" s="347"/>
      <c r="OQJ33" s="347"/>
      <c r="OQK33" s="347"/>
      <c r="OQL33" s="347"/>
      <c r="OQM33" s="347"/>
      <c r="OQN33" s="347"/>
      <c r="OQO33" s="347"/>
      <c r="OQP33" s="347"/>
      <c r="OQQ33" s="347"/>
      <c r="OQR33" s="347"/>
      <c r="OQS33" s="347"/>
      <c r="OQT33" s="347"/>
      <c r="OQU33" s="347"/>
      <c r="OQV33" s="347"/>
      <c r="OQW33" s="347"/>
      <c r="OQX33" s="347"/>
      <c r="OQY33" s="347"/>
      <c r="OQZ33" s="347"/>
      <c r="ORA33" s="347"/>
      <c r="ORB33" s="347"/>
      <c r="ORC33" s="347"/>
      <c r="ORD33" s="347"/>
      <c r="ORE33" s="347"/>
      <c r="ORF33" s="347"/>
      <c r="ORG33" s="347"/>
      <c r="ORH33" s="347"/>
      <c r="ORI33" s="347"/>
      <c r="ORJ33" s="347"/>
      <c r="ORK33" s="347"/>
      <c r="ORL33" s="347"/>
      <c r="ORM33" s="347"/>
      <c r="ORN33" s="347"/>
      <c r="ORO33" s="347"/>
      <c r="ORP33" s="347"/>
      <c r="ORQ33" s="347"/>
      <c r="ORR33" s="347"/>
      <c r="ORS33" s="347"/>
      <c r="ORT33" s="347"/>
      <c r="ORU33" s="347"/>
      <c r="ORV33" s="347"/>
      <c r="ORW33" s="347"/>
      <c r="ORX33" s="347"/>
      <c r="ORY33" s="347"/>
      <c r="ORZ33" s="347"/>
      <c r="OSA33" s="347"/>
      <c r="OSB33" s="347"/>
      <c r="OSC33" s="347"/>
      <c r="OSD33" s="347"/>
      <c r="OSE33" s="347"/>
      <c r="OSF33" s="347"/>
      <c r="OSG33" s="347"/>
      <c r="OSH33" s="347"/>
      <c r="OSI33" s="347"/>
      <c r="OSJ33" s="347"/>
      <c r="OSK33" s="347"/>
      <c r="OSL33" s="347"/>
      <c r="OSM33" s="347"/>
      <c r="OSN33" s="347"/>
      <c r="OSO33" s="347"/>
      <c r="OSP33" s="347"/>
      <c r="OSQ33" s="347"/>
      <c r="OSR33" s="347"/>
      <c r="OSS33" s="347"/>
      <c r="OST33" s="347"/>
      <c r="OSU33" s="347"/>
      <c r="OSV33" s="347"/>
      <c r="OSW33" s="347"/>
      <c r="OSX33" s="347"/>
      <c r="OSY33" s="347"/>
      <c r="OSZ33" s="347"/>
      <c r="OTA33" s="347"/>
      <c r="OTB33" s="347"/>
      <c r="OTC33" s="347"/>
      <c r="OTD33" s="347"/>
      <c r="OTE33" s="347"/>
      <c r="OTF33" s="347"/>
      <c r="OTG33" s="347"/>
      <c r="OTH33" s="347"/>
      <c r="OTI33" s="347"/>
      <c r="OTJ33" s="347"/>
      <c r="OTK33" s="347"/>
      <c r="OTL33" s="347"/>
      <c r="OTM33" s="347"/>
      <c r="OTN33" s="347"/>
      <c r="OTO33" s="347"/>
      <c r="OTP33" s="347"/>
      <c r="OTQ33" s="347"/>
      <c r="OTR33" s="347"/>
      <c r="OTS33" s="347"/>
      <c r="OTT33" s="347"/>
      <c r="OTU33" s="347"/>
      <c r="OTV33" s="347"/>
      <c r="OTW33" s="347"/>
      <c r="OTX33" s="347"/>
      <c r="OTY33" s="347"/>
      <c r="OTZ33" s="347"/>
      <c r="OUA33" s="347"/>
      <c r="OUB33" s="347"/>
      <c r="OUC33" s="347"/>
      <c r="OUD33" s="347"/>
      <c r="OUE33" s="347"/>
      <c r="OUF33" s="347"/>
      <c r="OUG33" s="347"/>
      <c r="OUH33" s="347"/>
      <c r="OUI33" s="347"/>
      <c r="OUJ33" s="347"/>
      <c r="OUK33" s="347"/>
      <c r="OUL33" s="347"/>
      <c r="OUM33" s="347"/>
      <c r="OUN33" s="347"/>
      <c r="OUO33" s="347"/>
      <c r="OUP33" s="347"/>
      <c r="OUQ33" s="347"/>
      <c r="OUR33" s="347"/>
      <c r="OUS33" s="347"/>
      <c r="OUT33" s="347"/>
      <c r="OUU33" s="347"/>
      <c r="OUV33" s="347"/>
      <c r="OUW33" s="347"/>
      <c r="OUX33" s="347"/>
      <c r="OUY33" s="347"/>
      <c r="OUZ33" s="347"/>
      <c r="OVA33" s="347"/>
      <c r="OVB33" s="347"/>
      <c r="OVC33" s="347"/>
      <c r="OVD33" s="347"/>
      <c r="OVE33" s="347"/>
      <c r="OVF33" s="347"/>
      <c r="OVG33" s="347"/>
      <c r="OVH33" s="347"/>
      <c r="OVI33" s="347"/>
      <c r="OVJ33" s="347"/>
      <c r="OVK33" s="347"/>
      <c r="OVL33" s="347"/>
      <c r="OVM33" s="347"/>
      <c r="OVN33" s="347"/>
      <c r="OVO33" s="347"/>
      <c r="OVP33" s="347"/>
      <c r="OVQ33" s="347"/>
      <c r="OVR33" s="347"/>
      <c r="OVS33" s="347"/>
      <c r="OVT33" s="347"/>
      <c r="OVU33" s="347"/>
      <c r="OVV33" s="347"/>
      <c r="OVW33" s="347"/>
      <c r="OVX33" s="347"/>
      <c r="OVY33" s="347"/>
      <c r="OVZ33" s="347"/>
      <c r="OWA33" s="347"/>
      <c r="OWB33" s="347"/>
      <c r="OWC33" s="347"/>
      <c r="OWD33" s="347"/>
      <c r="OWE33" s="347"/>
      <c r="OWF33" s="347"/>
      <c r="OWG33" s="347"/>
      <c r="OWH33" s="347"/>
      <c r="OWI33" s="347"/>
      <c r="OWJ33" s="347"/>
      <c r="OWK33" s="347"/>
      <c r="OWL33" s="347"/>
      <c r="OWM33" s="347"/>
      <c r="OWN33" s="347"/>
      <c r="OWO33" s="347"/>
      <c r="OWP33" s="347"/>
      <c r="OWQ33" s="347"/>
      <c r="OWR33" s="347"/>
      <c r="OWS33" s="347"/>
      <c r="OWT33" s="347"/>
      <c r="OWU33" s="347"/>
      <c r="OWV33" s="347"/>
      <c r="OWW33" s="347"/>
      <c r="OWX33" s="347"/>
      <c r="OWY33" s="347"/>
      <c r="OWZ33" s="347"/>
      <c r="OXA33" s="347"/>
      <c r="OXB33" s="347"/>
      <c r="OXC33" s="347"/>
      <c r="OXD33" s="347"/>
      <c r="OXE33" s="347"/>
      <c r="OXF33" s="347"/>
      <c r="OXG33" s="347"/>
      <c r="OXH33" s="347"/>
      <c r="OXI33" s="347"/>
      <c r="OXJ33" s="347"/>
      <c r="OXK33" s="347"/>
      <c r="OXL33" s="347"/>
      <c r="OXM33" s="347"/>
      <c r="OXN33" s="347"/>
      <c r="OXO33" s="347"/>
      <c r="OXP33" s="347"/>
      <c r="OXQ33" s="347"/>
      <c r="OXR33" s="347"/>
      <c r="OXS33" s="347"/>
      <c r="OXT33" s="347"/>
      <c r="OXU33" s="347"/>
      <c r="OXV33" s="347"/>
      <c r="OXW33" s="347"/>
      <c r="OXX33" s="347"/>
      <c r="OXY33" s="347"/>
      <c r="OXZ33" s="347"/>
      <c r="OYA33" s="347"/>
      <c r="OYB33" s="347"/>
      <c r="OYC33" s="347"/>
      <c r="OYD33" s="347"/>
      <c r="OYE33" s="347"/>
      <c r="OYF33" s="347"/>
      <c r="OYG33" s="347"/>
      <c r="OYH33" s="347"/>
      <c r="OYI33" s="347"/>
      <c r="OYJ33" s="347"/>
      <c r="OYK33" s="347"/>
      <c r="OYL33" s="347"/>
      <c r="OYM33" s="347"/>
      <c r="OYN33" s="347"/>
      <c r="OYO33" s="347"/>
      <c r="OYP33" s="347"/>
      <c r="OYQ33" s="347"/>
      <c r="OYR33" s="347"/>
      <c r="OYS33" s="347"/>
      <c r="OYT33" s="347"/>
      <c r="OYU33" s="347"/>
      <c r="OYV33" s="347"/>
      <c r="OYW33" s="347"/>
      <c r="OYX33" s="347"/>
      <c r="OYY33" s="347"/>
      <c r="OYZ33" s="347"/>
      <c r="OZA33" s="347"/>
      <c r="OZB33" s="347"/>
      <c r="OZC33" s="347"/>
      <c r="OZD33" s="347"/>
      <c r="OZE33" s="347"/>
      <c r="OZF33" s="347"/>
      <c r="OZG33" s="347"/>
      <c r="OZH33" s="347"/>
      <c r="OZI33" s="347"/>
      <c r="OZJ33" s="347"/>
      <c r="OZK33" s="347"/>
      <c r="OZL33" s="347"/>
      <c r="OZM33" s="347"/>
      <c r="OZN33" s="347"/>
      <c r="OZO33" s="347"/>
      <c r="OZP33" s="347"/>
      <c r="OZQ33" s="347"/>
      <c r="OZR33" s="347"/>
      <c r="OZS33" s="347"/>
      <c r="OZT33" s="347"/>
      <c r="OZU33" s="347"/>
      <c r="OZV33" s="347"/>
      <c r="OZW33" s="347"/>
      <c r="OZX33" s="347"/>
      <c r="OZY33" s="347"/>
      <c r="OZZ33" s="347"/>
      <c r="PAA33" s="347"/>
      <c r="PAB33" s="347"/>
      <c r="PAC33" s="347"/>
      <c r="PAD33" s="347"/>
      <c r="PAE33" s="347"/>
      <c r="PAF33" s="347"/>
      <c r="PAG33" s="347"/>
      <c r="PAH33" s="347"/>
      <c r="PAI33" s="347"/>
      <c r="PAJ33" s="347"/>
      <c r="PAK33" s="347"/>
      <c r="PAL33" s="347"/>
      <c r="PAM33" s="347"/>
      <c r="PAN33" s="347"/>
      <c r="PAO33" s="347"/>
      <c r="PAP33" s="347"/>
      <c r="PAQ33" s="347"/>
      <c r="PAR33" s="347"/>
      <c r="PAS33" s="347"/>
      <c r="PAT33" s="347"/>
      <c r="PAU33" s="347"/>
      <c r="PAV33" s="347"/>
      <c r="PAW33" s="347"/>
      <c r="PAX33" s="347"/>
      <c r="PAY33" s="347"/>
      <c r="PAZ33" s="347"/>
      <c r="PBA33" s="347"/>
      <c r="PBB33" s="347"/>
      <c r="PBC33" s="347"/>
      <c r="PBD33" s="347"/>
      <c r="PBE33" s="347"/>
      <c r="PBF33" s="347"/>
      <c r="PBG33" s="347"/>
      <c r="PBH33" s="347"/>
      <c r="PBI33" s="347"/>
      <c r="PBJ33" s="347"/>
      <c r="PBK33" s="347"/>
      <c r="PBL33" s="347"/>
      <c r="PBM33" s="347"/>
      <c r="PBN33" s="347"/>
      <c r="PBO33" s="347"/>
      <c r="PBP33" s="347"/>
      <c r="PBQ33" s="347"/>
      <c r="PBR33" s="347"/>
      <c r="PBS33" s="347"/>
      <c r="PBT33" s="347"/>
      <c r="PBU33" s="347"/>
      <c r="PBV33" s="347"/>
      <c r="PBW33" s="347"/>
      <c r="PBX33" s="347"/>
      <c r="PBY33" s="347"/>
      <c r="PBZ33" s="347"/>
      <c r="PCA33" s="347"/>
      <c r="PCB33" s="347"/>
      <c r="PCC33" s="347"/>
      <c r="PCD33" s="347"/>
      <c r="PCE33" s="347"/>
      <c r="PCF33" s="347"/>
      <c r="PCG33" s="347"/>
      <c r="PCH33" s="347"/>
      <c r="PCI33" s="347"/>
      <c r="PCJ33" s="347"/>
      <c r="PCK33" s="347"/>
      <c r="PCL33" s="347"/>
      <c r="PCM33" s="347"/>
      <c r="PCN33" s="347"/>
      <c r="PCO33" s="347"/>
      <c r="PCP33" s="347"/>
      <c r="PCQ33" s="347"/>
      <c r="PCR33" s="347"/>
      <c r="PCS33" s="347"/>
      <c r="PCT33" s="347"/>
      <c r="PCU33" s="347"/>
      <c r="PCV33" s="347"/>
      <c r="PCW33" s="347"/>
      <c r="PCX33" s="347"/>
      <c r="PCY33" s="347"/>
      <c r="PCZ33" s="347"/>
      <c r="PDA33" s="347"/>
      <c r="PDB33" s="347"/>
      <c r="PDC33" s="347"/>
      <c r="PDD33" s="347"/>
      <c r="PDE33" s="347"/>
      <c r="PDF33" s="347"/>
      <c r="PDG33" s="347"/>
      <c r="PDH33" s="347"/>
      <c r="PDI33" s="347"/>
      <c r="PDJ33" s="347"/>
      <c r="PDK33" s="347"/>
      <c r="PDL33" s="347"/>
      <c r="PDM33" s="347"/>
      <c r="PDN33" s="347"/>
      <c r="PDO33" s="347"/>
      <c r="PDP33" s="347"/>
      <c r="PDQ33" s="347"/>
      <c r="PDR33" s="347"/>
      <c r="PDS33" s="347"/>
      <c r="PDT33" s="347"/>
      <c r="PDU33" s="347"/>
      <c r="PDV33" s="347"/>
      <c r="PDW33" s="347"/>
      <c r="PDX33" s="347"/>
      <c r="PDY33" s="347"/>
      <c r="PDZ33" s="347"/>
      <c r="PEA33" s="347"/>
      <c r="PEB33" s="347"/>
      <c r="PEC33" s="347"/>
      <c r="PED33" s="347"/>
      <c r="PEE33" s="347"/>
      <c r="PEF33" s="347"/>
      <c r="PEG33" s="347"/>
      <c r="PEH33" s="347"/>
      <c r="PEI33" s="347"/>
      <c r="PEJ33" s="347"/>
      <c r="PEK33" s="347"/>
      <c r="PEL33" s="347"/>
      <c r="PEM33" s="347"/>
      <c r="PEN33" s="347"/>
      <c r="PEO33" s="347"/>
      <c r="PEP33" s="347"/>
      <c r="PEQ33" s="347"/>
      <c r="PER33" s="347"/>
      <c r="PES33" s="347"/>
      <c r="PET33" s="347"/>
      <c r="PEU33" s="347"/>
      <c r="PEV33" s="347"/>
      <c r="PEW33" s="347"/>
      <c r="PEX33" s="347"/>
      <c r="PEY33" s="347"/>
      <c r="PEZ33" s="347"/>
      <c r="PFA33" s="347"/>
      <c r="PFB33" s="347"/>
      <c r="PFC33" s="347"/>
      <c r="PFD33" s="347"/>
      <c r="PFE33" s="347"/>
      <c r="PFF33" s="347"/>
      <c r="PFG33" s="347"/>
      <c r="PFH33" s="347"/>
      <c r="PFI33" s="347"/>
      <c r="PFJ33" s="347"/>
      <c r="PFK33" s="347"/>
      <c r="PFL33" s="347"/>
      <c r="PFM33" s="347"/>
      <c r="PFN33" s="347"/>
      <c r="PFO33" s="347"/>
      <c r="PFP33" s="347"/>
      <c r="PFQ33" s="347"/>
      <c r="PFR33" s="347"/>
      <c r="PFS33" s="347"/>
      <c r="PFT33" s="347"/>
      <c r="PFU33" s="347"/>
      <c r="PFV33" s="347"/>
      <c r="PFW33" s="347"/>
      <c r="PFX33" s="347"/>
      <c r="PFY33" s="347"/>
      <c r="PFZ33" s="347"/>
      <c r="PGA33" s="347"/>
      <c r="PGB33" s="347"/>
      <c r="PGC33" s="347"/>
      <c r="PGD33" s="347"/>
      <c r="PGE33" s="347"/>
      <c r="PGF33" s="347"/>
      <c r="PGG33" s="347"/>
      <c r="PGH33" s="347"/>
      <c r="PGI33" s="347"/>
      <c r="PGJ33" s="347"/>
      <c r="PGK33" s="347"/>
      <c r="PGL33" s="347"/>
      <c r="PGM33" s="347"/>
      <c r="PGN33" s="347"/>
      <c r="PGO33" s="347"/>
      <c r="PGP33" s="347"/>
      <c r="PGQ33" s="347"/>
      <c r="PGR33" s="347"/>
      <c r="PGS33" s="347"/>
      <c r="PGT33" s="347"/>
      <c r="PGU33" s="347"/>
      <c r="PGV33" s="347"/>
      <c r="PGW33" s="347"/>
      <c r="PGX33" s="347"/>
      <c r="PGY33" s="347"/>
      <c r="PGZ33" s="347"/>
      <c r="PHA33" s="347"/>
      <c r="PHB33" s="347"/>
      <c r="PHC33" s="347"/>
      <c r="PHD33" s="347"/>
      <c r="PHE33" s="347"/>
      <c r="PHF33" s="347"/>
      <c r="PHG33" s="347"/>
      <c r="PHH33" s="347"/>
      <c r="PHI33" s="347"/>
      <c r="PHJ33" s="347"/>
      <c r="PHK33" s="347"/>
      <c r="PHL33" s="347"/>
      <c r="PHM33" s="347"/>
      <c r="PHN33" s="347"/>
      <c r="PHO33" s="347"/>
      <c r="PHP33" s="347"/>
      <c r="PHQ33" s="347"/>
      <c r="PHR33" s="347"/>
      <c r="PHS33" s="347"/>
      <c r="PHT33" s="347"/>
      <c r="PHU33" s="347"/>
      <c r="PHV33" s="347"/>
      <c r="PHW33" s="347"/>
      <c r="PHX33" s="347"/>
      <c r="PHY33" s="347"/>
      <c r="PHZ33" s="347"/>
      <c r="PIA33" s="347"/>
      <c r="PIB33" s="347"/>
      <c r="PIC33" s="347"/>
      <c r="PID33" s="347"/>
      <c r="PIE33" s="347"/>
      <c r="PIF33" s="347"/>
      <c r="PIG33" s="347"/>
      <c r="PIH33" s="347"/>
      <c r="PII33" s="347"/>
      <c r="PIJ33" s="347"/>
      <c r="PIK33" s="347"/>
      <c r="PIL33" s="347"/>
      <c r="PIM33" s="347"/>
      <c r="PIN33" s="347"/>
      <c r="PIO33" s="347"/>
      <c r="PIP33" s="347"/>
      <c r="PIQ33" s="347"/>
      <c r="PIR33" s="347"/>
      <c r="PIS33" s="347"/>
      <c r="PIT33" s="347"/>
      <c r="PIU33" s="347"/>
      <c r="PIV33" s="347"/>
      <c r="PIW33" s="347"/>
      <c r="PIX33" s="347"/>
      <c r="PIY33" s="347"/>
      <c r="PIZ33" s="347"/>
      <c r="PJA33" s="347"/>
      <c r="PJB33" s="347"/>
      <c r="PJC33" s="347"/>
      <c r="PJD33" s="347"/>
      <c r="PJE33" s="347"/>
      <c r="PJF33" s="347"/>
      <c r="PJG33" s="347"/>
      <c r="PJH33" s="347"/>
      <c r="PJI33" s="347"/>
      <c r="PJJ33" s="347"/>
      <c r="PJK33" s="347"/>
      <c r="PJL33" s="347"/>
      <c r="PJM33" s="347"/>
      <c r="PJN33" s="347"/>
      <c r="PJO33" s="347"/>
      <c r="PJP33" s="347"/>
      <c r="PJQ33" s="347"/>
      <c r="PJR33" s="347"/>
      <c r="PJS33" s="347"/>
      <c r="PJT33" s="347"/>
      <c r="PJU33" s="347"/>
      <c r="PJV33" s="347"/>
      <c r="PJW33" s="347"/>
      <c r="PJX33" s="347"/>
      <c r="PJY33" s="347"/>
      <c r="PJZ33" s="347"/>
      <c r="PKA33" s="347"/>
      <c r="PKB33" s="347"/>
      <c r="PKC33" s="347"/>
      <c r="PKD33" s="347"/>
      <c r="PKE33" s="347"/>
      <c r="PKF33" s="347"/>
      <c r="PKG33" s="347"/>
      <c r="PKH33" s="347"/>
      <c r="PKI33" s="347"/>
      <c r="PKJ33" s="347"/>
      <c r="PKK33" s="347"/>
      <c r="PKL33" s="347"/>
      <c r="PKM33" s="347"/>
      <c r="PKN33" s="347"/>
      <c r="PKO33" s="347"/>
      <c r="PKP33" s="347"/>
      <c r="PKQ33" s="347"/>
      <c r="PKR33" s="347"/>
      <c r="PKS33" s="347"/>
      <c r="PKT33" s="347"/>
      <c r="PKU33" s="347"/>
      <c r="PKV33" s="347"/>
      <c r="PKW33" s="347"/>
      <c r="PKX33" s="347"/>
      <c r="PKY33" s="347"/>
      <c r="PKZ33" s="347"/>
      <c r="PLA33" s="347"/>
      <c r="PLB33" s="347"/>
      <c r="PLC33" s="347"/>
      <c r="PLD33" s="347"/>
      <c r="PLE33" s="347"/>
      <c r="PLF33" s="347"/>
      <c r="PLG33" s="347"/>
      <c r="PLH33" s="347"/>
      <c r="PLI33" s="347"/>
      <c r="PLJ33" s="347"/>
      <c r="PLK33" s="347"/>
      <c r="PLL33" s="347"/>
      <c r="PLM33" s="347"/>
      <c r="PLN33" s="347"/>
      <c r="PLO33" s="347"/>
      <c r="PLP33" s="347"/>
      <c r="PLQ33" s="347"/>
      <c r="PLR33" s="347"/>
      <c r="PLS33" s="347"/>
      <c r="PLT33" s="347"/>
      <c r="PLU33" s="347"/>
      <c r="PLV33" s="347"/>
      <c r="PLW33" s="347"/>
      <c r="PLX33" s="347"/>
      <c r="PLY33" s="347"/>
      <c r="PLZ33" s="347"/>
      <c r="PMA33" s="347"/>
      <c r="PMB33" s="347"/>
      <c r="PMC33" s="347"/>
      <c r="PMD33" s="347"/>
      <c r="PME33" s="347"/>
      <c r="PMF33" s="347"/>
      <c r="PMG33" s="347"/>
      <c r="PMH33" s="347"/>
      <c r="PMI33" s="347"/>
      <c r="PMJ33" s="347"/>
      <c r="PMK33" s="347"/>
      <c r="PML33" s="347"/>
      <c r="PMM33" s="347"/>
      <c r="PMN33" s="347"/>
      <c r="PMO33" s="347"/>
      <c r="PMP33" s="347"/>
      <c r="PMQ33" s="347"/>
      <c r="PMR33" s="347"/>
      <c r="PMS33" s="347"/>
      <c r="PMT33" s="347"/>
      <c r="PMU33" s="347"/>
      <c r="PMV33" s="347"/>
      <c r="PMW33" s="347"/>
      <c r="PMX33" s="347"/>
      <c r="PMY33" s="347"/>
      <c r="PMZ33" s="347"/>
      <c r="PNA33" s="347"/>
      <c r="PNB33" s="347"/>
      <c r="PNC33" s="347"/>
      <c r="PND33" s="347"/>
      <c r="PNE33" s="347"/>
      <c r="PNF33" s="347"/>
      <c r="PNG33" s="347"/>
      <c r="PNH33" s="347"/>
      <c r="PNI33" s="347"/>
      <c r="PNJ33" s="347"/>
      <c r="PNK33" s="347"/>
      <c r="PNL33" s="347"/>
      <c r="PNM33" s="347"/>
      <c r="PNN33" s="347"/>
      <c r="PNO33" s="347"/>
      <c r="PNP33" s="347"/>
      <c r="PNQ33" s="347"/>
      <c r="PNR33" s="347"/>
      <c r="PNS33" s="347"/>
      <c r="PNT33" s="347"/>
      <c r="PNU33" s="347"/>
      <c r="PNV33" s="347"/>
      <c r="PNW33" s="347"/>
      <c r="PNX33" s="347"/>
      <c r="PNY33" s="347"/>
      <c r="PNZ33" s="347"/>
      <c r="POA33" s="347"/>
      <c r="POB33" s="347"/>
      <c r="POC33" s="347"/>
      <c r="POD33" s="347"/>
      <c r="POE33" s="347"/>
      <c r="POF33" s="347"/>
      <c r="POG33" s="347"/>
      <c r="POH33" s="347"/>
      <c r="POI33" s="347"/>
      <c r="POJ33" s="347"/>
      <c r="POK33" s="347"/>
      <c r="POL33" s="347"/>
      <c r="POM33" s="347"/>
      <c r="PON33" s="347"/>
      <c r="POO33" s="347"/>
      <c r="POP33" s="347"/>
      <c r="POQ33" s="347"/>
      <c r="POR33" s="347"/>
      <c r="POS33" s="347"/>
      <c r="POT33" s="347"/>
      <c r="POU33" s="347"/>
      <c r="POV33" s="347"/>
      <c r="POW33" s="347"/>
      <c r="POX33" s="347"/>
      <c r="POY33" s="347"/>
      <c r="POZ33" s="347"/>
      <c r="PPA33" s="347"/>
      <c r="PPB33" s="347"/>
      <c r="PPC33" s="347"/>
      <c r="PPD33" s="347"/>
      <c r="PPE33" s="347"/>
      <c r="PPF33" s="347"/>
      <c r="PPG33" s="347"/>
      <c r="PPH33" s="347"/>
      <c r="PPI33" s="347"/>
      <c r="PPJ33" s="347"/>
      <c r="PPK33" s="347"/>
      <c r="PPL33" s="347"/>
      <c r="PPM33" s="347"/>
      <c r="PPN33" s="347"/>
      <c r="PPO33" s="347"/>
      <c r="PPP33" s="347"/>
      <c r="PPQ33" s="347"/>
      <c r="PPR33" s="347"/>
      <c r="PPS33" s="347"/>
      <c r="PPT33" s="347"/>
      <c r="PPU33" s="347"/>
      <c r="PPV33" s="347"/>
      <c r="PPW33" s="347"/>
      <c r="PPX33" s="347"/>
      <c r="PPY33" s="347"/>
      <c r="PPZ33" s="347"/>
      <c r="PQA33" s="347"/>
      <c r="PQB33" s="347"/>
      <c r="PQC33" s="347"/>
      <c r="PQD33" s="347"/>
      <c r="PQE33" s="347"/>
      <c r="PQF33" s="347"/>
      <c r="PQG33" s="347"/>
      <c r="PQH33" s="347"/>
      <c r="PQI33" s="347"/>
      <c r="PQJ33" s="347"/>
      <c r="PQK33" s="347"/>
      <c r="PQL33" s="347"/>
      <c r="PQM33" s="347"/>
      <c r="PQN33" s="347"/>
      <c r="PQO33" s="347"/>
      <c r="PQP33" s="347"/>
      <c r="PQQ33" s="347"/>
      <c r="PQR33" s="347"/>
      <c r="PQS33" s="347"/>
      <c r="PQT33" s="347"/>
      <c r="PQU33" s="347"/>
      <c r="PQV33" s="347"/>
      <c r="PQW33" s="347"/>
      <c r="PQX33" s="347"/>
      <c r="PQY33" s="347"/>
      <c r="PQZ33" s="347"/>
      <c r="PRA33" s="347"/>
      <c r="PRB33" s="347"/>
      <c r="PRC33" s="347"/>
      <c r="PRD33" s="347"/>
      <c r="PRE33" s="347"/>
      <c r="PRF33" s="347"/>
      <c r="PRG33" s="347"/>
      <c r="PRH33" s="347"/>
      <c r="PRI33" s="347"/>
      <c r="PRJ33" s="347"/>
      <c r="PRK33" s="347"/>
      <c r="PRL33" s="347"/>
      <c r="PRM33" s="347"/>
      <c r="PRN33" s="347"/>
      <c r="PRO33" s="347"/>
      <c r="PRP33" s="347"/>
      <c r="PRQ33" s="347"/>
      <c r="PRR33" s="347"/>
      <c r="PRS33" s="347"/>
      <c r="PRT33" s="347"/>
      <c r="PRU33" s="347"/>
      <c r="PRV33" s="347"/>
      <c r="PRW33" s="347"/>
      <c r="PRX33" s="347"/>
      <c r="PRY33" s="347"/>
      <c r="PRZ33" s="347"/>
      <c r="PSA33" s="347"/>
      <c r="PSB33" s="347"/>
      <c r="PSC33" s="347"/>
      <c r="PSD33" s="347"/>
      <c r="PSE33" s="347"/>
      <c r="PSF33" s="347"/>
      <c r="PSG33" s="347"/>
      <c r="PSH33" s="347"/>
      <c r="PSI33" s="347"/>
      <c r="PSJ33" s="347"/>
      <c r="PSK33" s="347"/>
      <c r="PSL33" s="347"/>
      <c r="PSM33" s="347"/>
      <c r="PSN33" s="347"/>
      <c r="PSO33" s="347"/>
      <c r="PSP33" s="347"/>
      <c r="PSQ33" s="347"/>
      <c r="PSR33" s="347"/>
      <c r="PSS33" s="347"/>
      <c r="PST33" s="347"/>
      <c r="PSU33" s="347"/>
      <c r="PSV33" s="347"/>
      <c r="PSW33" s="347"/>
      <c r="PSX33" s="347"/>
      <c r="PSY33" s="347"/>
      <c r="PSZ33" s="347"/>
      <c r="PTA33" s="347"/>
      <c r="PTB33" s="347"/>
      <c r="PTC33" s="347"/>
      <c r="PTD33" s="347"/>
      <c r="PTE33" s="347"/>
      <c r="PTF33" s="347"/>
      <c r="PTG33" s="347"/>
      <c r="PTH33" s="347"/>
      <c r="PTI33" s="347"/>
      <c r="PTJ33" s="347"/>
      <c r="PTK33" s="347"/>
      <c r="PTL33" s="347"/>
      <c r="PTM33" s="347"/>
      <c r="PTN33" s="347"/>
      <c r="PTO33" s="347"/>
      <c r="PTP33" s="347"/>
      <c r="PTQ33" s="347"/>
      <c r="PTR33" s="347"/>
      <c r="PTS33" s="347"/>
      <c r="PTT33" s="347"/>
      <c r="PTU33" s="347"/>
      <c r="PTV33" s="347"/>
      <c r="PTW33" s="347"/>
      <c r="PTX33" s="347"/>
      <c r="PTY33" s="347"/>
      <c r="PTZ33" s="347"/>
      <c r="PUA33" s="347"/>
      <c r="PUB33" s="347"/>
      <c r="PUC33" s="347"/>
      <c r="PUD33" s="347"/>
      <c r="PUE33" s="347"/>
      <c r="PUF33" s="347"/>
      <c r="PUG33" s="347"/>
      <c r="PUH33" s="347"/>
      <c r="PUI33" s="347"/>
      <c r="PUJ33" s="347"/>
      <c r="PUK33" s="347"/>
      <c r="PUL33" s="347"/>
      <c r="PUM33" s="347"/>
      <c r="PUN33" s="347"/>
      <c r="PUO33" s="347"/>
      <c r="PUP33" s="347"/>
      <c r="PUQ33" s="347"/>
      <c r="PUR33" s="347"/>
      <c r="PUS33" s="347"/>
      <c r="PUT33" s="347"/>
      <c r="PUU33" s="347"/>
      <c r="PUV33" s="347"/>
      <c r="PUW33" s="347"/>
      <c r="PUX33" s="347"/>
      <c r="PUY33" s="347"/>
      <c r="PUZ33" s="347"/>
      <c r="PVA33" s="347"/>
      <c r="PVB33" s="347"/>
      <c r="PVC33" s="347"/>
      <c r="PVD33" s="347"/>
      <c r="PVE33" s="347"/>
      <c r="PVF33" s="347"/>
      <c r="PVG33" s="347"/>
      <c r="PVH33" s="347"/>
      <c r="PVI33" s="347"/>
      <c r="PVJ33" s="347"/>
      <c r="PVK33" s="347"/>
      <c r="PVL33" s="347"/>
      <c r="PVM33" s="347"/>
      <c r="PVN33" s="347"/>
      <c r="PVO33" s="347"/>
      <c r="PVP33" s="347"/>
      <c r="PVQ33" s="347"/>
      <c r="PVR33" s="347"/>
      <c r="PVS33" s="347"/>
      <c r="PVT33" s="347"/>
      <c r="PVU33" s="347"/>
      <c r="PVV33" s="347"/>
      <c r="PVW33" s="347"/>
      <c r="PVX33" s="347"/>
      <c r="PVY33" s="347"/>
      <c r="PVZ33" s="347"/>
      <c r="PWA33" s="347"/>
      <c r="PWB33" s="347"/>
      <c r="PWC33" s="347"/>
      <c r="PWD33" s="347"/>
      <c r="PWE33" s="347"/>
      <c r="PWF33" s="347"/>
      <c r="PWG33" s="347"/>
      <c r="PWH33" s="347"/>
      <c r="PWI33" s="347"/>
      <c r="PWJ33" s="347"/>
      <c r="PWK33" s="347"/>
      <c r="PWL33" s="347"/>
      <c r="PWM33" s="347"/>
      <c r="PWN33" s="347"/>
      <c r="PWO33" s="347"/>
      <c r="PWP33" s="347"/>
      <c r="PWQ33" s="347"/>
      <c r="PWR33" s="347"/>
      <c r="PWS33" s="347"/>
      <c r="PWT33" s="347"/>
      <c r="PWU33" s="347"/>
      <c r="PWV33" s="347"/>
      <c r="PWW33" s="347"/>
      <c r="PWX33" s="347"/>
      <c r="PWY33" s="347"/>
      <c r="PWZ33" s="347"/>
      <c r="PXA33" s="347"/>
      <c r="PXB33" s="347"/>
      <c r="PXC33" s="347"/>
      <c r="PXD33" s="347"/>
      <c r="PXE33" s="347"/>
      <c r="PXF33" s="347"/>
      <c r="PXG33" s="347"/>
      <c r="PXH33" s="347"/>
      <c r="PXI33" s="347"/>
      <c r="PXJ33" s="347"/>
      <c r="PXK33" s="347"/>
      <c r="PXL33" s="347"/>
      <c r="PXM33" s="347"/>
      <c r="PXN33" s="347"/>
      <c r="PXO33" s="347"/>
      <c r="PXP33" s="347"/>
      <c r="PXQ33" s="347"/>
      <c r="PXR33" s="347"/>
      <c r="PXS33" s="347"/>
      <c r="PXT33" s="347"/>
      <c r="PXU33" s="347"/>
      <c r="PXV33" s="347"/>
      <c r="PXW33" s="347"/>
      <c r="PXX33" s="347"/>
      <c r="PXY33" s="347"/>
      <c r="PXZ33" s="347"/>
      <c r="PYA33" s="347"/>
      <c r="PYB33" s="347"/>
      <c r="PYC33" s="347"/>
      <c r="PYD33" s="347"/>
      <c r="PYE33" s="347"/>
      <c r="PYF33" s="347"/>
      <c r="PYG33" s="347"/>
      <c r="PYH33" s="347"/>
      <c r="PYI33" s="347"/>
      <c r="PYJ33" s="347"/>
      <c r="PYK33" s="347"/>
      <c r="PYL33" s="347"/>
      <c r="PYM33" s="347"/>
      <c r="PYN33" s="347"/>
      <c r="PYO33" s="347"/>
      <c r="PYP33" s="347"/>
      <c r="PYQ33" s="347"/>
      <c r="PYR33" s="347"/>
      <c r="PYS33" s="347"/>
      <c r="PYT33" s="347"/>
      <c r="PYU33" s="347"/>
      <c r="PYV33" s="347"/>
      <c r="PYW33" s="347"/>
      <c r="PYX33" s="347"/>
      <c r="PYY33" s="347"/>
      <c r="PYZ33" s="347"/>
      <c r="PZA33" s="347"/>
      <c r="PZB33" s="347"/>
      <c r="PZC33" s="347"/>
      <c r="PZD33" s="347"/>
      <c r="PZE33" s="347"/>
      <c r="PZF33" s="347"/>
      <c r="PZG33" s="347"/>
      <c r="PZH33" s="347"/>
      <c r="PZI33" s="347"/>
      <c r="PZJ33" s="347"/>
      <c r="PZK33" s="347"/>
      <c r="PZL33" s="347"/>
      <c r="PZM33" s="347"/>
      <c r="PZN33" s="347"/>
      <c r="PZO33" s="347"/>
      <c r="PZP33" s="347"/>
      <c r="PZQ33" s="347"/>
      <c r="PZR33" s="347"/>
      <c r="PZS33" s="347"/>
      <c r="PZT33" s="347"/>
      <c r="PZU33" s="347"/>
      <c r="PZV33" s="347"/>
      <c r="PZW33" s="347"/>
      <c r="PZX33" s="347"/>
      <c r="PZY33" s="347"/>
      <c r="PZZ33" s="347"/>
      <c r="QAA33" s="347"/>
      <c r="QAB33" s="347"/>
      <c r="QAC33" s="347"/>
      <c r="QAD33" s="347"/>
      <c r="QAE33" s="347"/>
      <c r="QAF33" s="347"/>
      <c r="QAG33" s="347"/>
      <c r="QAH33" s="347"/>
      <c r="QAI33" s="347"/>
      <c r="QAJ33" s="347"/>
      <c r="QAK33" s="347"/>
      <c r="QAL33" s="347"/>
      <c r="QAM33" s="347"/>
      <c r="QAN33" s="347"/>
      <c r="QAO33" s="347"/>
      <c r="QAP33" s="347"/>
      <c r="QAQ33" s="347"/>
      <c r="QAR33" s="347"/>
      <c r="QAS33" s="347"/>
      <c r="QAT33" s="347"/>
      <c r="QAU33" s="347"/>
      <c r="QAV33" s="347"/>
      <c r="QAW33" s="347"/>
      <c r="QAX33" s="347"/>
      <c r="QAY33" s="347"/>
      <c r="QAZ33" s="347"/>
      <c r="QBA33" s="347"/>
      <c r="QBB33" s="347"/>
      <c r="QBC33" s="347"/>
      <c r="QBD33" s="347"/>
      <c r="QBE33" s="347"/>
      <c r="QBF33" s="347"/>
      <c r="QBG33" s="347"/>
      <c r="QBH33" s="347"/>
      <c r="QBI33" s="347"/>
      <c r="QBJ33" s="347"/>
      <c r="QBK33" s="347"/>
      <c r="QBL33" s="347"/>
      <c r="QBM33" s="347"/>
      <c r="QBN33" s="347"/>
      <c r="QBO33" s="347"/>
      <c r="QBP33" s="347"/>
      <c r="QBQ33" s="347"/>
      <c r="QBR33" s="347"/>
      <c r="QBS33" s="347"/>
      <c r="QBT33" s="347"/>
      <c r="QBU33" s="347"/>
      <c r="QBV33" s="347"/>
      <c r="QBW33" s="347"/>
      <c r="QBX33" s="347"/>
      <c r="QBY33" s="347"/>
      <c r="QBZ33" s="347"/>
      <c r="QCA33" s="347"/>
      <c r="QCB33" s="347"/>
      <c r="QCC33" s="347"/>
      <c r="QCD33" s="347"/>
      <c r="QCE33" s="347"/>
      <c r="QCF33" s="347"/>
      <c r="QCG33" s="347"/>
      <c r="QCH33" s="347"/>
      <c r="QCI33" s="347"/>
      <c r="QCJ33" s="347"/>
      <c r="QCK33" s="347"/>
      <c r="QCL33" s="347"/>
      <c r="QCM33" s="347"/>
      <c r="QCN33" s="347"/>
      <c r="QCO33" s="347"/>
      <c r="QCP33" s="347"/>
      <c r="QCQ33" s="347"/>
      <c r="QCR33" s="347"/>
      <c r="QCS33" s="347"/>
      <c r="QCT33" s="347"/>
      <c r="QCU33" s="347"/>
      <c r="QCV33" s="347"/>
      <c r="QCW33" s="347"/>
      <c r="QCX33" s="347"/>
      <c r="QCY33" s="347"/>
      <c r="QCZ33" s="347"/>
      <c r="QDA33" s="347"/>
      <c r="QDB33" s="347"/>
      <c r="QDC33" s="347"/>
      <c r="QDD33" s="347"/>
      <c r="QDE33" s="347"/>
      <c r="QDF33" s="347"/>
      <c r="QDG33" s="347"/>
      <c r="QDH33" s="347"/>
      <c r="QDI33" s="347"/>
      <c r="QDJ33" s="347"/>
      <c r="QDK33" s="347"/>
      <c r="QDL33" s="347"/>
      <c r="QDM33" s="347"/>
      <c r="QDN33" s="347"/>
      <c r="QDO33" s="347"/>
      <c r="QDP33" s="347"/>
      <c r="QDQ33" s="347"/>
      <c r="QDR33" s="347"/>
      <c r="QDS33" s="347"/>
      <c r="QDT33" s="347"/>
      <c r="QDU33" s="347"/>
      <c r="QDV33" s="347"/>
      <c r="QDW33" s="347"/>
      <c r="QDX33" s="347"/>
      <c r="QDY33" s="347"/>
      <c r="QDZ33" s="347"/>
      <c r="QEA33" s="347"/>
      <c r="QEB33" s="347"/>
      <c r="QEC33" s="347"/>
      <c r="QED33" s="347"/>
      <c r="QEE33" s="347"/>
      <c r="QEF33" s="347"/>
      <c r="QEG33" s="347"/>
      <c r="QEH33" s="347"/>
      <c r="QEI33" s="347"/>
      <c r="QEJ33" s="347"/>
      <c r="QEK33" s="347"/>
      <c r="QEL33" s="347"/>
      <c r="QEM33" s="347"/>
      <c r="QEN33" s="347"/>
      <c r="QEO33" s="347"/>
      <c r="QEP33" s="347"/>
      <c r="QEQ33" s="347"/>
      <c r="QER33" s="347"/>
      <c r="QES33" s="347"/>
      <c r="QET33" s="347"/>
      <c r="QEU33" s="347"/>
      <c r="QEV33" s="347"/>
      <c r="QEW33" s="347"/>
      <c r="QEX33" s="347"/>
      <c r="QEY33" s="347"/>
      <c r="QEZ33" s="347"/>
      <c r="QFA33" s="347"/>
      <c r="QFB33" s="347"/>
      <c r="QFC33" s="347"/>
      <c r="QFD33" s="347"/>
      <c r="QFE33" s="347"/>
      <c r="QFF33" s="347"/>
      <c r="QFG33" s="347"/>
      <c r="QFH33" s="347"/>
      <c r="QFI33" s="347"/>
      <c r="QFJ33" s="347"/>
      <c r="QFK33" s="347"/>
      <c r="QFL33" s="347"/>
      <c r="QFM33" s="347"/>
      <c r="QFN33" s="347"/>
      <c r="QFO33" s="347"/>
      <c r="QFP33" s="347"/>
      <c r="QFQ33" s="347"/>
      <c r="QFR33" s="347"/>
      <c r="QFS33" s="347"/>
      <c r="QFT33" s="347"/>
      <c r="QFU33" s="347"/>
      <c r="QFV33" s="347"/>
      <c r="QFW33" s="347"/>
      <c r="QFX33" s="347"/>
      <c r="QFY33" s="347"/>
      <c r="QFZ33" s="347"/>
      <c r="QGA33" s="347"/>
      <c r="QGB33" s="347"/>
      <c r="QGC33" s="347"/>
      <c r="QGD33" s="347"/>
      <c r="QGE33" s="347"/>
      <c r="QGF33" s="347"/>
      <c r="QGG33" s="347"/>
      <c r="QGH33" s="347"/>
      <c r="QGI33" s="347"/>
      <c r="QGJ33" s="347"/>
      <c r="QGK33" s="347"/>
      <c r="QGL33" s="347"/>
      <c r="QGM33" s="347"/>
      <c r="QGN33" s="347"/>
      <c r="QGO33" s="347"/>
      <c r="QGP33" s="347"/>
      <c r="QGQ33" s="347"/>
      <c r="QGR33" s="347"/>
      <c r="QGS33" s="347"/>
      <c r="QGT33" s="347"/>
      <c r="QGU33" s="347"/>
      <c r="QGV33" s="347"/>
      <c r="QGW33" s="347"/>
      <c r="QGX33" s="347"/>
      <c r="QGY33" s="347"/>
      <c r="QGZ33" s="347"/>
      <c r="QHA33" s="347"/>
      <c r="QHB33" s="347"/>
      <c r="QHC33" s="347"/>
      <c r="QHD33" s="347"/>
      <c r="QHE33" s="347"/>
      <c r="QHF33" s="347"/>
      <c r="QHG33" s="347"/>
      <c r="QHH33" s="347"/>
      <c r="QHI33" s="347"/>
      <c r="QHJ33" s="347"/>
      <c r="QHK33" s="347"/>
      <c r="QHL33" s="347"/>
      <c r="QHM33" s="347"/>
      <c r="QHN33" s="347"/>
      <c r="QHO33" s="347"/>
      <c r="QHP33" s="347"/>
      <c r="QHQ33" s="347"/>
      <c r="QHR33" s="347"/>
      <c r="QHS33" s="347"/>
      <c r="QHT33" s="347"/>
      <c r="QHU33" s="347"/>
      <c r="QHV33" s="347"/>
      <c r="QHW33" s="347"/>
      <c r="QHX33" s="347"/>
      <c r="QHY33" s="347"/>
      <c r="QHZ33" s="347"/>
      <c r="QIA33" s="347"/>
      <c r="QIB33" s="347"/>
      <c r="QIC33" s="347"/>
      <c r="QID33" s="347"/>
      <c r="QIE33" s="347"/>
      <c r="QIF33" s="347"/>
      <c r="QIG33" s="347"/>
      <c r="QIH33" s="347"/>
      <c r="QII33" s="347"/>
      <c r="QIJ33" s="347"/>
      <c r="QIK33" s="347"/>
      <c r="QIL33" s="347"/>
      <c r="QIM33" s="347"/>
      <c r="QIN33" s="347"/>
      <c r="QIO33" s="347"/>
      <c r="QIP33" s="347"/>
      <c r="QIQ33" s="347"/>
      <c r="QIR33" s="347"/>
      <c r="QIS33" s="347"/>
      <c r="QIT33" s="347"/>
      <c r="QIU33" s="347"/>
      <c r="QIV33" s="347"/>
      <c r="QIW33" s="347"/>
      <c r="QIX33" s="347"/>
      <c r="QIY33" s="347"/>
      <c r="QIZ33" s="347"/>
      <c r="QJA33" s="347"/>
      <c r="QJB33" s="347"/>
      <c r="QJC33" s="347"/>
      <c r="QJD33" s="347"/>
      <c r="QJE33" s="347"/>
      <c r="QJF33" s="347"/>
      <c r="QJG33" s="347"/>
      <c r="QJH33" s="347"/>
      <c r="QJI33" s="347"/>
      <c r="QJJ33" s="347"/>
      <c r="QJK33" s="347"/>
      <c r="QJL33" s="347"/>
      <c r="QJM33" s="347"/>
      <c r="QJN33" s="347"/>
      <c r="QJO33" s="347"/>
      <c r="QJP33" s="347"/>
      <c r="QJQ33" s="347"/>
      <c r="QJR33" s="347"/>
      <c r="QJS33" s="347"/>
      <c r="QJT33" s="347"/>
      <c r="QJU33" s="347"/>
      <c r="QJV33" s="347"/>
      <c r="QJW33" s="347"/>
      <c r="QJX33" s="347"/>
      <c r="QJY33" s="347"/>
      <c r="QJZ33" s="347"/>
      <c r="QKA33" s="347"/>
      <c r="QKB33" s="347"/>
      <c r="QKC33" s="347"/>
      <c r="QKD33" s="347"/>
      <c r="QKE33" s="347"/>
      <c r="QKF33" s="347"/>
      <c r="QKG33" s="347"/>
      <c r="QKH33" s="347"/>
      <c r="QKI33" s="347"/>
      <c r="QKJ33" s="347"/>
      <c r="QKK33" s="347"/>
      <c r="QKL33" s="347"/>
      <c r="QKM33" s="347"/>
      <c r="QKN33" s="347"/>
      <c r="QKO33" s="347"/>
      <c r="QKP33" s="347"/>
      <c r="QKQ33" s="347"/>
      <c r="QKR33" s="347"/>
      <c r="QKS33" s="347"/>
      <c r="QKT33" s="347"/>
      <c r="QKU33" s="347"/>
      <c r="QKV33" s="347"/>
      <c r="QKW33" s="347"/>
      <c r="QKX33" s="347"/>
      <c r="QKY33" s="347"/>
      <c r="QKZ33" s="347"/>
      <c r="QLA33" s="347"/>
      <c r="QLB33" s="347"/>
      <c r="QLC33" s="347"/>
      <c r="QLD33" s="347"/>
      <c r="QLE33" s="347"/>
      <c r="QLF33" s="347"/>
      <c r="QLG33" s="347"/>
      <c r="QLH33" s="347"/>
      <c r="QLI33" s="347"/>
      <c r="QLJ33" s="347"/>
      <c r="QLK33" s="347"/>
      <c r="QLL33" s="347"/>
      <c r="QLM33" s="347"/>
      <c r="QLN33" s="347"/>
      <c r="QLO33" s="347"/>
      <c r="QLP33" s="347"/>
      <c r="QLQ33" s="347"/>
      <c r="QLR33" s="347"/>
      <c r="QLS33" s="347"/>
      <c r="QLT33" s="347"/>
      <c r="QLU33" s="347"/>
      <c r="QLV33" s="347"/>
      <c r="QLW33" s="347"/>
      <c r="QLX33" s="347"/>
      <c r="QLY33" s="347"/>
      <c r="QLZ33" s="347"/>
      <c r="QMA33" s="347"/>
      <c r="QMB33" s="347"/>
      <c r="QMC33" s="347"/>
      <c r="QMD33" s="347"/>
      <c r="QME33" s="347"/>
      <c r="QMF33" s="347"/>
      <c r="QMG33" s="347"/>
      <c r="QMH33" s="347"/>
      <c r="QMI33" s="347"/>
      <c r="QMJ33" s="347"/>
      <c r="QMK33" s="347"/>
      <c r="QML33" s="347"/>
      <c r="QMM33" s="347"/>
      <c r="QMN33" s="347"/>
      <c r="QMO33" s="347"/>
      <c r="QMP33" s="347"/>
      <c r="QMQ33" s="347"/>
      <c r="QMR33" s="347"/>
      <c r="QMS33" s="347"/>
      <c r="QMT33" s="347"/>
      <c r="QMU33" s="347"/>
      <c r="QMV33" s="347"/>
      <c r="QMW33" s="347"/>
      <c r="QMX33" s="347"/>
      <c r="QMY33" s="347"/>
      <c r="QMZ33" s="347"/>
      <c r="QNA33" s="347"/>
      <c r="QNB33" s="347"/>
      <c r="QNC33" s="347"/>
      <c r="QND33" s="347"/>
      <c r="QNE33" s="347"/>
      <c r="QNF33" s="347"/>
      <c r="QNG33" s="347"/>
      <c r="QNH33" s="347"/>
      <c r="QNI33" s="347"/>
      <c r="QNJ33" s="347"/>
      <c r="QNK33" s="347"/>
      <c r="QNL33" s="347"/>
      <c r="QNM33" s="347"/>
      <c r="QNN33" s="347"/>
      <c r="QNO33" s="347"/>
      <c r="QNP33" s="347"/>
      <c r="QNQ33" s="347"/>
      <c r="QNR33" s="347"/>
      <c r="QNS33" s="347"/>
      <c r="QNT33" s="347"/>
      <c r="QNU33" s="347"/>
      <c r="QNV33" s="347"/>
      <c r="QNW33" s="347"/>
      <c r="QNX33" s="347"/>
      <c r="QNY33" s="347"/>
      <c r="QNZ33" s="347"/>
      <c r="QOA33" s="347"/>
      <c r="QOB33" s="347"/>
      <c r="QOC33" s="347"/>
      <c r="QOD33" s="347"/>
      <c r="QOE33" s="347"/>
      <c r="QOF33" s="347"/>
      <c r="QOG33" s="347"/>
      <c r="QOH33" s="347"/>
      <c r="QOI33" s="347"/>
      <c r="QOJ33" s="347"/>
      <c r="QOK33" s="347"/>
      <c r="QOL33" s="347"/>
      <c r="QOM33" s="347"/>
      <c r="QON33" s="347"/>
      <c r="QOO33" s="347"/>
      <c r="QOP33" s="347"/>
      <c r="QOQ33" s="347"/>
      <c r="QOR33" s="347"/>
      <c r="QOS33" s="347"/>
      <c r="QOT33" s="347"/>
      <c r="QOU33" s="347"/>
      <c r="QOV33" s="347"/>
      <c r="QOW33" s="347"/>
      <c r="QOX33" s="347"/>
      <c r="QOY33" s="347"/>
      <c r="QOZ33" s="347"/>
      <c r="QPA33" s="347"/>
      <c r="QPB33" s="347"/>
      <c r="QPC33" s="347"/>
      <c r="QPD33" s="347"/>
      <c r="QPE33" s="347"/>
      <c r="QPF33" s="347"/>
      <c r="QPG33" s="347"/>
      <c r="QPH33" s="347"/>
      <c r="QPI33" s="347"/>
      <c r="QPJ33" s="347"/>
      <c r="QPK33" s="347"/>
      <c r="QPL33" s="347"/>
      <c r="QPM33" s="347"/>
      <c r="QPN33" s="347"/>
      <c r="QPO33" s="347"/>
      <c r="QPP33" s="347"/>
      <c r="QPQ33" s="347"/>
      <c r="QPR33" s="347"/>
      <c r="QPS33" s="347"/>
      <c r="QPT33" s="347"/>
      <c r="QPU33" s="347"/>
      <c r="QPV33" s="347"/>
      <c r="QPW33" s="347"/>
      <c r="QPX33" s="347"/>
      <c r="QPY33" s="347"/>
      <c r="QPZ33" s="347"/>
      <c r="QQA33" s="347"/>
      <c r="QQB33" s="347"/>
      <c r="QQC33" s="347"/>
      <c r="QQD33" s="347"/>
      <c r="QQE33" s="347"/>
      <c r="QQF33" s="347"/>
      <c r="QQG33" s="347"/>
      <c r="QQH33" s="347"/>
      <c r="QQI33" s="347"/>
      <c r="QQJ33" s="347"/>
      <c r="QQK33" s="347"/>
      <c r="QQL33" s="347"/>
      <c r="QQM33" s="347"/>
      <c r="QQN33" s="347"/>
      <c r="QQO33" s="347"/>
      <c r="QQP33" s="347"/>
      <c r="QQQ33" s="347"/>
      <c r="QQR33" s="347"/>
      <c r="QQS33" s="347"/>
      <c r="QQT33" s="347"/>
      <c r="QQU33" s="347"/>
      <c r="QQV33" s="347"/>
      <c r="QQW33" s="347"/>
      <c r="QQX33" s="347"/>
      <c r="QQY33" s="347"/>
      <c r="QQZ33" s="347"/>
      <c r="QRA33" s="347"/>
      <c r="QRB33" s="347"/>
      <c r="QRC33" s="347"/>
      <c r="QRD33" s="347"/>
      <c r="QRE33" s="347"/>
      <c r="QRF33" s="347"/>
      <c r="QRG33" s="347"/>
      <c r="QRH33" s="347"/>
      <c r="QRI33" s="347"/>
      <c r="QRJ33" s="347"/>
      <c r="QRK33" s="347"/>
      <c r="QRL33" s="347"/>
      <c r="QRM33" s="347"/>
      <c r="QRN33" s="347"/>
      <c r="QRO33" s="347"/>
      <c r="QRP33" s="347"/>
      <c r="QRQ33" s="347"/>
      <c r="QRR33" s="347"/>
      <c r="QRS33" s="347"/>
      <c r="QRT33" s="347"/>
      <c r="QRU33" s="347"/>
      <c r="QRV33" s="347"/>
      <c r="QRW33" s="347"/>
      <c r="QRX33" s="347"/>
      <c r="QRY33" s="347"/>
      <c r="QRZ33" s="347"/>
      <c r="QSA33" s="347"/>
      <c r="QSB33" s="347"/>
      <c r="QSC33" s="347"/>
      <c r="QSD33" s="347"/>
      <c r="QSE33" s="347"/>
      <c r="QSF33" s="347"/>
      <c r="QSG33" s="347"/>
      <c r="QSH33" s="347"/>
      <c r="QSI33" s="347"/>
      <c r="QSJ33" s="347"/>
      <c r="QSK33" s="347"/>
      <c r="QSL33" s="347"/>
      <c r="QSM33" s="347"/>
      <c r="QSN33" s="347"/>
      <c r="QSO33" s="347"/>
      <c r="QSP33" s="347"/>
      <c r="QSQ33" s="347"/>
      <c r="QSR33" s="347"/>
      <c r="QSS33" s="347"/>
      <c r="QST33" s="347"/>
      <c r="QSU33" s="347"/>
      <c r="QSV33" s="347"/>
      <c r="QSW33" s="347"/>
      <c r="QSX33" s="347"/>
      <c r="QSY33" s="347"/>
      <c r="QSZ33" s="347"/>
      <c r="QTA33" s="347"/>
      <c r="QTB33" s="347"/>
      <c r="QTC33" s="347"/>
      <c r="QTD33" s="347"/>
      <c r="QTE33" s="347"/>
      <c r="QTF33" s="347"/>
      <c r="QTG33" s="347"/>
      <c r="QTH33" s="347"/>
      <c r="QTI33" s="347"/>
      <c r="QTJ33" s="347"/>
      <c r="QTK33" s="347"/>
      <c r="QTL33" s="347"/>
      <c r="QTM33" s="347"/>
      <c r="QTN33" s="347"/>
      <c r="QTO33" s="347"/>
      <c r="QTP33" s="347"/>
      <c r="QTQ33" s="347"/>
      <c r="QTR33" s="347"/>
      <c r="QTS33" s="347"/>
      <c r="QTT33" s="347"/>
      <c r="QTU33" s="347"/>
      <c r="QTV33" s="347"/>
      <c r="QTW33" s="347"/>
      <c r="QTX33" s="347"/>
      <c r="QTY33" s="347"/>
      <c r="QTZ33" s="347"/>
      <c r="QUA33" s="347"/>
      <c r="QUB33" s="347"/>
      <c r="QUC33" s="347"/>
      <c r="QUD33" s="347"/>
      <c r="QUE33" s="347"/>
      <c r="QUF33" s="347"/>
      <c r="QUG33" s="347"/>
      <c r="QUH33" s="347"/>
      <c r="QUI33" s="347"/>
      <c r="QUJ33" s="347"/>
      <c r="QUK33" s="347"/>
      <c r="QUL33" s="347"/>
      <c r="QUM33" s="347"/>
      <c r="QUN33" s="347"/>
      <c r="QUO33" s="347"/>
      <c r="QUP33" s="347"/>
      <c r="QUQ33" s="347"/>
      <c r="QUR33" s="347"/>
      <c r="QUS33" s="347"/>
      <c r="QUT33" s="347"/>
      <c r="QUU33" s="347"/>
      <c r="QUV33" s="347"/>
      <c r="QUW33" s="347"/>
      <c r="QUX33" s="347"/>
      <c r="QUY33" s="347"/>
      <c r="QUZ33" s="347"/>
      <c r="QVA33" s="347"/>
      <c r="QVB33" s="347"/>
      <c r="QVC33" s="347"/>
      <c r="QVD33" s="347"/>
      <c r="QVE33" s="347"/>
      <c r="QVF33" s="347"/>
      <c r="QVG33" s="347"/>
      <c r="QVH33" s="347"/>
      <c r="QVI33" s="347"/>
      <c r="QVJ33" s="347"/>
      <c r="QVK33" s="347"/>
      <c r="QVL33" s="347"/>
      <c r="QVM33" s="347"/>
      <c r="QVN33" s="347"/>
      <c r="QVO33" s="347"/>
      <c r="QVP33" s="347"/>
      <c r="QVQ33" s="347"/>
      <c r="QVR33" s="347"/>
      <c r="QVS33" s="347"/>
      <c r="QVT33" s="347"/>
      <c r="QVU33" s="347"/>
      <c r="QVV33" s="347"/>
      <c r="QVW33" s="347"/>
      <c r="QVX33" s="347"/>
      <c r="QVY33" s="347"/>
      <c r="QVZ33" s="347"/>
      <c r="QWA33" s="347"/>
      <c r="QWB33" s="347"/>
      <c r="QWC33" s="347"/>
      <c r="QWD33" s="347"/>
      <c r="QWE33" s="347"/>
      <c r="QWF33" s="347"/>
      <c r="QWG33" s="347"/>
      <c r="QWH33" s="347"/>
      <c r="QWI33" s="347"/>
      <c r="QWJ33" s="347"/>
      <c r="QWK33" s="347"/>
      <c r="QWL33" s="347"/>
      <c r="QWM33" s="347"/>
      <c r="QWN33" s="347"/>
      <c r="QWO33" s="347"/>
      <c r="QWP33" s="347"/>
      <c r="QWQ33" s="347"/>
      <c r="QWR33" s="347"/>
      <c r="QWS33" s="347"/>
      <c r="QWT33" s="347"/>
      <c r="QWU33" s="347"/>
      <c r="QWV33" s="347"/>
      <c r="QWW33" s="347"/>
      <c r="QWX33" s="347"/>
      <c r="QWY33" s="347"/>
      <c r="QWZ33" s="347"/>
      <c r="QXA33" s="347"/>
      <c r="QXB33" s="347"/>
      <c r="QXC33" s="347"/>
      <c r="QXD33" s="347"/>
      <c r="QXE33" s="347"/>
      <c r="QXF33" s="347"/>
      <c r="QXG33" s="347"/>
      <c r="QXH33" s="347"/>
      <c r="QXI33" s="347"/>
      <c r="QXJ33" s="347"/>
      <c r="QXK33" s="347"/>
      <c r="QXL33" s="347"/>
      <c r="QXM33" s="347"/>
      <c r="QXN33" s="347"/>
      <c r="QXO33" s="347"/>
      <c r="QXP33" s="347"/>
      <c r="QXQ33" s="347"/>
      <c r="QXR33" s="347"/>
      <c r="QXS33" s="347"/>
      <c r="QXT33" s="347"/>
      <c r="QXU33" s="347"/>
      <c r="QXV33" s="347"/>
      <c r="QXW33" s="347"/>
      <c r="QXX33" s="347"/>
      <c r="QXY33" s="347"/>
      <c r="QXZ33" s="347"/>
      <c r="QYA33" s="347"/>
      <c r="QYB33" s="347"/>
      <c r="QYC33" s="347"/>
      <c r="QYD33" s="347"/>
      <c r="QYE33" s="347"/>
      <c r="QYF33" s="347"/>
      <c r="QYG33" s="347"/>
      <c r="QYH33" s="347"/>
      <c r="QYI33" s="347"/>
      <c r="QYJ33" s="347"/>
      <c r="QYK33" s="347"/>
      <c r="QYL33" s="347"/>
      <c r="QYM33" s="347"/>
      <c r="QYN33" s="347"/>
      <c r="QYO33" s="347"/>
      <c r="QYP33" s="347"/>
      <c r="QYQ33" s="347"/>
      <c r="QYR33" s="347"/>
      <c r="QYS33" s="347"/>
      <c r="QYT33" s="347"/>
      <c r="QYU33" s="347"/>
      <c r="QYV33" s="347"/>
      <c r="QYW33" s="347"/>
      <c r="QYX33" s="347"/>
      <c r="QYY33" s="347"/>
      <c r="QYZ33" s="347"/>
      <c r="QZA33" s="347"/>
      <c r="QZB33" s="347"/>
      <c r="QZC33" s="347"/>
      <c r="QZD33" s="347"/>
      <c r="QZE33" s="347"/>
      <c r="QZF33" s="347"/>
      <c r="QZG33" s="347"/>
      <c r="QZH33" s="347"/>
      <c r="QZI33" s="347"/>
      <c r="QZJ33" s="347"/>
      <c r="QZK33" s="347"/>
      <c r="QZL33" s="347"/>
      <c r="QZM33" s="347"/>
      <c r="QZN33" s="347"/>
      <c r="QZO33" s="347"/>
      <c r="QZP33" s="347"/>
      <c r="QZQ33" s="347"/>
      <c r="QZR33" s="347"/>
      <c r="QZS33" s="347"/>
      <c r="QZT33" s="347"/>
      <c r="QZU33" s="347"/>
      <c r="QZV33" s="347"/>
      <c r="QZW33" s="347"/>
      <c r="QZX33" s="347"/>
      <c r="QZY33" s="347"/>
      <c r="QZZ33" s="347"/>
      <c r="RAA33" s="347"/>
      <c r="RAB33" s="347"/>
      <c r="RAC33" s="347"/>
      <c r="RAD33" s="347"/>
      <c r="RAE33" s="347"/>
      <c r="RAF33" s="347"/>
      <c r="RAG33" s="347"/>
      <c r="RAH33" s="347"/>
      <c r="RAI33" s="347"/>
      <c r="RAJ33" s="347"/>
      <c r="RAK33" s="347"/>
      <c r="RAL33" s="347"/>
      <c r="RAM33" s="347"/>
      <c r="RAN33" s="347"/>
      <c r="RAO33" s="347"/>
      <c r="RAP33" s="347"/>
      <c r="RAQ33" s="347"/>
      <c r="RAR33" s="347"/>
      <c r="RAS33" s="347"/>
      <c r="RAT33" s="347"/>
      <c r="RAU33" s="347"/>
      <c r="RAV33" s="347"/>
      <c r="RAW33" s="347"/>
      <c r="RAX33" s="347"/>
      <c r="RAY33" s="347"/>
      <c r="RAZ33" s="347"/>
      <c r="RBA33" s="347"/>
      <c r="RBB33" s="347"/>
      <c r="RBC33" s="347"/>
      <c r="RBD33" s="347"/>
      <c r="RBE33" s="347"/>
      <c r="RBF33" s="347"/>
      <c r="RBG33" s="347"/>
      <c r="RBH33" s="347"/>
      <c r="RBI33" s="347"/>
      <c r="RBJ33" s="347"/>
      <c r="RBK33" s="347"/>
      <c r="RBL33" s="347"/>
      <c r="RBM33" s="347"/>
      <c r="RBN33" s="347"/>
      <c r="RBO33" s="347"/>
      <c r="RBP33" s="347"/>
      <c r="RBQ33" s="347"/>
      <c r="RBR33" s="347"/>
      <c r="RBS33" s="347"/>
      <c r="RBT33" s="347"/>
      <c r="RBU33" s="347"/>
      <c r="RBV33" s="347"/>
      <c r="RBW33" s="347"/>
      <c r="RBX33" s="347"/>
      <c r="RBY33" s="347"/>
      <c r="RBZ33" s="347"/>
      <c r="RCA33" s="347"/>
      <c r="RCB33" s="347"/>
      <c r="RCC33" s="347"/>
      <c r="RCD33" s="347"/>
      <c r="RCE33" s="347"/>
      <c r="RCF33" s="347"/>
      <c r="RCG33" s="347"/>
      <c r="RCH33" s="347"/>
      <c r="RCI33" s="347"/>
      <c r="RCJ33" s="347"/>
      <c r="RCK33" s="347"/>
      <c r="RCL33" s="347"/>
      <c r="RCM33" s="347"/>
      <c r="RCN33" s="347"/>
      <c r="RCO33" s="347"/>
      <c r="RCP33" s="347"/>
      <c r="RCQ33" s="347"/>
      <c r="RCR33" s="347"/>
      <c r="RCS33" s="347"/>
      <c r="RCT33" s="347"/>
      <c r="RCU33" s="347"/>
      <c r="RCV33" s="347"/>
      <c r="RCW33" s="347"/>
      <c r="RCX33" s="347"/>
      <c r="RCY33" s="347"/>
      <c r="RCZ33" s="347"/>
      <c r="RDA33" s="347"/>
      <c r="RDB33" s="347"/>
      <c r="RDC33" s="347"/>
      <c r="RDD33" s="347"/>
      <c r="RDE33" s="347"/>
      <c r="RDF33" s="347"/>
      <c r="RDG33" s="347"/>
      <c r="RDH33" s="347"/>
      <c r="RDI33" s="347"/>
      <c r="RDJ33" s="347"/>
      <c r="RDK33" s="347"/>
      <c r="RDL33" s="347"/>
      <c r="RDM33" s="347"/>
      <c r="RDN33" s="347"/>
      <c r="RDO33" s="347"/>
      <c r="RDP33" s="347"/>
      <c r="RDQ33" s="347"/>
      <c r="RDR33" s="347"/>
      <c r="RDS33" s="347"/>
      <c r="RDT33" s="347"/>
      <c r="RDU33" s="347"/>
      <c r="RDV33" s="347"/>
      <c r="RDW33" s="347"/>
      <c r="RDX33" s="347"/>
      <c r="RDY33" s="347"/>
      <c r="RDZ33" s="347"/>
      <c r="REA33" s="347"/>
      <c r="REB33" s="347"/>
      <c r="REC33" s="347"/>
      <c r="RED33" s="347"/>
      <c r="REE33" s="347"/>
      <c r="REF33" s="347"/>
      <c r="REG33" s="347"/>
      <c r="REH33" s="347"/>
      <c r="REI33" s="347"/>
      <c r="REJ33" s="347"/>
      <c r="REK33" s="347"/>
      <c r="REL33" s="347"/>
      <c r="REM33" s="347"/>
      <c r="REN33" s="347"/>
      <c r="REO33" s="347"/>
      <c r="REP33" s="347"/>
      <c r="REQ33" s="347"/>
      <c r="RER33" s="347"/>
      <c r="RES33" s="347"/>
      <c r="RET33" s="347"/>
      <c r="REU33" s="347"/>
      <c r="REV33" s="347"/>
      <c r="REW33" s="347"/>
      <c r="REX33" s="347"/>
      <c r="REY33" s="347"/>
      <c r="REZ33" s="347"/>
      <c r="RFA33" s="347"/>
      <c r="RFB33" s="347"/>
      <c r="RFC33" s="347"/>
      <c r="RFD33" s="347"/>
      <c r="RFE33" s="347"/>
      <c r="RFF33" s="347"/>
      <c r="RFG33" s="347"/>
      <c r="RFH33" s="347"/>
      <c r="RFI33" s="347"/>
      <c r="RFJ33" s="347"/>
      <c r="RFK33" s="347"/>
      <c r="RFL33" s="347"/>
      <c r="RFM33" s="347"/>
      <c r="RFN33" s="347"/>
      <c r="RFO33" s="347"/>
      <c r="RFP33" s="347"/>
      <c r="RFQ33" s="347"/>
      <c r="RFR33" s="347"/>
      <c r="RFS33" s="347"/>
      <c r="RFT33" s="347"/>
      <c r="RFU33" s="347"/>
      <c r="RFV33" s="347"/>
      <c r="RFW33" s="347"/>
      <c r="RFX33" s="347"/>
      <c r="RFY33" s="347"/>
      <c r="RFZ33" s="347"/>
      <c r="RGA33" s="347"/>
      <c r="RGB33" s="347"/>
      <c r="RGC33" s="347"/>
      <c r="RGD33" s="347"/>
      <c r="RGE33" s="347"/>
      <c r="RGF33" s="347"/>
      <c r="RGG33" s="347"/>
      <c r="RGH33" s="347"/>
      <c r="RGI33" s="347"/>
      <c r="RGJ33" s="347"/>
      <c r="RGK33" s="347"/>
      <c r="RGL33" s="347"/>
      <c r="RGM33" s="347"/>
      <c r="RGN33" s="347"/>
      <c r="RGO33" s="347"/>
      <c r="RGP33" s="347"/>
      <c r="RGQ33" s="347"/>
      <c r="RGR33" s="347"/>
      <c r="RGS33" s="347"/>
      <c r="RGT33" s="347"/>
      <c r="RGU33" s="347"/>
      <c r="RGV33" s="347"/>
      <c r="RGW33" s="347"/>
      <c r="RGX33" s="347"/>
      <c r="RGY33" s="347"/>
      <c r="RGZ33" s="347"/>
      <c r="RHA33" s="347"/>
      <c r="RHB33" s="347"/>
      <c r="RHC33" s="347"/>
      <c r="RHD33" s="347"/>
      <c r="RHE33" s="347"/>
      <c r="RHF33" s="347"/>
      <c r="RHG33" s="347"/>
      <c r="RHH33" s="347"/>
      <c r="RHI33" s="347"/>
      <c r="RHJ33" s="347"/>
      <c r="RHK33" s="347"/>
      <c r="RHL33" s="347"/>
      <c r="RHM33" s="347"/>
      <c r="RHN33" s="347"/>
      <c r="RHO33" s="347"/>
      <c r="RHP33" s="347"/>
      <c r="RHQ33" s="347"/>
      <c r="RHR33" s="347"/>
      <c r="RHS33" s="347"/>
      <c r="RHT33" s="347"/>
      <c r="RHU33" s="347"/>
      <c r="RHV33" s="347"/>
      <c r="RHW33" s="347"/>
      <c r="RHX33" s="347"/>
      <c r="RHY33" s="347"/>
      <c r="RHZ33" s="347"/>
      <c r="RIA33" s="347"/>
      <c r="RIB33" s="347"/>
      <c r="RIC33" s="347"/>
      <c r="RID33" s="347"/>
      <c r="RIE33" s="347"/>
      <c r="RIF33" s="347"/>
      <c r="RIG33" s="347"/>
      <c r="RIH33" s="347"/>
      <c r="RII33" s="347"/>
      <c r="RIJ33" s="347"/>
      <c r="RIK33" s="347"/>
      <c r="RIL33" s="347"/>
      <c r="RIM33" s="347"/>
      <c r="RIN33" s="347"/>
      <c r="RIO33" s="347"/>
      <c r="RIP33" s="347"/>
      <c r="RIQ33" s="347"/>
      <c r="RIR33" s="347"/>
      <c r="RIS33" s="347"/>
      <c r="RIT33" s="347"/>
      <c r="RIU33" s="347"/>
      <c r="RIV33" s="347"/>
      <c r="RIW33" s="347"/>
      <c r="RIX33" s="347"/>
      <c r="RIY33" s="347"/>
      <c r="RIZ33" s="347"/>
      <c r="RJA33" s="347"/>
      <c r="RJB33" s="347"/>
      <c r="RJC33" s="347"/>
      <c r="RJD33" s="347"/>
      <c r="RJE33" s="347"/>
      <c r="RJF33" s="347"/>
      <c r="RJG33" s="347"/>
      <c r="RJH33" s="347"/>
      <c r="RJI33" s="347"/>
      <c r="RJJ33" s="347"/>
      <c r="RJK33" s="347"/>
      <c r="RJL33" s="347"/>
      <c r="RJM33" s="347"/>
      <c r="RJN33" s="347"/>
      <c r="RJO33" s="347"/>
      <c r="RJP33" s="347"/>
      <c r="RJQ33" s="347"/>
      <c r="RJR33" s="347"/>
      <c r="RJS33" s="347"/>
      <c r="RJT33" s="347"/>
      <c r="RJU33" s="347"/>
      <c r="RJV33" s="347"/>
      <c r="RJW33" s="347"/>
      <c r="RJX33" s="347"/>
      <c r="RJY33" s="347"/>
      <c r="RJZ33" s="347"/>
      <c r="RKA33" s="347"/>
      <c r="RKB33" s="347"/>
      <c r="RKC33" s="347"/>
      <c r="RKD33" s="347"/>
      <c r="RKE33" s="347"/>
      <c r="RKF33" s="347"/>
      <c r="RKG33" s="347"/>
      <c r="RKH33" s="347"/>
      <c r="RKI33" s="347"/>
      <c r="RKJ33" s="347"/>
      <c r="RKK33" s="347"/>
      <c r="RKL33" s="347"/>
      <c r="RKM33" s="347"/>
      <c r="RKN33" s="347"/>
      <c r="RKO33" s="347"/>
      <c r="RKP33" s="347"/>
      <c r="RKQ33" s="347"/>
      <c r="RKR33" s="347"/>
      <c r="RKS33" s="347"/>
      <c r="RKT33" s="347"/>
      <c r="RKU33" s="347"/>
      <c r="RKV33" s="347"/>
      <c r="RKW33" s="347"/>
      <c r="RKX33" s="347"/>
      <c r="RKY33" s="347"/>
      <c r="RKZ33" s="347"/>
      <c r="RLA33" s="347"/>
      <c r="RLB33" s="347"/>
      <c r="RLC33" s="347"/>
      <c r="RLD33" s="347"/>
      <c r="RLE33" s="347"/>
      <c r="RLF33" s="347"/>
      <c r="RLG33" s="347"/>
      <c r="RLH33" s="347"/>
      <c r="RLI33" s="347"/>
      <c r="RLJ33" s="347"/>
      <c r="RLK33" s="347"/>
      <c r="RLL33" s="347"/>
      <c r="RLM33" s="347"/>
      <c r="RLN33" s="347"/>
      <c r="RLO33" s="347"/>
      <c r="RLP33" s="347"/>
      <c r="RLQ33" s="347"/>
      <c r="RLR33" s="347"/>
      <c r="RLS33" s="347"/>
      <c r="RLT33" s="347"/>
      <c r="RLU33" s="347"/>
      <c r="RLV33" s="347"/>
      <c r="RLW33" s="347"/>
      <c r="RLX33" s="347"/>
      <c r="RLY33" s="347"/>
      <c r="RLZ33" s="347"/>
      <c r="RMA33" s="347"/>
      <c r="RMB33" s="347"/>
      <c r="RMC33" s="347"/>
      <c r="RMD33" s="347"/>
      <c r="RME33" s="347"/>
      <c r="RMF33" s="347"/>
      <c r="RMG33" s="347"/>
      <c r="RMH33" s="347"/>
      <c r="RMI33" s="347"/>
      <c r="RMJ33" s="347"/>
      <c r="RMK33" s="347"/>
      <c r="RML33" s="347"/>
      <c r="RMM33" s="347"/>
      <c r="RMN33" s="347"/>
      <c r="RMO33" s="347"/>
      <c r="RMP33" s="347"/>
      <c r="RMQ33" s="347"/>
      <c r="RMR33" s="347"/>
      <c r="RMS33" s="347"/>
      <c r="RMT33" s="347"/>
      <c r="RMU33" s="347"/>
      <c r="RMV33" s="347"/>
      <c r="RMW33" s="347"/>
      <c r="RMX33" s="347"/>
      <c r="RMY33" s="347"/>
      <c r="RMZ33" s="347"/>
      <c r="RNA33" s="347"/>
      <c r="RNB33" s="347"/>
      <c r="RNC33" s="347"/>
      <c r="RND33" s="347"/>
      <c r="RNE33" s="347"/>
      <c r="RNF33" s="347"/>
      <c r="RNG33" s="347"/>
      <c r="RNH33" s="347"/>
      <c r="RNI33" s="347"/>
      <c r="RNJ33" s="347"/>
      <c r="RNK33" s="347"/>
      <c r="RNL33" s="347"/>
      <c r="RNM33" s="347"/>
      <c r="RNN33" s="347"/>
      <c r="RNO33" s="347"/>
      <c r="RNP33" s="347"/>
      <c r="RNQ33" s="347"/>
      <c r="RNR33" s="347"/>
      <c r="RNS33" s="347"/>
      <c r="RNT33" s="347"/>
      <c r="RNU33" s="347"/>
      <c r="RNV33" s="347"/>
      <c r="RNW33" s="347"/>
      <c r="RNX33" s="347"/>
      <c r="RNY33" s="347"/>
      <c r="RNZ33" s="347"/>
      <c r="ROA33" s="347"/>
      <c r="ROB33" s="347"/>
      <c r="ROC33" s="347"/>
      <c r="ROD33" s="347"/>
      <c r="ROE33" s="347"/>
      <c r="ROF33" s="347"/>
      <c r="ROG33" s="347"/>
      <c r="ROH33" s="347"/>
      <c r="ROI33" s="347"/>
      <c r="ROJ33" s="347"/>
      <c r="ROK33" s="347"/>
      <c r="ROL33" s="347"/>
      <c r="ROM33" s="347"/>
      <c r="RON33" s="347"/>
      <c r="ROO33" s="347"/>
      <c r="ROP33" s="347"/>
      <c r="ROQ33" s="347"/>
      <c r="ROR33" s="347"/>
      <c r="ROS33" s="347"/>
      <c r="ROT33" s="347"/>
      <c r="ROU33" s="347"/>
      <c r="ROV33" s="347"/>
      <c r="ROW33" s="347"/>
      <c r="ROX33" s="347"/>
      <c r="ROY33" s="347"/>
      <c r="ROZ33" s="347"/>
      <c r="RPA33" s="347"/>
      <c r="RPB33" s="347"/>
      <c r="RPC33" s="347"/>
      <c r="RPD33" s="347"/>
      <c r="RPE33" s="347"/>
      <c r="RPF33" s="347"/>
      <c r="RPG33" s="347"/>
      <c r="RPH33" s="347"/>
      <c r="RPI33" s="347"/>
      <c r="RPJ33" s="347"/>
      <c r="RPK33" s="347"/>
      <c r="RPL33" s="347"/>
      <c r="RPM33" s="347"/>
      <c r="RPN33" s="347"/>
      <c r="RPO33" s="347"/>
      <c r="RPP33" s="347"/>
      <c r="RPQ33" s="347"/>
      <c r="RPR33" s="347"/>
      <c r="RPS33" s="347"/>
      <c r="RPT33" s="347"/>
      <c r="RPU33" s="347"/>
      <c r="RPV33" s="347"/>
      <c r="RPW33" s="347"/>
      <c r="RPX33" s="347"/>
      <c r="RPY33" s="347"/>
      <c r="RPZ33" s="347"/>
      <c r="RQA33" s="347"/>
      <c r="RQB33" s="347"/>
      <c r="RQC33" s="347"/>
      <c r="RQD33" s="347"/>
      <c r="RQE33" s="347"/>
      <c r="RQF33" s="347"/>
      <c r="RQG33" s="347"/>
      <c r="RQH33" s="347"/>
      <c r="RQI33" s="347"/>
      <c r="RQJ33" s="347"/>
      <c r="RQK33" s="347"/>
      <c r="RQL33" s="347"/>
      <c r="RQM33" s="347"/>
      <c r="RQN33" s="347"/>
      <c r="RQO33" s="347"/>
      <c r="RQP33" s="347"/>
      <c r="RQQ33" s="347"/>
      <c r="RQR33" s="347"/>
      <c r="RQS33" s="347"/>
      <c r="RQT33" s="347"/>
      <c r="RQU33" s="347"/>
      <c r="RQV33" s="347"/>
      <c r="RQW33" s="347"/>
      <c r="RQX33" s="347"/>
      <c r="RQY33" s="347"/>
      <c r="RQZ33" s="347"/>
      <c r="RRA33" s="347"/>
      <c r="RRB33" s="347"/>
      <c r="RRC33" s="347"/>
      <c r="RRD33" s="347"/>
      <c r="RRE33" s="347"/>
      <c r="RRF33" s="347"/>
      <c r="RRG33" s="347"/>
      <c r="RRH33" s="347"/>
      <c r="RRI33" s="347"/>
      <c r="RRJ33" s="347"/>
      <c r="RRK33" s="347"/>
      <c r="RRL33" s="347"/>
      <c r="RRM33" s="347"/>
      <c r="RRN33" s="347"/>
      <c r="RRO33" s="347"/>
      <c r="RRP33" s="347"/>
      <c r="RRQ33" s="347"/>
      <c r="RRR33" s="347"/>
      <c r="RRS33" s="347"/>
      <c r="RRT33" s="347"/>
      <c r="RRU33" s="347"/>
      <c r="RRV33" s="347"/>
      <c r="RRW33" s="347"/>
      <c r="RRX33" s="347"/>
      <c r="RRY33" s="347"/>
      <c r="RRZ33" s="347"/>
      <c r="RSA33" s="347"/>
      <c r="RSB33" s="347"/>
      <c r="RSC33" s="347"/>
      <c r="RSD33" s="347"/>
      <c r="RSE33" s="347"/>
      <c r="RSF33" s="347"/>
      <c r="RSG33" s="347"/>
      <c r="RSH33" s="347"/>
      <c r="RSI33" s="347"/>
      <c r="RSJ33" s="347"/>
      <c r="RSK33" s="347"/>
      <c r="RSL33" s="347"/>
      <c r="RSM33" s="347"/>
      <c r="RSN33" s="347"/>
      <c r="RSO33" s="347"/>
      <c r="RSP33" s="347"/>
      <c r="RSQ33" s="347"/>
      <c r="RSR33" s="347"/>
      <c r="RSS33" s="347"/>
      <c r="RST33" s="347"/>
      <c r="RSU33" s="347"/>
      <c r="RSV33" s="347"/>
      <c r="RSW33" s="347"/>
      <c r="RSX33" s="347"/>
      <c r="RSY33" s="347"/>
      <c r="RSZ33" s="347"/>
      <c r="RTA33" s="347"/>
      <c r="RTB33" s="347"/>
      <c r="RTC33" s="347"/>
      <c r="RTD33" s="347"/>
      <c r="RTE33" s="347"/>
      <c r="RTF33" s="347"/>
      <c r="RTG33" s="347"/>
      <c r="RTH33" s="347"/>
      <c r="RTI33" s="347"/>
      <c r="RTJ33" s="347"/>
      <c r="RTK33" s="347"/>
      <c r="RTL33" s="347"/>
      <c r="RTM33" s="347"/>
      <c r="RTN33" s="347"/>
      <c r="RTO33" s="347"/>
      <c r="RTP33" s="347"/>
      <c r="RTQ33" s="347"/>
      <c r="RTR33" s="347"/>
      <c r="RTS33" s="347"/>
      <c r="RTT33" s="347"/>
      <c r="RTU33" s="347"/>
      <c r="RTV33" s="347"/>
      <c r="RTW33" s="347"/>
      <c r="RTX33" s="347"/>
      <c r="RTY33" s="347"/>
      <c r="RTZ33" s="347"/>
      <c r="RUA33" s="347"/>
      <c r="RUB33" s="347"/>
      <c r="RUC33" s="347"/>
      <c r="RUD33" s="347"/>
      <c r="RUE33" s="347"/>
      <c r="RUF33" s="347"/>
      <c r="RUG33" s="347"/>
      <c r="RUH33" s="347"/>
      <c r="RUI33" s="347"/>
      <c r="RUJ33" s="347"/>
      <c r="RUK33" s="347"/>
      <c r="RUL33" s="347"/>
      <c r="RUM33" s="347"/>
      <c r="RUN33" s="347"/>
      <c r="RUO33" s="347"/>
      <c r="RUP33" s="347"/>
      <c r="RUQ33" s="347"/>
      <c r="RUR33" s="347"/>
      <c r="RUS33" s="347"/>
      <c r="RUT33" s="347"/>
      <c r="RUU33" s="347"/>
      <c r="RUV33" s="347"/>
      <c r="RUW33" s="347"/>
      <c r="RUX33" s="347"/>
      <c r="RUY33" s="347"/>
      <c r="RUZ33" s="347"/>
      <c r="RVA33" s="347"/>
      <c r="RVB33" s="347"/>
      <c r="RVC33" s="347"/>
      <c r="RVD33" s="347"/>
      <c r="RVE33" s="347"/>
      <c r="RVF33" s="347"/>
      <c r="RVG33" s="347"/>
      <c r="RVH33" s="347"/>
      <c r="RVI33" s="347"/>
      <c r="RVJ33" s="347"/>
      <c r="RVK33" s="347"/>
      <c r="RVL33" s="347"/>
      <c r="RVM33" s="347"/>
      <c r="RVN33" s="347"/>
      <c r="RVO33" s="347"/>
      <c r="RVP33" s="347"/>
      <c r="RVQ33" s="347"/>
      <c r="RVR33" s="347"/>
      <c r="RVS33" s="347"/>
      <c r="RVT33" s="347"/>
      <c r="RVU33" s="347"/>
      <c r="RVV33" s="347"/>
      <c r="RVW33" s="347"/>
      <c r="RVX33" s="347"/>
      <c r="RVY33" s="347"/>
      <c r="RVZ33" s="347"/>
      <c r="RWA33" s="347"/>
      <c r="RWB33" s="347"/>
      <c r="RWC33" s="347"/>
      <c r="RWD33" s="347"/>
      <c r="RWE33" s="347"/>
      <c r="RWF33" s="347"/>
      <c r="RWG33" s="347"/>
      <c r="RWH33" s="347"/>
      <c r="RWI33" s="347"/>
      <c r="RWJ33" s="347"/>
      <c r="RWK33" s="347"/>
      <c r="RWL33" s="347"/>
      <c r="RWM33" s="347"/>
      <c r="RWN33" s="347"/>
      <c r="RWO33" s="347"/>
      <c r="RWP33" s="347"/>
      <c r="RWQ33" s="347"/>
      <c r="RWR33" s="347"/>
      <c r="RWS33" s="347"/>
      <c r="RWT33" s="347"/>
      <c r="RWU33" s="347"/>
      <c r="RWV33" s="347"/>
      <c r="RWW33" s="347"/>
      <c r="RWX33" s="347"/>
      <c r="RWY33" s="347"/>
      <c r="RWZ33" s="347"/>
      <c r="RXA33" s="347"/>
      <c r="RXB33" s="347"/>
      <c r="RXC33" s="347"/>
      <c r="RXD33" s="347"/>
      <c r="RXE33" s="347"/>
      <c r="RXF33" s="347"/>
      <c r="RXG33" s="347"/>
      <c r="RXH33" s="347"/>
      <c r="RXI33" s="347"/>
      <c r="RXJ33" s="347"/>
      <c r="RXK33" s="347"/>
      <c r="RXL33" s="347"/>
      <c r="RXM33" s="347"/>
      <c r="RXN33" s="347"/>
      <c r="RXO33" s="347"/>
      <c r="RXP33" s="347"/>
      <c r="RXQ33" s="347"/>
      <c r="RXR33" s="347"/>
      <c r="RXS33" s="347"/>
      <c r="RXT33" s="347"/>
      <c r="RXU33" s="347"/>
      <c r="RXV33" s="347"/>
      <c r="RXW33" s="347"/>
      <c r="RXX33" s="347"/>
      <c r="RXY33" s="347"/>
      <c r="RXZ33" s="347"/>
      <c r="RYA33" s="347"/>
      <c r="RYB33" s="347"/>
      <c r="RYC33" s="347"/>
      <c r="RYD33" s="347"/>
      <c r="RYE33" s="347"/>
      <c r="RYF33" s="347"/>
      <c r="RYG33" s="347"/>
      <c r="RYH33" s="347"/>
      <c r="RYI33" s="347"/>
      <c r="RYJ33" s="347"/>
      <c r="RYK33" s="347"/>
      <c r="RYL33" s="347"/>
      <c r="RYM33" s="347"/>
      <c r="RYN33" s="347"/>
      <c r="RYO33" s="347"/>
      <c r="RYP33" s="347"/>
      <c r="RYQ33" s="347"/>
      <c r="RYR33" s="347"/>
      <c r="RYS33" s="347"/>
      <c r="RYT33" s="347"/>
      <c r="RYU33" s="347"/>
      <c r="RYV33" s="347"/>
      <c r="RYW33" s="347"/>
      <c r="RYX33" s="347"/>
      <c r="RYY33" s="347"/>
      <c r="RYZ33" s="347"/>
      <c r="RZA33" s="347"/>
      <c r="RZB33" s="347"/>
      <c r="RZC33" s="347"/>
      <c r="RZD33" s="347"/>
      <c r="RZE33" s="347"/>
      <c r="RZF33" s="347"/>
      <c r="RZG33" s="347"/>
      <c r="RZH33" s="347"/>
      <c r="RZI33" s="347"/>
      <c r="RZJ33" s="347"/>
      <c r="RZK33" s="347"/>
      <c r="RZL33" s="347"/>
      <c r="RZM33" s="347"/>
      <c r="RZN33" s="347"/>
      <c r="RZO33" s="347"/>
      <c r="RZP33" s="347"/>
      <c r="RZQ33" s="347"/>
      <c r="RZR33" s="347"/>
      <c r="RZS33" s="347"/>
      <c r="RZT33" s="347"/>
      <c r="RZU33" s="347"/>
      <c r="RZV33" s="347"/>
      <c r="RZW33" s="347"/>
      <c r="RZX33" s="347"/>
      <c r="RZY33" s="347"/>
      <c r="RZZ33" s="347"/>
      <c r="SAA33" s="347"/>
      <c r="SAB33" s="347"/>
      <c r="SAC33" s="347"/>
      <c r="SAD33" s="347"/>
      <c r="SAE33" s="347"/>
      <c r="SAF33" s="347"/>
      <c r="SAG33" s="347"/>
      <c r="SAH33" s="347"/>
      <c r="SAI33" s="347"/>
      <c r="SAJ33" s="347"/>
      <c r="SAK33" s="347"/>
      <c r="SAL33" s="347"/>
      <c r="SAM33" s="347"/>
      <c r="SAN33" s="347"/>
      <c r="SAO33" s="347"/>
      <c r="SAP33" s="347"/>
      <c r="SAQ33" s="347"/>
      <c r="SAR33" s="347"/>
      <c r="SAS33" s="347"/>
      <c r="SAT33" s="347"/>
      <c r="SAU33" s="347"/>
      <c r="SAV33" s="347"/>
      <c r="SAW33" s="347"/>
      <c r="SAX33" s="347"/>
      <c r="SAY33" s="347"/>
      <c r="SAZ33" s="347"/>
      <c r="SBA33" s="347"/>
      <c r="SBB33" s="347"/>
      <c r="SBC33" s="347"/>
      <c r="SBD33" s="347"/>
      <c r="SBE33" s="347"/>
      <c r="SBF33" s="347"/>
      <c r="SBG33" s="347"/>
      <c r="SBH33" s="347"/>
      <c r="SBI33" s="347"/>
      <c r="SBJ33" s="347"/>
      <c r="SBK33" s="347"/>
      <c r="SBL33" s="347"/>
      <c r="SBM33" s="347"/>
      <c r="SBN33" s="347"/>
      <c r="SBO33" s="347"/>
      <c r="SBP33" s="347"/>
      <c r="SBQ33" s="347"/>
      <c r="SBR33" s="347"/>
      <c r="SBS33" s="347"/>
      <c r="SBT33" s="347"/>
      <c r="SBU33" s="347"/>
      <c r="SBV33" s="347"/>
      <c r="SBW33" s="347"/>
      <c r="SBX33" s="347"/>
      <c r="SBY33" s="347"/>
      <c r="SBZ33" s="347"/>
      <c r="SCA33" s="347"/>
      <c r="SCB33" s="347"/>
      <c r="SCC33" s="347"/>
      <c r="SCD33" s="347"/>
      <c r="SCE33" s="347"/>
      <c r="SCF33" s="347"/>
      <c r="SCG33" s="347"/>
      <c r="SCH33" s="347"/>
      <c r="SCI33" s="347"/>
      <c r="SCJ33" s="347"/>
      <c r="SCK33" s="347"/>
      <c r="SCL33" s="347"/>
      <c r="SCM33" s="347"/>
      <c r="SCN33" s="347"/>
      <c r="SCO33" s="347"/>
      <c r="SCP33" s="347"/>
      <c r="SCQ33" s="347"/>
      <c r="SCR33" s="347"/>
      <c r="SCS33" s="347"/>
      <c r="SCT33" s="347"/>
      <c r="SCU33" s="347"/>
      <c r="SCV33" s="347"/>
      <c r="SCW33" s="347"/>
      <c r="SCX33" s="347"/>
      <c r="SCY33" s="347"/>
      <c r="SCZ33" s="347"/>
      <c r="SDA33" s="347"/>
      <c r="SDB33" s="347"/>
      <c r="SDC33" s="347"/>
      <c r="SDD33" s="347"/>
      <c r="SDE33" s="347"/>
      <c r="SDF33" s="347"/>
      <c r="SDG33" s="347"/>
      <c r="SDH33" s="347"/>
      <c r="SDI33" s="347"/>
      <c r="SDJ33" s="347"/>
      <c r="SDK33" s="347"/>
      <c r="SDL33" s="347"/>
      <c r="SDM33" s="347"/>
      <c r="SDN33" s="347"/>
      <c r="SDO33" s="347"/>
      <c r="SDP33" s="347"/>
      <c r="SDQ33" s="347"/>
      <c r="SDR33" s="347"/>
      <c r="SDS33" s="347"/>
      <c r="SDT33" s="347"/>
      <c r="SDU33" s="347"/>
      <c r="SDV33" s="347"/>
      <c r="SDW33" s="347"/>
      <c r="SDX33" s="347"/>
      <c r="SDY33" s="347"/>
      <c r="SDZ33" s="347"/>
      <c r="SEA33" s="347"/>
      <c r="SEB33" s="347"/>
      <c r="SEC33" s="347"/>
      <c r="SED33" s="347"/>
      <c r="SEE33" s="347"/>
      <c r="SEF33" s="347"/>
      <c r="SEG33" s="347"/>
      <c r="SEH33" s="347"/>
      <c r="SEI33" s="347"/>
      <c r="SEJ33" s="347"/>
      <c r="SEK33" s="347"/>
      <c r="SEL33" s="347"/>
      <c r="SEM33" s="347"/>
      <c r="SEN33" s="347"/>
      <c r="SEO33" s="347"/>
      <c r="SEP33" s="347"/>
      <c r="SEQ33" s="347"/>
      <c r="SER33" s="347"/>
      <c r="SES33" s="347"/>
      <c r="SET33" s="347"/>
      <c r="SEU33" s="347"/>
      <c r="SEV33" s="347"/>
      <c r="SEW33" s="347"/>
      <c r="SEX33" s="347"/>
      <c r="SEY33" s="347"/>
      <c r="SEZ33" s="347"/>
      <c r="SFA33" s="347"/>
      <c r="SFB33" s="347"/>
      <c r="SFC33" s="347"/>
      <c r="SFD33" s="347"/>
      <c r="SFE33" s="347"/>
      <c r="SFF33" s="347"/>
      <c r="SFG33" s="347"/>
      <c r="SFH33" s="347"/>
      <c r="SFI33" s="347"/>
      <c r="SFJ33" s="347"/>
      <c r="SFK33" s="347"/>
      <c r="SFL33" s="347"/>
      <c r="SFM33" s="347"/>
      <c r="SFN33" s="347"/>
      <c r="SFO33" s="347"/>
      <c r="SFP33" s="347"/>
      <c r="SFQ33" s="347"/>
      <c r="SFR33" s="347"/>
      <c r="SFS33" s="347"/>
      <c r="SFT33" s="347"/>
      <c r="SFU33" s="347"/>
      <c r="SFV33" s="347"/>
      <c r="SFW33" s="347"/>
      <c r="SFX33" s="347"/>
      <c r="SFY33" s="347"/>
      <c r="SFZ33" s="347"/>
      <c r="SGA33" s="347"/>
      <c r="SGB33" s="347"/>
      <c r="SGC33" s="347"/>
      <c r="SGD33" s="347"/>
      <c r="SGE33" s="347"/>
      <c r="SGF33" s="347"/>
      <c r="SGG33" s="347"/>
      <c r="SGH33" s="347"/>
      <c r="SGI33" s="347"/>
      <c r="SGJ33" s="347"/>
      <c r="SGK33" s="347"/>
      <c r="SGL33" s="347"/>
      <c r="SGM33" s="347"/>
      <c r="SGN33" s="347"/>
      <c r="SGO33" s="347"/>
      <c r="SGP33" s="347"/>
      <c r="SGQ33" s="347"/>
      <c r="SGR33" s="347"/>
      <c r="SGS33" s="347"/>
      <c r="SGT33" s="347"/>
      <c r="SGU33" s="347"/>
      <c r="SGV33" s="347"/>
      <c r="SGW33" s="347"/>
      <c r="SGX33" s="347"/>
      <c r="SGY33" s="347"/>
      <c r="SGZ33" s="347"/>
      <c r="SHA33" s="347"/>
      <c r="SHB33" s="347"/>
      <c r="SHC33" s="347"/>
      <c r="SHD33" s="347"/>
      <c r="SHE33" s="347"/>
      <c r="SHF33" s="347"/>
      <c r="SHG33" s="347"/>
      <c r="SHH33" s="347"/>
      <c r="SHI33" s="347"/>
      <c r="SHJ33" s="347"/>
      <c r="SHK33" s="347"/>
      <c r="SHL33" s="347"/>
      <c r="SHM33" s="347"/>
      <c r="SHN33" s="347"/>
      <c r="SHO33" s="347"/>
      <c r="SHP33" s="347"/>
      <c r="SHQ33" s="347"/>
      <c r="SHR33" s="347"/>
      <c r="SHS33" s="347"/>
      <c r="SHT33" s="347"/>
      <c r="SHU33" s="347"/>
      <c r="SHV33" s="347"/>
      <c r="SHW33" s="347"/>
      <c r="SHX33" s="347"/>
      <c r="SHY33" s="347"/>
      <c r="SHZ33" s="347"/>
      <c r="SIA33" s="347"/>
      <c r="SIB33" s="347"/>
      <c r="SIC33" s="347"/>
      <c r="SID33" s="347"/>
      <c r="SIE33" s="347"/>
      <c r="SIF33" s="347"/>
      <c r="SIG33" s="347"/>
      <c r="SIH33" s="347"/>
      <c r="SII33" s="347"/>
      <c r="SIJ33" s="347"/>
      <c r="SIK33" s="347"/>
      <c r="SIL33" s="347"/>
      <c r="SIM33" s="347"/>
      <c r="SIN33" s="347"/>
      <c r="SIO33" s="347"/>
      <c r="SIP33" s="347"/>
      <c r="SIQ33" s="347"/>
      <c r="SIR33" s="347"/>
      <c r="SIS33" s="347"/>
      <c r="SIT33" s="347"/>
      <c r="SIU33" s="347"/>
      <c r="SIV33" s="347"/>
      <c r="SIW33" s="347"/>
      <c r="SIX33" s="347"/>
      <c r="SIY33" s="347"/>
      <c r="SIZ33" s="347"/>
      <c r="SJA33" s="347"/>
      <c r="SJB33" s="347"/>
      <c r="SJC33" s="347"/>
      <c r="SJD33" s="347"/>
      <c r="SJE33" s="347"/>
      <c r="SJF33" s="347"/>
      <c r="SJG33" s="347"/>
      <c r="SJH33" s="347"/>
      <c r="SJI33" s="347"/>
      <c r="SJJ33" s="347"/>
      <c r="SJK33" s="347"/>
      <c r="SJL33" s="347"/>
      <c r="SJM33" s="347"/>
      <c r="SJN33" s="347"/>
      <c r="SJO33" s="347"/>
      <c r="SJP33" s="347"/>
      <c r="SJQ33" s="347"/>
      <c r="SJR33" s="347"/>
      <c r="SJS33" s="347"/>
      <c r="SJT33" s="347"/>
      <c r="SJU33" s="347"/>
      <c r="SJV33" s="347"/>
      <c r="SJW33" s="347"/>
      <c r="SJX33" s="347"/>
      <c r="SJY33" s="347"/>
      <c r="SJZ33" s="347"/>
      <c r="SKA33" s="347"/>
      <c r="SKB33" s="347"/>
      <c r="SKC33" s="347"/>
      <c r="SKD33" s="347"/>
      <c r="SKE33" s="347"/>
      <c r="SKF33" s="347"/>
      <c r="SKG33" s="347"/>
      <c r="SKH33" s="347"/>
      <c r="SKI33" s="347"/>
      <c r="SKJ33" s="347"/>
      <c r="SKK33" s="347"/>
      <c r="SKL33" s="347"/>
      <c r="SKM33" s="347"/>
      <c r="SKN33" s="347"/>
      <c r="SKO33" s="347"/>
      <c r="SKP33" s="347"/>
      <c r="SKQ33" s="347"/>
      <c r="SKR33" s="347"/>
      <c r="SKS33" s="347"/>
      <c r="SKT33" s="347"/>
      <c r="SKU33" s="347"/>
      <c r="SKV33" s="347"/>
      <c r="SKW33" s="347"/>
      <c r="SKX33" s="347"/>
      <c r="SKY33" s="347"/>
      <c r="SKZ33" s="347"/>
      <c r="SLA33" s="347"/>
      <c r="SLB33" s="347"/>
      <c r="SLC33" s="347"/>
      <c r="SLD33" s="347"/>
      <c r="SLE33" s="347"/>
      <c r="SLF33" s="347"/>
      <c r="SLG33" s="347"/>
      <c r="SLH33" s="347"/>
      <c r="SLI33" s="347"/>
      <c r="SLJ33" s="347"/>
      <c r="SLK33" s="347"/>
      <c r="SLL33" s="347"/>
      <c r="SLM33" s="347"/>
      <c r="SLN33" s="347"/>
      <c r="SLO33" s="347"/>
      <c r="SLP33" s="347"/>
      <c r="SLQ33" s="347"/>
      <c r="SLR33" s="347"/>
      <c r="SLS33" s="347"/>
      <c r="SLT33" s="347"/>
      <c r="SLU33" s="347"/>
      <c r="SLV33" s="347"/>
      <c r="SLW33" s="347"/>
      <c r="SLX33" s="347"/>
      <c r="SLY33" s="347"/>
      <c r="SLZ33" s="347"/>
      <c r="SMA33" s="347"/>
      <c r="SMB33" s="347"/>
      <c r="SMC33" s="347"/>
      <c r="SMD33" s="347"/>
      <c r="SME33" s="347"/>
      <c r="SMF33" s="347"/>
      <c r="SMG33" s="347"/>
      <c r="SMH33" s="347"/>
      <c r="SMI33" s="347"/>
      <c r="SMJ33" s="347"/>
      <c r="SMK33" s="347"/>
      <c r="SML33" s="347"/>
      <c r="SMM33" s="347"/>
      <c r="SMN33" s="347"/>
      <c r="SMO33" s="347"/>
      <c r="SMP33" s="347"/>
      <c r="SMQ33" s="347"/>
      <c r="SMR33" s="347"/>
      <c r="SMS33" s="347"/>
      <c r="SMT33" s="347"/>
      <c r="SMU33" s="347"/>
      <c r="SMV33" s="347"/>
      <c r="SMW33" s="347"/>
      <c r="SMX33" s="347"/>
      <c r="SMY33" s="347"/>
      <c r="SMZ33" s="347"/>
      <c r="SNA33" s="347"/>
      <c r="SNB33" s="347"/>
      <c r="SNC33" s="347"/>
      <c r="SND33" s="347"/>
      <c r="SNE33" s="347"/>
      <c r="SNF33" s="347"/>
      <c r="SNG33" s="347"/>
      <c r="SNH33" s="347"/>
      <c r="SNI33" s="347"/>
      <c r="SNJ33" s="347"/>
      <c r="SNK33" s="347"/>
      <c r="SNL33" s="347"/>
      <c r="SNM33" s="347"/>
      <c r="SNN33" s="347"/>
      <c r="SNO33" s="347"/>
      <c r="SNP33" s="347"/>
      <c r="SNQ33" s="347"/>
      <c r="SNR33" s="347"/>
      <c r="SNS33" s="347"/>
      <c r="SNT33" s="347"/>
      <c r="SNU33" s="347"/>
      <c r="SNV33" s="347"/>
      <c r="SNW33" s="347"/>
      <c r="SNX33" s="347"/>
      <c r="SNY33" s="347"/>
      <c r="SNZ33" s="347"/>
      <c r="SOA33" s="347"/>
      <c r="SOB33" s="347"/>
      <c r="SOC33" s="347"/>
      <c r="SOD33" s="347"/>
      <c r="SOE33" s="347"/>
      <c r="SOF33" s="347"/>
      <c r="SOG33" s="347"/>
      <c r="SOH33" s="347"/>
      <c r="SOI33" s="347"/>
      <c r="SOJ33" s="347"/>
      <c r="SOK33" s="347"/>
      <c r="SOL33" s="347"/>
      <c r="SOM33" s="347"/>
      <c r="SON33" s="347"/>
      <c r="SOO33" s="347"/>
      <c r="SOP33" s="347"/>
      <c r="SOQ33" s="347"/>
      <c r="SOR33" s="347"/>
      <c r="SOS33" s="347"/>
      <c r="SOT33" s="347"/>
      <c r="SOU33" s="347"/>
      <c r="SOV33" s="347"/>
      <c r="SOW33" s="347"/>
      <c r="SOX33" s="347"/>
      <c r="SOY33" s="347"/>
      <c r="SOZ33" s="347"/>
      <c r="SPA33" s="347"/>
      <c r="SPB33" s="347"/>
      <c r="SPC33" s="347"/>
      <c r="SPD33" s="347"/>
      <c r="SPE33" s="347"/>
      <c r="SPF33" s="347"/>
      <c r="SPG33" s="347"/>
      <c r="SPH33" s="347"/>
      <c r="SPI33" s="347"/>
      <c r="SPJ33" s="347"/>
      <c r="SPK33" s="347"/>
      <c r="SPL33" s="347"/>
      <c r="SPM33" s="347"/>
      <c r="SPN33" s="347"/>
      <c r="SPO33" s="347"/>
      <c r="SPP33" s="347"/>
      <c r="SPQ33" s="347"/>
      <c r="SPR33" s="347"/>
      <c r="SPS33" s="347"/>
      <c r="SPT33" s="347"/>
      <c r="SPU33" s="347"/>
      <c r="SPV33" s="347"/>
      <c r="SPW33" s="347"/>
      <c r="SPX33" s="347"/>
      <c r="SPY33" s="347"/>
      <c r="SPZ33" s="347"/>
      <c r="SQA33" s="347"/>
      <c r="SQB33" s="347"/>
      <c r="SQC33" s="347"/>
      <c r="SQD33" s="347"/>
      <c r="SQE33" s="347"/>
      <c r="SQF33" s="347"/>
      <c r="SQG33" s="347"/>
      <c r="SQH33" s="347"/>
      <c r="SQI33" s="347"/>
      <c r="SQJ33" s="347"/>
      <c r="SQK33" s="347"/>
      <c r="SQL33" s="347"/>
      <c r="SQM33" s="347"/>
      <c r="SQN33" s="347"/>
      <c r="SQO33" s="347"/>
      <c r="SQP33" s="347"/>
      <c r="SQQ33" s="347"/>
      <c r="SQR33" s="347"/>
      <c r="SQS33" s="347"/>
      <c r="SQT33" s="347"/>
      <c r="SQU33" s="347"/>
      <c r="SQV33" s="347"/>
      <c r="SQW33" s="347"/>
      <c r="SQX33" s="347"/>
      <c r="SQY33" s="347"/>
      <c r="SQZ33" s="347"/>
      <c r="SRA33" s="347"/>
      <c r="SRB33" s="347"/>
      <c r="SRC33" s="347"/>
      <c r="SRD33" s="347"/>
      <c r="SRE33" s="347"/>
      <c r="SRF33" s="347"/>
      <c r="SRG33" s="347"/>
      <c r="SRH33" s="347"/>
      <c r="SRI33" s="347"/>
      <c r="SRJ33" s="347"/>
      <c r="SRK33" s="347"/>
      <c r="SRL33" s="347"/>
      <c r="SRM33" s="347"/>
      <c r="SRN33" s="347"/>
      <c r="SRO33" s="347"/>
      <c r="SRP33" s="347"/>
      <c r="SRQ33" s="347"/>
      <c r="SRR33" s="347"/>
      <c r="SRS33" s="347"/>
      <c r="SRT33" s="347"/>
      <c r="SRU33" s="347"/>
      <c r="SRV33" s="347"/>
      <c r="SRW33" s="347"/>
      <c r="SRX33" s="347"/>
      <c r="SRY33" s="347"/>
      <c r="SRZ33" s="347"/>
      <c r="SSA33" s="347"/>
      <c r="SSB33" s="347"/>
      <c r="SSC33" s="347"/>
      <c r="SSD33" s="347"/>
      <c r="SSE33" s="347"/>
      <c r="SSF33" s="347"/>
      <c r="SSG33" s="347"/>
      <c r="SSH33" s="347"/>
      <c r="SSI33" s="347"/>
      <c r="SSJ33" s="347"/>
      <c r="SSK33" s="347"/>
      <c r="SSL33" s="347"/>
      <c r="SSM33" s="347"/>
      <c r="SSN33" s="347"/>
      <c r="SSO33" s="347"/>
      <c r="SSP33" s="347"/>
      <c r="SSQ33" s="347"/>
      <c r="SSR33" s="347"/>
      <c r="SSS33" s="347"/>
      <c r="SST33" s="347"/>
      <c r="SSU33" s="347"/>
      <c r="SSV33" s="347"/>
      <c r="SSW33" s="347"/>
      <c r="SSX33" s="347"/>
      <c r="SSY33" s="347"/>
      <c r="SSZ33" s="347"/>
      <c r="STA33" s="347"/>
      <c r="STB33" s="347"/>
      <c r="STC33" s="347"/>
      <c r="STD33" s="347"/>
      <c r="STE33" s="347"/>
      <c r="STF33" s="347"/>
      <c r="STG33" s="347"/>
      <c r="STH33" s="347"/>
      <c r="STI33" s="347"/>
      <c r="STJ33" s="347"/>
      <c r="STK33" s="347"/>
      <c r="STL33" s="347"/>
      <c r="STM33" s="347"/>
      <c r="STN33" s="347"/>
      <c r="STO33" s="347"/>
      <c r="STP33" s="347"/>
      <c r="STQ33" s="347"/>
      <c r="STR33" s="347"/>
      <c r="STS33" s="347"/>
      <c r="STT33" s="347"/>
      <c r="STU33" s="347"/>
      <c r="STV33" s="347"/>
      <c r="STW33" s="347"/>
      <c r="STX33" s="347"/>
      <c r="STY33" s="347"/>
      <c r="STZ33" s="347"/>
      <c r="SUA33" s="347"/>
      <c r="SUB33" s="347"/>
      <c r="SUC33" s="347"/>
      <c r="SUD33" s="347"/>
      <c r="SUE33" s="347"/>
      <c r="SUF33" s="347"/>
      <c r="SUG33" s="347"/>
      <c r="SUH33" s="347"/>
      <c r="SUI33" s="347"/>
      <c r="SUJ33" s="347"/>
      <c r="SUK33" s="347"/>
      <c r="SUL33" s="347"/>
      <c r="SUM33" s="347"/>
      <c r="SUN33" s="347"/>
      <c r="SUO33" s="347"/>
      <c r="SUP33" s="347"/>
      <c r="SUQ33" s="347"/>
      <c r="SUR33" s="347"/>
      <c r="SUS33" s="347"/>
      <c r="SUT33" s="347"/>
      <c r="SUU33" s="347"/>
      <c r="SUV33" s="347"/>
      <c r="SUW33" s="347"/>
      <c r="SUX33" s="347"/>
      <c r="SUY33" s="347"/>
      <c r="SUZ33" s="347"/>
      <c r="SVA33" s="347"/>
      <c r="SVB33" s="347"/>
      <c r="SVC33" s="347"/>
      <c r="SVD33" s="347"/>
      <c r="SVE33" s="347"/>
      <c r="SVF33" s="347"/>
      <c r="SVG33" s="347"/>
      <c r="SVH33" s="347"/>
      <c r="SVI33" s="347"/>
      <c r="SVJ33" s="347"/>
      <c r="SVK33" s="347"/>
      <c r="SVL33" s="347"/>
      <c r="SVM33" s="347"/>
      <c r="SVN33" s="347"/>
      <c r="SVO33" s="347"/>
      <c r="SVP33" s="347"/>
      <c r="SVQ33" s="347"/>
      <c r="SVR33" s="347"/>
      <c r="SVS33" s="347"/>
      <c r="SVT33" s="347"/>
      <c r="SVU33" s="347"/>
      <c r="SVV33" s="347"/>
      <c r="SVW33" s="347"/>
      <c r="SVX33" s="347"/>
      <c r="SVY33" s="347"/>
      <c r="SVZ33" s="347"/>
      <c r="SWA33" s="347"/>
      <c r="SWB33" s="347"/>
      <c r="SWC33" s="347"/>
      <c r="SWD33" s="347"/>
      <c r="SWE33" s="347"/>
      <c r="SWF33" s="347"/>
      <c r="SWG33" s="347"/>
      <c r="SWH33" s="347"/>
      <c r="SWI33" s="347"/>
      <c r="SWJ33" s="347"/>
      <c r="SWK33" s="347"/>
      <c r="SWL33" s="347"/>
      <c r="SWM33" s="347"/>
      <c r="SWN33" s="347"/>
      <c r="SWO33" s="347"/>
      <c r="SWP33" s="347"/>
      <c r="SWQ33" s="347"/>
      <c r="SWR33" s="347"/>
      <c r="SWS33" s="347"/>
      <c r="SWT33" s="347"/>
      <c r="SWU33" s="347"/>
      <c r="SWV33" s="347"/>
      <c r="SWW33" s="347"/>
      <c r="SWX33" s="347"/>
      <c r="SWY33" s="347"/>
      <c r="SWZ33" s="347"/>
      <c r="SXA33" s="347"/>
      <c r="SXB33" s="347"/>
      <c r="SXC33" s="347"/>
      <c r="SXD33" s="347"/>
      <c r="SXE33" s="347"/>
      <c r="SXF33" s="347"/>
      <c r="SXG33" s="347"/>
      <c r="SXH33" s="347"/>
      <c r="SXI33" s="347"/>
      <c r="SXJ33" s="347"/>
      <c r="SXK33" s="347"/>
      <c r="SXL33" s="347"/>
      <c r="SXM33" s="347"/>
      <c r="SXN33" s="347"/>
      <c r="SXO33" s="347"/>
      <c r="SXP33" s="347"/>
      <c r="SXQ33" s="347"/>
      <c r="SXR33" s="347"/>
      <c r="SXS33" s="347"/>
      <c r="SXT33" s="347"/>
      <c r="SXU33" s="347"/>
      <c r="SXV33" s="347"/>
      <c r="SXW33" s="347"/>
      <c r="SXX33" s="347"/>
      <c r="SXY33" s="347"/>
      <c r="SXZ33" s="347"/>
      <c r="SYA33" s="347"/>
      <c r="SYB33" s="347"/>
      <c r="SYC33" s="347"/>
      <c r="SYD33" s="347"/>
      <c r="SYE33" s="347"/>
      <c r="SYF33" s="347"/>
      <c r="SYG33" s="347"/>
      <c r="SYH33" s="347"/>
      <c r="SYI33" s="347"/>
      <c r="SYJ33" s="347"/>
      <c r="SYK33" s="347"/>
      <c r="SYL33" s="347"/>
      <c r="SYM33" s="347"/>
      <c r="SYN33" s="347"/>
      <c r="SYO33" s="347"/>
      <c r="SYP33" s="347"/>
      <c r="SYQ33" s="347"/>
      <c r="SYR33" s="347"/>
      <c r="SYS33" s="347"/>
      <c r="SYT33" s="347"/>
      <c r="SYU33" s="347"/>
      <c r="SYV33" s="347"/>
      <c r="SYW33" s="347"/>
      <c r="SYX33" s="347"/>
      <c r="SYY33" s="347"/>
      <c r="SYZ33" s="347"/>
      <c r="SZA33" s="347"/>
      <c r="SZB33" s="347"/>
      <c r="SZC33" s="347"/>
      <c r="SZD33" s="347"/>
      <c r="SZE33" s="347"/>
      <c r="SZF33" s="347"/>
      <c r="SZG33" s="347"/>
      <c r="SZH33" s="347"/>
      <c r="SZI33" s="347"/>
      <c r="SZJ33" s="347"/>
      <c r="SZK33" s="347"/>
      <c r="SZL33" s="347"/>
      <c r="SZM33" s="347"/>
      <c r="SZN33" s="347"/>
      <c r="SZO33" s="347"/>
      <c r="SZP33" s="347"/>
      <c r="SZQ33" s="347"/>
      <c r="SZR33" s="347"/>
      <c r="SZS33" s="347"/>
      <c r="SZT33" s="347"/>
      <c r="SZU33" s="347"/>
      <c r="SZV33" s="347"/>
      <c r="SZW33" s="347"/>
      <c r="SZX33" s="347"/>
      <c r="SZY33" s="347"/>
      <c r="SZZ33" s="347"/>
      <c r="TAA33" s="347"/>
      <c r="TAB33" s="347"/>
      <c r="TAC33" s="347"/>
      <c r="TAD33" s="347"/>
      <c r="TAE33" s="347"/>
      <c r="TAF33" s="347"/>
      <c r="TAG33" s="347"/>
      <c r="TAH33" s="347"/>
      <c r="TAI33" s="347"/>
      <c r="TAJ33" s="347"/>
      <c r="TAK33" s="347"/>
      <c r="TAL33" s="347"/>
      <c r="TAM33" s="347"/>
      <c r="TAN33" s="347"/>
      <c r="TAO33" s="347"/>
      <c r="TAP33" s="347"/>
      <c r="TAQ33" s="347"/>
      <c r="TAR33" s="347"/>
      <c r="TAS33" s="347"/>
      <c r="TAT33" s="347"/>
      <c r="TAU33" s="347"/>
      <c r="TAV33" s="347"/>
      <c r="TAW33" s="347"/>
      <c r="TAX33" s="347"/>
      <c r="TAY33" s="347"/>
      <c r="TAZ33" s="347"/>
      <c r="TBA33" s="347"/>
      <c r="TBB33" s="347"/>
      <c r="TBC33" s="347"/>
      <c r="TBD33" s="347"/>
      <c r="TBE33" s="347"/>
      <c r="TBF33" s="347"/>
      <c r="TBG33" s="347"/>
      <c r="TBH33" s="347"/>
      <c r="TBI33" s="347"/>
      <c r="TBJ33" s="347"/>
      <c r="TBK33" s="347"/>
      <c r="TBL33" s="347"/>
      <c r="TBM33" s="347"/>
      <c r="TBN33" s="347"/>
      <c r="TBO33" s="347"/>
      <c r="TBP33" s="347"/>
      <c r="TBQ33" s="347"/>
      <c r="TBR33" s="347"/>
      <c r="TBS33" s="347"/>
      <c r="TBT33" s="347"/>
      <c r="TBU33" s="347"/>
      <c r="TBV33" s="347"/>
      <c r="TBW33" s="347"/>
      <c r="TBX33" s="347"/>
      <c r="TBY33" s="347"/>
      <c r="TBZ33" s="347"/>
      <c r="TCA33" s="347"/>
      <c r="TCB33" s="347"/>
      <c r="TCC33" s="347"/>
      <c r="TCD33" s="347"/>
      <c r="TCE33" s="347"/>
      <c r="TCF33" s="347"/>
      <c r="TCG33" s="347"/>
      <c r="TCH33" s="347"/>
      <c r="TCI33" s="347"/>
      <c r="TCJ33" s="347"/>
      <c r="TCK33" s="347"/>
      <c r="TCL33" s="347"/>
      <c r="TCM33" s="347"/>
      <c r="TCN33" s="347"/>
      <c r="TCO33" s="347"/>
      <c r="TCP33" s="347"/>
      <c r="TCQ33" s="347"/>
      <c r="TCR33" s="347"/>
      <c r="TCS33" s="347"/>
      <c r="TCT33" s="347"/>
      <c r="TCU33" s="347"/>
      <c r="TCV33" s="347"/>
      <c r="TCW33" s="347"/>
      <c r="TCX33" s="347"/>
      <c r="TCY33" s="347"/>
      <c r="TCZ33" s="347"/>
      <c r="TDA33" s="347"/>
      <c r="TDB33" s="347"/>
      <c r="TDC33" s="347"/>
      <c r="TDD33" s="347"/>
      <c r="TDE33" s="347"/>
      <c r="TDF33" s="347"/>
      <c r="TDG33" s="347"/>
      <c r="TDH33" s="347"/>
      <c r="TDI33" s="347"/>
      <c r="TDJ33" s="347"/>
      <c r="TDK33" s="347"/>
      <c r="TDL33" s="347"/>
      <c r="TDM33" s="347"/>
      <c r="TDN33" s="347"/>
      <c r="TDO33" s="347"/>
      <c r="TDP33" s="347"/>
      <c r="TDQ33" s="347"/>
      <c r="TDR33" s="347"/>
      <c r="TDS33" s="347"/>
      <c r="TDT33" s="347"/>
      <c r="TDU33" s="347"/>
      <c r="TDV33" s="347"/>
      <c r="TDW33" s="347"/>
      <c r="TDX33" s="347"/>
      <c r="TDY33" s="347"/>
      <c r="TDZ33" s="347"/>
      <c r="TEA33" s="347"/>
      <c r="TEB33" s="347"/>
      <c r="TEC33" s="347"/>
      <c r="TED33" s="347"/>
      <c r="TEE33" s="347"/>
      <c r="TEF33" s="347"/>
      <c r="TEG33" s="347"/>
      <c r="TEH33" s="347"/>
      <c r="TEI33" s="347"/>
      <c r="TEJ33" s="347"/>
      <c r="TEK33" s="347"/>
      <c r="TEL33" s="347"/>
      <c r="TEM33" s="347"/>
      <c r="TEN33" s="347"/>
      <c r="TEO33" s="347"/>
      <c r="TEP33" s="347"/>
      <c r="TEQ33" s="347"/>
      <c r="TER33" s="347"/>
      <c r="TES33" s="347"/>
      <c r="TET33" s="347"/>
      <c r="TEU33" s="347"/>
      <c r="TEV33" s="347"/>
      <c r="TEW33" s="347"/>
      <c r="TEX33" s="347"/>
      <c r="TEY33" s="347"/>
      <c r="TEZ33" s="347"/>
      <c r="TFA33" s="347"/>
      <c r="TFB33" s="347"/>
      <c r="TFC33" s="347"/>
      <c r="TFD33" s="347"/>
      <c r="TFE33" s="347"/>
      <c r="TFF33" s="347"/>
      <c r="TFG33" s="347"/>
      <c r="TFH33" s="347"/>
      <c r="TFI33" s="347"/>
      <c r="TFJ33" s="347"/>
      <c r="TFK33" s="347"/>
      <c r="TFL33" s="347"/>
      <c r="TFM33" s="347"/>
      <c r="TFN33" s="347"/>
      <c r="TFO33" s="347"/>
      <c r="TFP33" s="347"/>
      <c r="TFQ33" s="347"/>
      <c r="TFR33" s="347"/>
      <c r="TFS33" s="347"/>
      <c r="TFT33" s="347"/>
      <c r="TFU33" s="347"/>
      <c r="TFV33" s="347"/>
      <c r="TFW33" s="347"/>
      <c r="TFX33" s="347"/>
      <c r="TFY33" s="347"/>
      <c r="TFZ33" s="347"/>
      <c r="TGA33" s="347"/>
      <c r="TGB33" s="347"/>
      <c r="TGC33" s="347"/>
      <c r="TGD33" s="347"/>
      <c r="TGE33" s="347"/>
      <c r="TGF33" s="347"/>
      <c r="TGG33" s="347"/>
      <c r="TGH33" s="347"/>
      <c r="TGI33" s="347"/>
      <c r="TGJ33" s="347"/>
      <c r="TGK33" s="347"/>
      <c r="TGL33" s="347"/>
      <c r="TGM33" s="347"/>
      <c r="TGN33" s="347"/>
      <c r="TGO33" s="347"/>
      <c r="TGP33" s="347"/>
      <c r="TGQ33" s="347"/>
      <c r="TGR33" s="347"/>
      <c r="TGS33" s="347"/>
      <c r="TGT33" s="347"/>
      <c r="TGU33" s="347"/>
      <c r="TGV33" s="347"/>
      <c r="TGW33" s="347"/>
      <c r="TGX33" s="347"/>
      <c r="TGY33" s="347"/>
      <c r="TGZ33" s="347"/>
      <c r="THA33" s="347"/>
      <c r="THB33" s="347"/>
      <c r="THC33" s="347"/>
      <c r="THD33" s="347"/>
      <c r="THE33" s="347"/>
      <c r="THF33" s="347"/>
      <c r="THG33" s="347"/>
      <c r="THH33" s="347"/>
      <c r="THI33" s="347"/>
      <c r="THJ33" s="347"/>
      <c r="THK33" s="347"/>
      <c r="THL33" s="347"/>
      <c r="THM33" s="347"/>
      <c r="THN33" s="347"/>
      <c r="THO33" s="347"/>
      <c r="THP33" s="347"/>
      <c r="THQ33" s="347"/>
      <c r="THR33" s="347"/>
      <c r="THS33" s="347"/>
      <c r="THT33" s="347"/>
      <c r="THU33" s="347"/>
      <c r="THV33" s="347"/>
      <c r="THW33" s="347"/>
      <c r="THX33" s="347"/>
      <c r="THY33" s="347"/>
      <c r="THZ33" s="347"/>
      <c r="TIA33" s="347"/>
      <c r="TIB33" s="347"/>
      <c r="TIC33" s="347"/>
      <c r="TID33" s="347"/>
      <c r="TIE33" s="347"/>
      <c r="TIF33" s="347"/>
      <c r="TIG33" s="347"/>
      <c r="TIH33" s="347"/>
      <c r="TII33" s="347"/>
      <c r="TIJ33" s="347"/>
      <c r="TIK33" s="347"/>
      <c r="TIL33" s="347"/>
      <c r="TIM33" s="347"/>
      <c r="TIN33" s="347"/>
      <c r="TIO33" s="347"/>
      <c r="TIP33" s="347"/>
      <c r="TIQ33" s="347"/>
      <c r="TIR33" s="347"/>
      <c r="TIS33" s="347"/>
      <c r="TIT33" s="347"/>
      <c r="TIU33" s="347"/>
      <c r="TIV33" s="347"/>
      <c r="TIW33" s="347"/>
      <c r="TIX33" s="347"/>
      <c r="TIY33" s="347"/>
      <c r="TIZ33" s="347"/>
      <c r="TJA33" s="347"/>
      <c r="TJB33" s="347"/>
      <c r="TJC33" s="347"/>
      <c r="TJD33" s="347"/>
      <c r="TJE33" s="347"/>
      <c r="TJF33" s="347"/>
      <c r="TJG33" s="347"/>
      <c r="TJH33" s="347"/>
      <c r="TJI33" s="347"/>
      <c r="TJJ33" s="347"/>
      <c r="TJK33" s="347"/>
      <c r="TJL33" s="347"/>
      <c r="TJM33" s="347"/>
      <c r="TJN33" s="347"/>
      <c r="TJO33" s="347"/>
      <c r="TJP33" s="347"/>
      <c r="TJQ33" s="347"/>
      <c r="TJR33" s="347"/>
      <c r="TJS33" s="347"/>
      <c r="TJT33" s="347"/>
      <c r="TJU33" s="347"/>
      <c r="TJV33" s="347"/>
      <c r="TJW33" s="347"/>
      <c r="TJX33" s="347"/>
      <c r="TJY33" s="347"/>
      <c r="TJZ33" s="347"/>
      <c r="TKA33" s="347"/>
      <c r="TKB33" s="347"/>
      <c r="TKC33" s="347"/>
      <c r="TKD33" s="347"/>
      <c r="TKE33" s="347"/>
      <c r="TKF33" s="347"/>
      <c r="TKG33" s="347"/>
      <c r="TKH33" s="347"/>
      <c r="TKI33" s="347"/>
      <c r="TKJ33" s="347"/>
      <c r="TKK33" s="347"/>
      <c r="TKL33" s="347"/>
      <c r="TKM33" s="347"/>
      <c r="TKN33" s="347"/>
      <c r="TKO33" s="347"/>
      <c r="TKP33" s="347"/>
      <c r="TKQ33" s="347"/>
      <c r="TKR33" s="347"/>
      <c r="TKS33" s="347"/>
      <c r="TKT33" s="347"/>
      <c r="TKU33" s="347"/>
      <c r="TKV33" s="347"/>
      <c r="TKW33" s="347"/>
      <c r="TKX33" s="347"/>
      <c r="TKY33" s="347"/>
      <c r="TKZ33" s="347"/>
      <c r="TLA33" s="347"/>
      <c r="TLB33" s="347"/>
      <c r="TLC33" s="347"/>
      <c r="TLD33" s="347"/>
      <c r="TLE33" s="347"/>
      <c r="TLF33" s="347"/>
      <c r="TLG33" s="347"/>
      <c r="TLH33" s="347"/>
      <c r="TLI33" s="347"/>
      <c r="TLJ33" s="347"/>
      <c r="TLK33" s="347"/>
      <c r="TLL33" s="347"/>
      <c r="TLM33" s="347"/>
      <c r="TLN33" s="347"/>
      <c r="TLO33" s="347"/>
      <c r="TLP33" s="347"/>
      <c r="TLQ33" s="347"/>
      <c r="TLR33" s="347"/>
      <c r="TLS33" s="347"/>
      <c r="TLT33" s="347"/>
      <c r="TLU33" s="347"/>
      <c r="TLV33" s="347"/>
      <c r="TLW33" s="347"/>
      <c r="TLX33" s="347"/>
      <c r="TLY33" s="347"/>
      <c r="TLZ33" s="347"/>
      <c r="TMA33" s="347"/>
      <c r="TMB33" s="347"/>
      <c r="TMC33" s="347"/>
      <c r="TMD33" s="347"/>
      <c r="TME33" s="347"/>
      <c r="TMF33" s="347"/>
      <c r="TMG33" s="347"/>
      <c r="TMH33" s="347"/>
      <c r="TMI33" s="347"/>
      <c r="TMJ33" s="347"/>
      <c r="TMK33" s="347"/>
      <c r="TML33" s="347"/>
      <c r="TMM33" s="347"/>
      <c r="TMN33" s="347"/>
      <c r="TMO33" s="347"/>
      <c r="TMP33" s="347"/>
      <c r="TMQ33" s="347"/>
      <c r="TMR33" s="347"/>
      <c r="TMS33" s="347"/>
      <c r="TMT33" s="347"/>
      <c r="TMU33" s="347"/>
      <c r="TMV33" s="347"/>
      <c r="TMW33" s="347"/>
      <c r="TMX33" s="347"/>
      <c r="TMY33" s="347"/>
      <c r="TMZ33" s="347"/>
      <c r="TNA33" s="347"/>
      <c r="TNB33" s="347"/>
      <c r="TNC33" s="347"/>
      <c r="TND33" s="347"/>
      <c r="TNE33" s="347"/>
      <c r="TNF33" s="347"/>
      <c r="TNG33" s="347"/>
      <c r="TNH33" s="347"/>
      <c r="TNI33" s="347"/>
      <c r="TNJ33" s="347"/>
      <c r="TNK33" s="347"/>
      <c r="TNL33" s="347"/>
      <c r="TNM33" s="347"/>
      <c r="TNN33" s="347"/>
      <c r="TNO33" s="347"/>
      <c r="TNP33" s="347"/>
      <c r="TNQ33" s="347"/>
      <c r="TNR33" s="347"/>
      <c r="TNS33" s="347"/>
      <c r="TNT33" s="347"/>
      <c r="TNU33" s="347"/>
      <c r="TNV33" s="347"/>
      <c r="TNW33" s="347"/>
      <c r="TNX33" s="347"/>
      <c r="TNY33" s="347"/>
      <c r="TNZ33" s="347"/>
      <c r="TOA33" s="347"/>
      <c r="TOB33" s="347"/>
      <c r="TOC33" s="347"/>
      <c r="TOD33" s="347"/>
      <c r="TOE33" s="347"/>
      <c r="TOF33" s="347"/>
      <c r="TOG33" s="347"/>
      <c r="TOH33" s="347"/>
      <c r="TOI33" s="347"/>
      <c r="TOJ33" s="347"/>
      <c r="TOK33" s="347"/>
      <c r="TOL33" s="347"/>
      <c r="TOM33" s="347"/>
      <c r="TON33" s="347"/>
      <c r="TOO33" s="347"/>
      <c r="TOP33" s="347"/>
      <c r="TOQ33" s="347"/>
      <c r="TOR33" s="347"/>
      <c r="TOS33" s="347"/>
      <c r="TOT33" s="347"/>
      <c r="TOU33" s="347"/>
      <c r="TOV33" s="347"/>
      <c r="TOW33" s="347"/>
      <c r="TOX33" s="347"/>
      <c r="TOY33" s="347"/>
      <c r="TOZ33" s="347"/>
      <c r="TPA33" s="347"/>
      <c r="TPB33" s="347"/>
      <c r="TPC33" s="347"/>
      <c r="TPD33" s="347"/>
      <c r="TPE33" s="347"/>
      <c r="TPF33" s="347"/>
      <c r="TPG33" s="347"/>
      <c r="TPH33" s="347"/>
      <c r="TPI33" s="347"/>
      <c r="TPJ33" s="347"/>
      <c r="TPK33" s="347"/>
      <c r="TPL33" s="347"/>
      <c r="TPM33" s="347"/>
      <c r="TPN33" s="347"/>
      <c r="TPO33" s="347"/>
      <c r="TPP33" s="347"/>
      <c r="TPQ33" s="347"/>
      <c r="TPR33" s="347"/>
      <c r="TPS33" s="347"/>
      <c r="TPT33" s="347"/>
      <c r="TPU33" s="347"/>
      <c r="TPV33" s="347"/>
      <c r="TPW33" s="347"/>
      <c r="TPX33" s="347"/>
      <c r="TPY33" s="347"/>
      <c r="TPZ33" s="347"/>
      <c r="TQA33" s="347"/>
      <c r="TQB33" s="347"/>
      <c r="TQC33" s="347"/>
      <c r="TQD33" s="347"/>
      <c r="TQE33" s="347"/>
      <c r="TQF33" s="347"/>
      <c r="TQG33" s="347"/>
      <c r="TQH33" s="347"/>
      <c r="TQI33" s="347"/>
      <c r="TQJ33" s="347"/>
      <c r="TQK33" s="347"/>
      <c r="TQL33" s="347"/>
      <c r="TQM33" s="347"/>
      <c r="TQN33" s="347"/>
      <c r="TQO33" s="347"/>
      <c r="TQP33" s="347"/>
      <c r="TQQ33" s="347"/>
      <c r="TQR33" s="347"/>
      <c r="TQS33" s="347"/>
      <c r="TQT33" s="347"/>
      <c r="TQU33" s="347"/>
      <c r="TQV33" s="347"/>
      <c r="TQW33" s="347"/>
      <c r="TQX33" s="347"/>
      <c r="TQY33" s="347"/>
      <c r="TQZ33" s="347"/>
      <c r="TRA33" s="347"/>
      <c r="TRB33" s="347"/>
      <c r="TRC33" s="347"/>
      <c r="TRD33" s="347"/>
      <c r="TRE33" s="347"/>
      <c r="TRF33" s="347"/>
      <c r="TRG33" s="347"/>
      <c r="TRH33" s="347"/>
      <c r="TRI33" s="347"/>
      <c r="TRJ33" s="347"/>
      <c r="TRK33" s="347"/>
      <c r="TRL33" s="347"/>
      <c r="TRM33" s="347"/>
      <c r="TRN33" s="347"/>
      <c r="TRO33" s="347"/>
      <c r="TRP33" s="347"/>
      <c r="TRQ33" s="347"/>
      <c r="TRR33" s="347"/>
      <c r="TRS33" s="347"/>
      <c r="TRT33" s="347"/>
      <c r="TRU33" s="347"/>
      <c r="TRV33" s="347"/>
      <c r="TRW33" s="347"/>
      <c r="TRX33" s="347"/>
      <c r="TRY33" s="347"/>
      <c r="TRZ33" s="347"/>
      <c r="TSA33" s="347"/>
      <c r="TSB33" s="347"/>
      <c r="TSC33" s="347"/>
      <c r="TSD33" s="347"/>
      <c r="TSE33" s="347"/>
      <c r="TSF33" s="347"/>
      <c r="TSG33" s="347"/>
      <c r="TSH33" s="347"/>
      <c r="TSI33" s="347"/>
      <c r="TSJ33" s="347"/>
      <c r="TSK33" s="347"/>
      <c r="TSL33" s="347"/>
      <c r="TSM33" s="347"/>
      <c r="TSN33" s="347"/>
      <c r="TSO33" s="347"/>
      <c r="TSP33" s="347"/>
      <c r="TSQ33" s="347"/>
      <c r="TSR33" s="347"/>
      <c r="TSS33" s="347"/>
      <c r="TST33" s="347"/>
      <c r="TSU33" s="347"/>
      <c r="TSV33" s="347"/>
      <c r="TSW33" s="347"/>
      <c r="TSX33" s="347"/>
      <c r="TSY33" s="347"/>
      <c r="TSZ33" s="347"/>
      <c r="TTA33" s="347"/>
      <c r="TTB33" s="347"/>
      <c r="TTC33" s="347"/>
      <c r="TTD33" s="347"/>
      <c r="TTE33" s="347"/>
      <c r="TTF33" s="347"/>
      <c r="TTG33" s="347"/>
      <c r="TTH33" s="347"/>
      <c r="TTI33" s="347"/>
      <c r="TTJ33" s="347"/>
      <c r="TTK33" s="347"/>
      <c r="TTL33" s="347"/>
      <c r="TTM33" s="347"/>
      <c r="TTN33" s="347"/>
      <c r="TTO33" s="347"/>
      <c r="TTP33" s="347"/>
      <c r="TTQ33" s="347"/>
      <c r="TTR33" s="347"/>
      <c r="TTS33" s="347"/>
      <c r="TTT33" s="347"/>
      <c r="TTU33" s="347"/>
      <c r="TTV33" s="347"/>
      <c r="TTW33" s="347"/>
      <c r="TTX33" s="347"/>
      <c r="TTY33" s="347"/>
      <c r="TTZ33" s="347"/>
      <c r="TUA33" s="347"/>
      <c r="TUB33" s="347"/>
      <c r="TUC33" s="347"/>
      <c r="TUD33" s="347"/>
      <c r="TUE33" s="347"/>
      <c r="TUF33" s="347"/>
      <c r="TUG33" s="347"/>
      <c r="TUH33" s="347"/>
      <c r="TUI33" s="347"/>
      <c r="TUJ33" s="347"/>
      <c r="TUK33" s="347"/>
      <c r="TUL33" s="347"/>
      <c r="TUM33" s="347"/>
      <c r="TUN33" s="347"/>
      <c r="TUO33" s="347"/>
      <c r="TUP33" s="347"/>
      <c r="TUQ33" s="347"/>
      <c r="TUR33" s="347"/>
      <c r="TUS33" s="347"/>
      <c r="TUT33" s="347"/>
      <c r="TUU33" s="347"/>
      <c r="TUV33" s="347"/>
      <c r="TUW33" s="347"/>
      <c r="TUX33" s="347"/>
      <c r="TUY33" s="347"/>
      <c r="TUZ33" s="347"/>
      <c r="TVA33" s="347"/>
      <c r="TVB33" s="347"/>
      <c r="TVC33" s="347"/>
      <c r="TVD33" s="347"/>
      <c r="TVE33" s="347"/>
      <c r="TVF33" s="347"/>
      <c r="TVG33" s="347"/>
      <c r="TVH33" s="347"/>
      <c r="TVI33" s="347"/>
      <c r="TVJ33" s="347"/>
      <c r="TVK33" s="347"/>
      <c r="TVL33" s="347"/>
      <c r="TVM33" s="347"/>
      <c r="TVN33" s="347"/>
      <c r="TVO33" s="347"/>
      <c r="TVP33" s="347"/>
      <c r="TVQ33" s="347"/>
      <c r="TVR33" s="347"/>
      <c r="TVS33" s="347"/>
      <c r="TVT33" s="347"/>
      <c r="TVU33" s="347"/>
      <c r="TVV33" s="347"/>
      <c r="TVW33" s="347"/>
      <c r="TVX33" s="347"/>
      <c r="TVY33" s="347"/>
      <c r="TVZ33" s="347"/>
      <c r="TWA33" s="347"/>
      <c r="TWB33" s="347"/>
      <c r="TWC33" s="347"/>
      <c r="TWD33" s="347"/>
      <c r="TWE33" s="347"/>
      <c r="TWF33" s="347"/>
      <c r="TWG33" s="347"/>
      <c r="TWH33" s="347"/>
      <c r="TWI33" s="347"/>
      <c r="TWJ33" s="347"/>
      <c r="TWK33" s="347"/>
      <c r="TWL33" s="347"/>
      <c r="TWM33" s="347"/>
      <c r="TWN33" s="347"/>
      <c r="TWO33" s="347"/>
      <c r="TWP33" s="347"/>
      <c r="TWQ33" s="347"/>
      <c r="TWR33" s="347"/>
      <c r="TWS33" s="347"/>
      <c r="TWT33" s="347"/>
      <c r="TWU33" s="347"/>
      <c r="TWV33" s="347"/>
      <c r="TWW33" s="347"/>
      <c r="TWX33" s="347"/>
      <c r="TWY33" s="347"/>
      <c r="TWZ33" s="347"/>
      <c r="TXA33" s="347"/>
      <c r="TXB33" s="347"/>
      <c r="TXC33" s="347"/>
      <c r="TXD33" s="347"/>
      <c r="TXE33" s="347"/>
      <c r="TXF33" s="347"/>
      <c r="TXG33" s="347"/>
      <c r="TXH33" s="347"/>
      <c r="TXI33" s="347"/>
      <c r="TXJ33" s="347"/>
      <c r="TXK33" s="347"/>
      <c r="TXL33" s="347"/>
      <c r="TXM33" s="347"/>
      <c r="TXN33" s="347"/>
      <c r="TXO33" s="347"/>
      <c r="TXP33" s="347"/>
      <c r="TXQ33" s="347"/>
      <c r="TXR33" s="347"/>
      <c r="TXS33" s="347"/>
      <c r="TXT33" s="347"/>
      <c r="TXU33" s="347"/>
      <c r="TXV33" s="347"/>
      <c r="TXW33" s="347"/>
      <c r="TXX33" s="347"/>
      <c r="TXY33" s="347"/>
      <c r="TXZ33" s="347"/>
      <c r="TYA33" s="347"/>
      <c r="TYB33" s="347"/>
      <c r="TYC33" s="347"/>
      <c r="TYD33" s="347"/>
      <c r="TYE33" s="347"/>
      <c r="TYF33" s="347"/>
      <c r="TYG33" s="347"/>
      <c r="TYH33" s="347"/>
      <c r="TYI33" s="347"/>
      <c r="TYJ33" s="347"/>
      <c r="TYK33" s="347"/>
      <c r="TYL33" s="347"/>
      <c r="TYM33" s="347"/>
      <c r="TYN33" s="347"/>
      <c r="TYO33" s="347"/>
      <c r="TYP33" s="347"/>
      <c r="TYQ33" s="347"/>
      <c r="TYR33" s="347"/>
      <c r="TYS33" s="347"/>
      <c r="TYT33" s="347"/>
      <c r="TYU33" s="347"/>
      <c r="TYV33" s="347"/>
      <c r="TYW33" s="347"/>
      <c r="TYX33" s="347"/>
      <c r="TYY33" s="347"/>
      <c r="TYZ33" s="347"/>
      <c r="TZA33" s="347"/>
      <c r="TZB33" s="347"/>
      <c r="TZC33" s="347"/>
      <c r="TZD33" s="347"/>
      <c r="TZE33" s="347"/>
      <c r="TZF33" s="347"/>
      <c r="TZG33" s="347"/>
      <c r="TZH33" s="347"/>
      <c r="TZI33" s="347"/>
      <c r="TZJ33" s="347"/>
      <c r="TZK33" s="347"/>
      <c r="TZL33" s="347"/>
      <c r="TZM33" s="347"/>
      <c r="TZN33" s="347"/>
      <c r="TZO33" s="347"/>
      <c r="TZP33" s="347"/>
      <c r="TZQ33" s="347"/>
      <c r="TZR33" s="347"/>
      <c r="TZS33" s="347"/>
      <c r="TZT33" s="347"/>
      <c r="TZU33" s="347"/>
      <c r="TZV33" s="347"/>
      <c r="TZW33" s="347"/>
      <c r="TZX33" s="347"/>
      <c r="TZY33" s="347"/>
      <c r="TZZ33" s="347"/>
      <c r="UAA33" s="347"/>
      <c r="UAB33" s="347"/>
      <c r="UAC33" s="347"/>
      <c r="UAD33" s="347"/>
      <c r="UAE33" s="347"/>
      <c r="UAF33" s="347"/>
      <c r="UAG33" s="347"/>
      <c r="UAH33" s="347"/>
      <c r="UAI33" s="347"/>
      <c r="UAJ33" s="347"/>
      <c r="UAK33" s="347"/>
      <c r="UAL33" s="347"/>
      <c r="UAM33" s="347"/>
      <c r="UAN33" s="347"/>
      <c r="UAO33" s="347"/>
      <c r="UAP33" s="347"/>
      <c r="UAQ33" s="347"/>
      <c r="UAR33" s="347"/>
      <c r="UAS33" s="347"/>
      <c r="UAT33" s="347"/>
      <c r="UAU33" s="347"/>
      <c r="UAV33" s="347"/>
      <c r="UAW33" s="347"/>
      <c r="UAX33" s="347"/>
      <c r="UAY33" s="347"/>
      <c r="UAZ33" s="347"/>
      <c r="UBA33" s="347"/>
      <c r="UBB33" s="347"/>
      <c r="UBC33" s="347"/>
      <c r="UBD33" s="347"/>
      <c r="UBE33" s="347"/>
      <c r="UBF33" s="347"/>
      <c r="UBG33" s="347"/>
      <c r="UBH33" s="347"/>
      <c r="UBI33" s="347"/>
      <c r="UBJ33" s="347"/>
      <c r="UBK33" s="347"/>
      <c r="UBL33" s="347"/>
      <c r="UBM33" s="347"/>
      <c r="UBN33" s="347"/>
      <c r="UBO33" s="347"/>
      <c r="UBP33" s="347"/>
      <c r="UBQ33" s="347"/>
      <c r="UBR33" s="347"/>
      <c r="UBS33" s="347"/>
      <c r="UBT33" s="347"/>
      <c r="UBU33" s="347"/>
      <c r="UBV33" s="347"/>
      <c r="UBW33" s="347"/>
      <c r="UBX33" s="347"/>
      <c r="UBY33" s="347"/>
      <c r="UBZ33" s="347"/>
      <c r="UCA33" s="347"/>
      <c r="UCB33" s="347"/>
      <c r="UCC33" s="347"/>
      <c r="UCD33" s="347"/>
      <c r="UCE33" s="347"/>
      <c r="UCF33" s="347"/>
      <c r="UCG33" s="347"/>
      <c r="UCH33" s="347"/>
      <c r="UCI33" s="347"/>
      <c r="UCJ33" s="347"/>
      <c r="UCK33" s="347"/>
      <c r="UCL33" s="347"/>
      <c r="UCM33" s="347"/>
      <c r="UCN33" s="347"/>
      <c r="UCO33" s="347"/>
      <c r="UCP33" s="347"/>
      <c r="UCQ33" s="347"/>
      <c r="UCR33" s="347"/>
      <c r="UCS33" s="347"/>
      <c r="UCT33" s="347"/>
      <c r="UCU33" s="347"/>
      <c r="UCV33" s="347"/>
      <c r="UCW33" s="347"/>
      <c r="UCX33" s="347"/>
      <c r="UCY33" s="347"/>
      <c r="UCZ33" s="347"/>
      <c r="UDA33" s="347"/>
      <c r="UDB33" s="347"/>
      <c r="UDC33" s="347"/>
      <c r="UDD33" s="347"/>
      <c r="UDE33" s="347"/>
      <c r="UDF33" s="347"/>
      <c r="UDG33" s="347"/>
      <c r="UDH33" s="347"/>
      <c r="UDI33" s="347"/>
      <c r="UDJ33" s="347"/>
      <c r="UDK33" s="347"/>
      <c r="UDL33" s="347"/>
      <c r="UDM33" s="347"/>
      <c r="UDN33" s="347"/>
      <c r="UDO33" s="347"/>
      <c r="UDP33" s="347"/>
      <c r="UDQ33" s="347"/>
      <c r="UDR33" s="347"/>
      <c r="UDS33" s="347"/>
      <c r="UDT33" s="347"/>
      <c r="UDU33" s="347"/>
      <c r="UDV33" s="347"/>
      <c r="UDW33" s="347"/>
      <c r="UDX33" s="347"/>
      <c r="UDY33" s="347"/>
      <c r="UDZ33" s="347"/>
      <c r="UEA33" s="347"/>
      <c r="UEB33" s="347"/>
      <c r="UEC33" s="347"/>
      <c r="UED33" s="347"/>
      <c r="UEE33" s="347"/>
      <c r="UEF33" s="347"/>
      <c r="UEG33" s="347"/>
      <c r="UEH33" s="347"/>
      <c r="UEI33" s="347"/>
      <c r="UEJ33" s="347"/>
      <c r="UEK33" s="347"/>
      <c r="UEL33" s="347"/>
      <c r="UEM33" s="347"/>
      <c r="UEN33" s="347"/>
      <c r="UEO33" s="347"/>
      <c r="UEP33" s="347"/>
      <c r="UEQ33" s="347"/>
      <c r="UER33" s="347"/>
      <c r="UES33" s="347"/>
      <c r="UET33" s="347"/>
      <c r="UEU33" s="347"/>
      <c r="UEV33" s="347"/>
      <c r="UEW33" s="347"/>
      <c r="UEX33" s="347"/>
      <c r="UEY33" s="347"/>
      <c r="UEZ33" s="347"/>
      <c r="UFA33" s="347"/>
      <c r="UFB33" s="347"/>
      <c r="UFC33" s="347"/>
      <c r="UFD33" s="347"/>
      <c r="UFE33" s="347"/>
      <c r="UFF33" s="347"/>
      <c r="UFG33" s="347"/>
      <c r="UFH33" s="347"/>
      <c r="UFI33" s="347"/>
      <c r="UFJ33" s="347"/>
      <c r="UFK33" s="347"/>
      <c r="UFL33" s="347"/>
      <c r="UFM33" s="347"/>
      <c r="UFN33" s="347"/>
      <c r="UFO33" s="347"/>
      <c r="UFP33" s="347"/>
      <c r="UFQ33" s="347"/>
      <c r="UFR33" s="347"/>
      <c r="UFS33" s="347"/>
      <c r="UFT33" s="347"/>
      <c r="UFU33" s="347"/>
      <c r="UFV33" s="347"/>
      <c r="UFW33" s="347"/>
      <c r="UFX33" s="347"/>
      <c r="UFY33" s="347"/>
      <c r="UFZ33" s="347"/>
      <c r="UGA33" s="347"/>
      <c r="UGB33" s="347"/>
      <c r="UGC33" s="347"/>
      <c r="UGD33" s="347"/>
      <c r="UGE33" s="347"/>
      <c r="UGF33" s="347"/>
      <c r="UGG33" s="347"/>
      <c r="UGH33" s="347"/>
      <c r="UGI33" s="347"/>
      <c r="UGJ33" s="347"/>
      <c r="UGK33" s="347"/>
      <c r="UGL33" s="347"/>
      <c r="UGM33" s="347"/>
      <c r="UGN33" s="347"/>
      <c r="UGO33" s="347"/>
      <c r="UGP33" s="347"/>
      <c r="UGQ33" s="347"/>
      <c r="UGR33" s="347"/>
      <c r="UGS33" s="347"/>
      <c r="UGT33" s="347"/>
      <c r="UGU33" s="347"/>
      <c r="UGV33" s="347"/>
      <c r="UGW33" s="347"/>
      <c r="UGX33" s="347"/>
      <c r="UGY33" s="347"/>
      <c r="UGZ33" s="347"/>
      <c r="UHA33" s="347"/>
      <c r="UHB33" s="347"/>
      <c r="UHC33" s="347"/>
      <c r="UHD33" s="347"/>
      <c r="UHE33" s="347"/>
      <c r="UHF33" s="347"/>
      <c r="UHG33" s="347"/>
      <c r="UHH33" s="347"/>
      <c r="UHI33" s="347"/>
      <c r="UHJ33" s="347"/>
      <c r="UHK33" s="347"/>
      <c r="UHL33" s="347"/>
      <c r="UHM33" s="347"/>
      <c r="UHN33" s="347"/>
      <c r="UHO33" s="347"/>
      <c r="UHP33" s="347"/>
      <c r="UHQ33" s="347"/>
      <c r="UHR33" s="347"/>
      <c r="UHS33" s="347"/>
      <c r="UHT33" s="347"/>
      <c r="UHU33" s="347"/>
      <c r="UHV33" s="347"/>
      <c r="UHW33" s="347"/>
      <c r="UHX33" s="347"/>
      <c r="UHY33" s="347"/>
      <c r="UHZ33" s="347"/>
      <c r="UIA33" s="347"/>
      <c r="UIB33" s="347"/>
      <c r="UIC33" s="347"/>
      <c r="UID33" s="347"/>
      <c r="UIE33" s="347"/>
      <c r="UIF33" s="347"/>
      <c r="UIG33" s="347"/>
      <c r="UIH33" s="347"/>
      <c r="UII33" s="347"/>
      <c r="UIJ33" s="347"/>
      <c r="UIK33" s="347"/>
      <c r="UIL33" s="347"/>
      <c r="UIM33" s="347"/>
      <c r="UIN33" s="347"/>
      <c r="UIO33" s="347"/>
      <c r="UIP33" s="347"/>
      <c r="UIQ33" s="347"/>
      <c r="UIR33" s="347"/>
      <c r="UIS33" s="347"/>
      <c r="UIT33" s="347"/>
      <c r="UIU33" s="347"/>
      <c r="UIV33" s="347"/>
      <c r="UIW33" s="347"/>
      <c r="UIX33" s="347"/>
      <c r="UIY33" s="347"/>
      <c r="UIZ33" s="347"/>
      <c r="UJA33" s="347"/>
      <c r="UJB33" s="347"/>
      <c r="UJC33" s="347"/>
      <c r="UJD33" s="347"/>
      <c r="UJE33" s="347"/>
      <c r="UJF33" s="347"/>
      <c r="UJG33" s="347"/>
      <c r="UJH33" s="347"/>
      <c r="UJI33" s="347"/>
      <c r="UJJ33" s="347"/>
      <c r="UJK33" s="347"/>
      <c r="UJL33" s="347"/>
      <c r="UJM33" s="347"/>
      <c r="UJN33" s="347"/>
      <c r="UJO33" s="347"/>
      <c r="UJP33" s="347"/>
      <c r="UJQ33" s="347"/>
      <c r="UJR33" s="347"/>
      <c r="UJS33" s="347"/>
      <c r="UJT33" s="347"/>
      <c r="UJU33" s="347"/>
      <c r="UJV33" s="347"/>
      <c r="UJW33" s="347"/>
      <c r="UJX33" s="347"/>
      <c r="UJY33" s="347"/>
      <c r="UJZ33" s="347"/>
      <c r="UKA33" s="347"/>
      <c r="UKB33" s="347"/>
      <c r="UKC33" s="347"/>
      <c r="UKD33" s="347"/>
      <c r="UKE33" s="347"/>
      <c r="UKF33" s="347"/>
      <c r="UKG33" s="347"/>
      <c r="UKH33" s="347"/>
      <c r="UKI33" s="347"/>
      <c r="UKJ33" s="347"/>
      <c r="UKK33" s="347"/>
      <c r="UKL33" s="347"/>
      <c r="UKM33" s="347"/>
      <c r="UKN33" s="347"/>
      <c r="UKO33" s="347"/>
      <c r="UKP33" s="347"/>
      <c r="UKQ33" s="347"/>
      <c r="UKR33" s="347"/>
      <c r="UKS33" s="347"/>
      <c r="UKT33" s="347"/>
      <c r="UKU33" s="347"/>
      <c r="UKV33" s="347"/>
      <c r="UKW33" s="347"/>
      <c r="UKX33" s="347"/>
      <c r="UKY33" s="347"/>
      <c r="UKZ33" s="347"/>
      <c r="ULA33" s="347"/>
      <c r="ULB33" s="347"/>
      <c r="ULC33" s="347"/>
      <c r="ULD33" s="347"/>
      <c r="ULE33" s="347"/>
      <c r="ULF33" s="347"/>
      <c r="ULG33" s="347"/>
      <c r="ULH33" s="347"/>
      <c r="ULI33" s="347"/>
      <c r="ULJ33" s="347"/>
      <c r="ULK33" s="347"/>
      <c r="ULL33" s="347"/>
      <c r="ULM33" s="347"/>
      <c r="ULN33" s="347"/>
      <c r="ULO33" s="347"/>
      <c r="ULP33" s="347"/>
      <c r="ULQ33" s="347"/>
      <c r="ULR33" s="347"/>
      <c r="ULS33" s="347"/>
      <c r="ULT33" s="347"/>
      <c r="ULU33" s="347"/>
      <c r="ULV33" s="347"/>
      <c r="ULW33" s="347"/>
      <c r="ULX33" s="347"/>
      <c r="ULY33" s="347"/>
      <c r="ULZ33" s="347"/>
      <c r="UMA33" s="347"/>
      <c r="UMB33" s="347"/>
      <c r="UMC33" s="347"/>
      <c r="UMD33" s="347"/>
      <c r="UME33" s="347"/>
      <c r="UMF33" s="347"/>
      <c r="UMG33" s="347"/>
      <c r="UMH33" s="347"/>
      <c r="UMI33" s="347"/>
      <c r="UMJ33" s="347"/>
      <c r="UMK33" s="347"/>
      <c r="UML33" s="347"/>
      <c r="UMM33" s="347"/>
      <c r="UMN33" s="347"/>
      <c r="UMO33" s="347"/>
      <c r="UMP33" s="347"/>
      <c r="UMQ33" s="347"/>
      <c r="UMR33" s="347"/>
      <c r="UMS33" s="347"/>
      <c r="UMT33" s="347"/>
      <c r="UMU33" s="347"/>
      <c r="UMV33" s="347"/>
      <c r="UMW33" s="347"/>
      <c r="UMX33" s="347"/>
      <c r="UMY33" s="347"/>
      <c r="UMZ33" s="347"/>
      <c r="UNA33" s="347"/>
      <c r="UNB33" s="347"/>
      <c r="UNC33" s="347"/>
      <c r="UND33" s="347"/>
      <c r="UNE33" s="347"/>
      <c r="UNF33" s="347"/>
      <c r="UNG33" s="347"/>
      <c r="UNH33" s="347"/>
      <c r="UNI33" s="347"/>
      <c r="UNJ33" s="347"/>
      <c r="UNK33" s="347"/>
      <c r="UNL33" s="347"/>
      <c r="UNM33" s="347"/>
      <c r="UNN33" s="347"/>
      <c r="UNO33" s="347"/>
      <c r="UNP33" s="347"/>
      <c r="UNQ33" s="347"/>
      <c r="UNR33" s="347"/>
      <c r="UNS33" s="347"/>
      <c r="UNT33" s="347"/>
      <c r="UNU33" s="347"/>
      <c r="UNV33" s="347"/>
      <c r="UNW33" s="347"/>
      <c r="UNX33" s="347"/>
      <c r="UNY33" s="347"/>
      <c r="UNZ33" s="347"/>
      <c r="UOA33" s="347"/>
      <c r="UOB33" s="347"/>
      <c r="UOC33" s="347"/>
      <c r="UOD33" s="347"/>
      <c r="UOE33" s="347"/>
      <c r="UOF33" s="347"/>
      <c r="UOG33" s="347"/>
      <c r="UOH33" s="347"/>
      <c r="UOI33" s="347"/>
      <c r="UOJ33" s="347"/>
      <c r="UOK33" s="347"/>
      <c r="UOL33" s="347"/>
      <c r="UOM33" s="347"/>
      <c r="UON33" s="347"/>
      <c r="UOO33" s="347"/>
      <c r="UOP33" s="347"/>
      <c r="UOQ33" s="347"/>
      <c r="UOR33" s="347"/>
      <c r="UOS33" s="347"/>
      <c r="UOT33" s="347"/>
      <c r="UOU33" s="347"/>
      <c r="UOV33" s="347"/>
      <c r="UOW33" s="347"/>
      <c r="UOX33" s="347"/>
      <c r="UOY33" s="347"/>
      <c r="UOZ33" s="347"/>
      <c r="UPA33" s="347"/>
      <c r="UPB33" s="347"/>
      <c r="UPC33" s="347"/>
      <c r="UPD33" s="347"/>
      <c r="UPE33" s="347"/>
      <c r="UPF33" s="347"/>
      <c r="UPG33" s="347"/>
      <c r="UPH33" s="347"/>
      <c r="UPI33" s="347"/>
      <c r="UPJ33" s="347"/>
      <c r="UPK33" s="347"/>
      <c r="UPL33" s="347"/>
      <c r="UPM33" s="347"/>
      <c r="UPN33" s="347"/>
      <c r="UPO33" s="347"/>
      <c r="UPP33" s="347"/>
      <c r="UPQ33" s="347"/>
      <c r="UPR33" s="347"/>
      <c r="UPS33" s="347"/>
      <c r="UPT33" s="347"/>
      <c r="UPU33" s="347"/>
      <c r="UPV33" s="347"/>
      <c r="UPW33" s="347"/>
      <c r="UPX33" s="347"/>
      <c r="UPY33" s="347"/>
      <c r="UPZ33" s="347"/>
      <c r="UQA33" s="347"/>
      <c r="UQB33" s="347"/>
      <c r="UQC33" s="347"/>
      <c r="UQD33" s="347"/>
      <c r="UQE33" s="347"/>
      <c r="UQF33" s="347"/>
      <c r="UQG33" s="347"/>
      <c r="UQH33" s="347"/>
      <c r="UQI33" s="347"/>
      <c r="UQJ33" s="347"/>
      <c r="UQK33" s="347"/>
      <c r="UQL33" s="347"/>
      <c r="UQM33" s="347"/>
      <c r="UQN33" s="347"/>
      <c r="UQO33" s="347"/>
      <c r="UQP33" s="347"/>
      <c r="UQQ33" s="347"/>
      <c r="UQR33" s="347"/>
      <c r="UQS33" s="347"/>
      <c r="UQT33" s="347"/>
      <c r="UQU33" s="347"/>
      <c r="UQV33" s="347"/>
      <c r="UQW33" s="347"/>
      <c r="UQX33" s="347"/>
      <c r="UQY33" s="347"/>
      <c r="UQZ33" s="347"/>
      <c r="URA33" s="347"/>
      <c r="URB33" s="347"/>
      <c r="URC33" s="347"/>
      <c r="URD33" s="347"/>
      <c r="URE33" s="347"/>
      <c r="URF33" s="347"/>
      <c r="URG33" s="347"/>
      <c r="URH33" s="347"/>
      <c r="URI33" s="347"/>
      <c r="URJ33" s="347"/>
      <c r="URK33" s="347"/>
      <c r="URL33" s="347"/>
      <c r="URM33" s="347"/>
      <c r="URN33" s="347"/>
      <c r="URO33" s="347"/>
      <c r="URP33" s="347"/>
      <c r="URQ33" s="347"/>
      <c r="URR33" s="347"/>
      <c r="URS33" s="347"/>
      <c r="URT33" s="347"/>
      <c r="URU33" s="347"/>
      <c r="URV33" s="347"/>
      <c r="URW33" s="347"/>
      <c r="URX33" s="347"/>
      <c r="URY33" s="347"/>
      <c r="URZ33" s="347"/>
      <c r="USA33" s="347"/>
      <c r="USB33" s="347"/>
      <c r="USC33" s="347"/>
      <c r="USD33" s="347"/>
      <c r="USE33" s="347"/>
      <c r="USF33" s="347"/>
      <c r="USG33" s="347"/>
      <c r="USH33" s="347"/>
      <c r="USI33" s="347"/>
      <c r="USJ33" s="347"/>
      <c r="USK33" s="347"/>
      <c r="USL33" s="347"/>
      <c r="USM33" s="347"/>
      <c r="USN33" s="347"/>
      <c r="USO33" s="347"/>
      <c r="USP33" s="347"/>
      <c r="USQ33" s="347"/>
      <c r="USR33" s="347"/>
      <c r="USS33" s="347"/>
      <c r="UST33" s="347"/>
      <c r="USU33" s="347"/>
      <c r="USV33" s="347"/>
      <c r="USW33" s="347"/>
      <c r="USX33" s="347"/>
      <c r="USY33" s="347"/>
      <c r="USZ33" s="347"/>
      <c r="UTA33" s="347"/>
      <c r="UTB33" s="347"/>
      <c r="UTC33" s="347"/>
      <c r="UTD33" s="347"/>
      <c r="UTE33" s="347"/>
      <c r="UTF33" s="347"/>
      <c r="UTG33" s="347"/>
      <c r="UTH33" s="347"/>
      <c r="UTI33" s="347"/>
      <c r="UTJ33" s="347"/>
      <c r="UTK33" s="347"/>
      <c r="UTL33" s="347"/>
      <c r="UTM33" s="347"/>
      <c r="UTN33" s="347"/>
      <c r="UTO33" s="347"/>
      <c r="UTP33" s="347"/>
      <c r="UTQ33" s="347"/>
      <c r="UTR33" s="347"/>
      <c r="UTS33" s="347"/>
      <c r="UTT33" s="347"/>
      <c r="UTU33" s="347"/>
      <c r="UTV33" s="347"/>
      <c r="UTW33" s="347"/>
      <c r="UTX33" s="347"/>
      <c r="UTY33" s="347"/>
      <c r="UTZ33" s="347"/>
      <c r="UUA33" s="347"/>
      <c r="UUB33" s="347"/>
      <c r="UUC33" s="347"/>
      <c r="UUD33" s="347"/>
      <c r="UUE33" s="347"/>
      <c r="UUF33" s="347"/>
      <c r="UUG33" s="347"/>
      <c r="UUH33" s="347"/>
      <c r="UUI33" s="347"/>
      <c r="UUJ33" s="347"/>
      <c r="UUK33" s="347"/>
      <c r="UUL33" s="347"/>
      <c r="UUM33" s="347"/>
      <c r="UUN33" s="347"/>
      <c r="UUO33" s="347"/>
      <c r="UUP33" s="347"/>
      <c r="UUQ33" s="347"/>
      <c r="UUR33" s="347"/>
      <c r="UUS33" s="347"/>
      <c r="UUT33" s="347"/>
      <c r="UUU33" s="347"/>
      <c r="UUV33" s="347"/>
      <c r="UUW33" s="347"/>
      <c r="UUX33" s="347"/>
      <c r="UUY33" s="347"/>
      <c r="UUZ33" s="347"/>
      <c r="UVA33" s="347"/>
      <c r="UVB33" s="347"/>
      <c r="UVC33" s="347"/>
      <c r="UVD33" s="347"/>
      <c r="UVE33" s="347"/>
      <c r="UVF33" s="347"/>
      <c r="UVG33" s="347"/>
      <c r="UVH33" s="347"/>
      <c r="UVI33" s="347"/>
      <c r="UVJ33" s="347"/>
      <c r="UVK33" s="347"/>
      <c r="UVL33" s="347"/>
      <c r="UVM33" s="347"/>
      <c r="UVN33" s="347"/>
      <c r="UVO33" s="347"/>
      <c r="UVP33" s="347"/>
      <c r="UVQ33" s="347"/>
      <c r="UVR33" s="347"/>
      <c r="UVS33" s="347"/>
      <c r="UVT33" s="347"/>
      <c r="UVU33" s="347"/>
      <c r="UVV33" s="347"/>
      <c r="UVW33" s="347"/>
      <c r="UVX33" s="347"/>
      <c r="UVY33" s="347"/>
      <c r="UVZ33" s="347"/>
      <c r="UWA33" s="347"/>
      <c r="UWB33" s="347"/>
      <c r="UWC33" s="347"/>
      <c r="UWD33" s="347"/>
      <c r="UWE33" s="347"/>
      <c r="UWF33" s="347"/>
      <c r="UWG33" s="347"/>
      <c r="UWH33" s="347"/>
      <c r="UWI33" s="347"/>
      <c r="UWJ33" s="347"/>
      <c r="UWK33" s="347"/>
      <c r="UWL33" s="347"/>
      <c r="UWM33" s="347"/>
      <c r="UWN33" s="347"/>
      <c r="UWO33" s="347"/>
      <c r="UWP33" s="347"/>
      <c r="UWQ33" s="347"/>
      <c r="UWR33" s="347"/>
      <c r="UWS33" s="347"/>
      <c r="UWT33" s="347"/>
      <c r="UWU33" s="347"/>
      <c r="UWV33" s="347"/>
      <c r="UWW33" s="347"/>
      <c r="UWX33" s="347"/>
      <c r="UWY33" s="347"/>
      <c r="UWZ33" s="347"/>
      <c r="UXA33" s="347"/>
      <c r="UXB33" s="347"/>
      <c r="UXC33" s="347"/>
      <c r="UXD33" s="347"/>
      <c r="UXE33" s="347"/>
      <c r="UXF33" s="347"/>
      <c r="UXG33" s="347"/>
      <c r="UXH33" s="347"/>
      <c r="UXI33" s="347"/>
      <c r="UXJ33" s="347"/>
      <c r="UXK33" s="347"/>
      <c r="UXL33" s="347"/>
      <c r="UXM33" s="347"/>
      <c r="UXN33" s="347"/>
      <c r="UXO33" s="347"/>
      <c r="UXP33" s="347"/>
      <c r="UXQ33" s="347"/>
      <c r="UXR33" s="347"/>
      <c r="UXS33" s="347"/>
      <c r="UXT33" s="347"/>
      <c r="UXU33" s="347"/>
      <c r="UXV33" s="347"/>
      <c r="UXW33" s="347"/>
      <c r="UXX33" s="347"/>
      <c r="UXY33" s="347"/>
      <c r="UXZ33" s="347"/>
      <c r="UYA33" s="347"/>
      <c r="UYB33" s="347"/>
      <c r="UYC33" s="347"/>
      <c r="UYD33" s="347"/>
      <c r="UYE33" s="347"/>
      <c r="UYF33" s="347"/>
      <c r="UYG33" s="347"/>
      <c r="UYH33" s="347"/>
      <c r="UYI33" s="347"/>
      <c r="UYJ33" s="347"/>
      <c r="UYK33" s="347"/>
      <c r="UYL33" s="347"/>
      <c r="UYM33" s="347"/>
      <c r="UYN33" s="347"/>
      <c r="UYO33" s="347"/>
      <c r="UYP33" s="347"/>
      <c r="UYQ33" s="347"/>
      <c r="UYR33" s="347"/>
      <c r="UYS33" s="347"/>
      <c r="UYT33" s="347"/>
      <c r="UYU33" s="347"/>
      <c r="UYV33" s="347"/>
      <c r="UYW33" s="347"/>
      <c r="UYX33" s="347"/>
      <c r="UYY33" s="347"/>
      <c r="UYZ33" s="347"/>
      <c r="UZA33" s="347"/>
      <c r="UZB33" s="347"/>
      <c r="UZC33" s="347"/>
      <c r="UZD33" s="347"/>
      <c r="UZE33" s="347"/>
      <c r="UZF33" s="347"/>
      <c r="UZG33" s="347"/>
      <c r="UZH33" s="347"/>
      <c r="UZI33" s="347"/>
      <c r="UZJ33" s="347"/>
      <c r="UZK33" s="347"/>
      <c r="UZL33" s="347"/>
      <c r="UZM33" s="347"/>
      <c r="UZN33" s="347"/>
      <c r="UZO33" s="347"/>
      <c r="UZP33" s="347"/>
      <c r="UZQ33" s="347"/>
      <c r="UZR33" s="347"/>
      <c r="UZS33" s="347"/>
      <c r="UZT33" s="347"/>
      <c r="UZU33" s="347"/>
      <c r="UZV33" s="347"/>
      <c r="UZW33" s="347"/>
      <c r="UZX33" s="347"/>
      <c r="UZY33" s="347"/>
      <c r="UZZ33" s="347"/>
      <c r="VAA33" s="347"/>
      <c r="VAB33" s="347"/>
      <c r="VAC33" s="347"/>
      <c r="VAD33" s="347"/>
      <c r="VAE33" s="347"/>
      <c r="VAF33" s="347"/>
      <c r="VAG33" s="347"/>
      <c r="VAH33" s="347"/>
      <c r="VAI33" s="347"/>
      <c r="VAJ33" s="347"/>
      <c r="VAK33" s="347"/>
      <c r="VAL33" s="347"/>
      <c r="VAM33" s="347"/>
      <c r="VAN33" s="347"/>
      <c r="VAO33" s="347"/>
      <c r="VAP33" s="347"/>
      <c r="VAQ33" s="347"/>
      <c r="VAR33" s="347"/>
      <c r="VAS33" s="347"/>
      <c r="VAT33" s="347"/>
      <c r="VAU33" s="347"/>
      <c r="VAV33" s="347"/>
      <c r="VAW33" s="347"/>
      <c r="VAX33" s="347"/>
      <c r="VAY33" s="347"/>
      <c r="VAZ33" s="347"/>
      <c r="VBA33" s="347"/>
      <c r="VBB33" s="347"/>
      <c r="VBC33" s="347"/>
      <c r="VBD33" s="347"/>
      <c r="VBE33" s="347"/>
      <c r="VBF33" s="347"/>
      <c r="VBG33" s="347"/>
      <c r="VBH33" s="347"/>
      <c r="VBI33" s="347"/>
      <c r="VBJ33" s="347"/>
      <c r="VBK33" s="347"/>
      <c r="VBL33" s="347"/>
      <c r="VBM33" s="347"/>
      <c r="VBN33" s="347"/>
      <c r="VBO33" s="347"/>
      <c r="VBP33" s="347"/>
      <c r="VBQ33" s="347"/>
      <c r="VBR33" s="347"/>
      <c r="VBS33" s="347"/>
      <c r="VBT33" s="347"/>
      <c r="VBU33" s="347"/>
      <c r="VBV33" s="347"/>
      <c r="VBW33" s="347"/>
      <c r="VBX33" s="347"/>
      <c r="VBY33" s="347"/>
      <c r="VBZ33" s="347"/>
      <c r="VCA33" s="347"/>
      <c r="VCB33" s="347"/>
      <c r="VCC33" s="347"/>
      <c r="VCD33" s="347"/>
      <c r="VCE33" s="347"/>
      <c r="VCF33" s="347"/>
      <c r="VCG33" s="347"/>
      <c r="VCH33" s="347"/>
      <c r="VCI33" s="347"/>
      <c r="VCJ33" s="347"/>
      <c r="VCK33" s="347"/>
      <c r="VCL33" s="347"/>
      <c r="VCM33" s="347"/>
      <c r="VCN33" s="347"/>
      <c r="VCO33" s="347"/>
      <c r="VCP33" s="347"/>
      <c r="VCQ33" s="347"/>
      <c r="VCR33" s="347"/>
      <c r="VCS33" s="347"/>
      <c r="VCT33" s="347"/>
      <c r="VCU33" s="347"/>
      <c r="VCV33" s="347"/>
      <c r="VCW33" s="347"/>
      <c r="VCX33" s="347"/>
      <c r="VCY33" s="347"/>
      <c r="VCZ33" s="347"/>
      <c r="VDA33" s="347"/>
      <c r="VDB33" s="347"/>
      <c r="VDC33" s="347"/>
      <c r="VDD33" s="347"/>
      <c r="VDE33" s="347"/>
      <c r="VDF33" s="347"/>
      <c r="VDG33" s="347"/>
      <c r="VDH33" s="347"/>
      <c r="VDI33" s="347"/>
      <c r="VDJ33" s="347"/>
      <c r="VDK33" s="347"/>
      <c r="VDL33" s="347"/>
      <c r="VDM33" s="347"/>
      <c r="VDN33" s="347"/>
      <c r="VDO33" s="347"/>
      <c r="VDP33" s="347"/>
      <c r="VDQ33" s="347"/>
      <c r="VDR33" s="347"/>
      <c r="VDS33" s="347"/>
      <c r="VDT33" s="347"/>
      <c r="VDU33" s="347"/>
      <c r="VDV33" s="347"/>
      <c r="VDW33" s="347"/>
      <c r="VDX33" s="347"/>
      <c r="VDY33" s="347"/>
      <c r="VDZ33" s="347"/>
      <c r="VEA33" s="347"/>
      <c r="VEB33" s="347"/>
      <c r="VEC33" s="347"/>
      <c r="VED33" s="347"/>
      <c r="VEE33" s="347"/>
      <c r="VEF33" s="347"/>
      <c r="VEG33" s="347"/>
      <c r="VEH33" s="347"/>
      <c r="VEI33" s="347"/>
      <c r="VEJ33" s="347"/>
      <c r="VEK33" s="347"/>
      <c r="VEL33" s="347"/>
      <c r="VEM33" s="347"/>
      <c r="VEN33" s="347"/>
      <c r="VEO33" s="347"/>
      <c r="VEP33" s="347"/>
      <c r="VEQ33" s="347"/>
      <c r="VER33" s="347"/>
      <c r="VES33" s="347"/>
      <c r="VET33" s="347"/>
      <c r="VEU33" s="347"/>
      <c r="VEV33" s="347"/>
      <c r="VEW33" s="347"/>
      <c r="VEX33" s="347"/>
      <c r="VEY33" s="347"/>
      <c r="VEZ33" s="347"/>
      <c r="VFA33" s="347"/>
      <c r="VFB33" s="347"/>
      <c r="VFC33" s="347"/>
      <c r="VFD33" s="347"/>
      <c r="VFE33" s="347"/>
      <c r="VFF33" s="347"/>
      <c r="VFG33" s="347"/>
      <c r="VFH33" s="347"/>
      <c r="VFI33" s="347"/>
      <c r="VFJ33" s="347"/>
      <c r="VFK33" s="347"/>
      <c r="VFL33" s="347"/>
      <c r="VFM33" s="347"/>
      <c r="VFN33" s="347"/>
      <c r="VFO33" s="347"/>
      <c r="VFP33" s="347"/>
      <c r="VFQ33" s="347"/>
      <c r="VFR33" s="347"/>
      <c r="VFS33" s="347"/>
      <c r="VFT33" s="347"/>
      <c r="VFU33" s="347"/>
      <c r="VFV33" s="347"/>
      <c r="VFW33" s="347"/>
      <c r="VFX33" s="347"/>
      <c r="VFY33" s="347"/>
      <c r="VFZ33" s="347"/>
      <c r="VGA33" s="347"/>
      <c r="VGB33" s="347"/>
      <c r="VGC33" s="347"/>
      <c r="VGD33" s="347"/>
      <c r="VGE33" s="347"/>
      <c r="VGF33" s="347"/>
      <c r="VGG33" s="347"/>
      <c r="VGH33" s="347"/>
      <c r="VGI33" s="347"/>
      <c r="VGJ33" s="347"/>
      <c r="VGK33" s="347"/>
      <c r="VGL33" s="347"/>
      <c r="VGM33" s="347"/>
      <c r="VGN33" s="347"/>
      <c r="VGO33" s="347"/>
      <c r="VGP33" s="347"/>
      <c r="VGQ33" s="347"/>
      <c r="VGR33" s="347"/>
      <c r="VGS33" s="347"/>
      <c r="VGT33" s="347"/>
      <c r="VGU33" s="347"/>
      <c r="VGV33" s="347"/>
      <c r="VGW33" s="347"/>
      <c r="VGX33" s="347"/>
      <c r="VGY33" s="347"/>
      <c r="VGZ33" s="347"/>
      <c r="VHA33" s="347"/>
      <c r="VHB33" s="347"/>
      <c r="VHC33" s="347"/>
      <c r="VHD33" s="347"/>
      <c r="VHE33" s="347"/>
      <c r="VHF33" s="347"/>
      <c r="VHG33" s="347"/>
      <c r="VHH33" s="347"/>
      <c r="VHI33" s="347"/>
      <c r="VHJ33" s="347"/>
      <c r="VHK33" s="347"/>
      <c r="VHL33" s="347"/>
      <c r="VHM33" s="347"/>
      <c r="VHN33" s="347"/>
      <c r="VHO33" s="347"/>
      <c r="VHP33" s="347"/>
      <c r="VHQ33" s="347"/>
      <c r="VHR33" s="347"/>
      <c r="VHS33" s="347"/>
      <c r="VHT33" s="347"/>
      <c r="VHU33" s="347"/>
      <c r="VHV33" s="347"/>
      <c r="VHW33" s="347"/>
      <c r="VHX33" s="347"/>
      <c r="VHY33" s="347"/>
      <c r="VHZ33" s="347"/>
      <c r="VIA33" s="347"/>
      <c r="VIB33" s="347"/>
      <c r="VIC33" s="347"/>
      <c r="VID33" s="347"/>
      <c r="VIE33" s="347"/>
      <c r="VIF33" s="347"/>
      <c r="VIG33" s="347"/>
      <c r="VIH33" s="347"/>
      <c r="VII33" s="347"/>
      <c r="VIJ33" s="347"/>
      <c r="VIK33" s="347"/>
      <c r="VIL33" s="347"/>
      <c r="VIM33" s="347"/>
      <c r="VIN33" s="347"/>
      <c r="VIO33" s="347"/>
      <c r="VIP33" s="347"/>
      <c r="VIQ33" s="347"/>
      <c r="VIR33" s="347"/>
      <c r="VIS33" s="347"/>
      <c r="VIT33" s="347"/>
      <c r="VIU33" s="347"/>
      <c r="VIV33" s="347"/>
      <c r="VIW33" s="347"/>
      <c r="VIX33" s="347"/>
      <c r="VIY33" s="347"/>
      <c r="VIZ33" s="347"/>
      <c r="VJA33" s="347"/>
      <c r="VJB33" s="347"/>
      <c r="VJC33" s="347"/>
      <c r="VJD33" s="347"/>
      <c r="VJE33" s="347"/>
      <c r="VJF33" s="347"/>
      <c r="VJG33" s="347"/>
      <c r="VJH33" s="347"/>
      <c r="VJI33" s="347"/>
      <c r="VJJ33" s="347"/>
      <c r="VJK33" s="347"/>
      <c r="VJL33" s="347"/>
      <c r="VJM33" s="347"/>
      <c r="VJN33" s="347"/>
      <c r="VJO33" s="347"/>
      <c r="VJP33" s="347"/>
      <c r="VJQ33" s="347"/>
      <c r="VJR33" s="347"/>
      <c r="VJS33" s="347"/>
      <c r="VJT33" s="347"/>
      <c r="VJU33" s="347"/>
      <c r="VJV33" s="347"/>
      <c r="VJW33" s="347"/>
      <c r="VJX33" s="347"/>
      <c r="VJY33" s="347"/>
      <c r="VJZ33" s="347"/>
      <c r="VKA33" s="347"/>
      <c r="VKB33" s="347"/>
      <c r="VKC33" s="347"/>
      <c r="VKD33" s="347"/>
      <c r="VKE33" s="347"/>
      <c r="VKF33" s="347"/>
      <c r="VKG33" s="347"/>
      <c r="VKH33" s="347"/>
      <c r="VKI33" s="347"/>
      <c r="VKJ33" s="347"/>
      <c r="VKK33" s="347"/>
      <c r="VKL33" s="347"/>
      <c r="VKM33" s="347"/>
      <c r="VKN33" s="347"/>
      <c r="VKO33" s="347"/>
      <c r="VKP33" s="347"/>
      <c r="VKQ33" s="347"/>
      <c r="VKR33" s="347"/>
      <c r="VKS33" s="347"/>
      <c r="VKT33" s="347"/>
      <c r="VKU33" s="347"/>
      <c r="VKV33" s="347"/>
      <c r="VKW33" s="347"/>
      <c r="VKX33" s="347"/>
      <c r="VKY33" s="347"/>
      <c r="VKZ33" s="347"/>
      <c r="VLA33" s="347"/>
      <c r="VLB33" s="347"/>
      <c r="VLC33" s="347"/>
      <c r="VLD33" s="347"/>
      <c r="VLE33" s="347"/>
      <c r="VLF33" s="347"/>
      <c r="VLG33" s="347"/>
      <c r="VLH33" s="347"/>
      <c r="VLI33" s="347"/>
      <c r="VLJ33" s="347"/>
      <c r="VLK33" s="347"/>
      <c r="VLL33" s="347"/>
      <c r="VLM33" s="347"/>
      <c r="VLN33" s="347"/>
      <c r="VLO33" s="347"/>
      <c r="VLP33" s="347"/>
      <c r="VLQ33" s="347"/>
      <c r="VLR33" s="347"/>
      <c r="VLS33" s="347"/>
      <c r="VLT33" s="347"/>
      <c r="VLU33" s="347"/>
      <c r="VLV33" s="347"/>
      <c r="VLW33" s="347"/>
      <c r="VLX33" s="347"/>
      <c r="VLY33" s="347"/>
      <c r="VLZ33" s="347"/>
      <c r="VMA33" s="347"/>
      <c r="VMB33" s="347"/>
      <c r="VMC33" s="347"/>
      <c r="VMD33" s="347"/>
      <c r="VME33" s="347"/>
      <c r="VMF33" s="347"/>
      <c r="VMG33" s="347"/>
      <c r="VMH33" s="347"/>
      <c r="VMI33" s="347"/>
      <c r="VMJ33" s="347"/>
      <c r="VMK33" s="347"/>
      <c r="VML33" s="347"/>
      <c r="VMM33" s="347"/>
      <c r="VMN33" s="347"/>
      <c r="VMO33" s="347"/>
      <c r="VMP33" s="347"/>
      <c r="VMQ33" s="347"/>
      <c r="VMR33" s="347"/>
      <c r="VMS33" s="347"/>
      <c r="VMT33" s="347"/>
      <c r="VMU33" s="347"/>
      <c r="VMV33" s="347"/>
      <c r="VMW33" s="347"/>
      <c r="VMX33" s="347"/>
      <c r="VMY33" s="347"/>
      <c r="VMZ33" s="347"/>
      <c r="VNA33" s="347"/>
      <c r="VNB33" s="347"/>
      <c r="VNC33" s="347"/>
      <c r="VND33" s="347"/>
      <c r="VNE33" s="347"/>
      <c r="VNF33" s="347"/>
      <c r="VNG33" s="347"/>
      <c r="VNH33" s="347"/>
      <c r="VNI33" s="347"/>
      <c r="VNJ33" s="347"/>
      <c r="VNK33" s="347"/>
      <c r="VNL33" s="347"/>
      <c r="VNM33" s="347"/>
      <c r="VNN33" s="347"/>
      <c r="VNO33" s="347"/>
      <c r="VNP33" s="347"/>
      <c r="VNQ33" s="347"/>
      <c r="VNR33" s="347"/>
      <c r="VNS33" s="347"/>
      <c r="VNT33" s="347"/>
      <c r="VNU33" s="347"/>
      <c r="VNV33" s="347"/>
      <c r="VNW33" s="347"/>
      <c r="VNX33" s="347"/>
      <c r="VNY33" s="347"/>
      <c r="VNZ33" s="347"/>
      <c r="VOA33" s="347"/>
      <c r="VOB33" s="347"/>
      <c r="VOC33" s="347"/>
      <c r="VOD33" s="347"/>
      <c r="VOE33" s="347"/>
      <c r="VOF33" s="347"/>
      <c r="VOG33" s="347"/>
      <c r="VOH33" s="347"/>
      <c r="VOI33" s="347"/>
      <c r="VOJ33" s="347"/>
      <c r="VOK33" s="347"/>
      <c r="VOL33" s="347"/>
      <c r="VOM33" s="347"/>
      <c r="VON33" s="347"/>
      <c r="VOO33" s="347"/>
      <c r="VOP33" s="347"/>
      <c r="VOQ33" s="347"/>
      <c r="VOR33" s="347"/>
      <c r="VOS33" s="347"/>
      <c r="VOT33" s="347"/>
      <c r="VOU33" s="347"/>
      <c r="VOV33" s="347"/>
      <c r="VOW33" s="347"/>
      <c r="VOX33" s="347"/>
      <c r="VOY33" s="347"/>
      <c r="VOZ33" s="347"/>
      <c r="VPA33" s="347"/>
      <c r="VPB33" s="347"/>
      <c r="VPC33" s="347"/>
      <c r="VPD33" s="347"/>
      <c r="VPE33" s="347"/>
      <c r="VPF33" s="347"/>
      <c r="VPG33" s="347"/>
      <c r="VPH33" s="347"/>
      <c r="VPI33" s="347"/>
      <c r="VPJ33" s="347"/>
      <c r="VPK33" s="347"/>
      <c r="VPL33" s="347"/>
      <c r="VPM33" s="347"/>
      <c r="VPN33" s="347"/>
      <c r="VPO33" s="347"/>
      <c r="VPP33" s="347"/>
      <c r="VPQ33" s="347"/>
      <c r="VPR33" s="347"/>
      <c r="VPS33" s="347"/>
      <c r="VPT33" s="347"/>
      <c r="VPU33" s="347"/>
      <c r="VPV33" s="347"/>
      <c r="VPW33" s="347"/>
      <c r="VPX33" s="347"/>
      <c r="VPY33" s="347"/>
      <c r="VPZ33" s="347"/>
      <c r="VQA33" s="347"/>
      <c r="VQB33" s="347"/>
      <c r="VQC33" s="347"/>
      <c r="VQD33" s="347"/>
      <c r="VQE33" s="347"/>
      <c r="VQF33" s="347"/>
      <c r="VQG33" s="347"/>
      <c r="VQH33" s="347"/>
      <c r="VQI33" s="347"/>
      <c r="VQJ33" s="347"/>
      <c r="VQK33" s="347"/>
      <c r="VQL33" s="347"/>
      <c r="VQM33" s="347"/>
      <c r="VQN33" s="347"/>
      <c r="VQO33" s="347"/>
      <c r="VQP33" s="347"/>
      <c r="VQQ33" s="347"/>
      <c r="VQR33" s="347"/>
      <c r="VQS33" s="347"/>
      <c r="VQT33" s="347"/>
      <c r="VQU33" s="347"/>
      <c r="VQV33" s="347"/>
      <c r="VQW33" s="347"/>
      <c r="VQX33" s="347"/>
      <c r="VQY33" s="347"/>
      <c r="VQZ33" s="347"/>
      <c r="VRA33" s="347"/>
      <c r="VRB33" s="347"/>
      <c r="VRC33" s="347"/>
      <c r="VRD33" s="347"/>
      <c r="VRE33" s="347"/>
      <c r="VRF33" s="347"/>
      <c r="VRG33" s="347"/>
      <c r="VRH33" s="347"/>
      <c r="VRI33" s="347"/>
      <c r="VRJ33" s="347"/>
      <c r="VRK33" s="347"/>
      <c r="VRL33" s="347"/>
      <c r="VRM33" s="347"/>
      <c r="VRN33" s="347"/>
      <c r="VRO33" s="347"/>
      <c r="VRP33" s="347"/>
      <c r="VRQ33" s="347"/>
      <c r="VRR33" s="347"/>
      <c r="VRS33" s="347"/>
      <c r="VRT33" s="347"/>
      <c r="VRU33" s="347"/>
      <c r="VRV33" s="347"/>
      <c r="VRW33" s="347"/>
      <c r="VRX33" s="347"/>
      <c r="VRY33" s="347"/>
      <c r="VRZ33" s="347"/>
      <c r="VSA33" s="347"/>
      <c r="VSB33" s="347"/>
      <c r="VSC33" s="347"/>
      <c r="VSD33" s="347"/>
      <c r="VSE33" s="347"/>
      <c r="VSF33" s="347"/>
      <c r="VSG33" s="347"/>
      <c r="VSH33" s="347"/>
      <c r="VSI33" s="347"/>
      <c r="VSJ33" s="347"/>
      <c r="VSK33" s="347"/>
      <c r="VSL33" s="347"/>
      <c r="VSM33" s="347"/>
      <c r="VSN33" s="347"/>
      <c r="VSO33" s="347"/>
      <c r="VSP33" s="347"/>
      <c r="VSQ33" s="347"/>
      <c r="VSR33" s="347"/>
      <c r="VSS33" s="347"/>
      <c r="VST33" s="347"/>
      <c r="VSU33" s="347"/>
      <c r="VSV33" s="347"/>
      <c r="VSW33" s="347"/>
      <c r="VSX33" s="347"/>
      <c r="VSY33" s="347"/>
      <c r="VSZ33" s="347"/>
      <c r="VTA33" s="347"/>
      <c r="VTB33" s="347"/>
      <c r="VTC33" s="347"/>
      <c r="VTD33" s="347"/>
      <c r="VTE33" s="347"/>
      <c r="VTF33" s="347"/>
      <c r="VTG33" s="347"/>
      <c r="VTH33" s="347"/>
      <c r="VTI33" s="347"/>
      <c r="VTJ33" s="347"/>
      <c r="VTK33" s="347"/>
      <c r="VTL33" s="347"/>
      <c r="VTM33" s="347"/>
      <c r="VTN33" s="347"/>
      <c r="VTO33" s="347"/>
      <c r="VTP33" s="347"/>
      <c r="VTQ33" s="347"/>
      <c r="VTR33" s="347"/>
      <c r="VTS33" s="347"/>
      <c r="VTT33" s="347"/>
      <c r="VTU33" s="347"/>
      <c r="VTV33" s="347"/>
      <c r="VTW33" s="347"/>
      <c r="VTX33" s="347"/>
      <c r="VTY33" s="347"/>
      <c r="VTZ33" s="347"/>
      <c r="VUA33" s="347"/>
      <c r="VUB33" s="347"/>
      <c r="VUC33" s="347"/>
      <c r="VUD33" s="347"/>
      <c r="VUE33" s="347"/>
      <c r="VUF33" s="347"/>
      <c r="VUG33" s="347"/>
      <c r="VUH33" s="347"/>
      <c r="VUI33" s="347"/>
      <c r="VUJ33" s="347"/>
      <c r="VUK33" s="347"/>
      <c r="VUL33" s="347"/>
      <c r="VUM33" s="347"/>
      <c r="VUN33" s="347"/>
      <c r="VUO33" s="347"/>
      <c r="VUP33" s="347"/>
      <c r="VUQ33" s="347"/>
      <c r="VUR33" s="347"/>
      <c r="VUS33" s="347"/>
      <c r="VUT33" s="347"/>
      <c r="VUU33" s="347"/>
      <c r="VUV33" s="347"/>
      <c r="VUW33" s="347"/>
      <c r="VUX33" s="347"/>
      <c r="VUY33" s="347"/>
      <c r="VUZ33" s="347"/>
      <c r="VVA33" s="347"/>
      <c r="VVB33" s="347"/>
      <c r="VVC33" s="347"/>
      <c r="VVD33" s="347"/>
      <c r="VVE33" s="347"/>
      <c r="VVF33" s="347"/>
      <c r="VVG33" s="347"/>
      <c r="VVH33" s="347"/>
      <c r="VVI33" s="347"/>
      <c r="VVJ33" s="347"/>
      <c r="VVK33" s="347"/>
      <c r="VVL33" s="347"/>
      <c r="VVM33" s="347"/>
      <c r="VVN33" s="347"/>
      <c r="VVO33" s="347"/>
      <c r="VVP33" s="347"/>
      <c r="VVQ33" s="347"/>
      <c r="VVR33" s="347"/>
      <c r="VVS33" s="347"/>
      <c r="VVT33" s="347"/>
      <c r="VVU33" s="347"/>
      <c r="VVV33" s="347"/>
      <c r="VVW33" s="347"/>
      <c r="VVX33" s="347"/>
      <c r="VVY33" s="347"/>
      <c r="VVZ33" s="347"/>
      <c r="VWA33" s="347"/>
      <c r="VWB33" s="347"/>
      <c r="VWC33" s="347"/>
      <c r="VWD33" s="347"/>
      <c r="VWE33" s="347"/>
      <c r="VWF33" s="347"/>
      <c r="VWG33" s="347"/>
      <c r="VWH33" s="347"/>
      <c r="VWI33" s="347"/>
      <c r="VWJ33" s="347"/>
      <c r="VWK33" s="347"/>
      <c r="VWL33" s="347"/>
      <c r="VWM33" s="347"/>
      <c r="VWN33" s="347"/>
      <c r="VWO33" s="347"/>
      <c r="VWP33" s="347"/>
      <c r="VWQ33" s="347"/>
      <c r="VWR33" s="347"/>
      <c r="VWS33" s="347"/>
      <c r="VWT33" s="347"/>
      <c r="VWU33" s="347"/>
      <c r="VWV33" s="347"/>
      <c r="VWW33" s="347"/>
      <c r="VWX33" s="347"/>
      <c r="VWY33" s="347"/>
      <c r="VWZ33" s="347"/>
      <c r="VXA33" s="347"/>
      <c r="VXB33" s="347"/>
      <c r="VXC33" s="347"/>
      <c r="VXD33" s="347"/>
      <c r="VXE33" s="347"/>
      <c r="VXF33" s="347"/>
      <c r="VXG33" s="347"/>
      <c r="VXH33" s="347"/>
      <c r="VXI33" s="347"/>
      <c r="VXJ33" s="347"/>
      <c r="VXK33" s="347"/>
      <c r="VXL33" s="347"/>
      <c r="VXM33" s="347"/>
      <c r="VXN33" s="347"/>
      <c r="VXO33" s="347"/>
      <c r="VXP33" s="347"/>
      <c r="VXQ33" s="347"/>
      <c r="VXR33" s="347"/>
      <c r="VXS33" s="347"/>
      <c r="VXT33" s="347"/>
      <c r="VXU33" s="347"/>
      <c r="VXV33" s="347"/>
      <c r="VXW33" s="347"/>
      <c r="VXX33" s="347"/>
      <c r="VXY33" s="347"/>
      <c r="VXZ33" s="347"/>
      <c r="VYA33" s="347"/>
      <c r="VYB33" s="347"/>
      <c r="VYC33" s="347"/>
      <c r="VYD33" s="347"/>
      <c r="VYE33" s="347"/>
      <c r="VYF33" s="347"/>
      <c r="VYG33" s="347"/>
      <c r="VYH33" s="347"/>
      <c r="VYI33" s="347"/>
      <c r="VYJ33" s="347"/>
      <c r="VYK33" s="347"/>
      <c r="VYL33" s="347"/>
      <c r="VYM33" s="347"/>
      <c r="VYN33" s="347"/>
      <c r="VYO33" s="347"/>
      <c r="VYP33" s="347"/>
      <c r="VYQ33" s="347"/>
      <c r="VYR33" s="347"/>
      <c r="VYS33" s="347"/>
      <c r="VYT33" s="347"/>
      <c r="VYU33" s="347"/>
      <c r="VYV33" s="347"/>
      <c r="VYW33" s="347"/>
      <c r="VYX33" s="347"/>
      <c r="VYY33" s="347"/>
      <c r="VYZ33" s="347"/>
      <c r="VZA33" s="347"/>
      <c r="VZB33" s="347"/>
      <c r="VZC33" s="347"/>
      <c r="VZD33" s="347"/>
      <c r="VZE33" s="347"/>
      <c r="VZF33" s="347"/>
      <c r="VZG33" s="347"/>
      <c r="VZH33" s="347"/>
      <c r="VZI33" s="347"/>
      <c r="VZJ33" s="347"/>
      <c r="VZK33" s="347"/>
      <c r="VZL33" s="347"/>
      <c r="VZM33" s="347"/>
      <c r="VZN33" s="347"/>
      <c r="VZO33" s="347"/>
      <c r="VZP33" s="347"/>
      <c r="VZQ33" s="347"/>
      <c r="VZR33" s="347"/>
      <c r="VZS33" s="347"/>
      <c r="VZT33" s="347"/>
      <c r="VZU33" s="347"/>
      <c r="VZV33" s="347"/>
      <c r="VZW33" s="347"/>
      <c r="VZX33" s="347"/>
      <c r="VZY33" s="347"/>
      <c r="VZZ33" s="347"/>
      <c r="WAA33" s="347"/>
      <c r="WAB33" s="347"/>
      <c r="WAC33" s="347"/>
      <c r="WAD33" s="347"/>
      <c r="WAE33" s="347"/>
      <c r="WAF33" s="347"/>
      <c r="WAG33" s="347"/>
      <c r="WAH33" s="347"/>
      <c r="WAI33" s="347"/>
      <c r="WAJ33" s="347"/>
      <c r="WAK33" s="347"/>
      <c r="WAL33" s="347"/>
      <c r="WAM33" s="347"/>
      <c r="WAN33" s="347"/>
      <c r="WAO33" s="347"/>
      <c r="WAP33" s="347"/>
      <c r="WAQ33" s="347"/>
      <c r="WAR33" s="347"/>
      <c r="WAS33" s="347"/>
      <c r="WAT33" s="347"/>
      <c r="WAU33" s="347"/>
      <c r="WAV33" s="347"/>
      <c r="WAW33" s="347"/>
      <c r="WAX33" s="347"/>
      <c r="WAY33" s="347"/>
      <c r="WAZ33" s="347"/>
      <c r="WBA33" s="347"/>
      <c r="WBB33" s="347"/>
      <c r="WBC33" s="347"/>
      <c r="WBD33" s="347"/>
      <c r="WBE33" s="347"/>
      <c r="WBF33" s="347"/>
      <c r="WBG33" s="347"/>
      <c r="WBH33" s="347"/>
      <c r="WBI33" s="347"/>
      <c r="WBJ33" s="347"/>
      <c r="WBK33" s="347"/>
      <c r="WBL33" s="347"/>
      <c r="WBM33" s="347"/>
      <c r="WBN33" s="347"/>
      <c r="WBO33" s="347"/>
      <c r="WBP33" s="347"/>
      <c r="WBQ33" s="347"/>
      <c r="WBR33" s="347"/>
      <c r="WBS33" s="347"/>
      <c r="WBT33" s="347"/>
      <c r="WBU33" s="347"/>
      <c r="WBV33" s="347"/>
      <c r="WBW33" s="347"/>
      <c r="WBX33" s="347"/>
      <c r="WBY33" s="347"/>
      <c r="WBZ33" s="347"/>
      <c r="WCA33" s="347"/>
      <c r="WCB33" s="347"/>
      <c r="WCC33" s="347"/>
      <c r="WCD33" s="347"/>
      <c r="WCE33" s="347"/>
      <c r="WCF33" s="347"/>
      <c r="WCG33" s="347"/>
      <c r="WCH33" s="347"/>
      <c r="WCI33" s="347"/>
      <c r="WCJ33" s="347"/>
      <c r="WCK33" s="347"/>
      <c r="WCL33" s="347"/>
      <c r="WCM33" s="347"/>
      <c r="WCN33" s="347"/>
      <c r="WCO33" s="347"/>
      <c r="WCP33" s="347"/>
      <c r="WCQ33" s="347"/>
      <c r="WCR33" s="347"/>
      <c r="WCS33" s="347"/>
      <c r="WCT33" s="347"/>
      <c r="WCU33" s="347"/>
      <c r="WCV33" s="347"/>
      <c r="WCW33" s="347"/>
      <c r="WCX33" s="347"/>
      <c r="WCY33" s="347"/>
      <c r="WCZ33" s="347"/>
      <c r="WDA33" s="347"/>
      <c r="WDB33" s="347"/>
      <c r="WDC33" s="347"/>
      <c r="WDD33" s="347"/>
      <c r="WDE33" s="347"/>
      <c r="WDF33" s="347"/>
      <c r="WDG33" s="347"/>
      <c r="WDH33" s="347"/>
      <c r="WDI33" s="347"/>
      <c r="WDJ33" s="347"/>
      <c r="WDK33" s="347"/>
      <c r="WDL33" s="347"/>
      <c r="WDM33" s="347"/>
      <c r="WDN33" s="347"/>
      <c r="WDO33" s="347"/>
      <c r="WDP33" s="347"/>
      <c r="WDQ33" s="347"/>
      <c r="WDR33" s="347"/>
      <c r="WDS33" s="347"/>
      <c r="WDT33" s="347"/>
      <c r="WDU33" s="347"/>
      <c r="WDV33" s="347"/>
      <c r="WDW33" s="347"/>
      <c r="WDX33" s="347"/>
      <c r="WDY33" s="347"/>
      <c r="WDZ33" s="347"/>
      <c r="WEA33" s="347"/>
      <c r="WEB33" s="347"/>
      <c r="WEC33" s="347"/>
      <c r="WED33" s="347"/>
      <c r="WEE33" s="347"/>
      <c r="WEF33" s="347"/>
      <c r="WEG33" s="347"/>
      <c r="WEH33" s="347"/>
      <c r="WEI33" s="347"/>
      <c r="WEJ33" s="347"/>
      <c r="WEK33" s="347"/>
      <c r="WEL33" s="347"/>
      <c r="WEM33" s="347"/>
      <c r="WEN33" s="347"/>
      <c r="WEO33" s="347"/>
      <c r="WEP33" s="347"/>
      <c r="WEQ33" s="347"/>
      <c r="WER33" s="347"/>
      <c r="WES33" s="347"/>
      <c r="WET33" s="347"/>
      <c r="WEU33" s="347"/>
      <c r="WEV33" s="347"/>
      <c r="WEW33" s="347"/>
      <c r="WEX33" s="347"/>
      <c r="WEY33" s="347"/>
      <c r="WEZ33" s="347"/>
      <c r="WFA33" s="347"/>
      <c r="WFB33" s="347"/>
      <c r="WFC33" s="347"/>
      <c r="WFD33" s="347"/>
      <c r="WFE33" s="347"/>
      <c r="WFF33" s="347"/>
      <c r="WFG33" s="347"/>
      <c r="WFH33" s="347"/>
      <c r="WFI33" s="347"/>
      <c r="WFJ33" s="347"/>
      <c r="WFK33" s="347"/>
      <c r="WFL33" s="347"/>
      <c r="WFM33" s="347"/>
      <c r="WFN33" s="347"/>
      <c r="WFO33" s="347"/>
      <c r="WFP33" s="347"/>
      <c r="WFQ33" s="347"/>
      <c r="WFR33" s="347"/>
      <c r="WFS33" s="347"/>
      <c r="WFT33" s="347"/>
      <c r="WFU33" s="347"/>
      <c r="WFV33" s="347"/>
      <c r="WFW33" s="347"/>
      <c r="WFX33" s="347"/>
      <c r="WFY33" s="347"/>
      <c r="WFZ33" s="347"/>
      <c r="WGA33" s="347"/>
      <c r="WGB33" s="347"/>
      <c r="WGC33" s="347"/>
      <c r="WGD33" s="347"/>
      <c r="WGE33" s="347"/>
      <c r="WGF33" s="347"/>
      <c r="WGG33" s="347"/>
      <c r="WGH33" s="347"/>
      <c r="WGI33" s="347"/>
      <c r="WGJ33" s="347"/>
      <c r="WGK33" s="347"/>
      <c r="WGL33" s="347"/>
      <c r="WGM33" s="347"/>
      <c r="WGN33" s="347"/>
      <c r="WGO33" s="347"/>
      <c r="WGP33" s="347"/>
      <c r="WGQ33" s="347"/>
      <c r="WGR33" s="347"/>
      <c r="WGS33" s="347"/>
      <c r="WGT33" s="347"/>
      <c r="WGU33" s="347"/>
      <c r="WGV33" s="347"/>
      <c r="WGW33" s="347"/>
      <c r="WGX33" s="347"/>
      <c r="WGY33" s="347"/>
      <c r="WGZ33" s="347"/>
      <c r="WHA33" s="347"/>
      <c r="WHB33" s="347"/>
      <c r="WHC33" s="347"/>
      <c r="WHD33" s="347"/>
      <c r="WHE33" s="347"/>
      <c r="WHF33" s="347"/>
      <c r="WHG33" s="347"/>
      <c r="WHH33" s="347"/>
      <c r="WHI33" s="347"/>
      <c r="WHJ33" s="347"/>
      <c r="WHK33" s="347"/>
      <c r="WHL33" s="347"/>
      <c r="WHM33" s="347"/>
      <c r="WHN33" s="347"/>
      <c r="WHO33" s="347"/>
      <c r="WHP33" s="347"/>
      <c r="WHQ33" s="347"/>
      <c r="WHR33" s="347"/>
      <c r="WHS33" s="347"/>
      <c r="WHT33" s="347"/>
      <c r="WHU33" s="347"/>
      <c r="WHV33" s="347"/>
      <c r="WHW33" s="347"/>
      <c r="WHX33" s="347"/>
      <c r="WHY33" s="347"/>
      <c r="WHZ33" s="347"/>
      <c r="WIA33" s="347"/>
      <c r="WIB33" s="347"/>
      <c r="WIC33" s="347"/>
      <c r="WID33" s="347"/>
      <c r="WIE33" s="347"/>
      <c r="WIF33" s="347"/>
      <c r="WIG33" s="347"/>
      <c r="WIH33" s="347"/>
      <c r="WII33" s="347"/>
      <c r="WIJ33" s="347"/>
      <c r="WIK33" s="347"/>
      <c r="WIL33" s="347"/>
      <c r="WIM33" s="347"/>
      <c r="WIN33" s="347"/>
      <c r="WIO33" s="347"/>
      <c r="WIP33" s="347"/>
      <c r="WIQ33" s="347"/>
      <c r="WIR33" s="347"/>
      <c r="WIS33" s="347"/>
      <c r="WIT33" s="347"/>
      <c r="WIU33" s="347"/>
      <c r="WIV33" s="347"/>
      <c r="WIW33" s="347"/>
      <c r="WIX33" s="347"/>
      <c r="WIY33" s="347"/>
      <c r="WIZ33" s="347"/>
      <c r="WJA33" s="347"/>
      <c r="WJB33" s="347"/>
      <c r="WJC33" s="347"/>
      <c r="WJD33" s="347"/>
      <c r="WJE33" s="347"/>
      <c r="WJF33" s="347"/>
      <c r="WJG33" s="347"/>
      <c r="WJH33" s="347"/>
      <c r="WJI33" s="347"/>
      <c r="WJJ33" s="347"/>
      <c r="WJK33" s="347"/>
      <c r="WJL33" s="347"/>
      <c r="WJM33" s="347"/>
      <c r="WJN33" s="347"/>
      <c r="WJO33" s="347"/>
      <c r="WJP33" s="347"/>
      <c r="WJQ33" s="347"/>
      <c r="WJR33" s="347"/>
      <c r="WJS33" s="347"/>
      <c r="WJT33" s="347"/>
      <c r="WJU33" s="347"/>
      <c r="WJV33" s="347"/>
      <c r="WJW33" s="347"/>
      <c r="WJX33" s="347"/>
      <c r="WJY33" s="347"/>
      <c r="WJZ33" s="347"/>
      <c r="WKA33" s="347"/>
      <c r="WKB33" s="347"/>
      <c r="WKC33" s="347"/>
      <c r="WKD33" s="347"/>
      <c r="WKE33" s="347"/>
      <c r="WKF33" s="347"/>
      <c r="WKG33" s="347"/>
      <c r="WKH33" s="347"/>
      <c r="WKI33" s="347"/>
      <c r="WKJ33" s="347"/>
      <c r="WKK33" s="347"/>
      <c r="WKL33" s="347"/>
      <c r="WKM33" s="347"/>
      <c r="WKN33" s="347"/>
      <c r="WKO33" s="347"/>
      <c r="WKP33" s="347"/>
      <c r="WKQ33" s="347"/>
      <c r="WKR33" s="347"/>
      <c r="WKS33" s="347"/>
      <c r="WKT33" s="347"/>
      <c r="WKU33" s="347"/>
      <c r="WKV33" s="347"/>
      <c r="WKW33" s="347"/>
      <c r="WKX33" s="347"/>
      <c r="WKY33" s="347"/>
      <c r="WKZ33" s="347"/>
      <c r="WLA33" s="347"/>
      <c r="WLB33" s="347"/>
      <c r="WLC33" s="347"/>
      <c r="WLD33" s="347"/>
      <c r="WLE33" s="347"/>
      <c r="WLF33" s="347"/>
      <c r="WLG33" s="347"/>
      <c r="WLH33" s="347"/>
      <c r="WLI33" s="347"/>
      <c r="WLJ33" s="347"/>
      <c r="WLK33" s="347"/>
      <c r="WLL33" s="347"/>
      <c r="WLM33" s="347"/>
      <c r="WLN33" s="347"/>
      <c r="WLO33" s="347"/>
      <c r="WLP33" s="347"/>
      <c r="WLQ33" s="347"/>
      <c r="WLR33" s="347"/>
      <c r="WLS33" s="347"/>
      <c r="WLT33" s="347"/>
      <c r="WLU33" s="347"/>
      <c r="WLV33" s="347"/>
      <c r="WLW33" s="347"/>
      <c r="WLX33" s="347"/>
      <c r="WLY33" s="347"/>
      <c r="WLZ33" s="347"/>
      <c r="WMA33" s="347"/>
      <c r="WMB33" s="347"/>
      <c r="WMC33" s="347"/>
      <c r="WMD33" s="347"/>
      <c r="WME33" s="347"/>
      <c r="WMF33" s="347"/>
      <c r="WMG33" s="347"/>
      <c r="WMH33" s="347"/>
      <c r="WMI33" s="347"/>
      <c r="WMJ33" s="347"/>
      <c r="WMK33" s="347"/>
      <c r="WML33" s="347"/>
      <c r="WMM33" s="347"/>
      <c r="WMN33" s="347"/>
      <c r="WMO33" s="347"/>
      <c r="WMP33" s="347"/>
      <c r="WMQ33" s="347"/>
      <c r="WMR33" s="347"/>
      <c r="WMS33" s="347"/>
      <c r="WMT33" s="347"/>
      <c r="WMU33" s="347"/>
      <c r="WMV33" s="347"/>
      <c r="WMW33" s="347"/>
      <c r="WMX33" s="347"/>
      <c r="WMY33" s="347"/>
      <c r="WMZ33" s="347"/>
      <c r="WNA33" s="347"/>
      <c r="WNB33" s="347"/>
      <c r="WNC33" s="347"/>
      <c r="WND33" s="347"/>
      <c r="WNE33" s="347"/>
      <c r="WNF33" s="347"/>
      <c r="WNG33" s="347"/>
      <c r="WNH33" s="347"/>
      <c r="WNI33" s="347"/>
      <c r="WNJ33" s="347"/>
      <c r="WNK33" s="347"/>
      <c r="WNL33" s="347"/>
      <c r="WNM33" s="347"/>
      <c r="WNN33" s="347"/>
      <c r="WNO33" s="347"/>
      <c r="WNP33" s="347"/>
      <c r="WNQ33" s="347"/>
      <c r="WNR33" s="347"/>
      <c r="WNS33" s="347"/>
      <c r="WNT33" s="347"/>
      <c r="WNU33" s="347"/>
      <c r="WNV33" s="347"/>
      <c r="WNW33" s="347"/>
      <c r="WNX33" s="347"/>
      <c r="WNY33" s="347"/>
      <c r="WNZ33" s="347"/>
      <c r="WOA33" s="347"/>
      <c r="WOB33" s="347"/>
      <c r="WOC33" s="347"/>
      <c r="WOD33" s="347"/>
      <c r="WOE33" s="347"/>
      <c r="WOF33" s="347"/>
      <c r="WOG33" s="347"/>
      <c r="WOH33" s="347"/>
      <c r="WOI33" s="347"/>
      <c r="WOJ33" s="347"/>
      <c r="WOK33" s="347"/>
      <c r="WOL33" s="347"/>
      <c r="WOM33" s="347"/>
      <c r="WON33" s="347"/>
      <c r="WOO33" s="347"/>
      <c r="WOP33" s="347"/>
      <c r="WOQ33" s="347"/>
      <c r="WOR33" s="347"/>
      <c r="WOS33" s="347"/>
      <c r="WOT33" s="347"/>
      <c r="WOU33" s="347"/>
      <c r="WOV33" s="347"/>
      <c r="WOW33" s="347"/>
      <c r="WOX33" s="347"/>
      <c r="WOY33" s="347"/>
      <c r="WOZ33" s="347"/>
      <c r="WPA33" s="347"/>
      <c r="WPB33" s="347"/>
      <c r="WPC33" s="347"/>
      <c r="WPD33" s="347"/>
      <c r="WPE33" s="347"/>
      <c r="WPF33" s="347"/>
      <c r="WPG33" s="347"/>
      <c r="WPH33" s="347"/>
      <c r="WPI33" s="347"/>
      <c r="WPJ33" s="347"/>
      <c r="WPK33" s="347"/>
      <c r="WPL33" s="347"/>
      <c r="WPM33" s="347"/>
      <c r="WPN33" s="347"/>
      <c r="WPO33" s="347"/>
      <c r="WPP33" s="347"/>
      <c r="WPQ33" s="347"/>
      <c r="WPR33" s="347"/>
      <c r="WPS33" s="347"/>
      <c r="WPT33" s="347"/>
      <c r="WPU33" s="347"/>
      <c r="WPV33" s="347"/>
      <c r="WPW33" s="347"/>
      <c r="WPX33" s="347"/>
      <c r="WPY33" s="347"/>
      <c r="WPZ33" s="347"/>
      <c r="WQA33" s="347"/>
      <c r="WQB33" s="347"/>
      <c r="WQC33" s="347"/>
      <c r="WQD33" s="347"/>
      <c r="WQE33" s="347"/>
      <c r="WQF33" s="347"/>
      <c r="WQG33" s="347"/>
      <c r="WQH33" s="347"/>
      <c r="WQI33" s="347"/>
      <c r="WQJ33" s="347"/>
      <c r="WQK33" s="347"/>
      <c r="WQL33" s="347"/>
      <c r="WQM33" s="347"/>
      <c r="WQN33" s="347"/>
      <c r="WQO33" s="347"/>
      <c r="WQP33" s="347"/>
      <c r="WQQ33" s="347"/>
      <c r="WQR33" s="347"/>
      <c r="WQS33" s="347"/>
      <c r="WQT33" s="347"/>
      <c r="WQU33" s="347"/>
      <c r="WQV33" s="347"/>
      <c r="WQW33" s="347"/>
      <c r="WQX33" s="347"/>
      <c r="WQY33" s="347"/>
      <c r="WQZ33" s="347"/>
      <c r="WRA33" s="347"/>
      <c r="WRB33" s="347"/>
      <c r="WRC33" s="347"/>
      <c r="WRD33" s="347"/>
      <c r="WRE33" s="347"/>
      <c r="WRF33" s="347"/>
      <c r="WRG33" s="347"/>
      <c r="WRH33" s="347"/>
      <c r="WRI33" s="347"/>
      <c r="WRJ33" s="347"/>
      <c r="WRK33" s="347"/>
      <c r="WRL33" s="347"/>
      <c r="WRM33" s="347"/>
      <c r="WRN33" s="347"/>
      <c r="WRO33" s="347"/>
      <c r="WRP33" s="347"/>
      <c r="WRQ33" s="347"/>
      <c r="WRR33" s="347"/>
      <c r="WRS33" s="347"/>
      <c r="WRT33" s="347"/>
      <c r="WRU33" s="347"/>
      <c r="WRV33" s="347"/>
      <c r="WRW33" s="347"/>
      <c r="WRX33" s="347"/>
      <c r="WRY33" s="347"/>
      <c r="WRZ33" s="347"/>
      <c r="WSA33" s="347"/>
      <c r="WSB33" s="347"/>
      <c r="WSC33" s="347"/>
      <c r="WSD33" s="347"/>
      <c r="WSE33" s="347"/>
      <c r="WSF33" s="347"/>
      <c r="WSG33" s="347"/>
      <c r="WSH33" s="347"/>
      <c r="WSI33" s="347"/>
      <c r="WSJ33" s="347"/>
      <c r="WSK33" s="347"/>
      <c r="WSL33" s="347"/>
      <c r="WSM33" s="347"/>
      <c r="WSN33" s="347"/>
      <c r="WSO33" s="347"/>
      <c r="WSP33" s="347"/>
      <c r="WSQ33" s="347"/>
      <c r="WSR33" s="347"/>
      <c r="WSS33" s="347"/>
      <c r="WST33" s="347"/>
      <c r="WSU33" s="347"/>
      <c r="WSV33" s="347"/>
      <c r="WSW33" s="347"/>
      <c r="WSX33" s="347"/>
      <c r="WSY33" s="347"/>
      <c r="WSZ33" s="347"/>
      <c r="WTA33" s="347"/>
      <c r="WTB33" s="347"/>
      <c r="WTC33" s="347"/>
      <c r="WTD33" s="347"/>
      <c r="WTE33" s="347"/>
      <c r="WTF33" s="347"/>
      <c r="WTG33" s="347"/>
      <c r="WTH33" s="347"/>
      <c r="WTI33" s="347"/>
      <c r="WTJ33" s="347"/>
      <c r="WTK33" s="347"/>
      <c r="WTL33" s="347"/>
      <c r="WTM33" s="347"/>
      <c r="WTN33" s="347"/>
      <c r="WTO33" s="347"/>
      <c r="WTP33" s="347"/>
      <c r="WTQ33" s="347"/>
      <c r="WTR33" s="347"/>
      <c r="WTS33" s="347"/>
      <c r="WTT33" s="347"/>
      <c r="WTU33" s="347"/>
      <c r="WTV33" s="347"/>
      <c r="WTW33" s="347"/>
      <c r="WTX33" s="347"/>
      <c r="WTY33" s="347"/>
      <c r="WTZ33" s="347"/>
      <c r="WUA33" s="347"/>
      <c r="WUB33" s="347"/>
      <c r="WUC33" s="347"/>
      <c r="WUD33" s="347"/>
      <c r="WUE33" s="347"/>
      <c r="WUF33" s="347"/>
      <c r="WUG33" s="347"/>
      <c r="WUH33" s="347"/>
      <c r="WUI33" s="347"/>
      <c r="WUJ33" s="347"/>
      <c r="WUK33" s="347"/>
      <c r="WUL33" s="347"/>
      <c r="WUM33" s="347"/>
      <c r="WUN33" s="347"/>
      <c r="WUO33" s="347"/>
      <c r="WUP33" s="347"/>
      <c r="WUQ33" s="347"/>
      <c r="WUR33" s="347"/>
      <c r="WUS33" s="347"/>
      <c r="WUT33" s="347"/>
      <c r="WUU33" s="347"/>
      <c r="WUV33" s="347"/>
      <c r="WUW33" s="347"/>
      <c r="WUX33" s="347"/>
      <c r="WUY33" s="347"/>
      <c r="WUZ33" s="347"/>
      <c r="WVA33" s="347"/>
      <c r="WVB33" s="347"/>
      <c r="WVC33" s="347"/>
      <c r="WVD33" s="347"/>
      <c r="WVE33" s="347"/>
      <c r="WVF33" s="347"/>
      <c r="WVG33" s="347"/>
      <c r="WVH33" s="347"/>
      <c r="WVI33" s="347"/>
      <c r="WVJ33" s="347"/>
      <c r="WVK33" s="347"/>
      <c r="WVL33" s="347"/>
      <c r="WVM33" s="347"/>
      <c r="WVN33" s="347"/>
      <c r="WVO33" s="347"/>
      <c r="WVP33" s="347"/>
      <c r="WVQ33" s="347"/>
      <c r="WVR33" s="347"/>
      <c r="WVS33" s="347"/>
      <c r="WVT33" s="347"/>
      <c r="WVU33" s="347"/>
      <c r="WVV33" s="347"/>
      <c r="WVW33" s="347"/>
      <c r="WVX33" s="347"/>
      <c r="WVY33" s="347"/>
      <c r="WVZ33" s="347"/>
      <c r="WWA33" s="347"/>
      <c r="WWB33" s="347"/>
      <c r="WWC33" s="347"/>
      <c r="WWD33" s="347"/>
      <c r="WWE33" s="347"/>
      <c r="WWF33" s="347"/>
      <c r="WWG33" s="347"/>
      <c r="WWH33" s="347"/>
      <c r="WWI33" s="347"/>
      <c r="WWJ33" s="347"/>
      <c r="WWK33" s="347"/>
      <c r="WWL33" s="347"/>
      <c r="WWM33" s="347"/>
      <c r="WWN33" s="347"/>
      <c r="WWO33" s="347"/>
      <c r="WWP33" s="347"/>
      <c r="WWQ33" s="347"/>
      <c r="WWR33" s="347"/>
      <c r="WWS33" s="347"/>
      <c r="WWT33" s="347"/>
      <c r="WWU33" s="347"/>
      <c r="WWV33" s="347"/>
      <c r="WWW33" s="347"/>
      <c r="WWX33" s="347"/>
      <c r="WWY33" s="347"/>
      <c r="WWZ33" s="347"/>
      <c r="WXA33" s="347"/>
      <c r="WXB33" s="347"/>
      <c r="WXC33" s="347"/>
      <c r="WXD33" s="347"/>
      <c r="WXE33" s="347"/>
      <c r="WXF33" s="347"/>
      <c r="WXG33" s="347"/>
      <c r="WXH33" s="347"/>
      <c r="WXI33" s="347"/>
      <c r="WXJ33" s="347"/>
      <c r="WXK33" s="347"/>
      <c r="WXL33" s="347"/>
      <c r="WXM33" s="347"/>
      <c r="WXN33" s="347"/>
      <c r="WXO33" s="347"/>
      <c r="WXP33" s="347"/>
      <c r="WXQ33" s="347"/>
      <c r="WXR33" s="347"/>
      <c r="WXS33" s="347"/>
      <c r="WXT33" s="347"/>
      <c r="WXU33" s="347"/>
      <c r="WXV33" s="347"/>
      <c r="WXW33" s="347"/>
      <c r="WXX33" s="347"/>
      <c r="WXY33" s="347"/>
      <c r="WXZ33" s="347"/>
      <c r="WYA33" s="347"/>
      <c r="WYB33" s="347"/>
      <c r="WYC33" s="347"/>
      <c r="WYD33" s="347"/>
      <c r="WYE33" s="347"/>
      <c r="WYF33" s="347"/>
      <c r="WYG33" s="347"/>
      <c r="WYH33" s="347"/>
      <c r="WYI33" s="347"/>
      <c r="WYJ33" s="347"/>
      <c r="WYK33" s="347"/>
      <c r="WYL33" s="347"/>
      <c r="WYM33" s="347"/>
      <c r="WYN33" s="347"/>
      <c r="WYO33" s="347"/>
      <c r="WYP33" s="347"/>
      <c r="WYQ33" s="347"/>
      <c r="WYR33" s="347"/>
      <c r="WYS33" s="347"/>
      <c r="WYT33" s="347"/>
      <c r="WYU33" s="347"/>
      <c r="WYV33" s="347"/>
      <c r="WYW33" s="347"/>
      <c r="WYX33" s="347"/>
      <c r="WYY33" s="347"/>
      <c r="WYZ33" s="347"/>
      <c r="WZA33" s="347"/>
      <c r="WZB33" s="347"/>
      <c r="WZC33" s="347"/>
      <c r="WZD33" s="347"/>
      <c r="WZE33" s="347"/>
      <c r="WZF33" s="347"/>
      <c r="WZG33" s="347"/>
      <c r="WZH33" s="347"/>
      <c r="WZI33" s="347"/>
      <c r="WZJ33" s="347"/>
      <c r="WZK33" s="347"/>
      <c r="WZL33" s="347"/>
      <c r="WZM33" s="347"/>
      <c r="WZN33" s="347"/>
      <c r="WZO33" s="347"/>
      <c r="WZP33" s="347"/>
      <c r="WZQ33" s="347"/>
      <c r="WZR33" s="347"/>
      <c r="WZS33" s="347"/>
      <c r="WZT33" s="347"/>
      <c r="WZU33" s="347"/>
      <c r="WZV33" s="347"/>
      <c r="WZW33" s="347"/>
      <c r="WZX33" s="347"/>
      <c r="WZY33" s="347"/>
      <c r="WZZ33" s="347"/>
      <c r="XAA33" s="347"/>
      <c r="XAB33" s="347"/>
      <c r="XAC33" s="347"/>
      <c r="XAD33" s="347"/>
      <c r="XAE33" s="347"/>
      <c r="XAF33" s="347"/>
      <c r="XAG33" s="347"/>
      <c r="XAH33" s="347"/>
      <c r="XAI33" s="347"/>
      <c r="XAJ33" s="347"/>
      <c r="XAK33" s="347"/>
      <c r="XAL33" s="347"/>
      <c r="XAM33" s="347"/>
      <c r="XAN33" s="347"/>
      <c r="XAO33" s="347"/>
      <c r="XAP33" s="347"/>
      <c r="XAQ33" s="347"/>
      <c r="XAR33" s="347"/>
      <c r="XAS33" s="347"/>
      <c r="XAT33" s="347"/>
      <c r="XAU33" s="347"/>
      <c r="XAV33" s="347"/>
      <c r="XAW33" s="347"/>
      <c r="XAX33" s="347"/>
      <c r="XAY33" s="347"/>
      <c r="XAZ33" s="347"/>
      <c r="XBA33" s="347"/>
      <c r="XBB33" s="347"/>
      <c r="XBC33" s="347"/>
      <c r="XBD33" s="347"/>
      <c r="XBE33" s="347"/>
      <c r="XBF33" s="347"/>
      <c r="XBG33" s="347"/>
      <c r="XBH33" s="347"/>
      <c r="XBI33" s="347"/>
      <c r="XBJ33" s="347"/>
      <c r="XBK33" s="347"/>
      <c r="XBL33" s="347"/>
      <c r="XBM33" s="347"/>
      <c r="XBN33" s="347"/>
      <c r="XBO33" s="347"/>
      <c r="XBP33" s="347"/>
      <c r="XBQ33" s="347"/>
      <c r="XBR33" s="347"/>
      <c r="XBS33" s="347"/>
      <c r="XBT33" s="347"/>
      <c r="XBU33" s="347"/>
      <c r="XBV33" s="347"/>
      <c r="XBW33" s="347"/>
      <c r="XBX33" s="347"/>
      <c r="XBY33" s="347"/>
      <c r="XBZ33" s="347"/>
      <c r="XCA33" s="347"/>
      <c r="XCB33" s="347"/>
      <c r="XCC33" s="347"/>
      <c r="XCD33" s="347"/>
      <c r="XCE33" s="347"/>
      <c r="XCF33" s="347"/>
      <c r="XCG33" s="347"/>
      <c r="XCH33" s="347"/>
      <c r="XCI33" s="347"/>
      <c r="XCJ33" s="347"/>
      <c r="XCK33" s="347"/>
      <c r="XCL33" s="347"/>
      <c r="XCM33" s="347"/>
      <c r="XCN33" s="347"/>
      <c r="XCO33" s="347"/>
      <c r="XCP33" s="347"/>
      <c r="XCQ33" s="347"/>
      <c r="XCR33" s="347"/>
      <c r="XCS33" s="347"/>
      <c r="XCT33" s="347"/>
      <c r="XCU33" s="347"/>
      <c r="XCV33" s="347"/>
      <c r="XCW33" s="347"/>
      <c r="XCX33" s="347"/>
      <c r="XCY33" s="347"/>
      <c r="XCZ33" s="347"/>
      <c r="XDA33" s="347"/>
      <c r="XDB33" s="347"/>
      <c r="XDC33" s="347"/>
      <c r="XDD33" s="347"/>
      <c r="XDE33" s="347"/>
      <c r="XDF33" s="347"/>
      <c r="XDG33" s="347"/>
      <c r="XDH33" s="347"/>
      <c r="XDI33" s="347"/>
      <c r="XDJ33" s="347"/>
      <c r="XDK33" s="347"/>
      <c r="XDL33" s="347"/>
      <c r="XDM33" s="347"/>
      <c r="XDN33" s="347"/>
      <c r="XDO33" s="347"/>
      <c r="XDP33" s="347"/>
      <c r="XDQ33" s="347"/>
      <c r="XDR33" s="347"/>
      <c r="XDS33" s="347"/>
      <c r="XDT33" s="347"/>
      <c r="XDU33" s="347"/>
      <c r="XDV33" s="347"/>
      <c r="XDW33" s="347"/>
      <c r="XDX33" s="347"/>
      <c r="XDY33" s="347"/>
      <c r="XDZ33" s="347"/>
      <c r="XEA33" s="347"/>
      <c r="XEB33" s="347"/>
      <c r="XEC33" s="347"/>
      <c r="XED33" s="347"/>
      <c r="XEE33" s="347"/>
      <c r="XEF33" s="347"/>
      <c r="XEG33" s="347"/>
      <c r="XEH33" s="347"/>
      <c r="XEI33" s="347"/>
      <c r="XEJ33" s="347"/>
      <c r="XEK33" s="347"/>
      <c r="XEL33" s="347"/>
      <c r="XEM33" s="347"/>
      <c r="XEN33" s="347"/>
      <c r="XEO33" s="347"/>
      <c r="XEP33" s="347"/>
      <c r="XEQ33" s="347"/>
      <c r="XER33" s="347"/>
      <c r="XES33" s="347"/>
      <c r="XET33" s="347"/>
      <c r="XEU33" s="347"/>
      <c r="XEV33" s="347"/>
      <c r="XEW33" s="347"/>
      <c r="XEX33" s="347"/>
      <c r="XEY33" s="347"/>
      <c r="XEZ33" s="347"/>
    </row>
    <row r="34" s="303" customFormat="1" ht="22.5" spans="1:16380">
      <c r="A34" s="260" t="str">
        <f>IF(D34="","",COUNTA($D$7:D34))</f>
        <v/>
      </c>
      <c r="B34" s="231" t="s">
        <v>102</v>
      </c>
      <c r="C34" s="311" t="s">
        <v>124</v>
      </c>
      <c r="D34" s="312"/>
      <c r="E34" s="313"/>
      <c r="F34" s="313"/>
      <c r="G34" s="313"/>
      <c r="H34" s="314"/>
      <c r="I34" s="335"/>
      <c r="J34" s="336"/>
      <c r="K34" s="241"/>
      <c r="L34" s="241"/>
      <c r="M34" s="309"/>
      <c r="N34" s="241"/>
      <c r="O34" s="241"/>
      <c r="P34" s="329"/>
      <c r="Q34" s="294"/>
      <c r="R34" s="294"/>
      <c r="S34" s="29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  <c r="RG34" s="244"/>
      <c r="RH34" s="244"/>
      <c r="RI34" s="244"/>
      <c r="RJ34" s="244"/>
      <c r="RK34" s="244"/>
      <c r="RL34" s="244"/>
      <c r="RM34" s="244"/>
      <c r="RN34" s="244"/>
      <c r="RO34" s="244"/>
      <c r="RP34" s="244"/>
      <c r="RQ34" s="244"/>
      <c r="RR34" s="244"/>
      <c r="RS34" s="244"/>
      <c r="RT34" s="244"/>
      <c r="RU34" s="244"/>
      <c r="RV34" s="244"/>
      <c r="RW34" s="244"/>
      <c r="RX34" s="244"/>
      <c r="RY34" s="244"/>
      <c r="RZ34" s="244"/>
      <c r="SA34" s="244"/>
      <c r="SB34" s="244"/>
      <c r="SC34" s="244"/>
      <c r="SD34" s="244"/>
      <c r="SE34" s="244"/>
      <c r="SF34" s="244"/>
      <c r="SG34" s="244"/>
      <c r="SH34" s="244"/>
      <c r="SI34" s="244"/>
      <c r="SJ34" s="244"/>
      <c r="SK34" s="244"/>
      <c r="SL34" s="244"/>
      <c r="SM34" s="244"/>
      <c r="SN34" s="244"/>
      <c r="SO34" s="244"/>
      <c r="SP34" s="244"/>
      <c r="SQ34" s="244"/>
      <c r="SR34" s="244"/>
      <c r="SS34" s="244"/>
      <c r="ST34" s="244"/>
      <c r="SU34" s="244"/>
      <c r="SV34" s="244"/>
      <c r="SW34" s="244"/>
      <c r="SX34" s="244"/>
      <c r="SY34" s="244"/>
      <c r="SZ34" s="244"/>
      <c r="TA34" s="244"/>
      <c r="TB34" s="244"/>
      <c r="TC34" s="244"/>
      <c r="TD34" s="244"/>
      <c r="TE34" s="244"/>
      <c r="TF34" s="244"/>
      <c r="TG34" s="244"/>
      <c r="TH34" s="244"/>
      <c r="TI34" s="244"/>
      <c r="TJ34" s="244"/>
      <c r="TK34" s="244"/>
      <c r="TL34" s="244"/>
      <c r="TM34" s="244"/>
      <c r="TN34" s="244"/>
      <c r="TO34" s="244"/>
      <c r="TP34" s="244"/>
      <c r="TQ34" s="244"/>
      <c r="TR34" s="244"/>
      <c r="TS34" s="244"/>
      <c r="TT34" s="244"/>
      <c r="TU34" s="244"/>
      <c r="TV34" s="244"/>
      <c r="TW34" s="244"/>
      <c r="TX34" s="244"/>
      <c r="TY34" s="244"/>
      <c r="TZ34" s="244"/>
      <c r="UA34" s="244"/>
      <c r="UB34" s="244"/>
      <c r="UC34" s="244"/>
      <c r="UD34" s="244"/>
      <c r="UE34" s="244"/>
      <c r="UF34" s="244"/>
      <c r="UG34" s="244"/>
      <c r="UH34" s="244"/>
      <c r="UI34" s="244"/>
      <c r="UJ34" s="244"/>
      <c r="UK34" s="244"/>
      <c r="UL34" s="244"/>
      <c r="UM34" s="244"/>
      <c r="UN34" s="244"/>
      <c r="UO34" s="244"/>
      <c r="UP34" s="244"/>
      <c r="UQ34" s="244"/>
      <c r="UR34" s="244"/>
      <c r="US34" s="244"/>
      <c r="UT34" s="244"/>
      <c r="UU34" s="244"/>
      <c r="UV34" s="244"/>
      <c r="UW34" s="244"/>
      <c r="UX34" s="244"/>
      <c r="UY34" s="244"/>
      <c r="UZ34" s="244"/>
      <c r="VA34" s="244"/>
      <c r="VB34" s="244"/>
      <c r="VC34" s="244"/>
      <c r="VD34" s="244"/>
      <c r="VE34" s="244"/>
      <c r="VF34" s="244"/>
      <c r="VG34" s="244"/>
      <c r="VH34" s="244"/>
      <c r="VI34" s="244"/>
      <c r="VJ34" s="244"/>
      <c r="VK34" s="244"/>
      <c r="VL34" s="244"/>
      <c r="VM34" s="244"/>
      <c r="VN34" s="244"/>
      <c r="VO34" s="244"/>
      <c r="VP34" s="244"/>
      <c r="VQ34" s="244"/>
      <c r="VR34" s="244"/>
      <c r="VS34" s="244"/>
      <c r="VT34" s="244"/>
      <c r="VU34" s="244"/>
      <c r="VV34" s="244"/>
      <c r="VW34" s="244"/>
      <c r="VX34" s="244"/>
      <c r="VY34" s="244"/>
      <c r="VZ34" s="244"/>
      <c r="WA34" s="244"/>
      <c r="WB34" s="244"/>
      <c r="WC34" s="244"/>
      <c r="WD34" s="244"/>
      <c r="WE34" s="244"/>
      <c r="WF34" s="244"/>
      <c r="WG34" s="244"/>
      <c r="WH34" s="244"/>
      <c r="WI34" s="244"/>
      <c r="WJ34" s="244"/>
      <c r="WK34" s="244"/>
      <c r="WL34" s="244"/>
      <c r="WM34" s="244"/>
      <c r="WN34" s="244"/>
      <c r="WO34" s="244"/>
      <c r="WP34" s="244"/>
      <c r="WQ34" s="244"/>
      <c r="WR34" s="244"/>
      <c r="WS34" s="244"/>
      <c r="WT34" s="244"/>
      <c r="WU34" s="244"/>
      <c r="WV34" s="244"/>
      <c r="WW34" s="244"/>
      <c r="WX34" s="244"/>
      <c r="WY34" s="244"/>
      <c r="WZ34" s="244"/>
      <c r="XA34" s="244"/>
      <c r="XB34" s="244"/>
      <c r="XC34" s="244"/>
      <c r="XD34" s="244"/>
      <c r="XE34" s="244"/>
      <c r="XF34" s="244"/>
      <c r="XG34" s="244"/>
      <c r="XH34" s="244"/>
      <c r="XI34" s="244"/>
      <c r="XJ34" s="244"/>
      <c r="XK34" s="244"/>
      <c r="XL34" s="244"/>
      <c r="XM34" s="244"/>
      <c r="XN34" s="244"/>
      <c r="XO34" s="244"/>
      <c r="XP34" s="244"/>
      <c r="XQ34" s="244"/>
      <c r="XR34" s="244"/>
      <c r="XS34" s="244"/>
      <c r="XT34" s="244"/>
      <c r="XU34" s="244"/>
      <c r="XV34" s="244"/>
      <c r="XW34" s="244"/>
      <c r="XX34" s="244"/>
      <c r="XY34" s="244"/>
      <c r="XZ34" s="244"/>
      <c r="YA34" s="244"/>
      <c r="YB34" s="244"/>
      <c r="YC34" s="244"/>
      <c r="YD34" s="244"/>
      <c r="YE34" s="244"/>
      <c r="YF34" s="244"/>
      <c r="YG34" s="244"/>
      <c r="YH34" s="244"/>
      <c r="YI34" s="244"/>
      <c r="YJ34" s="244"/>
      <c r="YK34" s="244"/>
      <c r="YL34" s="244"/>
      <c r="YM34" s="244"/>
      <c r="YN34" s="244"/>
      <c r="YO34" s="244"/>
      <c r="YP34" s="244"/>
      <c r="YQ34" s="244"/>
      <c r="YR34" s="244"/>
      <c r="YS34" s="244"/>
      <c r="YT34" s="244"/>
      <c r="YU34" s="244"/>
      <c r="YV34" s="244"/>
      <c r="YW34" s="244"/>
      <c r="YX34" s="244"/>
      <c r="YY34" s="244"/>
      <c r="YZ34" s="244"/>
      <c r="ZA34" s="244"/>
      <c r="ZB34" s="244"/>
      <c r="ZC34" s="244"/>
      <c r="ZD34" s="244"/>
      <c r="ZE34" s="244"/>
      <c r="ZF34" s="244"/>
      <c r="ZG34" s="244"/>
      <c r="ZH34" s="244"/>
      <c r="ZI34" s="244"/>
      <c r="ZJ34" s="244"/>
      <c r="ZK34" s="244"/>
      <c r="ZL34" s="244"/>
      <c r="ZM34" s="244"/>
      <c r="ZN34" s="244"/>
      <c r="ZO34" s="244"/>
      <c r="ZP34" s="244"/>
      <c r="ZQ34" s="244"/>
      <c r="ZR34" s="244"/>
      <c r="ZS34" s="244"/>
      <c r="ZT34" s="244"/>
      <c r="ZU34" s="244"/>
      <c r="ZV34" s="244"/>
      <c r="ZW34" s="244"/>
      <c r="ZX34" s="244"/>
      <c r="ZY34" s="244"/>
      <c r="ZZ34" s="244"/>
      <c r="AAA34" s="244"/>
      <c r="AAB34" s="244"/>
      <c r="AAC34" s="244"/>
      <c r="AAD34" s="244"/>
      <c r="AAE34" s="244"/>
      <c r="AAF34" s="244"/>
      <c r="AAG34" s="244"/>
      <c r="AAH34" s="244"/>
      <c r="AAI34" s="244"/>
      <c r="AAJ34" s="244"/>
      <c r="AAK34" s="244"/>
      <c r="AAL34" s="244"/>
      <c r="AAM34" s="244"/>
      <c r="AAN34" s="244"/>
      <c r="AAO34" s="244"/>
      <c r="AAP34" s="244"/>
      <c r="AAQ34" s="244"/>
      <c r="AAR34" s="244"/>
      <c r="AAS34" s="244"/>
      <c r="AAT34" s="244"/>
      <c r="AAU34" s="244"/>
      <c r="AAV34" s="244"/>
      <c r="AAW34" s="244"/>
      <c r="AAX34" s="244"/>
      <c r="AAY34" s="244"/>
      <c r="AAZ34" s="244"/>
      <c r="ABA34" s="244"/>
      <c r="ABB34" s="244"/>
      <c r="ABC34" s="244"/>
      <c r="ABD34" s="244"/>
      <c r="ABE34" s="244"/>
      <c r="ABF34" s="244"/>
      <c r="ABG34" s="244"/>
      <c r="ABH34" s="244"/>
      <c r="ABI34" s="244"/>
      <c r="ABJ34" s="244"/>
      <c r="ABK34" s="244"/>
      <c r="ABL34" s="244"/>
      <c r="ABM34" s="244"/>
      <c r="ABN34" s="244"/>
      <c r="ABO34" s="244"/>
      <c r="ABP34" s="244"/>
      <c r="ABQ34" s="244"/>
      <c r="ABR34" s="244"/>
      <c r="ABS34" s="244"/>
      <c r="ABT34" s="244"/>
      <c r="ABU34" s="244"/>
      <c r="ABV34" s="244"/>
      <c r="ABW34" s="244"/>
      <c r="ABX34" s="244"/>
      <c r="ABY34" s="244"/>
      <c r="ABZ34" s="244"/>
      <c r="ACA34" s="244"/>
      <c r="ACB34" s="244"/>
      <c r="ACC34" s="244"/>
      <c r="ACD34" s="244"/>
      <c r="ACE34" s="244"/>
      <c r="ACF34" s="244"/>
      <c r="ACG34" s="244"/>
      <c r="ACH34" s="244"/>
      <c r="ACI34" s="244"/>
      <c r="ACJ34" s="244"/>
      <c r="ACK34" s="244"/>
      <c r="ACL34" s="244"/>
      <c r="ACM34" s="244"/>
      <c r="ACN34" s="244"/>
      <c r="ACO34" s="244"/>
      <c r="ACP34" s="244"/>
      <c r="ACQ34" s="244"/>
      <c r="ACR34" s="244"/>
      <c r="ACS34" s="244"/>
      <c r="ACT34" s="244"/>
      <c r="ACU34" s="244"/>
      <c r="ACV34" s="244"/>
      <c r="ACW34" s="244"/>
      <c r="ACX34" s="244"/>
      <c r="ACY34" s="244"/>
      <c r="ACZ34" s="244"/>
      <c r="ADA34" s="244"/>
      <c r="ADB34" s="244"/>
      <c r="ADC34" s="244"/>
      <c r="ADD34" s="244"/>
      <c r="ADE34" s="244"/>
      <c r="ADF34" s="244"/>
      <c r="ADG34" s="244"/>
      <c r="ADH34" s="244"/>
      <c r="ADI34" s="244"/>
      <c r="ADJ34" s="244"/>
      <c r="ADK34" s="244"/>
      <c r="ADL34" s="244"/>
      <c r="ADM34" s="244"/>
      <c r="ADN34" s="244"/>
      <c r="ADO34" s="244"/>
      <c r="ADP34" s="244"/>
      <c r="ADQ34" s="244"/>
      <c r="ADR34" s="244"/>
      <c r="ADS34" s="244"/>
      <c r="ADT34" s="244"/>
      <c r="ADU34" s="244"/>
      <c r="ADV34" s="244"/>
      <c r="ADW34" s="244"/>
      <c r="ADX34" s="244"/>
      <c r="ADY34" s="244"/>
      <c r="ADZ34" s="244"/>
      <c r="AEA34" s="244"/>
      <c r="AEB34" s="244"/>
      <c r="AEC34" s="244"/>
      <c r="AED34" s="244"/>
      <c r="AEE34" s="244"/>
      <c r="AEF34" s="244"/>
      <c r="AEG34" s="244"/>
      <c r="AEH34" s="244"/>
      <c r="AEI34" s="244"/>
      <c r="AEJ34" s="244"/>
      <c r="AEK34" s="244"/>
      <c r="AEL34" s="244"/>
      <c r="AEM34" s="244"/>
      <c r="AEN34" s="244"/>
      <c r="AEO34" s="244"/>
      <c r="AEP34" s="244"/>
      <c r="AEQ34" s="244"/>
      <c r="AER34" s="244"/>
      <c r="AES34" s="244"/>
      <c r="AET34" s="244"/>
      <c r="AEU34" s="244"/>
      <c r="AEV34" s="244"/>
      <c r="AEW34" s="244"/>
      <c r="AEX34" s="244"/>
      <c r="AEY34" s="244"/>
      <c r="AEZ34" s="244"/>
      <c r="AFA34" s="244"/>
      <c r="AFB34" s="244"/>
      <c r="AFC34" s="244"/>
      <c r="AFD34" s="244"/>
      <c r="AFE34" s="244"/>
      <c r="AFF34" s="244"/>
      <c r="AFG34" s="244"/>
      <c r="AFH34" s="244"/>
      <c r="AFI34" s="244"/>
      <c r="AFJ34" s="244"/>
      <c r="AFK34" s="244"/>
      <c r="AFL34" s="244"/>
      <c r="AFM34" s="244"/>
      <c r="AFN34" s="244"/>
      <c r="AFO34" s="244"/>
      <c r="AFP34" s="244"/>
      <c r="AFQ34" s="244"/>
      <c r="AFR34" s="244"/>
      <c r="AFS34" s="244"/>
      <c r="AFT34" s="244"/>
      <c r="AFU34" s="244"/>
      <c r="AFV34" s="244"/>
      <c r="AFW34" s="244"/>
      <c r="AFX34" s="244"/>
      <c r="AFY34" s="244"/>
      <c r="AFZ34" s="244"/>
      <c r="AGA34" s="244"/>
      <c r="AGB34" s="244"/>
      <c r="AGC34" s="244"/>
      <c r="AGD34" s="244"/>
      <c r="AGE34" s="244"/>
      <c r="AGF34" s="244"/>
      <c r="AGG34" s="244"/>
      <c r="AGH34" s="244"/>
      <c r="AGI34" s="244"/>
      <c r="AGJ34" s="244"/>
      <c r="AGK34" s="244"/>
      <c r="AGL34" s="244"/>
      <c r="AGM34" s="244"/>
      <c r="AGN34" s="244"/>
      <c r="AGO34" s="244"/>
      <c r="AGP34" s="244"/>
      <c r="AGQ34" s="244"/>
      <c r="AGR34" s="244"/>
      <c r="AGS34" s="244"/>
      <c r="AGT34" s="244"/>
      <c r="AGU34" s="244"/>
      <c r="AGV34" s="244"/>
      <c r="AGW34" s="244"/>
      <c r="AGX34" s="244"/>
      <c r="AGY34" s="244"/>
      <c r="AGZ34" s="244"/>
      <c r="AHA34" s="244"/>
      <c r="AHB34" s="244"/>
      <c r="AHC34" s="244"/>
      <c r="AHD34" s="244"/>
      <c r="AHE34" s="244"/>
      <c r="AHF34" s="244"/>
      <c r="AHG34" s="244"/>
      <c r="AHH34" s="244"/>
      <c r="AHI34" s="244"/>
      <c r="AHJ34" s="244"/>
      <c r="AHK34" s="244"/>
      <c r="AHL34" s="244"/>
      <c r="AHM34" s="244"/>
      <c r="AHN34" s="244"/>
      <c r="AHO34" s="244"/>
      <c r="AHP34" s="244"/>
      <c r="AHQ34" s="244"/>
      <c r="AHR34" s="244"/>
      <c r="AHS34" s="244"/>
      <c r="AHT34" s="244"/>
      <c r="AHU34" s="244"/>
      <c r="AHV34" s="244"/>
      <c r="AHW34" s="244"/>
      <c r="AHX34" s="244"/>
      <c r="AHY34" s="244"/>
      <c r="AHZ34" s="244"/>
      <c r="AIA34" s="244"/>
      <c r="AIB34" s="244"/>
      <c r="AIC34" s="244"/>
      <c r="AID34" s="244"/>
      <c r="AIE34" s="244"/>
      <c r="AIF34" s="244"/>
      <c r="AIG34" s="244"/>
      <c r="AIH34" s="244"/>
      <c r="AII34" s="244"/>
      <c r="AIJ34" s="244"/>
      <c r="AIK34" s="244"/>
      <c r="AIL34" s="244"/>
      <c r="AIM34" s="244"/>
      <c r="AIN34" s="244"/>
      <c r="AIO34" s="244"/>
      <c r="AIP34" s="244"/>
      <c r="AIQ34" s="244"/>
      <c r="AIR34" s="244"/>
      <c r="AIS34" s="244"/>
      <c r="AIT34" s="244"/>
      <c r="AIU34" s="244"/>
      <c r="AIV34" s="244"/>
      <c r="AIW34" s="244"/>
      <c r="AIX34" s="244"/>
      <c r="AIY34" s="244"/>
      <c r="AIZ34" s="244"/>
      <c r="AJA34" s="244"/>
      <c r="AJB34" s="244"/>
      <c r="AJC34" s="244"/>
      <c r="AJD34" s="244"/>
      <c r="AJE34" s="244"/>
      <c r="AJF34" s="244"/>
      <c r="AJG34" s="244"/>
      <c r="AJH34" s="244"/>
      <c r="AJI34" s="244"/>
      <c r="AJJ34" s="244"/>
      <c r="AJK34" s="244"/>
      <c r="AJL34" s="244"/>
      <c r="AJM34" s="244"/>
      <c r="AJN34" s="244"/>
      <c r="AJO34" s="244"/>
      <c r="AJP34" s="244"/>
      <c r="AJQ34" s="244"/>
      <c r="AJR34" s="244"/>
      <c r="AJS34" s="244"/>
      <c r="AJT34" s="244"/>
      <c r="AJU34" s="244"/>
      <c r="AJV34" s="244"/>
      <c r="AJW34" s="244"/>
      <c r="AJX34" s="244"/>
      <c r="AJY34" s="244"/>
      <c r="AJZ34" s="244"/>
      <c r="AKA34" s="244"/>
      <c r="AKB34" s="244"/>
      <c r="AKC34" s="244"/>
      <c r="AKD34" s="244"/>
      <c r="AKE34" s="244"/>
      <c r="AKF34" s="244"/>
      <c r="AKG34" s="244"/>
      <c r="AKH34" s="244"/>
      <c r="AKI34" s="244"/>
      <c r="AKJ34" s="244"/>
      <c r="AKK34" s="244"/>
      <c r="AKL34" s="244"/>
      <c r="AKM34" s="244"/>
      <c r="AKN34" s="244"/>
      <c r="AKO34" s="244"/>
      <c r="AKP34" s="244"/>
      <c r="AKQ34" s="244"/>
      <c r="AKR34" s="244"/>
      <c r="AKS34" s="244"/>
      <c r="AKT34" s="244"/>
      <c r="AKU34" s="244"/>
      <c r="AKV34" s="244"/>
      <c r="AKW34" s="244"/>
      <c r="AKX34" s="244"/>
      <c r="AKY34" s="244"/>
      <c r="AKZ34" s="244"/>
      <c r="ALA34" s="244"/>
      <c r="ALB34" s="244"/>
      <c r="ALC34" s="244"/>
      <c r="ALD34" s="244"/>
      <c r="ALE34" s="244"/>
      <c r="ALF34" s="244"/>
      <c r="ALG34" s="244"/>
      <c r="ALH34" s="244"/>
      <c r="ALI34" s="244"/>
      <c r="ALJ34" s="244"/>
      <c r="ALK34" s="244"/>
      <c r="ALL34" s="244"/>
      <c r="ALM34" s="244"/>
      <c r="ALN34" s="244"/>
      <c r="ALO34" s="244"/>
      <c r="ALP34" s="244"/>
      <c r="ALQ34" s="244"/>
      <c r="ALR34" s="244"/>
      <c r="ALS34" s="244"/>
      <c r="ALT34" s="244"/>
      <c r="ALU34" s="244"/>
      <c r="ALV34" s="244"/>
      <c r="ALW34" s="244"/>
      <c r="ALX34" s="244"/>
      <c r="ALY34" s="244"/>
      <c r="ALZ34" s="244"/>
      <c r="AMA34" s="244"/>
      <c r="AMB34" s="244"/>
      <c r="AMC34" s="244"/>
      <c r="AMD34" s="244"/>
      <c r="AME34" s="244"/>
      <c r="AMF34" s="244"/>
      <c r="AMG34" s="244"/>
      <c r="AMH34" s="244"/>
      <c r="AMI34" s="244"/>
      <c r="AMJ34" s="244"/>
      <c r="AMK34" s="244"/>
      <c r="AML34" s="244"/>
      <c r="AMM34" s="244"/>
      <c r="AMN34" s="244"/>
      <c r="AMO34" s="244"/>
      <c r="AMP34" s="244"/>
      <c r="AMQ34" s="244"/>
      <c r="AMR34" s="244"/>
      <c r="AMS34" s="244"/>
      <c r="AMT34" s="244"/>
      <c r="AMU34" s="244"/>
      <c r="AMV34" s="244"/>
      <c r="AMW34" s="244"/>
      <c r="AMX34" s="244"/>
      <c r="AMY34" s="244"/>
      <c r="AMZ34" s="244"/>
      <c r="ANA34" s="244"/>
      <c r="ANB34" s="244"/>
      <c r="ANC34" s="244"/>
      <c r="AND34" s="244"/>
      <c r="ANE34" s="244"/>
      <c r="ANF34" s="244"/>
      <c r="ANG34" s="244"/>
      <c r="ANH34" s="244"/>
      <c r="ANI34" s="244"/>
      <c r="ANJ34" s="244"/>
      <c r="ANK34" s="244"/>
      <c r="ANL34" s="244"/>
      <c r="ANM34" s="244"/>
      <c r="ANN34" s="244"/>
      <c r="ANO34" s="244"/>
      <c r="ANP34" s="244"/>
      <c r="ANQ34" s="244"/>
      <c r="ANR34" s="244"/>
      <c r="ANS34" s="244"/>
      <c r="ANT34" s="244"/>
      <c r="ANU34" s="244"/>
      <c r="ANV34" s="244"/>
      <c r="ANW34" s="244"/>
      <c r="ANX34" s="244"/>
      <c r="ANY34" s="244"/>
      <c r="ANZ34" s="244"/>
      <c r="AOA34" s="244"/>
      <c r="AOB34" s="244"/>
      <c r="AOC34" s="244"/>
      <c r="AOD34" s="244"/>
      <c r="AOE34" s="244"/>
      <c r="AOF34" s="244"/>
      <c r="AOG34" s="244"/>
      <c r="AOH34" s="244"/>
      <c r="AOI34" s="244"/>
      <c r="AOJ34" s="244"/>
      <c r="AOK34" s="244"/>
      <c r="AOL34" s="244"/>
      <c r="AOM34" s="244"/>
      <c r="AON34" s="244"/>
      <c r="AOO34" s="244"/>
      <c r="AOP34" s="244"/>
      <c r="AOQ34" s="244"/>
      <c r="AOR34" s="244"/>
      <c r="AOS34" s="244"/>
      <c r="AOT34" s="244"/>
      <c r="AOU34" s="244"/>
      <c r="AOV34" s="244"/>
      <c r="AOW34" s="244"/>
      <c r="AOX34" s="244"/>
      <c r="AOY34" s="244"/>
      <c r="AOZ34" s="244"/>
      <c r="APA34" s="244"/>
      <c r="APB34" s="244"/>
      <c r="APC34" s="244"/>
      <c r="APD34" s="244"/>
      <c r="APE34" s="244"/>
      <c r="APF34" s="244"/>
      <c r="APG34" s="244"/>
      <c r="APH34" s="244"/>
      <c r="API34" s="244"/>
      <c r="APJ34" s="244"/>
      <c r="APK34" s="244"/>
      <c r="APL34" s="244"/>
      <c r="APM34" s="244"/>
      <c r="APN34" s="244"/>
      <c r="APO34" s="244"/>
      <c r="APP34" s="244"/>
      <c r="APQ34" s="244"/>
      <c r="APR34" s="244"/>
      <c r="APS34" s="244"/>
      <c r="APT34" s="244"/>
      <c r="APU34" s="244"/>
      <c r="APV34" s="244"/>
      <c r="APW34" s="244"/>
      <c r="APX34" s="244"/>
      <c r="APY34" s="244"/>
      <c r="APZ34" s="244"/>
      <c r="AQA34" s="244"/>
      <c r="AQB34" s="244"/>
      <c r="AQC34" s="244"/>
      <c r="AQD34" s="244"/>
      <c r="AQE34" s="244"/>
      <c r="AQF34" s="244"/>
      <c r="AQG34" s="244"/>
      <c r="AQH34" s="244"/>
      <c r="AQI34" s="244"/>
      <c r="AQJ34" s="244"/>
      <c r="AQK34" s="244"/>
      <c r="AQL34" s="244"/>
      <c r="AQM34" s="244"/>
      <c r="AQN34" s="244"/>
      <c r="AQO34" s="244"/>
      <c r="AQP34" s="244"/>
      <c r="AQQ34" s="244"/>
      <c r="AQR34" s="244"/>
      <c r="AQS34" s="244"/>
      <c r="AQT34" s="244"/>
      <c r="AQU34" s="244"/>
      <c r="AQV34" s="244"/>
      <c r="AQW34" s="244"/>
      <c r="AQX34" s="244"/>
      <c r="AQY34" s="244"/>
      <c r="AQZ34" s="244"/>
      <c r="ARA34" s="244"/>
      <c r="ARB34" s="244"/>
      <c r="ARC34" s="244"/>
      <c r="ARD34" s="244"/>
      <c r="ARE34" s="244"/>
      <c r="ARF34" s="244"/>
      <c r="ARG34" s="244"/>
      <c r="ARH34" s="244"/>
      <c r="ARI34" s="244"/>
      <c r="ARJ34" s="244"/>
      <c r="ARK34" s="244"/>
      <c r="ARL34" s="244"/>
      <c r="ARM34" s="244"/>
      <c r="ARN34" s="244"/>
      <c r="ARO34" s="244"/>
      <c r="ARP34" s="244"/>
      <c r="ARQ34" s="244"/>
      <c r="ARR34" s="244"/>
      <c r="ARS34" s="244"/>
      <c r="ART34" s="244"/>
      <c r="ARU34" s="244"/>
      <c r="ARV34" s="244"/>
      <c r="ARW34" s="244"/>
      <c r="ARX34" s="244"/>
      <c r="ARY34" s="244"/>
      <c r="ARZ34" s="244"/>
      <c r="ASA34" s="244"/>
      <c r="ASB34" s="244"/>
      <c r="ASC34" s="244"/>
      <c r="ASD34" s="244"/>
      <c r="ASE34" s="244"/>
      <c r="ASF34" s="244"/>
      <c r="ASG34" s="244"/>
      <c r="ASH34" s="244"/>
      <c r="ASI34" s="244"/>
      <c r="ASJ34" s="244"/>
      <c r="ASK34" s="244"/>
      <c r="ASL34" s="244"/>
      <c r="ASM34" s="244"/>
      <c r="ASN34" s="244"/>
      <c r="ASO34" s="244"/>
      <c r="ASP34" s="244"/>
      <c r="ASQ34" s="244"/>
      <c r="ASR34" s="244"/>
      <c r="ASS34" s="244"/>
      <c r="AST34" s="244"/>
      <c r="ASU34" s="244"/>
      <c r="ASV34" s="244"/>
      <c r="ASW34" s="244"/>
      <c r="ASX34" s="244"/>
      <c r="ASY34" s="244"/>
      <c r="ASZ34" s="244"/>
      <c r="ATA34" s="244"/>
      <c r="ATB34" s="244"/>
      <c r="ATC34" s="244"/>
      <c r="ATD34" s="244"/>
      <c r="ATE34" s="244"/>
      <c r="ATF34" s="244"/>
      <c r="ATG34" s="244"/>
      <c r="ATH34" s="244"/>
      <c r="ATI34" s="244"/>
      <c r="ATJ34" s="244"/>
      <c r="ATK34" s="244"/>
      <c r="ATL34" s="244"/>
      <c r="ATM34" s="244"/>
      <c r="ATN34" s="244"/>
      <c r="ATO34" s="244"/>
      <c r="ATP34" s="244"/>
      <c r="ATQ34" s="244"/>
      <c r="ATR34" s="244"/>
      <c r="ATS34" s="244"/>
      <c r="ATT34" s="244"/>
      <c r="ATU34" s="244"/>
      <c r="ATV34" s="244"/>
      <c r="ATW34" s="244"/>
      <c r="ATX34" s="244"/>
      <c r="ATY34" s="244"/>
      <c r="ATZ34" s="244"/>
      <c r="AUA34" s="244"/>
      <c r="AUB34" s="244"/>
      <c r="AUC34" s="244"/>
      <c r="AUD34" s="244"/>
      <c r="AUE34" s="244"/>
      <c r="AUF34" s="244"/>
      <c r="AUG34" s="244"/>
      <c r="AUH34" s="244"/>
      <c r="AUI34" s="244"/>
      <c r="AUJ34" s="244"/>
      <c r="AUK34" s="244"/>
      <c r="AUL34" s="244"/>
      <c r="AUM34" s="244"/>
      <c r="AUN34" s="244"/>
      <c r="AUO34" s="244"/>
      <c r="AUP34" s="244"/>
      <c r="AUQ34" s="244"/>
      <c r="AUR34" s="244"/>
      <c r="AUS34" s="244"/>
      <c r="AUT34" s="244"/>
      <c r="AUU34" s="244"/>
      <c r="AUV34" s="244"/>
      <c r="AUW34" s="244"/>
      <c r="AUX34" s="244"/>
      <c r="AUY34" s="244"/>
      <c r="AUZ34" s="244"/>
      <c r="AVA34" s="244"/>
      <c r="AVB34" s="244"/>
      <c r="AVC34" s="244"/>
      <c r="AVD34" s="244"/>
      <c r="AVE34" s="244"/>
      <c r="AVF34" s="244"/>
      <c r="AVG34" s="244"/>
      <c r="AVH34" s="244"/>
      <c r="AVI34" s="244"/>
      <c r="AVJ34" s="244"/>
      <c r="AVK34" s="244"/>
      <c r="AVL34" s="244"/>
      <c r="AVM34" s="244"/>
      <c r="AVN34" s="244"/>
      <c r="AVO34" s="244"/>
      <c r="AVP34" s="244"/>
      <c r="AVQ34" s="244"/>
      <c r="AVR34" s="244"/>
      <c r="AVS34" s="244"/>
      <c r="AVT34" s="244"/>
      <c r="AVU34" s="244"/>
      <c r="AVV34" s="244"/>
      <c r="AVW34" s="244"/>
      <c r="AVX34" s="244"/>
      <c r="AVY34" s="244"/>
      <c r="AVZ34" s="244"/>
      <c r="AWA34" s="244"/>
      <c r="AWB34" s="244"/>
      <c r="AWC34" s="244"/>
      <c r="AWD34" s="244"/>
      <c r="AWE34" s="244"/>
      <c r="AWF34" s="244"/>
      <c r="AWG34" s="244"/>
      <c r="AWH34" s="244"/>
      <c r="AWI34" s="244"/>
      <c r="AWJ34" s="244"/>
      <c r="AWK34" s="244"/>
      <c r="AWL34" s="244"/>
      <c r="AWM34" s="244"/>
      <c r="AWN34" s="244"/>
      <c r="AWO34" s="244"/>
      <c r="AWP34" s="244"/>
      <c r="AWQ34" s="244"/>
      <c r="AWR34" s="244"/>
      <c r="AWS34" s="244"/>
      <c r="AWT34" s="244"/>
      <c r="AWU34" s="244"/>
      <c r="AWV34" s="244"/>
      <c r="AWW34" s="244"/>
      <c r="AWX34" s="244"/>
      <c r="AWY34" s="244"/>
      <c r="AWZ34" s="244"/>
      <c r="AXA34" s="244"/>
      <c r="AXB34" s="244"/>
      <c r="AXC34" s="244"/>
      <c r="AXD34" s="244"/>
      <c r="AXE34" s="244"/>
      <c r="AXF34" s="244"/>
      <c r="AXG34" s="244"/>
      <c r="AXH34" s="244"/>
      <c r="AXI34" s="244"/>
      <c r="AXJ34" s="244"/>
      <c r="AXK34" s="244"/>
      <c r="AXL34" s="244"/>
      <c r="AXM34" s="244"/>
      <c r="AXN34" s="244"/>
      <c r="AXO34" s="244"/>
      <c r="AXP34" s="244"/>
      <c r="AXQ34" s="244"/>
      <c r="AXR34" s="244"/>
      <c r="AXS34" s="244"/>
      <c r="AXT34" s="244"/>
      <c r="AXU34" s="244"/>
      <c r="AXV34" s="244"/>
      <c r="AXW34" s="244"/>
      <c r="AXX34" s="244"/>
      <c r="AXY34" s="244"/>
      <c r="AXZ34" s="244"/>
      <c r="AYA34" s="244"/>
      <c r="AYB34" s="244"/>
      <c r="AYC34" s="244"/>
      <c r="AYD34" s="244"/>
      <c r="AYE34" s="244"/>
      <c r="AYF34" s="244"/>
      <c r="AYG34" s="244"/>
      <c r="AYH34" s="244"/>
      <c r="AYI34" s="244"/>
      <c r="AYJ34" s="244"/>
      <c r="AYK34" s="244"/>
      <c r="AYL34" s="244"/>
      <c r="AYM34" s="244"/>
      <c r="AYN34" s="244"/>
      <c r="AYO34" s="244"/>
      <c r="AYP34" s="244"/>
      <c r="AYQ34" s="244"/>
      <c r="AYR34" s="244"/>
      <c r="AYS34" s="244"/>
      <c r="AYT34" s="244"/>
      <c r="AYU34" s="244"/>
      <c r="AYV34" s="244"/>
      <c r="AYW34" s="244"/>
      <c r="AYX34" s="244"/>
      <c r="AYY34" s="244"/>
      <c r="AYZ34" s="244"/>
      <c r="AZA34" s="244"/>
      <c r="AZB34" s="244"/>
      <c r="AZC34" s="244"/>
      <c r="AZD34" s="244"/>
      <c r="AZE34" s="244"/>
      <c r="AZF34" s="244"/>
      <c r="AZG34" s="244"/>
      <c r="AZH34" s="244"/>
      <c r="AZI34" s="244"/>
      <c r="AZJ34" s="244"/>
      <c r="AZK34" s="244"/>
      <c r="AZL34" s="244"/>
      <c r="AZM34" s="244"/>
      <c r="AZN34" s="244"/>
      <c r="AZO34" s="244"/>
      <c r="AZP34" s="244"/>
      <c r="AZQ34" s="244"/>
      <c r="AZR34" s="244"/>
      <c r="AZS34" s="244"/>
      <c r="AZT34" s="244"/>
      <c r="AZU34" s="244"/>
      <c r="AZV34" s="244"/>
      <c r="AZW34" s="244"/>
      <c r="AZX34" s="244"/>
      <c r="AZY34" s="244"/>
      <c r="AZZ34" s="244"/>
      <c r="BAA34" s="244"/>
      <c r="BAB34" s="244"/>
      <c r="BAC34" s="244"/>
      <c r="BAD34" s="244"/>
      <c r="BAE34" s="244"/>
      <c r="BAF34" s="244"/>
      <c r="BAG34" s="244"/>
      <c r="BAH34" s="244"/>
      <c r="BAI34" s="244"/>
      <c r="BAJ34" s="244"/>
      <c r="BAK34" s="244"/>
      <c r="BAL34" s="244"/>
      <c r="BAM34" s="244"/>
      <c r="BAN34" s="244"/>
      <c r="BAO34" s="244"/>
      <c r="BAP34" s="244"/>
      <c r="BAQ34" s="244"/>
      <c r="BAR34" s="244"/>
      <c r="BAS34" s="244"/>
      <c r="BAT34" s="244"/>
      <c r="BAU34" s="244"/>
      <c r="BAV34" s="244"/>
      <c r="BAW34" s="244"/>
      <c r="BAX34" s="244"/>
      <c r="BAY34" s="244"/>
      <c r="BAZ34" s="244"/>
      <c r="BBA34" s="244"/>
      <c r="BBB34" s="244"/>
      <c r="BBC34" s="244"/>
      <c r="BBD34" s="244"/>
      <c r="BBE34" s="244"/>
      <c r="BBF34" s="244"/>
      <c r="BBG34" s="244"/>
      <c r="BBH34" s="244"/>
      <c r="BBI34" s="244"/>
      <c r="BBJ34" s="244"/>
      <c r="BBK34" s="244"/>
      <c r="BBL34" s="244"/>
      <c r="BBM34" s="244"/>
      <c r="BBN34" s="244"/>
      <c r="BBO34" s="244"/>
      <c r="BBP34" s="244"/>
      <c r="BBQ34" s="244"/>
      <c r="BBR34" s="244"/>
      <c r="BBS34" s="244"/>
      <c r="BBT34" s="244"/>
      <c r="BBU34" s="244"/>
      <c r="BBV34" s="244"/>
      <c r="BBW34" s="244"/>
      <c r="BBX34" s="244"/>
      <c r="BBY34" s="244"/>
      <c r="BBZ34" s="244"/>
      <c r="BCA34" s="244"/>
      <c r="BCB34" s="244"/>
      <c r="BCC34" s="244"/>
      <c r="BCD34" s="244"/>
      <c r="BCE34" s="244"/>
      <c r="BCF34" s="244"/>
      <c r="BCG34" s="244"/>
      <c r="BCH34" s="244"/>
      <c r="BCI34" s="244"/>
      <c r="BCJ34" s="244"/>
      <c r="BCK34" s="244"/>
      <c r="BCL34" s="244"/>
      <c r="BCM34" s="244"/>
      <c r="BCN34" s="244"/>
      <c r="BCO34" s="244"/>
      <c r="BCP34" s="244"/>
      <c r="BCQ34" s="244"/>
      <c r="BCR34" s="244"/>
      <c r="BCS34" s="244"/>
      <c r="BCT34" s="244"/>
      <c r="BCU34" s="244"/>
      <c r="BCV34" s="244"/>
      <c r="BCW34" s="244"/>
      <c r="BCX34" s="244"/>
      <c r="BCY34" s="244"/>
      <c r="BCZ34" s="244"/>
      <c r="BDA34" s="244"/>
      <c r="BDB34" s="244"/>
      <c r="BDC34" s="244"/>
      <c r="BDD34" s="244"/>
      <c r="BDE34" s="244"/>
      <c r="BDF34" s="244"/>
      <c r="BDG34" s="244"/>
      <c r="BDH34" s="244"/>
      <c r="BDI34" s="244"/>
      <c r="BDJ34" s="244"/>
      <c r="BDK34" s="244"/>
      <c r="BDL34" s="244"/>
      <c r="BDM34" s="244"/>
      <c r="BDN34" s="244"/>
      <c r="BDO34" s="244"/>
      <c r="BDP34" s="244"/>
      <c r="BDQ34" s="244"/>
      <c r="BDR34" s="244"/>
      <c r="BDS34" s="244"/>
      <c r="BDT34" s="244"/>
      <c r="BDU34" s="244"/>
      <c r="BDV34" s="244"/>
      <c r="BDW34" s="244"/>
      <c r="BDX34" s="244"/>
      <c r="BDY34" s="244"/>
      <c r="BDZ34" s="244"/>
      <c r="BEA34" s="244"/>
      <c r="BEB34" s="244"/>
      <c r="BEC34" s="244"/>
      <c r="BED34" s="244"/>
      <c r="BEE34" s="244"/>
      <c r="BEF34" s="244"/>
      <c r="BEG34" s="244"/>
      <c r="BEH34" s="244"/>
      <c r="BEI34" s="244"/>
      <c r="BEJ34" s="244"/>
      <c r="BEK34" s="244"/>
      <c r="BEL34" s="244"/>
      <c r="BEM34" s="244"/>
      <c r="BEN34" s="244"/>
      <c r="BEO34" s="244"/>
      <c r="BEP34" s="244"/>
      <c r="BEQ34" s="244"/>
      <c r="BER34" s="244"/>
      <c r="BES34" s="244"/>
      <c r="BET34" s="244"/>
      <c r="BEU34" s="244"/>
      <c r="BEV34" s="244"/>
      <c r="BEW34" s="244"/>
      <c r="BEX34" s="244"/>
      <c r="BEY34" s="244"/>
      <c r="BEZ34" s="244"/>
      <c r="BFA34" s="244"/>
      <c r="BFB34" s="244"/>
      <c r="BFC34" s="244"/>
      <c r="BFD34" s="244"/>
      <c r="BFE34" s="244"/>
      <c r="BFF34" s="244"/>
      <c r="BFG34" s="244"/>
      <c r="BFH34" s="244"/>
      <c r="BFI34" s="244"/>
      <c r="BFJ34" s="244"/>
      <c r="BFK34" s="244"/>
      <c r="BFL34" s="244"/>
      <c r="BFM34" s="244"/>
      <c r="BFN34" s="244"/>
      <c r="BFO34" s="244"/>
      <c r="BFP34" s="244"/>
      <c r="BFQ34" s="244"/>
      <c r="BFR34" s="244"/>
      <c r="BFS34" s="244"/>
      <c r="BFT34" s="244"/>
      <c r="BFU34" s="244"/>
      <c r="BFV34" s="244"/>
      <c r="BFW34" s="244"/>
      <c r="BFX34" s="244"/>
      <c r="BFY34" s="244"/>
      <c r="BFZ34" s="244"/>
      <c r="BGA34" s="244"/>
      <c r="BGB34" s="244"/>
      <c r="BGC34" s="244"/>
      <c r="BGD34" s="244"/>
      <c r="BGE34" s="244"/>
      <c r="BGF34" s="244"/>
      <c r="BGG34" s="244"/>
      <c r="BGH34" s="244"/>
      <c r="BGI34" s="244"/>
      <c r="BGJ34" s="244"/>
      <c r="BGK34" s="244"/>
      <c r="BGL34" s="244"/>
      <c r="BGM34" s="244"/>
      <c r="BGN34" s="244"/>
      <c r="BGO34" s="244"/>
      <c r="BGP34" s="244"/>
      <c r="BGQ34" s="244"/>
      <c r="BGR34" s="244"/>
      <c r="BGS34" s="244"/>
      <c r="BGT34" s="244"/>
      <c r="BGU34" s="244"/>
      <c r="BGV34" s="244"/>
      <c r="BGW34" s="244"/>
      <c r="BGX34" s="244"/>
      <c r="BGY34" s="244"/>
      <c r="BGZ34" s="244"/>
      <c r="BHA34" s="244"/>
      <c r="BHB34" s="244"/>
      <c r="BHC34" s="244"/>
      <c r="BHD34" s="244"/>
      <c r="BHE34" s="244"/>
      <c r="BHF34" s="244"/>
      <c r="BHG34" s="244"/>
      <c r="BHH34" s="244"/>
      <c r="BHI34" s="244"/>
      <c r="BHJ34" s="244"/>
      <c r="BHK34" s="244"/>
      <c r="BHL34" s="244"/>
      <c r="BHM34" s="244"/>
      <c r="BHN34" s="244"/>
      <c r="BHO34" s="244"/>
      <c r="BHP34" s="244"/>
      <c r="BHQ34" s="244"/>
      <c r="BHR34" s="244"/>
      <c r="BHS34" s="244"/>
      <c r="BHT34" s="244"/>
      <c r="BHU34" s="244"/>
      <c r="BHV34" s="244"/>
      <c r="BHW34" s="244"/>
      <c r="BHX34" s="244"/>
      <c r="BHY34" s="244"/>
      <c r="BHZ34" s="244"/>
      <c r="BIA34" s="244"/>
      <c r="BIB34" s="244"/>
      <c r="BIC34" s="244"/>
      <c r="BID34" s="244"/>
      <c r="BIE34" s="244"/>
      <c r="BIF34" s="244"/>
      <c r="BIG34" s="244"/>
      <c r="BIH34" s="244"/>
      <c r="BII34" s="244"/>
      <c r="BIJ34" s="244"/>
      <c r="BIK34" s="244"/>
      <c r="BIL34" s="244"/>
      <c r="BIM34" s="244"/>
      <c r="BIN34" s="244"/>
      <c r="BIO34" s="244"/>
      <c r="BIP34" s="244"/>
      <c r="BIQ34" s="244"/>
      <c r="BIR34" s="244"/>
      <c r="BIS34" s="244"/>
      <c r="BIT34" s="244"/>
      <c r="BIU34" s="244"/>
      <c r="BIV34" s="244"/>
      <c r="BIW34" s="244"/>
      <c r="BIX34" s="244"/>
      <c r="BIY34" s="244"/>
      <c r="BIZ34" s="244"/>
      <c r="BJA34" s="244"/>
      <c r="BJB34" s="244"/>
      <c r="BJC34" s="244"/>
      <c r="BJD34" s="244"/>
      <c r="BJE34" s="244"/>
      <c r="BJF34" s="244"/>
      <c r="BJG34" s="244"/>
      <c r="BJH34" s="244"/>
      <c r="BJI34" s="244"/>
      <c r="BJJ34" s="244"/>
      <c r="BJK34" s="244"/>
      <c r="BJL34" s="244"/>
      <c r="BJM34" s="244"/>
      <c r="BJN34" s="244"/>
      <c r="BJO34" s="244"/>
      <c r="BJP34" s="244"/>
      <c r="BJQ34" s="244"/>
      <c r="BJR34" s="244"/>
      <c r="BJS34" s="244"/>
      <c r="BJT34" s="244"/>
      <c r="BJU34" s="244"/>
      <c r="BJV34" s="244"/>
      <c r="BJW34" s="244"/>
      <c r="BJX34" s="244"/>
      <c r="BJY34" s="244"/>
      <c r="BJZ34" s="244"/>
      <c r="BKA34" s="244"/>
      <c r="BKB34" s="244"/>
      <c r="BKC34" s="244"/>
      <c r="BKD34" s="244"/>
      <c r="BKE34" s="244"/>
      <c r="BKF34" s="244"/>
      <c r="BKG34" s="244"/>
      <c r="BKH34" s="244"/>
      <c r="BKI34" s="244"/>
      <c r="BKJ34" s="244"/>
      <c r="BKK34" s="244"/>
      <c r="BKL34" s="244"/>
      <c r="BKM34" s="244"/>
      <c r="BKN34" s="244"/>
      <c r="BKO34" s="244"/>
      <c r="BKP34" s="244"/>
      <c r="BKQ34" s="244"/>
      <c r="BKR34" s="244"/>
      <c r="BKS34" s="244"/>
      <c r="BKT34" s="244"/>
      <c r="BKU34" s="244"/>
      <c r="BKV34" s="244"/>
      <c r="BKW34" s="244"/>
      <c r="BKX34" s="244"/>
      <c r="BKY34" s="244"/>
      <c r="BKZ34" s="244"/>
      <c r="BLA34" s="244"/>
      <c r="BLB34" s="244"/>
      <c r="BLC34" s="244"/>
      <c r="BLD34" s="244"/>
      <c r="BLE34" s="244"/>
      <c r="BLF34" s="244"/>
      <c r="BLG34" s="244"/>
      <c r="BLH34" s="244"/>
      <c r="BLI34" s="244"/>
      <c r="BLJ34" s="244"/>
      <c r="BLK34" s="244"/>
      <c r="BLL34" s="244"/>
      <c r="BLM34" s="244"/>
      <c r="BLN34" s="244"/>
      <c r="BLO34" s="244"/>
      <c r="BLP34" s="244"/>
      <c r="BLQ34" s="244"/>
      <c r="BLR34" s="244"/>
      <c r="BLS34" s="244"/>
      <c r="BLT34" s="244"/>
      <c r="BLU34" s="244"/>
      <c r="BLV34" s="244"/>
      <c r="BLW34" s="244"/>
      <c r="BLX34" s="244"/>
      <c r="BLY34" s="244"/>
      <c r="BLZ34" s="244"/>
      <c r="BMA34" s="244"/>
      <c r="BMB34" s="244"/>
      <c r="BMC34" s="244"/>
      <c r="BMD34" s="244"/>
      <c r="BME34" s="244"/>
      <c r="BMF34" s="244"/>
      <c r="BMG34" s="244"/>
      <c r="BMH34" s="244"/>
      <c r="BMI34" s="244"/>
      <c r="BMJ34" s="244"/>
      <c r="BMK34" s="244"/>
      <c r="BML34" s="244"/>
      <c r="BMM34" s="244"/>
      <c r="BMN34" s="244"/>
      <c r="BMO34" s="244"/>
      <c r="BMP34" s="244"/>
      <c r="BMQ34" s="244"/>
      <c r="BMR34" s="244"/>
      <c r="BMS34" s="244"/>
      <c r="BMT34" s="244"/>
      <c r="BMU34" s="244"/>
      <c r="BMV34" s="244"/>
      <c r="BMW34" s="244"/>
      <c r="BMX34" s="244"/>
      <c r="BMY34" s="244"/>
      <c r="BMZ34" s="244"/>
      <c r="BNA34" s="244"/>
      <c r="BNB34" s="244"/>
      <c r="BNC34" s="244"/>
      <c r="BND34" s="244"/>
      <c r="BNE34" s="244"/>
      <c r="BNF34" s="244"/>
      <c r="BNG34" s="244"/>
      <c r="BNH34" s="244"/>
      <c r="BNI34" s="244"/>
      <c r="BNJ34" s="244"/>
      <c r="BNK34" s="244"/>
      <c r="BNL34" s="244"/>
      <c r="BNM34" s="244"/>
      <c r="BNN34" s="244"/>
      <c r="BNO34" s="244"/>
      <c r="BNP34" s="244"/>
      <c r="BNQ34" s="244"/>
      <c r="BNR34" s="244"/>
      <c r="BNS34" s="244"/>
      <c r="BNT34" s="244"/>
      <c r="BNU34" s="244"/>
      <c r="BNV34" s="244"/>
      <c r="BNW34" s="244"/>
      <c r="BNX34" s="244"/>
      <c r="BNY34" s="244"/>
      <c r="BNZ34" s="244"/>
      <c r="BOA34" s="244"/>
      <c r="BOB34" s="244"/>
      <c r="BOC34" s="244"/>
      <c r="BOD34" s="244"/>
      <c r="BOE34" s="244"/>
      <c r="BOF34" s="244"/>
      <c r="BOG34" s="244"/>
      <c r="BOH34" s="244"/>
      <c r="BOI34" s="244"/>
      <c r="BOJ34" s="244"/>
      <c r="BOK34" s="244"/>
      <c r="BOL34" s="244"/>
      <c r="BOM34" s="244"/>
      <c r="BON34" s="244"/>
      <c r="BOO34" s="244"/>
      <c r="BOP34" s="244"/>
      <c r="BOQ34" s="244"/>
      <c r="BOR34" s="244"/>
      <c r="BOS34" s="244"/>
      <c r="BOT34" s="244"/>
      <c r="BOU34" s="244"/>
      <c r="BOV34" s="244"/>
      <c r="BOW34" s="244"/>
      <c r="BOX34" s="244"/>
      <c r="BOY34" s="244"/>
      <c r="BOZ34" s="244"/>
      <c r="BPA34" s="244"/>
      <c r="BPB34" s="244"/>
      <c r="BPC34" s="244"/>
      <c r="BPD34" s="244"/>
      <c r="BPE34" s="244"/>
      <c r="BPF34" s="244"/>
      <c r="BPG34" s="244"/>
      <c r="BPH34" s="244"/>
      <c r="BPI34" s="244"/>
      <c r="BPJ34" s="244"/>
      <c r="BPK34" s="244"/>
      <c r="BPL34" s="244"/>
      <c r="BPM34" s="244"/>
      <c r="BPN34" s="244"/>
      <c r="BPO34" s="244"/>
      <c r="BPP34" s="244"/>
      <c r="BPQ34" s="244"/>
      <c r="BPR34" s="244"/>
      <c r="BPS34" s="244"/>
      <c r="BPT34" s="244"/>
      <c r="BPU34" s="244"/>
      <c r="BPV34" s="244"/>
      <c r="BPW34" s="244"/>
      <c r="BPX34" s="244"/>
      <c r="BPY34" s="244"/>
      <c r="BPZ34" s="244"/>
      <c r="BQA34" s="244"/>
      <c r="BQB34" s="244"/>
      <c r="BQC34" s="244"/>
      <c r="BQD34" s="244"/>
      <c r="BQE34" s="244"/>
      <c r="BQF34" s="244"/>
      <c r="BQG34" s="244"/>
      <c r="BQH34" s="244"/>
      <c r="BQI34" s="244"/>
      <c r="BQJ34" s="244"/>
      <c r="BQK34" s="244"/>
      <c r="BQL34" s="244"/>
      <c r="BQM34" s="244"/>
      <c r="BQN34" s="244"/>
      <c r="BQO34" s="244"/>
      <c r="BQP34" s="244"/>
      <c r="BQQ34" s="244"/>
      <c r="BQR34" s="244"/>
      <c r="BQS34" s="244"/>
      <c r="BQT34" s="244"/>
      <c r="BQU34" s="244"/>
      <c r="BQV34" s="244"/>
      <c r="BQW34" s="244"/>
      <c r="BQX34" s="244"/>
      <c r="BQY34" s="244"/>
      <c r="BQZ34" s="244"/>
      <c r="BRA34" s="244"/>
      <c r="BRB34" s="244"/>
      <c r="BRC34" s="244"/>
      <c r="BRD34" s="244"/>
      <c r="BRE34" s="244"/>
      <c r="BRF34" s="244"/>
      <c r="BRG34" s="244"/>
      <c r="BRH34" s="244"/>
      <c r="BRI34" s="244"/>
      <c r="BRJ34" s="244"/>
      <c r="BRK34" s="244"/>
      <c r="BRL34" s="244"/>
      <c r="BRM34" s="244"/>
      <c r="BRN34" s="244"/>
      <c r="BRO34" s="244"/>
      <c r="BRP34" s="244"/>
      <c r="BRQ34" s="244"/>
      <c r="BRR34" s="244"/>
      <c r="BRS34" s="244"/>
      <c r="BRT34" s="244"/>
      <c r="BRU34" s="244"/>
      <c r="BRV34" s="244"/>
      <c r="BRW34" s="244"/>
      <c r="BRX34" s="244"/>
      <c r="BRY34" s="244"/>
      <c r="BRZ34" s="244"/>
      <c r="BSA34" s="244"/>
      <c r="BSB34" s="244"/>
      <c r="BSC34" s="244"/>
      <c r="BSD34" s="244"/>
      <c r="BSE34" s="244"/>
      <c r="BSF34" s="244"/>
      <c r="BSG34" s="244"/>
      <c r="BSH34" s="244"/>
      <c r="BSI34" s="244"/>
      <c r="BSJ34" s="244"/>
      <c r="BSK34" s="244"/>
      <c r="BSL34" s="244"/>
      <c r="BSM34" s="244"/>
      <c r="BSN34" s="244"/>
      <c r="BSO34" s="244"/>
      <c r="BSP34" s="244"/>
      <c r="BSQ34" s="244"/>
      <c r="BSR34" s="244"/>
      <c r="BSS34" s="244"/>
      <c r="BST34" s="244"/>
      <c r="BSU34" s="244"/>
      <c r="BSV34" s="244"/>
      <c r="BSW34" s="244"/>
      <c r="BSX34" s="244"/>
      <c r="BSY34" s="244"/>
      <c r="BSZ34" s="244"/>
      <c r="BTA34" s="244"/>
      <c r="BTB34" s="244"/>
      <c r="BTC34" s="244"/>
      <c r="BTD34" s="244"/>
      <c r="BTE34" s="244"/>
      <c r="BTF34" s="244"/>
      <c r="BTG34" s="244"/>
      <c r="BTH34" s="244"/>
      <c r="BTI34" s="244"/>
      <c r="BTJ34" s="244"/>
      <c r="BTK34" s="244"/>
      <c r="BTL34" s="244"/>
      <c r="BTM34" s="244"/>
      <c r="BTN34" s="244"/>
      <c r="BTO34" s="244"/>
      <c r="BTP34" s="244"/>
      <c r="BTQ34" s="244"/>
      <c r="BTR34" s="244"/>
      <c r="BTS34" s="244"/>
      <c r="BTT34" s="244"/>
      <c r="BTU34" s="244"/>
      <c r="BTV34" s="244"/>
      <c r="BTW34" s="244"/>
      <c r="BTX34" s="244"/>
      <c r="BTY34" s="244"/>
      <c r="BTZ34" s="244"/>
      <c r="BUA34" s="244"/>
      <c r="BUB34" s="244"/>
      <c r="BUC34" s="244"/>
      <c r="BUD34" s="244"/>
      <c r="BUE34" s="244"/>
      <c r="BUF34" s="244"/>
      <c r="BUG34" s="244"/>
      <c r="BUH34" s="244"/>
      <c r="BUI34" s="244"/>
      <c r="BUJ34" s="244"/>
      <c r="BUK34" s="244"/>
      <c r="BUL34" s="244"/>
      <c r="BUM34" s="244"/>
      <c r="BUN34" s="244"/>
      <c r="BUO34" s="244"/>
      <c r="BUP34" s="244"/>
      <c r="BUQ34" s="244"/>
      <c r="BUR34" s="244"/>
      <c r="BUS34" s="244"/>
      <c r="BUT34" s="244"/>
      <c r="BUU34" s="244"/>
      <c r="BUV34" s="244"/>
      <c r="BUW34" s="244"/>
      <c r="BUX34" s="244"/>
      <c r="BUY34" s="244"/>
      <c r="BUZ34" s="244"/>
      <c r="BVA34" s="244"/>
      <c r="BVB34" s="244"/>
      <c r="BVC34" s="244"/>
      <c r="BVD34" s="244"/>
      <c r="BVE34" s="244"/>
      <c r="BVF34" s="244"/>
      <c r="BVG34" s="244"/>
      <c r="BVH34" s="244"/>
      <c r="BVI34" s="244"/>
      <c r="BVJ34" s="244"/>
      <c r="BVK34" s="244"/>
      <c r="BVL34" s="244"/>
      <c r="BVM34" s="244"/>
      <c r="BVN34" s="244"/>
      <c r="BVO34" s="244"/>
      <c r="BVP34" s="244"/>
      <c r="BVQ34" s="244"/>
      <c r="BVR34" s="244"/>
      <c r="BVS34" s="244"/>
      <c r="BVT34" s="244"/>
      <c r="BVU34" s="244"/>
      <c r="BVV34" s="244"/>
      <c r="BVW34" s="244"/>
      <c r="BVX34" s="244"/>
      <c r="BVY34" s="244"/>
      <c r="BVZ34" s="244"/>
      <c r="BWA34" s="244"/>
      <c r="BWB34" s="244"/>
      <c r="BWC34" s="244"/>
      <c r="BWD34" s="244"/>
      <c r="BWE34" s="244"/>
      <c r="BWF34" s="244"/>
      <c r="BWG34" s="244"/>
      <c r="BWH34" s="244"/>
      <c r="BWI34" s="244"/>
      <c r="BWJ34" s="244"/>
      <c r="BWK34" s="244"/>
      <c r="BWL34" s="244"/>
      <c r="BWM34" s="244"/>
      <c r="BWN34" s="244"/>
      <c r="BWO34" s="244"/>
      <c r="BWP34" s="244"/>
      <c r="BWQ34" s="244"/>
      <c r="BWR34" s="244"/>
      <c r="BWS34" s="244"/>
      <c r="BWT34" s="244"/>
      <c r="BWU34" s="244"/>
      <c r="BWV34" s="244"/>
      <c r="BWW34" s="244"/>
      <c r="BWX34" s="244"/>
      <c r="BWY34" s="244"/>
      <c r="BWZ34" s="244"/>
      <c r="BXA34" s="244"/>
      <c r="BXB34" s="244"/>
      <c r="BXC34" s="244"/>
      <c r="BXD34" s="244"/>
      <c r="BXE34" s="244"/>
      <c r="BXF34" s="244"/>
      <c r="BXG34" s="244"/>
      <c r="BXH34" s="244"/>
      <c r="BXI34" s="244"/>
      <c r="BXJ34" s="244"/>
      <c r="BXK34" s="244"/>
      <c r="BXL34" s="244"/>
      <c r="BXM34" s="244"/>
      <c r="BXN34" s="244"/>
      <c r="BXO34" s="244"/>
      <c r="BXP34" s="244"/>
      <c r="BXQ34" s="244"/>
      <c r="BXR34" s="244"/>
      <c r="BXS34" s="244"/>
      <c r="BXT34" s="244"/>
      <c r="BXU34" s="244"/>
      <c r="BXV34" s="244"/>
      <c r="BXW34" s="244"/>
      <c r="BXX34" s="244"/>
      <c r="BXY34" s="244"/>
      <c r="BXZ34" s="244"/>
      <c r="BYA34" s="244"/>
      <c r="BYB34" s="244"/>
      <c r="BYC34" s="244"/>
      <c r="BYD34" s="244"/>
      <c r="BYE34" s="244"/>
      <c r="BYF34" s="244"/>
      <c r="BYG34" s="244"/>
      <c r="BYH34" s="244"/>
      <c r="BYI34" s="244"/>
      <c r="BYJ34" s="244"/>
      <c r="BYK34" s="244"/>
      <c r="BYL34" s="244"/>
      <c r="BYM34" s="244"/>
      <c r="BYN34" s="244"/>
      <c r="BYO34" s="244"/>
      <c r="BYP34" s="244"/>
      <c r="BYQ34" s="244"/>
      <c r="BYR34" s="244"/>
      <c r="BYS34" s="244"/>
      <c r="BYT34" s="244"/>
      <c r="BYU34" s="244"/>
      <c r="BYV34" s="244"/>
      <c r="BYW34" s="244"/>
      <c r="BYX34" s="244"/>
      <c r="BYY34" s="244"/>
      <c r="BYZ34" s="244"/>
      <c r="BZA34" s="244"/>
      <c r="BZB34" s="244"/>
      <c r="BZC34" s="244"/>
      <c r="BZD34" s="244"/>
      <c r="BZE34" s="244"/>
      <c r="BZF34" s="244"/>
      <c r="BZG34" s="244"/>
      <c r="BZH34" s="244"/>
      <c r="BZI34" s="244"/>
      <c r="BZJ34" s="244"/>
      <c r="BZK34" s="244"/>
      <c r="BZL34" s="244"/>
      <c r="BZM34" s="244"/>
      <c r="BZN34" s="244"/>
      <c r="BZO34" s="244"/>
      <c r="BZP34" s="244"/>
      <c r="BZQ34" s="244"/>
      <c r="BZR34" s="244"/>
      <c r="BZS34" s="244"/>
      <c r="BZT34" s="244"/>
      <c r="BZU34" s="244"/>
      <c r="BZV34" s="244"/>
      <c r="BZW34" s="244"/>
      <c r="BZX34" s="244"/>
      <c r="BZY34" s="244"/>
      <c r="BZZ34" s="244"/>
      <c r="CAA34" s="244"/>
      <c r="CAB34" s="244"/>
      <c r="CAC34" s="244"/>
      <c r="CAD34" s="244"/>
      <c r="CAE34" s="244"/>
      <c r="CAF34" s="244"/>
      <c r="CAG34" s="244"/>
      <c r="CAH34" s="244"/>
      <c r="CAI34" s="244"/>
      <c r="CAJ34" s="244"/>
      <c r="CAK34" s="244"/>
      <c r="CAL34" s="244"/>
      <c r="CAM34" s="244"/>
      <c r="CAN34" s="244"/>
      <c r="CAO34" s="244"/>
      <c r="CAP34" s="244"/>
      <c r="CAQ34" s="244"/>
      <c r="CAR34" s="244"/>
      <c r="CAS34" s="244"/>
      <c r="CAT34" s="244"/>
      <c r="CAU34" s="244"/>
      <c r="CAV34" s="244"/>
      <c r="CAW34" s="244"/>
      <c r="CAX34" s="244"/>
      <c r="CAY34" s="244"/>
      <c r="CAZ34" s="244"/>
      <c r="CBA34" s="244"/>
      <c r="CBB34" s="244"/>
      <c r="CBC34" s="244"/>
      <c r="CBD34" s="244"/>
      <c r="CBE34" s="244"/>
      <c r="CBF34" s="244"/>
      <c r="CBG34" s="244"/>
      <c r="CBH34" s="244"/>
      <c r="CBI34" s="244"/>
      <c r="CBJ34" s="244"/>
      <c r="CBK34" s="244"/>
      <c r="CBL34" s="244"/>
      <c r="CBM34" s="244"/>
      <c r="CBN34" s="244"/>
      <c r="CBO34" s="244"/>
      <c r="CBP34" s="244"/>
      <c r="CBQ34" s="244"/>
      <c r="CBR34" s="244"/>
      <c r="CBS34" s="244"/>
      <c r="CBT34" s="244"/>
      <c r="CBU34" s="244"/>
      <c r="CBV34" s="244"/>
      <c r="CBW34" s="244"/>
      <c r="CBX34" s="244"/>
      <c r="CBY34" s="244"/>
      <c r="CBZ34" s="244"/>
      <c r="CCA34" s="244"/>
      <c r="CCB34" s="244"/>
      <c r="CCC34" s="244"/>
      <c r="CCD34" s="244"/>
      <c r="CCE34" s="244"/>
      <c r="CCF34" s="244"/>
      <c r="CCG34" s="244"/>
      <c r="CCH34" s="244"/>
      <c r="CCI34" s="244"/>
      <c r="CCJ34" s="244"/>
      <c r="CCK34" s="244"/>
      <c r="CCL34" s="244"/>
      <c r="CCM34" s="244"/>
      <c r="CCN34" s="244"/>
      <c r="CCO34" s="244"/>
      <c r="CCP34" s="244"/>
      <c r="CCQ34" s="244"/>
      <c r="CCR34" s="244"/>
      <c r="CCS34" s="244"/>
      <c r="CCT34" s="244"/>
      <c r="CCU34" s="244"/>
      <c r="CCV34" s="244"/>
      <c r="CCW34" s="244"/>
      <c r="CCX34" s="244"/>
      <c r="CCY34" s="244"/>
      <c r="CCZ34" s="244"/>
      <c r="CDA34" s="244"/>
      <c r="CDB34" s="244"/>
      <c r="CDC34" s="244"/>
      <c r="CDD34" s="244"/>
      <c r="CDE34" s="244"/>
      <c r="CDF34" s="244"/>
      <c r="CDG34" s="244"/>
      <c r="CDH34" s="244"/>
      <c r="CDI34" s="244"/>
      <c r="CDJ34" s="244"/>
      <c r="CDK34" s="244"/>
      <c r="CDL34" s="244"/>
      <c r="CDM34" s="244"/>
      <c r="CDN34" s="244"/>
      <c r="CDO34" s="244"/>
      <c r="CDP34" s="244"/>
      <c r="CDQ34" s="244"/>
      <c r="CDR34" s="244"/>
      <c r="CDS34" s="244"/>
      <c r="CDT34" s="244"/>
      <c r="CDU34" s="244"/>
      <c r="CDV34" s="244"/>
      <c r="CDW34" s="244"/>
      <c r="CDX34" s="244"/>
      <c r="CDY34" s="244"/>
      <c r="CDZ34" s="244"/>
      <c r="CEA34" s="244"/>
      <c r="CEB34" s="244"/>
      <c r="CEC34" s="244"/>
      <c r="CED34" s="244"/>
      <c r="CEE34" s="244"/>
      <c r="CEF34" s="244"/>
      <c r="CEG34" s="244"/>
      <c r="CEH34" s="244"/>
      <c r="CEI34" s="244"/>
      <c r="CEJ34" s="244"/>
      <c r="CEK34" s="244"/>
      <c r="CEL34" s="244"/>
      <c r="CEM34" s="244"/>
      <c r="CEN34" s="244"/>
      <c r="CEO34" s="244"/>
      <c r="CEP34" s="244"/>
      <c r="CEQ34" s="244"/>
      <c r="CER34" s="244"/>
      <c r="CES34" s="244"/>
      <c r="CET34" s="244"/>
      <c r="CEU34" s="244"/>
      <c r="CEV34" s="244"/>
      <c r="CEW34" s="244"/>
      <c r="CEX34" s="244"/>
      <c r="CEY34" s="244"/>
      <c r="CEZ34" s="244"/>
      <c r="CFA34" s="244"/>
      <c r="CFB34" s="244"/>
      <c r="CFC34" s="244"/>
      <c r="CFD34" s="244"/>
      <c r="CFE34" s="244"/>
      <c r="CFF34" s="244"/>
      <c r="CFG34" s="244"/>
      <c r="CFH34" s="244"/>
      <c r="CFI34" s="244"/>
      <c r="CFJ34" s="244"/>
      <c r="CFK34" s="244"/>
      <c r="CFL34" s="244"/>
      <c r="CFM34" s="244"/>
      <c r="CFN34" s="244"/>
      <c r="CFO34" s="244"/>
      <c r="CFP34" s="244"/>
      <c r="CFQ34" s="244"/>
      <c r="CFR34" s="244"/>
      <c r="CFS34" s="244"/>
      <c r="CFT34" s="244"/>
      <c r="CFU34" s="244"/>
      <c r="CFV34" s="244"/>
      <c r="CFW34" s="244"/>
      <c r="CFX34" s="244"/>
      <c r="CFY34" s="244"/>
      <c r="CFZ34" s="244"/>
      <c r="CGA34" s="244"/>
      <c r="CGB34" s="244"/>
      <c r="CGC34" s="244"/>
      <c r="CGD34" s="244"/>
      <c r="CGE34" s="244"/>
      <c r="CGF34" s="244"/>
      <c r="CGG34" s="244"/>
      <c r="CGH34" s="244"/>
      <c r="CGI34" s="244"/>
      <c r="CGJ34" s="244"/>
      <c r="CGK34" s="244"/>
      <c r="CGL34" s="244"/>
      <c r="CGM34" s="244"/>
      <c r="CGN34" s="244"/>
      <c r="CGO34" s="244"/>
      <c r="CGP34" s="244"/>
      <c r="CGQ34" s="244"/>
      <c r="CGR34" s="244"/>
      <c r="CGS34" s="244"/>
      <c r="CGT34" s="244"/>
      <c r="CGU34" s="244"/>
      <c r="CGV34" s="244"/>
      <c r="CGW34" s="244"/>
      <c r="CGX34" s="244"/>
      <c r="CGY34" s="244"/>
      <c r="CGZ34" s="244"/>
      <c r="CHA34" s="244"/>
      <c r="CHB34" s="244"/>
      <c r="CHC34" s="244"/>
      <c r="CHD34" s="244"/>
      <c r="CHE34" s="244"/>
      <c r="CHF34" s="244"/>
      <c r="CHG34" s="244"/>
      <c r="CHH34" s="244"/>
      <c r="CHI34" s="244"/>
      <c r="CHJ34" s="244"/>
      <c r="CHK34" s="244"/>
      <c r="CHL34" s="244"/>
      <c r="CHM34" s="244"/>
      <c r="CHN34" s="244"/>
      <c r="CHO34" s="244"/>
      <c r="CHP34" s="244"/>
      <c r="CHQ34" s="244"/>
      <c r="CHR34" s="244"/>
      <c r="CHS34" s="244"/>
      <c r="CHT34" s="244"/>
      <c r="CHU34" s="244"/>
      <c r="CHV34" s="244"/>
      <c r="CHW34" s="244"/>
      <c r="CHX34" s="244"/>
      <c r="CHY34" s="244"/>
      <c r="CHZ34" s="244"/>
      <c r="CIA34" s="244"/>
      <c r="CIB34" s="244"/>
      <c r="CIC34" s="244"/>
      <c r="CID34" s="244"/>
      <c r="CIE34" s="244"/>
      <c r="CIF34" s="244"/>
      <c r="CIG34" s="244"/>
      <c r="CIH34" s="244"/>
      <c r="CII34" s="244"/>
      <c r="CIJ34" s="244"/>
      <c r="CIK34" s="244"/>
      <c r="CIL34" s="244"/>
      <c r="CIM34" s="244"/>
      <c r="CIN34" s="244"/>
      <c r="CIO34" s="244"/>
      <c r="CIP34" s="244"/>
      <c r="CIQ34" s="244"/>
      <c r="CIR34" s="244"/>
      <c r="CIS34" s="244"/>
      <c r="CIT34" s="244"/>
      <c r="CIU34" s="244"/>
      <c r="CIV34" s="244"/>
      <c r="CIW34" s="244"/>
      <c r="CIX34" s="244"/>
      <c r="CIY34" s="244"/>
      <c r="CIZ34" s="244"/>
      <c r="CJA34" s="244"/>
      <c r="CJB34" s="244"/>
      <c r="CJC34" s="244"/>
      <c r="CJD34" s="244"/>
      <c r="CJE34" s="244"/>
      <c r="CJF34" s="244"/>
      <c r="CJG34" s="244"/>
      <c r="CJH34" s="244"/>
      <c r="CJI34" s="244"/>
      <c r="CJJ34" s="244"/>
      <c r="CJK34" s="244"/>
      <c r="CJL34" s="244"/>
      <c r="CJM34" s="244"/>
      <c r="CJN34" s="244"/>
      <c r="CJO34" s="244"/>
      <c r="CJP34" s="244"/>
      <c r="CJQ34" s="244"/>
      <c r="CJR34" s="244"/>
      <c r="CJS34" s="244"/>
      <c r="CJT34" s="244"/>
      <c r="CJU34" s="244"/>
      <c r="CJV34" s="244"/>
      <c r="CJW34" s="244"/>
      <c r="CJX34" s="244"/>
      <c r="CJY34" s="244"/>
      <c r="CJZ34" s="244"/>
      <c r="CKA34" s="244"/>
      <c r="CKB34" s="244"/>
      <c r="CKC34" s="244"/>
      <c r="CKD34" s="244"/>
      <c r="CKE34" s="244"/>
      <c r="CKF34" s="244"/>
      <c r="CKG34" s="244"/>
      <c r="CKH34" s="244"/>
      <c r="CKI34" s="244"/>
      <c r="CKJ34" s="244"/>
      <c r="CKK34" s="244"/>
      <c r="CKL34" s="244"/>
      <c r="CKM34" s="244"/>
      <c r="CKN34" s="244"/>
      <c r="CKO34" s="244"/>
      <c r="CKP34" s="244"/>
      <c r="CKQ34" s="244"/>
      <c r="CKR34" s="244"/>
      <c r="CKS34" s="244"/>
      <c r="CKT34" s="244"/>
      <c r="CKU34" s="244"/>
      <c r="CKV34" s="244"/>
      <c r="CKW34" s="244"/>
      <c r="CKX34" s="244"/>
      <c r="CKY34" s="244"/>
      <c r="CKZ34" s="244"/>
      <c r="CLA34" s="244"/>
      <c r="CLB34" s="244"/>
      <c r="CLC34" s="244"/>
      <c r="CLD34" s="244"/>
      <c r="CLE34" s="244"/>
      <c r="CLF34" s="244"/>
      <c r="CLG34" s="244"/>
      <c r="CLH34" s="244"/>
      <c r="CLI34" s="244"/>
      <c r="CLJ34" s="244"/>
      <c r="CLK34" s="244"/>
      <c r="CLL34" s="244"/>
      <c r="CLM34" s="244"/>
      <c r="CLN34" s="244"/>
      <c r="CLO34" s="244"/>
      <c r="CLP34" s="244"/>
      <c r="CLQ34" s="244"/>
      <c r="CLR34" s="244"/>
      <c r="CLS34" s="244"/>
      <c r="CLT34" s="244"/>
      <c r="CLU34" s="244"/>
      <c r="CLV34" s="244"/>
      <c r="CLW34" s="244"/>
      <c r="CLX34" s="244"/>
      <c r="CLY34" s="244"/>
      <c r="CLZ34" s="244"/>
      <c r="CMA34" s="244"/>
      <c r="CMB34" s="244"/>
      <c r="CMC34" s="244"/>
      <c r="CMD34" s="244"/>
      <c r="CME34" s="244"/>
      <c r="CMF34" s="244"/>
      <c r="CMG34" s="244"/>
      <c r="CMH34" s="244"/>
      <c r="CMI34" s="244"/>
      <c r="CMJ34" s="244"/>
      <c r="CMK34" s="244"/>
      <c r="CML34" s="244"/>
      <c r="CMM34" s="244"/>
      <c r="CMN34" s="244"/>
      <c r="CMO34" s="244"/>
      <c r="CMP34" s="244"/>
      <c r="CMQ34" s="244"/>
      <c r="CMR34" s="244"/>
      <c r="CMS34" s="244"/>
      <c r="CMT34" s="244"/>
      <c r="CMU34" s="244"/>
      <c r="CMV34" s="244"/>
      <c r="CMW34" s="244"/>
      <c r="CMX34" s="244"/>
      <c r="CMY34" s="244"/>
      <c r="CMZ34" s="244"/>
      <c r="CNA34" s="244"/>
      <c r="CNB34" s="244"/>
      <c r="CNC34" s="244"/>
      <c r="CND34" s="244"/>
      <c r="CNE34" s="244"/>
      <c r="CNF34" s="244"/>
      <c r="CNG34" s="244"/>
      <c r="CNH34" s="244"/>
      <c r="CNI34" s="244"/>
      <c r="CNJ34" s="244"/>
      <c r="CNK34" s="244"/>
      <c r="CNL34" s="244"/>
      <c r="CNM34" s="244"/>
      <c r="CNN34" s="244"/>
      <c r="CNO34" s="244"/>
      <c r="CNP34" s="244"/>
      <c r="CNQ34" s="244"/>
      <c r="CNR34" s="244"/>
      <c r="CNS34" s="244"/>
      <c r="CNT34" s="244"/>
      <c r="CNU34" s="244"/>
      <c r="CNV34" s="244"/>
      <c r="CNW34" s="244"/>
      <c r="CNX34" s="244"/>
      <c r="CNY34" s="244"/>
      <c r="CNZ34" s="244"/>
      <c r="COA34" s="244"/>
      <c r="COB34" s="244"/>
      <c r="COC34" s="244"/>
      <c r="COD34" s="244"/>
      <c r="COE34" s="244"/>
      <c r="COF34" s="244"/>
      <c r="COG34" s="244"/>
      <c r="COH34" s="244"/>
      <c r="COI34" s="244"/>
      <c r="COJ34" s="244"/>
      <c r="COK34" s="244"/>
      <c r="COL34" s="244"/>
      <c r="COM34" s="244"/>
      <c r="CON34" s="244"/>
      <c r="COO34" s="244"/>
      <c r="COP34" s="244"/>
      <c r="COQ34" s="244"/>
      <c r="COR34" s="244"/>
      <c r="COS34" s="244"/>
      <c r="COT34" s="244"/>
      <c r="COU34" s="244"/>
      <c r="COV34" s="244"/>
      <c r="COW34" s="244"/>
      <c r="COX34" s="244"/>
      <c r="COY34" s="244"/>
      <c r="COZ34" s="244"/>
      <c r="CPA34" s="244"/>
      <c r="CPB34" s="244"/>
      <c r="CPC34" s="244"/>
      <c r="CPD34" s="244"/>
      <c r="CPE34" s="244"/>
      <c r="CPF34" s="244"/>
      <c r="CPG34" s="244"/>
      <c r="CPH34" s="244"/>
      <c r="CPI34" s="244"/>
      <c r="CPJ34" s="244"/>
      <c r="CPK34" s="244"/>
      <c r="CPL34" s="244"/>
      <c r="CPM34" s="244"/>
      <c r="CPN34" s="244"/>
      <c r="CPO34" s="244"/>
      <c r="CPP34" s="244"/>
      <c r="CPQ34" s="244"/>
      <c r="CPR34" s="244"/>
      <c r="CPS34" s="244"/>
      <c r="CPT34" s="244"/>
      <c r="CPU34" s="244"/>
      <c r="CPV34" s="244"/>
      <c r="CPW34" s="244"/>
      <c r="CPX34" s="244"/>
      <c r="CPY34" s="244"/>
      <c r="CPZ34" s="244"/>
      <c r="CQA34" s="244"/>
      <c r="CQB34" s="244"/>
      <c r="CQC34" s="244"/>
      <c r="CQD34" s="244"/>
      <c r="CQE34" s="244"/>
      <c r="CQF34" s="244"/>
      <c r="CQG34" s="244"/>
      <c r="CQH34" s="244"/>
      <c r="CQI34" s="244"/>
      <c r="CQJ34" s="244"/>
      <c r="CQK34" s="244"/>
      <c r="CQL34" s="244"/>
      <c r="CQM34" s="244"/>
      <c r="CQN34" s="244"/>
      <c r="CQO34" s="244"/>
      <c r="CQP34" s="244"/>
      <c r="CQQ34" s="244"/>
      <c r="CQR34" s="244"/>
      <c r="CQS34" s="244"/>
      <c r="CQT34" s="244"/>
      <c r="CQU34" s="244"/>
      <c r="CQV34" s="244"/>
      <c r="CQW34" s="244"/>
      <c r="CQX34" s="244"/>
      <c r="CQY34" s="244"/>
      <c r="CQZ34" s="244"/>
      <c r="CRA34" s="244"/>
      <c r="CRB34" s="244"/>
      <c r="CRC34" s="244"/>
      <c r="CRD34" s="244"/>
      <c r="CRE34" s="244"/>
      <c r="CRF34" s="244"/>
      <c r="CRG34" s="244"/>
      <c r="CRH34" s="244"/>
      <c r="CRI34" s="244"/>
      <c r="CRJ34" s="244"/>
      <c r="CRK34" s="244"/>
      <c r="CRL34" s="244"/>
      <c r="CRM34" s="244"/>
      <c r="CRN34" s="244"/>
      <c r="CRO34" s="244"/>
      <c r="CRP34" s="244"/>
      <c r="CRQ34" s="244"/>
      <c r="CRR34" s="244"/>
      <c r="CRS34" s="244"/>
      <c r="CRT34" s="244"/>
      <c r="CRU34" s="244"/>
      <c r="CRV34" s="244"/>
      <c r="CRW34" s="244"/>
      <c r="CRX34" s="244"/>
      <c r="CRY34" s="244"/>
      <c r="CRZ34" s="244"/>
      <c r="CSA34" s="244"/>
      <c r="CSB34" s="244"/>
      <c r="CSC34" s="244"/>
      <c r="CSD34" s="244"/>
      <c r="CSE34" s="244"/>
      <c r="CSF34" s="244"/>
      <c r="CSG34" s="244"/>
      <c r="CSH34" s="244"/>
      <c r="CSI34" s="244"/>
      <c r="CSJ34" s="244"/>
      <c r="CSK34" s="244"/>
      <c r="CSL34" s="244"/>
      <c r="CSM34" s="244"/>
      <c r="CSN34" s="244"/>
      <c r="CSO34" s="244"/>
      <c r="CSP34" s="244"/>
      <c r="CSQ34" s="244"/>
      <c r="CSR34" s="244"/>
      <c r="CSS34" s="244"/>
      <c r="CST34" s="244"/>
      <c r="CSU34" s="244"/>
      <c r="CSV34" s="244"/>
      <c r="CSW34" s="244"/>
      <c r="CSX34" s="244"/>
      <c r="CSY34" s="244"/>
      <c r="CSZ34" s="244"/>
      <c r="CTA34" s="244"/>
      <c r="CTB34" s="244"/>
      <c r="CTC34" s="244"/>
      <c r="CTD34" s="244"/>
      <c r="CTE34" s="244"/>
      <c r="CTF34" s="244"/>
      <c r="CTG34" s="244"/>
      <c r="CTH34" s="244"/>
      <c r="CTI34" s="244"/>
      <c r="CTJ34" s="244"/>
      <c r="CTK34" s="244"/>
      <c r="CTL34" s="244"/>
      <c r="CTM34" s="244"/>
      <c r="CTN34" s="244"/>
      <c r="CTO34" s="244"/>
      <c r="CTP34" s="244"/>
      <c r="CTQ34" s="244"/>
      <c r="CTR34" s="244"/>
      <c r="CTS34" s="244"/>
      <c r="CTT34" s="244"/>
      <c r="CTU34" s="244"/>
      <c r="CTV34" s="244"/>
      <c r="CTW34" s="244"/>
      <c r="CTX34" s="244"/>
      <c r="CTY34" s="244"/>
      <c r="CTZ34" s="244"/>
      <c r="CUA34" s="244"/>
      <c r="CUB34" s="244"/>
      <c r="CUC34" s="244"/>
      <c r="CUD34" s="244"/>
      <c r="CUE34" s="244"/>
      <c r="CUF34" s="244"/>
      <c r="CUG34" s="244"/>
      <c r="CUH34" s="244"/>
      <c r="CUI34" s="244"/>
      <c r="CUJ34" s="244"/>
      <c r="CUK34" s="244"/>
      <c r="CUL34" s="244"/>
      <c r="CUM34" s="244"/>
      <c r="CUN34" s="244"/>
      <c r="CUO34" s="244"/>
      <c r="CUP34" s="244"/>
      <c r="CUQ34" s="244"/>
      <c r="CUR34" s="244"/>
      <c r="CUS34" s="244"/>
      <c r="CUT34" s="244"/>
      <c r="CUU34" s="244"/>
      <c r="CUV34" s="244"/>
      <c r="CUW34" s="244"/>
      <c r="CUX34" s="244"/>
      <c r="CUY34" s="244"/>
      <c r="CUZ34" s="244"/>
      <c r="CVA34" s="244"/>
      <c r="CVB34" s="244"/>
      <c r="CVC34" s="244"/>
      <c r="CVD34" s="244"/>
      <c r="CVE34" s="244"/>
      <c r="CVF34" s="244"/>
      <c r="CVG34" s="244"/>
      <c r="CVH34" s="244"/>
      <c r="CVI34" s="244"/>
      <c r="CVJ34" s="244"/>
      <c r="CVK34" s="244"/>
      <c r="CVL34" s="244"/>
      <c r="CVM34" s="244"/>
      <c r="CVN34" s="244"/>
      <c r="CVO34" s="244"/>
      <c r="CVP34" s="244"/>
      <c r="CVQ34" s="244"/>
      <c r="CVR34" s="244"/>
      <c r="CVS34" s="244"/>
      <c r="CVT34" s="244"/>
      <c r="CVU34" s="244"/>
      <c r="CVV34" s="244"/>
      <c r="CVW34" s="244"/>
      <c r="CVX34" s="244"/>
      <c r="CVY34" s="244"/>
      <c r="CVZ34" s="244"/>
      <c r="CWA34" s="244"/>
      <c r="CWB34" s="244"/>
      <c r="CWC34" s="244"/>
      <c r="CWD34" s="244"/>
      <c r="CWE34" s="244"/>
      <c r="CWF34" s="244"/>
      <c r="CWG34" s="244"/>
      <c r="CWH34" s="244"/>
      <c r="CWI34" s="244"/>
      <c r="CWJ34" s="244"/>
      <c r="CWK34" s="244"/>
      <c r="CWL34" s="244"/>
      <c r="CWM34" s="244"/>
      <c r="CWN34" s="244"/>
      <c r="CWO34" s="244"/>
      <c r="CWP34" s="244"/>
      <c r="CWQ34" s="244"/>
      <c r="CWR34" s="244"/>
      <c r="CWS34" s="244"/>
      <c r="CWT34" s="244"/>
      <c r="CWU34" s="244"/>
      <c r="CWV34" s="244"/>
      <c r="CWW34" s="244"/>
      <c r="CWX34" s="244"/>
      <c r="CWY34" s="244"/>
      <c r="CWZ34" s="244"/>
      <c r="CXA34" s="244"/>
      <c r="CXB34" s="244"/>
      <c r="CXC34" s="244"/>
      <c r="CXD34" s="244"/>
      <c r="CXE34" s="244"/>
      <c r="CXF34" s="244"/>
      <c r="CXG34" s="244"/>
      <c r="CXH34" s="244"/>
      <c r="CXI34" s="244"/>
      <c r="CXJ34" s="244"/>
      <c r="CXK34" s="244"/>
      <c r="CXL34" s="244"/>
      <c r="CXM34" s="244"/>
      <c r="CXN34" s="244"/>
      <c r="CXO34" s="244"/>
      <c r="CXP34" s="244"/>
      <c r="CXQ34" s="244"/>
      <c r="CXR34" s="244"/>
      <c r="CXS34" s="244"/>
      <c r="CXT34" s="244"/>
      <c r="CXU34" s="244"/>
      <c r="CXV34" s="244"/>
      <c r="CXW34" s="244"/>
      <c r="CXX34" s="244"/>
      <c r="CXY34" s="244"/>
      <c r="CXZ34" s="244"/>
      <c r="CYA34" s="244"/>
      <c r="CYB34" s="244"/>
      <c r="CYC34" s="244"/>
      <c r="CYD34" s="244"/>
      <c r="CYE34" s="244"/>
      <c r="CYF34" s="244"/>
      <c r="CYG34" s="244"/>
      <c r="CYH34" s="244"/>
      <c r="CYI34" s="244"/>
      <c r="CYJ34" s="244"/>
      <c r="CYK34" s="244"/>
      <c r="CYL34" s="244"/>
      <c r="CYM34" s="244"/>
      <c r="CYN34" s="244"/>
      <c r="CYO34" s="244"/>
      <c r="CYP34" s="244"/>
      <c r="CYQ34" s="244"/>
      <c r="CYR34" s="244"/>
      <c r="CYS34" s="244"/>
      <c r="CYT34" s="244"/>
      <c r="CYU34" s="244"/>
      <c r="CYV34" s="244"/>
      <c r="CYW34" s="244"/>
      <c r="CYX34" s="244"/>
      <c r="CYY34" s="244"/>
      <c r="CYZ34" s="244"/>
      <c r="CZA34" s="244"/>
      <c r="CZB34" s="244"/>
      <c r="CZC34" s="244"/>
      <c r="CZD34" s="244"/>
      <c r="CZE34" s="244"/>
      <c r="CZF34" s="244"/>
      <c r="CZG34" s="244"/>
      <c r="CZH34" s="244"/>
      <c r="CZI34" s="244"/>
      <c r="CZJ34" s="244"/>
      <c r="CZK34" s="244"/>
      <c r="CZL34" s="244"/>
      <c r="CZM34" s="244"/>
      <c r="CZN34" s="244"/>
      <c r="CZO34" s="244"/>
      <c r="CZP34" s="244"/>
      <c r="CZQ34" s="244"/>
      <c r="CZR34" s="244"/>
      <c r="CZS34" s="244"/>
      <c r="CZT34" s="244"/>
      <c r="CZU34" s="244"/>
      <c r="CZV34" s="244"/>
      <c r="CZW34" s="244"/>
      <c r="CZX34" s="244"/>
      <c r="CZY34" s="244"/>
      <c r="CZZ34" s="244"/>
      <c r="DAA34" s="244"/>
      <c r="DAB34" s="244"/>
      <c r="DAC34" s="244"/>
      <c r="DAD34" s="244"/>
      <c r="DAE34" s="244"/>
      <c r="DAF34" s="244"/>
      <c r="DAG34" s="244"/>
      <c r="DAH34" s="244"/>
      <c r="DAI34" s="244"/>
      <c r="DAJ34" s="244"/>
      <c r="DAK34" s="244"/>
      <c r="DAL34" s="244"/>
      <c r="DAM34" s="244"/>
      <c r="DAN34" s="244"/>
      <c r="DAO34" s="244"/>
      <c r="DAP34" s="244"/>
      <c r="DAQ34" s="244"/>
      <c r="DAR34" s="244"/>
      <c r="DAS34" s="244"/>
      <c r="DAT34" s="244"/>
      <c r="DAU34" s="244"/>
      <c r="DAV34" s="244"/>
      <c r="DAW34" s="244"/>
      <c r="DAX34" s="244"/>
      <c r="DAY34" s="244"/>
      <c r="DAZ34" s="244"/>
      <c r="DBA34" s="244"/>
      <c r="DBB34" s="244"/>
      <c r="DBC34" s="244"/>
      <c r="DBD34" s="244"/>
      <c r="DBE34" s="244"/>
      <c r="DBF34" s="244"/>
      <c r="DBG34" s="244"/>
      <c r="DBH34" s="244"/>
      <c r="DBI34" s="244"/>
      <c r="DBJ34" s="244"/>
      <c r="DBK34" s="244"/>
      <c r="DBL34" s="244"/>
      <c r="DBM34" s="244"/>
      <c r="DBN34" s="244"/>
      <c r="DBO34" s="244"/>
      <c r="DBP34" s="244"/>
      <c r="DBQ34" s="244"/>
      <c r="DBR34" s="244"/>
      <c r="DBS34" s="244"/>
      <c r="DBT34" s="244"/>
      <c r="DBU34" s="244"/>
      <c r="DBV34" s="244"/>
      <c r="DBW34" s="244"/>
      <c r="DBX34" s="244"/>
      <c r="DBY34" s="244"/>
      <c r="DBZ34" s="244"/>
      <c r="DCA34" s="244"/>
      <c r="DCB34" s="244"/>
      <c r="DCC34" s="244"/>
      <c r="DCD34" s="244"/>
      <c r="DCE34" s="244"/>
      <c r="DCF34" s="244"/>
      <c r="DCG34" s="244"/>
      <c r="DCH34" s="244"/>
      <c r="DCI34" s="244"/>
      <c r="DCJ34" s="244"/>
      <c r="DCK34" s="244"/>
      <c r="DCL34" s="244"/>
      <c r="DCM34" s="244"/>
      <c r="DCN34" s="244"/>
      <c r="DCO34" s="244"/>
      <c r="DCP34" s="244"/>
      <c r="DCQ34" s="244"/>
      <c r="DCR34" s="244"/>
      <c r="DCS34" s="244"/>
      <c r="DCT34" s="244"/>
      <c r="DCU34" s="244"/>
      <c r="DCV34" s="244"/>
      <c r="DCW34" s="244"/>
      <c r="DCX34" s="244"/>
      <c r="DCY34" s="244"/>
      <c r="DCZ34" s="244"/>
      <c r="DDA34" s="244"/>
      <c r="DDB34" s="244"/>
      <c r="DDC34" s="244"/>
      <c r="DDD34" s="244"/>
      <c r="DDE34" s="244"/>
      <c r="DDF34" s="244"/>
      <c r="DDG34" s="244"/>
      <c r="DDH34" s="244"/>
      <c r="DDI34" s="244"/>
      <c r="DDJ34" s="244"/>
      <c r="DDK34" s="244"/>
      <c r="DDL34" s="244"/>
      <c r="DDM34" s="244"/>
      <c r="DDN34" s="244"/>
      <c r="DDO34" s="244"/>
      <c r="DDP34" s="244"/>
      <c r="DDQ34" s="244"/>
      <c r="DDR34" s="244"/>
      <c r="DDS34" s="244"/>
      <c r="DDT34" s="244"/>
      <c r="DDU34" s="244"/>
      <c r="DDV34" s="244"/>
      <c r="DDW34" s="244"/>
      <c r="DDX34" s="244"/>
      <c r="DDY34" s="244"/>
      <c r="DDZ34" s="244"/>
      <c r="DEA34" s="244"/>
      <c r="DEB34" s="244"/>
      <c r="DEC34" s="244"/>
      <c r="DED34" s="244"/>
      <c r="DEE34" s="244"/>
      <c r="DEF34" s="244"/>
      <c r="DEG34" s="244"/>
      <c r="DEH34" s="244"/>
      <c r="DEI34" s="244"/>
      <c r="DEJ34" s="244"/>
      <c r="DEK34" s="244"/>
      <c r="DEL34" s="244"/>
      <c r="DEM34" s="244"/>
      <c r="DEN34" s="244"/>
      <c r="DEO34" s="244"/>
      <c r="DEP34" s="244"/>
      <c r="DEQ34" s="244"/>
      <c r="DER34" s="244"/>
      <c r="DES34" s="244"/>
      <c r="DET34" s="244"/>
      <c r="DEU34" s="244"/>
      <c r="DEV34" s="244"/>
      <c r="DEW34" s="244"/>
      <c r="DEX34" s="244"/>
      <c r="DEY34" s="244"/>
      <c r="DEZ34" s="244"/>
      <c r="DFA34" s="244"/>
      <c r="DFB34" s="244"/>
      <c r="DFC34" s="244"/>
      <c r="DFD34" s="244"/>
      <c r="DFE34" s="244"/>
      <c r="DFF34" s="244"/>
      <c r="DFG34" s="244"/>
      <c r="DFH34" s="244"/>
      <c r="DFI34" s="244"/>
      <c r="DFJ34" s="244"/>
      <c r="DFK34" s="244"/>
      <c r="DFL34" s="244"/>
      <c r="DFM34" s="244"/>
      <c r="DFN34" s="244"/>
      <c r="DFO34" s="244"/>
      <c r="DFP34" s="244"/>
      <c r="DFQ34" s="244"/>
      <c r="DFR34" s="244"/>
      <c r="DFS34" s="244"/>
      <c r="DFT34" s="244"/>
      <c r="DFU34" s="244"/>
      <c r="DFV34" s="244"/>
      <c r="DFW34" s="244"/>
      <c r="DFX34" s="244"/>
      <c r="DFY34" s="244"/>
      <c r="DFZ34" s="244"/>
      <c r="DGA34" s="244"/>
      <c r="DGB34" s="244"/>
      <c r="DGC34" s="244"/>
      <c r="DGD34" s="244"/>
      <c r="DGE34" s="244"/>
      <c r="DGF34" s="244"/>
      <c r="DGG34" s="244"/>
      <c r="DGH34" s="244"/>
      <c r="DGI34" s="244"/>
      <c r="DGJ34" s="244"/>
      <c r="DGK34" s="244"/>
      <c r="DGL34" s="244"/>
      <c r="DGM34" s="244"/>
      <c r="DGN34" s="244"/>
      <c r="DGO34" s="244"/>
      <c r="DGP34" s="244"/>
      <c r="DGQ34" s="244"/>
      <c r="DGR34" s="244"/>
      <c r="DGS34" s="244"/>
      <c r="DGT34" s="244"/>
      <c r="DGU34" s="244"/>
      <c r="DGV34" s="244"/>
      <c r="DGW34" s="244"/>
      <c r="DGX34" s="244"/>
      <c r="DGY34" s="244"/>
      <c r="DGZ34" s="244"/>
      <c r="DHA34" s="244"/>
      <c r="DHB34" s="244"/>
      <c r="DHC34" s="244"/>
      <c r="DHD34" s="244"/>
      <c r="DHE34" s="244"/>
      <c r="DHF34" s="244"/>
      <c r="DHG34" s="244"/>
      <c r="DHH34" s="244"/>
      <c r="DHI34" s="244"/>
      <c r="DHJ34" s="244"/>
      <c r="DHK34" s="244"/>
      <c r="DHL34" s="244"/>
      <c r="DHM34" s="244"/>
      <c r="DHN34" s="244"/>
      <c r="DHO34" s="244"/>
      <c r="DHP34" s="244"/>
      <c r="DHQ34" s="244"/>
      <c r="DHR34" s="244"/>
      <c r="DHS34" s="244"/>
      <c r="DHT34" s="244"/>
      <c r="DHU34" s="244"/>
      <c r="DHV34" s="244"/>
      <c r="DHW34" s="244"/>
      <c r="DHX34" s="244"/>
      <c r="DHY34" s="244"/>
      <c r="DHZ34" s="244"/>
      <c r="DIA34" s="244"/>
      <c r="DIB34" s="244"/>
      <c r="DIC34" s="244"/>
      <c r="DID34" s="244"/>
      <c r="DIE34" s="244"/>
      <c r="DIF34" s="244"/>
      <c r="DIG34" s="244"/>
      <c r="DIH34" s="244"/>
      <c r="DII34" s="244"/>
      <c r="DIJ34" s="244"/>
      <c r="DIK34" s="244"/>
      <c r="DIL34" s="244"/>
      <c r="DIM34" s="244"/>
      <c r="DIN34" s="244"/>
      <c r="DIO34" s="244"/>
      <c r="DIP34" s="244"/>
      <c r="DIQ34" s="244"/>
      <c r="DIR34" s="244"/>
      <c r="DIS34" s="244"/>
      <c r="DIT34" s="244"/>
      <c r="DIU34" s="244"/>
      <c r="DIV34" s="244"/>
      <c r="DIW34" s="244"/>
      <c r="DIX34" s="244"/>
      <c r="DIY34" s="244"/>
      <c r="DIZ34" s="244"/>
      <c r="DJA34" s="244"/>
      <c r="DJB34" s="244"/>
      <c r="DJC34" s="244"/>
      <c r="DJD34" s="244"/>
      <c r="DJE34" s="244"/>
      <c r="DJF34" s="244"/>
      <c r="DJG34" s="244"/>
      <c r="DJH34" s="244"/>
      <c r="DJI34" s="244"/>
      <c r="DJJ34" s="244"/>
      <c r="DJK34" s="244"/>
      <c r="DJL34" s="244"/>
      <c r="DJM34" s="244"/>
      <c r="DJN34" s="244"/>
      <c r="DJO34" s="244"/>
      <c r="DJP34" s="244"/>
      <c r="DJQ34" s="244"/>
      <c r="DJR34" s="244"/>
      <c r="DJS34" s="244"/>
      <c r="DJT34" s="244"/>
      <c r="DJU34" s="244"/>
      <c r="DJV34" s="244"/>
      <c r="DJW34" s="244"/>
      <c r="DJX34" s="244"/>
      <c r="DJY34" s="244"/>
      <c r="DJZ34" s="244"/>
      <c r="DKA34" s="244"/>
      <c r="DKB34" s="244"/>
      <c r="DKC34" s="244"/>
      <c r="DKD34" s="244"/>
      <c r="DKE34" s="244"/>
      <c r="DKF34" s="244"/>
      <c r="DKG34" s="244"/>
      <c r="DKH34" s="244"/>
      <c r="DKI34" s="244"/>
      <c r="DKJ34" s="244"/>
      <c r="DKK34" s="244"/>
      <c r="DKL34" s="244"/>
      <c r="DKM34" s="244"/>
      <c r="DKN34" s="244"/>
      <c r="DKO34" s="244"/>
      <c r="DKP34" s="244"/>
      <c r="DKQ34" s="244"/>
      <c r="DKR34" s="244"/>
      <c r="DKS34" s="244"/>
      <c r="DKT34" s="244"/>
      <c r="DKU34" s="244"/>
      <c r="DKV34" s="244"/>
      <c r="DKW34" s="244"/>
      <c r="DKX34" s="244"/>
      <c r="DKY34" s="244"/>
      <c r="DKZ34" s="244"/>
      <c r="DLA34" s="244"/>
      <c r="DLB34" s="244"/>
      <c r="DLC34" s="244"/>
      <c r="DLD34" s="244"/>
      <c r="DLE34" s="244"/>
      <c r="DLF34" s="244"/>
      <c r="DLG34" s="244"/>
      <c r="DLH34" s="244"/>
      <c r="DLI34" s="244"/>
      <c r="DLJ34" s="244"/>
      <c r="DLK34" s="244"/>
      <c r="DLL34" s="244"/>
      <c r="DLM34" s="244"/>
      <c r="DLN34" s="244"/>
      <c r="DLO34" s="244"/>
      <c r="DLP34" s="244"/>
      <c r="DLQ34" s="244"/>
      <c r="DLR34" s="244"/>
      <c r="DLS34" s="244"/>
      <c r="DLT34" s="244"/>
      <c r="DLU34" s="244"/>
      <c r="DLV34" s="244"/>
      <c r="DLW34" s="244"/>
      <c r="DLX34" s="244"/>
      <c r="DLY34" s="244"/>
      <c r="DLZ34" s="244"/>
      <c r="DMA34" s="244"/>
      <c r="DMB34" s="244"/>
      <c r="DMC34" s="244"/>
      <c r="DMD34" s="244"/>
      <c r="DME34" s="244"/>
      <c r="DMF34" s="244"/>
      <c r="DMG34" s="244"/>
      <c r="DMH34" s="244"/>
      <c r="DMI34" s="244"/>
      <c r="DMJ34" s="244"/>
      <c r="DMK34" s="244"/>
      <c r="DML34" s="244"/>
      <c r="DMM34" s="244"/>
      <c r="DMN34" s="244"/>
      <c r="DMO34" s="244"/>
      <c r="DMP34" s="244"/>
      <c r="DMQ34" s="244"/>
      <c r="DMR34" s="244"/>
      <c r="DMS34" s="244"/>
      <c r="DMT34" s="244"/>
      <c r="DMU34" s="244"/>
      <c r="DMV34" s="244"/>
      <c r="DMW34" s="244"/>
      <c r="DMX34" s="244"/>
      <c r="DMY34" s="244"/>
      <c r="DMZ34" s="244"/>
      <c r="DNA34" s="244"/>
      <c r="DNB34" s="244"/>
      <c r="DNC34" s="244"/>
      <c r="DND34" s="244"/>
      <c r="DNE34" s="244"/>
      <c r="DNF34" s="244"/>
      <c r="DNG34" s="244"/>
      <c r="DNH34" s="244"/>
      <c r="DNI34" s="244"/>
      <c r="DNJ34" s="244"/>
      <c r="DNK34" s="244"/>
      <c r="DNL34" s="244"/>
      <c r="DNM34" s="244"/>
      <c r="DNN34" s="244"/>
      <c r="DNO34" s="244"/>
      <c r="DNP34" s="244"/>
      <c r="DNQ34" s="244"/>
      <c r="DNR34" s="244"/>
      <c r="DNS34" s="244"/>
      <c r="DNT34" s="244"/>
      <c r="DNU34" s="244"/>
      <c r="DNV34" s="244"/>
      <c r="DNW34" s="244"/>
      <c r="DNX34" s="244"/>
      <c r="DNY34" s="244"/>
      <c r="DNZ34" s="244"/>
      <c r="DOA34" s="244"/>
      <c r="DOB34" s="244"/>
      <c r="DOC34" s="244"/>
      <c r="DOD34" s="244"/>
      <c r="DOE34" s="244"/>
      <c r="DOF34" s="244"/>
      <c r="DOG34" s="244"/>
      <c r="DOH34" s="244"/>
      <c r="DOI34" s="244"/>
      <c r="DOJ34" s="244"/>
      <c r="DOK34" s="244"/>
      <c r="DOL34" s="244"/>
      <c r="DOM34" s="244"/>
      <c r="DON34" s="244"/>
      <c r="DOO34" s="244"/>
      <c r="DOP34" s="244"/>
      <c r="DOQ34" s="244"/>
      <c r="DOR34" s="244"/>
      <c r="DOS34" s="244"/>
      <c r="DOT34" s="244"/>
      <c r="DOU34" s="244"/>
      <c r="DOV34" s="244"/>
      <c r="DOW34" s="244"/>
      <c r="DOX34" s="244"/>
      <c r="DOY34" s="244"/>
      <c r="DOZ34" s="244"/>
      <c r="DPA34" s="244"/>
      <c r="DPB34" s="244"/>
      <c r="DPC34" s="244"/>
      <c r="DPD34" s="244"/>
      <c r="DPE34" s="244"/>
      <c r="DPF34" s="244"/>
      <c r="DPG34" s="244"/>
      <c r="DPH34" s="244"/>
      <c r="DPI34" s="244"/>
      <c r="DPJ34" s="244"/>
      <c r="DPK34" s="244"/>
      <c r="DPL34" s="244"/>
      <c r="DPM34" s="244"/>
      <c r="DPN34" s="244"/>
      <c r="DPO34" s="244"/>
      <c r="DPP34" s="244"/>
      <c r="DPQ34" s="244"/>
      <c r="DPR34" s="244"/>
      <c r="DPS34" s="244"/>
      <c r="DPT34" s="244"/>
      <c r="DPU34" s="244"/>
      <c r="DPV34" s="244"/>
      <c r="DPW34" s="244"/>
      <c r="DPX34" s="244"/>
      <c r="DPY34" s="244"/>
      <c r="DPZ34" s="244"/>
      <c r="DQA34" s="244"/>
      <c r="DQB34" s="244"/>
      <c r="DQC34" s="244"/>
      <c r="DQD34" s="244"/>
      <c r="DQE34" s="244"/>
      <c r="DQF34" s="244"/>
      <c r="DQG34" s="244"/>
      <c r="DQH34" s="244"/>
      <c r="DQI34" s="244"/>
      <c r="DQJ34" s="244"/>
      <c r="DQK34" s="244"/>
      <c r="DQL34" s="244"/>
      <c r="DQM34" s="244"/>
      <c r="DQN34" s="244"/>
      <c r="DQO34" s="244"/>
      <c r="DQP34" s="244"/>
      <c r="DQQ34" s="244"/>
      <c r="DQR34" s="244"/>
      <c r="DQS34" s="244"/>
      <c r="DQT34" s="244"/>
      <c r="DQU34" s="244"/>
      <c r="DQV34" s="244"/>
      <c r="DQW34" s="244"/>
      <c r="DQX34" s="244"/>
      <c r="DQY34" s="244"/>
      <c r="DQZ34" s="244"/>
      <c r="DRA34" s="244"/>
      <c r="DRB34" s="244"/>
      <c r="DRC34" s="244"/>
      <c r="DRD34" s="244"/>
      <c r="DRE34" s="244"/>
      <c r="DRF34" s="244"/>
      <c r="DRG34" s="244"/>
      <c r="DRH34" s="244"/>
      <c r="DRI34" s="244"/>
      <c r="DRJ34" s="244"/>
      <c r="DRK34" s="244"/>
      <c r="DRL34" s="244"/>
      <c r="DRM34" s="244"/>
      <c r="DRN34" s="244"/>
      <c r="DRO34" s="244"/>
      <c r="DRP34" s="244"/>
      <c r="DRQ34" s="244"/>
      <c r="DRR34" s="244"/>
      <c r="DRS34" s="244"/>
      <c r="DRT34" s="244"/>
      <c r="DRU34" s="244"/>
      <c r="DRV34" s="244"/>
      <c r="DRW34" s="244"/>
      <c r="DRX34" s="244"/>
      <c r="DRY34" s="244"/>
      <c r="DRZ34" s="244"/>
      <c r="DSA34" s="244"/>
      <c r="DSB34" s="244"/>
      <c r="DSC34" s="244"/>
      <c r="DSD34" s="244"/>
      <c r="DSE34" s="244"/>
      <c r="DSF34" s="244"/>
      <c r="DSG34" s="244"/>
      <c r="DSH34" s="244"/>
      <c r="DSI34" s="244"/>
      <c r="DSJ34" s="244"/>
      <c r="DSK34" s="244"/>
      <c r="DSL34" s="244"/>
      <c r="DSM34" s="244"/>
      <c r="DSN34" s="244"/>
      <c r="DSO34" s="244"/>
      <c r="DSP34" s="244"/>
      <c r="DSQ34" s="244"/>
      <c r="DSR34" s="244"/>
      <c r="DSS34" s="244"/>
      <c r="DST34" s="244"/>
      <c r="DSU34" s="244"/>
      <c r="DSV34" s="244"/>
      <c r="DSW34" s="244"/>
      <c r="DSX34" s="244"/>
      <c r="DSY34" s="244"/>
      <c r="DSZ34" s="244"/>
      <c r="DTA34" s="244"/>
      <c r="DTB34" s="244"/>
      <c r="DTC34" s="244"/>
      <c r="DTD34" s="244"/>
      <c r="DTE34" s="244"/>
      <c r="DTF34" s="244"/>
      <c r="DTG34" s="244"/>
      <c r="DTH34" s="244"/>
      <c r="DTI34" s="244"/>
      <c r="DTJ34" s="244"/>
      <c r="DTK34" s="244"/>
      <c r="DTL34" s="244"/>
      <c r="DTM34" s="244"/>
      <c r="DTN34" s="244"/>
      <c r="DTO34" s="244"/>
      <c r="DTP34" s="244"/>
      <c r="DTQ34" s="244"/>
      <c r="DTR34" s="244"/>
      <c r="DTS34" s="244"/>
      <c r="DTT34" s="244"/>
      <c r="DTU34" s="244"/>
      <c r="DTV34" s="244"/>
      <c r="DTW34" s="244"/>
      <c r="DTX34" s="244"/>
      <c r="DTY34" s="244"/>
      <c r="DTZ34" s="244"/>
      <c r="DUA34" s="244"/>
      <c r="DUB34" s="244"/>
      <c r="DUC34" s="244"/>
      <c r="DUD34" s="244"/>
      <c r="DUE34" s="244"/>
      <c r="DUF34" s="244"/>
      <c r="DUG34" s="244"/>
      <c r="DUH34" s="244"/>
      <c r="DUI34" s="244"/>
      <c r="DUJ34" s="244"/>
      <c r="DUK34" s="244"/>
      <c r="DUL34" s="244"/>
      <c r="DUM34" s="244"/>
      <c r="DUN34" s="244"/>
      <c r="DUO34" s="244"/>
      <c r="DUP34" s="244"/>
      <c r="DUQ34" s="244"/>
      <c r="DUR34" s="244"/>
      <c r="DUS34" s="244"/>
      <c r="DUT34" s="244"/>
      <c r="DUU34" s="244"/>
      <c r="DUV34" s="244"/>
      <c r="DUW34" s="244"/>
      <c r="DUX34" s="244"/>
      <c r="DUY34" s="244"/>
      <c r="DUZ34" s="244"/>
      <c r="DVA34" s="244"/>
      <c r="DVB34" s="244"/>
      <c r="DVC34" s="244"/>
      <c r="DVD34" s="244"/>
      <c r="DVE34" s="244"/>
      <c r="DVF34" s="244"/>
      <c r="DVG34" s="244"/>
      <c r="DVH34" s="244"/>
      <c r="DVI34" s="244"/>
      <c r="DVJ34" s="244"/>
      <c r="DVK34" s="244"/>
      <c r="DVL34" s="244"/>
      <c r="DVM34" s="244"/>
      <c r="DVN34" s="244"/>
      <c r="DVO34" s="244"/>
      <c r="DVP34" s="244"/>
      <c r="DVQ34" s="244"/>
      <c r="DVR34" s="244"/>
      <c r="DVS34" s="244"/>
      <c r="DVT34" s="244"/>
      <c r="DVU34" s="244"/>
      <c r="DVV34" s="244"/>
      <c r="DVW34" s="244"/>
      <c r="DVX34" s="244"/>
      <c r="DVY34" s="244"/>
      <c r="DVZ34" s="244"/>
      <c r="DWA34" s="244"/>
      <c r="DWB34" s="244"/>
      <c r="DWC34" s="244"/>
      <c r="DWD34" s="244"/>
      <c r="DWE34" s="244"/>
      <c r="DWF34" s="244"/>
      <c r="DWG34" s="244"/>
      <c r="DWH34" s="244"/>
      <c r="DWI34" s="244"/>
      <c r="DWJ34" s="244"/>
      <c r="DWK34" s="244"/>
      <c r="DWL34" s="244"/>
      <c r="DWM34" s="244"/>
      <c r="DWN34" s="244"/>
      <c r="DWO34" s="244"/>
      <c r="DWP34" s="244"/>
      <c r="DWQ34" s="244"/>
      <c r="DWR34" s="244"/>
      <c r="DWS34" s="244"/>
      <c r="DWT34" s="244"/>
      <c r="DWU34" s="244"/>
      <c r="DWV34" s="244"/>
      <c r="DWW34" s="244"/>
      <c r="DWX34" s="244"/>
      <c r="DWY34" s="244"/>
      <c r="DWZ34" s="244"/>
      <c r="DXA34" s="244"/>
      <c r="DXB34" s="244"/>
      <c r="DXC34" s="244"/>
      <c r="DXD34" s="244"/>
      <c r="DXE34" s="244"/>
      <c r="DXF34" s="244"/>
      <c r="DXG34" s="244"/>
      <c r="DXH34" s="244"/>
      <c r="DXI34" s="244"/>
      <c r="DXJ34" s="244"/>
      <c r="DXK34" s="244"/>
      <c r="DXL34" s="244"/>
      <c r="DXM34" s="244"/>
      <c r="DXN34" s="244"/>
      <c r="DXO34" s="244"/>
      <c r="DXP34" s="244"/>
      <c r="DXQ34" s="244"/>
      <c r="DXR34" s="244"/>
      <c r="DXS34" s="244"/>
      <c r="DXT34" s="244"/>
      <c r="DXU34" s="244"/>
      <c r="DXV34" s="244"/>
      <c r="DXW34" s="244"/>
      <c r="DXX34" s="244"/>
      <c r="DXY34" s="244"/>
      <c r="DXZ34" s="244"/>
      <c r="DYA34" s="244"/>
      <c r="DYB34" s="244"/>
      <c r="DYC34" s="244"/>
      <c r="DYD34" s="244"/>
      <c r="DYE34" s="244"/>
      <c r="DYF34" s="244"/>
      <c r="DYG34" s="244"/>
      <c r="DYH34" s="244"/>
      <c r="DYI34" s="244"/>
      <c r="DYJ34" s="244"/>
      <c r="DYK34" s="244"/>
      <c r="DYL34" s="244"/>
      <c r="DYM34" s="244"/>
      <c r="DYN34" s="244"/>
      <c r="DYO34" s="244"/>
      <c r="DYP34" s="244"/>
      <c r="DYQ34" s="244"/>
      <c r="DYR34" s="244"/>
      <c r="DYS34" s="244"/>
      <c r="DYT34" s="244"/>
      <c r="DYU34" s="244"/>
      <c r="DYV34" s="244"/>
      <c r="DYW34" s="244"/>
      <c r="DYX34" s="244"/>
      <c r="DYY34" s="244"/>
      <c r="DYZ34" s="244"/>
      <c r="DZA34" s="244"/>
      <c r="DZB34" s="244"/>
      <c r="DZC34" s="244"/>
      <c r="DZD34" s="244"/>
      <c r="DZE34" s="244"/>
      <c r="DZF34" s="244"/>
      <c r="DZG34" s="244"/>
      <c r="DZH34" s="244"/>
      <c r="DZI34" s="244"/>
      <c r="DZJ34" s="244"/>
      <c r="DZK34" s="244"/>
      <c r="DZL34" s="244"/>
      <c r="DZM34" s="244"/>
      <c r="DZN34" s="244"/>
      <c r="DZO34" s="244"/>
      <c r="DZP34" s="244"/>
      <c r="DZQ34" s="244"/>
      <c r="DZR34" s="244"/>
      <c r="DZS34" s="244"/>
      <c r="DZT34" s="244"/>
      <c r="DZU34" s="244"/>
      <c r="DZV34" s="244"/>
      <c r="DZW34" s="244"/>
      <c r="DZX34" s="244"/>
      <c r="DZY34" s="244"/>
      <c r="DZZ34" s="244"/>
      <c r="EAA34" s="244"/>
      <c r="EAB34" s="244"/>
      <c r="EAC34" s="244"/>
      <c r="EAD34" s="244"/>
      <c r="EAE34" s="244"/>
      <c r="EAF34" s="244"/>
      <c r="EAG34" s="244"/>
      <c r="EAH34" s="244"/>
      <c r="EAI34" s="244"/>
      <c r="EAJ34" s="244"/>
      <c r="EAK34" s="244"/>
      <c r="EAL34" s="244"/>
      <c r="EAM34" s="244"/>
      <c r="EAN34" s="244"/>
      <c r="EAO34" s="244"/>
      <c r="EAP34" s="244"/>
      <c r="EAQ34" s="244"/>
      <c r="EAR34" s="244"/>
      <c r="EAS34" s="244"/>
      <c r="EAT34" s="244"/>
      <c r="EAU34" s="244"/>
      <c r="EAV34" s="244"/>
      <c r="EAW34" s="244"/>
      <c r="EAX34" s="244"/>
      <c r="EAY34" s="244"/>
      <c r="EAZ34" s="244"/>
      <c r="EBA34" s="244"/>
      <c r="EBB34" s="244"/>
      <c r="EBC34" s="244"/>
      <c r="EBD34" s="244"/>
      <c r="EBE34" s="244"/>
      <c r="EBF34" s="244"/>
      <c r="EBG34" s="244"/>
      <c r="EBH34" s="244"/>
      <c r="EBI34" s="244"/>
      <c r="EBJ34" s="244"/>
      <c r="EBK34" s="244"/>
      <c r="EBL34" s="244"/>
      <c r="EBM34" s="244"/>
      <c r="EBN34" s="244"/>
      <c r="EBO34" s="244"/>
      <c r="EBP34" s="244"/>
      <c r="EBQ34" s="244"/>
      <c r="EBR34" s="244"/>
      <c r="EBS34" s="244"/>
      <c r="EBT34" s="244"/>
      <c r="EBU34" s="244"/>
      <c r="EBV34" s="244"/>
      <c r="EBW34" s="244"/>
      <c r="EBX34" s="244"/>
      <c r="EBY34" s="244"/>
      <c r="EBZ34" s="244"/>
      <c r="ECA34" s="244"/>
      <c r="ECB34" s="244"/>
      <c r="ECC34" s="244"/>
      <c r="ECD34" s="244"/>
      <c r="ECE34" s="244"/>
      <c r="ECF34" s="244"/>
      <c r="ECG34" s="244"/>
      <c r="ECH34" s="244"/>
      <c r="ECI34" s="244"/>
      <c r="ECJ34" s="244"/>
      <c r="ECK34" s="244"/>
      <c r="ECL34" s="244"/>
      <c r="ECM34" s="244"/>
      <c r="ECN34" s="244"/>
      <c r="ECO34" s="244"/>
      <c r="ECP34" s="244"/>
      <c r="ECQ34" s="244"/>
      <c r="ECR34" s="244"/>
      <c r="ECS34" s="244"/>
      <c r="ECT34" s="244"/>
      <c r="ECU34" s="244"/>
      <c r="ECV34" s="244"/>
      <c r="ECW34" s="244"/>
      <c r="ECX34" s="244"/>
      <c r="ECY34" s="244"/>
      <c r="ECZ34" s="244"/>
      <c r="EDA34" s="244"/>
      <c r="EDB34" s="244"/>
      <c r="EDC34" s="244"/>
      <c r="EDD34" s="244"/>
      <c r="EDE34" s="244"/>
      <c r="EDF34" s="244"/>
      <c r="EDG34" s="244"/>
      <c r="EDH34" s="244"/>
      <c r="EDI34" s="244"/>
      <c r="EDJ34" s="244"/>
      <c r="EDK34" s="244"/>
      <c r="EDL34" s="244"/>
      <c r="EDM34" s="244"/>
      <c r="EDN34" s="244"/>
      <c r="EDO34" s="244"/>
      <c r="EDP34" s="244"/>
      <c r="EDQ34" s="244"/>
      <c r="EDR34" s="244"/>
      <c r="EDS34" s="244"/>
      <c r="EDT34" s="244"/>
      <c r="EDU34" s="244"/>
      <c r="EDV34" s="244"/>
      <c r="EDW34" s="244"/>
      <c r="EDX34" s="244"/>
      <c r="EDY34" s="244"/>
      <c r="EDZ34" s="244"/>
      <c r="EEA34" s="244"/>
      <c r="EEB34" s="244"/>
      <c r="EEC34" s="244"/>
      <c r="EED34" s="244"/>
      <c r="EEE34" s="244"/>
      <c r="EEF34" s="244"/>
      <c r="EEG34" s="244"/>
      <c r="EEH34" s="244"/>
      <c r="EEI34" s="244"/>
      <c r="EEJ34" s="244"/>
      <c r="EEK34" s="244"/>
      <c r="EEL34" s="244"/>
      <c r="EEM34" s="244"/>
      <c r="EEN34" s="244"/>
      <c r="EEO34" s="244"/>
      <c r="EEP34" s="244"/>
      <c r="EEQ34" s="244"/>
      <c r="EER34" s="244"/>
      <c r="EES34" s="244"/>
      <c r="EET34" s="244"/>
      <c r="EEU34" s="244"/>
      <c r="EEV34" s="244"/>
      <c r="EEW34" s="244"/>
      <c r="EEX34" s="244"/>
      <c r="EEY34" s="244"/>
      <c r="EEZ34" s="244"/>
      <c r="EFA34" s="244"/>
      <c r="EFB34" s="244"/>
      <c r="EFC34" s="244"/>
      <c r="EFD34" s="244"/>
      <c r="EFE34" s="244"/>
      <c r="EFF34" s="244"/>
      <c r="EFG34" s="244"/>
      <c r="EFH34" s="244"/>
      <c r="EFI34" s="244"/>
      <c r="EFJ34" s="244"/>
      <c r="EFK34" s="244"/>
      <c r="EFL34" s="244"/>
      <c r="EFM34" s="244"/>
      <c r="EFN34" s="244"/>
      <c r="EFO34" s="244"/>
      <c r="EFP34" s="244"/>
      <c r="EFQ34" s="244"/>
      <c r="EFR34" s="244"/>
      <c r="EFS34" s="244"/>
      <c r="EFT34" s="244"/>
      <c r="EFU34" s="244"/>
      <c r="EFV34" s="244"/>
      <c r="EFW34" s="244"/>
      <c r="EFX34" s="244"/>
      <c r="EFY34" s="244"/>
      <c r="EFZ34" s="244"/>
      <c r="EGA34" s="244"/>
      <c r="EGB34" s="244"/>
      <c r="EGC34" s="244"/>
      <c r="EGD34" s="244"/>
      <c r="EGE34" s="244"/>
      <c r="EGF34" s="244"/>
      <c r="EGG34" s="244"/>
      <c r="EGH34" s="244"/>
      <c r="EGI34" s="244"/>
      <c r="EGJ34" s="244"/>
      <c r="EGK34" s="244"/>
      <c r="EGL34" s="244"/>
      <c r="EGM34" s="244"/>
      <c r="EGN34" s="244"/>
      <c r="EGO34" s="244"/>
      <c r="EGP34" s="244"/>
      <c r="EGQ34" s="244"/>
      <c r="EGR34" s="244"/>
      <c r="EGS34" s="244"/>
      <c r="EGT34" s="244"/>
      <c r="EGU34" s="244"/>
      <c r="EGV34" s="244"/>
      <c r="EGW34" s="244"/>
      <c r="EGX34" s="244"/>
      <c r="EGY34" s="244"/>
      <c r="EGZ34" s="244"/>
      <c r="EHA34" s="244"/>
      <c r="EHB34" s="244"/>
      <c r="EHC34" s="244"/>
      <c r="EHD34" s="244"/>
      <c r="EHE34" s="244"/>
      <c r="EHF34" s="244"/>
      <c r="EHG34" s="244"/>
      <c r="EHH34" s="244"/>
      <c r="EHI34" s="244"/>
      <c r="EHJ34" s="244"/>
      <c r="EHK34" s="244"/>
      <c r="EHL34" s="244"/>
      <c r="EHM34" s="244"/>
      <c r="EHN34" s="244"/>
      <c r="EHO34" s="244"/>
      <c r="EHP34" s="244"/>
      <c r="EHQ34" s="244"/>
      <c r="EHR34" s="244"/>
      <c r="EHS34" s="244"/>
      <c r="EHT34" s="244"/>
      <c r="EHU34" s="244"/>
      <c r="EHV34" s="244"/>
      <c r="EHW34" s="244"/>
      <c r="EHX34" s="244"/>
      <c r="EHY34" s="244"/>
      <c r="EHZ34" s="244"/>
      <c r="EIA34" s="244"/>
      <c r="EIB34" s="244"/>
      <c r="EIC34" s="244"/>
      <c r="EID34" s="244"/>
      <c r="EIE34" s="244"/>
      <c r="EIF34" s="244"/>
      <c r="EIG34" s="244"/>
      <c r="EIH34" s="244"/>
      <c r="EII34" s="244"/>
      <c r="EIJ34" s="244"/>
      <c r="EIK34" s="244"/>
      <c r="EIL34" s="244"/>
      <c r="EIM34" s="244"/>
      <c r="EIN34" s="244"/>
      <c r="EIO34" s="244"/>
      <c r="EIP34" s="244"/>
      <c r="EIQ34" s="244"/>
      <c r="EIR34" s="244"/>
      <c r="EIS34" s="244"/>
      <c r="EIT34" s="244"/>
      <c r="EIU34" s="244"/>
      <c r="EIV34" s="244"/>
      <c r="EIW34" s="244"/>
      <c r="EIX34" s="244"/>
      <c r="EIY34" s="244"/>
      <c r="EIZ34" s="244"/>
      <c r="EJA34" s="244"/>
      <c r="EJB34" s="244"/>
      <c r="EJC34" s="244"/>
      <c r="EJD34" s="244"/>
      <c r="EJE34" s="244"/>
      <c r="EJF34" s="244"/>
      <c r="EJG34" s="244"/>
      <c r="EJH34" s="244"/>
      <c r="EJI34" s="244"/>
      <c r="EJJ34" s="244"/>
      <c r="EJK34" s="244"/>
      <c r="EJL34" s="244"/>
      <c r="EJM34" s="244"/>
      <c r="EJN34" s="244"/>
      <c r="EJO34" s="244"/>
      <c r="EJP34" s="244"/>
      <c r="EJQ34" s="244"/>
      <c r="EJR34" s="244"/>
      <c r="EJS34" s="244"/>
      <c r="EJT34" s="244"/>
      <c r="EJU34" s="244"/>
      <c r="EJV34" s="244"/>
      <c r="EJW34" s="244"/>
      <c r="EJX34" s="244"/>
      <c r="EJY34" s="244"/>
      <c r="EJZ34" s="244"/>
      <c r="EKA34" s="244"/>
      <c r="EKB34" s="244"/>
      <c r="EKC34" s="244"/>
      <c r="EKD34" s="244"/>
      <c r="EKE34" s="244"/>
      <c r="EKF34" s="244"/>
      <c r="EKG34" s="244"/>
      <c r="EKH34" s="244"/>
      <c r="EKI34" s="244"/>
      <c r="EKJ34" s="244"/>
      <c r="EKK34" s="244"/>
      <c r="EKL34" s="244"/>
      <c r="EKM34" s="244"/>
      <c r="EKN34" s="244"/>
      <c r="EKO34" s="244"/>
      <c r="EKP34" s="244"/>
      <c r="EKQ34" s="244"/>
      <c r="EKR34" s="244"/>
      <c r="EKS34" s="244"/>
      <c r="EKT34" s="244"/>
      <c r="EKU34" s="244"/>
      <c r="EKV34" s="244"/>
      <c r="EKW34" s="244"/>
      <c r="EKX34" s="244"/>
      <c r="EKY34" s="244"/>
      <c r="EKZ34" s="244"/>
      <c r="ELA34" s="244"/>
      <c r="ELB34" s="244"/>
      <c r="ELC34" s="244"/>
      <c r="ELD34" s="244"/>
      <c r="ELE34" s="244"/>
      <c r="ELF34" s="244"/>
      <c r="ELG34" s="244"/>
      <c r="ELH34" s="244"/>
      <c r="ELI34" s="244"/>
      <c r="ELJ34" s="244"/>
      <c r="ELK34" s="244"/>
      <c r="ELL34" s="244"/>
      <c r="ELM34" s="244"/>
      <c r="ELN34" s="244"/>
      <c r="ELO34" s="244"/>
      <c r="ELP34" s="244"/>
      <c r="ELQ34" s="244"/>
      <c r="ELR34" s="244"/>
      <c r="ELS34" s="244"/>
      <c r="ELT34" s="244"/>
      <c r="ELU34" s="244"/>
      <c r="ELV34" s="244"/>
      <c r="ELW34" s="244"/>
      <c r="ELX34" s="244"/>
      <c r="ELY34" s="244"/>
      <c r="ELZ34" s="244"/>
      <c r="EMA34" s="244"/>
      <c r="EMB34" s="244"/>
      <c r="EMC34" s="244"/>
      <c r="EMD34" s="244"/>
      <c r="EME34" s="244"/>
      <c r="EMF34" s="244"/>
      <c r="EMG34" s="244"/>
      <c r="EMH34" s="244"/>
      <c r="EMI34" s="244"/>
      <c r="EMJ34" s="244"/>
      <c r="EMK34" s="244"/>
      <c r="EML34" s="244"/>
      <c r="EMM34" s="244"/>
      <c r="EMN34" s="244"/>
      <c r="EMO34" s="244"/>
      <c r="EMP34" s="244"/>
      <c r="EMQ34" s="244"/>
      <c r="EMR34" s="244"/>
      <c r="EMS34" s="244"/>
      <c r="EMT34" s="244"/>
      <c r="EMU34" s="244"/>
      <c r="EMV34" s="244"/>
      <c r="EMW34" s="244"/>
      <c r="EMX34" s="244"/>
      <c r="EMY34" s="244"/>
      <c r="EMZ34" s="244"/>
      <c r="ENA34" s="244"/>
      <c r="ENB34" s="244"/>
      <c r="ENC34" s="244"/>
      <c r="END34" s="244"/>
      <c r="ENE34" s="244"/>
      <c r="ENF34" s="244"/>
      <c r="ENG34" s="244"/>
      <c r="ENH34" s="244"/>
      <c r="ENI34" s="244"/>
      <c r="ENJ34" s="244"/>
      <c r="ENK34" s="244"/>
      <c r="ENL34" s="244"/>
      <c r="ENM34" s="244"/>
      <c r="ENN34" s="244"/>
      <c r="ENO34" s="244"/>
      <c r="ENP34" s="244"/>
      <c r="ENQ34" s="244"/>
      <c r="ENR34" s="244"/>
      <c r="ENS34" s="244"/>
      <c r="ENT34" s="244"/>
      <c r="ENU34" s="244"/>
      <c r="ENV34" s="244"/>
      <c r="ENW34" s="244"/>
      <c r="ENX34" s="244"/>
      <c r="ENY34" s="244"/>
      <c r="ENZ34" s="244"/>
      <c r="EOA34" s="244"/>
      <c r="EOB34" s="244"/>
      <c r="EOC34" s="244"/>
      <c r="EOD34" s="244"/>
      <c r="EOE34" s="244"/>
      <c r="EOF34" s="244"/>
      <c r="EOG34" s="244"/>
      <c r="EOH34" s="244"/>
      <c r="EOI34" s="244"/>
      <c r="EOJ34" s="244"/>
      <c r="EOK34" s="244"/>
      <c r="EOL34" s="244"/>
      <c r="EOM34" s="244"/>
      <c r="EON34" s="244"/>
      <c r="EOO34" s="244"/>
      <c r="EOP34" s="244"/>
      <c r="EOQ34" s="244"/>
      <c r="EOR34" s="244"/>
      <c r="EOS34" s="244"/>
      <c r="EOT34" s="244"/>
      <c r="EOU34" s="244"/>
      <c r="EOV34" s="244"/>
      <c r="EOW34" s="244"/>
      <c r="EOX34" s="244"/>
      <c r="EOY34" s="244"/>
      <c r="EOZ34" s="244"/>
      <c r="EPA34" s="244"/>
      <c r="EPB34" s="244"/>
      <c r="EPC34" s="244"/>
      <c r="EPD34" s="244"/>
      <c r="EPE34" s="244"/>
      <c r="EPF34" s="244"/>
      <c r="EPG34" s="244"/>
      <c r="EPH34" s="244"/>
      <c r="EPI34" s="244"/>
      <c r="EPJ34" s="244"/>
      <c r="EPK34" s="244"/>
      <c r="EPL34" s="244"/>
      <c r="EPM34" s="244"/>
      <c r="EPN34" s="244"/>
      <c r="EPO34" s="244"/>
      <c r="EPP34" s="244"/>
      <c r="EPQ34" s="244"/>
      <c r="EPR34" s="244"/>
      <c r="EPS34" s="244"/>
      <c r="EPT34" s="244"/>
      <c r="EPU34" s="244"/>
      <c r="EPV34" s="244"/>
      <c r="EPW34" s="244"/>
      <c r="EPX34" s="244"/>
      <c r="EPY34" s="244"/>
      <c r="EPZ34" s="244"/>
      <c r="EQA34" s="244"/>
      <c r="EQB34" s="244"/>
      <c r="EQC34" s="244"/>
      <c r="EQD34" s="244"/>
      <c r="EQE34" s="244"/>
      <c r="EQF34" s="244"/>
      <c r="EQG34" s="244"/>
      <c r="EQH34" s="244"/>
      <c r="EQI34" s="244"/>
      <c r="EQJ34" s="244"/>
      <c r="EQK34" s="244"/>
      <c r="EQL34" s="244"/>
      <c r="EQM34" s="244"/>
      <c r="EQN34" s="244"/>
      <c r="EQO34" s="244"/>
      <c r="EQP34" s="244"/>
      <c r="EQQ34" s="244"/>
      <c r="EQR34" s="244"/>
      <c r="EQS34" s="244"/>
      <c r="EQT34" s="244"/>
      <c r="EQU34" s="244"/>
      <c r="EQV34" s="244"/>
      <c r="EQW34" s="244"/>
      <c r="EQX34" s="244"/>
      <c r="EQY34" s="244"/>
      <c r="EQZ34" s="244"/>
      <c r="ERA34" s="244"/>
      <c r="ERB34" s="244"/>
      <c r="ERC34" s="244"/>
      <c r="ERD34" s="244"/>
      <c r="ERE34" s="244"/>
      <c r="ERF34" s="244"/>
      <c r="ERG34" s="244"/>
      <c r="ERH34" s="244"/>
      <c r="ERI34" s="244"/>
      <c r="ERJ34" s="244"/>
      <c r="ERK34" s="244"/>
      <c r="ERL34" s="244"/>
      <c r="ERM34" s="244"/>
      <c r="ERN34" s="244"/>
      <c r="ERO34" s="244"/>
      <c r="ERP34" s="244"/>
      <c r="ERQ34" s="244"/>
      <c r="ERR34" s="244"/>
      <c r="ERS34" s="244"/>
      <c r="ERT34" s="244"/>
      <c r="ERU34" s="244"/>
      <c r="ERV34" s="244"/>
      <c r="ERW34" s="244"/>
      <c r="ERX34" s="244"/>
      <c r="ERY34" s="244"/>
      <c r="ERZ34" s="244"/>
      <c r="ESA34" s="244"/>
      <c r="ESB34" s="244"/>
      <c r="ESC34" s="244"/>
      <c r="ESD34" s="244"/>
      <c r="ESE34" s="244"/>
      <c r="ESF34" s="244"/>
      <c r="ESG34" s="244"/>
      <c r="ESH34" s="244"/>
      <c r="ESI34" s="244"/>
      <c r="ESJ34" s="244"/>
      <c r="ESK34" s="244"/>
      <c r="ESL34" s="244"/>
      <c r="ESM34" s="244"/>
      <c r="ESN34" s="244"/>
      <c r="ESO34" s="244"/>
      <c r="ESP34" s="244"/>
      <c r="ESQ34" s="244"/>
      <c r="ESR34" s="244"/>
      <c r="ESS34" s="244"/>
      <c r="EST34" s="244"/>
      <c r="ESU34" s="244"/>
      <c r="ESV34" s="244"/>
      <c r="ESW34" s="244"/>
      <c r="ESX34" s="244"/>
      <c r="ESY34" s="244"/>
      <c r="ESZ34" s="244"/>
      <c r="ETA34" s="244"/>
      <c r="ETB34" s="244"/>
      <c r="ETC34" s="244"/>
      <c r="ETD34" s="244"/>
      <c r="ETE34" s="244"/>
      <c r="ETF34" s="244"/>
      <c r="ETG34" s="244"/>
      <c r="ETH34" s="244"/>
      <c r="ETI34" s="244"/>
      <c r="ETJ34" s="244"/>
      <c r="ETK34" s="244"/>
      <c r="ETL34" s="244"/>
      <c r="ETM34" s="244"/>
      <c r="ETN34" s="244"/>
      <c r="ETO34" s="244"/>
      <c r="ETP34" s="244"/>
      <c r="ETQ34" s="244"/>
      <c r="ETR34" s="244"/>
      <c r="ETS34" s="244"/>
      <c r="ETT34" s="244"/>
      <c r="ETU34" s="244"/>
      <c r="ETV34" s="244"/>
      <c r="ETW34" s="244"/>
      <c r="ETX34" s="244"/>
      <c r="ETY34" s="244"/>
      <c r="ETZ34" s="244"/>
      <c r="EUA34" s="244"/>
      <c r="EUB34" s="244"/>
      <c r="EUC34" s="244"/>
      <c r="EUD34" s="244"/>
      <c r="EUE34" s="244"/>
      <c r="EUF34" s="244"/>
      <c r="EUG34" s="244"/>
      <c r="EUH34" s="244"/>
      <c r="EUI34" s="244"/>
      <c r="EUJ34" s="244"/>
      <c r="EUK34" s="244"/>
      <c r="EUL34" s="244"/>
      <c r="EUM34" s="244"/>
      <c r="EUN34" s="244"/>
      <c r="EUO34" s="244"/>
      <c r="EUP34" s="244"/>
      <c r="EUQ34" s="244"/>
      <c r="EUR34" s="244"/>
      <c r="EUS34" s="244"/>
      <c r="EUT34" s="244"/>
      <c r="EUU34" s="244"/>
      <c r="EUV34" s="244"/>
      <c r="EUW34" s="244"/>
      <c r="EUX34" s="244"/>
      <c r="EUY34" s="244"/>
      <c r="EUZ34" s="244"/>
      <c r="EVA34" s="244"/>
      <c r="EVB34" s="244"/>
      <c r="EVC34" s="244"/>
      <c r="EVD34" s="244"/>
      <c r="EVE34" s="244"/>
      <c r="EVF34" s="244"/>
      <c r="EVG34" s="244"/>
      <c r="EVH34" s="244"/>
      <c r="EVI34" s="244"/>
      <c r="EVJ34" s="244"/>
      <c r="EVK34" s="244"/>
      <c r="EVL34" s="244"/>
      <c r="EVM34" s="244"/>
      <c r="EVN34" s="244"/>
      <c r="EVO34" s="244"/>
      <c r="EVP34" s="244"/>
      <c r="EVQ34" s="244"/>
      <c r="EVR34" s="244"/>
      <c r="EVS34" s="244"/>
      <c r="EVT34" s="244"/>
      <c r="EVU34" s="244"/>
      <c r="EVV34" s="244"/>
      <c r="EVW34" s="244"/>
      <c r="EVX34" s="244"/>
      <c r="EVY34" s="244"/>
      <c r="EVZ34" s="244"/>
      <c r="EWA34" s="244"/>
      <c r="EWB34" s="244"/>
      <c r="EWC34" s="244"/>
      <c r="EWD34" s="244"/>
      <c r="EWE34" s="244"/>
      <c r="EWF34" s="244"/>
      <c r="EWG34" s="244"/>
      <c r="EWH34" s="244"/>
      <c r="EWI34" s="244"/>
      <c r="EWJ34" s="244"/>
      <c r="EWK34" s="244"/>
      <c r="EWL34" s="244"/>
      <c r="EWM34" s="244"/>
      <c r="EWN34" s="244"/>
      <c r="EWO34" s="244"/>
      <c r="EWP34" s="244"/>
      <c r="EWQ34" s="244"/>
      <c r="EWR34" s="244"/>
      <c r="EWS34" s="244"/>
      <c r="EWT34" s="244"/>
      <c r="EWU34" s="244"/>
      <c r="EWV34" s="244"/>
      <c r="EWW34" s="244"/>
      <c r="EWX34" s="244"/>
      <c r="EWY34" s="244"/>
      <c r="EWZ34" s="244"/>
      <c r="EXA34" s="244"/>
      <c r="EXB34" s="244"/>
      <c r="EXC34" s="244"/>
      <c r="EXD34" s="244"/>
      <c r="EXE34" s="244"/>
      <c r="EXF34" s="244"/>
      <c r="EXG34" s="244"/>
      <c r="EXH34" s="244"/>
      <c r="EXI34" s="244"/>
      <c r="EXJ34" s="244"/>
      <c r="EXK34" s="244"/>
      <c r="EXL34" s="244"/>
      <c r="EXM34" s="244"/>
      <c r="EXN34" s="244"/>
      <c r="EXO34" s="244"/>
      <c r="EXP34" s="244"/>
      <c r="EXQ34" s="244"/>
      <c r="EXR34" s="244"/>
      <c r="EXS34" s="244"/>
      <c r="EXT34" s="244"/>
      <c r="EXU34" s="244"/>
      <c r="EXV34" s="244"/>
      <c r="EXW34" s="244"/>
      <c r="EXX34" s="244"/>
      <c r="EXY34" s="244"/>
      <c r="EXZ34" s="244"/>
      <c r="EYA34" s="244"/>
      <c r="EYB34" s="244"/>
      <c r="EYC34" s="244"/>
      <c r="EYD34" s="244"/>
      <c r="EYE34" s="244"/>
      <c r="EYF34" s="244"/>
      <c r="EYG34" s="244"/>
      <c r="EYH34" s="244"/>
      <c r="EYI34" s="244"/>
      <c r="EYJ34" s="244"/>
      <c r="EYK34" s="244"/>
      <c r="EYL34" s="244"/>
      <c r="EYM34" s="244"/>
      <c r="EYN34" s="244"/>
      <c r="EYO34" s="244"/>
      <c r="EYP34" s="244"/>
      <c r="EYQ34" s="244"/>
      <c r="EYR34" s="244"/>
      <c r="EYS34" s="244"/>
      <c r="EYT34" s="244"/>
      <c r="EYU34" s="244"/>
      <c r="EYV34" s="244"/>
      <c r="EYW34" s="244"/>
      <c r="EYX34" s="244"/>
      <c r="EYY34" s="244"/>
      <c r="EYZ34" s="244"/>
      <c r="EZA34" s="244"/>
      <c r="EZB34" s="244"/>
      <c r="EZC34" s="244"/>
      <c r="EZD34" s="244"/>
      <c r="EZE34" s="244"/>
      <c r="EZF34" s="244"/>
      <c r="EZG34" s="244"/>
      <c r="EZH34" s="244"/>
      <c r="EZI34" s="244"/>
      <c r="EZJ34" s="244"/>
      <c r="EZK34" s="244"/>
      <c r="EZL34" s="244"/>
      <c r="EZM34" s="244"/>
      <c r="EZN34" s="244"/>
      <c r="EZO34" s="244"/>
      <c r="EZP34" s="244"/>
      <c r="EZQ34" s="244"/>
      <c r="EZR34" s="244"/>
      <c r="EZS34" s="244"/>
      <c r="EZT34" s="244"/>
      <c r="EZU34" s="244"/>
      <c r="EZV34" s="244"/>
      <c r="EZW34" s="244"/>
      <c r="EZX34" s="244"/>
      <c r="EZY34" s="244"/>
      <c r="EZZ34" s="244"/>
      <c r="FAA34" s="244"/>
      <c r="FAB34" s="244"/>
      <c r="FAC34" s="244"/>
      <c r="FAD34" s="244"/>
      <c r="FAE34" s="244"/>
      <c r="FAF34" s="244"/>
      <c r="FAG34" s="244"/>
      <c r="FAH34" s="244"/>
      <c r="FAI34" s="244"/>
      <c r="FAJ34" s="244"/>
      <c r="FAK34" s="244"/>
      <c r="FAL34" s="244"/>
      <c r="FAM34" s="244"/>
      <c r="FAN34" s="244"/>
      <c r="FAO34" s="244"/>
      <c r="FAP34" s="244"/>
      <c r="FAQ34" s="244"/>
      <c r="FAR34" s="244"/>
      <c r="FAS34" s="244"/>
      <c r="FAT34" s="244"/>
      <c r="FAU34" s="244"/>
      <c r="FAV34" s="244"/>
      <c r="FAW34" s="244"/>
      <c r="FAX34" s="244"/>
      <c r="FAY34" s="244"/>
      <c r="FAZ34" s="244"/>
      <c r="FBA34" s="244"/>
      <c r="FBB34" s="244"/>
      <c r="FBC34" s="244"/>
      <c r="FBD34" s="244"/>
      <c r="FBE34" s="244"/>
      <c r="FBF34" s="244"/>
      <c r="FBG34" s="244"/>
      <c r="FBH34" s="244"/>
      <c r="FBI34" s="244"/>
      <c r="FBJ34" s="244"/>
      <c r="FBK34" s="244"/>
      <c r="FBL34" s="244"/>
      <c r="FBM34" s="244"/>
      <c r="FBN34" s="244"/>
      <c r="FBO34" s="244"/>
      <c r="FBP34" s="244"/>
      <c r="FBQ34" s="244"/>
      <c r="FBR34" s="244"/>
      <c r="FBS34" s="244"/>
      <c r="FBT34" s="244"/>
      <c r="FBU34" s="244"/>
      <c r="FBV34" s="244"/>
      <c r="FBW34" s="244"/>
      <c r="FBX34" s="244"/>
      <c r="FBY34" s="244"/>
      <c r="FBZ34" s="244"/>
      <c r="FCA34" s="244"/>
      <c r="FCB34" s="244"/>
      <c r="FCC34" s="244"/>
      <c r="FCD34" s="244"/>
      <c r="FCE34" s="244"/>
      <c r="FCF34" s="244"/>
      <c r="FCG34" s="244"/>
      <c r="FCH34" s="244"/>
      <c r="FCI34" s="244"/>
      <c r="FCJ34" s="244"/>
      <c r="FCK34" s="244"/>
      <c r="FCL34" s="244"/>
      <c r="FCM34" s="244"/>
      <c r="FCN34" s="244"/>
      <c r="FCO34" s="244"/>
      <c r="FCP34" s="244"/>
      <c r="FCQ34" s="244"/>
      <c r="FCR34" s="244"/>
      <c r="FCS34" s="244"/>
      <c r="FCT34" s="244"/>
      <c r="FCU34" s="244"/>
      <c r="FCV34" s="244"/>
      <c r="FCW34" s="244"/>
      <c r="FCX34" s="244"/>
      <c r="FCY34" s="244"/>
      <c r="FCZ34" s="244"/>
      <c r="FDA34" s="244"/>
      <c r="FDB34" s="244"/>
      <c r="FDC34" s="244"/>
      <c r="FDD34" s="244"/>
      <c r="FDE34" s="244"/>
      <c r="FDF34" s="244"/>
      <c r="FDG34" s="244"/>
      <c r="FDH34" s="244"/>
      <c r="FDI34" s="244"/>
      <c r="FDJ34" s="244"/>
      <c r="FDK34" s="244"/>
      <c r="FDL34" s="244"/>
      <c r="FDM34" s="244"/>
      <c r="FDN34" s="244"/>
      <c r="FDO34" s="244"/>
      <c r="FDP34" s="244"/>
      <c r="FDQ34" s="244"/>
      <c r="FDR34" s="244"/>
      <c r="FDS34" s="244"/>
      <c r="FDT34" s="244"/>
      <c r="FDU34" s="244"/>
      <c r="FDV34" s="244"/>
      <c r="FDW34" s="244"/>
      <c r="FDX34" s="244"/>
      <c r="FDY34" s="244"/>
      <c r="FDZ34" s="244"/>
      <c r="FEA34" s="244"/>
      <c r="FEB34" s="244"/>
      <c r="FEC34" s="244"/>
      <c r="FED34" s="244"/>
      <c r="FEE34" s="244"/>
      <c r="FEF34" s="244"/>
      <c r="FEG34" s="244"/>
      <c r="FEH34" s="244"/>
      <c r="FEI34" s="244"/>
      <c r="FEJ34" s="244"/>
      <c r="FEK34" s="244"/>
      <c r="FEL34" s="244"/>
      <c r="FEM34" s="244"/>
      <c r="FEN34" s="244"/>
      <c r="FEO34" s="244"/>
      <c r="FEP34" s="244"/>
      <c r="FEQ34" s="244"/>
      <c r="FER34" s="244"/>
      <c r="FES34" s="244"/>
      <c r="FET34" s="244"/>
      <c r="FEU34" s="244"/>
      <c r="FEV34" s="244"/>
      <c r="FEW34" s="244"/>
      <c r="FEX34" s="244"/>
      <c r="FEY34" s="244"/>
      <c r="FEZ34" s="244"/>
      <c r="FFA34" s="244"/>
      <c r="FFB34" s="244"/>
      <c r="FFC34" s="244"/>
      <c r="FFD34" s="244"/>
      <c r="FFE34" s="244"/>
      <c r="FFF34" s="244"/>
      <c r="FFG34" s="244"/>
      <c r="FFH34" s="244"/>
      <c r="FFI34" s="244"/>
      <c r="FFJ34" s="244"/>
      <c r="FFK34" s="244"/>
      <c r="FFL34" s="244"/>
      <c r="FFM34" s="244"/>
      <c r="FFN34" s="244"/>
      <c r="FFO34" s="244"/>
      <c r="FFP34" s="244"/>
      <c r="FFQ34" s="244"/>
      <c r="FFR34" s="244"/>
      <c r="FFS34" s="244"/>
      <c r="FFT34" s="244"/>
      <c r="FFU34" s="244"/>
      <c r="FFV34" s="244"/>
      <c r="FFW34" s="244"/>
      <c r="FFX34" s="244"/>
      <c r="FFY34" s="244"/>
      <c r="FFZ34" s="244"/>
      <c r="FGA34" s="244"/>
      <c r="FGB34" s="244"/>
      <c r="FGC34" s="244"/>
      <c r="FGD34" s="244"/>
      <c r="FGE34" s="244"/>
      <c r="FGF34" s="244"/>
      <c r="FGG34" s="244"/>
      <c r="FGH34" s="244"/>
      <c r="FGI34" s="244"/>
      <c r="FGJ34" s="244"/>
      <c r="FGK34" s="244"/>
      <c r="FGL34" s="244"/>
      <c r="FGM34" s="244"/>
      <c r="FGN34" s="244"/>
      <c r="FGO34" s="244"/>
      <c r="FGP34" s="244"/>
      <c r="FGQ34" s="244"/>
      <c r="FGR34" s="244"/>
      <c r="FGS34" s="244"/>
      <c r="FGT34" s="244"/>
      <c r="FGU34" s="244"/>
      <c r="FGV34" s="244"/>
      <c r="FGW34" s="244"/>
      <c r="FGX34" s="244"/>
      <c r="FGY34" s="244"/>
      <c r="FGZ34" s="244"/>
      <c r="FHA34" s="244"/>
      <c r="FHB34" s="244"/>
      <c r="FHC34" s="244"/>
      <c r="FHD34" s="244"/>
      <c r="FHE34" s="244"/>
      <c r="FHF34" s="244"/>
      <c r="FHG34" s="244"/>
      <c r="FHH34" s="244"/>
      <c r="FHI34" s="244"/>
      <c r="FHJ34" s="244"/>
      <c r="FHK34" s="244"/>
      <c r="FHL34" s="244"/>
      <c r="FHM34" s="244"/>
      <c r="FHN34" s="244"/>
      <c r="FHO34" s="244"/>
      <c r="FHP34" s="244"/>
      <c r="FHQ34" s="244"/>
      <c r="FHR34" s="244"/>
      <c r="FHS34" s="244"/>
      <c r="FHT34" s="244"/>
      <c r="FHU34" s="244"/>
      <c r="FHV34" s="244"/>
      <c r="FHW34" s="244"/>
      <c r="FHX34" s="244"/>
      <c r="FHY34" s="244"/>
      <c r="FHZ34" s="244"/>
      <c r="FIA34" s="244"/>
      <c r="FIB34" s="244"/>
      <c r="FIC34" s="244"/>
      <c r="FID34" s="244"/>
      <c r="FIE34" s="244"/>
      <c r="FIF34" s="244"/>
      <c r="FIG34" s="244"/>
      <c r="FIH34" s="244"/>
      <c r="FII34" s="244"/>
      <c r="FIJ34" s="244"/>
      <c r="FIK34" s="244"/>
      <c r="FIL34" s="244"/>
      <c r="FIM34" s="244"/>
      <c r="FIN34" s="244"/>
      <c r="FIO34" s="244"/>
      <c r="FIP34" s="244"/>
      <c r="FIQ34" s="244"/>
      <c r="FIR34" s="244"/>
      <c r="FIS34" s="244"/>
      <c r="FIT34" s="244"/>
      <c r="FIU34" s="244"/>
      <c r="FIV34" s="244"/>
      <c r="FIW34" s="244"/>
      <c r="FIX34" s="244"/>
      <c r="FIY34" s="244"/>
      <c r="FIZ34" s="244"/>
      <c r="FJA34" s="244"/>
      <c r="FJB34" s="244"/>
      <c r="FJC34" s="244"/>
      <c r="FJD34" s="244"/>
      <c r="FJE34" s="244"/>
      <c r="FJF34" s="244"/>
      <c r="FJG34" s="244"/>
      <c r="FJH34" s="244"/>
      <c r="FJI34" s="244"/>
      <c r="FJJ34" s="244"/>
      <c r="FJK34" s="244"/>
      <c r="FJL34" s="244"/>
      <c r="FJM34" s="244"/>
      <c r="FJN34" s="244"/>
      <c r="FJO34" s="244"/>
      <c r="FJP34" s="244"/>
      <c r="FJQ34" s="244"/>
      <c r="FJR34" s="244"/>
      <c r="FJS34" s="244"/>
      <c r="FJT34" s="244"/>
      <c r="FJU34" s="244"/>
      <c r="FJV34" s="244"/>
      <c r="FJW34" s="244"/>
      <c r="FJX34" s="244"/>
      <c r="FJY34" s="244"/>
      <c r="FJZ34" s="244"/>
      <c r="FKA34" s="244"/>
      <c r="FKB34" s="244"/>
      <c r="FKC34" s="244"/>
      <c r="FKD34" s="244"/>
      <c r="FKE34" s="244"/>
      <c r="FKF34" s="244"/>
      <c r="FKG34" s="244"/>
      <c r="FKH34" s="244"/>
      <c r="FKI34" s="244"/>
      <c r="FKJ34" s="244"/>
      <c r="FKK34" s="244"/>
      <c r="FKL34" s="244"/>
      <c r="FKM34" s="244"/>
      <c r="FKN34" s="244"/>
      <c r="FKO34" s="244"/>
      <c r="FKP34" s="244"/>
      <c r="FKQ34" s="244"/>
      <c r="FKR34" s="244"/>
      <c r="FKS34" s="244"/>
      <c r="FKT34" s="244"/>
      <c r="FKU34" s="244"/>
      <c r="FKV34" s="244"/>
      <c r="FKW34" s="244"/>
      <c r="FKX34" s="244"/>
      <c r="FKY34" s="244"/>
      <c r="FKZ34" s="244"/>
      <c r="FLA34" s="244"/>
      <c r="FLB34" s="244"/>
      <c r="FLC34" s="244"/>
      <c r="FLD34" s="244"/>
      <c r="FLE34" s="244"/>
      <c r="FLF34" s="244"/>
      <c r="FLG34" s="244"/>
      <c r="FLH34" s="244"/>
      <c r="FLI34" s="244"/>
      <c r="FLJ34" s="244"/>
      <c r="FLK34" s="244"/>
      <c r="FLL34" s="244"/>
      <c r="FLM34" s="244"/>
      <c r="FLN34" s="244"/>
      <c r="FLO34" s="244"/>
      <c r="FLP34" s="244"/>
      <c r="FLQ34" s="244"/>
      <c r="FLR34" s="244"/>
      <c r="FLS34" s="244"/>
      <c r="FLT34" s="244"/>
      <c r="FLU34" s="244"/>
      <c r="FLV34" s="244"/>
      <c r="FLW34" s="244"/>
      <c r="FLX34" s="244"/>
      <c r="FLY34" s="244"/>
      <c r="FLZ34" s="244"/>
      <c r="FMA34" s="244"/>
      <c r="FMB34" s="244"/>
      <c r="FMC34" s="244"/>
      <c r="FMD34" s="244"/>
      <c r="FME34" s="244"/>
      <c r="FMF34" s="244"/>
      <c r="FMG34" s="244"/>
      <c r="FMH34" s="244"/>
      <c r="FMI34" s="244"/>
      <c r="FMJ34" s="244"/>
      <c r="FMK34" s="244"/>
      <c r="FML34" s="244"/>
      <c r="FMM34" s="244"/>
      <c r="FMN34" s="244"/>
      <c r="FMO34" s="244"/>
      <c r="FMP34" s="244"/>
      <c r="FMQ34" s="244"/>
      <c r="FMR34" s="244"/>
      <c r="FMS34" s="244"/>
      <c r="FMT34" s="244"/>
      <c r="FMU34" s="244"/>
      <c r="FMV34" s="244"/>
      <c r="FMW34" s="244"/>
      <c r="FMX34" s="244"/>
      <c r="FMY34" s="244"/>
      <c r="FMZ34" s="244"/>
      <c r="FNA34" s="244"/>
      <c r="FNB34" s="244"/>
      <c r="FNC34" s="244"/>
      <c r="FND34" s="244"/>
      <c r="FNE34" s="244"/>
      <c r="FNF34" s="244"/>
      <c r="FNG34" s="244"/>
      <c r="FNH34" s="244"/>
      <c r="FNI34" s="244"/>
      <c r="FNJ34" s="244"/>
      <c r="FNK34" s="244"/>
      <c r="FNL34" s="244"/>
      <c r="FNM34" s="244"/>
      <c r="FNN34" s="244"/>
      <c r="FNO34" s="244"/>
      <c r="FNP34" s="244"/>
      <c r="FNQ34" s="244"/>
      <c r="FNR34" s="244"/>
      <c r="FNS34" s="244"/>
      <c r="FNT34" s="244"/>
      <c r="FNU34" s="244"/>
      <c r="FNV34" s="244"/>
      <c r="FNW34" s="244"/>
      <c r="FNX34" s="244"/>
      <c r="FNY34" s="244"/>
      <c r="FNZ34" s="244"/>
      <c r="FOA34" s="244"/>
      <c r="FOB34" s="244"/>
      <c r="FOC34" s="244"/>
      <c r="FOD34" s="244"/>
      <c r="FOE34" s="244"/>
      <c r="FOF34" s="244"/>
      <c r="FOG34" s="244"/>
      <c r="FOH34" s="244"/>
      <c r="FOI34" s="244"/>
      <c r="FOJ34" s="244"/>
      <c r="FOK34" s="244"/>
      <c r="FOL34" s="244"/>
      <c r="FOM34" s="244"/>
      <c r="FON34" s="244"/>
      <c r="FOO34" s="244"/>
      <c r="FOP34" s="244"/>
      <c r="FOQ34" s="244"/>
      <c r="FOR34" s="244"/>
      <c r="FOS34" s="244"/>
      <c r="FOT34" s="244"/>
      <c r="FOU34" s="244"/>
      <c r="FOV34" s="244"/>
      <c r="FOW34" s="244"/>
      <c r="FOX34" s="244"/>
      <c r="FOY34" s="244"/>
      <c r="FOZ34" s="244"/>
      <c r="FPA34" s="244"/>
      <c r="FPB34" s="244"/>
      <c r="FPC34" s="244"/>
      <c r="FPD34" s="244"/>
      <c r="FPE34" s="244"/>
      <c r="FPF34" s="244"/>
      <c r="FPG34" s="244"/>
      <c r="FPH34" s="244"/>
      <c r="FPI34" s="244"/>
      <c r="FPJ34" s="244"/>
      <c r="FPK34" s="244"/>
      <c r="FPL34" s="244"/>
      <c r="FPM34" s="244"/>
      <c r="FPN34" s="244"/>
      <c r="FPO34" s="244"/>
      <c r="FPP34" s="244"/>
      <c r="FPQ34" s="244"/>
      <c r="FPR34" s="244"/>
      <c r="FPS34" s="244"/>
      <c r="FPT34" s="244"/>
      <c r="FPU34" s="244"/>
      <c r="FPV34" s="244"/>
      <c r="FPW34" s="244"/>
      <c r="FPX34" s="244"/>
      <c r="FPY34" s="244"/>
      <c r="FPZ34" s="244"/>
      <c r="FQA34" s="244"/>
      <c r="FQB34" s="244"/>
      <c r="FQC34" s="244"/>
      <c r="FQD34" s="244"/>
      <c r="FQE34" s="244"/>
      <c r="FQF34" s="244"/>
      <c r="FQG34" s="244"/>
      <c r="FQH34" s="244"/>
      <c r="FQI34" s="244"/>
      <c r="FQJ34" s="244"/>
      <c r="FQK34" s="244"/>
      <c r="FQL34" s="244"/>
      <c r="FQM34" s="244"/>
      <c r="FQN34" s="244"/>
      <c r="FQO34" s="244"/>
      <c r="FQP34" s="244"/>
      <c r="FQQ34" s="244"/>
      <c r="FQR34" s="244"/>
      <c r="FQS34" s="244"/>
      <c r="FQT34" s="244"/>
      <c r="FQU34" s="244"/>
      <c r="FQV34" s="244"/>
      <c r="FQW34" s="244"/>
      <c r="FQX34" s="244"/>
      <c r="FQY34" s="244"/>
      <c r="FQZ34" s="244"/>
      <c r="FRA34" s="244"/>
      <c r="FRB34" s="244"/>
      <c r="FRC34" s="244"/>
      <c r="FRD34" s="244"/>
      <c r="FRE34" s="244"/>
      <c r="FRF34" s="244"/>
      <c r="FRG34" s="244"/>
      <c r="FRH34" s="244"/>
      <c r="FRI34" s="244"/>
      <c r="FRJ34" s="244"/>
      <c r="FRK34" s="244"/>
      <c r="FRL34" s="244"/>
      <c r="FRM34" s="244"/>
      <c r="FRN34" s="244"/>
      <c r="FRO34" s="244"/>
      <c r="FRP34" s="244"/>
      <c r="FRQ34" s="244"/>
      <c r="FRR34" s="244"/>
      <c r="FRS34" s="244"/>
      <c r="FRT34" s="244"/>
      <c r="FRU34" s="244"/>
      <c r="FRV34" s="244"/>
      <c r="FRW34" s="244"/>
      <c r="FRX34" s="244"/>
      <c r="FRY34" s="244"/>
      <c r="FRZ34" s="244"/>
      <c r="FSA34" s="244"/>
      <c r="FSB34" s="244"/>
      <c r="FSC34" s="244"/>
      <c r="FSD34" s="244"/>
      <c r="FSE34" s="244"/>
      <c r="FSF34" s="244"/>
      <c r="FSG34" s="244"/>
      <c r="FSH34" s="244"/>
      <c r="FSI34" s="244"/>
      <c r="FSJ34" s="244"/>
      <c r="FSK34" s="244"/>
      <c r="FSL34" s="244"/>
      <c r="FSM34" s="244"/>
      <c r="FSN34" s="244"/>
      <c r="FSO34" s="244"/>
      <c r="FSP34" s="244"/>
      <c r="FSQ34" s="244"/>
      <c r="FSR34" s="244"/>
      <c r="FSS34" s="244"/>
      <c r="FST34" s="244"/>
      <c r="FSU34" s="244"/>
      <c r="FSV34" s="244"/>
      <c r="FSW34" s="244"/>
      <c r="FSX34" s="244"/>
      <c r="FSY34" s="244"/>
      <c r="FSZ34" s="244"/>
      <c r="FTA34" s="244"/>
      <c r="FTB34" s="244"/>
      <c r="FTC34" s="244"/>
      <c r="FTD34" s="244"/>
      <c r="FTE34" s="244"/>
      <c r="FTF34" s="244"/>
      <c r="FTG34" s="244"/>
      <c r="FTH34" s="244"/>
      <c r="FTI34" s="244"/>
      <c r="FTJ34" s="244"/>
      <c r="FTK34" s="244"/>
      <c r="FTL34" s="244"/>
      <c r="FTM34" s="244"/>
      <c r="FTN34" s="244"/>
      <c r="FTO34" s="244"/>
      <c r="FTP34" s="244"/>
      <c r="FTQ34" s="244"/>
      <c r="FTR34" s="244"/>
      <c r="FTS34" s="244"/>
      <c r="FTT34" s="244"/>
      <c r="FTU34" s="244"/>
      <c r="FTV34" s="244"/>
      <c r="FTW34" s="244"/>
      <c r="FTX34" s="244"/>
      <c r="FTY34" s="244"/>
      <c r="FTZ34" s="244"/>
      <c r="FUA34" s="244"/>
      <c r="FUB34" s="244"/>
      <c r="FUC34" s="244"/>
      <c r="FUD34" s="244"/>
      <c r="FUE34" s="244"/>
      <c r="FUF34" s="244"/>
      <c r="FUG34" s="244"/>
      <c r="FUH34" s="244"/>
      <c r="FUI34" s="244"/>
      <c r="FUJ34" s="244"/>
      <c r="FUK34" s="244"/>
      <c r="FUL34" s="244"/>
      <c r="FUM34" s="244"/>
      <c r="FUN34" s="244"/>
      <c r="FUO34" s="244"/>
      <c r="FUP34" s="244"/>
      <c r="FUQ34" s="244"/>
      <c r="FUR34" s="244"/>
      <c r="FUS34" s="244"/>
      <c r="FUT34" s="244"/>
      <c r="FUU34" s="244"/>
      <c r="FUV34" s="244"/>
      <c r="FUW34" s="244"/>
      <c r="FUX34" s="244"/>
      <c r="FUY34" s="244"/>
      <c r="FUZ34" s="244"/>
      <c r="FVA34" s="244"/>
      <c r="FVB34" s="244"/>
      <c r="FVC34" s="244"/>
      <c r="FVD34" s="244"/>
      <c r="FVE34" s="244"/>
      <c r="FVF34" s="244"/>
      <c r="FVG34" s="244"/>
      <c r="FVH34" s="244"/>
      <c r="FVI34" s="244"/>
      <c r="FVJ34" s="244"/>
      <c r="FVK34" s="244"/>
      <c r="FVL34" s="244"/>
      <c r="FVM34" s="244"/>
      <c r="FVN34" s="244"/>
      <c r="FVO34" s="244"/>
      <c r="FVP34" s="244"/>
      <c r="FVQ34" s="244"/>
      <c r="FVR34" s="244"/>
      <c r="FVS34" s="244"/>
      <c r="FVT34" s="244"/>
      <c r="FVU34" s="244"/>
      <c r="FVV34" s="244"/>
      <c r="FVW34" s="244"/>
      <c r="FVX34" s="244"/>
      <c r="FVY34" s="244"/>
      <c r="FVZ34" s="244"/>
      <c r="FWA34" s="244"/>
      <c r="FWB34" s="244"/>
      <c r="FWC34" s="244"/>
      <c r="FWD34" s="244"/>
      <c r="FWE34" s="244"/>
      <c r="FWF34" s="244"/>
      <c r="FWG34" s="244"/>
      <c r="FWH34" s="244"/>
      <c r="FWI34" s="244"/>
      <c r="FWJ34" s="244"/>
      <c r="FWK34" s="244"/>
      <c r="FWL34" s="244"/>
      <c r="FWM34" s="244"/>
      <c r="FWN34" s="244"/>
      <c r="FWO34" s="244"/>
      <c r="FWP34" s="244"/>
      <c r="FWQ34" s="244"/>
      <c r="FWR34" s="244"/>
      <c r="FWS34" s="244"/>
      <c r="FWT34" s="244"/>
      <c r="FWU34" s="244"/>
      <c r="FWV34" s="244"/>
      <c r="FWW34" s="244"/>
      <c r="FWX34" s="244"/>
      <c r="FWY34" s="244"/>
      <c r="FWZ34" s="244"/>
      <c r="FXA34" s="244"/>
      <c r="FXB34" s="244"/>
      <c r="FXC34" s="244"/>
      <c r="FXD34" s="244"/>
      <c r="FXE34" s="244"/>
      <c r="FXF34" s="244"/>
      <c r="FXG34" s="244"/>
      <c r="FXH34" s="244"/>
      <c r="FXI34" s="244"/>
      <c r="FXJ34" s="244"/>
      <c r="FXK34" s="244"/>
      <c r="FXL34" s="244"/>
      <c r="FXM34" s="244"/>
      <c r="FXN34" s="244"/>
      <c r="FXO34" s="244"/>
      <c r="FXP34" s="244"/>
      <c r="FXQ34" s="244"/>
      <c r="FXR34" s="244"/>
      <c r="FXS34" s="244"/>
      <c r="FXT34" s="244"/>
      <c r="FXU34" s="244"/>
      <c r="FXV34" s="244"/>
      <c r="FXW34" s="244"/>
      <c r="FXX34" s="244"/>
      <c r="FXY34" s="244"/>
      <c r="FXZ34" s="244"/>
      <c r="FYA34" s="244"/>
      <c r="FYB34" s="244"/>
      <c r="FYC34" s="244"/>
      <c r="FYD34" s="244"/>
      <c r="FYE34" s="244"/>
      <c r="FYF34" s="244"/>
      <c r="FYG34" s="244"/>
      <c r="FYH34" s="244"/>
      <c r="FYI34" s="244"/>
      <c r="FYJ34" s="244"/>
      <c r="FYK34" s="244"/>
      <c r="FYL34" s="244"/>
      <c r="FYM34" s="244"/>
      <c r="FYN34" s="244"/>
      <c r="FYO34" s="244"/>
      <c r="FYP34" s="244"/>
      <c r="FYQ34" s="244"/>
      <c r="FYR34" s="244"/>
      <c r="FYS34" s="244"/>
      <c r="FYT34" s="244"/>
      <c r="FYU34" s="244"/>
      <c r="FYV34" s="244"/>
      <c r="FYW34" s="244"/>
      <c r="FYX34" s="244"/>
      <c r="FYY34" s="244"/>
      <c r="FYZ34" s="244"/>
      <c r="FZA34" s="244"/>
      <c r="FZB34" s="244"/>
      <c r="FZC34" s="244"/>
      <c r="FZD34" s="244"/>
      <c r="FZE34" s="244"/>
      <c r="FZF34" s="244"/>
      <c r="FZG34" s="244"/>
      <c r="FZH34" s="244"/>
      <c r="FZI34" s="244"/>
      <c r="FZJ34" s="244"/>
      <c r="FZK34" s="244"/>
      <c r="FZL34" s="244"/>
      <c r="FZM34" s="244"/>
      <c r="FZN34" s="244"/>
      <c r="FZO34" s="244"/>
      <c r="FZP34" s="244"/>
      <c r="FZQ34" s="244"/>
      <c r="FZR34" s="244"/>
      <c r="FZS34" s="244"/>
      <c r="FZT34" s="244"/>
      <c r="FZU34" s="244"/>
      <c r="FZV34" s="244"/>
      <c r="FZW34" s="244"/>
      <c r="FZX34" s="244"/>
      <c r="FZY34" s="244"/>
      <c r="FZZ34" s="244"/>
      <c r="GAA34" s="244"/>
      <c r="GAB34" s="244"/>
      <c r="GAC34" s="244"/>
      <c r="GAD34" s="244"/>
      <c r="GAE34" s="244"/>
      <c r="GAF34" s="244"/>
      <c r="GAG34" s="244"/>
      <c r="GAH34" s="244"/>
      <c r="GAI34" s="244"/>
      <c r="GAJ34" s="244"/>
      <c r="GAK34" s="244"/>
      <c r="GAL34" s="244"/>
      <c r="GAM34" s="244"/>
      <c r="GAN34" s="244"/>
      <c r="GAO34" s="244"/>
      <c r="GAP34" s="244"/>
      <c r="GAQ34" s="244"/>
      <c r="GAR34" s="244"/>
      <c r="GAS34" s="244"/>
      <c r="GAT34" s="244"/>
      <c r="GAU34" s="244"/>
      <c r="GAV34" s="244"/>
      <c r="GAW34" s="244"/>
      <c r="GAX34" s="244"/>
      <c r="GAY34" s="244"/>
      <c r="GAZ34" s="244"/>
      <c r="GBA34" s="244"/>
      <c r="GBB34" s="244"/>
      <c r="GBC34" s="244"/>
      <c r="GBD34" s="244"/>
      <c r="GBE34" s="244"/>
      <c r="GBF34" s="244"/>
      <c r="GBG34" s="244"/>
      <c r="GBH34" s="244"/>
      <c r="GBI34" s="244"/>
      <c r="GBJ34" s="244"/>
      <c r="GBK34" s="244"/>
      <c r="GBL34" s="244"/>
      <c r="GBM34" s="244"/>
      <c r="GBN34" s="244"/>
      <c r="GBO34" s="244"/>
      <c r="GBP34" s="244"/>
      <c r="GBQ34" s="244"/>
      <c r="GBR34" s="244"/>
      <c r="GBS34" s="244"/>
      <c r="GBT34" s="244"/>
      <c r="GBU34" s="244"/>
      <c r="GBV34" s="244"/>
      <c r="GBW34" s="244"/>
      <c r="GBX34" s="244"/>
      <c r="GBY34" s="244"/>
      <c r="GBZ34" s="244"/>
      <c r="GCA34" s="244"/>
      <c r="GCB34" s="244"/>
      <c r="GCC34" s="244"/>
      <c r="GCD34" s="244"/>
      <c r="GCE34" s="244"/>
      <c r="GCF34" s="244"/>
      <c r="GCG34" s="244"/>
      <c r="GCH34" s="244"/>
      <c r="GCI34" s="244"/>
      <c r="GCJ34" s="244"/>
      <c r="GCK34" s="244"/>
      <c r="GCL34" s="244"/>
      <c r="GCM34" s="244"/>
      <c r="GCN34" s="244"/>
      <c r="GCO34" s="244"/>
      <c r="GCP34" s="244"/>
      <c r="GCQ34" s="244"/>
      <c r="GCR34" s="244"/>
      <c r="GCS34" s="244"/>
      <c r="GCT34" s="244"/>
      <c r="GCU34" s="244"/>
      <c r="GCV34" s="244"/>
      <c r="GCW34" s="244"/>
      <c r="GCX34" s="244"/>
      <c r="GCY34" s="244"/>
      <c r="GCZ34" s="244"/>
      <c r="GDA34" s="244"/>
      <c r="GDB34" s="244"/>
      <c r="GDC34" s="244"/>
      <c r="GDD34" s="244"/>
      <c r="GDE34" s="244"/>
      <c r="GDF34" s="244"/>
      <c r="GDG34" s="244"/>
      <c r="GDH34" s="244"/>
      <c r="GDI34" s="244"/>
      <c r="GDJ34" s="244"/>
      <c r="GDK34" s="244"/>
      <c r="GDL34" s="244"/>
      <c r="GDM34" s="244"/>
      <c r="GDN34" s="244"/>
      <c r="GDO34" s="244"/>
      <c r="GDP34" s="244"/>
      <c r="GDQ34" s="244"/>
      <c r="GDR34" s="244"/>
      <c r="GDS34" s="244"/>
      <c r="GDT34" s="244"/>
      <c r="GDU34" s="244"/>
      <c r="GDV34" s="244"/>
      <c r="GDW34" s="244"/>
      <c r="GDX34" s="244"/>
      <c r="GDY34" s="244"/>
      <c r="GDZ34" s="244"/>
      <c r="GEA34" s="244"/>
      <c r="GEB34" s="244"/>
      <c r="GEC34" s="244"/>
      <c r="GED34" s="244"/>
      <c r="GEE34" s="244"/>
      <c r="GEF34" s="244"/>
      <c r="GEG34" s="244"/>
      <c r="GEH34" s="244"/>
      <c r="GEI34" s="244"/>
      <c r="GEJ34" s="244"/>
      <c r="GEK34" s="244"/>
      <c r="GEL34" s="244"/>
      <c r="GEM34" s="244"/>
      <c r="GEN34" s="244"/>
      <c r="GEO34" s="244"/>
      <c r="GEP34" s="244"/>
      <c r="GEQ34" s="244"/>
      <c r="GER34" s="244"/>
      <c r="GES34" s="244"/>
      <c r="GET34" s="244"/>
      <c r="GEU34" s="244"/>
      <c r="GEV34" s="244"/>
      <c r="GEW34" s="244"/>
      <c r="GEX34" s="244"/>
      <c r="GEY34" s="244"/>
      <c r="GEZ34" s="244"/>
      <c r="GFA34" s="244"/>
      <c r="GFB34" s="244"/>
      <c r="GFC34" s="244"/>
      <c r="GFD34" s="244"/>
      <c r="GFE34" s="244"/>
      <c r="GFF34" s="244"/>
      <c r="GFG34" s="244"/>
      <c r="GFH34" s="244"/>
      <c r="GFI34" s="244"/>
      <c r="GFJ34" s="244"/>
      <c r="GFK34" s="244"/>
      <c r="GFL34" s="244"/>
      <c r="GFM34" s="244"/>
      <c r="GFN34" s="244"/>
      <c r="GFO34" s="244"/>
      <c r="GFP34" s="244"/>
      <c r="GFQ34" s="244"/>
      <c r="GFR34" s="244"/>
      <c r="GFS34" s="244"/>
      <c r="GFT34" s="244"/>
      <c r="GFU34" s="244"/>
      <c r="GFV34" s="244"/>
      <c r="GFW34" s="244"/>
      <c r="GFX34" s="244"/>
      <c r="GFY34" s="244"/>
      <c r="GFZ34" s="244"/>
      <c r="GGA34" s="244"/>
      <c r="GGB34" s="244"/>
      <c r="GGC34" s="244"/>
      <c r="GGD34" s="244"/>
      <c r="GGE34" s="244"/>
      <c r="GGF34" s="244"/>
      <c r="GGG34" s="244"/>
      <c r="GGH34" s="244"/>
      <c r="GGI34" s="244"/>
      <c r="GGJ34" s="244"/>
      <c r="GGK34" s="244"/>
      <c r="GGL34" s="244"/>
      <c r="GGM34" s="244"/>
      <c r="GGN34" s="244"/>
      <c r="GGO34" s="244"/>
      <c r="GGP34" s="244"/>
      <c r="GGQ34" s="244"/>
      <c r="GGR34" s="244"/>
      <c r="GGS34" s="244"/>
      <c r="GGT34" s="244"/>
      <c r="GGU34" s="244"/>
      <c r="GGV34" s="244"/>
      <c r="GGW34" s="244"/>
      <c r="GGX34" s="244"/>
      <c r="GGY34" s="244"/>
      <c r="GGZ34" s="244"/>
      <c r="GHA34" s="244"/>
      <c r="GHB34" s="244"/>
      <c r="GHC34" s="244"/>
      <c r="GHD34" s="244"/>
      <c r="GHE34" s="244"/>
      <c r="GHF34" s="244"/>
      <c r="GHG34" s="244"/>
      <c r="GHH34" s="244"/>
      <c r="GHI34" s="244"/>
      <c r="GHJ34" s="244"/>
      <c r="GHK34" s="244"/>
      <c r="GHL34" s="244"/>
      <c r="GHM34" s="244"/>
      <c r="GHN34" s="244"/>
      <c r="GHO34" s="244"/>
      <c r="GHP34" s="244"/>
      <c r="GHQ34" s="244"/>
      <c r="GHR34" s="244"/>
      <c r="GHS34" s="244"/>
      <c r="GHT34" s="244"/>
      <c r="GHU34" s="244"/>
      <c r="GHV34" s="244"/>
      <c r="GHW34" s="244"/>
      <c r="GHX34" s="244"/>
      <c r="GHY34" s="244"/>
      <c r="GHZ34" s="244"/>
      <c r="GIA34" s="244"/>
      <c r="GIB34" s="244"/>
      <c r="GIC34" s="244"/>
      <c r="GID34" s="244"/>
      <c r="GIE34" s="244"/>
      <c r="GIF34" s="244"/>
      <c r="GIG34" s="244"/>
      <c r="GIH34" s="244"/>
      <c r="GII34" s="244"/>
      <c r="GIJ34" s="244"/>
      <c r="GIK34" s="244"/>
      <c r="GIL34" s="244"/>
      <c r="GIM34" s="244"/>
      <c r="GIN34" s="244"/>
      <c r="GIO34" s="244"/>
      <c r="GIP34" s="244"/>
      <c r="GIQ34" s="244"/>
      <c r="GIR34" s="244"/>
      <c r="GIS34" s="244"/>
      <c r="GIT34" s="244"/>
      <c r="GIU34" s="244"/>
      <c r="GIV34" s="244"/>
      <c r="GIW34" s="244"/>
      <c r="GIX34" s="244"/>
      <c r="GIY34" s="244"/>
      <c r="GIZ34" s="244"/>
      <c r="GJA34" s="244"/>
      <c r="GJB34" s="244"/>
      <c r="GJC34" s="244"/>
      <c r="GJD34" s="244"/>
      <c r="GJE34" s="244"/>
      <c r="GJF34" s="244"/>
      <c r="GJG34" s="244"/>
      <c r="GJH34" s="244"/>
      <c r="GJI34" s="244"/>
      <c r="GJJ34" s="244"/>
      <c r="GJK34" s="244"/>
      <c r="GJL34" s="244"/>
      <c r="GJM34" s="244"/>
      <c r="GJN34" s="244"/>
      <c r="GJO34" s="244"/>
      <c r="GJP34" s="244"/>
      <c r="GJQ34" s="244"/>
      <c r="GJR34" s="244"/>
      <c r="GJS34" s="244"/>
      <c r="GJT34" s="244"/>
      <c r="GJU34" s="244"/>
      <c r="GJV34" s="244"/>
      <c r="GJW34" s="244"/>
      <c r="GJX34" s="244"/>
      <c r="GJY34" s="244"/>
      <c r="GJZ34" s="244"/>
      <c r="GKA34" s="244"/>
      <c r="GKB34" s="244"/>
      <c r="GKC34" s="244"/>
      <c r="GKD34" s="244"/>
      <c r="GKE34" s="244"/>
      <c r="GKF34" s="244"/>
      <c r="GKG34" s="244"/>
      <c r="GKH34" s="244"/>
      <c r="GKI34" s="244"/>
      <c r="GKJ34" s="244"/>
      <c r="GKK34" s="244"/>
      <c r="GKL34" s="244"/>
      <c r="GKM34" s="244"/>
      <c r="GKN34" s="244"/>
      <c r="GKO34" s="244"/>
      <c r="GKP34" s="244"/>
      <c r="GKQ34" s="244"/>
      <c r="GKR34" s="244"/>
      <c r="GKS34" s="244"/>
      <c r="GKT34" s="244"/>
      <c r="GKU34" s="244"/>
      <c r="GKV34" s="244"/>
      <c r="GKW34" s="244"/>
      <c r="GKX34" s="244"/>
      <c r="GKY34" s="244"/>
      <c r="GKZ34" s="244"/>
      <c r="GLA34" s="244"/>
      <c r="GLB34" s="244"/>
      <c r="GLC34" s="244"/>
      <c r="GLD34" s="244"/>
      <c r="GLE34" s="244"/>
      <c r="GLF34" s="244"/>
      <c r="GLG34" s="244"/>
      <c r="GLH34" s="244"/>
      <c r="GLI34" s="244"/>
      <c r="GLJ34" s="244"/>
      <c r="GLK34" s="244"/>
      <c r="GLL34" s="244"/>
      <c r="GLM34" s="244"/>
      <c r="GLN34" s="244"/>
      <c r="GLO34" s="244"/>
      <c r="GLP34" s="244"/>
      <c r="GLQ34" s="244"/>
      <c r="GLR34" s="244"/>
      <c r="GLS34" s="244"/>
      <c r="GLT34" s="244"/>
      <c r="GLU34" s="244"/>
      <c r="GLV34" s="244"/>
      <c r="GLW34" s="244"/>
      <c r="GLX34" s="244"/>
      <c r="GLY34" s="244"/>
      <c r="GLZ34" s="244"/>
      <c r="GMA34" s="244"/>
      <c r="GMB34" s="244"/>
      <c r="GMC34" s="244"/>
      <c r="GMD34" s="244"/>
      <c r="GME34" s="244"/>
      <c r="GMF34" s="244"/>
      <c r="GMG34" s="244"/>
      <c r="GMH34" s="244"/>
      <c r="GMI34" s="244"/>
      <c r="GMJ34" s="244"/>
      <c r="GMK34" s="244"/>
      <c r="GML34" s="244"/>
      <c r="GMM34" s="244"/>
      <c r="GMN34" s="244"/>
      <c r="GMO34" s="244"/>
      <c r="GMP34" s="244"/>
      <c r="GMQ34" s="244"/>
      <c r="GMR34" s="244"/>
      <c r="GMS34" s="244"/>
      <c r="GMT34" s="244"/>
      <c r="GMU34" s="244"/>
      <c r="GMV34" s="244"/>
      <c r="GMW34" s="244"/>
      <c r="GMX34" s="244"/>
      <c r="GMY34" s="244"/>
      <c r="GMZ34" s="244"/>
      <c r="GNA34" s="244"/>
      <c r="GNB34" s="244"/>
      <c r="GNC34" s="244"/>
      <c r="GND34" s="244"/>
      <c r="GNE34" s="244"/>
      <c r="GNF34" s="244"/>
      <c r="GNG34" s="244"/>
      <c r="GNH34" s="244"/>
      <c r="GNI34" s="244"/>
      <c r="GNJ34" s="244"/>
      <c r="GNK34" s="244"/>
      <c r="GNL34" s="244"/>
      <c r="GNM34" s="244"/>
      <c r="GNN34" s="244"/>
      <c r="GNO34" s="244"/>
      <c r="GNP34" s="244"/>
      <c r="GNQ34" s="244"/>
      <c r="GNR34" s="244"/>
      <c r="GNS34" s="244"/>
      <c r="GNT34" s="244"/>
      <c r="GNU34" s="244"/>
      <c r="GNV34" s="244"/>
      <c r="GNW34" s="244"/>
      <c r="GNX34" s="244"/>
      <c r="GNY34" s="244"/>
      <c r="GNZ34" s="244"/>
      <c r="GOA34" s="244"/>
      <c r="GOB34" s="244"/>
      <c r="GOC34" s="244"/>
      <c r="GOD34" s="244"/>
      <c r="GOE34" s="244"/>
      <c r="GOF34" s="244"/>
      <c r="GOG34" s="244"/>
      <c r="GOH34" s="244"/>
      <c r="GOI34" s="244"/>
      <c r="GOJ34" s="244"/>
      <c r="GOK34" s="244"/>
      <c r="GOL34" s="244"/>
      <c r="GOM34" s="244"/>
      <c r="GON34" s="244"/>
      <c r="GOO34" s="244"/>
      <c r="GOP34" s="244"/>
      <c r="GOQ34" s="244"/>
      <c r="GOR34" s="244"/>
      <c r="GOS34" s="244"/>
      <c r="GOT34" s="244"/>
      <c r="GOU34" s="244"/>
      <c r="GOV34" s="244"/>
      <c r="GOW34" s="244"/>
      <c r="GOX34" s="244"/>
      <c r="GOY34" s="244"/>
      <c r="GOZ34" s="244"/>
      <c r="GPA34" s="244"/>
      <c r="GPB34" s="244"/>
      <c r="GPC34" s="244"/>
      <c r="GPD34" s="244"/>
      <c r="GPE34" s="244"/>
      <c r="GPF34" s="244"/>
      <c r="GPG34" s="244"/>
      <c r="GPH34" s="244"/>
      <c r="GPI34" s="244"/>
      <c r="GPJ34" s="244"/>
      <c r="GPK34" s="244"/>
      <c r="GPL34" s="244"/>
      <c r="GPM34" s="244"/>
      <c r="GPN34" s="244"/>
      <c r="GPO34" s="244"/>
      <c r="GPP34" s="244"/>
      <c r="GPQ34" s="244"/>
      <c r="GPR34" s="244"/>
      <c r="GPS34" s="244"/>
      <c r="GPT34" s="244"/>
      <c r="GPU34" s="244"/>
      <c r="GPV34" s="244"/>
      <c r="GPW34" s="244"/>
      <c r="GPX34" s="244"/>
      <c r="GPY34" s="244"/>
      <c r="GPZ34" s="244"/>
      <c r="GQA34" s="244"/>
      <c r="GQB34" s="244"/>
      <c r="GQC34" s="244"/>
      <c r="GQD34" s="244"/>
      <c r="GQE34" s="244"/>
      <c r="GQF34" s="244"/>
      <c r="GQG34" s="244"/>
      <c r="GQH34" s="244"/>
      <c r="GQI34" s="244"/>
      <c r="GQJ34" s="244"/>
      <c r="GQK34" s="244"/>
      <c r="GQL34" s="244"/>
      <c r="GQM34" s="244"/>
      <c r="GQN34" s="244"/>
      <c r="GQO34" s="244"/>
      <c r="GQP34" s="244"/>
      <c r="GQQ34" s="244"/>
      <c r="GQR34" s="244"/>
      <c r="GQS34" s="244"/>
      <c r="GQT34" s="244"/>
      <c r="GQU34" s="244"/>
      <c r="GQV34" s="244"/>
      <c r="GQW34" s="244"/>
      <c r="GQX34" s="244"/>
      <c r="GQY34" s="244"/>
      <c r="GQZ34" s="244"/>
      <c r="GRA34" s="244"/>
      <c r="GRB34" s="244"/>
      <c r="GRC34" s="244"/>
      <c r="GRD34" s="244"/>
      <c r="GRE34" s="244"/>
      <c r="GRF34" s="244"/>
      <c r="GRG34" s="244"/>
      <c r="GRH34" s="244"/>
      <c r="GRI34" s="244"/>
      <c r="GRJ34" s="244"/>
      <c r="GRK34" s="244"/>
      <c r="GRL34" s="244"/>
      <c r="GRM34" s="244"/>
      <c r="GRN34" s="244"/>
      <c r="GRO34" s="244"/>
      <c r="GRP34" s="244"/>
      <c r="GRQ34" s="244"/>
      <c r="GRR34" s="244"/>
      <c r="GRS34" s="244"/>
      <c r="GRT34" s="244"/>
      <c r="GRU34" s="244"/>
      <c r="GRV34" s="244"/>
      <c r="GRW34" s="244"/>
      <c r="GRX34" s="244"/>
      <c r="GRY34" s="244"/>
      <c r="GRZ34" s="244"/>
      <c r="GSA34" s="244"/>
      <c r="GSB34" s="244"/>
      <c r="GSC34" s="244"/>
      <c r="GSD34" s="244"/>
      <c r="GSE34" s="244"/>
      <c r="GSF34" s="244"/>
      <c r="GSG34" s="244"/>
      <c r="GSH34" s="244"/>
      <c r="GSI34" s="244"/>
      <c r="GSJ34" s="244"/>
      <c r="GSK34" s="244"/>
      <c r="GSL34" s="244"/>
      <c r="GSM34" s="244"/>
      <c r="GSN34" s="244"/>
      <c r="GSO34" s="244"/>
      <c r="GSP34" s="244"/>
      <c r="GSQ34" s="244"/>
      <c r="GSR34" s="244"/>
      <c r="GSS34" s="244"/>
      <c r="GST34" s="244"/>
      <c r="GSU34" s="244"/>
      <c r="GSV34" s="244"/>
      <c r="GSW34" s="244"/>
      <c r="GSX34" s="244"/>
      <c r="GSY34" s="244"/>
      <c r="GSZ34" s="244"/>
      <c r="GTA34" s="244"/>
      <c r="GTB34" s="244"/>
      <c r="GTC34" s="244"/>
      <c r="GTD34" s="244"/>
      <c r="GTE34" s="244"/>
      <c r="GTF34" s="244"/>
      <c r="GTG34" s="244"/>
      <c r="GTH34" s="244"/>
      <c r="GTI34" s="244"/>
      <c r="GTJ34" s="244"/>
      <c r="GTK34" s="244"/>
      <c r="GTL34" s="244"/>
      <c r="GTM34" s="244"/>
      <c r="GTN34" s="244"/>
      <c r="GTO34" s="244"/>
      <c r="GTP34" s="244"/>
      <c r="GTQ34" s="244"/>
      <c r="GTR34" s="244"/>
      <c r="GTS34" s="244"/>
      <c r="GTT34" s="244"/>
      <c r="GTU34" s="244"/>
      <c r="GTV34" s="244"/>
      <c r="GTW34" s="244"/>
      <c r="GTX34" s="244"/>
      <c r="GTY34" s="244"/>
      <c r="GTZ34" s="244"/>
      <c r="GUA34" s="244"/>
      <c r="GUB34" s="244"/>
      <c r="GUC34" s="244"/>
      <c r="GUD34" s="244"/>
      <c r="GUE34" s="244"/>
      <c r="GUF34" s="244"/>
      <c r="GUG34" s="244"/>
      <c r="GUH34" s="244"/>
      <c r="GUI34" s="244"/>
      <c r="GUJ34" s="244"/>
      <c r="GUK34" s="244"/>
      <c r="GUL34" s="244"/>
      <c r="GUM34" s="244"/>
      <c r="GUN34" s="244"/>
      <c r="GUO34" s="244"/>
      <c r="GUP34" s="244"/>
      <c r="GUQ34" s="244"/>
      <c r="GUR34" s="244"/>
      <c r="GUS34" s="244"/>
      <c r="GUT34" s="244"/>
      <c r="GUU34" s="244"/>
      <c r="GUV34" s="244"/>
      <c r="GUW34" s="244"/>
      <c r="GUX34" s="244"/>
      <c r="GUY34" s="244"/>
      <c r="GUZ34" s="244"/>
      <c r="GVA34" s="244"/>
      <c r="GVB34" s="244"/>
      <c r="GVC34" s="244"/>
      <c r="GVD34" s="244"/>
      <c r="GVE34" s="244"/>
      <c r="GVF34" s="244"/>
      <c r="GVG34" s="244"/>
      <c r="GVH34" s="244"/>
      <c r="GVI34" s="244"/>
      <c r="GVJ34" s="244"/>
      <c r="GVK34" s="244"/>
      <c r="GVL34" s="244"/>
      <c r="GVM34" s="244"/>
      <c r="GVN34" s="244"/>
      <c r="GVO34" s="244"/>
      <c r="GVP34" s="244"/>
      <c r="GVQ34" s="244"/>
      <c r="GVR34" s="244"/>
      <c r="GVS34" s="244"/>
      <c r="GVT34" s="244"/>
      <c r="GVU34" s="244"/>
      <c r="GVV34" s="244"/>
      <c r="GVW34" s="244"/>
      <c r="GVX34" s="244"/>
      <c r="GVY34" s="244"/>
      <c r="GVZ34" s="244"/>
      <c r="GWA34" s="244"/>
      <c r="GWB34" s="244"/>
      <c r="GWC34" s="244"/>
      <c r="GWD34" s="244"/>
      <c r="GWE34" s="244"/>
      <c r="GWF34" s="244"/>
      <c r="GWG34" s="244"/>
      <c r="GWH34" s="244"/>
      <c r="GWI34" s="244"/>
      <c r="GWJ34" s="244"/>
      <c r="GWK34" s="244"/>
      <c r="GWL34" s="244"/>
      <c r="GWM34" s="244"/>
      <c r="GWN34" s="244"/>
      <c r="GWO34" s="244"/>
      <c r="GWP34" s="244"/>
      <c r="GWQ34" s="244"/>
      <c r="GWR34" s="244"/>
      <c r="GWS34" s="244"/>
      <c r="GWT34" s="244"/>
      <c r="GWU34" s="244"/>
      <c r="GWV34" s="244"/>
      <c r="GWW34" s="244"/>
      <c r="GWX34" s="244"/>
      <c r="GWY34" s="244"/>
      <c r="GWZ34" s="244"/>
      <c r="GXA34" s="244"/>
      <c r="GXB34" s="244"/>
      <c r="GXC34" s="244"/>
      <c r="GXD34" s="244"/>
      <c r="GXE34" s="244"/>
      <c r="GXF34" s="244"/>
      <c r="GXG34" s="244"/>
      <c r="GXH34" s="244"/>
      <c r="GXI34" s="244"/>
      <c r="GXJ34" s="244"/>
      <c r="GXK34" s="244"/>
      <c r="GXL34" s="244"/>
      <c r="GXM34" s="244"/>
      <c r="GXN34" s="244"/>
      <c r="GXO34" s="244"/>
      <c r="GXP34" s="244"/>
      <c r="GXQ34" s="244"/>
      <c r="GXR34" s="244"/>
      <c r="GXS34" s="244"/>
      <c r="GXT34" s="244"/>
      <c r="GXU34" s="244"/>
      <c r="GXV34" s="244"/>
      <c r="GXW34" s="244"/>
      <c r="GXX34" s="244"/>
      <c r="GXY34" s="244"/>
      <c r="GXZ34" s="244"/>
      <c r="GYA34" s="244"/>
      <c r="GYB34" s="244"/>
      <c r="GYC34" s="244"/>
      <c r="GYD34" s="244"/>
      <c r="GYE34" s="244"/>
      <c r="GYF34" s="244"/>
      <c r="GYG34" s="244"/>
      <c r="GYH34" s="244"/>
      <c r="GYI34" s="244"/>
      <c r="GYJ34" s="244"/>
      <c r="GYK34" s="244"/>
      <c r="GYL34" s="244"/>
      <c r="GYM34" s="244"/>
      <c r="GYN34" s="244"/>
      <c r="GYO34" s="244"/>
      <c r="GYP34" s="244"/>
      <c r="GYQ34" s="244"/>
      <c r="GYR34" s="244"/>
      <c r="GYS34" s="244"/>
      <c r="GYT34" s="244"/>
      <c r="GYU34" s="244"/>
      <c r="GYV34" s="244"/>
      <c r="GYW34" s="244"/>
      <c r="GYX34" s="244"/>
      <c r="GYY34" s="244"/>
      <c r="GYZ34" s="244"/>
      <c r="GZA34" s="244"/>
      <c r="GZB34" s="244"/>
      <c r="GZC34" s="244"/>
      <c r="GZD34" s="244"/>
      <c r="GZE34" s="244"/>
      <c r="GZF34" s="244"/>
      <c r="GZG34" s="244"/>
      <c r="GZH34" s="244"/>
      <c r="GZI34" s="244"/>
      <c r="GZJ34" s="244"/>
      <c r="GZK34" s="244"/>
      <c r="GZL34" s="244"/>
      <c r="GZM34" s="244"/>
      <c r="GZN34" s="244"/>
      <c r="GZO34" s="244"/>
      <c r="GZP34" s="244"/>
      <c r="GZQ34" s="244"/>
      <c r="GZR34" s="244"/>
      <c r="GZS34" s="244"/>
      <c r="GZT34" s="244"/>
      <c r="GZU34" s="244"/>
      <c r="GZV34" s="244"/>
      <c r="GZW34" s="244"/>
      <c r="GZX34" s="244"/>
      <c r="GZY34" s="244"/>
      <c r="GZZ34" s="244"/>
      <c r="HAA34" s="244"/>
      <c r="HAB34" s="244"/>
      <c r="HAC34" s="244"/>
      <c r="HAD34" s="244"/>
      <c r="HAE34" s="244"/>
      <c r="HAF34" s="244"/>
      <c r="HAG34" s="244"/>
      <c r="HAH34" s="244"/>
      <c r="HAI34" s="244"/>
      <c r="HAJ34" s="244"/>
      <c r="HAK34" s="244"/>
      <c r="HAL34" s="244"/>
      <c r="HAM34" s="244"/>
      <c r="HAN34" s="244"/>
      <c r="HAO34" s="244"/>
      <c r="HAP34" s="244"/>
      <c r="HAQ34" s="244"/>
      <c r="HAR34" s="244"/>
      <c r="HAS34" s="244"/>
      <c r="HAT34" s="244"/>
      <c r="HAU34" s="244"/>
      <c r="HAV34" s="244"/>
      <c r="HAW34" s="244"/>
      <c r="HAX34" s="244"/>
      <c r="HAY34" s="244"/>
      <c r="HAZ34" s="244"/>
      <c r="HBA34" s="244"/>
      <c r="HBB34" s="244"/>
      <c r="HBC34" s="244"/>
      <c r="HBD34" s="244"/>
      <c r="HBE34" s="244"/>
      <c r="HBF34" s="244"/>
      <c r="HBG34" s="244"/>
      <c r="HBH34" s="244"/>
      <c r="HBI34" s="244"/>
      <c r="HBJ34" s="244"/>
      <c r="HBK34" s="244"/>
      <c r="HBL34" s="244"/>
      <c r="HBM34" s="244"/>
      <c r="HBN34" s="244"/>
      <c r="HBO34" s="244"/>
      <c r="HBP34" s="244"/>
      <c r="HBQ34" s="244"/>
      <c r="HBR34" s="244"/>
      <c r="HBS34" s="244"/>
      <c r="HBT34" s="244"/>
      <c r="HBU34" s="244"/>
      <c r="HBV34" s="244"/>
      <c r="HBW34" s="244"/>
      <c r="HBX34" s="244"/>
      <c r="HBY34" s="244"/>
      <c r="HBZ34" s="244"/>
      <c r="HCA34" s="244"/>
      <c r="HCB34" s="244"/>
      <c r="HCC34" s="244"/>
      <c r="HCD34" s="244"/>
      <c r="HCE34" s="244"/>
      <c r="HCF34" s="244"/>
      <c r="HCG34" s="244"/>
      <c r="HCH34" s="244"/>
      <c r="HCI34" s="244"/>
      <c r="HCJ34" s="244"/>
      <c r="HCK34" s="244"/>
      <c r="HCL34" s="244"/>
      <c r="HCM34" s="244"/>
      <c r="HCN34" s="244"/>
      <c r="HCO34" s="244"/>
      <c r="HCP34" s="244"/>
      <c r="HCQ34" s="244"/>
      <c r="HCR34" s="244"/>
      <c r="HCS34" s="244"/>
      <c r="HCT34" s="244"/>
      <c r="HCU34" s="244"/>
      <c r="HCV34" s="244"/>
      <c r="HCW34" s="244"/>
      <c r="HCX34" s="244"/>
      <c r="HCY34" s="244"/>
      <c r="HCZ34" s="244"/>
      <c r="HDA34" s="244"/>
      <c r="HDB34" s="244"/>
      <c r="HDC34" s="244"/>
      <c r="HDD34" s="244"/>
      <c r="HDE34" s="244"/>
      <c r="HDF34" s="244"/>
      <c r="HDG34" s="244"/>
      <c r="HDH34" s="244"/>
      <c r="HDI34" s="244"/>
      <c r="HDJ34" s="244"/>
      <c r="HDK34" s="244"/>
      <c r="HDL34" s="244"/>
      <c r="HDM34" s="244"/>
      <c r="HDN34" s="244"/>
      <c r="HDO34" s="244"/>
      <c r="HDP34" s="244"/>
      <c r="HDQ34" s="244"/>
      <c r="HDR34" s="244"/>
      <c r="HDS34" s="244"/>
      <c r="HDT34" s="244"/>
      <c r="HDU34" s="244"/>
      <c r="HDV34" s="244"/>
      <c r="HDW34" s="244"/>
      <c r="HDX34" s="244"/>
      <c r="HDY34" s="244"/>
      <c r="HDZ34" s="244"/>
      <c r="HEA34" s="244"/>
      <c r="HEB34" s="244"/>
      <c r="HEC34" s="244"/>
      <c r="HED34" s="244"/>
      <c r="HEE34" s="244"/>
      <c r="HEF34" s="244"/>
      <c r="HEG34" s="244"/>
      <c r="HEH34" s="244"/>
      <c r="HEI34" s="244"/>
      <c r="HEJ34" s="244"/>
      <c r="HEK34" s="244"/>
      <c r="HEL34" s="244"/>
      <c r="HEM34" s="244"/>
      <c r="HEN34" s="244"/>
      <c r="HEO34" s="244"/>
      <c r="HEP34" s="244"/>
      <c r="HEQ34" s="244"/>
      <c r="HER34" s="244"/>
      <c r="HES34" s="244"/>
      <c r="HET34" s="244"/>
      <c r="HEU34" s="244"/>
      <c r="HEV34" s="244"/>
      <c r="HEW34" s="244"/>
      <c r="HEX34" s="244"/>
      <c r="HEY34" s="244"/>
      <c r="HEZ34" s="244"/>
      <c r="HFA34" s="244"/>
      <c r="HFB34" s="244"/>
      <c r="HFC34" s="244"/>
      <c r="HFD34" s="244"/>
      <c r="HFE34" s="244"/>
      <c r="HFF34" s="244"/>
      <c r="HFG34" s="244"/>
      <c r="HFH34" s="244"/>
      <c r="HFI34" s="244"/>
      <c r="HFJ34" s="244"/>
      <c r="HFK34" s="244"/>
      <c r="HFL34" s="244"/>
      <c r="HFM34" s="244"/>
      <c r="HFN34" s="244"/>
      <c r="HFO34" s="244"/>
      <c r="HFP34" s="244"/>
      <c r="HFQ34" s="244"/>
      <c r="HFR34" s="244"/>
      <c r="HFS34" s="244"/>
      <c r="HFT34" s="244"/>
      <c r="HFU34" s="244"/>
      <c r="HFV34" s="244"/>
      <c r="HFW34" s="244"/>
      <c r="HFX34" s="244"/>
      <c r="HFY34" s="244"/>
      <c r="HFZ34" s="244"/>
      <c r="HGA34" s="244"/>
      <c r="HGB34" s="244"/>
      <c r="HGC34" s="244"/>
      <c r="HGD34" s="244"/>
      <c r="HGE34" s="244"/>
      <c r="HGF34" s="244"/>
      <c r="HGG34" s="244"/>
      <c r="HGH34" s="244"/>
      <c r="HGI34" s="244"/>
      <c r="HGJ34" s="244"/>
      <c r="HGK34" s="244"/>
      <c r="HGL34" s="244"/>
      <c r="HGM34" s="244"/>
      <c r="HGN34" s="244"/>
      <c r="HGO34" s="244"/>
      <c r="HGP34" s="244"/>
      <c r="HGQ34" s="244"/>
      <c r="HGR34" s="244"/>
      <c r="HGS34" s="244"/>
      <c r="HGT34" s="244"/>
      <c r="HGU34" s="244"/>
      <c r="HGV34" s="244"/>
      <c r="HGW34" s="244"/>
      <c r="HGX34" s="244"/>
      <c r="HGY34" s="244"/>
      <c r="HGZ34" s="244"/>
      <c r="HHA34" s="244"/>
      <c r="HHB34" s="244"/>
      <c r="HHC34" s="244"/>
      <c r="HHD34" s="244"/>
      <c r="HHE34" s="244"/>
      <c r="HHF34" s="244"/>
      <c r="HHG34" s="244"/>
      <c r="HHH34" s="244"/>
      <c r="HHI34" s="244"/>
      <c r="HHJ34" s="244"/>
      <c r="HHK34" s="244"/>
      <c r="HHL34" s="244"/>
      <c r="HHM34" s="244"/>
      <c r="HHN34" s="244"/>
      <c r="HHO34" s="244"/>
      <c r="HHP34" s="244"/>
      <c r="HHQ34" s="244"/>
      <c r="HHR34" s="244"/>
      <c r="HHS34" s="244"/>
      <c r="HHT34" s="244"/>
      <c r="HHU34" s="244"/>
      <c r="HHV34" s="244"/>
      <c r="HHW34" s="244"/>
      <c r="HHX34" s="244"/>
      <c r="HHY34" s="244"/>
      <c r="HHZ34" s="244"/>
      <c r="HIA34" s="244"/>
      <c r="HIB34" s="244"/>
      <c r="HIC34" s="244"/>
      <c r="HID34" s="244"/>
      <c r="HIE34" s="244"/>
      <c r="HIF34" s="244"/>
      <c r="HIG34" s="244"/>
      <c r="HIH34" s="244"/>
      <c r="HII34" s="244"/>
      <c r="HIJ34" s="244"/>
      <c r="HIK34" s="244"/>
      <c r="HIL34" s="244"/>
      <c r="HIM34" s="244"/>
      <c r="HIN34" s="244"/>
      <c r="HIO34" s="244"/>
      <c r="HIP34" s="244"/>
      <c r="HIQ34" s="244"/>
      <c r="HIR34" s="244"/>
      <c r="HIS34" s="244"/>
      <c r="HIT34" s="244"/>
      <c r="HIU34" s="244"/>
      <c r="HIV34" s="244"/>
      <c r="HIW34" s="244"/>
      <c r="HIX34" s="244"/>
      <c r="HIY34" s="244"/>
      <c r="HIZ34" s="244"/>
      <c r="HJA34" s="244"/>
      <c r="HJB34" s="244"/>
      <c r="HJC34" s="244"/>
      <c r="HJD34" s="244"/>
      <c r="HJE34" s="244"/>
      <c r="HJF34" s="244"/>
      <c r="HJG34" s="244"/>
      <c r="HJH34" s="244"/>
      <c r="HJI34" s="244"/>
      <c r="HJJ34" s="244"/>
      <c r="HJK34" s="244"/>
      <c r="HJL34" s="244"/>
      <c r="HJM34" s="244"/>
      <c r="HJN34" s="244"/>
      <c r="HJO34" s="244"/>
      <c r="HJP34" s="244"/>
      <c r="HJQ34" s="244"/>
      <c r="HJR34" s="244"/>
      <c r="HJS34" s="244"/>
      <c r="HJT34" s="244"/>
      <c r="HJU34" s="244"/>
      <c r="HJV34" s="244"/>
      <c r="HJW34" s="244"/>
      <c r="HJX34" s="244"/>
      <c r="HJY34" s="244"/>
      <c r="HJZ34" s="244"/>
      <c r="HKA34" s="244"/>
      <c r="HKB34" s="244"/>
      <c r="HKC34" s="244"/>
      <c r="HKD34" s="244"/>
      <c r="HKE34" s="244"/>
      <c r="HKF34" s="244"/>
      <c r="HKG34" s="244"/>
      <c r="HKH34" s="244"/>
      <c r="HKI34" s="244"/>
      <c r="HKJ34" s="244"/>
      <c r="HKK34" s="244"/>
      <c r="HKL34" s="244"/>
      <c r="HKM34" s="244"/>
      <c r="HKN34" s="244"/>
      <c r="HKO34" s="244"/>
      <c r="HKP34" s="244"/>
      <c r="HKQ34" s="244"/>
      <c r="HKR34" s="244"/>
      <c r="HKS34" s="244"/>
      <c r="HKT34" s="244"/>
      <c r="HKU34" s="244"/>
      <c r="HKV34" s="244"/>
      <c r="HKW34" s="244"/>
      <c r="HKX34" s="244"/>
      <c r="HKY34" s="244"/>
      <c r="HKZ34" s="244"/>
      <c r="HLA34" s="244"/>
      <c r="HLB34" s="244"/>
      <c r="HLC34" s="244"/>
      <c r="HLD34" s="244"/>
      <c r="HLE34" s="244"/>
      <c r="HLF34" s="244"/>
      <c r="HLG34" s="244"/>
      <c r="HLH34" s="244"/>
      <c r="HLI34" s="244"/>
      <c r="HLJ34" s="244"/>
      <c r="HLK34" s="244"/>
      <c r="HLL34" s="244"/>
      <c r="HLM34" s="244"/>
      <c r="HLN34" s="244"/>
      <c r="HLO34" s="244"/>
      <c r="HLP34" s="244"/>
      <c r="HLQ34" s="244"/>
      <c r="HLR34" s="244"/>
      <c r="HLS34" s="244"/>
      <c r="HLT34" s="244"/>
      <c r="HLU34" s="244"/>
      <c r="HLV34" s="244"/>
      <c r="HLW34" s="244"/>
      <c r="HLX34" s="244"/>
      <c r="HLY34" s="244"/>
      <c r="HLZ34" s="244"/>
      <c r="HMA34" s="244"/>
      <c r="HMB34" s="244"/>
      <c r="HMC34" s="244"/>
      <c r="HMD34" s="244"/>
      <c r="HME34" s="244"/>
      <c r="HMF34" s="244"/>
      <c r="HMG34" s="244"/>
      <c r="HMH34" s="244"/>
      <c r="HMI34" s="244"/>
      <c r="HMJ34" s="244"/>
      <c r="HMK34" s="244"/>
      <c r="HML34" s="244"/>
      <c r="HMM34" s="244"/>
      <c r="HMN34" s="244"/>
      <c r="HMO34" s="244"/>
      <c r="HMP34" s="244"/>
      <c r="HMQ34" s="244"/>
      <c r="HMR34" s="244"/>
      <c r="HMS34" s="244"/>
      <c r="HMT34" s="244"/>
      <c r="HMU34" s="244"/>
      <c r="HMV34" s="244"/>
      <c r="HMW34" s="244"/>
      <c r="HMX34" s="244"/>
      <c r="HMY34" s="244"/>
      <c r="HMZ34" s="244"/>
      <c r="HNA34" s="244"/>
      <c r="HNB34" s="244"/>
      <c r="HNC34" s="244"/>
      <c r="HND34" s="244"/>
      <c r="HNE34" s="244"/>
      <c r="HNF34" s="244"/>
      <c r="HNG34" s="244"/>
      <c r="HNH34" s="244"/>
      <c r="HNI34" s="244"/>
      <c r="HNJ34" s="244"/>
      <c r="HNK34" s="244"/>
      <c r="HNL34" s="244"/>
      <c r="HNM34" s="244"/>
      <c r="HNN34" s="244"/>
      <c r="HNO34" s="244"/>
      <c r="HNP34" s="244"/>
      <c r="HNQ34" s="244"/>
      <c r="HNR34" s="244"/>
      <c r="HNS34" s="244"/>
      <c r="HNT34" s="244"/>
      <c r="HNU34" s="244"/>
      <c r="HNV34" s="244"/>
      <c r="HNW34" s="244"/>
      <c r="HNX34" s="244"/>
      <c r="HNY34" s="244"/>
      <c r="HNZ34" s="244"/>
      <c r="HOA34" s="244"/>
      <c r="HOB34" s="244"/>
      <c r="HOC34" s="244"/>
      <c r="HOD34" s="244"/>
      <c r="HOE34" s="244"/>
      <c r="HOF34" s="244"/>
      <c r="HOG34" s="244"/>
      <c r="HOH34" s="244"/>
      <c r="HOI34" s="244"/>
      <c r="HOJ34" s="244"/>
      <c r="HOK34" s="244"/>
      <c r="HOL34" s="244"/>
      <c r="HOM34" s="244"/>
      <c r="HON34" s="244"/>
      <c r="HOO34" s="244"/>
      <c r="HOP34" s="244"/>
      <c r="HOQ34" s="244"/>
      <c r="HOR34" s="244"/>
      <c r="HOS34" s="244"/>
      <c r="HOT34" s="244"/>
      <c r="HOU34" s="244"/>
      <c r="HOV34" s="244"/>
      <c r="HOW34" s="244"/>
      <c r="HOX34" s="244"/>
      <c r="HOY34" s="244"/>
      <c r="HOZ34" s="244"/>
      <c r="HPA34" s="244"/>
      <c r="HPB34" s="244"/>
      <c r="HPC34" s="244"/>
      <c r="HPD34" s="244"/>
      <c r="HPE34" s="244"/>
      <c r="HPF34" s="244"/>
      <c r="HPG34" s="244"/>
      <c r="HPH34" s="244"/>
      <c r="HPI34" s="244"/>
      <c r="HPJ34" s="244"/>
      <c r="HPK34" s="244"/>
      <c r="HPL34" s="244"/>
      <c r="HPM34" s="244"/>
      <c r="HPN34" s="244"/>
      <c r="HPO34" s="244"/>
      <c r="HPP34" s="244"/>
      <c r="HPQ34" s="244"/>
      <c r="HPR34" s="244"/>
      <c r="HPS34" s="244"/>
      <c r="HPT34" s="244"/>
      <c r="HPU34" s="244"/>
      <c r="HPV34" s="244"/>
      <c r="HPW34" s="244"/>
      <c r="HPX34" s="244"/>
      <c r="HPY34" s="244"/>
      <c r="HPZ34" s="244"/>
      <c r="HQA34" s="244"/>
      <c r="HQB34" s="244"/>
      <c r="HQC34" s="244"/>
      <c r="HQD34" s="244"/>
      <c r="HQE34" s="244"/>
      <c r="HQF34" s="244"/>
      <c r="HQG34" s="244"/>
      <c r="HQH34" s="244"/>
      <c r="HQI34" s="244"/>
      <c r="HQJ34" s="244"/>
      <c r="HQK34" s="244"/>
      <c r="HQL34" s="244"/>
      <c r="HQM34" s="244"/>
      <c r="HQN34" s="244"/>
      <c r="HQO34" s="244"/>
      <c r="HQP34" s="244"/>
      <c r="HQQ34" s="244"/>
      <c r="HQR34" s="244"/>
      <c r="HQS34" s="244"/>
      <c r="HQT34" s="244"/>
      <c r="HQU34" s="244"/>
      <c r="HQV34" s="244"/>
      <c r="HQW34" s="244"/>
      <c r="HQX34" s="244"/>
      <c r="HQY34" s="244"/>
      <c r="HQZ34" s="244"/>
      <c r="HRA34" s="244"/>
      <c r="HRB34" s="244"/>
      <c r="HRC34" s="244"/>
      <c r="HRD34" s="244"/>
      <c r="HRE34" s="244"/>
      <c r="HRF34" s="244"/>
      <c r="HRG34" s="244"/>
      <c r="HRH34" s="244"/>
      <c r="HRI34" s="244"/>
      <c r="HRJ34" s="244"/>
      <c r="HRK34" s="244"/>
      <c r="HRL34" s="244"/>
      <c r="HRM34" s="244"/>
      <c r="HRN34" s="244"/>
      <c r="HRO34" s="244"/>
      <c r="HRP34" s="244"/>
      <c r="HRQ34" s="244"/>
      <c r="HRR34" s="244"/>
      <c r="HRS34" s="244"/>
      <c r="HRT34" s="244"/>
      <c r="HRU34" s="244"/>
      <c r="HRV34" s="244"/>
      <c r="HRW34" s="244"/>
      <c r="HRX34" s="244"/>
      <c r="HRY34" s="244"/>
      <c r="HRZ34" s="244"/>
      <c r="HSA34" s="244"/>
      <c r="HSB34" s="244"/>
      <c r="HSC34" s="244"/>
      <c r="HSD34" s="244"/>
      <c r="HSE34" s="244"/>
      <c r="HSF34" s="244"/>
      <c r="HSG34" s="244"/>
      <c r="HSH34" s="244"/>
      <c r="HSI34" s="244"/>
      <c r="HSJ34" s="244"/>
      <c r="HSK34" s="244"/>
      <c r="HSL34" s="244"/>
      <c r="HSM34" s="244"/>
      <c r="HSN34" s="244"/>
      <c r="HSO34" s="244"/>
      <c r="HSP34" s="244"/>
      <c r="HSQ34" s="244"/>
      <c r="HSR34" s="244"/>
      <c r="HSS34" s="244"/>
      <c r="HST34" s="244"/>
      <c r="HSU34" s="244"/>
      <c r="HSV34" s="244"/>
      <c r="HSW34" s="244"/>
      <c r="HSX34" s="244"/>
      <c r="HSY34" s="244"/>
      <c r="HSZ34" s="244"/>
      <c r="HTA34" s="244"/>
      <c r="HTB34" s="244"/>
      <c r="HTC34" s="244"/>
      <c r="HTD34" s="244"/>
      <c r="HTE34" s="244"/>
      <c r="HTF34" s="244"/>
      <c r="HTG34" s="244"/>
      <c r="HTH34" s="244"/>
      <c r="HTI34" s="244"/>
      <c r="HTJ34" s="244"/>
      <c r="HTK34" s="244"/>
      <c r="HTL34" s="244"/>
      <c r="HTM34" s="244"/>
      <c r="HTN34" s="244"/>
      <c r="HTO34" s="244"/>
      <c r="HTP34" s="244"/>
      <c r="HTQ34" s="244"/>
      <c r="HTR34" s="244"/>
      <c r="HTS34" s="244"/>
      <c r="HTT34" s="244"/>
      <c r="HTU34" s="244"/>
      <c r="HTV34" s="244"/>
      <c r="HTW34" s="244"/>
      <c r="HTX34" s="244"/>
      <c r="HTY34" s="244"/>
      <c r="HTZ34" s="244"/>
      <c r="HUA34" s="244"/>
      <c r="HUB34" s="244"/>
      <c r="HUC34" s="244"/>
      <c r="HUD34" s="244"/>
      <c r="HUE34" s="244"/>
      <c r="HUF34" s="244"/>
      <c r="HUG34" s="244"/>
      <c r="HUH34" s="244"/>
      <c r="HUI34" s="244"/>
      <c r="HUJ34" s="244"/>
      <c r="HUK34" s="244"/>
      <c r="HUL34" s="244"/>
      <c r="HUM34" s="244"/>
      <c r="HUN34" s="244"/>
      <c r="HUO34" s="244"/>
      <c r="HUP34" s="244"/>
      <c r="HUQ34" s="244"/>
      <c r="HUR34" s="244"/>
      <c r="HUS34" s="244"/>
      <c r="HUT34" s="244"/>
      <c r="HUU34" s="244"/>
      <c r="HUV34" s="244"/>
      <c r="HUW34" s="244"/>
      <c r="HUX34" s="244"/>
      <c r="HUY34" s="244"/>
      <c r="HUZ34" s="244"/>
      <c r="HVA34" s="244"/>
      <c r="HVB34" s="244"/>
      <c r="HVC34" s="244"/>
      <c r="HVD34" s="244"/>
      <c r="HVE34" s="244"/>
      <c r="HVF34" s="244"/>
      <c r="HVG34" s="244"/>
      <c r="HVH34" s="244"/>
      <c r="HVI34" s="244"/>
      <c r="HVJ34" s="244"/>
      <c r="HVK34" s="244"/>
      <c r="HVL34" s="244"/>
      <c r="HVM34" s="244"/>
      <c r="HVN34" s="244"/>
      <c r="HVO34" s="244"/>
      <c r="HVP34" s="244"/>
      <c r="HVQ34" s="244"/>
      <c r="HVR34" s="244"/>
      <c r="HVS34" s="244"/>
      <c r="HVT34" s="244"/>
      <c r="HVU34" s="244"/>
      <c r="HVV34" s="244"/>
      <c r="HVW34" s="244"/>
      <c r="HVX34" s="244"/>
      <c r="HVY34" s="244"/>
      <c r="HVZ34" s="244"/>
      <c r="HWA34" s="244"/>
      <c r="HWB34" s="244"/>
      <c r="HWC34" s="244"/>
      <c r="HWD34" s="244"/>
      <c r="HWE34" s="244"/>
      <c r="HWF34" s="244"/>
      <c r="HWG34" s="244"/>
      <c r="HWH34" s="244"/>
      <c r="HWI34" s="244"/>
      <c r="HWJ34" s="244"/>
      <c r="HWK34" s="244"/>
      <c r="HWL34" s="244"/>
      <c r="HWM34" s="244"/>
      <c r="HWN34" s="244"/>
      <c r="HWO34" s="244"/>
      <c r="HWP34" s="244"/>
      <c r="HWQ34" s="244"/>
      <c r="HWR34" s="244"/>
      <c r="HWS34" s="244"/>
      <c r="HWT34" s="244"/>
      <c r="HWU34" s="244"/>
      <c r="HWV34" s="244"/>
      <c r="HWW34" s="244"/>
      <c r="HWX34" s="244"/>
      <c r="HWY34" s="244"/>
      <c r="HWZ34" s="244"/>
      <c r="HXA34" s="244"/>
      <c r="HXB34" s="244"/>
      <c r="HXC34" s="244"/>
      <c r="HXD34" s="244"/>
      <c r="HXE34" s="244"/>
      <c r="HXF34" s="244"/>
      <c r="HXG34" s="244"/>
      <c r="HXH34" s="244"/>
      <c r="HXI34" s="244"/>
      <c r="HXJ34" s="244"/>
      <c r="HXK34" s="244"/>
      <c r="HXL34" s="244"/>
      <c r="HXM34" s="244"/>
      <c r="HXN34" s="244"/>
      <c r="HXO34" s="244"/>
      <c r="HXP34" s="244"/>
      <c r="HXQ34" s="244"/>
      <c r="HXR34" s="244"/>
      <c r="HXS34" s="244"/>
      <c r="HXT34" s="244"/>
      <c r="HXU34" s="244"/>
      <c r="HXV34" s="244"/>
      <c r="HXW34" s="244"/>
      <c r="HXX34" s="244"/>
      <c r="HXY34" s="244"/>
      <c r="HXZ34" s="244"/>
      <c r="HYA34" s="244"/>
      <c r="HYB34" s="244"/>
      <c r="HYC34" s="244"/>
      <c r="HYD34" s="244"/>
      <c r="HYE34" s="244"/>
      <c r="HYF34" s="244"/>
      <c r="HYG34" s="244"/>
      <c r="HYH34" s="244"/>
      <c r="HYI34" s="244"/>
      <c r="HYJ34" s="244"/>
      <c r="HYK34" s="244"/>
      <c r="HYL34" s="244"/>
      <c r="HYM34" s="244"/>
      <c r="HYN34" s="244"/>
      <c r="HYO34" s="244"/>
      <c r="HYP34" s="244"/>
      <c r="HYQ34" s="244"/>
      <c r="HYR34" s="244"/>
      <c r="HYS34" s="244"/>
      <c r="HYT34" s="244"/>
      <c r="HYU34" s="244"/>
      <c r="HYV34" s="244"/>
      <c r="HYW34" s="244"/>
      <c r="HYX34" s="244"/>
      <c r="HYY34" s="244"/>
      <c r="HYZ34" s="244"/>
      <c r="HZA34" s="244"/>
      <c r="HZB34" s="244"/>
      <c r="HZC34" s="244"/>
      <c r="HZD34" s="244"/>
      <c r="HZE34" s="244"/>
      <c r="HZF34" s="244"/>
      <c r="HZG34" s="244"/>
      <c r="HZH34" s="244"/>
      <c r="HZI34" s="244"/>
      <c r="HZJ34" s="244"/>
      <c r="HZK34" s="244"/>
      <c r="HZL34" s="244"/>
      <c r="HZM34" s="244"/>
      <c r="HZN34" s="244"/>
      <c r="HZO34" s="244"/>
      <c r="HZP34" s="244"/>
      <c r="HZQ34" s="244"/>
      <c r="HZR34" s="244"/>
      <c r="HZS34" s="244"/>
      <c r="HZT34" s="244"/>
      <c r="HZU34" s="244"/>
      <c r="HZV34" s="244"/>
      <c r="HZW34" s="244"/>
      <c r="HZX34" s="244"/>
      <c r="HZY34" s="244"/>
      <c r="HZZ34" s="244"/>
      <c r="IAA34" s="244"/>
      <c r="IAB34" s="244"/>
      <c r="IAC34" s="244"/>
      <c r="IAD34" s="244"/>
      <c r="IAE34" s="244"/>
      <c r="IAF34" s="244"/>
      <c r="IAG34" s="244"/>
      <c r="IAH34" s="244"/>
      <c r="IAI34" s="244"/>
      <c r="IAJ34" s="244"/>
      <c r="IAK34" s="244"/>
      <c r="IAL34" s="244"/>
      <c r="IAM34" s="244"/>
      <c r="IAN34" s="244"/>
      <c r="IAO34" s="244"/>
      <c r="IAP34" s="244"/>
      <c r="IAQ34" s="244"/>
      <c r="IAR34" s="244"/>
      <c r="IAS34" s="244"/>
      <c r="IAT34" s="244"/>
      <c r="IAU34" s="244"/>
      <c r="IAV34" s="244"/>
      <c r="IAW34" s="244"/>
      <c r="IAX34" s="244"/>
      <c r="IAY34" s="244"/>
      <c r="IAZ34" s="244"/>
      <c r="IBA34" s="244"/>
      <c r="IBB34" s="244"/>
      <c r="IBC34" s="244"/>
      <c r="IBD34" s="244"/>
      <c r="IBE34" s="244"/>
      <c r="IBF34" s="244"/>
      <c r="IBG34" s="244"/>
      <c r="IBH34" s="244"/>
      <c r="IBI34" s="244"/>
      <c r="IBJ34" s="244"/>
      <c r="IBK34" s="244"/>
      <c r="IBL34" s="244"/>
      <c r="IBM34" s="244"/>
      <c r="IBN34" s="244"/>
      <c r="IBO34" s="244"/>
      <c r="IBP34" s="244"/>
      <c r="IBQ34" s="244"/>
      <c r="IBR34" s="244"/>
      <c r="IBS34" s="244"/>
      <c r="IBT34" s="244"/>
      <c r="IBU34" s="244"/>
      <c r="IBV34" s="244"/>
      <c r="IBW34" s="244"/>
      <c r="IBX34" s="244"/>
      <c r="IBY34" s="244"/>
      <c r="IBZ34" s="244"/>
      <c r="ICA34" s="244"/>
      <c r="ICB34" s="244"/>
      <c r="ICC34" s="244"/>
      <c r="ICD34" s="244"/>
      <c r="ICE34" s="244"/>
      <c r="ICF34" s="244"/>
      <c r="ICG34" s="244"/>
      <c r="ICH34" s="244"/>
      <c r="ICI34" s="244"/>
      <c r="ICJ34" s="244"/>
      <c r="ICK34" s="244"/>
      <c r="ICL34" s="244"/>
      <c r="ICM34" s="244"/>
      <c r="ICN34" s="244"/>
      <c r="ICO34" s="244"/>
      <c r="ICP34" s="244"/>
      <c r="ICQ34" s="244"/>
      <c r="ICR34" s="244"/>
      <c r="ICS34" s="244"/>
      <c r="ICT34" s="244"/>
      <c r="ICU34" s="244"/>
      <c r="ICV34" s="244"/>
      <c r="ICW34" s="244"/>
      <c r="ICX34" s="244"/>
      <c r="ICY34" s="244"/>
      <c r="ICZ34" s="244"/>
      <c r="IDA34" s="244"/>
      <c r="IDB34" s="244"/>
      <c r="IDC34" s="244"/>
      <c r="IDD34" s="244"/>
      <c r="IDE34" s="244"/>
      <c r="IDF34" s="244"/>
      <c r="IDG34" s="244"/>
      <c r="IDH34" s="244"/>
      <c r="IDI34" s="244"/>
      <c r="IDJ34" s="244"/>
      <c r="IDK34" s="244"/>
      <c r="IDL34" s="244"/>
      <c r="IDM34" s="244"/>
      <c r="IDN34" s="244"/>
      <c r="IDO34" s="244"/>
      <c r="IDP34" s="244"/>
      <c r="IDQ34" s="244"/>
      <c r="IDR34" s="244"/>
      <c r="IDS34" s="244"/>
      <c r="IDT34" s="244"/>
      <c r="IDU34" s="244"/>
      <c r="IDV34" s="244"/>
      <c r="IDW34" s="244"/>
      <c r="IDX34" s="244"/>
      <c r="IDY34" s="244"/>
      <c r="IDZ34" s="244"/>
      <c r="IEA34" s="244"/>
      <c r="IEB34" s="244"/>
      <c r="IEC34" s="244"/>
      <c r="IED34" s="244"/>
      <c r="IEE34" s="244"/>
      <c r="IEF34" s="244"/>
      <c r="IEG34" s="244"/>
      <c r="IEH34" s="244"/>
      <c r="IEI34" s="244"/>
      <c r="IEJ34" s="244"/>
      <c r="IEK34" s="244"/>
      <c r="IEL34" s="244"/>
      <c r="IEM34" s="244"/>
      <c r="IEN34" s="244"/>
      <c r="IEO34" s="244"/>
      <c r="IEP34" s="244"/>
      <c r="IEQ34" s="244"/>
      <c r="IER34" s="244"/>
      <c r="IES34" s="244"/>
      <c r="IET34" s="244"/>
      <c r="IEU34" s="244"/>
      <c r="IEV34" s="244"/>
      <c r="IEW34" s="244"/>
      <c r="IEX34" s="244"/>
      <c r="IEY34" s="244"/>
      <c r="IEZ34" s="244"/>
      <c r="IFA34" s="244"/>
      <c r="IFB34" s="244"/>
      <c r="IFC34" s="244"/>
      <c r="IFD34" s="244"/>
      <c r="IFE34" s="244"/>
      <c r="IFF34" s="244"/>
      <c r="IFG34" s="244"/>
      <c r="IFH34" s="244"/>
      <c r="IFI34" s="244"/>
      <c r="IFJ34" s="244"/>
      <c r="IFK34" s="244"/>
      <c r="IFL34" s="244"/>
      <c r="IFM34" s="244"/>
      <c r="IFN34" s="244"/>
      <c r="IFO34" s="244"/>
      <c r="IFP34" s="244"/>
      <c r="IFQ34" s="244"/>
      <c r="IFR34" s="244"/>
      <c r="IFS34" s="244"/>
      <c r="IFT34" s="244"/>
      <c r="IFU34" s="244"/>
      <c r="IFV34" s="244"/>
      <c r="IFW34" s="244"/>
      <c r="IFX34" s="244"/>
      <c r="IFY34" s="244"/>
      <c r="IFZ34" s="244"/>
      <c r="IGA34" s="244"/>
      <c r="IGB34" s="244"/>
      <c r="IGC34" s="244"/>
      <c r="IGD34" s="244"/>
      <c r="IGE34" s="244"/>
      <c r="IGF34" s="244"/>
      <c r="IGG34" s="244"/>
      <c r="IGH34" s="244"/>
      <c r="IGI34" s="244"/>
      <c r="IGJ34" s="244"/>
      <c r="IGK34" s="244"/>
      <c r="IGL34" s="244"/>
      <c r="IGM34" s="244"/>
      <c r="IGN34" s="244"/>
      <c r="IGO34" s="244"/>
      <c r="IGP34" s="244"/>
      <c r="IGQ34" s="244"/>
      <c r="IGR34" s="244"/>
      <c r="IGS34" s="244"/>
      <c r="IGT34" s="244"/>
      <c r="IGU34" s="244"/>
      <c r="IGV34" s="244"/>
      <c r="IGW34" s="244"/>
      <c r="IGX34" s="244"/>
      <c r="IGY34" s="244"/>
      <c r="IGZ34" s="244"/>
      <c r="IHA34" s="244"/>
      <c r="IHB34" s="244"/>
      <c r="IHC34" s="244"/>
      <c r="IHD34" s="244"/>
      <c r="IHE34" s="244"/>
      <c r="IHF34" s="244"/>
      <c r="IHG34" s="244"/>
      <c r="IHH34" s="244"/>
      <c r="IHI34" s="244"/>
      <c r="IHJ34" s="244"/>
      <c r="IHK34" s="244"/>
      <c r="IHL34" s="244"/>
      <c r="IHM34" s="244"/>
      <c r="IHN34" s="244"/>
      <c r="IHO34" s="244"/>
      <c r="IHP34" s="244"/>
      <c r="IHQ34" s="244"/>
      <c r="IHR34" s="244"/>
      <c r="IHS34" s="244"/>
      <c r="IHT34" s="244"/>
      <c r="IHU34" s="244"/>
      <c r="IHV34" s="244"/>
      <c r="IHW34" s="244"/>
      <c r="IHX34" s="244"/>
      <c r="IHY34" s="244"/>
      <c r="IHZ34" s="244"/>
      <c r="IIA34" s="244"/>
      <c r="IIB34" s="244"/>
      <c r="IIC34" s="244"/>
      <c r="IID34" s="244"/>
      <c r="IIE34" s="244"/>
      <c r="IIF34" s="244"/>
      <c r="IIG34" s="244"/>
      <c r="IIH34" s="244"/>
      <c r="III34" s="244"/>
      <c r="IIJ34" s="244"/>
      <c r="IIK34" s="244"/>
      <c r="IIL34" s="244"/>
      <c r="IIM34" s="244"/>
      <c r="IIN34" s="244"/>
      <c r="IIO34" s="244"/>
      <c r="IIP34" s="244"/>
      <c r="IIQ34" s="244"/>
      <c r="IIR34" s="244"/>
      <c r="IIS34" s="244"/>
      <c r="IIT34" s="244"/>
      <c r="IIU34" s="244"/>
      <c r="IIV34" s="244"/>
      <c r="IIW34" s="244"/>
      <c r="IIX34" s="244"/>
      <c r="IIY34" s="244"/>
      <c r="IIZ34" s="244"/>
      <c r="IJA34" s="244"/>
      <c r="IJB34" s="244"/>
      <c r="IJC34" s="244"/>
      <c r="IJD34" s="244"/>
      <c r="IJE34" s="244"/>
      <c r="IJF34" s="244"/>
      <c r="IJG34" s="244"/>
      <c r="IJH34" s="244"/>
      <c r="IJI34" s="244"/>
      <c r="IJJ34" s="244"/>
      <c r="IJK34" s="244"/>
      <c r="IJL34" s="244"/>
      <c r="IJM34" s="244"/>
      <c r="IJN34" s="244"/>
      <c r="IJO34" s="244"/>
      <c r="IJP34" s="244"/>
      <c r="IJQ34" s="244"/>
      <c r="IJR34" s="244"/>
      <c r="IJS34" s="244"/>
      <c r="IJT34" s="244"/>
      <c r="IJU34" s="244"/>
      <c r="IJV34" s="244"/>
      <c r="IJW34" s="244"/>
      <c r="IJX34" s="244"/>
      <c r="IJY34" s="244"/>
      <c r="IJZ34" s="244"/>
      <c r="IKA34" s="244"/>
      <c r="IKB34" s="244"/>
      <c r="IKC34" s="244"/>
      <c r="IKD34" s="244"/>
      <c r="IKE34" s="244"/>
      <c r="IKF34" s="244"/>
      <c r="IKG34" s="244"/>
      <c r="IKH34" s="244"/>
      <c r="IKI34" s="244"/>
      <c r="IKJ34" s="244"/>
      <c r="IKK34" s="244"/>
      <c r="IKL34" s="244"/>
      <c r="IKM34" s="244"/>
      <c r="IKN34" s="244"/>
      <c r="IKO34" s="244"/>
      <c r="IKP34" s="244"/>
      <c r="IKQ34" s="244"/>
      <c r="IKR34" s="244"/>
      <c r="IKS34" s="244"/>
      <c r="IKT34" s="244"/>
      <c r="IKU34" s="244"/>
      <c r="IKV34" s="244"/>
      <c r="IKW34" s="244"/>
      <c r="IKX34" s="244"/>
      <c r="IKY34" s="244"/>
      <c r="IKZ34" s="244"/>
      <c r="ILA34" s="244"/>
      <c r="ILB34" s="244"/>
      <c r="ILC34" s="244"/>
      <c r="ILD34" s="244"/>
      <c r="ILE34" s="244"/>
      <c r="ILF34" s="244"/>
      <c r="ILG34" s="244"/>
      <c r="ILH34" s="244"/>
      <c r="ILI34" s="244"/>
      <c r="ILJ34" s="244"/>
      <c r="ILK34" s="244"/>
      <c r="ILL34" s="244"/>
      <c r="ILM34" s="244"/>
      <c r="ILN34" s="244"/>
      <c r="ILO34" s="244"/>
      <c r="ILP34" s="244"/>
      <c r="ILQ34" s="244"/>
      <c r="ILR34" s="244"/>
      <c r="ILS34" s="244"/>
      <c r="ILT34" s="244"/>
      <c r="ILU34" s="244"/>
      <c r="ILV34" s="244"/>
      <c r="ILW34" s="244"/>
      <c r="ILX34" s="244"/>
      <c r="ILY34" s="244"/>
      <c r="ILZ34" s="244"/>
      <c r="IMA34" s="244"/>
      <c r="IMB34" s="244"/>
      <c r="IMC34" s="244"/>
      <c r="IMD34" s="244"/>
      <c r="IME34" s="244"/>
      <c r="IMF34" s="244"/>
      <c r="IMG34" s="244"/>
      <c r="IMH34" s="244"/>
      <c r="IMI34" s="244"/>
      <c r="IMJ34" s="244"/>
      <c r="IMK34" s="244"/>
      <c r="IML34" s="244"/>
      <c r="IMM34" s="244"/>
      <c r="IMN34" s="244"/>
      <c r="IMO34" s="244"/>
      <c r="IMP34" s="244"/>
      <c r="IMQ34" s="244"/>
      <c r="IMR34" s="244"/>
      <c r="IMS34" s="244"/>
      <c r="IMT34" s="244"/>
      <c r="IMU34" s="244"/>
      <c r="IMV34" s="244"/>
      <c r="IMW34" s="244"/>
      <c r="IMX34" s="244"/>
      <c r="IMY34" s="244"/>
      <c r="IMZ34" s="244"/>
      <c r="INA34" s="244"/>
      <c r="INB34" s="244"/>
      <c r="INC34" s="244"/>
      <c r="IND34" s="244"/>
      <c r="INE34" s="244"/>
      <c r="INF34" s="244"/>
      <c r="ING34" s="244"/>
      <c r="INH34" s="244"/>
      <c r="INI34" s="244"/>
      <c r="INJ34" s="244"/>
      <c r="INK34" s="244"/>
      <c r="INL34" s="244"/>
      <c r="INM34" s="244"/>
      <c r="INN34" s="244"/>
      <c r="INO34" s="244"/>
      <c r="INP34" s="244"/>
      <c r="INQ34" s="244"/>
      <c r="INR34" s="244"/>
      <c r="INS34" s="244"/>
      <c r="INT34" s="244"/>
      <c r="INU34" s="244"/>
      <c r="INV34" s="244"/>
      <c r="INW34" s="244"/>
      <c r="INX34" s="244"/>
      <c r="INY34" s="244"/>
      <c r="INZ34" s="244"/>
      <c r="IOA34" s="244"/>
      <c r="IOB34" s="244"/>
      <c r="IOC34" s="244"/>
      <c r="IOD34" s="244"/>
      <c r="IOE34" s="244"/>
      <c r="IOF34" s="244"/>
      <c r="IOG34" s="244"/>
      <c r="IOH34" s="244"/>
      <c r="IOI34" s="244"/>
      <c r="IOJ34" s="244"/>
      <c r="IOK34" s="244"/>
      <c r="IOL34" s="244"/>
      <c r="IOM34" s="244"/>
      <c r="ION34" s="244"/>
      <c r="IOO34" s="244"/>
      <c r="IOP34" s="244"/>
      <c r="IOQ34" s="244"/>
      <c r="IOR34" s="244"/>
      <c r="IOS34" s="244"/>
      <c r="IOT34" s="244"/>
      <c r="IOU34" s="244"/>
      <c r="IOV34" s="244"/>
      <c r="IOW34" s="244"/>
      <c r="IOX34" s="244"/>
      <c r="IOY34" s="244"/>
      <c r="IOZ34" s="244"/>
      <c r="IPA34" s="244"/>
      <c r="IPB34" s="244"/>
      <c r="IPC34" s="244"/>
      <c r="IPD34" s="244"/>
      <c r="IPE34" s="244"/>
      <c r="IPF34" s="244"/>
      <c r="IPG34" s="244"/>
      <c r="IPH34" s="244"/>
      <c r="IPI34" s="244"/>
      <c r="IPJ34" s="244"/>
      <c r="IPK34" s="244"/>
      <c r="IPL34" s="244"/>
      <c r="IPM34" s="244"/>
      <c r="IPN34" s="244"/>
      <c r="IPO34" s="244"/>
      <c r="IPP34" s="244"/>
      <c r="IPQ34" s="244"/>
      <c r="IPR34" s="244"/>
      <c r="IPS34" s="244"/>
      <c r="IPT34" s="244"/>
      <c r="IPU34" s="244"/>
      <c r="IPV34" s="244"/>
      <c r="IPW34" s="244"/>
      <c r="IPX34" s="244"/>
      <c r="IPY34" s="244"/>
      <c r="IPZ34" s="244"/>
      <c r="IQA34" s="244"/>
      <c r="IQB34" s="244"/>
      <c r="IQC34" s="244"/>
      <c r="IQD34" s="244"/>
      <c r="IQE34" s="244"/>
      <c r="IQF34" s="244"/>
      <c r="IQG34" s="244"/>
      <c r="IQH34" s="244"/>
      <c r="IQI34" s="244"/>
      <c r="IQJ34" s="244"/>
      <c r="IQK34" s="244"/>
      <c r="IQL34" s="244"/>
      <c r="IQM34" s="244"/>
      <c r="IQN34" s="244"/>
      <c r="IQO34" s="244"/>
      <c r="IQP34" s="244"/>
      <c r="IQQ34" s="244"/>
      <c r="IQR34" s="244"/>
      <c r="IQS34" s="244"/>
      <c r="IQT34" s="244"/>
      <c r="IQU34" s="244"/>
      <c r="IQV34" s="244"/>
      <c r="IQW34" s="244"/>
      <c r="IQX34" s="244"/>
      <c r="IQY34" s="244"/>
      <c r="IQZ34" s="244"/>
      <c r="IRA34" s="244"/>
      <c r="IRB34" s="244"/>
      <c r="IRC34" s="244"/>
      <c r="IRD34" s="244"/>
      <c r="IRE34" s="244"/>
      <c r="IRF34" s="244"/>
      <c r="IRG34" s="244"/>
      <c r="IRH34" s="244"/>
      <c r="IRI34" s="244"/>
      <c r="IRJ34" s="244"/>
      <c r="IRK34" s="244"/>
      <c r="IRL34" s="244"/>
      <c r="IRM34" s="244"/>
      <c r="IRN34" s="244"/>
      <c r="IRO34" s="244"/>
      <c r="IRP34" s="244"/>
      <c r="IRQ34" s="244"/>
      <c r="IRR34" s="244"/>
      <c r="IRS34" s="244"/>
      <c r="IRT34" s="244"/>
      <c r="IRU34" s="244"/>
      <c r="IRV34" s="244"/>
      <c r="IRW34" s="244"/>
      <c r="IRX34" s="244"/>
      <c r="IRY34" s="244"/>
      <c r="IRZ34" s="244"/>
      <c r="ISA34" s="244"/>
      <c r="ISB34" s="244"/>
      <c r="ISC34" s="244"/>
      <c r="ISD34" s="244"/>
      <c r="ISE34" s="244"/>
      <c r="ISF34" s="244"/>
      <c r="ISG34" s="244"/>
      <c r="ISH34" s="244"/>
      <c r="ISI34" s="244"/>
      <c r="ISJ34" s="244"/>
      <c r="ISK34" s="244"/>
      <c r="ISL34" s="244"/>
      <c r="ISM34" s="244"/>
      <c r="ISN34" s="244"/>
      <c r="ISO34" s="244"/>
      <c r="ISP34" s="244"/>
      <c r="ISQ34" s="244"/>
      <c r="ISR34" s="244"/>
      <c r="ISS34" s="244"/>
      <c r="IST34" s="244"/>
      <c r="ISU34" s="244"/>
      <c r="ISV34" s="244"/>
      <c r="ISW34" s="244"/>
      <c r="ISX34" s="244"/>
      <c r="ISY34" s="244"/>
      <c r="ISZ34" s="244"/>
      <c r="ITA34" s="244"/>
      <c r="ITB34" s="244"/>
      <c r="ITC34" s="244"/>
      <c r="ITD34" s="244"/>
      <c r="ITE34" s="244"/>
      <c r="ITF34" s="244"/>
      <c r="ITG34" s="244"/>
      <c r="ITH34" s="244"/>
      <c r="ITI34" s="244"/>
      <c r="ITJ34" s="244"/>
      <c r="ITK34" s="244"/>
      <c r="ITL34" s="244"/>
      <c r="ITM34" s="244"/>
      <c r="ITN34" s="244"/>
      <c r="ITO34" s="244"/>
      <c r="ITP34" s="244"/>
      <c r="ITQ34" s="244"/>
      <c r="ITR34" s="244"/>
      <c r="ITS34" s="244"/>
      <c r="ITT34" s="244"/>
      <c r="ITU34" s="244"/>
      <c r="ITV34" s="244"/>
      <c r="ITW34" s="244"/>
      <c r="ITX34" s="244"/>
      <c r="ITY34" s="244"/>
      <c r="ITZ34" s="244"/>
      <c r="IUA34" s="244"/>
      <c r="IUB34" s="244"/>
      <c r="IUC34" s="244"/>
      <c r="IUD34" s="244"/>
      <c r="IUE34" s="244"/>
      <c r="IUF34" s="244"/>
      <c r="IUG34" s="244"/>
      <c r="IUH34" s="244"/>
      <c r="IUI34" s="244"/>
      <c r="IUJ34" s="244"/>
      <c r="IUK34" s="244"/>
      <c r="IUL34" s="244"/>
      <c r="IUM34" s="244"/>
      <c r="IUN34" s="244"/>
      <c r="IUO34" s="244"/>
      <c r="IUP34" s="244"/>
      <c r="IUQ34" s="244"/>
      <c r="IUR34" s="244"/>
      <c r="IUS34" s="244"/>
      <c r="IUT34" s="244"/>
      <c r="IUU34" s="244"/>
      <c r="IUV34" s="244"/>
      <c r="IUW34" s="244"/>
      <c r="IUX34" s="244"/>
      <c r="IUY34" s="244"/>
      <c r="IUZ34" s="244"/>
      <c r="IVA34" s="244"/>
      <c r="IVB34" s="244"/>
      <c r="IVC34" s="244"/>
      <c r="IVD34" s="244"/>
      <c r="IVE34" s="244"/>
      <c r="IVF34" s="244"/>
      <c r="IVG34" s="244"/>
      <c r="IVH34" s="244"/>
      <c r="IVI34" s="244"/>
      <c r="IVJ34" s="244"/>
      <c r="IVK34" s="244"/>
      <c r="IVL34" s="244"/>
      <c r="IVM34" s="244"/>
      <c r="IVN34" s="244"/>
      <c r="IVO34" s="244"/>
      <c r="IVP34" s="244"/>
      <c r="IVQ34" s="244"/>
      <c r="IVR34" s="244"/>
      <c r="IVS34" s="244"/>
      <c r="IVT34" s="244"/>
      <c r="IVU34" s="244"/>
      <c r="IVV34" s="244"/>
      <c r="IVW34" s="244"/>
      <c r="IVX34" s="244"/>
      <c r="IVY34" s="244"/>
      <c r="IVZ34" s="244"/>
      <c r="IWA34" s="244"/>
      <c r="IWB34" s="244"/>
      <c r="IWC34" s="244"/>
      <c r="IWD34" s="244"/>
      <c r="IWE34" s="244"/>
      <c r="IWF34" s="244"/>
      <c r="IWG34" s="244"/>
      <c r="IWH34" s="244"/>
      <c r="IWI34" s="244"/>
      <c r="IWJ34" s="244"/>
      <c r="IWK34" s="244"/>
      <c r="IWL34" s="244"/>
      <c r="IWM34" s="244"/>
      <c r="IWN34" s="244"/>
      <c r="IWO34" s="244"/>
      <c r="IWP34" s="244"/>
      <c r="IWQ34" s="244"/>
      <c r="IWR34" s="244"/>
      <c r="IWS34" s="244"/>
      <c r="IWT34" s="244"/>
      <c r="IWU34" s="244"/>
      <c r="IWV34" s="244"/>
      <c r="IWW34" s="244"/>
      <c r="IWX34" s="244"/>
      <c r="IWY34" s="244"/>
      <c r="IWZ34" s="244"/>
      <c r="IXA34" s="244"/>
      <c r="IXB34" s="244"/>
      <c r="IXC34" s="244"/>
      <c r="IXD34" s="244"/>
      <c r="IXE34" s="244"/>
      <c r="IXF34" s="244"/>
      <c r="IXG34" s="244"/>
      <c r="IXH34" s="244"/>
      <c r="IXI34" s="244"/>
      <c r="IXJ34" s="244"/>
      <c r="IXK34" s="244"/>
      <c r="IXL34" s="244"/>
      <c r="IXM34" s="244"/>
      <c r="IXN34" s="244"/>
      <c r="IXO34" s="244"/>
      <c r="IXP34" s="244"/>
      <c r="IXQ34" s="244"/>
      <c r="IXR34" s="244"/>
      <c r="IXS34" s="244"/>
      <c r="IXT34" s="244"/>
      <c r="IXU34" s="244"/>
      <c r="IXV34" s="244"/>
      <c r="IXW34" s="244"/>
      <c r="IXX34" s="244"/>
      <c r="IXY34" s="244"/>
      <c r="IXZ34" s="244"/>
      <c r="IYA34" s="244"/>
      <c r="IYB34" s="244"/>
      <c r="IYC34" s="244"/>
      <c r="IYD34" s="244"/>
      <c r="IYE34" s="244"/>
      <c r="IYF34" s="244"/>
      <c r="IYG34" s="244"/>
      <c r="IYH34" s="244"/>
      <c r="IYI34" s="244"/>
      <c r="IYJ34" s="244"/>
      <c r="IYK34" s="244"/>
      <c r="IYL34" s="244"/>
      <c r="IYM34" s="244"/>
      <c r="IYN34" s="244"/>
      <c r="IYO34" s="244"/>
      <c r="IYP34" s="244"/>
      <c r="IYQ34" s="244"/>
      <c r="IYR34" s="244"/>
      <c r="IYS34" s="244"/>
      <c r="IYT34" s="244"/>
      <c r="IYU34" s="244"/>
      <c r="IYV34" s="244"/>
      <c r="IYW34" s="244"/>
      <c r="IYX34" s="244"/>
      <c r="IYY34" s="244"/>
      <c r="IYZ34" s="244"/>
      <c r="IZA34" s="244"/>
      <c r="IZB34" s="244"/>
      <c r="IZC34" s="244"/>
      <c r="IZD34" s="244"/>
      <c r="IZE34" s="244"/>
      <c r="IZF34" s="244"/>
      <c r="IZG34" s="244"/>
      <c r="IZH34" s="244"/>
      <c r="IZI34" s="244"/>
      <c r="IZJ34" s="244"/>
      <c r="IZK34" s="244"/>
      <c r="IZL34" s="244"/>
      <c r="IZM34" s="244"/>
      <c r="IZN34" s="244"/>
      <c r="IZO34" s="244"/>
      <c r="IZP34" s="244"/>
      <c r="IZQ34" s="244"/>
      <c r="IZR34" s="244"/>
      <c r="IZS34" s="244"/>
      <c r="IZT34" s="244"/>
      <c r="IZU34" s="244"/>
      <c r="IZV34" s="244"/>
      <c r="IZW34" s="244"/>
      <c r="IZX34" s="244"/>
      <c r="IZY34" s="244"/>
      <c r="IZZ34" s="244"/>
      <c r="JAA34" s="244"/>
      <c r="JAB34" s="244"/>
      <c r="JAC34" s="244"/>
      <c r="JAD34" s="244"/>
      <c r="JAE34" s="244"/>
      <c r="JAF34" s="244"/>
      <c r="JAG34" s="244"/>
      <c r="JAH34" s="244"/>
      <c r="JAI34" s="244"/>
      <c r="JAJ34" s="244"/>
      <c r="JAK34" s="244"/>
      <c r="JAL34" s="244"/>
      <c r="JAM34" s="244"/>
      <c r="JAN34" s="244"/>
      <c r="JAO34" s="244"/>
      <c r="JAP34" s="244"/>
      <c r="JAQ34" s="244"/>
      <c r="JAR34" s="244"/>
      <c r="JAS34" s="244"/>
      <c r="JAT34" s="244"/>
      <c r="JAU34" s="244"/>
      <c r="JAV34" s="244"/>
      <c r="JAW34" s="244"/>
      <c r="JAX34" s="244"/>
      <c r="JAY34" s="244"/>
      <c r="JAZ34" s="244"/>
      <c r="JBA34" s="244"/>
      <c r="JBB34" s="244"/>
      <c r="JBC34" s="244"/>
      <c r="JBD34" s="244"/>
      <c r="JBE34" s="244"/>
      <c r="JBF34" s="244"/>
      <c r="JBG34" s="244"/>
      <c r="JBH34" s="244"/>
      <c r="JBI34" s="244"/>
      <c r="JBJ34" s="244"/>
      <c r="JBK34" s="244"/>
      <c r="JBL34" s="244"/>
      <c r="JBM34" s="244"/>
      <c r="JBN34" s="244"/>
      <c r="JBO34" s="244"/>
      <c r="JBP34" s="244"/>
      <c r="JBQ34" s="244"/>
      <c r="JBR34" s="244"/>
      <c r="JBS34" s="244"/>
      <c r="JBT34" s="244"/>
      <c r="JBU34" s="244"/>
      <c r="JBV34" s="244"/>
      <c r="JBW34" s="244"/>
      <c r="JBX34" s="244"/>
      <c r="JBY34" s="244"/>
      <c r="JBZ34" s="244"/>
      <c r="JCA34" s="244"/>
      <c r="JCB34" s="244"/>
      <c r="JCC34" s="244"/>
      <c r="JCD34" s="244"/>
      <c r="JCE34" s="244"/>
      <c r="JCF34" s="244"/>
      <c r="JCG34" s="244"/>
      <c r="JCH34" s="244"/>
      <c r="JCI34" s="244"/>
      <c r="JCJ34" s="244"/>
      <c r="JCK34" s="244"/>
      <c r="JCL34" s="244"/>
      <c r="JCM34" s="244"/>
      <c r="JCN34" s="244"/>
      <c r="JCO34" s="244"/>
      <c r="JCP34" s="244"/>
      <c r="JCQ34" s="244"/>
      <c r="JCR34" s="244"/>
      <c r="JCS34" s="244"/>
      <c r="JCT34" s="244"/>
      <c r="JCU34" s="244"/>
      <c r="JCV34" s="244"/>
      <c r="JCW34" s="244"/>
      <c r="JCX34" s="244"/>
      <c r="JCY34" s="244"/>
      <c r="JCZ34" s="244"/>
      <c r="JDA34" s="244"/>
      <c r="JDB34" s="244"/>
      <c r="JDC34" s="244"/>
      <c r="JDD34" s="244"/>
      <c r="JDE34" s="244"/>
      <c r="JDF34" s="244"/>
      <c r="JDG34" s="244"/>
      <c r="JDH34" s="244"/>
      <c r="JDI34" s="244"/>
      <c r="JDJ34" s="244"/>
      <c r="JDK34" s="244"/>
      <c r="JDL34" s="244"/>
      <c r="JDM34" s="244"/>
      <c r="JDN34" s="244"/>
      <c r="JDO34" s="244"/>
      <c r="JDP34" s="244"/>
      <c r="JDQ34" s="244"/>
      <c r="JDR34" s="244"/>
      <c r="JDS34" s="244"/>
      <c r="JDT34" s="244"/>
      <c r="JDU34" s="244"/>
      <c r="JDV34" s="244"/>
      <c r="JDW34" s="244"/>
      <c r="JDX34" s="244"/>
      <c r="JDY34" s="244"/>
      <c r="JDZ34" s="244"/>
      <c r="JEA34" s="244"/>
      <c r="JEB34" s="244"/>
      <c r="JEC34" s="244"/>
      <c r="JED34" s="244"/>
      <c r="JEE34" s="244"/>
      <c r="JEF34" s="244"/>
      <c r="JEG34" s="244"/>
      <c r="JEH34" s="244"/>
      <c r="JEI34" s="244"/>
      <c r="JEJ34" s="244"/>
      <c r="JEK34" s="244"/>
      <c r="JEL34" s="244"/>
      <c r="JEM34" s="244"/>
      <c r="JEN34" s="244"/>
      <c r="JEO34" s="244"/>
      <c r="JEP34" s="244"/>
      <c r="JEQ34" s="244"/>
      <c r="JER34" s="244"/>
      <c r="JES34" s="244"/>
      <c r="JET34" s="244"/>
      <c r="JEU34" s="244"/>
      <c r="JEV34" s="244"/>
      <c r="JEW34" s="244"/>
      <c r="JEX34" s="244"/>
      <c r="JEY34" s="244"/>
      <c r="JEZ34" s="244"/>
      <c r="JFA34" s="244"/>
      <c r="JFB34" s="244"/>
      <c r="JFC34" s="244"/>
      <c r="JFD34" s="244"/>
      <c r="JFE34" s="244"/>
      <c r="JFF34" s="244"/>
      <c r="JFG34" s="244"/>
      <c r="JFH34" s="244"/>
      <c r="JFI34" s="244"/>
      <c r="JFJ34" s="244"/>
      <c r="JFK34" s="244"/>
      <c r="JFL34" s="244"/>
      <c r="JFM34" s="244"/>
      <c r="JFN34" s="244"/>
      <c r="JFO34" s="244"/>
      <c r="JFP34" s="244"/>
      <c r="JFQ34" s="244"/>
      <c r="JFR34" s="244"/>
      <c r="JFS34" s="244"/>
      <c r="JFT34" s="244"/>
      <c r="JFU34" s="244"/>
      <c r="JFV34" s="244"/>
      <c r="JFW34" s="244"/>
      <c r="JFX34" s="244"/>
      <c r="JFY34" s="244"/>
      <c r="JFZ34" s="244"/>
      <c r="JGA34" s="244"/>
      <c r="JGB34" s="244"/>
      <c r="JGC34" s="244"/>
      <c r="JGD34" s="244"/>
      <c r="JGE34" s="244"/>
      <c r="JGF34" s="244"/>
      <c r="JGG34" s="244"/>
      <c r="JGH34" s="244"/>
      <c r="JGI34" s="244"/>
      <c r="JGJ34" s="244"/>
      <c r="JGK34" s="244"/>
      <c r="JGL34" s="244"/>
      <c r="JGM34" s="244"/>
      <c r="JGN34" s="244"/>
      <c r="JGO34" s="244"/>
      <c r="JGP34" s="244"/>
      <c r="JGQ34" s="244"/>
      <c r="JGR34" s="244"/>
      <c r="JGS34" s="244"/>
      <c r="JGT34" s="244"/>
      <c r="JGU34" s="244"/>
      <c r="JGV34" s="244"/>
      <c r="JGW34" s="244"/>
      <c r="JGX34" s="244"/>
      <c r="JGY34" s="244"/>
      <c r="JGZ34" s="244"/>
      <c r="JHA34" s="244"/>
      <c r="JHB34" s="244"/>
      <c r="JHC34" s="244"/>
      <c r="JHD34" s="244"/>
      <c r="JHE34" s="244"/>
      <c r="JHF34" s="244"/>
      <c r="JHG34" s="244"/>
      <c r="JHH34" s="244"/>
      <c r="JHI34" s="244"/>
      <c r="JHJ34" s="244"/>
      <c r="JHK34" s="244"/>
      <c r="JHL34" s="244"/>
      <c r="JHM34" s="244"/>
      <c r="JHN34" s="244"/>
      <c r="JHO34" s="244"/>
      <c r="JHP34" s="244"/>
      <c r="JHQ34" s="244"/>
      <c r="JHR34" s="244"/>
      <c r="JHS34" s="244"/>
      <c r="JHT34" s="244"/>
      <c r="JHU34" s="244"/>
      <c r="JHV34" s="244"/>
      <c r="JHW34" s="244"/>
      <c r="JHX34" s="244"/>
      <c r="JHY34" s="244"/>
      <c r="JHZ34" s="244"/>
      <c r="JIA34" s="244"/>
      <c r="JIB34" s="244"/>
      <c r="JIC34" s="244"/>
      <c r="JID34" s="244"/>
      <c r="JIE34" s="244"/>
      <c r="JIF34" s="244"/>
      <c r="JIG34" s="244"/>
      <c r="JIH34" s="244"/>
      <c r="JII34" s="244"/>
      <c r="JIJ34" s="244"/>
      <c r="JIK34" s="244"/>
      <c r="JIL34" s="244"/>
      <c r="JIM34" s="244"/>
      <c r="JIN34" s="244"/>
      <c r="JIO34" s="244"/>
      <c r="JIP34" s="244"/>
      <c r="JIQ34" s="244"/>
      <c r="JIR34" s="244"/>
      <c r="JIS34" s="244"/>
      <c r="JIT34" s="244"/>
      <c r="JIU34" s="244"/>
      <c r="JIV34" s="244"/>
      <c r="JIW34" s="244"/>
      <c r="JIX34" s="244"/>
      <c r="JIY34" s="244"/>
      <c r="JIZ34" s="244"/>
      <c r="JJA34" s="244"/>
      <c r="JJB34" s="244"/>
      <c r="JJC34" s="244"/>
      <c r="JJD34" s="244"/>
      <c r="JJE34" s="244"/>
      <c r="JJF34" s="244"/>
      <c r="JJG34" s="244"/>
      <c r="JJH34" s="244"/>
      <c r="JJI34" s="244"/>
      <c r="JJJ34" s="244"/>
      <c r="JJK34" s="244"/>
      <c r="JJL34" s="244"/>
      <c r="JJM34" s="244"/>
      <c r="JJN34" s="244"/>
      <c r="JJO34" s="244"/>
      <c r="JJP34" s="244"/>
      <c r="JJQ34" s="244"/>
      <c r="JJR34" s="244"/>
      <c r="JJS34" s="244"/>
      <c r="JJT34" s="244"/>
      <c r="JJU34" s="244"/>
      <c r="JJV34" s="244"/>
      <c r="JJW34" s="244"/>
      <c r="JJX34" s="244"/>
      <c r="JJY34" s="244"/>
      <c r="JJZ34" s="244"/>
      <c r="JKA34" s="244"/>
      <c r="JKB34" s="244"/>
      <c r="JKC34" s="244"/>
      <c r="JKD34" s="244"/>
      <c r="JKE34" s="244"/>
      <c r="JKF34" s="244"/>
      <c r="JKG34" s="244"/>
      <c r="JKH34" s="244"/>
      <c r="JKI34" s="244"/>
      <c r="JKJ34" s="244"/>
      <c r="JKK34" s="244"/>
      <c r="JKL34" s="244"/>
      <c r="JKM34" s="244"/>
      <c r="JKN34" s="244"/>
      <c r="JKO34" s="244"/>
      <c r="JKP34" s="244"/>
      <c r="JKQ34" s="244"/>
      <c r="JKR34" s="244"/>
      <c r="JKS34" s="244"/>
      <c r="JKT34" s="244"/>
      <c r="JKU34" s="244"/>
      <c r="JKV34" s="244"/>
      <c r="JKW34" s="244"/>
      <c r="JKX34" s="244"/>
      <c r="JKY34" s="244"/>
      <c r="JKZ34" s="244"/>
      <c r="JLA34" s="244"/>
      <c r="JLB34" s="244"/>
      <c r="JLC34" s="244"/>
      <c r="JLD34" s="244"/>
      <c r="JLE34" s="244"/>
      <c r="JLF34" s="244"/>
      <c r="JLG34" s="244"/>
      <c r="JLH34" s="244"/>
      <c r="JLI34" s="244"/>
      <c r="JLJ34" s="244"/>
      <c r="JLK34" s="244"/>
      <c r="JLL34" s="244"/>
      <c r="JLM34" s="244"/>
      <c r="JLN34" s="244"/>
      <c r="JLO34" s="244"/>
      <c r="JLP34" s="244"/>
      <c r="JLQ34" s="244"/>
      <c r="JLR34" s="244"/>
      <c r="JLS34" s="244"/>
      <c r="JLT34" s="244"/>
      <c r="JLU34" s="244"/>
      <c r="JLV34" s="244"/>
      <c r="JLW34" s="244"/>
      <c r="JLX34" s="244"/>
      <c r="JLY34" s="244"/>
      <c r="JLZ34" s="244"/>
      <c r="JMA34" s="244"/>
      <c r="JMB34" s="244"/>
      <c r="JMC34" s="244"/>
      <c r="JMD34" s="244"/>
      <c r="JME34" s="244"/>
      <c r="JMF34" s="244"/>
      <c r="JMG34" s="244"/>
      <c r="JMH34" s="244"/>
      <c r="JMI34" s="244"/>
      <c r="JMJ34" s="244"/>
      <c r="JMK34" s="244"/>
      <c r="JML34" s="244"/>
      <c r="JMM34" s="244"/>
      <c r="JMN34" s="244"/>
      <c r="JMO34" s="244"/>
      <c r="JMP34" s="244"/>
      <c r="JMQ34" s="244"/>
      <c r="JMR34" s="244"/>
      <c r="JMS34" s="244"/>
      <c r="JMT34" s="244"/>
      <c r="JMU34" s="244"/>
      <c r="JMV34" s="244"/>
      <c r="JMW34" s="244"/>
      <c r="JMX34" s="244"/>
      <c r="JMY34" s="244"/>
      <c r="JMZ34" s="244"/>
      <c r="JNA34" s="244"/>
      <c r="JNB34" s="244"/>
      <c r="JNC34" s="244"/>
      <c r="JND34" s="244"/>
      <c r="JNE34" s="244"/>
      <c r="JNF34" s="244"/>
      <c r="JNG34" s="244"/>
      <c r="JNH34" s="244"/>
      <c r="JNI34" s="244"/>
      <c r="JNJ34" s="244"/>
      <c r="JNK34" s="244"/>
      <c r="JNL34" s="244"/>
      <c r="JNM34" s="244"/>
      <c r="JNN34" s="244"/>
      <c r="JNO34" s="244"/>
      <c r="JNP34" s="244"/>
      <c r="JNQ34" s="244"/>
      <c r="JNR34" s="244"/>
      <c r="JNS34" s="244"/>
      <c r="JNT34" s="244"/>
      <c r="JNU34" s="244"/>
      <c r="JNV34" s="244"/>
      <c r="JNW34" s="244"/>
      <c r="JNX34" s="244"/>
      <c r="JNY34" s="244"/>
      <c r="JNZ34" s="244"/>
      <c r="JOA34" s="244"/>
      <c r="JOB34" s="244"/>
      <c r="JOC34" s="244"/>
      <c r="JOD34" s="244"/>
      <c r="JOE34" s="244"/>
      <c r="JOF34" s="244"/>
      <c r="JOG34" s="244"/>
      <c r="JOH34" s="244"/>
      <c r="JOI34" s="244"/>
      <c r="JOJ34" s="244"/>
      <c r="JOK34" s="244"/>
      <c r="JOL34" s="244"/>
      <c r="JOM34" s="244"/>
      <c r="JON34" s="244"/>
      <c r="JOO34" s="244"/>
      <c r="JOP34" s="244"/>
      <c r="JOQ34" s="244"/>
      <c r="JOR34" s="244"/>
      <c r="JOS34" s="244"/>
      <c r="JOT34" s="244"/>
      <c r="JOU34" s="244"/>
      <c r="JOV34" s="244"/>
      <c r="JOW34" s="244"/>
      <c r="JOX34" s="244"/>
      <c r="JOY34" s="244"/>
      <c r="JOZ34" s="244"/>
      <c r="JPA34" s="244"/>
      <c r="JPB34" s="244"/>
      <c r="JPC34" s="244"/>
      <c r="JPD34" s="244"/>
      <c r="JPE34" s="244"/>
      <c r="JPF34" s="244"/>
      <c r="JPG34" s="244"/>
      <c r="JPH34" s="244"/>
      <c r="JPI34" s="244"/>
      <c r="JPJ34" s="244"/>
      <c r="JPK34" s="244"/>
      <c r="JPL34" s="244"/>
      <c r="JPM34" s="244"/>
      <c r="JPN34" s="244"/>
      <c r="JPO34" s="244"/>
      <c r="JPP34" s="244"/>
      <c r="JPQ34" s="244"/>
      <c r="JPR34" s="244"/>
      <c r="JPS34" s="244"/>
      <c r="JPT34" s="244"/>
      <c r="JPU34" s="244"/>
      <c r="JPV34" s="244"/>
      <c r="JPW34" s="244"/>
      <c r="JPX34" s="244"/>
      <c r="JPY34" s="244"/>
      <c r="JPZ34" s="244"/>
      <c r="JQA34" s="244"/>
      <c r="JQB34" s="244"/>
      <c r="JQC34" s="244"/>
      <c r="JQD34" s="244"/>
      <c r="JQE34" s="244"/>
      <c r="JQF34" s="244"/>
      <c r="JQG34" s="244"/>
      <c r="JQH34" s="244"/>
      <c r="JQI34" s="244"/>
      <c r="JQJ34" s="244"/>
      <c r="JQK34" s="244"/>
      <c r="JQL34" s="244"/>
      <c r="JQM34" s="244"/>
      <c r="JQN34" s="244"/>
      <c r="JQO34" s="244"/>
      <c r="JQP34" s="244"/>
      <c r="JQQ34" s="244"/>
      <c r="JQR34" s="244"/>
      <c r="JQS34" s="244"/>
      <c r="JQT34" s="244"/>
      <c r="JQU34" s="244"/>
      <c r="JQV34" s="244"/>
      <c r="JQW34" s="244"/>
      <c r="JQX34" s="244"/>
      <c r="JQY34" s="244"/>
      <c r="JQZ34" s="244"/>
      <c r="JRA34" s="244"/>
      <c r="JRB34" s="244"/>
      <c r="JRC34" s="244"/>
      <c r="JRD34" s="244"/>
      <c r="JRE34" s="244"/>
      <c r="JRF34" s="244"/>
      <c r="JRG34" s="244"/>
      <c r="JRH34" s="244"/>
      <c r="JRI34" s="244"/>
      <c r="JRJ34" s="244"/>
      <c r="JRK34" s="244"/>
      <c r="JRL34" s="244"/>
      <c r="JRM34" s="244"/>
      <c r="JRN34" s="244"/>
      <c r="JRO34" s="244"/>
      <c r="JRP34" s="244"/>
      <c r="JRQ34" s="244"/>
      <c r="JRR34" s="244"/>
      <c r="JRS34" s="244"/>
      <c r="JRT34" s="244"/>
      <c r="JRU34" s="244"/>
      <c r="JRV34" s="244"/>
      <c r="JRW34" s="244"/>
      <c r="JRX34" s="244"/>
      <c r="JRY34" s="244"/>
      <c r="JRZ34" s="244"/>
      <c r="JSA34" s="244"/>
      <c r="JSB34" s="244"/>
      <c r="JSC34" s="244"/>
      <c r="JSD34" s="244"/>
      <c r="JSE34" s="244"/>
      <c r="JSF34" s="244"/>
      <c r="JSG34" s="244"/>
      <c r="JSH34" s="244"/>
      <c r="JSI34" s="244"/>
      <c r="JSJ34" s="244"/>
      <c r="JSK34" s="244"/>
      <c r="JSL34" s="244"/>
      <c r="JSM34" s="244"/>
      <c r="JSN34" s="244"/>
      <c r="JSO34" s="244"/>
      <c r="JSP34" s="244"/>
      <c r="JSQ34" s="244"/>
      <c r="JSR34" s="244"/>
      <c r="JSS34" s="244"/>
      <c r="JST34" s="244"/>
      <c r="JSU34" s="244"/>
      <c r="JSV34" s="244"/>
      <c r="JSW34" s="244"/>
      <c r="JSX34" s="244"/>
      <c r="JSY34" s="244"/>
      <c r="JSZ34" s="244"/>
      <c r="JTA34" s="244"/>
      <c r="JTB34" s="244"/>
      <c r="JTC34" s="244"/>
      <c r="JTD34" s="244"/>
      <c r="JTE34" s="244"/>
      <c r="JTF34" s="244"/>
      <c r="JTG34" s="244"/>
      <c r="JTH34" s="244"/>
      <c r="JTI34" s="244"/>
      <c r="JTJ34" s="244"/>
      <c r="JTK34" s="244"/>
      <c r="JTL34" s="244"/>
      <c r="JTM34" s="244"/>
      <c r="JTN34" s="244"/>
      <c r="JTO34" s="244"/>
      <c r="JTP34" s="244"/>
      <c r="JTQ34" s="244"/>
      <c r="JTR34" s="244"/>
      <c r="JTS34" s="244"/>
      <c r="JTT34" s="244"/>
      <c r="JTU34" s="244"/>
      <c r="JTV34" s="244"/>
      <c r="JTW34" s="244"/>
      <c r="JTX34" s="244"/>
      <c r="JTY34" s="244"/>
      <c r="JTZ34" s="244"/>
      <c r="JUA34" s="244"/>
      <c r="JUB34" s="244"/>
      <c r="JUC34" s="244"/>
      <c r="JUD34" s="244"/>
      <c r="JUE34" s="244"/>
      <c r="JUF34" s="244"/>
      <c r="JUG34" s="244"/>
      <c r="JUH34" s="244"/>
      <c r="JUI34" s="244"/>
      <c r="JUJ34" s="244"/>
      <c r="JUK34" s="244"/>
      <c r="JUL34" s="244"/>
      <c r="JUM34" s="244"/>
      <c r="JUN34" s="244"/>
      <c r="JUO34" s="244"/>
      <c r="JUP34" s="244"/>
      <c r="JUQ34" s="244"/>
      <c r="JUR34" s="244"/>
      <c r="JUS34" s="244"/>
      <c r="JUT34" s="244"/>
      <c r="JUU34" s="244"/>
      <c r="JUV34" s="244"/>
      <c r="JUW34" s="244"/>
      <c r="JUX34" s="244"/>
      <c r="JUY34" s="244"/>
      <c r="JUZ34" s="244"/>
      <c r="JVA34" s="244"/>
      <c r="JVB34" s="244"/>
      <c r="JVC34" s="244"/>
      <c r="JVD34" s="244"/>
      <c r="JVE34" s="244"/>
      <c r="JVF34" s="244"/>
      <c r="JVG34" s="244"/>
      <c r="JVH34" s="244"/>
      <c r="JVI34" s="244"/>
      <c r="JVJ34" s="244"/>
      <c r="JVK34" s="244"/>
      <c r="JVL34" s="244"/>
      <c r="JVM34" s="244"/>
      <c r="JVN34" s="244"/>
      <c r="JVO34" s="244"/>
      <c r="JVP34" s="244"/>
      <c r="JVQ34" s="244"/>
      <c r="JVR34" s="244"/>
      <c r="JVS34" s="244"/>
      <c r="JVT34" s="244"/>
      <c r="JVU34" s="244"/>
      <c r="JVV34" s="244"/>
      <c r="JVW34" s="244"/>
      <c r="JVX34" s="244"/>
      <c r="JVY34" s="244"/>
      <c r="JVZ34" s="244"/>
      <c r="JWA34" s="244"/>
      <c r="JWB34" s="244"/>
      <c r="JWC34" s="244"/>
      <c r="JWD34" s="244"/>
      <c r="JWE34" s="244"/>
      <c r="JWF34" s="244"/>
      <c r="JWG34" s="244"/>
      <c r="JWH34" s="244"/>
      <c r="JWI34" s="244"/>
      <c r="JWJ34" s="244"/>
      <c r="JWK34" s="244"/>
      <c r="JWL34" s="244"/>
      <c r="JWM34" s="244"/>
      <c r="JWN34" s="244"/>
      <c r="JWO34" s="244"/>
      <c r="JWP34" s="244"/>
      <c r="JWQ34" s="244"/>
      <c r="JWR34" s="244"/>
      <c r="JWS34" s="244"/>
      <c r="JWT34" s="244"/>
      <c r="JWU34" s="244"/>
      <c r="JWV34" s="244"/>
      <c r="JWW34" s="244"/>
      <c r="JWX34" s="244"/>
      <c r="JWY34" s="244"/>
      <c r="JWZ34" s="244"/>
      <c r="JXA34" s="244"/>
      <c r="JXB34" s="244"/>
      <c r="JXC34" s="244"/>
      <c r="JXD34" s="244"/>
      <c r="JXE34" s="244"/>
      <c r="JXF34" s="244"/>
      <c r="JXG34" s="244"/>
      <c r="JXH34" s="244"/>
      <c r="JXI34" s="244"/>
      <c r="JXJ34" s="244"/>
      <c r="JXK34" s="244"/>
      <c r="JXL34" s="244"/>
      <c r="JXM34" s="244"/>
      <c r="JXN34" s="244"/>
      <c r="JXO34" s="244"/>
      <c r="JXP34" s="244"/>
      <c r="JXQ34" s="244"/>
      <c r="JXR34" s="244"/>
      <c r="JXS34" s="244"/>
      <c r="JXT34" s="244"/>
      <c r="JXU34" s="244"/>
      <c r="JXV34" s="244"/>
      <c r="JXW34" s="244"/>
      <c r="JXX34" s="244"/>
      <c r="JXY34" s="244"/>
      <c r="JXZ34" s="244"/>
      <c r="JYA34" s="244"/>
      <c r="JYB34" s="244"/>
      <c r="JYC34" s="244"/>
      <c r="JYD34" s="244"/>
      <c r="JYE34" s="244"/>
      <c r="JYF34" s="244"/>
      <c r="JYG34" s="244"/>
      <c r="JYH34" s="244"/>
      <c r="JYI34" s="244"/>
      <c r="JYJ34" s="244"/>
      <c r="JYK34" s="244"/>
      <c r="JYL34" s="244"/>
      <c r="JYM34" s="244"/>
      <c r="JYN34" s="244"/>
      <c r="JYO34" s="244"/>
      <c r="JYP34" s="244"/>
      <c r="JYQ34" s="244"/>
      <c r="JYR34" s="244"/>
      <c r="JYS34" s="244"/>
      <c r="JYT34" s="244"/>
      <c r="JYU34" s="244"/>
      <c r="JYV34" s="244"/>
      <c r="JYW34" s="244"/>
      <c r="JYX34" s="244"/>
      <c r="JYY34" s="244"/>
      <c r="JYZ34" s="244"/>
      <c r="JZA34" s="244"/>
      <c r="JZB34" s="244"/>
      <c r="JZC34" s="244"/>
      <c r="JZD34" s="244"/>
      <c r="JZE34" s="244"/>
      <c r="JZF34" s="244"/>
      <c r="JZG34" s="244"/>
      <c r="JZH34" s="244"/>
      <c r="JZI34" s="244"/>
      <c r="JZJ34" s="244"/>
      <c r="JZK34" s="244"/>
      <c r="JZL34" s="244"/>
      <c r="JZM34" s="244"/>
      <c r="JZN34" s="244"/>
      <c r="JZO34" s="244"/>
      <c r="JZP34" s="244"/>
      <c r="JZQ34" s="244"/>
      <c r="JZR34" s="244"/>
      <c r="JZS34" s="244"/>
      <c r="JZT34" s="244"/>
      <c r="JZU34" s="244"/>
      <c r="JZV34" s="244"/>
      <c r="JZW34" s="244"/>
      <c r="JZX34" s="244"/>
      <c r="JZY34" s="244"/>
      <c r="JZZ34" s="244"/>
      <c r="KAA34" s="244"/>
      <c r="KAB34" s="244"/>
      <c r="KAC34" s="244"/>
      <c r="KAD34" s="244"/>
      <c r="KAE34" s="244"/>
      <c r="KAF34" s="244"/>
      <c r="KAG34" s="244"/>
      <c r="KAH34" s="244"/>
      <c r="KAI34" s="244"/>
      <c r="KAJ34" s="244"/>
      <c r="KAK34" s="244"/>
      <c r="KAL34" s="244"/>
      <c r="KAM34" s="244"/>
      <c r="KAN34" s="244"/>
      <c r="KAO34" s="244"/>
      <c r="KAP34" s="244"/>
      <c r="KAQ34" s="244"/>
      <c r="KAR34" s="244"/>
      <c r="KAS34" s="244"/>
      <c r="KAT34" s="244"/>
      <c r="KAU34" s="244"/>
      <c r="KAV34" s="244"/>
      <c r="KAW34" s="244"/>
      <c r="KAX34" s="244"/>
      <c r="KAY34" s="244"/>
      <c r="KAZ34" s="244"/>
      <c r="KBA34" s="244"/>
      <c r="KBB34" s="244"/>
      <c r="KBC34" s="244"/>
      <c r="KBD34" s="244"/>
      <c r="KBE34" s="244"/>
      <c r="KBF34" s="244"/>
      <c r="KBG34" s="244"/>
      <c r="KBH34" s="244"/>
      <c r="KBI34" s="244"/>
      <c r="KBJ34" s="244"/>
      <c r="KBK34" s="244"/>
      <c r="KBL34" s="244"/>
      <c r="KBM34" s="244"/>
      <c r="KBN34" s="244"/>
      <c r="KBO34" s="244"/>
      <c r="KBP34" s="244"/>
      <c r="KBQ34" s="244"/>
      <c r="KBR34" s="244"/>
      <c r="KBS34" s="244"/>
      <c r="KBT34" s="244"/>
      <c r="KBU34" s="244"/>
      <c r="KBV34" s="244"/>
      <c r="KBW34" s="244"/>
      <c r="KBX34" s="244"/>
      <c r="KBY34" s="244"/>
      <c r="KBZ34" s="244"/>
      <c r="KCA34" s="244"/>
      <c r="KCB34" s="244"/>
      <c r="KCC34" s="244"/>
      <c r="KCD34" s="244"/>
      <c r="KCE34" s="244"/>
      <c r="KCF34" s="244"/>
      <c r="KCG34" s="244"/>
      <c r="KCH34" s="244"/>
      <c r="KCI34" s="244"/>
      <c r="KCJ34" s="244"/>
      <c r="KCK34" s="244"/>
      <c r="KCL34" s="244"/>
      <c r="KCM34" s="244"/>
      <c r="KCN34" s="244"/>
      <c r="KCO34" s="244"/>
      <c r="KCP34" s="244"/>
      <c r="KCQ34" s="244"/>
      <c r="KCR34" s="244"/>
      <c r="KCS34" s="244"/>
      <c r="KCT34" s="244"/>
      <c r="KCU34" s="244"/>
      <c r="KCV34" s="244"/>
      <c r="KCW34" s="244"/>
      <c r="KCX34" s="244"/>
      <c r="KCY34" s="244"/>
      <c r="KCZ34" s="244"/>
      <c r="KDA34" s="244"/>
      <c r="KDB34" s="244"/>
      <c r="KDC34" s="244"/>
      <c r="KDD34" s="244"/>
      <c r="KDE34" s="244"/>
      <c r="KDF34" s="244"/>
      <c r="KDG34" s="244"/>
      <c r="KDH34" s="244"/>
      <c r="KDI34" s="244"/>
      <c r="KDJ34" s="244"/>
      <c r="KDK34" s="244"/>
      <c r="KDL34" s="244"/>
      <c r="KDM34" s="244"/>
      <c r="KDN34" s="244"/>
      <c r="KDO34" s="244"/>
      <c r="KDP34" s="244"/>
      <c r="KDQ34" s="244"/>
      <c r="KDR34" s="244"/>
      <c r="KDS34" s="244"/>
      <c r="KDT34" s="244"/>
      <c r="KDU34" s="244"/>
      <c r="KDV34" s="244"/>
      <c r="KDW34" s="244"/>
      <c r="KDX34" s="244"/>
      <c r="KDY34" s="244"/>
      <c r="KDZ34" s="244"/>
      <c r="KEA34" s="244"/>
      <c r="KEB34" s="244"/>
      <c r="KEC34" s="244"/>
      <c r="KED34" s="244"/>
      <c r="KEE34" s="244"/>
      <c r="KEF34" s="244"/>
      <c r="KEG34" s="244"/>
      <c r="KEH34" s="244"/>
      <c r="KEI34" s="244"/>
      <c r="KEJ34" s="244"/>
      <c r="KEK34" s="244"/>
      <c r="KEL34" s="244"/>
      <c r="KEM34" s="244"/>
      <c r="KEN34" s="244"/>
      <c r="KEO34" s="244"/>
      <c r="KEP34" s="244"/>
      <c r="KEQ34" s="244"/>
      <c r="KER34" s="244"/>
      <c r="KES34" s="244"/>
      <c r="KET34" s="244"/>
      <c r="KEU34" s="244"/>
      <c r="KEV34" s="244"/>
      <c r="KEW34" s="244"/>
      <c r="KEX34" s="244"/>
      <c r="KEY34" s="244"/>
      <c r="KEZ34" s="244"/>
      <c r="KFA34" s="244"/>
      <c r="KFB34" s="244"/>
      <c r="KFC34" s="244"/>
      <c r="KFD34" s="244"/>
      <c r="KFE34" s="244"/>
      <c r="KFF34" s="244"/>
      <c r="KFG34" s="244"/>
      <c r="KFH34" s="244"/>
      <c r="KFI34" s="244"/>
      <c r="KFJ34" s="244"/>
      <c r="KFK34" s="244"/>
      <c r="KFL34" s="244"/>
      <c r="KFM34" s="244"/>
      <c r="KFN34" s="244"/>
      <c r="KFO34" s="244"/>
      <c r="KFP34" s="244"/>
      <c r="KFQ34" s="244"/>
      <c r="KFR34" s="244"/>
      <c r="KFS34" s="244"/>
      <c r="KFT34" s="244"/>
      <c r="KFU34" s="244"/>
      <c r="KFV34" s="244"/>
      <c r="KFW34" s="244"/>
      <c r="KFX34" s="244"/>
      <c r="KFY34" s="244"/>
      <c r="KFZ34" s="244"/>
      <c r="KGA34" s="244"/>
      <c r="KGB34" s="244"/>
      <c r="KGC34" s="244"/>
      <c r="KGD34" s="244"/>
      <c r="KGE34" s="244"/>
      <c r="KGF34" s="244"/>
      <c r="KGG34" s="244"/>
      <c r="KGH34" s="244"/>
      <c r="KGI34" s="244"/>
      <c r="KGJ34" s="244"/>
      <c r="KGK34" s="244"/>
      <c r="KGL34" s="244"/>
      <c r="KGM34" s="244"/>
      <c r="KGN34" s="244"/>
      <c r="KGO34" s="244"/>
      <c r="KGP34" s="244"/>
      <c r="KGQ34" s="244"/>
      <c r="KGR34" s="244"/>
      <c r="KGS34" s="244"/>
      <c r="KGT34" s="244"/>
      <c r="KGU34" s="244"/>
      <c r="KGV34" s="244"/>
      <c r="KGW34" s="244"/>
      <c r="KGX34" s="244"/>
      <c r="KGY34" s="244"/>
      <c r="KGZ34" s="244"/>
      <c r="KHA34" s="244"/>
      <c r="KHB34" s="244"/>
      <c r="KHC34" s="244"/>
      <c r="KHD34" s="244"/>
      <c r="KHE34" s="244"/>
      <c r="KHF34" s="244"/>
      <c r="KHG34" s="244"/>
      <c r="KHH34" s="244"/>
      <c r="KHI34" s="244"/>
      <c r="KHJ34" s="244"/>
      <c r="KHK34" s="244"/>
      <c r="KHL34" s="244"/>
      <c r="KHM34" s="244"/>
      <c r="KHN34" s="244"/>
      <c r="KHO34" s="244"/>
      <c r="KHP34" s="244"/>
      <c r="KHQ34" s="244"/>
      <c r="KHR34" s="244"/>
      <c r="KHS34" s="244"/>
      <c r="KHT34" s="244"/>
      <c r="KHU34" s="244"/>
      <c r="KHV34" s="244"/>
      <c r="KHW34" s="244"/>
      <c r="KHX34" s="244"/>
      <c r="KHY34" s="244"/>
      <c r="KHZ34" s="244"/>
      <c r="KIA34" s="244"/>
      <c r="KIB34" s="244"/>
      <c r="KIC34" s="244"/>
      <c r="KID34" s="244"/>
      <c r="KIE34" s="244"/>
      <c r="KIF34" s="244"/>
      <c r="KIG34" s="244"/>
      <c r="KIH34" s="244"/>
      <c r="KII34" s="244"/>
      <c r="KIJ34" s="244"/>
      <c r="KIK34" s="244"/>
      <c r="KIL34" s="244"/>
      <c r="KIM34" s="244"/>
      <c r="KIN34" s="244"/>
      <c r="KIO34" s="244"/>
      <c r="KIP34" s="244"/>
      <c r="KIQ34" s="244"/>
      <c r="KIR34" s="244"/>
      <c r="KIS34" s="244"/>
      <c r="KIT34" s="244"/>
      <c r="KIU34" s="244"/>
      <c r="KIV34" s="244"/>
      <c r="KIW34" s="244"/>
      <c r="KIX34" s="244"/>
      <c r="KIY34" s="244"/>
      <c r="KIZ34" s="244"/>
      <c r="KJA34" s="244"/>
      <c r="KJB34" s="244"/>
      <c r="KJC34" s="244"/>
      <c r="KJD34" s="244"/>
      <c r="KJE34" s="244"/>
      <c r="KJF34" s="244"/>
      <c r="KJG34" s="244"/>
      <c r="KJH34" s="244"/>
      <c r="KJI34" s="244"/>
      <c r="KJJ34" s="244"/>
      <c r="KJK34" s="244"/>
      <c r="KJL34" s="244"/>
      <c r="KJM34" s="244"/>
      <c r="KJN34" s="244"/>
      <c r="KJO34" s="244"/>
      <c r="KJP34" s="244"/>
      <c r="KJQ34" s="244"/>
      <c r="KJR34" s="244"/>
      <c r="KJS34" s="244"/>
      <c r="KJT34" s="244"/>
      <c r="KJU34" s="244"/>
      <c r="KJV34" s="244"/>
      <c r="KJW34" s="244"/>
      <c r="KJX34" s="244"/>
      <c r="KJY34" s="244"/>
      <c r="KJZ34" s="244"/>
      <c r="KKA34" s="244"/>
      <c r="KKB34" s="244"/>
      <c r="KKC34" s="244"/>
      <c r="KKD34" s="244"/>
      <c r="KKE34" s="244"/>
      <c r="KKF34" s="244"/>
      <c r="KKG34" s="244"/>
      <c r="KKH34" s="244"/>
      <c r="KKI34" s="244"/>
      <c r="KKJ34" s="244"/>
      <c r="KKK34" s="244"/>
      <c r="KKL34" s="244"/>
      <c r="KKM34" s="244"/>
      <c r="KKN34" s="244"/>
      <c r="KKO34" s="244"/>
      <c r="KKP34" s="244"/>
      <c r="KKQ34" s="244"/>
      <c r="KKR34" s="244"/>
      <c r="KKS34" s="244"/>
      <c r="KKT34" s="244"/>
      <c r="KKU34" s="244"/>
      <c r="KKV34" s="244"/>
      <c r="KKW34" s="244"/>
      <c r="KKX34" s="244"/>
      <c r="KKY34" s="244"/>
      <c r="KKZ34" s="244"/>
      <c r="KLA34" s="244"/>
      <c r="KLB34" s="244"/>
      <c r="KLC34" s="244"/>
      <c r="KLD34" s="244"/>
      <c r="KLE34" s="244"/>
      <c r="KLF34" s="244"/>
      <c r="KLG34" s="244"/>
      <c r="KLH34" s="244"/>
      <c r="KLI34" s="244"/>
      <c r="KLJ34" s="244"/>
      <c r="KLK34" s="244"/>
      <c r="KLL34" s="244"/>
      <c r="KLM34" s="244"/>
      <c r="KLN34" s="244"/>
      <c r="KLO34" s="244"/>
      <c r="KLP34" s="244"/>
      <c r="KLQ34" s="244"/>
      <c r="KLR34" s="244"/>
      <c r="KLS34" s="244"/>
      <c r="KLT34" s="244"/>
      <c r="KLU34" s="244"/>
      <c r="KLV34" s="244"/>
      <c r="KLW34" s="244"/>
      <c r="KLX34" s="244"/>
      <c r="KLY34" s="244"/>
      <c r="KLZ34" s="244"/>
      <c r="KMA34" s="244"/>
      <c r="KMB34" s="244"/>
      <c r="KMC34" s="244"/>
      <c r="KMD34" s="244"/>
      <c r="KME34" s="244"/>
      <c r="KMF34" s="244"/>
      <c r="KMG34" s="244"/>
      <c r="KMH34" s="244"/>
      <c r="KMI34" s="244"/>
      <c r="KMJ34" s="244"/>
      <c r="KMK34" s="244"/>
      <c r="KML34" s="244"/>
      <c r="KMM34" s="244"/>
      <c r="KMN34" s="244"/>
      <c r="KMO34" s="244"/>
      <c r="KMP34" s="244"/>
      <c r="KMQ34" s="244"/>
      <c r="KMR34" s="244"/>
      <c r="KMS34" s="244"/>
      <c r="KMT34" s="244"/>
      <c r="KMU34" s="244"/>
      <c r="KMV34" s="244"/>
      <c r="KMW34" s="244"/>
      <c r="KMX34" s="244"/>
      <c r="KMY34" s="244"/>
      <c r="KMZ34" s="244"/>
      <c r="KNA34" s="244"/>
      <c r="KNB34" s="244"/>
      <c r="KNC34" s="244"/>
      <c r="KND34" s="244"/>
      <c r="KNE34" s="244"/>
      <c r="KNF34" s="244"/>
      <c r="KNG34" s="244"/>
      <c r="KNH34" s="244"/>
      <c r="KNI34" s="244"/>
      <c r="KNJ34" s="244"/>
      <c r="KNK34" s="244"/>
      <c r="KNL34" s="244"/>
      <c r="KNM34" s="244"/>
      <c r="KNN34" s="244"/>
      <c r="KNO34" s="244"/>
      <c r="KNP34" s="244"/>
      <c r="KNQ34" s="244"/>
      <c r="KNR34" s="244"/>
      <c r="KNS34" s="244"/>
      <c r="KNT34" s="244"/>
      <c r="KNU34" s="244"/>
      <c r="KNV34" s="244"/>
      <c r="KNW34" s="244"/>
      <c r="KNX34" s="244"/>
      <c r="KNY34" s="244"/>
      <c r="KNZ34" s="244"/>
      <c r="KOA34" s="244"/>
      <c r="KOB34" s="244"/>
      <c r="KOC34" s="244"/>
      <c r="KOD34" s="244"/>
      <c r="KOE34" s="244"/>
      <c r="KOF34" s="244"/>
      <c r="KOG34" s="244"/>
      <c r="KOH34" s="244"/>
      <c r="KOI34" s="244"/>
      <c r="KOJ34" s="244"/>
      <c r="KOK34" s="244"/>
      <c r="KOL34" s="244"/>
      <c r="KOM34" s="244"/>
      <c r="KON34" s="244"/>
      <c r="KOO34" s="244"/>
      <c r="KOP34" s="244"/>
      <c r="KOQ34" s="244"/>
      <c r="KOR34" s="244"/>
      <c r="KOS34" s="244"/>
      <c r="KOT34" s="244"/>
      <c r="KOU34" s="244"/>
      <c r="KOV34" s="244"/>
      <c r="KOW34" s="244"/>
      <c r="KOX34" s="244"/>
      <c r="KOY34" s="244"/>
      <c r="KOZ34" s="244"/>
      <c r="KPA34" s="244"/>
      <c r="KPB34" s="244"/>
      <c r="KPC34" s="244"/>
      <c r="KPD34" s="244"/>
      <c r="KPE34" s="244"/>
      <c r="KPF34" s="244"/>
      <c r="KPG34" s="244"/>
      <c r="KPH34" s="244"/>
      <c r="KPI34" s="244"/>
      <c r="KPJ34" s="244"/>
      <c r="KPK34" s="244"/>
      <c r="KPL34" s="244"/>
      <c r="KPM34" s="244"/>
      <c r="KPN34" s="244"/>
      <c r="KPO34" s="244"/>
      <c r="KPP34" s="244"/>
      <c r="KPQ34" s="244"/>
      <c r="KPR34" s="244"/>
      <c r="KPS34" s="244"/>
      <c r="KPT34" s="244"/>
      <c r="KPU34" s="244"/>
      <c r="KPV34" s="244"/>
      <c r="KPW34" s="244"/>
      <c r="KPX34" s="244"/>
      <c r="KPY34" s="244"/>
      <c r="KPZ34" s="244"/>
      <c r="KQA34" s="244"/>
      <c r="KQB34" s="244"/>
      <c r="KQC34" s="244"/>
      <c r="KQD34" s="244"/>
      <c r="KQE34" s="244"/>
      <c r="KQF34" s="244"/>
      <c r="KQG34" s="244"/>
      <c r="KQH34" s="244"/>
      <c r="KQI34" s="244"/>
      <c r="KQJ34" s="244"/>
      <c r="KQK34" s="244"/>
      <c r="KQL34" s="244"/>
      <c r="KQM34" s="244"/>
      <c r="KQN34" s="244"/>
      <c r="KQO34" s="244"/>
      <c r="KQP34" s="244"/>
      <c r="KQQ34" s="244"/>
      <c r="KQR34" s="244"/>
      <c r="KQS34" s="244"/>
      <c r="KQT34" s="244"/>
      <c r="KQU34" s="244"/>
      <c r="KQV34" s="244"/>
      <c r="KQW34" s="244"/>
      <c r="KQX34" s="244"/>
      <c r="KQY34" s="244"/>
      <c r="KQZ34" s="244"/>
      <c r="KRA34" s="244"/>
      <c r="KRB34" s="244"/>
      <c r="KRC34" s="244"/>
      <c r="KRD34" s="244"/>
      <c r="KRE34" s="244"/>
      <c r="KRF34" s="244"/>
      <c r="KRG34" s="244"/>
      <c r="KRH34" s="244"/>
      <c r="KRI34" s="244"/>
      <c r="KRJ34" s="244"/>
      <c r="KRK34" s="244"/>
      <c r="KRL34" s="244"/>
      <c r="KRM34" s="244"/>
      <c r="KRN34" s="244"/>
      <c r="KRO34" s="244"/>
      <c r="KRP34" s="244"/>
      <c r="KRQ34" s="244"/>
      <c r="KRR34" s="244"/>
      <c r="KRS34" s="244"/>
      <c r="KRT34" s="244"/>
      <c r="KRU34" s="244"/>
      <c r="KRV34" s="244"/>
      <c r="KRW34" s="244"/>
      <c r="KRX34" s="244"/>
      <c r="KRY34" s="244"/>
      <c r="KRZ34" s="244"/>
      <c r="KSA34" s="244"/>
      <c r="KSB34" s="244"/>
      <c r="KSC34" s="244"/>
      <c r="KSD34" s="244"/>
      <c r="KSE34" s="244"/>
      <c r="KSF34" s="244"/>
      <c r="KSG34" s="244"/>
      <c r="KSH34" s="244"/>
      <c r="KSI34" s="244"/>
      <c r="KSJ34" s="244"/>
      <c r="KSK34" s="244"/>
      <c r="KSL34" s="244"/>
      <c r="KSM34" s="244"/>
      <c r="KSN34" s="244"/>
      <c r="KSO34" s="244"/>
      <c r="KSP34" s="244"/>
      <c r="KSQ34" s="244"/>
      <c r="KSR34" s="244"/>
      <c r="KSS34" s="244"/>
      <c r="KST34" s="244"/>
      <c r="KSU34" s="244"/>
      <c r="KSV34" s="244"/>
      <c r="KSW34" s="244"/>
      <c r="KSX34" s="244"/>
      <c r="KSY34" s="244"/>
      <c r="KSZ34" s="244"/>
      <c r="KTA34" s="244"/>
      <c r="KTB34" s="244"/>
      <c r="KTC34" s="244"/>
      <c r="KTD34" s="244"/>
      <c r="KTE34" s="244"/>
      <c r="KTF34" s="244"/>
      <c r="KTG34" s="244"/>
      <c r="KTH34" s="244"/>
      <c r="KTI34" s="244"/>
      <c r="KTJ34" s="244"/>
      <c r="KTK34" s="244"/>
      <c r="KTL34" s="244"/>
      <c r="KTM34" s="244"/>
      <c r="KTN34" s="244"/>
      <c r="KTO34" s="244"/>
      <c r="KTP34" s="244"/>
      <c r="KTQ34" s="244"/>
      <c r="KTR34" s="244"/>
      <c r="KTS34" s="244"/>
      <c r="KTT34" s="244"/>
      <c r="KTU34" s="244"/>
      <c r="KTV34" s="244"/>
      <c r="KTW34" s="244"/>
      <c r="KTX34" s="244"/>
      <c r="KTY34" s="244"/>
      <c r="KTZ34" s="244"/>
      <c r="KUA34" s="244"/>
      <c r="KUB34" s="244"/>
      <c r="KUC34" s="244"/>
      <c r="KUD34" s="244"/>
      <c r="KUE34" s="244"/>
      <c r="KUF34" s="244"/>
      <c r="KUG34" s="244"/>
      <c r="KUH34" s="244"/>
      <c r="KUI34" s="244"/>
      <c r="KUJ34" s="244"/>
      <c r="KUK34" s="244"/>
      <c r="KUL34" s="244"/>
      <c r="KUM34" s="244"/>
      <c r="KUN34" s="244"/>
      <c r="KUO34" s="244"/>
      <c r="KUP34" s="244"/>
      <c r="KUQ34" s="244"/>
      <c r="KUR34" s="244"/>
      <c r="KUS34" s="244"/>
      <c r="KUT34" s="244"/>
      <c r="KUU34" s="244"/>
      <c r="KUV34" s="244"/>
      <c r="KUW34" s="244"/>
      <c r="KUX34" s="244"/>
      <c r="KUY34" s="244"/>
      <c r="KUZ34" s="244"/>
      <c r="KVA34" s="244"/>
      <c r="KVB34" s="244"/>
      <c r="KVC34" s="244"/>
      <c r="KVD34" s="244"/>
      <c r="KVE34" s="244"/>
      <c r="KVF34" s="244"/>
      <c r="KVG34" s="244"/>
      <c r="KVH34" s="244"/>
      <c r="KVI34" s="244"/>
      <c r="KVJ34" s="244"/>
      <c r="KVK34" s="244"/>
      <c r="KVL34" s="244"/>
      <c r="KVM34" s="244"/>
      <c r="KVN34" s="244"/>
      <c r="KVO34" s="244"/>
      <c r="KVP34" s="244"/>
      <c r="KVQ34" s="244"/>
      <c r="KVR34" s="244"/>
      <c r="KVS34" s="244"/>
      <c r="KVT34" s="244"/>
      <c r="KVU34" s="244"/>
      <c r="KVV34" s="244"/>
      <c r="KVW34" s="244"/>
      <c r="KVX34" s="244"/>
      <c r="KVY34" s="244"/>
      <c r="KVZ34" s="244"/>
      <c r="KWA34" s="244"/>
      <c r="KWB34" s="244"/>
      <c r="KWC34" s="244"/>
      <c r="KWD34" s="244"/>
      <c r="KWE34" s="244"/>
      <c r="KWF34" s="244"/>
      <c r="KWG34" s="244"/>
      <c r="KWH34" s="244"/>
      <c r="KWI34" s="244"/>
      <c r="KWJ34" s="244"/>
      <c r="KWK34" s="244"/>
      <c r="KWL34" s="244"/>
      <c r="KWM34" s="244"/>
      <c r="KWN34" s="244"/>
      <c r="KWO34" s="244"/>
      <c r="KWP34" s="244"/>
      <c r="KWQ34" s="244"/>
      <c r="KWR34" s="244"/>
      <c r="KWS34" s="244"/>
      <c r="KWT34" s="244"/>
      <c r="KWU34" s="244"/>
      <c r="KWV34" s="244"/>
      <c r="KWW34" s="244"/>
      <c r="KWX34" s="244"/>
      <c r="KWY34" s="244"/>
      <c r="KWZ34" s="244"/>
      <c r="KXA34" s="244"/>
      <c r="KXB34" s="244"/>
      <c r="KXC34" s="244"/>
      <c r="KXD34" s="244"/>
      <c r="KXE34" s="244"/>
      <c r="KXF34" s="244"/>
      <c r="KXG34" s="244"/>
      <c r="KXH34" s="244"/>
      <c r="KXI34" s="244"/>
      <c r="KXJ34" s="244"/>
      <c r="KXK34" s="244"/>
      <c r="KXL34" s="244"/>
      <c r="KXM34" s="244"/>
      <c r="KXN34" s="244"/>
      <c r="KXO34" s="244"/>
      <c r="KXP34" s="244"/>
      <c r="KXQ34" s="244"/>
      <c r="KXR34" s="244"/>
      <c r="KXS34" s="244"/>
      <c r="KXT34" s="244"/>
      <c r="KXU34" s="244"/>
      <c r="KXV34" s="244"/>
      <c r="KXW34" s="244"/>
      <c r="KXX34" s="244"/>
      <c r="KXY34" s="244"/>
      <c r="KXZ34" s="244"/>
      <c r="KYA34" s="244"/>
      <c r="KYB34" s="244"/>
      <c r="KYC34" s="244"/>
      <c r="KYD34" s="244"/>
      <c r="KYE34" s="244"/>
      <c r="KYF34" s="244"/>
      <c r="KYG34" s="244"/>
      <c r="KYH34" s="244"/>
      <c r="KYI34" s="244"/>
      <c r="KYJ34" s="244"/>
      <c r="KYK34" s="244"/>
      <c r="KYL34" s="244"/>
      <c r="KYM34" s="244"/>
      <c r="KYN34" s="244"/>
      <c r="KYO34" s="244"/>
      <c r="KYP34" s="244"/>
      <c r="KYQ34" s="244"/>
      <c r="KYR34" s="244"/>
      <c r="KYS34" s="244"/>
      <c r="KYT34" s="244"/>
      <c r="KYU34" s="244"/>
      <c r="KYV34" s="244"/>
      <c r="KYW34" s="244"/>
      <c r="KYX34" s="244"/>
      <c r="KYY34" s="244"/>
      <c r="KYZ34" s="244"/>
      <c r="KZA34" s="244"/>
      <c r="KZB34" s="244"/>
      <c r="KZC34" s="244"/>
      <c r="KZD34" s="244"/>
      <c r="KZE34" s="244"/>
      <c r="KZF34" s="244"/>
      <c r="KZG34" s="244"/>
      <c r="KZH34" s="244"/>
      <c r="KZI34" s="244"/>
      <c r="KZJ34" s="244"/>
      <c r="KZK34" s="244"/>
      <c r="KZL34" s="244"/>
      <c r="KZM34" s="244"/>
      <c r="KZN34" s="244"/>
      <c r="KZO34" s="244"/>
      <c r="KZP34" s="244"/>
      <c r="KZQ34" s="244"/>
      <c r="KZR34" s="244"/>
      <c r="KZS34" s="244"/>
      <c r="KZT34" s="244"/>
      <c r="KZU34" s="244"/>
      <c r="KZV34" s="244"/>
      <c r="KZW34" s="244"/>
      <c r="KZX34" s="244"/>
      <c r="KZY34" s="244"/>
      <c r="KZZ34" s="244"/>
      <c r="LAA34" s="244"/>
      <c r="LAB34" s="244"/>
      <c r="LAC34" s="244"/>
      <c r="LAD34" s="244"/>
      <c r="LAE34" s="244"/>
      <c r="LAF34" s="244"/>
      <c r="LAG34" s="244"/>
      <c r="LAH34" s="244"/>
      <c r="LAI34" s="244"/>
      <c r="LAJ34" s="244"/>
      <c r="LAK34" s="244"/>
      <c r="LAL34" s="244"/>
      <c r="LAM34" s="244"/>
      <c r="LAN34" s="244"/>
      <c r="LAO34" s="244"/>
      <c r="LAP34" s="244"/>
      <c r="LAQ34" s="244"/>
      <c r="LAR34" s="244"/>
      <c r="LAS34" s="244"/>
      <c r="LAT34" s="244"/>
      <c r="LAU34" s="244"/>
      <c r="LAV34" s="244"/>
      <c r="LAW34" s="244"/>
      <c r="LAX34" s="244"/>
      <c r="LAY34" s="244"/>
      <c r="LAZ34" s="244"/>
      <c r="LBA34" s="244"/>
      <c r="LBB34" s="244"/>
      <c r="LBC34" s="244"/>
      <c r="LBD34" s="244"/>
      <c r="LBE34" s="244"/>
      <c r="LBF34" s="244"/>
      <c r="LBG34" s="244"/>
      <c r="LBH34" s="244"/>
      <c r="LBI34" s="244"/>
      <c r="LBJ34" s="244"/>
      <c r="LBK34" s="244"/>
      <c r="LBL34" s="244"/>
      <c r="LBM34" s="244"/>
      <c r="LBN34" s="244"/>
      <c r="LBO34" s="244"/>
      <c r="LBP34" s="244"/>
      <c r="LBQ34" s="244"/>
      <c r="LBR34" s="244"/>
      <c r="LBS34" s="244"/>
      <c r="LBT34" s="244"/>
      <c r="LBU34" s="244"/>
      <c r="LBV34" s="244"/>
      <c r="LBW34" s="244"/>
      <c r="LBX34" s="244"/>
      <c r="LBY34" s="244"/>
      <c r="LBZ34" s="244"/>
      <c r="LCA34" s="244"/>
      <c r="LCB34" s="244"/>
      <c r="LCC34" s="244"/>
      <c r="LCD34" s="244"/>
      <c r="LCE34" s="244"/>
      <c r="LCF34" s="244"/>
      <c r="LCG34" s="244"/>
      <c r="LCH34" s="244"/>
      <c r="LCI34" s="244"/>
      <c r="LCJ34" s="244"/>
      <c r="LCK34" s="244"/>
      <c r="LCL34" s="244"/>
      <c r="LCM34" s="244"/>
      <c r="LCN34" s="244"/>
      <c r="LCO34" s="244"/>
      <c r="LCP34" s="244"/>
      <c r="LCQ34" s="244"/>
      <c r="LCR34" s="244"/>
      <c r="LCS34" s="244"/>
      <c r="LCT34" s="244"/>
      <c r="LCU34" s="244"/>
      <c r="LCV34" s="244"/>
      <c r="LCW34" s="244"/>
      <c r="LCX34" s="244"/>
      <c r="LCY34" s="244"/>
      <c r="LCZ34" s="244"/>
      <c r="LDA34" s="244"/>
      <c r="LDB34" s="244"/>
      <c r="LDC34" s="244"/>
      <c r="LDD34" s="244"/>
      <c r="LDE34" s="244"/>
      <c r="LDF34" s="244"/>
      <c r="LDG34" s="244"/>
      <c r="LDH34" s="244"/>
      <c r="LDI34" s="244"/>
      <c r="LDJ34" s="244"/>
      <c r="LDK34" s="244"/>
      <c r="LDL34" s="244"/>
      <c r="LDM34" s="244"/>
      <c r="LDN34" s="244"/>
      <c r="LDO34" s="244"/>
      <c r="LDP34" s="244"/>
      <c r="LDQ34" s="244"/>
      <c r="LDR34" s="244"/>
      <c r="LDS34" s="244"/>
      <c r="LDT34" s="244"/>
      <c r="LDU34" s="244"/>
      <c r="LDV34" s="244"/>
      <c r="LDW34" s="244"/>
      <c r="LDX34" s="244"/>
      <c r="LDY34" s="244"/>
      <c r="LDZ34" s="244"/>
      <c r="LEA34" s="244"/>
      <c r="LEB34" s="244"/>
      <c r="LEC34" s="244"/>
      <c r="LED34" s="244"/>
      <c r="LEE34" s="244"/>
      <c r="LEF34" s="244"/>
      <c r="LEG34" s="244"/>
      <c r="LEH34" s="244"/>
      <c r="LEI34" s="244"/>
      <c r="LEJ34" s="244"/>
      <c r="LEK34" s="244"/>
      <c r="LEL34" s="244"/>
      <c r="LEM34" s="244"/>
      <c r="LEN34" s="244"/>
      <c r="LEO34" s="244"/>
      <c r="LEP34" s="244"/>
      <c r="LEQ34" s="244"/>
      <c r="LER34" s="244"/>
      <c r="LES34" s="244"/>
      <c r="LET34" s="244"/>
      <c r="LEU34" s="244"/>
      <c r="LEV34" s="244"/>
      <c r="LEW34" s="244"/>
      <c r="LEX34" s="244"/>
      <c r="LEY34" s="244"/>
      <c r="LEZ34" s="244"/>
      <c r="LFA34" s="244"/>
      <c r="LFB34" s="244"/>
      <c r="LFC34" s="244"/>
      <c r="LFD34" s="244"/>
      <c r="LFE34" s="244"/>
      <c r="LFF34" s="244"/>
      <c r="LFG34" s="244"/>
      <c r="LFH34" s="244"/>
      <c r="LFI34" s="244"/>
      <c r="LFJ34" s="244"/>
      <c r="LFK34" s="244"/>
      <c r="LFL34" s="244"/>
      <c r="LFM34" s="244"/>
      <c r="LFN34" s="244"/>
      <c r="LFO34" s="244"/>
      <c r="LFP34" s="244"/>
      <c r="LFQ34" s="244"/>
      <c r="LFR34" s="244"/>
      <c r="LFS34" s="244"/>
      <c r="LFT34" s="244"/>
      <c r="LFU34" s="244"/>
      <c r="LFV34" s="244"/>
      <c r="LFW34" s="244"/>
      <c r="LFX34" s="244"/>
      <c r="LFY34" s="244"/>
      <c r="LFZ34" s="244"/>
      <c r="LGA34" s="244"/>
      <c r="LGB34" s="244"/>
      <c r="LGC34" s="244"/>
      <c r="LGD34" s="244"/>
      <c r="LGE34" s="244"/>
      <c r="LGF34" s="244"/>
      <c r="LGG34" s="244"/>
      <c r="LGH34" s="244"/>
      <c r="LGI34" s="244"/>
      <c r="LGJ34" s="244"/>
      <c r="LGK34" s="244"/>
      <c r="LGL34" s="244"/>
      <c r="LGM34" s="244"/>
      <c r="LGN34" s="244"/>
      <c r="LGO34" s="244"/>
      <c r="LGP34" s="244"/>
      <c r="LGQ34" s="244"/>
      <c r="LGR34" s="244"/>
      <c r="LGS34" s="244"/>
      <c r="LGT34" s="244"/>
      <c r="LGU34" s="244"/>
      <c r="LGV34" s="244"/>
      <c r="LGW34" s="244"/>
      <c r="LGX34" s="244"/>
      <c r="LGY34" s="244"/>
      <c r="LGZ34" s="244"/>
      <c r="LHA34" s="244"/>
      <c r="LHB34" s="244"/>
      <c r="LHC34" s="244"/>
      <c r="LHD34" s="244"/>
      <c r="LHE34" s="244"/>
      <c r="LHF34" s="244"/>
      <c r="LHG34" s="244"/>
      <c r="LHH34" s="244"/>
      <c r="LHI34" s="244"/>
      <c r="LHJ34" s="244"/>
      <c r="LHK34" s="244"/>
      <c r="LHL34" s="244"/>
      <c r="LHM34" s="244"/>
      <c r="LHN34" s="244"/>
      <c r="LHO34" s="244"/>
      <c r="LHP34" s="244"/>
      <c r="LHQ34" s="244"/>
      <c r="LHR34" s="244"/>
      <c r="LHS34" s="244"/>
      <c r="LHT34" s="244"/>
      <c r="LHU34" s="244"/>
      <c r="LHV34" s="244"/>
      <c r="LHW34" s="244"/>
      <c r="LHX34" s="244"/>
      <c r="LHY34" s="244"/>
      <c r="LHZ34" s="244"/>
      <c r="LIA34" s="244"/>
      <c r="LIB34" s="244"/>
      <c r="LIC34" s="244"/>
      <c r="LID34" s="244"/>
      <c r="LIE34" s="244"/>
      <c r="LIF34" s="244"/>
      <c r="LIG34" s="244"/>
      <c r="LIH34" s="244"/>
      <c r="LII34" s="244"/>
      <c r="LIJ34" s="244"/>
      <c r="LIK34" s="244"/>
      <c r="LIL34" s="244"/>
      <c r="LIM34" s="244"/>
      <c r="LIN34" s="244"/>
      <c r="LIO34" s="244"/>
      <c r="LIP34" s="244"/>
      <c r="LIQ34" s="244"/>
      <c r="LIR34" s="244"/>
      <c r="LIS34" s="244"/>
      <c r="LIT34" s="244"/>
      <c r="LIU34" s="244"/>
      <c r="LIV34" s="244"/>
      <c r="LIW34" s="244"/>
      <c r="LIX34" s="244"/>
      <c r="LIY34" s="244"/>
      <c r="LIZ34" s="244"/>
      <c r="LJA34" s="244"/>
      <c r="LJB34" s="244"/>
      <c r="LJC34" s="244"/>
      <c r="LJD34" s="244"/>
      <c r="LJE34" s="244"/>
      <c r="LJF34" s="244"/>
      <c r="LJG34" s="244"/>
      <c r="LJH34" s="244"/>
      <c r="LJI34" s="244"/>
      <c r="LJJ34" s="244"/>
      <c r="LJK34" s="244"/>
      <c r="LJL34" s="244"/>
      <c r="LJM34" s="244"/>
      <c r="LJN34" s="244"/>
      <c r="LJO34" s="244"/>
      <c r="LJP34" s="244"/>
      <c r="LJQ34" s="244"/>
      <c r="LJR34" s="244"/>
      <c r="LJS34" s="244"/>
      <c r="LJT34" s="244"/>
      <c r="LJU34" s="244"/>
      <c r="LJV34" s="244"/>
      <c r="LJW34" s="244"/>
      <c r="LJX34" s="244"/>
      <c r="LJY34" s="244"/>
      <c r="LJZ34" s="244"/>
      <c r="LKA34" s="244"/>
      <c r="LKB34" s="244"/>
      <c r="LKC34" s="244"/>
      <c r="LKD34" s="244"/>
      <c r="LKE34" s="244"/>
      <c r="LKF34" s="244"/>
      <c r="LKG34" s="244"/>
      <c r="LKH34" s="244"/>
      <c r="LKI34" s="244"/>
      <c r="LKJ34" s="244"/>
      <c r="LKK34" s="244"/>
      <c r="LKL34" s="244"/>
      <c r="LKM34" s="244"/>
      <c r="LKN34" s="244"/>
      <c r="LKO34" s="244"/>
      <c r="LKP34" s="244"/>
      <c r="LKQ34" s="244"/>
      <c r="LKR34" s="244"/>
      <c r="LKS34" s="244"/>
      <c r="LKT34" s="244"/>
      <c r="LKU34" s="244"/>
      <c r="LKV34" s="244"/>
      <c r="LKW34" s="244"/>
      <c r="LKX34" s="244"/>
      <c r="LKY34" s="244"/>
      <c r="LKZ34" s="244"/>
      <c r="LLA34" s="244"/>
      <c r="LLB34" s="244"/>
      <c r="LLC34" s="244"/>
      <c r="LLD34" s="244"/>
      <c r="LLE34" s="244"/>
      <c r="LLF34" s="244"/>
      <c r="LLG34" s="244"/>
      <c r="LLH34" s="244"/>
      <c r="LLI34" s="244"/>
      <c r="LLJ34" s="244"/>
      <c r="LLK34" s="244"/>
      <c r="LLL34" s="244"/>
      <c r="LLM34" s="244"/>
      <c r="LLN34" s="244"/>
      <c r="LLO34" s="244"/>
      <c r="LLP34" s="244"/>
      <c r="LLQ34" s="244"/>
      <c r="LLR34" s="244"/>
      <c r="LLS34" s="244"/>
      <c r="LLT34" s="244"/>
      <c r="LLU34" s="244"/>
      <c r="LLV34" s="244"/>
      <c r="LLW34" s="244"/>
      <c r="LLX34" s="244"/>
      <c r="LLY34" s="244"/>
      <c r="LLZ34" s="244"/>
      <c r="LMA34" s="244"/>
      <c r="LMB34" s="244"/>
      <c r="LMC34" s="244"/>
      <c r="LMD34" s="244"/>
      <c r="LME34" s="244"/>
      <c r="LMF34" s="244"/>
      <c r="LMG34" s="244"/>
      <c r="LMH34" s="244"/>
      <c r="LMI34" s="244"/>
      <c r="LMJ34" s="244"/>
      <c r="LMK34" s="244"/>
      <c r="LML34" s="244"/>
      <c r="LMM34" s="244"/>
      <c r="LMN34" s="244"/>
      <c r="LMO34" s="244"/>
      <c r="LMP34" s="244"/>
      <c r="LMQ34" s="244"/>
      <c r="LMR34" s="244"/>
      <c r="LMS34" s="244"/>
      <c r="LMT34" s="244"/>
      <c r="LMU34" s="244"/>
      <c r="LMV34" s="244"/>
      <c r="LMW34" s="244"/>
      <c r="LMX34" s="244"/>
      <c r="LMY34" s="244"/>
      <c r="LMZ34" s="244"/>
      <c r="LNA34" s="244"/>
      <c r="LNB34" s="244"/>
      <c r="LNC34" s="244"/>
      <c r="LND34" s="244"/>
      <c r="LNE34" s="244"/>
      <c r="LNF34" s="244"/>
      <c r="LNG34" s="244"/>
      <c r="LNH34" s="244"/>
      <c r="LNI34" s="244"/>
      <c r="LNJ34" s="244"/>
      <c r="LNK34" s="244"/>
      <c r="LNL34" s="244"/>
      <c r="LNM34" s="244"/>
      <c r="LNN34" s="244"/>
      <c r="LNO34" s="244"/>
      <c r="LNP34" s="244"/>
      <c r="LNQ34" s="244"/>
      <c r="LNR34" s="244"/>
      <c r="LNS34" s="244"/>
      <c r="LNT34" s="244"/>
      <c r="LNU34" s="244"/>
      <c r="LNV34" s="244"/>
      <c r="LNW34" s="244"/>
      <c r="LNX34" s="244"/>
      <c r="LNY34" s="244"/>
      <c r="LNZ34" s="244"/>
      <c r="LOA34" s="244"/>
      <c r="LOB34" s="244"/>
      <c r="LOC34" s="244"/>
      <c r="LOD34" s="244"/>
      <c r="LOE34" s="244"/>
      <c r="LOF34" s="244"/>
      <c r="LOG34" s="244"/>
      <c r="LOH34" s="244"/>
      <c r="LOI34" s="244"/>
      <c r="LOJ34" s="244"/>
      <c r="LOK34" s="244"/>
      <c r="LOL34" s="244"/>
      <c r="LOM34" s="244"/>
      <c r="LON34" s="244"/>
      <c r="LOO34" s="244"/>
      <c r="LOP34" s="244"/>
      <c r="LOQ34" s="244"/>
      <c r="LOR34" s="244"/>
      <c r="LOS34" s="244"/>
      <c r="LOT34" s="244"/>
      <c r="LOU34" s="244"/>
      <c r="LOV34" s="244"/>
      <c r="LOW34" s="244"/>
      <c r="LOX34" s="244"/>
      <c r="LOY34" s="244"/>
      <c r="LOZ34" s="244"/>
      <c r="LPA34" s="244"/>
      <c r="LPB34" s="244"/>
      <c r="LPC34" s="244"/>
      <c r="LPD34" s="244"/>
      <c r="LPE34" s="244"/>
      <c r="LPF34" s="244"/>
      <c r="LPG34" s="244"/>
      <c r="LPH34" s="244"/>
      <c r="LPI34" s="244"/>
      <c r="LPJ34" s="244"/>
      <c r="LPK34" s="244"/>
      <c r="LPL34" s="244"/>
      <c r="LPM34" s="244"/>
      <c r="LPN34" s="244"/>
      <c r="LPO34" s="244"/>
      <c r="LPP34" s="244"/>
      <c r="LPQ34" s="244"/>
      <c r="LPR34" s="244"/>
      <c r="LPS34" s="244"/>
      <c r="LPT34" s="244"/>
      <c r="LPU34" s="244"/>
      <c r="LPV34" s="244"/>
      <c r="LPW34" s="244"/>
      <c r="LPX34" s="244"/>
      <c r="LPY34" s="244"/>
      <c r="LPZ34" s="244"/>
      <c r="LQA34" s="244"/>
      <c r="LQB34" s="244"/>
      <c r="LQC34" s="244"/>
      <c r="LQD34" s="244"/>
      <c r="LQE34" s="244"/>
      <c r="LQF34" s="244"/>
      <c r="LQG34" s="244"/>
      <c r="LQH34" s="244"/>
      <c r="LQI34" s="244"/>
      <c r="LQJ34" s="244"/>
      <c r="LQK34" s="244"/>
      <c r="LQL34" s="244"/>
      <c r="LQM34" s="244"/>
      <c r="LQN34" s="244"/>
      <c r="LQO34" s="244"/>
      <c r="LQP34" s="244"/>
      <c r="LQQ34" s="244"/>
      <c r="LQR34" s="244"/>
      <c r="LQS34" s="244"/>
      <c r="LQT34" s="244"/>
      <c r="LQU34" s="244"/>
      <c r="LQV34" s="244"/>
      <c r="LQW34" s="244"/>
      <c r="LQX34" s="244"/>
      <c r="LQY34" s="244"/>
      <c r="LQZ34" s="244"/>
      <c r="LRA34" s="244"/>
      <c r="LRB34" s="244"/>
      <c r="LRC34" s="244"/>
      <c r="LRD34" s="244"/>
      <c r="LRE34" s="244"/>
      <c r="LRF34" s="244"/>
      <c r="LRG34" s="244"/>
      <c r="LRH34" s="244"/>
      <c r="LRI34" s="244"/>
      <c r="LRJ34" s="244"/>
      <c r="LRK34" s="244"/>
      <c r="LRL34" s="244"/>
      <c r="LRM34" s="244"/>
      <c r="LRN34" s="244"/>
      <c r="LRO34" s="244"/>
      <c r="LRP34" s="244"/>
      <c r="LRQ34" s="244"/>
      <c r="LRR34" s="244"/>
      <c r="LRS34" s="244"/>
      <c r="LRT34" s="244"/>
      <c r="LRU34" s="244"/>
      <c r="LRV34" s="244"/>
      <c r="LRW34" s="244"/>
      <c r="LRX34" s="244"/>
      <c r="LRY34" s="244"/>
      <c r="LRZ34" s="244"/>
      <c r="LSA34" s="244"/>
      <c r="LSB34" s="244"/>
      <c r="LSC34" s="244"/>
      <c r="LSD34" s="244"/>
      <c r="LSE34" s="244"/>
      <c r="LSF34" s="244"/>
      <c r="LSG34" s="244"/>
      <c r="LSH34" s="244"/>
      <c r="LSI34" s="244"/>
      <c r="LSJ34" s="244"/>
      <c r="LSK34" s="244"/>
      <c r="LSL34" s="244"/>
      <c r="LSM34" s="244"/>
      <c r="LSN34" s="244"/>
      <c r="LSO34" s="244"/>
      <c r="LSP34" s="244"/>
      <c r="LSQ34" s="244"/>
      <c r="LSR34" s="244"/>
      <c r="LSS34" s="244"/>
      <c r="LST34" s="244"/>
      <c r="LSU34" s="244"/>
      <c r="LSV34" s="244"/>
      <c r="LSW34" s="244"/>
      <c r="LSX34" s="244"/>
      <c r="LSY34" s="244"/>
      <c r="LSZ34" s="244"/>
      <c r="LTA34" s="244"/>
      <c r="LTB34" s="244"/>
      <c r="LTC34" s="244"/>
      <c r="LTD34" s="244"/>
      <c r="LTE34" s="244"/>
      <c r="LTF34" s="244"/>
      <c r="LTG34" s="244"/>
      <c r="LTH34" s="244"/>
      <c r="LTI34" s="244"/>
      <c r="LTJ34" s="244"/>
      <c r="LTK34" s="244"/>
      <c r="LTL34" s="244"/>
      <c r="LTM34" s="244"/>
      <c r="LTN34" s="244"/>
      <c r="LTO34" s="244"/>
      <c r="LTP34" s="244"/>
      <c r="LTQ34" s="244"/>
      <c r="LTR34" s="244"/>
      <c r="LTS34" s="244"/>
      <c r="LTT34" s="244"/>
      <c r="LTU34" s="244"/>
      <c r="LTV34" s="244"/>
      <c r="LTW34" s="244"/>
      <c r="LTX34" s="244"/>
      <c r="LTY34" s="244"/>
      <c r="LTZ34" s="244"/>
      <c r="LUA34" s="244"/>
      <c r="LUB34" s="244"/>
      <c r="LUC34" s="244"/>
      <c r="LUD34" s="244"/>
      <c r="LUE34" s="244"/>
      <c r="LUF34" s="244"/>
      <c r="LUG34" s="244"/>
      <c r="LUH34" s="244"/>
      <c r="LUI34" s="244"/>
      <c r="LUJ34" s="244"/>
      <c r="LUK34" s="244"/>
      <c r="LUL34" s="244"/>
      <c r="LUM34" s="244"/>
      <c r="LUN34" s="244"/>
      <c r="LUO34" s="244"/>
      <c r="LUP34" s="244"/>
      <c r="LUQ34" s="244"/>
      <c r="LUR34" s="244"/>
      <c r="LUS34" s="244"/>
      <c r="LUT34" s="244"/>
      <c r="LUU34" s="244"/>
      <c r="LUV34" s="244"/>
      <c r="LUW34" s="244"/>
      <c r="LUX34" s="244"/>
      <c r="LUY34" s="244"/>
      <c r="LUZ34" s="244"/>
      <c r="LVA34" s="244"/>
      <c r="LVB34" s="244"/>
      <c r="LVC34" s="244"/>
      <c r="LVD34" s="244"/>
      <c r="LVE34" s="244"/>
      <c r="LVF34" s="244"/>
      <c r="LVG34" s="244"/>
      <c r="LVH34" s="244"/>
      <c r="LVI34" s="244"/>
      <c r="LVJ34" s="244"/>
      <c r="LVK34" s="244"/>
      <c r="LVL34" s="244"/>
      <c r="LVM34" s="244"/>
      <c r="LVN34" s="244"/>
      <c r="LVO34" s="244"/>
      <c r="LVP34" s="244"/>
      <c r="LVQ34" s="244"/>
      <c r="LVR34" s="244"/>
      <c r="LVS34" s="244"/>
      <c r="LVT34" s="244"/>
      <c r="LVU34" s="244"/>
      <c r="LVV34" s="244"/>
      <c r="LVW34" s="244"/>
      <c r="LVX34" s="244"/>
      <c r="LVY34" s="244"/>
      <c r="LVZ34" s="244"/>
      <c r="LWA34" s="244"/>
      <c r="LWB34" s="244"/>
      <c r="LWC34" s="244"/>
      <c r="LWD34" s="244"/>
      <c r="LWE34" s="244"/>
      <c r="LWF34" s="244"/>
      <c r="LWG34" s="244"/>
      <c r="LWH34" s="244"/>
      <c r="LWI34" s="244"/>
      <c r="LWJ34" s="244"/>
      <c r="LWK34" s="244"/>
      <c r="LWL34" s="244"/>
      <c r="LWM34" s="244"/>
      <c r="LWN34" s="244"/>
      <c r="LWO34" s="244"/>
      <c r="LWP34" s="244"/>
      <c r="LWQ34" s="244"/>
      <c r="LWR34" s="244"/>
      <c r="LWS34" s="244"/>
      <c r="LWT34" s="244"/>
      <c r="LWU34" s="244"/>
      <c r="LWV34" s="244"/>
      <c r="LWW34" s="244"/>
      <c r="LWX34" s="244"/>
      <c r="LWY34" s="244"/>
      <c r="LWZ34" s="244"/>
      <c r="LXA34" s="244"/>
      <c r="LXB34" s="244"/>
      <c r="LXC34" s="244"/>
      <c r="LXD34" s="244"/>
      <c r="LXE34" s="244"/>
      <c r="LXF34" s="244"/>
      <c r="LXG34" s="244"/>
      <c r="LXH34" s="244"/>
      <c r="LXI34" s="244"/>
      <c r="LXJ34" s="244"/>
      <c r="LXK34" s="244"/>
      <c r="LXL34" s="244"/>
      <c r="LXM34" s="244"/>
      <c r="LXN34" s="244"/>
      <c r="LXO34" s="244"/>
      <c r="LXP34" s="244"/>
      <c r="LXQ34" s="244"/>
      <c r="LXR34" s="244"/>
      <c r="LXS34" s="244"/>
      <c r="LXT34" s="244"/>
      <c r="LXU34" s="244"/>
      <c r="LXV34" s="244"/>
      <c r="LXW34" s="244"/>
      <c r="LXX34" s="244"/>
      <c r="LXY34" s="244"/>
      <c r="LXZ34" s="244"/>
      <c r="LYA34" s="244"/>
      <c r="LYB34" s="244"/>
      <c r="LYC34" s="244"/>
      <c r="LYD34" s="244"/>
      <c r="LYE34" s="244"/>
      <c r="LYF34" s="244"/>
      <c r="LYG34" s="244"/>
      <c r="LYH34" s="244"/>
      <c r="LYI34" s="244"/>
      <c r="LYJ34" s="244"/>
      <c r="LYK34" s="244"/>
      <c r="LYL34" s="244"/>
      <c r="LYM34" s="244"/>
      <c r="LYN34" s="244"/>
      <c r="LYO34" s="244"/>
      <c r="LYP34" s="244"/>
      <c r="LYQ34" s="244"/>
      <c r="LYR34" s="244"/>
      <c r="LYS34" s="244"/>
      <c r="LYT34" s="244"/>
      <c r="LYU34" s="244"/>
      <c r="LYV34" s="244"/>
      <c r="LYW34" s="244"/>
      <c r="LYX34" s="244"/>
      <c r="LYY34" s="244"/>
      <c r="LYZ34" s="244"/>
      <c r="LZA34" s="244"/>
      <c r="LZB34" s="244"/>
      <c r="LZC34" s="244"/>
      <c r="LZD34" s="244"/>
      <c r="LZE34" s="244"/>
      <c r="LZF34" s="244"/>
      <c r="LZG34" s="244"/>
      <c r="LZH34" s="244"/>
      <c r="LZI34" s="244"/>
      <c r="LZJ34" s="244"/>
      <c r="LZK34" s="244"/>
      <c r="LZL34" s="244"/>
      <c r="LZM34" s="244"/>
      <c r="LZN34" s="244"/>
      <c r="LZO34" s="244"/>
      <c r="LZP34" s="244"/>
      <c r="LZQ34" s="244"/>
      <c r="LZR34" s="244"/>
      <c r="LZS34" s="244"/>
      <c r="LZT34" s="244"/>
      <c r="LZU34" s="244"/>
      <c r="LZV34" s="244"/>
      <c r="LZW34" s="244"/>
      <c r="LZX34" s="244"/>
      <c r="LZY34" s="244"/>
      <c r="LZZ34" s="244"/>
      <c r="MAA34" s="244"/>
      <c r="MAB34" s="244"/>
      <c r="MAC34" s="244"/>
      <c r="MAD34" s="244"/>
      <c r="MAE34" s="244"/>
      <c r="MAF34" s="244"/>
      <c r="MAG34" s="244"/>
      <c r="MAH34" s="244"/>
      <c r="MAI34" s="244"/>
      <c r="MAJ34" s="244"/>
      <c r="MAK34" s="244"/>
      <c r="MAL34" s="244"/>
      <c r="MAM34" s="244"/>
      <c r="MAN34" s="244"/>
      <c r="MAO34" s="244"/>
      <c r="MAP34" s="244"/>
      <c r="MAQ34" s="244"/>
      <c r="MAR34" s="244"/>
      <c r="MAS34" s="244"/>
      <c r="MAT34" s="244"/>
      <c r="MAU34" s="244"/>
      <c r="MAV34" s="244"/>
      <c r="MAW34" s="244"/>
      <c r="MAX34" s="244"/>
      <c r="MAY34" s="244"/>
      <c r="MAZ34" s="244"/>
      <c r="MBA34" s="244"/>
      <c r="MBB34" s="244"/>
      <c r="MBC34" s="244"/>
      <c r="MBD34" s="244"/>
      <c r="MBE34" s="244"/>
      <c r="MBF34" s="244"/>
      <c r="MBG34" s="244"/>
      <c r="MBH34" s="244"/>
      <c r="MBI34" s="244"/>
      <c r="MBJ34" s="244"/>
      <c r="MBK34" s="244"/>
      <c r="MBL34" s="244"/>
      <c r="MBM34" s="244"/>
      <c r="MBN34" s="244"/>
      <c r="MBO34" s="244"/>
      <c r="MBP34" s="244"/>
      <c r="MBQ34" s="244"/>
      <c r="MBR34" s="244"/>
      <c r="MBS34" s="244"/>
      <c r="MBT34" s="244"/>
      <c r="MBU34" s="244"/>
      <c r="MBV34" s="244"/>
      <c r="MBW34" s="244"/>
      <c r="MBX34" s="244"/>
      <c r="MBY34" s="244"/>
      <c r="MBZ34" s="244"/>
      <c r="MCA34" s="244"/>
      <c r="MCB34" s="244"/>
      <c r="MCC34" s="244"/>
      <c r="MCD34" s="244"/>
      <c r="MCE34" s="244"/>
      <c r="MCF34" s="244"/>
      <c r="MCG34" s="244"/>
      <c r="MCH34" s="244"/>
      <c r="MCI34" s="244"/>
      <c r="MCJ34" s="244"/>
      <c r="MCK34" s="244"/>
      <c r="MCL34" s="244"/>
      <c r="MCM34" s="244"/>
      <c r="MCN34" s="244"/>
      <c r="MCO34" s="244"/>
      <c r="MCP34" s="244"/>
      <c r="MCQ34" s="244"/>
      <c r="MCR34" s="244"/>
      <c r="MCS34" s="244"/>
      <c r="MCT34" s="244"/>
      <c r="MCU34" s="244"/>
      <c r="MCV34" s="244"/>
      <c r="MCW34" s="244"/>
      <c r="MCX34" s="244"/>
      <c r="MCY34" s="244"/>
      <c r="MCZ34" s="244"/>
      <c r="MDA34" s="244"/>
      <c r="MDB34" s="244"/>
      <c r="MDC34" s="244"/>
      <c r="MDD34" s="244"/>
      <c r="MDE34" s="244"/>
      <c r="MDF34" s="244"/>
      <c r="MDG34" s="244"/>
      <c r="MDH34" s="244"/>
      <c r="MDI34" s="244"/>
      <c r="MDJ34" s="244"/>
      <c r="MDK34" s="244"/>
      <c r="MDL34" s="244"/>
      <c r="MDM34" s="244"/>
      <c r="MDN34" s="244"/>
      <c r="MDO34" s="244"/>
      <c r="MDP34" s="244"/>
      <c r="MDQ34" s="244"/>
      <c r="MDR34" s="244"/>
      <c r="MDS34" s="244"/>
      <c r="MDT34" s="244"/>
      <c r="MDU34" s="244"/>
      <c r="MDV34" s="244"/>
      <c r="MDW34" s="244"/>
      <c r="MDX34" s="244"/>
      <c r="MDY34" s="244"/>
      <c r="MDZ34" s="244"/>
      <c r="MEA34" s="244"/>
      <c r="MEB34" s="244"/>
      <c r="MEC34" s="244"/>
      <c r="MED34" s="244"/>
      <c r="MEE34" s="244"/>
      <c r="MEF34" s="244"/>
      <c r="MEG34" s="244"/>
      <c r="MEH34" s="244"/>
      <c r="MEI34" s="244"/>
      <c r="MEJ34" s="244"/>
      <c r="MEK34" s="244"/>
      <c r="MEL34" s="244"/>
      <c r="MEM34" s="244"/>
      <c r="MEN34" s="244"/>
      <c r="MEO34" s="244"/>
      <c r="MEP34" s="244"/>
      <c r="MEQ34" s="244"/>
      <c r="MER34" s="244"/>
      <c r="MES34" s="244"/>
      <c r="MET34" s="244"/>
      <c r="MEU34" s="244"/>
      <c r="MEV34" s="244"/>
      <c r="MEW34" s="244"/>
      <c r="MEX34" s="244"/>
      <c r="MEY34" s="244"/>
      <c r="MEZ34" s="244"/>
      <c r="MFA34" s="244"/>
      <c r="MFB34" s="244"/>
      <c r="MFC34" s="244"/>
      <c r="MFD34" s="244"/>
      <c r="MFE34" s="244"/>
      <c r="MFF34" s="244"/>
      <c r="MFG34" s="244"/>
      <c r="MFH34" s="244"/>
      <c r="MFI34" s="244"/>
      <c r="MFJ34" s="244"/>
      <c r="MFK34" s="244"/>
      <c r="MFL34" s="244"/>
      <c r="MFM34" s="244"/>
      <c r="MFN34" s="244"/>
      <c r="MFO34" s="244"/>
      <c r="MFP34" s="244"/>
      <c r="MFQ34" s="244"/>
      <c r="MFR34" s="244"/>
      <c r="MFS34" s="244"/>
      <c r="MFT34" s="244"/>
      <c r="MFU34" s="244"/>
      <c r="MFV34" s="244"/>
      <c r="MFW34" s="244"/>
      <c r="MFX34" s="244"/>
      <c r="MFY34" s="244"/>
      <c r="MFZ34" s="244"/>
      <c r="MGA34" s="244"/>
      <c r="MGB34" s="244"/>
      <c r="MGC34" s="244"/>
      <c r="MGD34" s="244"/>
      <c r="MGE34" s="244"/>
      <c r="MGF34" s="244"/>
      <c r="MGG34" s="244"/>
      <c r="MGH34" s="244"/>
      <c r="MGI34" s="244"/>
      <c r="MGJ34" s="244"/>
      <c r="MGK34" s="244"/>
      <c r="MGL34" s="244"/>
      <c r="MGM34" s="244"/>
      <c r="MGN34" s="244"/>
      <c r="MGO34" s="244"/>
      <c r="MGP34" s="244"/>
      <c r="MGQ34" s="244"/>
      <c r="MGR34" s="244"/>
      <c r="MGS34" s="244"/>
      <c r="MGT34" s="244"/>
      <c r="MGU34" s="244"/>
      <c r="MGV34" s="244"/>
      <c r="MGW34" s="244"/>
      <c r="MGX34" s="244"/>
      <c r="MGY34" s="244"/>
      <c r="MGZ34" s="244"/>
      <c r="MHA34" s="244"/>
      <c r="MHB34" s="244"/>
      <c r="MHC34" s="244"/>
      <c r="MHD34" s="244"/>
      <c r="MHE34" s="244"/>
      <c r="MHF34" s="244"/>
      <c r="MHG34" s="244"/>
      <c r="MHH34" s="244"/>
      <c r="MHI34" s="244"/>
      <c r="MHJ34" s="244"/>
      <c r="MHK34" s="244"/>
      <c r="MHL34" s="244"/>
      <c r="MHM34" s="244"/>
      <c r="MHN34" s="244"/>
      <c r="MHO34" s="244"/>
      <c r="MHP34" s="244"/>
      <c r="MHQ34" s="244"/>
      <c r="MHR34" s="244"/>
      <c r="MHS34" s="244"/>
      <c r="MHT34" s="244"/>
      <c r="MHU34" s="244"/>
      <c r="MHV34" s="244"/>
      <c r="MHW34" s="244"/>
      <c r="MHX34" s="244"/>
      <c r="MHY34" s="244"/>
      <c r="MHZ34" s="244"/>
      <c r="MIA34" s="244"/>
      <c r="MIB34" s="244"/>
      <c r="MIC34" s="244"/>
      <c r="MID34" s="244"/>
      <c r="MIE34" s="244"/>
      <c r="MIF34" s="244"/>
      <c r="MIG34" s="244"/>
      <c r="MIH34" s="244"/>
      <c r="MII34" s="244"/>
      <c r="MIJ34" s="244"/>
      <c r="MIK34" s="244"/>
      <c r="MIL34" s="244"/>
      <c r="MIM34" s="244"/>
      <c r="MIN34" s="244"/>
      <c r="MIO34" s="244"/>
      <c r="MIP34" s="244"/>
      <c r="MIQ34" s="244"/>
      <c r="MIR34" s="244"/>
      <c r="MIS34" s="244"/>
      <c r="MIT34" s="244"/>
      <c r="MIU34" s="244"/>
      <c r="MIV34" s="244"/>
      <c r="MIW34" s="244"/>
      <c r="MIX34" s="244"/>
      <c r="MIY34" s="244"/>
      <c r="MIZ34" s="244"/>
      <c r="MJA34" s="244"/>
      <c r="MJB34" s="244"/>
      <c r="MJC34" s="244"/>
      <c r="MJD34" s="244"/>
      <c r="MJE34" s="244"/>
      <c r="MJF34" s="244"/>
      <c r="MJG34" s="244"/>
      <c r="MJH34" s="244"/>
      <c r="MJI34" s="244"/>
      <c r="MJJ34" s="244"/>
      <c r="MJK34" s="244"/>
      <c r="MJL34" s="244"/>
      <c r="MJM34" s="244"/>
      <c r="MJN34" s="244"/>
      <c r="MJO34" s="244"/>
      <c r="MJP34" s="244"/>
      <c r="MJQ34" s="244"/>
      <c r="MJR34" s="244"/>
      <c r="MJS34" s="244"/>
      <c r="MJT34" s="244"/>
      <c r="MJU34" s="244"/>
      <c r="MJV34" s="244"/>
      <c r="MJW34" s="244"/>
      <c r="MJX34" s="244"/>
      <c r="MJY34" s="244"/>
      <c r="MJZ34" s="244"/>
      <c r="MKA34" s="244"/>
      <c r="MKB34" s="244"/>
      <c r="MKC34" s="244"/>
      <c r="MKD34" s="244"/>
      <c r="MKE34" s="244"/>
      <c r="MKF34" s="244"/>
      <c r="MKG34" s="244"/>
      <c r="MKH34" s="244"/>
      <c r="MKI34" s="244"/>
      <c r="MKJ34" s="244"/>
      <c r="MKK34" s="244"/>
      <c r="MKL34" s="244"/>
      <c r="MKM34" s="244"/>
      <c r="MKN34" s="244"/>
      <c r="MKO34" s="244"/>
      <c r="MKP34" s="244"/>
      <c r="MKQ34" s="244"/>
      <c r="MKR34" s="244"/>
      <c r="MKS34" s="244"/>
      <c r="MKT34" s="244"/>
      <c r="MKU34" s="244"/>
      <c r="MKV34" s="244"/>
      <c r="MKW34" s="244"/>
      <c r="MKX34" s="244"/>
      <c r="MKY34" s="244"/>
      <c r="MKZ34" s="244"/>
      <c r="MLA34" s="244"/>
      <c r="MLB34" s="244"/>
      <c r="MLC34" s="244"/>
      <c r="MLD34" s="244"/>
      <c r="MLE34" s="244"/>
      <c r="MLF34" s="244"/>
      <c r="MLG34" s="244"/>
      <c r="MLH34" s="244"/>
      <c r="MLI34" s="244"/>
      <c r="MLJ34" s="244"/>
      <c r="MLK34" s="244"/>
      <c r="MLL34" s="244"/>
      <c r="MLM34" s="244"/>
      <c r="MLN34" s="244"/>
      <c r="MLO34" s="244"/>
      <c r="MLP34" s="244"/>
      <c r="MLQ34" s="244"/>
      <c r="MLR34" s="244"/>
      <c r="MLS34" s="244"/>
      <c r="MLT34" s="244"/>
      <c r="MLU34" s="244"/>
      <c r="MLV34" s="244"/>
      <c r="MLW34" s="244"/>
      <c r="MLX34" s="244"/>
      <c r="MLY34" s="244"/>
      <c r="MLZ34" s="244"/>
      <c r="MMA34" s="244"/>
      <c r="MMB34" s="244"/>
      <c r="MMC34" s="244"/>
      <c r="MMD34" s="244"/>
      <c r="MME34" s="244"/>
      <c r="MMF34" s="244"/>
      <c r="MMG34" s="244"/>
      <c r="MMH34" s="244"/>
      <c r="MMI34" s="244"/>
      <c r="MMJ34" s="244"/>
      <c r="MMK34" s="244"/>
      <c r="MML34" s="244"/>
      <c r="MMM34" s="244"/>
      <c r="MMN34" s="244"/>
      <c r="MMO34" s="244"/>
      <c r="MMP34" s="244"/>
      <c r="MMQ34" s="244"/>
      <c r="MMR34" s="244"/>
      <c r="MMS34" s="244"/>
      <c r="MMT34" s="244"/>
      <c r="MMU34" s="244"/>
      <c r="MMV34" s="244"/>
      <c r="MMW34" s="244"/>
      <c r="MMX34" s="244"/>
      <c r="MMY34" s="244"/>
      <c r="MMZ34" s="244"/>
      <c r="MNA34" s="244"/>
      <c r="MNB34" s="244"/>
      <c r="MNC34" s="244"/>
      <c r="MND34" s="244"/>
      <c r="MNE34" s="244"/>
      <c r="MNF34" s="244"/>
      <c r="MNG34" s="244"/>
      <c r="MNH34" s="244"/>
      <c r="MNI34" s="244"/>
      <c r="MNJ34" s="244"/>
      <c r="MNK34" s="244"/>
      <c r="MNL34" s="244"/>
      <c r="MNM34" s="244"/>
      <c r="MNN34" s="244"/>
      <c r="MNO34" s="244"/>
      <c r="MNP34" s="244"/>
      <c r="MNQ34" s="244"/>
      <c r="MNR34" s="244"/>
      <c r="MNS34" s="244"/>
      <c r="MNT34" s="244"/>
      <c r="MNU34" s="244"/>
      <c r="MNV34" s="244"/>
      <c r="MNW34" s="244"/>
      <c r="MNX34" s="244"/>
      <c r="MNY34" s="244"/>
      <c r="MNZ34" s="244"/>
      <c r="MOA34" s="244"/>
      <c r="MOB34" s="244"/>
      <c r="MOC34" s="244"/>
      <c r="MOD34" s="244"/>
      <c r="MOE34" s="244"/>
      <c r="MOF34" s="244"/>
      <c r="MOG34" s="244"/>
      <c r="MOH34" s="244"/>
      <c r="MOI34" s="244"/>
      <c r="MOJ34" s="244"/>
      <c r="MOK34" s="244"/>
      <c r="MOL34" s="244"/>
      <c r="MOM34" s="244"/>
      <c r="MON34" s="244"/>
      <c r="MOO34" s="244"/>
      <c r="MOP34" s="244"/>
      <c r="MOQ34" s="244"/>
      <c r="MOR34" s="244"/>
      <c r="MOS34" s="244"/>
      <c r="MOT34" s="244"/>
      <c r="MOU34" s="244"/>
      <c r="MOV34" s="244"/>
      <c r="MOW34" s="244"/>
      <c r="MOX34" s="244"/>
      <c r="MOY34" s="244"/>
      <c r="MOZ34" s="244"/>
      <c r="MPA34" s="244"/>
      <c r="MPB34" s="244"/>
      <c r="MPC34" s="244"/>
      <c r="MPD34" s="244"/>
      <c r="MPE34" s="244"/>
      <c r="MPF34" s="244"/>
      <c r="MPG34" s="244"/>
      <c r="MPH34" s="244"/>
      <c r="MPI34" s="244"/>
      <c r="MPJ34" s="244"/>
      <c r="MPK34" s="244"/>
      <c r="MPL34" s="244"/>
      <c r="MPM34" s="244"/>
      <c r="MPN34" s="244"/>
      <c r="MPO34" s="244"/>
      <c r="MPP34" s="244"/>
      <c r="MPQ34" s="244"/>
      <c r="MPR34" s="244"/>
      <c r="MPS34" s="244"/>
      <c r="MPT34" s="244"/>
      <c r="MPU34" s="244"/>
      <c r="MPV34" s="244"/>
      <c r="MPW34" s="244"/>
      <c r="MPX34" s="244"/>
      <c r="MPY34" s="244"/>
      <c r="MPZ34" s="244"/>
      <c r="MQA34" s="244"/>
      <c r="MQB34" s="244"/>
      <c r="MQC34" s="244"/>
      <c r="MQD34" s="244"/>
      <c r="MQE34" s="244"/>
      <c r="MQF34" s="244"/>
      <c r="MQG34" s="244"/>
      <c r="MQH34" s="244"/>
      <c r="MQI34" s="244"/>
      <c r="MQJ34" s="244"/>
      <c r="MQK34" s="244"/>
      <c r="MQL34" s="244"/>
      <c r="MQM34" s="244"/>
      <c r="MQN34" s="244"/>
      <c r="MQO34" s="244"/>
      <c r="MQP34" s="244"/>
      <c r="MQQ34" s="244"/>
      <c r="MQR34" s="244"/>
      <c r="MQS34" s="244"/>
      <c r="MQT34" s="244"/>
      <c r="MQU34" s="244"/>
      <c r="MQV34" s="244"/>
      <c r="MQW34" s="244"/>
      <c r="MQX34" s="244"/>
      <c r="MQY34" s="244"/>
      <c r="MQZ34" s="244"/>
      <c r="MRA34" s="244"/>
      <c r="MRB34" s="244"/>
      <c r="MRC34" s="244"/>
      <c r="MRD34" s="244"/>
      <c r="MRE34" s="244"/>
      <c r="MRF34" s="244"/>
      <c r="MRG34" s="244"/>
      <c r="MRH34" s="244"/>
      <c r="MRI34" s="244"/>
      <c r="MRJ34" s="244"/>
      <c r="MRK34" s="244"/>
      <c r="MRL34" s="244"/>
      <c r="MRM34" s="244"/>
      <c r="MRN34" s="244"/>
      <c r="MRO34" s="244"/>
      <c r="MRP34" s="244"/>
      <c r="MRQ34" s="244"/>
      <c r="MRR34" s="244"/>
      <c r="MRS34" s="244"/>
      <c r="MRT34" s="244"/>
      <c r="MRU34" s="244"/>
      <c r="MRV34" s="244"/>
      <c r="MRW34" s="244"/>
      <c r="MRX34" s="244"/>
      <c r="MRY34" s="244"/>
      <c r="MRZ34" s="244"/>
      <c r="MSA34" s="244"/>
      <c r="MSB34" s="244"/>
      <c r="MSC34" s="244"/>
      <c r="MSD34" s="244"/>
      <c r="MSE34" s="244"/>
      <c r="MSF34" s="244"/>
      <c r="MSG34" s="244"/>
      <c r="MSH34" s="244"/>
      <c r="MSI34" s="244"/>
      <c r="MSJ34" s="244"/>
      <c r="MSK34" s="244"/>
      <c r="MSL34" s="244"/>
      <c r="MSM34" s="244"/>
      <c r="MSN34" s="244"/>
      <c r="MSO34" s="244"/>
      <c r="MSP34" s="244"/>
      <c r="MSQ34" s="244"/>
      <c r="MSR34" s="244"/>
      <c r="MSS34" s="244"/>
      <c r="MST34" s="244"/>
      <c r="MSU34" s="244"/>
      <c r="MSV34" s="244"/>
      <c r="MSW34" s="244"/>
      <c r="MSX34" s="244"/>
      <c r="MSY34" s="244"/>
      <c r="MSZ34" s="244"/>
      <c r="MTA34" s="244"/>
      <c r="MTB34" s="244"/>
      <c r="MTC34" s="244"/>
      <c r="MTD34" s="244"/>
      <c r="MTE34" s="244"/>
      <c r="MTF34" s="244"/>
      <c r="MTG34" s="244"/>
      <c r="MTH34" s="244"/>
      <c r="MTI34" s="244"/>
      <c r="MTJ34" s="244"/>
      <c r="MTK34" s="244"/>
      <c r="MTL34" s="244"/>
      <c r="MTM34" s="244"/>
      <c r="MTN34" s="244"/>
      <c r="MTO34" s="244"/>
      <c r="MTP34" s="244"/>
      <c r="MTQ34" s="244"/>
      <c r="MTR34" s="244"/>
      <c r="MTS34" s="244"/>
      <c r="MTT34" s="244"/>
      <c r="MTU34" s="244"/>
      <c r="MTV34" s="244"/>
      <c r="MTW34" s="244"/>
      <c r="MTX34" s="244"/>
      <c r="MTY34" s="244"/>
      <c r="MTZ34" s="244"/>
      <c r="MUA34" s="244"/>
      <c r="MUB34" s="244"/>
      <c r="MUC34" s="244"/>
      <c r="MUD34" s="244"/>
      <c r="MUE34" s="244"/>
      <c r="MUF34" s="244"/>
      <c r="MUG34" s="244"/>
      <c r="MUH34" s="244"/>
      <c r="MUI34" s="244"/>
      <c r="MUJ34" s="244"/>
      <c r="MUK34" s="244"/>
      <c r="MUL34" s="244"/>
      <c r="MUM34" s="244"/>
      <c r="MUN34" s="244"/>
      <c r="MUO34" s="244"/>
      <c r="MUP34" s="244"/>
      <c r="MUQ34" s="244"/>
      <c r="MUR34" s="244"/>
      <c r="MUS34" s="244"/>
      <c r="MUT34" s="244"/>
      <c r="MUU34" s="244"/>
      <c r="MUV34" s="244"/>
      <c r="MUW34" s="244"/>
      <c r="MUX34" s="244"/>
      <c r="MUY34" s="244"/>
      <c r="MUZ34" s="244"/>
      <c r="MVA34" s="244"/>
      <c r="MVB34" s="244"/>
      <c r="MVC34" s="244"/>
      <c r="MVD34" s="244"/>
      <c r="MVE34" s="244"/>
      <c r="MVF34" s="244"/>
      <c r="MVG34" s="244"/>
      <c r="MVH34" s="244"/>
      <c r="MVI34" s="244"/>
      <c r="MVJ34" s="244"/>
      <c r="MVK34" s="244"/>
      <c r="MVL34" s="244"/>
      <c r="MVM34" s="244"/>
      <c r="MVN34" s="244"/>
      <c r="MVO34" s="244"/>
      <c r="MVP34" s="244"/>
      <c r="MVQ34" s="244"/>
      <c r="MVR34" s="244"/>
      <c r="MVS34" s="244"/>
      <c r="MVT34" s="244"/>
      <c r="MVU34" s="244"/>
      <c r="MVV34" s="244"/>
      <c r="MVW34" s="244"/>
      <c r="MVX34" s="244"/>
      <c r="MVY34" s="244"/>
      <c r="MVZ34" s="244"/>
      <c r="MWA34" s="244"/>
      <c r="MWB34" s="244"/>
      <c r="MWC34" s="244"/>
      <c r="MWD34" s="244"/>
      <c r="MWE34" s="244"/>
      <c r="MWF34" s="244"/>
      <c r="MWG34" s="244"/>
      <c r="MWH34" s="244"/>
      <c r="MWI34" s="244"/>
      <c r="MWJ34" s="244"/>
      <c r="MWK34" s="244"/>
      <c r="MWL34" s="244"/>
      <c r="MWM34" s="244"/>
      <c r="MWN34" s="244"/>
      <c r="MWO34" s="244"/>
      <c r="MWP34" s="244"/>
      <c r="MWQ34" s="244"/>
      <c r="MWR34" s="244"/>
      <c r="MWS34" s="244"/>
      <c r="MWT34" s="244"/>
      <c r="MWU34" s="244"/>
      <c r="MWV34" s="244"/>
      <c r="MWW34" s="244"/>
      <c r="MWX34" s="244"/>
      <c r="MWY34" s="244"/>
      <c r="MWZ34" s="244"/>
      <c r="MXA34" s="244"/>
      <c r="MXB34" s="244"/>
      <c r="MXC34" s="244"/>
      <c r="MXD34" s="244"/>
      <c r="MXE34" s="244"/>
      <c r="MXF34" s="244"/>
      <c r="MXG34" s="244"/>
      <c r="MXH34" s="244"/>
      <c r="MXI34" s="244"/>
      <c r="MXJ34" s="244"/>
      <c r="MXK34" s="244"/>
      <c r="MXL34" s="244"/>
      <c r="MXM34" s="244"/>
      <c r="MXN34" s="244"/>
      <c r="MXO34" s="244"/>
      <c r="MXP34" s="244"/>
      <c r="MXQ34" s="244"/>
      <c r="MXR34" s="244"/>
      <c r="MXS34" s="244"/>
      <c r="MXT34" s="244"/>
      <c r="MXU34" s="244"/>
      <c r="MXV34" s="244"/>
      <c r="MXW34" s="244"/>
      <c r="MXX34" s="244"/>
      <c r="MXY34" s="244"/>
      <c r="MXZ34" s="244"/>
      <c r="MYA34" s="244"/>
      <c r="MYB34" s="244"/>
      <c r="MYC34" s="244"/>
      <c r="MYD34" s="244"/>
      <c r="MYE34" s="244"/>
      <c r="MYF34" s="244"/>
      <c r="MYG34" s="244"/>
      <c r="MYH34" s="244"/>
      <c r="MYI34" s="244"/>
      <c r="MYJ34" s="244"/>
      <c r="MYK34" s="244"/>
      <c r="MYL34" s="244"/>
      <c r="MYM34" s="244"/>
      <c r="MYN34" s="244"/>
      <c r="MYO34" s="244"/>
      <c r="MYP34" s="244"/>
      <c r="MYQ34" s="244"/>
      <c r="MYR34" s="244"/>
      <c r="MYS34" s="244"/>
      <c r="MYT34" s="244"/>
      <c r="MYU34" s="244"/>
      <c r="MYV34" s="244"/>
      <c r="MYW34" s="244"/>
      <c r="MYX34" s="244"/>
      <c r="MYY34" s="244"/>
      <c r="MYZ34" s="244"/>
      <c r="MZA34" s="244"/>
      <c r="MZB34" s="244"/>
      <c r="MZC34" s="244"/>
      <c r="MZD34" s="244"/>
      <c r="MZE34" s="244"/>
      <c r="MZF34" s="244"/>
      <c r="MZG34" s="244"/>
      <c r="MZH34" s="244"/>
      <c r="MZI34" s="244"/>
      <c r="MZJ34" s="244"/>
      <c r="MZK34" s="244"/>
      <c r="MZL34" s="244"/>
      <c r="MZM34" s="244"/>
      <c r="MZN34" s="244"/>
      <c r="MZO34" s="244"/>
      <c r="MZP34" s="244"/>
      <c r="MZQ34" s="244"/>
      <c r="MZR34" s="244"/>
      <c r="MZS34" s="244"/>
      <c r="MZT34" s="244"/>
      <c r="MZU34" s="244"/>
      <c r="MZV34" s="244"/>
      <c r="MZW34" s="244"/>
      <c r="MZX34" s="244"/>
      <c r="MZY34" s="244"/>
      <c r="MZZ34" s="244"/>
      <c r="NAA34" s="244"/>
      <c r="NAB34" s="244"/>
      <c r="NAC34" s="244"/>
      <c r="NAD34" s="244"/>
      <c r="NAE34" s="244"/>
      <c r="NAF34" s="244"/>
      <c r="NAG34" s="244"/>
      <c r="NAH34" s="244"/>
      <c r="NAI34" s="244"/>
      <c r="NAJ34" s="244"/>
      <c r="NAK34" s="244"/>
      <c r="NAL34" s="244"/>
      <c r="NAM34" s="244"/>
      <c r="NAN34" s="244"/>
      <c r="NAO34" s="244"/>
      <c r="NAP34" s="244"/>
      <c r="NAQ34" s="244"/>
      <c r="NAR34" s="244"/>
      <c r="NAS34" s="244"/>
      <c r="NAT34" s="244"/>
      <c r="NAU34" s="244"/>
      <c r="NAV34" s="244"/>
      <c r="NAW34" s="244"/>
      <c r="NAX34" s="244"/>
      <c r="NAY34" s="244"/>
      <c r="NAZ34" s="244"/>
      <c r="NBA34" s="244"/>
      <c r="NBB34" s="244"/>
      <c r="NBC34" s="244"/>
      <c r="NBD34" s="244"/>
      <c r="NBE34" s="244"/>
      <c r="NBF34" s="244"/>
      <c r="NBG34" s="244"/>
      <c r="NBH34" s="244"/>
      <c r="NBI34" s="244"/>
      <c r="NBJ34" s="244"/>
      <c r="NBK34" s="244"/>
      <c r="NBL34" s="244"/>
      <c r="NBM34" s="244"/>
      <c r="NBN34" s="244"/>
      <c r="NBO34" s="244"/>
      <c r="NBP34" s="244"/>
      <c r="NBQ34" s="244"/>
      <c r="NBR34" s="244"/>
      <c r="NBS34" s="244"/>
      <c r="NBT34" s="244"/>
      <c r="NBU34" s="244"/>
      <c r="NBV34" s="244"/>
      <c r="NBW34" s="244"/>
      <c r="NBX34" s="244"/>
      <c r="NBY34" s="244"/>
      <c r="NBZ34" s="244"/>
      <c r="NCA34" s="244"/>
      <c r="NCB34" s="244"/>
      <c r="NCC34" s="244"/>
      <c r="NCD34" s="244"/>
      <c r="NCE34" s="244"/>
      <c r="NCF34" s="244"/>
      <c r="NCG34" s="244"/>
      <c r="NCH34" s="244"/>
      <c r="NCI34" s="244"/>
      <c r="NCJ34" s="244"/>
      <c r="NCK34" s="244"/>
      <c r="NCL34" s="244"/>
      <c r="NCM34" s="244"/>
      <c r="NCN34" s="244"/>
      <c r="NCO34" s="244"/>
      <c r="NCP34" s="244"/>
      <c r="NCQ34" s="244"/>
      <c r="NCR34" s="244"/>
      <c r="NCS34" s="244"/>
      <c r="NCT34" s="244"/>
      <c r="NCU34" s="244"/>
      <c r="NCV34" s="244"/>
      <c r="NCW34" s="244"/>
      <c r="NCX34" s="244"/>
      <c r="NCY34" s="244"/>
      <c r="NCZ34" s="244"/>
      <c r="NDA34" s="244"/>
      <c r="NDB34" s="244"/>
      <c r="NDC34" s="244"/>
      <c r="NDD34" s="244"/>
      <c r="NDE34" s="244"/>
      <c r="NDF34" s="244"/>
      <c r="NDG34" s="244"/>
      <c r="NDH34" s="244"/>
      <c r="NDI34" s="244"/>
      <c r="NDJ34" s="244"/>
      <c r="NDK34" s="244"/>
      <c r="NDL34" s="244"/>
      <c r="NDM34" s="244"/>
      <c r="NDN34" s="244"/>
      <c r="NDO34" s="244"/>
      <c r="NDP34" s="244"/>
      <c r="NDQ34" s="244"/>
      <c r="NDR34" s="244"/>
      <c r="NDS34" s="244"/>
      <c r="NDT34" s="244"/>
      <c r="NDU34" s="244"/>
      <c r="NDV34" s="244"/>
      <c r="NDW34" s="244"/>
      <c r="NDX34" s="244"/>
      <c r="NDY34" s="244"/>
      <c r="NDZ34" s="244"/>
      <c r="NEA34" s="244"/>
      <c r="NEB34" s="244"/>
      <c r="NEC34" s="244"/>
      <c r="NED34" s="244"/>
      <c r="NEE34" s="244"/>
      <c r="NEF34" s="244"/>
      <c r="NEG34" s="244"/>
      <c r="NEH34" s="244"/>
      <c r="NEI34" s="244"/>
      <c r="NEJ34" s="244"/>
      <c r="NEK34" s="244"/>
      <c r="NEL34" s="244"/>
      <c r="NEM34" s="244"/>
      <c r="NEN34" s="244"/>
      <c r="NEO34" s="244"/>
      <c r="NEP34" s="244"/>
      <c r="NEQ34" s="244"/>
      <c r="NER34" s="244"/>
      <c r="NES34" s="244"/>
      <c r="NET34" s="244"/>
      <c r="NEU34" s="244"/>
      <c r="NEV34" s="244"/>
      <c r="NEW34" s="244"/>
      <c r="NEX34" s="244"/>
      <c r="NEY34" s="244"/>
      <c r="NEZ34" s="244"/>
      <c r="NFA34" s="244"/>
      <c r="NFB34" s="244"/>
      <c r="NFC34" s="244"/>
      <c r="NFD34" s="244"/>
      <c r="NFE34" s="244"/>
      <c r="NFF34" s="244"/>
      <c r="NFG34" s="244"/>
      <c r="NFH34" s="244"/>
      <c r="NFI34" s="244"/>
      <c r="NFJ34" s="244"/>
      <c r="NFK34" s="244"/>
      <c r="NFL34" s="244"/>
      <c r="NFM34" s="244"/>
      <c r="NFN34" s="244"/>
      <c r="NFO34" s="244"/>
      <c r="NFP34" s="244"/>
      <c r="NFQ34" s="244"/>
      <c r="NFR34" s="244"/>
      <c r="NFS34" s="244"/>
      <c r="NFT34" s="244"/>
      <c r="NFU34" s="244"/>
      <c r="NFV34" s="244"/>
      <c r="NFW34" s="244"/>
      <c r="NFX34" s="244"/>
      <c r="NFY34" s="244"/>
      <c r="NFZ34" s="244"/>
      <c r="NGA34" s="244"/>
      <c r="NGB34" s="244"/>
      <c r="NGC34" s="244"/>
      <c r="NGD34" s="244"/>
      <c r="NGE34" s="244"/>
      <c r="NGF34" s="244"/>
      <c r="NGG34" s="244"/>
      <c r="NGH34" s="244"/>
      <c r="NGI34" s="244"/>
      <c r="NGJ34" s="244"/>
      <c r="NGK34" s="244"/>
      <c r="NGL34" s="244"/>
      <c r="NGM34" s="244"/>
      <c r="NGN34" s="244"/>
      <c r="NGO34" s="244"/>
      <c r="NGP34" s="244"/>
      <c r="NGQ34" s="244"/>
      <c r="NGR34" s="244"/>
      <c r="NGS34" s="244"/>
      <c r="NGT34" s="244"/>
      <c r="NGU34" s="244"/>
      <c r="NGV34" s="244"/>
      <c r="NGW34" s="244"/>
      <c r="NGX34" s="244"/>
      <c r="NGY34" s="244"/>
      <c r="NGZ34" s="244"/>
      <c r="NHA34" s="244"/>
      <c r="NHB34" s="244"/>
      <c r="NHC34" s="244"/>
      <c r="NHD34" s="244"/>
      <c r="NHE34" s="244"/>
      <c r="NHF34" s="244"/>
      <c r="NHG34" s="244"/>
      <c r="NHH34" s="244"/>
      <c r="NHI34" s="244"/>
      <c r="NHJ34" s="244"/>
      <c r="NHK34" s="244"/>
      <c r="NHL34" s="244"/>
      <c r="NHM34" s="244"/>
      <c r="NHN34" s="244"/>
      <c r="NHO34" s="244"/>
      <c r="NHP34" s="244"/>
      <c r="NHQ34" s="244"/>
      <c r="NHR34" s="244"/>
      <c r="NHS34" s="244"/>
      <c r="NHT34" s="244"/>
      <c r="NHU34" s="244"/>
      <c r="NHV34" s="244"/>
      <c r="NHW34" s="244"/>
      <c r="NHX34" s="244"/>
      <c r="NHY34" s="244"/>
      <c r="NHZ34" s="244"/>
      <c r="NIA34" s="244"/>
      <c r="NIB34" s="244"/>
      <c r="NIC34" s="244"/>
      <c r="NID34" s="244"/>
      <c r="NIE34" s="244"/>
      <c r="NIF34" s="244"/>
      <c r="NIG34" s="244"/>
      <c r="NIH34" s="244"/>
      <c r="NII34" s="244"/>
      <c r="NIJ34" s="244"/>
      <c r="NIK34" s="244"/>
      <c r="NIL34" s="244"/>
      <c r="NIM34" s="244"/>
      <c r="NIN34" s="244"/>
      <c r="NIO34" s="244"/>
      <c r="NIP34" s="244"/>
      <c r="NIQ34" s="244"/>
      <c r="NIR34" s="244"/>
      <c r="NIS34" s="244"/>
      <c r="NIT34" s="244"/>
      <c r="NIU34" s="244"/>
      <c r="NIV34" s="244"/>
      <c r="NIW34" s="244"/>
      <c r="NIX34" s="244"/>
      <c r="NIY34" s="244"/>
      <c r="NIZ34" s="244"/>
      <c r="NJA34" s="244"/>
      <c r="NJB34" s="244"/>
      <c r="NJC34" s="244"/>
      <c r="NJD34" s="244"/>
      <c r="NJE34" s="244"/>
      <c r="NJF34" s="244"/>
      <c r="NJG34" s="244"/>
      <c r="NJH34" s="244"/>
      <c r="NJI34" s="244"/>
      <c r="NJJ34" s="244"/>
      <c r="NJK34" s="244"/>
      <c r="NJL34" s="244"/>
      <c r="NJM34" s="244"/>
      <c r="NJN34" s="244"/>
      <c r="NJO34" s="244"/>
      <c r="NJP34" s="244"/>
      <c r="NJQ34" s="244"/>
      <c r="NJR34" s="244"/>
      <c r="NJS34" s="244"/>
      <c r="NJT34" s="244"/>
      <c r="NJU34" s="244"/>
      <c r="NJV34" s="244"/>
      <c r="NJW34" s="244"/>
      <c r="NJX34" s="244"/>
      <c r="NJY34" s="244"/>
      <c r="NJZ34" s="244"/>
      <c r="NKA34" s="244"/>
      <c r="NKB34" s="244"/>
      <c r="NKC34" s="244"/>
      <c r="NKD34" s="244"/>
      <c r="NKE34" s="244"/>
      <c r="NKF34" s="244"/>
      <c r="NKG34" s="244"/>
      <c r="NKH34" s="244"/>
      <c r="NKI34" s="244"/>
      <c r="NKJ34" s="244"/>
      <c r="NKK34" s="244"/>
      <c r="NKL34" s="244"/>
      <c r="NKM34" s="244"/>
      <c r="NKN34" s="244"/>
      <c r="NKO34" s="244"/>
      <c r="NKP34" s="244"/>
      <c r="NKQ34" s="244"/>
      <c r="NKR34" s="244"/>
      <c r="NKS34" s="244"/>
      <c r="NKT34" s="244"/>
      <c r="NKU34" s="244"/>
      <c r="NKV34" s="244"/>
      <c r="NKW34" s="244"/>
      <c r="NKX34" s="244"/>
      <c r="NKY34" s="244"/>
      <c r="NKZ34" s="244"/>
      <c r="NLA34" s="244"/>
      <c r="NLB34" s="244"/>
      <c r="NLC34" s="244"/>
      <c r="NLD34" s="244"/>
      <c r="NLE34" s="244"/>
      <c r="NLF34" s="244"/>
      <c r="NLG34" s="244"/>
      <c r="NLH34" s="244"/>
      <c r="NLI34" s="244"/>
      <c r="NLJ34" s="244"/>
      <c r="NLK34" s="244"/>
      <c r="NLL34" s="244"/>
      <c r="NLM34" s="244"/>
      <c r="NLN34" s="244"/>
      <c r="NLO34" s="244"/>
      <c r="NLP34" s="244"/>
      <c r="NLQ34" s="244"/>
      <c r="NLR34" s="244"/>
      <c r="NLS34" s="244"/>
      <c r="NLT34" s="244"/>
      <c r="NLU34" s="244"/>
      <c r="NLV34" s="244"/>
      <c r="NLW34" s="244"/>
      <c r="NLX34" s="244"/>
      <c r="NLY34" s="244"/>
      <c r="NLZ34" s="244"/>
      <c r="NMA34" s="244"/>
      <c r="NMB34" s="244"/>
      <c r="NMC34" s="244"/>
      <c r="NMD34" s="244"/>
      <c r="NME34" s="244"/>
      <c r="NMF34" s="244"/>
      <c r="NMG34" s="244"/>
      <c r="NMH34" s="244"/>
      <c r="NMI34" s="244"/>
      <c r="NMJ34" s="244"/>
      <c r="NMK34" s="244"/>
      <c r="NML34" s="244"/>
      <c r="NMM34" s="244"/>
      <c r="NMN34" s="244"/>
      <c r="NMO34" s="244"/>
      <c r="NMP34" s="244"/>
      <c r="NMQ34" s="244"/>
      <c r="NMR34" s="244"/>
      <c r="NMS34" s="244"/>
      <c r="NMT34" s="244"/>
      <c r="NMU34" s="244"/>
      <c r="NMV34" s="244"/>
      <c r="NMW34" s="244"/>
      <c r="NMX34" s="244"/>
      <c r="NMY34" s="244"/>
      <c r="NMZ34" s="244"/>
      <c r="NNA34" s="244"/>
      <c r="NNB34" s="244"/>
      <c r="NNC34" s="244"/>
      <c r="NND34" s="244"/>
      <c r="NNE34" s="244"/>
      <c r="NNF34" s="244"/>
      <c r="NNG34" s="244"/>
      <c r="NNH34" s="244"/>
      <c r="NNI34" s="244"/>
      <c r="NNJ34" s="244"/>
      <c r="NNK34" s="244"/>
      <c r="NNL34" s="244"/>
      <c r="NNM34" s="244"/>
      <c r="NNN34" s="244"/>
      <c r="NNO34" s="244"/>
      <c r="NNP34" s="244"/>
      <c r="NNQ34" s="244"/>
      <c r="NNR34" s="244"/>
      <c r="NNS34" s="244"/>
      <c r="NNT34" s="244"/>
      <c r="NNU34" s="244"/>
      <c r="NNV34" s="244"/>
      <c r="NNW34" s="244"/>
      <c r="NNX34" s="244"/>
      <c r="NNY34" s="244"/>
      <c r="NNZ34" s="244"/>
      <c r="NOA34" s="244"/>
      <c r="NOB34" s="244"/>
      <c r="NOC34" s="244"/>
      <c r="NOD34" s="244"/>
      <c r="NOE34" s="244"/>
      <c r="NOF34" s="244"/>
      <c r="NOG34" s="244"/>
      <c r="NOH34" s="244"/>
      <c r="NOI34" s="244"/>
      <c r="NOJ34" s="244"/>
      <c r="NOK34" s="244"/>
      <c r="NOL34" s="244"/>
      <c r="NOM34" s="244"/>
      <c r="NON34" s="244"/>
      <c r="NOO34" s="244"/>
      <c r="NOP34" s="244"/>
      <c r="NOQ34" s="244"/>
      <c r="NOR34" s="244"/>
      <c r="NOS34" s="244"/>
      <c r="NOT34" s="244"/>
      <c r="NOU34" s="244"/>
      <c r="NOV34" s="244"/>
      <c r="NOW34" s="244"/>
      <c r="NOX34" s="244"/>
      <c r="NOY34" s="244"/>
      <c r="NOZ34" s="244"/>
      <c r="NPA34" s="244"/>
      <c r="NPB34" s="244"/>
      <c r="NPC34" s="244"/>
      <c r="NPD34" s="244"/>
      <c r="NPE34" s="244"/>
      <c r="NPF34" s="244"/>
      <c r="NPG34" s="244"/>
      <c r="NPH34" s="244"/>
      <c r="NPI34" s="244"/>
      <c r="NPJ34" s="244"/>
      <c r="NPK34" s="244"/>
      <c r="NPL34" s="244"/>
      <c r="NPM34" s="244"/>
      <c r="NPN34" s="244"/>
      <c r="NPO34" s="244"/>
      <c r="NPP34" s="244"/>
      <c r="NPQ34" s="244"/>
      <c r="NPR34" s="244"/>
      <c r="NPS34" s="244"/>
      <c r="NPT34" s="244"/>
      <c r="NPU34" s="244"/>
      <c r="NPV34" s="244"/>
      <c r="NPW34" s="244"/>
      <c r="NPX34" s="244"/>
      <c r="NPY34" s="244"/>
      <c r="NPZ34" s="244"/>
      <c r="NQA34" s="244"/>
      <c r="NQB34" s="244"/>
      <c r="NQC34" s="244"/>
      <c r="NQD34" s="244"/>
      <c r="NQE34" s="244"/>
      <c r="NQF34" s="244"/>
      <c r="NQG34" s="244"/>
      <c r="NQH34" s="244"/>
      <c r="NQI34" s="244"/>
      <c r="NQJ34" s="244"/>
      <c r="NQK34" s="244"/>
      <c r="NQL34" s="244"/>
      <c r="NQM34" s="244"/>
      <c r="NQN34" s="244"/>
      <c r="NQO34" s="244"/>
      <c r="NQP34" s="244"/>
      <c r="NQQ34" s="244"/>
      <c r="NQR34" s="244"/>
      <c r="NQS34" s="244"/>
      <c r="NQT34" s="244"/>
      <c r="NQU34" s="244"/>
      <c r="NQV34" s="244"/>
      <c r="NQW34" s="244"/>
      <c r="NQX34" s="244"/>
      <c r="NQY34" s="244"/>
      <c r="NQZ34" s="244"/>
      <c r="NRA34" s="244"/>
      <c r="NRB34" s="244"/>
      <c r="NRC34" s="244"/>
      <c r="NRD34" s="244"/>
      <c r="NRE34" s="244"/>
      <c r="NRF34" s="244"/>
      <c r="NRG34" s="244"/>
      <c r="NRH34" s="244"/>
      <c r="NRI34" s="244"/>
      <c r="NRJ34" s="244"/>
      <c r="NRK34" s="244"/>
      <c r="NRL34" s="244"/>
      <c r="NRM34" s="244"/>
      <c r="NRN34" s="244"/>
      <c r="NRO34" s="244"/>
      <c r="NRP34" s="244"/>
      <c r="NRQ34" s="244"/>
      <c r="NRR34" s="244"/>
      <c r="NRS34" s="244"/>
      <c r="NRT34" s="244"/>
      <c r="NRU34" s="244"/>
      <c r="NRV34" s="244"/>
      <c r="NRW34" s="244"/>
      <c r="NRX34" s="244"/>
      <c r="NRY34" s="244"/>
      <c r="NRZ34" s="244"/>
      <c r="NSA34" s="244"/>
      <c r="NSB34" s="244"/>
      <c r="NSC34" s="244"/>
      <c r="NSD34" s="244"/>
      <c r="NSE34" s="244"/>
      <c r="NSF34" s="244"/>
      <c r="NSG34" s="244"/>
      <c r="NSH34" s="244"/>
      <c r="NSI34" s="244"/>
      <c r="NSJ34" s="244"/>
      <c r="NSK34" s="244"/>
      <c r="NSL34" s="244"/>
      <c r="NSM34" s="244"/>
      <c r="NSN34" s="244"/>
      <c r="NSO34" s="244"/>
      <c r="NSP34" s="244"/>
      <c r="NSQ34" s="244"/>
      <c r="NSR34" s="244"/>
      <c r="NSS34" s="244"/>
      <c r="NST34" s="244"/>
      <c r="NSU34" s="244"/>
      <c r="NSV34" s="244"/>
      <c r="NSW34" s="244"/>
      <c r="NSX34" s="244"/>
      <c r="NSY34" s="244"/>
      <c r="NSZ34" s="244"/>
      <c r="NTA34" s="244"/>
      <c r="NTB34" s="244"/>
      <c r="NTC34" s="244"/>
      <c r="NTD34" s="244"/>
      <c r="NTE34" s="244"/>
      <c r="NTF34" s="244"/>
      <c r="NTG34" s="244"/>
      <c r="NTH34" s="244"/>
      <c r="NTI34" s="244"/>
      <c r="NTJ34" s="244"/>
      <c r="NTK34" s="244"/>
      <c r="NTL34" s="244"/>
      <c r="NTM34" s="244"/>
      <c r="NTN34" s="244"/>
      <c r="NTO34" s="244"/>
      <c r="NTP34" s="244"/>
      <c r="NTQ34" s="244"/>
      <c r="NTR34" s="244"/>
      <c r="NTS34" s="244"/>
      <c r="NTT34" s="244"/>
      <c r="NTU34" s="244"/>
      <c r="NTV34" s="244"/>
      <c r="NTW34" s="244"/>
      <c r="NTX34" s="244"/>
      <c r="NTY34" s="244"/>
      <c r="NTZ34" s="244"/>
      <c r="NUA34" s="244"/>
      <c r="NUB34" s="244"/>
      <c r="NUC34" s="244"/>
      <c r="NUD34" s="244"/>
      <c r="NUE34" s="244"/>
      <c r="NUF34" s="244"/>
      <c r="NUG34" s="244"/>
      <c r="NUH34" s="244"/>
      <c r="NUI34" s="244"/>
      <c r="NUJ34" s="244"/>
      <c r="NUK34" s="244"/>
      <c r="NUL34" s="244"/>
      <c r="NUM34" s="244"/>
      <c r="NUN34" s="244"/>
      <c r="NUO34" s="244"/>
      <c r="NUP34" s="244"/>
      <c r="NUQ34" s="244"/>
      <c r="NUR34" s="244"/>
      <c r="NUS34" s="244"/>
      <c r="NUT34" s="244"/>
      <c r="NUU34" s="244"/>
      <c r="NUV34" s="244"/>
      <c r="NUW34" s="244"/>
      <c r="NUX34" s="244"/>
      <c r="NUY34" s="244"/>
      <c r="NUZ34" s="244"/>
      <c r="NVA34" s="244"/>
      <c r="NVB34" s="244"/>
      <c r="NVC34" s="244"/>
      <c r="NVD34" s="244"/>
      <c r="NVE34" s="244"/>
      <c r="NVF34" s="244"/>
      <c r="NVG34" s="244"/>
      <c r="NVH34" s="244"/>
      <c r="NVI34" s="244"/>
      <c r="NVJ34" s="244"/>
      <c r="NVK34" s="244"/>
      <c r="NVL34" s="244"/>
      <c r="NVM34" s="244"/>
      <c r="NVN34" s="244"/>
      <c r="NVO34" s="244"/>
      <c r="NVP34" s="244"/>
      <c r="NVQ34" s="244"/>
      <c r="NVR34" s="244"/>
      <c r="NVS34" s="244"/>
      <c r="NVT34" s="244"/>
      <c r="NVU34" s="244"/>
      <c r="NVV34" s="244"/>
      <c r="NVW34" s="244"/>
      <c r="NVX34" s="244"/>
      <c r="NVY34" s="244"/>
      <c r="NVZ34" s="244"/>
      <c r="NWA34" s="244"/>
      <c r="NWB34" s="244"/>
      <c r="NWC34" s="244"/>
      <c r="NWD34" s="244"/>
      <c r="NWE34" s="244"/>
      <c r="NWF34" s="244"/>
      <c r="NWG34" s="244"/>
      <c r="NWH34" s="244"/>
      <c r="NWI34" s="244"/>
      <c r="NWJ34" s="244"/>
      <c r="NWK34" s="244"/>
      <c r="NWL34" s="244"/>
      <c r="NWM34" s="244"/>
      <c r="NWN34" s="244"/>
      <c r="NWO34" s="244"/>
      <c r="NWP34" s="244"/>
      <c r="NWQ34" s="244"/>
      <c r="NWR34" s="244"/>
      <c r="NWS34" s="244"/>
      <c r="NWT34" s="244"/>
      <c r="NWU34" s="244"/>
      <c r="NWV34" s="244"/>
      <c r="NWW34" s="244"/>
      <c r="NWX34" s="244"/>
      <c r="NWY34" s="244"/>
      <c r="NWZ34" s="244"/>
      <c r="NXA34" s="244"/>
      <c r="NXB34" s="244"/>
      <c r="NXC34" s="244"/>
      <c r="NXD34" s="244"/>
      <c r="NXE34" s="244"/>
      <c r="NXF34" s="244"/>
      <c r="NXG34" s="244"/>
      <c r="NXH34" s="244"/>
      <c r="NXI34" s="244"/>
      <c r="NXJ34" s="244"/>
      <c r="NXK34" s="244"/>
      <c r="NXL34" s="244"/>
      <c r="NXM34" s="244"/>
      <c r="NXN34" s="244"/>
      <c r="NXO34" s="244"/>
      <c r="NXP34" s="244"/>
      <c r="NXQ34" s="244"/>
      <c r="NXR34" s="244"/>
      <c r="NXS34" s="244"/>
      <c r="NXT34" s="244"/>
      <c r="NXU34" s="244"/>
      <c r="NXV34" s="244"/>
      <c r="NXW34" s="244"/>
      <c r="NXX34" s="244"/>
      <c r="NXY34" s="244"/>
      <c r="NXZ34" s="244"/>
      <c r="NYA34" s="244"/>
      <c r="NYB34" s="244"/>
      <c r="NYC34" s="244"/>
      <c r="NYD34" s="244"/>
      <c r="NYE34" s="244"/>
      <c r="NYF34" s="244"/>
      <c r="NYG34" s="244"/>
      <c r="NYH34" s="244"/>
      <c r="NYI34" s="244"/>
      <c r="NYJ34" s="244"/>
      <c r="NYK34" s="244"/>
      <c r="NYL34" s="244"/>
      <c r="NYM34" s="244"/>
      <c r="NYN34" s="244"/>
      <c r="NYO34" s="244"/>
      <c r="NYP34" s="244"/>
      <c r="NYQ34" s="244"/>
      <c r="NYR34" s="244"/>
      <c r="NYS34" s="244"/>
      <c r="NYT34" s="244"/>
      <c r="NYU34" s="244"/>
      <c r="NYV34" s="244"/>
      <c r="NYW34" s="244"/>
      <c r="NYX34" s="244"/>
      <c r="NYY34" s="244"/>
      <c r="NYZ34" s="244"/>
      <c r="NZA34" s="244"/>
      <c r="NZB34" s="244"/>
      <c r="NZC34" s="244"/>
      <c r="NZD34" s="244"/>
      <c r="NZE34" s="244"/>
      <c r="NZF34" s="244"/>
      <c r="NZG34" s="244"/>
      <c r="NZH34" s="244"/>
      <c r="NZI34" s="244"/>
      <c r="NZJ34" s="244"/>
      <c r="NZK34" s="244"/>
      <c r="NZL34" s="244"/>
      <c r="NZM34" s="244"/>
      <c r="NZN34" s="244"/>
      <c r="NZO34" s="244"/>
      <c r="NZP34" s="244"/>
      <c r="NZQ34" s="244"/>
      <c r="NZR34" s="244"/>
      <c r="NZS34" s="244"/>
      <c r="NZT34" s="244"/>
      <c r="NZU34" s="244"/>
      <c r="NZV34" s="244"/>
      <c r="NZW34" s="244"/>
      <c r="NZX34" s="244"/>
      <c r="NZY34" s="244"/>
      <c r="NZZ34" s="244"/>
      <c r="OAA34" s="244"/>
      <c r="OAB34" s="244"/>
      <c r="OAC34" s="244"/>
      <c r="OAD34" s="244"/>
      <c r="OAE34" s="244"/>
      <c r="OAF34" s="244"/>
      <c r="OAG34" s="244"/>
      <c r="OAH34" s="244"/>
      <c r="OAI34" s="244"/>
      <c r="OAJ34" s="244"/>
      <c r="OAK34" s="244"/>
      <c r="OAL34" s="244"/>
      <c r="OAM34" s="244"/>
      <c r="OAN34" s="244"/>
      <c r="OAO34" s="244"/>
      <c r="OAP34" s="244"/>
      <c r="OAQ34" s="244"/>
      <c r="OAR34" s="244"/>
      <c r="OAS34" s="244"/>
      <c r="OAT34" s="244"/>
      <c r="OAU34" s="244"/>
      <c r="OAV34" s="244"/>
      <c r="OAW34" s="244"/>
      <c r="OAX34" s="244"/>
      <c r="OAY34" s="244"/>
      <c r="OAZ34" s="244"/>
      <c r="OBA34" s="244"/>
      <c r="OBB34" s="244"/>
      <c r="OBC34" s="244"/>
      <c r="OBD34" s="244"/>
      <c r="OBE34" s="244"/>
      <c r="OBF34" s="244"/>
      <c r="OBG34" s="244"/>
      <c r="OBH34" s="244"/>
      <c r="OBI34" s="244"/>
      <c r="OBJ34" s="244"/>
      <c r="OBK34" s="244"/>
      <c r="OBL34" s="244"/>
      <c r="OBM34" s="244"/>
      <c r="OBN34" s="244"/>
      <c r="OBO34" s="244"/>
      <c r="OBP34" s="244"/>
      <c r="OBQ34" s="244"/>
      <c r="OBR34" s="244"/>
      <c r="OBS34" s="244"/>
      <c r="OBT34" s="244"/>
      <c r="OBU34" s="244"/>
      <c r="OBV34" s="244"/>
      <c r="OBW34" s="244"/>
      <c r="OBX34" s="244"/>
      <c r="OBY34" s="244"/>
      <c r="OBZ34" s="244"/>
      <c r="OCA34" s="244"/>
      <c r="OCB34" s="244"/>
      <c r="OCC34" s="244"/>
      <c r="OCD34" s="244"/>
      <c r="OCE34" s="244"/>
      <c r="OCF34" s="244"/>
      <c r="OCG34" s="244"/>
      <c r="OCH34" s="244"/>
      <c r="OCI34" s="244"/>
      <c r="OCJ34" s="244"/>
      <c r="OCK34" s="244"/>
      <c r="OCL34" s="244"/>
      <c r="OCM34" s="244"/>
      <c r="OCN34" s="244"/>
      <c r="OCO34" s="244"/>
      <c r="OCP34" s="244"/>
      <c r="OCQ34" s="244"/>
      <c r="OCR34" s="244"/>
      <c r="OCS34" s="244"/>
      <c r="OCT34" s="244"/>
      <c r="OCU34" s="244"/>
      <c r="OCV34" s="244"/>
      <c r="OCW34" s="244"/>
      <c r="OCX34" s="244"/>
      <c r="OCY34" s="244"/>
      <c r="OCZ34" s="244"/>
      <c r="ODA34" s="244"/>
      <c r="ODB34" s="244"/>
      <c r="ODC34" s="244"/>
      <c r="ODD34" s="244"/>
      <c r="ODE34" s="244"/>
      <c r="ODF34" s="244"/>
      <c r="ODG34" s="244"/>
      <c r="ODH34" s="244"/>
      <c r="ODI34" s="244"/>
      <c r="ODJ34" s="244"/>
      <c r="ODK34" s="244"/>
      <c r="ODL34" s="244"/>
      <c r="ODM34" s="244"/>
      <c r="ODN34" s="244"/>
      <c r="ODO34" s="244"/>
      <c r="ODP34" s="244"/>
      <c r="ODQ34" s="244"/>
      <c r="ODR34" s="244"/>
      <c r="ODS34" s="244"/>
      <c r="ODT34" s="244"/>
      <c r="ODU34" s="244"/>
      <c r="ODV34" s="244"/>
      <c r="ODW34" s="244"/>
      <c r="ODX34" s="244"/>
      <c r="ODY34" s="244"/>
      <c r="ODZ34" s="244"/>
      <c r="OEA34" s="244"/>
      <c r="OEB34" s="244"/>
      <c r="OEC34" s="244"/>
      <c r="OED34" s="244"/>
      <c r="OEE34" s="244"/>
      <c r="OEF34" s="244"/>
      <c r="OEG34" s="244"/>
      <c r="OEH34" s="244"/>
      <c r="OEI34" s="244"/>
      <c r="OEJ34" s="244"/>
      <c r="OEK34" s="244"/>
      <c r="OEL34" s="244"/>
      <c r="OEM34" s="244"/>
      <c r="OEN34" s="244"/>
      <c r="OEO34" s="244"/>
      <c r="OEP34" s="244"/>
      <c r="OEQ34" s="244"/>
      <c r="OER34" s="244"/>
      <c r="OES34" s="244"/>
      <c r="OET34" s="244"/>
      <c r="OEU34" s="244"/>
      <c r="OEV34" s="244"/>
      <c r="OEW34" s="244"/>
      <c r="OEX34" s="244"/>
      <c r="OEY34" s="244"/>
      <c r="OEZ34" s="244"/>
      <c r="OFA34" s="244"/>
      <c r="OFB34" s="244"/>
      <c r="OFC34" s="244"/>
      <c r="OFD34" s="244"/>
      <c r="OFE34" s="244"/>
      <c r="OFF34" s="244"/>
      <c r="OFG34" s="244"/>
      <c r="OFH34" s="244"/>
      <c r="OFI34" s="244"/>
      <c r="OFJ34" s="244"/>
      <c r="OFK34" s="244"/>
      <c r="OFL34" s="244"/>
      <c r="OFM34" s="244"/>
      <c r="OFN34" s="244"/>
      <c r="OFO34" s="244"/>
      <c r="OFP34" s="244"/>
      <c r="OFQ34" s="244"/>
      <c r="OFR34" s="244"/>
      <c r="OFS34" s="244"/>
      <c r="OFT34" s="244"/>
      <c r="OFU34" s="244"/>
      <c r="OFV34" s="244"/>
      <c r="OFW34" s="244"/>
      <c r="OFX34" s="244"/>
      <c r="OFY34" s="244"/>
      <c r="OFZ34" s="244"/>
      <c r="OGA34" s="244"/>
      <c r="OGB34" s="244"/>
      <c r="OGC34" s="244"/>
      <c r="OGD34" s="244"/>
      <c r="OGE34" s="244"/>
      <c r="OGF34" s="244"/>
      <c r="OGG34" s="244"/>
      <c r="OGH34" s="244"/>
      <c r="OGI34" s="244"/>
      <c r="OGJ34" s="244"/>
      <c r="OGK34" s="244"/>
      <c r="OGL34" s="244"/>
      <c r="OGM34" s="244"/>
      <c r="OGN34" s="244"/>
      <c r="OGO34" s="244"/>
      <c r="OGP34" s="244"/>
      <c r="OGQ34" s="244"/>
      <c r="OGR34" s="244"/>
      <c r="OGS34" s="244"/>
      <c r="OGT34" s="244"/>
      <c r="OGU34" s="244"/>
      <c r="OGV34" s="244"/>
      <c r="OGW34" s="244"/>
      <c r="OGX34" s="244"/>
      <c r="OGY34" s="244"/>
      <c r="OGZ34" s="244"/>
      <c r="OHA34" s="244"/>
      <c r="OHB34" s="244"/>
      <c r="OHC34" s="244"/>
      <c r="OHD34" s="244"/>
      <c r="OHE34" s="244"/>
      <c r="OHF34" s="244"/>
      <c r="OHG34" s="244"/>
      <c r="OHH34" s="244"/>
      <c r="OHI34" s="244"/>
      <c r="OHJ34" s="244"/>
      <c r="OHK34" s="244"/>
      <c r="OHL34" s="244"/>
      <c r="OHM34" s="244"/>
      <c r="OHN34" s="244"/>
      <c r="OHO34" s="244"/>
      <c r="OHP34" s="244"/>
      <c r="OHQ34" s="244"/>
      <c r="OHR34" s="244"/>
      <c r="OHS34" s="244"/>
      <c r="OHT34" s="244"/>
      <c r="OHU34" s="244"/>
      <c r="OHV34" s="244"/>
      <c r="OHW34" s="244"/>
      <c r="OHX34" s="244"/>
      <c r="OHY34" s="244"/>
      <c r="OHZ34" s="244"/>
      <c r="OIA34" s="244"/>
      <c r="OIB34" s="244"/>
      <c r="OIC34" s="244"/>
      <c r="OID34" s="244"/>
      <c r="OIE34" s="244"/>
      <c r="OIF34" s="244"/>
      <c r="OIG34" s="244"/>
      <c r="OIH34" s="244"/>
      <c r="OII34" s="244"/>
      <c r="OIJ34" s="244"/>
      <c r="OIK34" s="244"/>
      <c r="OIL34" s="244"/>
      <c r="OIM34" s="244"/>
      <c r="OIN34" s="244"/>
      <c r="OIO34" s="244"/>
      <c r="OIP34" s="244"/>
      <c r="OIQ34" s="244"/>
      <c r="OIR34" s="244"/>
      <c r="OIS34" s="244"/>
      <c r="OIT34" s="244"/>
      <c r="OIU34" s="244"/>
      <c r="OIV34" s="244"/>
      <c r="OIW34" s="244"/>
      <c r="OIX34" s="244"/>
      <c r="OIY34" s="244"/>
      <c r="OIZ34" s="244"/>
      <c r="OJA34" s="244"/>
      <c r="OJB34" s="244"/>
      <c r="OJC34" s="244"/>
      <c r="OJD34" s="244"/>
      <c r="OJE34" s="244"/>
      <c r="OJF34" s="244"/>
      <c r="OJG34" s="244"/>
      <c r="OJH34" s="244"/>
      <c r="OJI34" s="244"/>
      <c r="OJJ34" s="244"/>
      <c r="OJK34" s="244"/>
      <c r="OJL34" s="244"/>
      <c r="OJM34" s="244"/>
      <c r="OJN34" s="244"/>
      <c r="OJO34" s="244"/>
      <c r="OJP34" s="244"/>
      <c r="OJQ34" s="244"/>
      <c r="OJR34" s="244"/>
      <c r="OJS34" s="244"/>
      <c r="OJT34" s="244"/>
      <c r="OJU34" s="244"/>
      <c r="OJV34" s="244"/>
      <c r="OJW34" s="244"/>
      <c r="OJX34" s="244"/>
      <c r="OJY34" s="244"/>
      <c r="OJZ34" s="244"/>
      <c r="OKA34" s="244"/>
      <c r="OKB34" s="244"/>
      <c r="OKC34" s="244"/>
      <c r="OKD34" s="244"/>
      <c r="OKE34" s="244"/>
      <c r="OKF34" s="244"/>
      <c r="OKG34" s="244"/>
      <c r="OKH34" s="244"/>
      <c r="OKI34" s="244"/>
      <c r="OKJ34" s="244"/>
      <c r="OKK34" s="244"/>
      <c r="OKL34" s="244"/>
      <c r="OKM34" s="244"/>
      <c r="OKN34" s="244"/>
      <c r="OKO34" s="244"/>
      <c r="OKP34" s="244"/>
      <c r="OKQ34" s="244"/>
      <c r="OKR34" s="244"/>
      <c r="OKS34" s="244"/>
      <c r="OKT34" s="244"/>
      <c r="OKU34" s="244"/>
      <c r="OKV34" s="244"/>
      <c r="OKW34" s="244"/>
      <c r="OKX34" s="244"/>
      <c r="OKY34" s="244"/>
      <c r="OKZ34" s="244"/>
      <c r="OLA34" s="244"/>
      <c r="OLB34" s="244"/>
      <c r="OLC34" s="244"/>
      <c r="OLD34" s="244"/>
      <c r="OLE34" s="244"/>
      <c r="OLF34" s="244"/>
      <c r="OLG34" s="244"/>
      <c r="OLH34" s="244"/>
      <c r="OLI34" s="244"/>
      <c r="OLJ34" s="244"/>
      <c r="OLK34" s="244"/>
      <c r="OLL34" s="244"/>
      <c r="OLM34" s="244"/>
      <c r="OLN34" s="244"/>
      <c r="OLO34" s="244"/>
      <c r="OLP34" s="244"/>
      <c r="OLQ34" s="244"/>
      <c r="OLR34" s="244"/>
      <c r="OLS34" s="244"/>
      <c r="OLT34" s="244"/>
      <c r="OLU34" s="244"/>
      <c r="OLV34" s="244"/>
      <c r="OLW34" s="244"/>
      <c r="OLX34" s="244"/>
      <c r="OLY34" s="244"/>
      <c r="OLZ34" s="244"/>
      <c r="OMA34" s="244"/>
      <c r="OMB34" s="244"/>
      <c r="OMC34" s="244"/>
      <c r="OMD34" s="244"/>
      <c r="OME34" s="244"/>
      <c r="OMF34" s="244"/>
      <c r="OMG34" s="244"/>
      <c r="OMH34" s="244"/>
      <c r="OMI34" s="244"/>
      <c r="OMJ34" s="244"/>
      <c r="OMK34" s="244"/>
      <c r="OML34" s="244"/>
      <c r="OMM34" s="244"/>
      <c r="OMN34" s="244"/>
      <c r="OMO34" s="244"/>
      <c r="OMP34" s="244"/>
      <c r="OMQ34" s="244"/>
      <c r="OMR34" s="244"/>
      <c r="OMS34" s="244"/>
      <c r="OMT34" s="244"/>
      <c r="OMU34" s="244"/>
      <c r="OMV34" s="244"/>
      <c r="OMW34" s="244"/>
      <c r="OMX34" s="244"/>
      <c r="OMY34" s="244"/>
      <c r="OMZ34" s="244"/>
      <c r="ONA34" s="244"/>
      <c r="ONB34" s="244"/>
      <c r="ONC34" s="244"/>
      <c r="OND34" s="244"/>
      <c r="ONE34" s="244"/>
      <c r="ONF34" s="244"/>
      <c r="ONG34" s="244"/>
      <c r="ONH34" s="244"/>
      <c r="ONI34" s="244"/>
      <c r="ONJ34" s="244"/>
      <c r="ONK34" s="244"/>
      <c r="ONL34" s="244"/>
      <c r="ONM34" s="244"/>
      <c r="ONN34" s="244"/>
      <c r="ONO34" s="244"/>
      <c r="ONP34" s="244"/>
      <c r="ONQ34" s="244"/>
      <c r="ONR34" s="244"/>
      <c r="ONS34" s="244"/>
      <c r="ONT34" s="244"/>
      <c r="ONU34" s="244"/>
      <c r="ONV34" s="244"/>
      <c r="ONW34" s="244"/>
      <c r="ONX34" s="244"/>
      <c r="ONY34" s="244"/>
      <c r="ONZ34" s="244"/>
      <c r="OOA34" s="244"/>
      <c r="OOB34" s="244"/>
      <c r="OOC34" s="244"/>
      <c r="OOD34" s="244"/>
      <c r="OOE34" s="244"/>
      <c r="OOF34" s="244"/>
      <c r="OOG34" s="244"/>
      <c r="OOH34" s="244"/>
      <c r="OOI34" s="244"/>
      <c r="OOJ34" s="244"/>
      <c r="OOK34" s="244"/>
      <c r="OOL34" s="244"/>
      <c r="OOM34" s="244"/>
      <c r="OON34" s="244"/>
      <c r="OOO34" s="244"/>
      <c r="OOP34" s="244"/>
      <c r="OOQ34" s="244"/>
      <c r="OOR34" s="244"/>
      <c r="OOS34" s="244"/>
      <c r="OOT34" s="244"/>
      <c r="OOU34" s="244"/>
      <c r="OOV34" s="244"/>
      <c r="OOW34" s="244"/>
      <c r="OOX34" s="244"/>
      <c r="OOY34" s="244"/>
      <c r="OOZ34" s="244"/>
      <c r="OPA34" s="244"/>
      <c r="OPB34" s="244"/>
      <c r="OPC34" s="244"/>
      <c r="OPD34" s="244"/>
      <c r="OPE34" s="244"/>
      <c r="OPF34" s="244"/>
      <c r="OPG34" s="244"/>
      <c r="OPH34" s="244"/>
      <c r="OPI34" s="244"/>
      <c r="OPJ34" s="244"/>
      <c r="OPK34" s="244"/>
      <c r="OPL34" s="244"/>
      <c r="OPM34" s="244"/>
      <c r="OPN34" s="244"/>
      <c r="OPO34" s="244"/>
      <c r="OPP34" s="244"/>
      <c r="OPQ34" s="244"/>
      <c r="OPR34" s="244"/>
      <c r="OPS34" s="244"/>
      <c r="OPT34" s="244"/>
      <c r="OPU34" s="244"/>
      <c r="OPV34" s="244"/>
      <c r="OPW34" s="244"/>
      <c r="OPX34" s="244"/>
      <c r="OPY34" s="244"/>
      <c r="OPZ34" s="244"/>
      <c r="OQA34" s="244"/>
      <c r="OQB34" s="244"/>
      <c r="OQC34" s="244"/>
      <c r="OQD34" s="244"/>
      <c r="OQE34" s="244"/>
      <c r="OQF34" s="244"/>
      <c r="OQG34" s="244"/>
      <c r="OQH34" s="244"/>
      <c r="OQI34" s="244"/>
      <c r="OQJ34" s="244"/>
      <c r="OQK34" s="244"/>
      <c r="OQL34" s="244"/>
      <c r="OQM34" s="244"/>
      <c r="OQN34" s="244"/>
      <c r="OQO34" s="244"/>
      <c r="OQP34" s="244"/>
      <c r="OQQ34" s="244"/>
      <c r="OQR34" s="244"/>
      <c r="OQS34" s="244"/>
      <c r="OQT34" s="244"/>
      <c r="OQU34" s="244"/>
      <c r="OQV34" s="244"/>
      <c r="OQW34" s="244"/>
      <c r="OQX34" s="244"/>
      <c r="OQY34" s="244"/>
      <c r="OQZ34" s="244"/>
      <c r="ORA34" s="244"/>
      <c r="ORB34" s="244"/>
      <c r="ORC34" s="244"/>
      <c r="ORD34" s="244"/>
      <c r="ORE34" s="244"/>
      <c r="ORF34" s="244"/>
      <c r="ORG34" s="244"/>
      <c r="ORH34" s="244"/>
      <c r="ORI34" s="244"/>
      <c r="ORJ34" s="244"/>
      <c r="ORK34" s="244"/>
      <c r="ORL34" s="244"/>
      <c r="ORM34" s="244"/>
      <c r="ORN34" s="244"/>
      <c r="ORO34" s="244"/>
      <c r="ORP34" s="244"/>
      <c r="ORQ34" s="244"/>
      <c r="ORR34" s="244"/>
      <c r="ORS34" s="244"/>
      <c r="ORT34" s="244"/>
      <c r="ORU34" s="244"/>
      <c r="ORV34" s="244"/>
      <c r="ORW34" s="244"/>
      <c r="ORX34" s="244"/>
      <c r="ORY34" s="244"/>
      <c r="ORZ34" s="244"/>
      <c r="OSA34" s="244"/>
      <c r="OSB34" s="244"/>
      <c r="OSC34" s="244"/>
      <c r="OSD34" s="244"/>
      <c r="OSE34" s="244"/>
      <c r="OSF34" s="244"/>
      <c r="OSG34" s="244"/>
      <c r="OSH34" s="244"/>
      <c r="OSI34" s="244"/>
      <c r="OSJ34" s="244"/>
      <c r="OSK34" s="244"/>
      <c r="OSL34" s="244"/>
      <c r="OSM34" s="244"/>
      <c r="OSN34" s="244"/>
      <c r="OSO34" s="244"/>
      <c r="OSP34" s="244"/>
      <c r="OSQ34" s="244"/>
      <c r="OSR34" s="244"/>
      <c r="OSS34" s="244"/>
      <c r="OST34" s="244"/>
      <c r="OSU34" s="244"/>
      <c r="OSV34" s="244"/>
      <c r="OSW34" s="244"/>
      <c r="OSX34" s="244"/>
      <c r="OSY34" s="244"/>
      <c r="OSZ34" s="244"/>
      <c r="OTA34" s="244"/>
      <c r="OTB34" s="244"/>
      <c r="OTC34" s="244"/>
      <c r="OTD34" s="244"/>
      <c r="OTE34" s="244"/>
      <c r="OTF34" s="244"/>
      <c r="OTG34" s="244"/>
      <c r="OTH34" s="244"/>
      <c r="OTI34" s="244"/>
      <c r="OTJ34" s="244"/>
      <c r="OTK34" s="244"/>
      <c r="OTL34" s="244"/>
      <c r="OTM34" s="244"/>
      <c r="OTN34" s="244"/>
      <c r="OTO34" s="244"/>
      <c r="OTP34" s="244"/>
      <c r="OTQ34" s="244"/>
      <c r="OTR34" s="244"/>
      <c r="OTS34" s="244"/>
      <c r="OTT34" s="244"/>
      <c r="OTU34" s="244"/>
      <c r="OTV34" s="244"/>
      <c r="OTW34" s="244"/>
      <c r="OTX34" s="244"/>
      <c r="OTY34" s="244"/>
      <c r="OTZ34" s="244"/>
      <c r="OUA34" s="244"/>
      <c r="OUB34" s="244"/>
      <c r="OUC34" s="244"/>
      <c r="OUD34" s="244"/>
      <c r="OUE34" s="244"/>
      <c r="OUF34" s="244"/>
      <c r="OUG34" s="244"/>
      <c r="OUH34" s="244"/>
      <c r="OUI34" s="244"/>
      <c r="OUJ34" s="244"/>
      <c r="OUK34" s="244"/>
      <c r="OUL34" s="244"/>
      <c r="OUM34" s="244"/>
      <c r="OUN34" s="244"/>
      <c r="OUO34" s="244"/>
      <c r="OUP34" s="244"/>
      <c r="OUQ34" s="244"/>
      <c r="OUR34" s="244"/>
      <c r="OUS34" s="244"/>
      <c r="OUT34" s="244"/>
      <c r="OUU34" s="244"/>
      <c r="OUV34" s="244"/>
      <c r="OUW34" s="244"/>
      <c r="OUX34" s="244"/>
      <c r="OUY34" s="244"/>
      <c r="OUZ34" s="244"/>
      <c r="OVA34" s="244"/>
      <c r="OVB34" s="244"/>
      <c r="OVC34" s="244"/>
      <c r="OVD34" s="244"/>
      <c r="OVE34" s="244"/>
      <c r="OVF34" s="244"/>
      <c r="OVG34" s="244"/>
      <c r="OVH34" s="244"/>
      <c r="OVI34" s="244"/>
      <c r="OVJ34" s="244"/>
      <c r="OVK34" s="244"/>
      <c r="OVL34" s="244"/>
      <c r="OVM34" s="244"/>
      <c r="OVN34" s="244"/>
      <c r="OVO34" s="244"/>
      <c r="OVP34" s="244"/>
      <c r="OVQ34" s="244"/>
      <c r="OVR34" s="244"/>
      <c r="OVS34" s="244"/>
      <c r="OVT34" s="244"/>
      <c r="OVU34" s="244"/>
      <c r="OVV34" s="244"/>
      <c r="OVW34" s="244"/>
      <c r="OVX34" s="244"/>
      <c r="OVY34" s="244"/>
      <c r="OVZ34" s="244"/>
      <c r="OWA34" s="244"/>
      <c r="OWB34" s="244"/>
      <c r="OWC34" s="244"/>
      <c r="OWD34" s="244"/>
      <c r="OWE34" s="244"/>
      <c r="OWF34" s="244"/>
      <c r="OWG34" s="244"/>
      <c r="OWH34" s="244"/>
      <c r="OWI34" s="244"/>
      <c r="OWJ34" s="244"/>
      <c r="OWK34" s="244"/>
      <c r="OWL34" s="244"/>
      <c r="OWM34" s="244"/>
      <c r="OWN34" s="244"/>
      <c r="OWO34" s="244"/>
      <c r="OWP34" s="244"/>
      <c r="OWQ34" s="244"/>
      <c r="OWR34" s="244"/>
      <c r="OWS34" s="244"/>
      <c r="OWT34" s="244"/>
      <c r="OWU34" s="244"/>
      <c r="OWV34" s="244"/>
      <c r="OWW34" s="244"/>
      <c r="OWX34" s="244"/>
      <c r="OWY34" s="244"/>
      <c r="OWZ34" s="244"/>
      <c r="OXA34" s="244"/>
      <c r="OXB34" s="244"/>
      <c r="OXC34" s="244"/>
      <c r="OXD34" s="244"/>
      <c r="OXE34" s="244"/>
      <c r="OXF34" s="244"/>
      <c r="OXG34" s="244"/>
      <c r="OXH34" s="244"/>
      <c r="OXI34" s="244"/>
      <c r="OXJ34" s="244"/>
      <c r="OXK34" s="244"/>
      <c r="OXL34" s="244"/>
      <c r="OXM34" s="244"/>
      <c r="OXN34" s="244"/>
      <c r="OXO34" s="244"/>
      <c r="OXP34" s="244"/>
      <c r="OXQ34" s="244"/>
      <c r="OXR34" s="244"/>
      <c r="OXS34" s="244"/>
      <c r="OXT34" s="244"/>
      <c r="OXU34" s="244"/>
      <c r="OXV34" s="244"/>
      <c r="OXW34" s="244"/>
      <c r="OXX34" s="244"/>
      <c r="OXY34" s="244"/>
      <c r="OXZ34" s="244"/>
      <c r="OYA34" s="244"/>
      <c r="OYB34" s="244"/>
      <c r="OYC34" s="244"/>
      <c r="OYD34" s="244"/>
      <c r="OYE34" s="244"/>
      <c r="OYF34" s="244"/>
      <c r="OYG34" s="244"/>
      <c r="OYH34" s="244"/>
      <c r="OYI34" s="244"/>
      <c r="OYJ34" s="244"/>
      <c r="OYK34" s="244"/>
      <c r="OYL34" s="244"/>
      <c r="OYM34" s="244"/>
      <c r="OYN34" s="244"/>
      <c r="OYO34" s="244"/>
      <c r="OYP34" s="244"/>
      <c r="OYQ34" s="244"/>
      <c r="OYR34" s="244"/>
      <c r="OYS34" s="244"/>
      <c r="OYT34" s="244"/>
      <c r="OYU34" s="244"/>
      <c r="OYV34" s="244"/>
      <c r="OYW34" s="244"/>
      <c r="OYX34" s="244"/>
      <c r="OYY34" s="244"/>
      <c r="OYZ34" s="244"/>
      <c r="OZA34" s="244"/>
      <c r="OZB34" s="244"/>
      <c r="OZC34" s="244"/>
      <c r="OZD34" s="244"/>
      <c r="OZE34" s="244"/>
      <c r="OZF34" s="244"/>
      <c r="OZG34" s="244"/>
      <c r="OZH34" s="244"/>
      <c r="OZI34" s="244"/>
      <c r="OZJ34" s="244"/>
      <c r="OZK34" s="244"/>
      <c r="OZL34" s="244"/>
      <c r="OZM34" s="244"/>
      <c r="OZN34" s="244"/>
      <c r="OZO34" s="244"/>
      <c r="OZP34" s="244"/>
      <c r="OZQ34" s="244"/>
      <c r="OZR34" s="244"/>
      <c r="OZS34" s="244"/>
      <c r="OZT34" s="244"/>
      <c r="OZU34" s="244"/>
      <c r="OZV34" s="244"/>
      <c r="OZW34" s="244"/>
      <c r="OZX34" s="244"/>
      <c r="OZY34" s="244"/>
      <c r="OZZ34" s="244"/>
      <c r="PAA34" s="244"/>
      <c r="PAB34" s="244"/>
      <c r="PAC34" s="244"/>
      <c r="PAD34" s="244"/>
      <c r="PAE34" s="244"/>
      <c r="PAF34" s="244"/>
      <c r="PAG34" s="244"/>
      <c r="PAH34" s="244"/>
      <c r="PAI34" s="244"/>
      <c r="PAJ34" s="244"/>
      <c r="PAK34" s="244"/>
      <c r="PAL34" s="244"/>
      <c r="PAM34" s="244"/>
      <c r="PAN34" s="244"/>
      <c r="PAO34" s="244"/>
      <c r="PAP34" s="244"/>
      <c r="PAQ34" s="244"/>
      <c r="PAR34" s="244"/>
      <c r="PAS34" s="244"/>
      <c r="PAT34" s="244"/>
      <c r="PAU34" s="244"/>
      <c r="PAV34" s="244"/>
      <c r="PAW34" s="244"/>
      <c r="PAX34" s="244"/>
      <c r="PAY34" s="244"/>
      <c r="PAZ34" s="244"/>
      <c r="PBA34" s="244"/>
      <c r="PBB34" s="244"/>
      <c r="PBC34" s="244"/>
      <c r="PBD34" s="244"/>
      <c r="PBE34" s="244"/>
      <c r="PBF34" s="244"/>
      <c r="PBG34" s="244"/>
      <c r="PBH34" s="244"/>
      <c r="PBI34" s="244"/>
      <c r="PBJ34" s="244"/>
      <c r="PBK34" s="244"/>
      <c r="PBL34" s="244"/>
      <c r="PBM34" s="244"/>
      <c r="PBN34" s="244"/>
      <c r="PBO34" s="244"/>
      <c r="PBP34" s="244"/>
      <c r="PBQ34" s="244"/>
      <c r="PBR34" s="244"/>
      <c r="PBS34" s="244"/>
      <c r="PBT34" s="244"/>
      <c r="PBU34" s="244"/>
      <c r="PBV34" s="244"/>
      <c r="PBW34" s="244"/>
      <c r="PBX34" s="244"/>
      <c r="PBY34" s="244"/>
      <c r="PBZ34" s="244"/>
      <c r="PCA34" s="244"/>
      <c r="PCB34" s="244"/>
      <c r="PCC34" s="244"/>
      <c r="PCD34" s="244"/>
      <c r="PCE34" s="244"/>
      <c r="PCF34" s="244"/>
      <c r="PCG34" s="244"/>
      <c r="PCH34" s="244"/>
      <c r="PCI34" s="244"/>
      <c r="PCJ34" s="244"/>
      <c r="PCK34" s="244"/>
      <c r="PCL34" s="244"/>
      <c r="PCM34" s="244"/>
      <c r="PCN34" s="244"/>
      <c r="PCO34" s="244"/>
      <c r="PCP34" s="244"/>
      <c r="PCQ34" s="244"/>
      <c r="PCR34" s="244"/>
      <c r="PCS34" s="244"/>
      <c r="PCT34" s="244"/>
      <c r="PCU34" s="244"/>
      <c r="PCV34" s="244"/>
      <c r="PCW34" s="244"/>
      <c r="PCX34" s="244"/>
      <c r="PCY34" s="244"/>
      <c r="PCZ34" s="244"/>
      <c r="PDA34" s="244"/>
      <c r="PDB34" s="244"/>
      <c r="PDC34" s="244"/>
      <c r="PDD34" s="244"/>
      <c r="PDE34" s="244"/>
      <c r="PDF34" s="244"/>
      <c r="PDG34" s="244"/>
      <c r="PDH34" s="244"/>
      <c r="PDI34" s="244"/>
      <c r="PDJ34" s="244"/>
      <c r="PDK34" s="244"/>
      <c r="PDL34" s="244"/>
      <c r="PDM34" s="244"/>
      <c r="PDN34" s="244"/>
      <c r="PDO34" s="244"/>
      <c r="PDP34" s="244"/>
      <c r="PDQ34" s="244"/>
      <c r="PDR34" s="244"/>
      <c r="PDS34" s="244"/>
      <c r="PDT34" s="244"/>
      <c r="PDU34" s="244"/>
      <c r="PDV34" s="244"/>
      <c r="PDW34" s="244"/>
      <c r="PDX34" s="244"/>
      <c r="PDY34" s="244"/>
      <c r="PDZ34" s="244"/>
      <c r="PEA34" s="244"/>
      <c r="PEB34" s="244"/>
      <c r="PEC34" s="244"/>
      <c r="PED34" s="244"/>
      <c r="PEE34" s="244"/>
      <c r="PEF34" s="244"/>
      <c r="PEG34" s="244"/>
      <c r="PEH34" s="244"/>
      <c r="PEI34" s="244"/>
      <c r="PEJ34" s="244"/>
      <c r="PEK34" s="244"/>
      <c r="PEL34" s="244"/>
      <c r="PEM34" s="244"/>
      <c r="PEN34" s="244"/>
      <c r="PEO34" s="244"/>
      <c r="PEP34" s="244"/>
      <c r="PEQ34" s="244"/>
      <c r="PER34" s="244"/>
      <c r="PES34" s="244"/>
      <c r="PET34" s="244"/>
      <c r="PEU34" s="244"/>
      <c r="PEV34" s="244"/>
      <c r="PEW34" s="244"/>
      <c r="PEX34" s="244"/>
      <c r="PEY34" s="244"/>
      <c r="PEZ34" s="244"/>
      <c r="PFA34" s="244"/>
      <c r="PFB34" s="244"/>
      <c r="PFC34" s="244"/>
      <c r="PFD34" s="244"/>
      <c r="PFE34" s="244"/>
      <c r="PFF34" s="244"/>
      <c r="PFG34" s="244"/>
      <c r="PFH34" s="244"/>
      <c r="PFI34" s="244"/>
      <c r="PFJ34" s="244"/>
      <c r="PFK34" s="244"/>
      <c r="PFL34" s="244"/>
      <c r="PFM34" s="244"/>
      <c r="PFN34" s="244"/>
      <c r="PFO34" s="244"/>
      <c r="PFP34" s="244"/>
      <c r="PFQ34" s="244"/>
      <c r="PFR34" s="244"/>
      <c r="PFS34" s="244"/>
      <c r="PFT34" s="244"/>
      <c r="PFU34" s="244"/>
      <c r="PFV34" s="244"/>
      <c r="PFW34" s="244"/>
      <c r="PFX34" s="244"/>
      <c r="PFY34" s="244"/>
      <c r="PFZ34" s="244"/>
      <c r="PGA34" s="244"/>
      <c r="PGB34" s="244"/>
      <c r="PGC34" s="244"/>
      <c r="PGD34" s="244"/>
      <c r="PGE34" s="244"/>
      <c r="PGF34" s="244"/>
      <c r="PGG34" s="244"/>
      <c r="PGH34" s="244"/>
      <c r="PGI34" s="244"/>
      <c r="PGJ34" s="244"/>
      <c r="PGK34" s="244"/>
      <c r="PGL34" s="244"/>
      <c r="PGM34" s="244"/>
      <c r="PGN34" s="244"/>
      <c r="PGO34" s="244"/>
      <c r="PGP34" s="244"/>
      <c r="PGQ34" s="244"/>
      <c r="PGR34" s="244"/>
      <c r="PGS34" s="244"/>
      <c r="PGT34" s="244"/>
      <c r="PGU34" s="244"/>
      <c r="PGV34" s="244"/>
      <c r="PGW34" s="244"/>
      <c r="PGX34" s="244"/>
      <c r="PGY34" s="244"/>
      <c r="PGZ34" s="244"/>
      <c r="PHA34" s="244"/>
      <c r="PHB34" s="244"/>
      <c r="PHC34" s="244"/>
      <c r="PHD34" s="244"/>
      <c r="PHE34" s="244"/>
      <c r="PHF34" s="244"/>
      <c r="PHG34" s="244"/>
      <c r="PHH34" s="244"/>
      <c r="PHI34" s="244"/>
      <c r="PHJ34" s="244"/>
      <c r="PHK34" s="244"/>
      <c r="PHL34" s="244"/>
      <c r="PHM34" s="244"/>
      <c r="PHN34" s="244"/>
      <c r="PHO34" s="244"/>
      <c r="PHP34" s="244"/>
      <c r="PHQ34" s="244"/>
      <c r="PHR34" s="244"/>
      <c r="PHS34" s="244"/>
      <c r="PHT34" s="244"/>
      <c r="PHU34" s="244"/>
      <c r="PHV34" s="244"/>
      <c r="PHW34" s="244"/>
      <c r="PHX34" s="244"/>
      <c r="PHY34" s="244"/>
      <c r="PHZ34" s="244"/>
      <c r="PIA34" s="244"/>
      <c r="PIB34" s="244"/>
      <c r="PIC34" s="244"/>
      <c r="PID34" s="244"/>
      <c r="PIE34" s="244"/>
      <c r="PIF34" s="244"/>
      <c r="PIG34" s="244"/>
      <c r="PIH34" s="244"/>
      <c r="PII34" s="244"/>
      <c r="PIJ34" s="244"/>
      <c r="PIK34" s="244"/>
      <c r="PIL34" s="244"/>
      <c r="PIM34" s="244"/>
      <c r="PIN34" s="244"/>
      <c r="PIO34" s="244"/>
      <c r="PIP34" s="244"/>
      <c r="PIQ34" s="244"/>
      <c r="PIR34" s="244"/>
      <c r="PIS34" s="244"/>
      <c r="PIT34" s="244"/>
      <c r="PIU34" s="244"/>
      <c r="PIV34" s="244"/>
      <c r="PIW34" s="244"/>
      <c r="PIX34" s="244"/>
      <c r="PIY34" s="244"/>
      <c r="PIZ34" s="244"/>
      <c r="PJA34" s="244"/>
      <c r="PJB34" s="244"/>
      <c r="PJC34" s="244"/>
      <c r="PJD34" s="244"/>
      <c r="PJE34" s="244"/>
      <c r="PJF34" s="244"/>
      <c r="PJG34" s="244"/>
      <c r="PJH34" s="244"/>
      <c r="PJI34" s="244"/>
      <c r="PJJ34" s="244"/>
      <c r="PJK34" s="244"/>
      <c r="PJL34" s="244"/>
      <c r="PJM34" s="244"/>
      <c r="PJN34" s="244"/>
      <c r="PJO34" s="244"/>
      <c r="PJP34" s="244"/>
      <c r="PJQ34" s="244"/>
      <c r="PJR34" s="244"/>
      <c r="PJS34" s="244"/>
      <c r="PJT34" s="244"/>
      <c r="PJU34" s="244"/>
      <c r="PJV34" s="244"/>
      <c r="PJW34" s="244"/>
      <c r="PJX34" s="244"/>
      <c r="PJY34" s="244"/>
      <c r="PJZ34" s="244"/>
      <c r="PKA34" s="244"/>
      <c r="PKB34" s="244"/>
      <c r="PKC34" s="244"/>
      <c r="PKD34" s="244"/>
      <c r="PKE34" s="244"/>
      <c r="PKF34" s="244"/>
      <c r="PKG34" s="244"/>
      <c r="PKH34" s="244"/>
      <c r="PKI34" s="244"/>
      <c r="PKJ34" s="244"/>
      <c r="PKK34" s="244"/>
      <c r="PKL34" s="244"/>
      <c r="PKM34" s="244"/>
      <c r="PKN34" s="244"/>
      <c r="PKO34" s="244"/>
      <c r="PKP34" s="244"/>
      <c r="PKQ34" s="244"/>
      <c r="PKR34" s="244"/>
      <c r="PKS34" s="244"/>
      <c r="PKT34" s="244"/>
      <c r="PKU34" s="244"/>
      <c r="PKV34" s="244"/>
      <c r="PKW34" s="244"/>
      <c r="PKX34" s="244"/>
      <c r="PKY34" s="244"/>
      <c r="PKZ34" s="244"/>
      <c r="PLA34" s="244"/>
      <c r="PLB34" s="244"/>
      <c r="PLC34" s="244"/>
      <c r="PLD34" s="244"/>
      <c r="PLE34" s="244"/>
      <c r="PLF34" s="244"/>
      <c r="PLG34" s="244"/>
      <c r="PLH34" s="244"/>
      <c r="PLI34" s="244"/>
      <c r="PLJ34" s="244"/>
      <c r="PLK34" s="244"/>
      <c r="PLL34" s="244"/>
      <c r="PLM34" s="244"/>
      <c r="PLN34" s="244"/>
      <c r="PLO34" s="244"/>
      <c r="PLP34" s="244"/>
      <c r="PLQ34" s="244"/>
      <c r="PLR34" s="244"/>
      <c r="PLS34" s="244"/>
      <c r="PLT34" s="244"/>
      <c r="PLU34" s="244"/>
      <c r="PLV34" s="244"/>
      <c r="PLW34" s="244"/>
      <c r="PLX34" s="244"/>
      <c r="PLY34" s="244"/>
      <c r="PLZ34" s="244"/>
      <c r="PMA34" s="244"/>
      <c r="PMB34" s="244"/>
      <c r="PMC34" s="244"/>
      <c r="PMD34" s="244"/>
      <c r="PME34" s="244"/>
      <c r="PMF34" s="244"/>
      <c r="PMG34" s="244"/>
      <c r="PMH34" s="244"/>
      <c r="PMI34" s="244"/>
      <c r="PMJ34" s="244"/>
      <c r="PMK34" s="244"/>
      <c r="PML34" s="244"/>
      <c r="PMM34" s="244"/>
      <c r="PMN34" s="244"/>
      <c r="PMO34" s="244"/>
      <c r="PMP34" s="244"/>
      <c r="PMQ34" s="244"/>
      <c r="PMR34" s="244"/>
      <c r="PMS34" s="244"/>
      <c r="PMT34" s="244"/>
      <c r="PMU34" s="244"/>
      <c r="PMV34" s="244"/>
      <c r="PMW34" s="244"/>
      <c r="PMX34" s="244"/>
      <c r="PMY34" s="244"/>
      <c r="PMZ34" s="244"/>
      <c r="PNA34" s="244"/>
      <c r="PNB34" s="244"/>
      <c r="PNC34" s="244"/>
      <c r="PND34" s="244"/>
      <c r="PNE34" s="244"/>
      <c r="PNF34" s="244"/>
      <c r="PNG34" s="244"/>
      <c r="PNH34" s="244"/>
      <c r="PNI34" s="244"/>
      <c r="PNJ34" s="244"/>
      <c r="PNK34" s="244"/>
      <c r="PNL34" s="244"/>
      <c r="PNM34" s="244"/>
      <c r="PNN34" s="244"/>
      <c r="PNO34" s="244"/>
      <c r="PNP34" s="244"/>
      <c r="PNQ34" s="244"/>
      <c r="PNR34" s="244"/>
      <c r="PNS34" s="244"/>
      <c r="PNT34" s="244"/>
      <c r="PNU34" s="244"/>
      <c r="PNV34" s="244"/>
      <c r="PNW34" s="244"/>
      <c r="PNX34" s="244"/>
      <c r="PNY34" s="244"/>
      <c r="PNZ34" s="244"/>
      <c r="POA34" s="244"/>
      <c r="POB34" s="244"/>
      <c r="POC34" s="244"/>
      <c r="POD34" s="244"/>
      <c r="POE34" s="244"/>
      <c r="POF34" s="244"/>
      <c r="POG34" s="244"/>
      <c r="POH34" s="244"/>
      <c r="POI34" s="244"/>
      <c r="POJ34" s="244"/>
      <c r="POK34" s="244"/>
      <c r="POL34" s="244"/>
      <c r="POM34" s="244"/>
      <c r="PON34" s="244"/>
      <c r="POO34" s="244"/>
      <c r="POP34" s="244"/>
      <c r="POQ34" s="244"/>
      <c r="POR34" s="244"/>
      <c r="POS34" s="244"/>
      <c r="POT34" s="244"/>
      <c r="POU34" s="244"/>
      <c r="POV34" s="244"/>
      <c r="POW34" s="244"/>
      <c r="POX34" s="244"/>
      <c r="POY34" s="244"/>
      <c r="POZ34" s="244"/>
      <c r="PPA34" s="244"/>
      <c r="PPB34" s="244"/>
      <c r="PPC34" s="244"/>
      <c r="PPD34" s="244"/>
      <c r="PPE34" s="244"/>
      <c r="PPF34" s="244"/>
      <c r="PPG34" s="244"/>
      <c r="PPH34" s="244"/>
      <c r="PPI34" s="244"/>
      <c r="PPJ34" s="244"/>
      <c r="PPK34" s="244"/>
      <c r="PPL34" s="244"/>
      <c r="PPM34" s="244"/>
      <c r="PPN34" s="244"/>
      <c r="PPO34" s="244"/>
      <c r="PPP34" s="244"/>
      <c r="PPQ34" s="244"/>
      <c r="PPR34" s="244"/>
      <c r="PPS34" s="244"/>
      <c r="PPT34" s="244"/>
      <c r="PPU34" s="244"/>
      <c r="PPV34" s="244"/>
      <c r="PPW34" s="244"/>
      <c r="PPX34" s="244"/>
      <c r="PPY34" s="244"/>
      <c r="PPZ34" s="244"/>
      <c r="PQA34" s="244"/>
      <c r="PQB34" s="244"/>
      <c r="PQC34" s="244"/>
      <c r="PQD34" s="244"/>
      <c r="PQE34" s="244"/>
      <c r="PQF34" s="244"/>
      <c r="PQG34" s="244"/>
      <c r="PQH34" s="244"/>
      <c r="PQI34" s="244"/>
      <c r="PQJ34" s="244"/>
      <c r="PQK34" s="244"/>
      <c r="PQL34" s="244"/>
      <c r="PQM34" s="244"/>
      <c r="PQN34" s="244"/>
      <c r="PQO34" s="244"/>
      <c r="PQP34" s="244"/>
      <c r="PQQ34" s="244"/>
      <c r="PQR34" s="244"/>
      <c r="PQS34" s="244"/>
      <c r="PQT34" s="244"/>
      <c r="PQU34" s="244"/>
      <c r="PQV34" s="244"/>
      <c r="PQW34" s="244"/>
      <c r="PQX34" s="244"/>
      <c r="PQY34" s="244"/>
      <c r="PQZ34" s="244"/>
      <c r="PRA34" s="244"/>
      <c r="PRB34" s="244"/>
      <c r="PRC34" s="244"/>
      <c r="PRD34" s="244"/>
      <c r="PRE34" s="244"/>
      <c r="PRF34" s="244"/>
      <c r="PRG34" s="244"/>
      <c r="PRH34" s="244"/>
      <c r="PRI34" s="244"/>
      <c r="PRJ34" s="244"/>
      <c r="PRK34" s="244"/>
      <c r="PRL34" s="244"/>
      <c r="PRM34" s="244"/>
      <c r="PRN34" s="244"/>
      <c r="PRO34" s="244"/>
      <c r="PRP34" s="244"/>
      <c r="PRQ34" s="244"/>
      <c r="PRR34" s="244"/>
      <c r="PRS34" s="244"/>
      <c r="PRT34" s="244"/>
      <c r="PRU34" s="244"/>
      <c r="PRV34" s="244"/>
      <c r="PRW34" s="244"/>
      <c r="PRX34" s="244"/>
      <c r="PRY34" s="244"/>
      <c r="PRZ34" s="244"/>
      <c r="PSA34" s="244"/>
      <c r="PSB34" s="244"/>
      <c r="PSC34" s="244"/>
      <c r="PSD34" s="244"/>
      <c r="PSE34" s="244"/>
      <c r="PSF34" s="244"/>
      <c r="PSG34" s="244"/>
      <c r="PSH34" s="244"/>
      <c r="PSI34" s="244"/>
      <c r="PSJ34" s="244"/>
      <c r="PSK34" s="244"/>
      <c r="PSL34" s="244"/>
      <c r="PSM34" s="244"/>
      <c r="PSN34" s="244"/>
      <c r="PSO34" s="244"/>
      <c r="PSP34" s="244"/>
      <c r="PSQ34" s="244"/>
      <c r="PSR34" s="244"/>
      <c r="PSS34" s="244"/>
      <c r="PST34" s="244"/>
      <c r="PSU34" s="244"/>
      <c r="PSV34" s="244"/>
      <c r="PSW34" s="244"/>
      <c r="PSX34" s="244"/>
      <c r="PSY34" s="244"/>
      <c r="PSZ34" s="244"/>
      <c r="PTA34" s="244"/>
      <c r="PTB34" s="244"/>
      <c r="PTC34" s="244"/>
      <c r="PTD34" s="244"/>
      <c r="PTE34" s="244"/>
      <c r="PTF34" s="244"/>
      <c r="PTG34" s="244"/>
      <c r="PTH34" s="244"/>
      <c r="PTI34" s="244"/>
      <c r="PTJ34" s="244"/>
      <c r="PTK34" s="244"/>
      <c r="PTL34" s="244"/>
      <c r="PTM34" s="244"/>
      <c r="PTN34" s="244"/>
      <c r="PTO34" s="244"/>
      <c r="PTP34" s="244"/>
      <c r="PTQ34" s="244"/>
      <c r="PTR34" s="244"/>
      <c r="PTS34" s="244"/>
      <c r="PTT34" s="244"/>
      <c r="PTU34" s="244"/>
      <c r="PTV34" s="244"/>
      <c r="PTW34" s="244"/>
      <c r="PTX34" s="244"/>
      <c r="PTY34" s="244"/>
      <c r="PTZ34" s="244"/>
      <c r="PUA34" s="244"/>
      <c r="PUB34" s="244"/>
      <c r="PUC34" s="244"/>
      <c r="PUD34" s="244"/>
      <c r="PUE34" s="244"/>
      <c r="PUF34" s="244"/>
      <c r="PUG34" s="244"/>
      <c r="PUH34" s="244"/>
      <c r="PUI34" s="244"/>
      <c r="PUJ34" s="244"/>
      <c r="PUK34" s="244"/>
      <c r="PUL34" s="244"/>
      <c r="PUM34" s="244"/>
      <c r="PUN34" s="244"/>
      <c r="PUO34" s="244"/>
      <c r="PUP34" s="244"/>
      <c r="PUQ34" s="244"/>
      <c r="PUR34" s="244"/>
      <c r="PUS34" s="244"/>
      <c r="PUT34" s="244"/>
      <c r="PUU34" s="244"/>
      <c r="PUV34" s="244"/>
      <c r="PUW34" s="244"/>
      <c r="PUX34" s="244"/>
      <c r="PUY34" s="244"/>
      <c r="PUZ34" s="244"/>
      <c r="PVA34" s="244"/>
      <c r="PVB34" s="244"/>
      <c r="PVC34" s="244"/>
      <c r="PVD34" s="244"/>
      <c r="PVE34" s="244"/>
      <c r="PVF34" s="244"/>
      <c r="PVG34" s="244"/>
      <c r="PVH34" s="244"/>
      <c r="PVI34" s="244"/>
      <c r="PVJ34" s="244"/>
      <c r="PVK34" s="244"/>
      <c r="PVL34" s="244"/>
      <c r="PVM34" s="244"/>
      <c r="PVN34" s="244"/>
      <c r="PVO34" s="244"/>
      <c r="PVP34" s="244"/>
      <c r="PVQ34" s="244"/>
      <c r="PVR34" s="244"/>
      <c r="PVS34" s="244"/>
      <c r="PVT34" s="244"/>
      <c r="PVU34" s="244"/>
      <c r="PVV34" s="244"/>
      <c r="PVW34" s="244"/>
      <c r="PVX34" s="244"/>
      <c r="PVY34" s="244"/>
      <c r="PVZ34" s="244"/>
      <c r="PWA34" s="244"/>
      <c r="PWB34" s="244"/>
      <c r="PWC34" s="244"/>
      <c r="PWD34" s="244"/>
      <c r="PWE34" s="244"/>
      <c r="PWF34" s="244"/>
      <c r="PWG34" s="244"/>
      <c r="PWH34" s="244"/>
      <c r="PWI34" s="244"/>
      <c r="PWJ34" s="244"/>
      <c r="PWK34" s="244"/>
      <c r="PWL34" s="244"/>
      <c r="PWM34" s="244"/>
      <c r="PWN34" s="244"/>
      <c r="PWO34" s="244"/>
      <c r="PWP34" s="244"/>
      <c r="PWQ34" s="244"/>
      <c r="PWR34" s="244"/>
      <c r="PWS34" s="244"/>
      <c r="PWT34" s="244"/>
      <c r="PWU34" s="244"/>
      <c r="PWV34" s="244"/>
      <c r="PWW34" s="244"/>
      <c r="PWX34" s="244"/>
      <c r="PWY34" s="244"/>
      <c r="PWZ34" s="244"/>
      <c r="PXA34" s="244"/>
      <c r="PXB34" s="244"/>
      <c r="PXC34" s="244"/>
      <c r="PXD34" s="244"/>
      <c r="PXE34" s="244"/>
      <c r="PXF34" s="244"/>
      <c r="PXG34" s="244"/>
      <c r="PXH34" s="244"/>
      <c r="PXI34" s="244"/>
      <c r="PXJ34" s="244"/>
      <c r="PXK34" s="244"/>
      <c r="PXL34" s="244"/>
      <c r="PXM34" s="244"/>
      <c r="PXN34" s="244"/>
      <c r="PXO34" s="244"/>
      <c r="PXP34" s="244"/>
      <c r="PXQ34" s="244"/>
      <c r="PXR34" s="244"/>
      <c r="PXS34" s="244"/>
      <c r="PXT34" s="244"/>
      <c r="PXU34" s="244"/>
      <c r="PXV34" s="244"/>
      <c r="PXW34" s="244"/>
      <c r="PXX34" s="244"/>
      <c r="PXY34" s="244"/>
      <c r="PXZ34" s="244"/>
      <c r="PYA34" s="244"/>
      <c r="PYB34" s="244"/>
      <c r="PYC34" s="244"/>
      <c r="PYD34" s="244"/>
      <c r="PYE34" s="244"/>
      <c r="PYF34" s="244"/>
      <c r="PYG34" s="244"/>
      <c r="PYH34" s="244"/>
      <c r="PYI34" s="244"/>
      <c r="PYJ34" s="244"/>
      <c r="PYK34" s="244"/>
      <c r="PYL34" s="244"/>
      <c r="PYM34" s="244"/>
      <c r="PYN34" s="244"/>
      <c r="PYO34" s="244"/>
      <c r="PYP34" s="244"/>
      <c r="PYQ34" s="244"/>
      <c r="PYR34" s="244"/>
      <c r="PYS34" s="244"/>
      <c r="PYT34" s="244"/>
      <c r="PYU34" s="244"/>
      <c r="PYV34" s="244"/>
      <c r="PYW34" s="244"/>
      <c r="PYX34" s="244"/>
      <c r="PYY34" s="244"/>
      <c r="PYZ34" s="244"/>
      <c r="PZA34" s="244"/>
      <c r="PZB34" s="244"/>
      <c r="PZC34" s="244"/>
      <c r="PZD34" s="244"/>
      <c r="PZE34" s="244"/>
      <c r="PZF34" s="244"/>
      <c r="PZG34" s="244"/>
      <c r="PZH34" s="244"/>
      <c r="PZI34" s="244"/>
      <c r="PZJ34" s="244"/>
      <c r="PZK34" s="244"/>
      <c r="PZL34" s="244"/>
      <c r="PZM34" s="244"/>
      <c r="PZN34" s="244"/>
      <c r="PZO34" s="244"/>
      <c r="PZP34" s="244"/>
      <c r="PZQ34" s="244"/>
      <c r="PZR34" s="244"/>
      <c r="PZS34" s="244"/>
      <c r="PZT34" s="244"/>
      <c r="PZU34" s="244"/>
      <c r="PZV34" s="244"/>
      <c r="PZW34" s="244"/>
      <c r="PZX34" s="244"/>
      <c r="PZY34" s="244"/>
      <c r="PZZ34" s="244"/>
      <c r="QAA34" s="244"/>
      <c r="QAB34" s="244"/>
      <c r="QAC34" s="244"/>
      <c r="QAD34" s="244"/>
      <c r="QAE34" s="244"/>
      <c r="QAF34" s="244"/>
      <c r="QAG34" s="244"/>
      <c r="QAH34" s="244"/>
      <c r="QAI34" s="244"/>
      <c r="QAJ34" s="244"/>
      <c r="QAK34" s="244"/>
      <c r="QAL34" s="244"/>
      <c r="QAM34" s="244"/>
      <c r="QAN34" s="244"/>
      <c r="QAO34" s="244"/>
      <c r="QAP34" s="244"/>
      <c r="QAQ34" s="244"/>
      <c r="QAR34" s="244"/>
      <c r="QAS34" s="244"/>
      <c r="QAT34" s="244"/>
      <c r="QAU34" s="244"/>
      <c r="QAV34" s="244"/>
      <c r="QAW34" s="244"/>
      <c r="QAX34" s="244"/>
      <c r="QAY34" s="244"/>
      <c r="QAZ34" s="244"/>
      <c r="QBA34" s="244"/>
      <c r="QBB34" s="244"/>
      <c r="QBC34" s="244"/>
      <c r="QBD34" s="244"/>
      <c r="QBE34" s="244"/>
      <c r="QBF34" s="244"/>
      <c r="QBG34" s="244"/>
      <c r="QBH34" s="244"/>
      <c r="QBI34" s="244"/>
      <c r="QBJ34" s="244"/>
      <c r="QBK34" s="244"/>
      <c r="QBL34" s="244"/>
      <c r="QBM34" s="244"/>
      <c r="QBN34" s="244"/>
      <c r="QBO34" s="244"/>
      <c r="QBP34" s="244"/>
      <c r="QBQ34" s="244"/>
      <c r="QBR34" s="244"/>
      <c r="QBS34" s="244"/>
      <c r="QBT34" s="244"/>
      <c r="QBU34" s="244"/>
      <c r="QBV34" s="244"/>
      <c r="QBW34" s="244"/>
      <c r="QBX34" s="244"/>
      <c r="QBY34" s="244"/>
      <c r="QBZ34" s="244"/>
      <c r="QCA34" s="244"/>
      <c r="QCB34" s="244"/>
      <c r="QCC34" s="244"/>
      <c r="QCD34" s="244"/>
      <c r="QCE34" s="244"/>
      <c r="QCF34" s="244"/>
      <c r="QCG34" s="244"/>
      <c r="QCH34" s="244"/>
      <c r="QCI34" s="244"/>
      <c r="QCJ34" s="244"/>
      <c r="QCK34" s="244"/>
      <c r="QCL34" s="244"/>
      <c r="QCM34" s="244"/>
      <c r="QCN34" s="244"/>
      <c r="QCO34" s="244"/>
      <c r="QCP34" s="244"/>
      <c r="QCQ34" s="244"/>
      <c r="QCR34" s="244"/>
      <c r="QCS34" s="244"/>
      <c r="QCT34" s="244"/>
      <c r="QCU34" s="244"/>
      <c r="QCV34" s="244"/>
      <c r="QCW34" s="244"/>
      <c r="QCX34" s="244"/>
      <c r="QCY34" s="244"/>
      <c r="QCZ34" s="244"/>
      <c r="QDA34" s="244"/>
      <c r="QDB34" s="244"/>
      <c r="QDC34" s="244"/>
      <c r="QDD34" s="244"/>
      <c r="QDE34" s="244"/>
      <c r="QDF34" s="244"/>
      <c r="QDG34" s="244"/>
      <c r="QDH34" s="244"/>
      <c r="QDI34" s="244"/>
      <c r="QDJ34" s="244"/>
      <c r="QDK34" s="244"/>
      <c r="QDL34" s="244"/>
      <c r="QDM34" s="244"/>
      <c r="QDN34" s="244"/>
      <c r="QDO34" s="244"/>
      <c r="QDP34" s="244"/>
      <c r="QDQ34" s="244"/>
      <c r="QDR34" s="244"/>
      <c r="QDS34" s="244"/>
      <c r="QDT34" s="244"/>
      <c r="QDU34" s="244"/>
      <c r="QDV34" s="244"/>
      <c r="QDW34" s="244"/>
      <c r="QDX34" s="244"/>
      <c r="QDY34" s="244"/>
      <c r="QDZ34" s="244"/>
      <c r="QEA34" s="244"/>
      <c r="QEB34" s="244"/>
      <c r="QEC34" s="244"/>
      <c r="QED34" s="244"/>
      <c r="QEE34" s="244"/>
      <c r="QEF34" s="244"/>
      <c r="QEG34" s="244"/>
      <c r="QEH34" s="244"/>
      <c r="QEI34" s="244"/>
      <c r="QEJ34" s="244"/>
      <c r="QEK34" s="244"/>
      <c r="QEL34" s="244"/>
      <c r="QEM34" s="244"/>
      <c r="QEN34" s="244"/>
      <c r="QEO34" s="244"/>
      <c r="QEP34" s="244"/>
      <c r="QEQ34" s="244"/>
      <c r="QER34" s="244"/>
      <c r="QES34" s="244"/>
      <c r="QET34" s="244"/>
      <c r="QEU34" s="244"/>
      <c r="QEV34" s="244"/>
      <c r="QEW34" s="244"/>
      <c r="QEX34" s="244"/>
      <c r="QEY34" s="244"/>
      <c r="QEZ34" s="244"/>
      <c r="QFA34" s="244"/>
      <c r="QFB34" s="244"/>
      <c r="QFC34" s="244"/>
      <c r="QFD34" s="244"/>
      <c r="QFE34" s="244"/>
      <c r="QFF34" s="244"/>
      <c r="QFG34" s="244"/>
      <c r="QFH34" s="244"/>
      <c r="QFI34" s="244"/>
      <c r="QFJ34" s="244"/>
      <c r="QFK34" s="244"/>
      <c r="QFL34" s="244"/>
      <c r="QFM34" s="244"/>
      <c r="QFN34" s="244"/>
      <c r="QFO34" s="244"/>
      <c r="QFP34" s="244"/>
      <c r="QFQ34" s="244"/>
      <c r="QFR34" s="244"/>
      <c r="QFS34" s="244"/>
      <c r="QFT34" s="244"/>
      <c r="QFU34" s="244"/>
      <c r="QFV34" s="244"/>
      <c r="QFW34" s="244"/>
      <c r="QFX34" s="244"/>
      <c r="QFY34" s="244"/>
      <c r="QFZ34" s="244"/>
      <c r="QGA34" s="244"/>
      <c r="QGB34" s="244"/>
      <c r="QGC34" s="244"/>
      <c r="QGD34" s="244"/>
      <c r="QGE34" s="244"/>
      <c r="QGF34" s="244"/>
      <c r="QGG34" s="244"/>
      <c r="QGH34" s="244"/>
      <c r="QGI34" s="244"/>
      <c r="QGJ34" s="244"/>
      <c r="QGK34" s="244"/>
      <c r="QGL34" s="244"/>
      <c r="QGM34" s="244"/>
      <c r="QGN34" s="244"/>
      <c r="QGO34" s="244"/>
      <c r="QGP34" s="244"/>
      <c r="QGQ34" s="244"/>
      <c r="QGR34" s="244"/>
      <c r="QGS34" s="244"/>
      <c r="QGT34" s="244"/>
      <c r="QGU34" s="244"/>
      <c r="QGV34" s="244"/>
      <c r="QGW34" s="244"/>
      <c r="QGX34" s="244"/>
      <c r="QGY34" s="244"/>
      <c r="QGZ34" s="244"/>
      <c r="QHA34" s="244"/>
      <c r="QHB34" s="244"/>
      <c r="QHC34" s="244"/>
      <c r="QHD34" s="244"/>
      <c r="QHE34" s="244"/>
      <c r="QHF34" s="244"/>
      <c r="QHG34" s="244"/>
      <c r="QHH34" s="244"/>
      <c r="QHI34" s="244"/>
      <c r="QHJ34" s="244"/>
      <c r="QHK34" s="244"/>
      <c r="QHL34" s="244"/>
      <c r="QHM34" s="244"/>
      <c r="QHN34" s="244"/>
      <c r="QHO34" s="244"/>
      <c r="QHP34" s="244"/>
      <c r="QHQ34" s="244"/>
      <c r="QHR34" s="244"/>
      <c r="QHS34" s="244"/>
      <c r="QHT34" s="244"/>
      <c r="QHU34" s="244"/>
      <c r="QHV34" s="244"/>
      <c r="QHW34" s="244"/>
      <c r="QHX34" s="244"/>
      <c r="QHY34" s="244"/>
      <c r="QHZ34" s="244"/>
      <c r="QIA34" s="244"/>
      <c r="QIB34" s="244"/>
      <c r="QIC34" s="244"/>
      <c r="QID34" s="244"/>
      <c r="QIE34" s="244"/>
      <c r="QIF34" s="244"/>
      <c r="QIG34" s="244"/>
      <c r="QIH34" s="244"/>
      <c r="QII34" s="244"/>
      <c r="QIJ34" s="244"/>
      <c r="QIK34" s="244"/>
      <c r="QIL34" s="244"/>
      <c r="QIM34" s="244"/>
      <c r="QIN34" s="244"/>
      <c r="QIO34" s="244"/>
      <c r="QIP34" s="244"/>
      <c r="QIQ34" s="244"/>
      <c r="QIR34" s="244"/>
      <c r="QIS34" s="244"/>
      <c r="QIT34" s="244"/>
      <c r="QIU34" s="244"/>
      <c r="QIV34" s="244"/>
      <c r="QIW34" s="244"/>
      <c r="QIX34" s="244"/>
      <c r="QIY34" s="244"/>
      <c r="QIZ34" s="244"/>
      <c r="QJA34" s="244"/>
      <c r="QJB34" s="244"/>
      <c r="QJC34" s="244"/>
      <c r="QJD34" s="244"/>
      <c r="QJE34" s="244"/>
      <c r="QJF34" s="244"/>
      <c r="QJG34" s="244"/>
      <c r="QJH34" s="244"/>
      <c r="QJI34" s="244"/>
      <c r="QJJ34" s="244"/>
      <c r="QJK34" s="244"/>
      <c r="QJL34" s="244"/>
      <c r="QJM34" s="244"/>
      <c r="QJN34" s="244"/>
      <c r="QJO34" s="244"/>
      <c r="QJP34" s="244"/>
      <c r="QJQ34" s="244"/>
      <c r="QJR34" s="244"/>
      <c r="QJS34" s="244"/>
      <c r="QJT34" s="244"/>
      <c r="QJU34" s="244"/>
      <c r="QJV34" s="244"/>
      <c r="QJW34" s="244"/>
      <c r="QJX34" s="244"/>
      <c r="QJY34" s="244"/>
      <c r="QJZ34" s="244"/>
      <c r="QKA34" s="244"/>
      <c r="QKB34" s="244"/>
      <c r="QKC34" s="244"/>
      <c r="QKD34" s="244"/>
      <c r="QKE34" s="244"/>
      <c r="QKF34" s="244"/>
      <c r="QKG34" s="244"/>
      <c r="QKH34" s="244"/>
      <c r="QKI34" s="244"/>
      <c r="QKJ34" s="244"/>
      <c r="QKK34" s="244"/>
      <c r="QKL34" s="244"/>
      <c r="QKM34" s="244"/>
      <c r="QKN34" s="244"/>
      <c r="QKO34" s="244"/>
      <c r="QKP34" s="244"/>
      <c r="QKQ34" s="244"/>
      <c r="QKR34" s="244"/>
      <c r="QKS34" s="244"/>
      <c r="QKT34" s="244"/>
      <c r="QKU34" s="244"/>
      <c r="QKV34" s="244"/>
      <c r="QKW34" s="244"/>
      <c r="QKX34" s="244"/>
      <c r="QKY34" s="244"/>
      <c r="QKZ34" s="244"/>
      <c r="QLA34" s="244"/>
      <c r="QLB34" s="244"/>
      <c r="QLC34" s="244"/>
      <c r="QLD34" s="244"/>
      <c r="QLE34" s="244"/>
      <c r="QLF34" s="244"/>
      <c r="QLG34" s="244"/>
      <c r="QLH34" s="244"/>
      <c r="QLI34" s="244"/>
      <c r="QLJ34" s="244"/>
      <c r="QLK34" s="244"/>
      <c r="QLL34" s="244"/>
      <c r="QLM34" s="244"/>
      <c r="QLN34" s="244"/>
      <c r="QLO34" s="244"/>
      <c r="QLP34" s="244"/>
      <c r="QLQ34" s="244"/>
      <c r="QLR34" s="244"/>
      <c r="QLS34" s="244"/>
      <c r="QLT34" s="244"/>
      <c r="QLU34" s="244"/>
      <c r="QLV34" s="244"/>
      <c r="QLW34" s="244"/>
      <c r="QLX34" s="244"/>
      <c r="QLY34" s="244"/>
      <c r="QLZ34" s="244"/>
      <c r="QMA34" s="244"/>
      <c r="QMB34" s="244"/>
      <c r="QMC34" s="244"/>
      <c r="QMD34" s="244"/>
      <c r="QME34" s="244"/>
      <c r="QMF34" s="244"/>
      <c r="QMG34" s="244"/>
      <c r="QMH34" s="244"/>
      <c r="QMI34" s="244"/>
      <c r="QMJ34" s="244"/>
      <c r="QMK34" s="244"/>
      <c r="QML34" s="244"/>
      <c r="QMM34" s="244"/>
      <c r="QMN34" s="244"/>
      <c r="QMO34" s="244"/>
      <c r="QMP34" s="244"/>
      <c r="QMQ34" s="244"/>
      <c r="QMR34" s="244"/>
      <c r="QMS34" s="244"/>
      <c r="QMT34" s="244"/>
      <c r="QMU34" s="244"/>
      <c r="QMV34" s="244"/>
      <c r="QMW34" s="244"/>
      <c r="QMX34" s="244"/>
      <c r="QMY34" s="244"/>
      <c r="QMZ34" s="244"/>
      <c r="QNA34" s="244"/>
      <c r="QNB34" s="244"/>
      <c r="QNC34" s="244"/>
      <c r="QND34" s="244"/>
      <c r="QNE34" s="244"/>
      <c r="QNF34" s="244"/>
      <c r="QNG34" s="244"/>
      <c r="QNH34" s="244"/>
      <c r="QNI34" s="244"/>
      <c r="QNJ34" s="244"/>
      <c r="QNK34" s="244"/>
      <c r="QNL34" s="244"/>
      <c r="QNM34" s="244"/>
      <c r="QNN34" s="244"/>
      <c r="QNO34" s="244"/>
      <c r="QNP34" s="244"/>
      <c r="QNQ34" s="244"/>
      <c r="QNR34" s="244"/>
      <c r="QNS34" s="244"/>
      <c r="QNT34" s="244"/>
      <c r="QNU34" s="244"/>
      <c r="QNV34" s="244"/>
      <c r="QNW34" s="244"/>
      <c r="QNX34" s="244"/>
      <c r="QNY34" s="244"/>
      <c r="QNZ34" s="244"/>
      <c r="QOA34" s="244"/>
      <c r="QOB34" s="244"/>
      <c r="QOC34" s="244"/>
      <c r="QOD34" s="244"/>
      <c r="QOE34" s="244"/>
      <c r="QOF34" s="244"/>
      <c r="QOG34" s="244"/>
      <c r="QOH34" s="244"/>
      <c r="QOI34" s="244"/>
      <c r="QOJ34" s="244"/>
      <c r="QOK34" s="244"/>
      <c r="QOL34" s="244"/>
      <c r="QOM34" s="244"/>
      <c r="QON34" s="244"/>
      <c r="QOO34" s="244"/>
      <c r="QOP34" s="244"/>
      <c r="QOQ34" s="244"/>
      <c r="QOR34" s="244"/>
      <c r="QOS34" s="244"/>
      <c r="QOT34" s="244"/>
      <c r="QOU34" s="244"/>
      <c r="QOV34" s="244"/>
      <c r="QOW34" s="244"/>
      <c r="QOX34" s="244"/>
      <c r="QOY34" s="244"/>
      <c r="QOZ34" s="244"/>
      <c r="QPA34" s="244"/>
      <c r="QPB34" s="244"/>
      <c r="QPC34" s="244"/>
      <c r="QPD34" s="244"/>
      <c r="QPE34" s="244"/>
      <c r="QPF34" s="244"/>
      <c r="QPG34" s="244"/>
      <c r="QPH34" s="244"/>
      <c r="QPI34" s="244"/>
      <c r="QPJ34" s="244"/>
      <c r="QPK34" s="244"/>
      <c r="QPL34" s="244"/>
      <c r="QPM34" s="244"/>
      <c r="QPN34" s="244"/>
      <c r="QPO34" s="244"/>
      <c r="QPP34" s="244"/>
      <c r="QPQ34" s="244"/>
      <c r="QPR34" s="244"/>
      <c r="QPS34" s="244"/>
      <c r="QPT34" s="244"/>
      <c r="QPU34" s="244"/>
      <c r="QPV34" s="244"/>
      <c r="QPW34" s="244"/>
      <c r="QPX34" s="244"/>
      <c r="QPY34" s="244"/>
      <c r="QPZ34" s="244"/>
      <c r="QQA34" s="244"/>
      <c r="QQB34" s="244"/>
      <c r="QQC34" s="244"/>
      <c r="QQD34" s="244"/>
      <c r="QQE34" s="244"/>
      <c r="QQF34" s="244"/>
      <c r="QQG34" s="244"/>
      <c r="QQH34" s="244"/>
      <c r="QQI34" s="244"/>
      <c r="QQJ34" s="244"/>
      <c r="QQK34" s="244"/>
      <c r="QQL34" s="244"/>
      <c r="QQM34" s="244"/>
      <c r="QQN34" s="244"/>
      <c r="QQO34" s="244"/>
      <c r="QQP34" s="244"/>
      <c r="QQQ34" s="244"/>
      <c r="QQR34" s="244"/>
      <c r="QQS34" s="244"/>
      <c r="QQT34" s="244"/>
      <c r="QQU34" s="244"/>
      <c r="QQV34" s="244"/>
      <c r="QQW34" s="244"/>
      <c r="QQX34" s="244"/>
      <c r="QQY34" s="244"/>
      <c r="QQZ34" s="244"/>
      <c r="QRA34" s="244"/>
      <c r="QRB34" s="244"/>
      <c r="QRC34" s="244"/>
      <c r="QRD34" s="244"/>
      <c r="QRE34" s="244"/>
      <c r="QRF34" s="244"/>
      <c r="QRG34" s="244"/>
      <c r="QRH34" s="244"/>
      <c r="QRI34" s="244"/>
      <c r="QRJ34" s="244"/>
      <c r="QRK34" s="244"/>
      <c r="QRL34" s="244"/>
      <c r="QRM34" s="244"/>
      <c r="QRN34" s="244"/>
      <c r="QRO34" s="244"/>
      <c r="QRP34" s="244"/>
      <c r="QRQ34" s="244"/>
      <c r="QRR34" s="244"/>
      <c r="QRS34" s="244"/>
      <c r="QRT34" s="244"/>
      <c r="QRU34" s="244"/>
      <c r="QRV34" s="244"/>
      <c r="QRW34" s="244"/>
      <c r="QRX34" s="244"/>
      <c r="QRY34" s="244"/>
      <c r="QRZ34" s="244"/>
      <c r="QSA34" s="244"/>
      <c r="QSB34" s="244"/>
      <c r="QSC34" s="244"/>
      <c r="QSD34" s="244"/>
      <c r="QSE34" s="244"/>
      <c r="QSF34" s="244"/>
      <c r="QSG34" s="244"/>
      <c r="QSH34" s="244"/>
      <c r="QSI34" s="244"/>
      <c r="QSJ34" s="244"/>
      <c r="QSK34" s="244"/>
      <c r="QSL34" s="244"/>
      <c r="QSM34" s="244"/>
      <c r="QSN34" s="244"/>
      <c r="QSO34" s="244"/>
      <c r="QSP34" s="244"/>
      <c r="QSQ34" s="244"/>
      <c r="QSR34" s="244"/>
      <c r="QSS34" s="244"/>
      <c r="QST34" s="244"/>
      <c r="QSU34" s="244"/>
      <c r="QSV34" s="244"/>
      <c r="QSW34" s="244"/>
      <c r="QSX34" s="244"/>
      <c r="QSY34" s="244"/>
      <c r="QSZ34" s="244"/>
      <c r="QTA34" s="244"/>
      <c r="QTB34" s="244"/>
      <c r="QTC34" s="244"/>
      <c r="QTD34" s="244"/>
      <c r="QTE34" s="244"/>
      <c r="QTF34" s="244"/>
      <c r="QTG34" s="244"/>
      <c r="QTH34" s="244"/>
      <c r="QTI34" s="244"/>
      <c r="QTJ34" s="244"/>
      <c r="QTK34" s="244"/>
      <c r="QTL34" s="244"/>
      <c r="QTM34" s="244"/>
      <c r="QTN34" s="244"/>
      <c r="QTO34" s="244"/>
      <c r="QTP34" s="244"/>
      <c r="QTQ34" s="244"/>
      <c r="QTR34" s="244"/>
      <c r="QTS34" s="244"/>
      <c r="QTT34" s="244"/>
      <c r="QTU34" s="244"/>
      <c r="QTV34" s="244"/>
      <c r="QTW34" s="244"/>
      <c r="QTX34" s="244"/>
      <c r="QTY34" s="244"/>
      <c r="QTZ34" s="244"/>
      <c r="QUA34" s="244"/>
      <c r="QUB34" s="244"/>
      <c r="QUC34" s="244"/>
      <c r="QUD34" s="244"/>
      <c r="QUE34" s="244"/>
      <c r="QUF34" s="244"/>
      <c r="QUG34" s="244"/>
      <c r="QUH34" s="244"/>
      <c r="QUI34" s="244"/>
      <c r="QUJ34" s="244"/>
      <c r="QUK34" s="244"/>
      <c r="QUL34" s="244"/>
      <c r="QUM34" s="244"/>
      <c r="QUN34" s="244"/>
      <c r="QUO34" s="244"/>
      <c r="QUP34" s="244"/>
      <c r="QUQ34" s="244"/>
      <c r="QUR34" s="244"/>
      <c r="QUS34" s="244"/>
      <c r="QUT34" s="244"/>
      <c r="QUU34" s="244"/>
      <c r="QUV34" s="244"/>
      <c r="QUW34" s="244"/>
      <c r="QUX34" s="244"/>
      <c r="QUY34" s="244"/>
      <c r="QUZ34" s="244"/>
      <c r="QVA34" s="244"/>
      <c r="QVB34" s="244"/>
      <c r="QVC34" s="244"/>
      <c r="QVD34" s="244"/>
      <c r="QVE34" s="244"/>
      <c r="QVF34" s="244"/>
      <c r="QVG34" s="244"/>
      <c r="QVH34" s="244"/>
      <c r="QVI34" s="244"/>
      <c r="QVJ34" s="244"/>
      <c r="QVK34" s="244"/>
      <c r="QVL34" s="244"/>
      <c r="QVM34" s="244"/>
      <c r="QVN34" s="244"/>
      <c r="QVO34" s="244"/>
      <c r="QVP34" s="244"/>
      <c r="QVQ34" s="244"/>
      <c r="QVR34" s="244"/>
      <c r="QVS34" s="244"/>
      <c r="QVT34" s="244"/>
      <c r="QVU34" s="244"/>
      <c r="QVV34" s="244"/>
      <c r="QVW34" s="244"/>
      <c r="QVX34" s="244"/>
      <c r="QVY34" s="244"/>
      <c r="QVZ34" s="244"/>
      <c r="QWA34" s="244"/>
      <c r="QWB34" s="244"/>
      <c r="QWC34" s="244"/>
      <c r="QWD34" s="244"/>
      <c r="QWE34" s="244"/>
      <c r="QWF34" s="244"/>
      <c r="QWG34" s="244"/>
      <c r="QWH34" s="244"/>
      <c r="QWI34" s="244"/>
      <c r="QWJ34" s="244"/>
      <c r="QWK34" s="244"/>
      <c r="QWL34" s="244"/>
      <c r="QWM34" s="244"/>
      <c r="QWN34" s="244"/>
      <c r="QWO34" s="244"/>
      <c r="QWP34" s="244"/>
      <c r="QWQ34" s="244"/>
      <c r="QWR34" s="244"/>
      <c r="QWS34" s="244"/>
      <c r="QWT34" s="244"/>
      <c r="QWU34" s="244"/>
      <c r="QWV34" s="244"/>
      <c r="QWW34" s="244"/>
      <c r="QWX34" s="244"/>
      <c r="QWY34" s="244"/>
      <c r="QWZ34" s="244"/>
      <c r="QXA34" s="244"/>
      <c r="QXB34" s="244"/>
      <c r="QXC34" s="244"/>
      <c r="QXD34" s="244"/>
      <c r="QXE34" s="244"/>
      <c r="QXF34" s="244"/>
      <c r="QXG34" s="244"/>
      <c r="QXH34" s="244"/>
      <c r="QXI34" s="244"/>
      <c r="QXJ34" s="244"/>
      <c r="QXK34" s="244"/>
      <c r="QXL34" s="244"/>
      <c r="QXM34" s="244"/>
      <c r="QXN34" s="244"/>
      <c r="QXO34" s="244"/>
      <c r="QXP34" s="244"/>
      <c r="QXQ34" s="244"/>
      <c r="QXR34" s="244"/>
      <c r="QXS34" s="244"/>
      <c r="QXT34" s="244"/>
      <c r="QXU34" s="244"/>
      <c r="QXV34" s="244"/>
      <c r="QXW34" s="244"/>
      <c r="QXX34" s="244"/>
      <c r="QXY34" s="244"/>
      <c r="QXZ34" s="244"/>
      <c r="QYA34" s="244"/>
      <c r="QYB34" s="244"/>
      <c r="QYC34" s="244"/>
      <c r="QYD34" s="244"/>
      <c r="QYE34" s="244"/>
      <c r="QYF34" s="244"/>
      <c r="QYG34" s="244"/>
      <c r="QYH34" s="244"/>
      <c r="QYI34" s="244"/>
      <c r="QYJ34" s="244"/>
      <c r="QYK34" s="244"/>
      <c r="QYL34" s="244"/>
      <c r="QYM34" s="244"/>
      <c r="QYN34" s="244"/>
      <c r="QYO34" s="244"/>
      <c r="QYP34" s="244"/>
      <c r="QYQ34" s="244"/>
      <c r="QYR34" s="244"/>
      <c r="QYS34" s="244"/>
      <c r="QYT34" s="244"/>
      <c r="QYU34" s="244"/>
      <c r="QYV34" s="244"/>
      <c r="QYW34" s="244"/>
      <c r="QYX34" s="244"/>
      <c r="QYY34" s="244"/>
      <c r="QYZ34" s="244"/>
      <c r="QZA34" s="244"/>
      <c r="QZB34" s="244"/>
      <c r="QZC34" s="244"/>
      <c r="QZD34" s="244"/>
      <c r="QZE34" s="244"/>
      <c r="QZF34" s="244"/>
      <c r="QZG34" s="244"/>
      <c r="QZH34" s="244"/>
      <c r="QZI34" s="244"/>
      <c r="QZJ34" s="244"/>
      <c r="QZK34" s="244"/>
      <c r="QZL34" s="244"/>
      <c r="QZM34" s="244"/>
      <c r="QZN34" s="244"/>
      <c r="QZO34" s="244"/>
      <c r="QZP34" s="244"/>
      <c r="QZQ34" s="244"/>
      <c r="QZR34" s="244"/>
      <c r="QZS34" s="244"/>
      <c r="QZT34" s="244"/>
      <c r="QZU34" s="244"/>
      <c r="QZV34" s="244"/>
      <c r="QZW34" s="244"/>
      <c r="QZX34" s="244"/>
      <c r="QZY34" s="244"/>
      <c r="QZZ34" s="244"/>
      <c r="RAA34" s="244"/>
      <c r="RAB34" s="244"/>
      <c r="RAC34" s="244"/>
      <c r="RAD34" s="244"/>
      <c r="RAE34" s="244"/>
      <c r="RAF34" s="244"/>
      <c r="RAG34" s="244"/>
      <c r="RAH34" s="244"/>
      <c r="RAI34" s="244"/>
      <c r="RAJ34" s="244"/>
      <c r="RAK34" s="244"/>
      <c r="RAL34" s="244"/>
      <c r="RAM34" s="244"/>
      <c r="RAN34" s="244"/>
      <c r="RAO34" s="244"/>
      <c r="RAP34" s="244"/>
      <c r="RAQ34" s="244"/>
      <c r="RAR34" s="244"/>
      <c r="RAS34" s="244"/>
      <c r="RAT34" s="244"/>
      <c r="RAU34" s="244"/>
      <c r="RAV34" s="244"/>
      <c r="RAW34" s="244"/>
      <c r="RAX34" s="244"/>
      <c r="RAY34" s="244"/>
      <c r="RAZ34" s="244"/>
      <c r="RBA34" s="244"/>
      <c r="RBB34" s="244"/>
      <c r="RBC34" s="244"/>
      <c r="RBD34" s="244"/>
      <c r="RBE34" s="244"/>
      <c r="RBF34" s="244"/>
      <c r="RBG34" s="244"/>
      <c r="RBH34" s="244"/>
      <c r="RBI34" s="244"/>
      <c r="RBJ34" s="244"/>
      <c r="RBK34" s="244"/>
      <c r="RBL34" s="244"/>
      <c r="RBM34" s="244"/>
      <c r="RBN34" s="244"/>
      <c r="RBO34" s="244"/>
      <c r="RBP34" s="244"/>
      <c r="RBQ34" s="244"/>
      <c r="RBR34" s="244"/>
      <c r="RBS34" s="244"/>
      <c r="RBT34" s="244"/>
      <c r="RBU34" s="244"/>
      <c r="RBV34" s="244"/>
      <c r="RBW34" s="244"/>
      <c r="RBX34" s="244"/>
      <c r="RBY34" s="244"/>
      <c r="RBZ34" s="244"/>
      <c r="RCA34" s="244"/>
      <c r="RCB34" s="244"/>
      <c r="RCC34" s="244"/>
      <c r="RCD34" s="244"/>
      <c r="RCE34" s="244"/>
      <c r="RCF34" s="244"/>
      <c r="RCG34" s="244"/>
      <c r="RCH34" s="244"/>
      <c r="RCI34" s="244"/>
      <c r="RCJ34" s="244"/>
      <c r="RCK34" s="244"/>
      <c r="RCL34" s="244"/>
      <c r="RCM34" s="244"/>
      <c r="RCN34" s="244"/>
      <c r="RCO34" s="244"/>
      <c r="RCP34" s="244"/>
      <c r="RCQ34" s="244"/>
      <c r="RCR34" s="244"/>
      <c r="RCS34" s="244"/>
      <c r="RCT34" s="244"/>
      <c r="RCU34" s="244"/>
      <c r="RCV34" s="244"/>
      <c r="RCW34" s="244"/>
      <c r="RCX34" s="244"/>
      <c r="RCY34" s="244"/>
      <c r="RCZ34" s="244"/>
      <c r="RDA34" s="244"/>
      <c r="RDB34" s="244"/>
      <c r="RDC34" s="244"/>
      <c r="RDD34" s="244"/>
      <c r="RDE34" s="244"/>
      <c r="RDF34" s="244"/>
      <c r="RDG34" s="244"/>
      <c r="RDH34" s="244"/>
      <c r="RDI34" s="244"/>
      <c r="RDJ34" s="244"/>
      <c r="RDK34" s="244"/>
      <c r="RDL34" s="244"/>
      <c r="RDM34" s="244"/>
      <c r="RDN34" s="244"/>
      <c r="RDO34" s="244"/>
      <c r="RDP34" s="244"/>
      <c r="RDQ34" s="244"/>
      <c r="RDR34" s="244"/>
      <c r="RDS34" s="244"/>
      <c r="RDT34" s="244"/>
      <c r="RDU34" s="244"/>
      <c r="RDV34" s="244"/>
      <c r="RDW34" s="244"/>
      <c r="RDX34" s="244"/>
      <c r="RDY34" s="244"/>
      <c r="RDZ34" s="244"/>
      <c r="REA34" s="244"/>
      <c r="REB34" s="244"/>
      <c r="REC34" s="244"/>
      <c r="RED34" s="244"/>
      <c r="REE34" s="244"/>
      <c r="REF34" s="244"/>
      <c r="REG34" s="244"/>
      <c r="REH34" s="244"/>
      <c r="REI34" s="244"/>
      <c r="REJ34" s="244"/>
      <c r="REK34" s="244"/>
      <c r="REL34" s="244"/>
      <c r="REM34" s="244"/>
      <c r="REN34" s="244"/>
      <c r="REO34" s="244"/>
      <c r="REP34" s="244"/>
      <c r="REQ34" s="244"/>
      <c r="RER34" s="244"/>
      <c r="RES34" s="244"/>
      <c r="RET34" s="244"/>
      <c r="REU34" s="244"/>
      <c r="REV34" s="244"/>
      <c r="REW34" s="244"/>
      <c r="REX34" s="244"/>
      <c r="REY34" s="244"/>
      <c r="REZ34" s="244"/>
      <c r="RFA34" s="244"/>
      <c r="RFB34" s="244"/>
      <c r="RFC34" s="244"/>
      <c r="RFD34" s="244"/>
      <c r="RFE34" s="244"/>
      <c r="RFF34" s="244"/>
      <c r="RFG34" s="244"/>
      <c r="RFH34" s="244"/>
      <c r="RFI34" s="244"/>
      <c r="RFJ34" s="244"/>
      <c r="RFK34" s="244"/>
      <c r="RFL34" s="244"/>
      <c r="RFM34" s="244"/>
      <c r="RFN34" s="244"/>
      <c r="RFO34" s="244"/>
      <c r="RFP34" s="244"/>
      <c r="RFQ34" s="244"/>
      <c r="RFR34" s="244"/>
      <c r="RFS34" s="244"/>
      <c r="RFT34" s="244"/>
      <c r="RFU34" s="244"/>
      <c r="RFV34" s="244"/>
      <c r="RFW34" s="244"/>
      <c r="RFX34" s="244"/>
      <c r="RFY34" s="244"/>
      <c r="RFZ34" s="244"/>
      <c r="RGA34" s="244"/>
      <c r="RGB34" s="244"/>
      <c r="RGC34" s="244"/>
      <c r="RGD34" s="244"/>
      <c r="RGE34" s="244"/>
      <c r="RGF34" s="244"/>
      <c r="RGG34" s="244"/>
      <c r="RGH34" s="244"/>
      <c r="RGI34" s="244"/>
      <c r="RGJ34" s="244"/>
      <c r="RGK34" s="244"/>
      <c r="RGL34" s="244"/>
      <c r="RGM34" s="244"/>
      <c r="RGN34" s="244"/>
      <c r="RGO34" s="244"/>
      <c r="RGP34" s="244"/>
      <c r="RGQ34" s="244"/>
      <c r="RGR34" s="244"/>
      <c r="RGS34" s="244"/>
      <c r="RGT34" s="244"/>
      <c r="RGU34" s="244"/>
      <c r="RGV34" s="244"/>
      <c r="RGW34" s="244"/>
      <c r="RGX34" s="244"/>
      <c r="RGY34" s="244"/>
      <c r="RGZ34" s="244"/>
      <c r="RHA34" s="244"/>
      <c r="RHB34" s="244"/>
      <c r="RHC34" s="244"/>
      <c r="RHD34" s="244"/>
      <c r="RHE34" s="244"/>
      <c r="RHF34" s="244"/>
      <c r="RHG34" s="244"/>
      <c r="RHH34" s="244"/>
      <c r="RHI34" s="244"/>
      <c r="RHJ34" s="244"/>
      <c r="RHK34" s="244"/>
      <c r="RHL34" s="244"/>
      <c r="RHM34" s="244"/>
      <c r="RHN34" s="244"/>
      <c r="RHO34" s="244"/>
      <c r="RHP34" s="244"/>
      <c r="RHQ34" s="244"/>
      <c r="RHR34" s="244"/>
      <c r="RHS34" s="244"/>
      <c r="RHT34" s="244"/>
      <c r="RHU34" s="244"/>
      <c r="RHV34" s="244"/>
      <c r="RHW34" s="244"/>
      <c r="RHX34" s="244"/>
      <c r="RHY34" s="244"/>
      <c r="RHZ34" s="244"/>
      <c r="RIA34" s="244"/>
      <c r="RIB34" s="244"/>
      <c r="RIC34" s="244"/>
      <c r="RID34" s="244"/>
      <c r="RIE34" s="244"/>
      <c r="RIF34" s="244"/>
      <c r="RIG34" s="244"/>
      <c r="RIH34" s="244"/>
      <c r="RII34" s="244"/>
      <c r="RIJ34" s="244"/>
      <c r="RIK34" s="244"/>
      <c r="RIL34" s="244"/>
      <c r="RIM34" s="244"/>
      <c r="RIN34" s="244"/>
      <c r="RIO34" s="244"/>
      <c r="RIP34" s="244"/>
      <c r="RIQ34" s="244"/>
      <c r="RIR34" s="244"/>
      <c r="RIS34" s="244"/>
      <c r="RIT34" s="244"/>
      <c r="RIU34" s="244"/>
      <c r="RIV34" s="244"/>
      <c r="RIW34" s="244"/>
      <c r="RIX34" s="244"/>
      <c r="RIY34" s="244"/>
      <c r="RIZ34" s="244"/>
      <c r="RJA34" s="244"/>
      <c r="RJB34" s="244"/>
      <c r="RJC34" s="244"/>
      <c r="RJD34" s="244"/>
      <c r="RJE34" s="244"/>
      <c r="RJF34" s="244"/>
      <c r="RJG34" s="244"/>
      <c r="RJH34" s="244"/>
      <c r="RJI34" s="244"/>
      <c r="RJJ34" s="244"/>
      <c r="RJK34" s="244"/>
      <c r="RJL34" s="244"/>
      <c r="RJM34" s="244"/>
      <c r="RJN34" s="244"/>
      <c r="RJO34" s="244"/>
      <c r="RJP34" s="244"/>
      <c r="RJQ34" s="244"/>
      <c r="RJR34" s="244"/>
      <c r="RJS34" s="244"/>
      <c r="RJT34" s="244"/>
      <c r="RJU34" s="244"/>
      <c r="RJV34" s="244"/>
      <c r="RJW34" s="244"/>
      <c r="RJX34" s="244"/>
      <c r="RJY34" s="244"/>
      <c r="RJZ34" s="244"/>
      <c r="RKA34" s="244"/>
      <c r="RKB34" s="244"/>
      <c r="RKC34" s="244"/>
      <c r="RKD34" s="244"/>
      <c r="RKE34" s="244"/>
      <c r="RKF34" s="244"/>
      <c r="RKG34" s="244"/>
      <c r="RKH34" s="244"/>
      <c r="RKI34" s="244"/>
      <c r="RKJ34" s="244"/>
      <c r="RKK34" s="244"/>
      <c r="RKL34" s="244"/>
      <c r="RKM34" s="244"/>
      <c r="RKN34" s="244"/>
      <c r="RKO34" s="244"/>
      <c r="RKP34" s="244"/>
      <c r="RKQ34" s="244"/>
      <c r="RKR34" s="244"/>
      <c r="RKS34" s="244"/>
      <c r="RKT34" s="244"/>
      <c r="RKU34" s="244"/>
      <c r="RKV34" s="244"/>
      <c r="RKW34" s="244"/>
      <c r="RKX34" s="244"/>
      <c r="RKY34" s="244"/>
      <c r="RKZ34" s="244"/>
      <c r="RLA34" s="244"/>
      <c r="RLB34" s="244"/>
      <c r="RLC34" s="244"/>
      <c r="RLD34" s="244"/>
      <c r="RLE34" s="244"/>
      <c r="RLF34" s="244"/>
      <c r="RLG34" s="244"/>
      <c r="RLH34" s="244"/>
      <c r="RLI34" s="244"/>
      <c r="RLJ34" s="244"/>
      <c r="RLK34" s="244"/>
      <c r="RLL34" s="244"/>
      <c r="RLM34" s="244"/>
      <c r="RLN34" s="244"/>
      <c r="RLO34" s="244"/>
      <c r="RLP34" s="244"/>
      <c r="RLQ34" s="244"/>
      <c r="RLR34" s="244"/>
      <c r="RLS34" s="244"/>
      <c r="RLT34" s="244"/>
      <c r="RLU34" s="244"/>
      <c r="RLV34" s="244"/>
      <c r="RLW34" s="244"/>
      <c r="RLX34" s="244"/>
      <c r="RLY34" s="244"/>
      <c r="RLZ34" s="244"/>
      <c r="RMA34" s="244"/>
      <c r="RMB34" s="244"/>
      <c r="RMC34" s="244"/>
      <c r="RMD34" s="244"/>
      <c r="RME34" s="244"/>
      <c r="RMF34" s="244"/>
      <c r="RMG34" s="244"/>
      <c r="RMH34" s="244"/>
      <c r="RMI34" s="244"/>
      <c r="RMJ34" s="244"/>
      <c r="RMK34" s="244"/>
      <c r="RML34" s="244"/>
      <c r="RMM34" s="244"/>
      <c r="RMN34" s="244"/>
      <c r="RMO34" s="244"/>
      <c r="RMP34" s="244"/>
      <c r="RMQ34" s="244"/>
      <c r="RMR34" s="244"/>
      <c r="RMS34" s="244"/>
      <c r="RMT34" s="244"/>
      <c r="RMU34" s="244"/>
      <c r="RMV34" s="244"/>
      <c r="RMW34" s="244"/>
      <c r="RMX34" s="244"/>
      <c r="RMY34" s="244"/>
      <c r="RMZ34" s="244"/>
      <c r="RNA34" s="244"/>
      <c r="RNB34" s="244"/>
      <c r="RNC34" s="244"/>
      <c r="RND34" s="244"/>
      <c r="RNE34" s="244"/>
      <c r="RNF34" s="244"/>
      <c r="RNG34" s="244"/>
      <c r="RNH34" s="244"/>
      <c r="RNI34" s="244"/>
      <c r="RNJ34" s="244"/>
      <c r="RNK34" s="244"/>
      <c r="RNL34" s="244"/>
      <c r="RNM34" s="244"/>
      <c r="RNN34" s="244"/>
      <c r="RNO34" s="244"/>
      <c r="RNP34" s="244"/>
      <c r="RNQ34" s="244"/>
      <c r="RNR34" s="244"/>
      <c r="RNS34" s="244"/>
      <c r="RNT34" s="244"/>
      <c r="RNU34" s="244"/>
      <c r="RNV34" s="244"/>
      <c r="RNW34" s="244"/>
      <c r="RNX34" s="244"/>
      <c r="RNY34" s="244"/>
      <c r="RNZ34" s="244"/>
      <c r="ROA34" s="244"/>
      <c r="ROB34" s="244"/>
      <c r="ROC34" s="244"/>
      <c r="ROD34" s="244"/>
      <c r="ROE34" s="244"/>
      <c r="ROF34" s="244"/>
      <c r="ROG34" s="244"/>
      <c r="ROH34" s="244"/>
      <c r="ROI34" s="244"/>
      <c r="ROJ34" s="244"/>
      <c r="ROK34" s="244"/>
      <c r="ROL34" s="244"/>
      <c r="ROM34" s="244"/>
      <c r="RON34" s="244"/>
      <c r="ROO34" s="244"/>
      <c r="ROP34" s="244"/>
      <c r="ROQ34" s="244"/>
      <c r="ROR34" s="244"/>
      <c r="ROS34" s="244"/>
      <c r="ROT34" s="244"/>
      <c r="ROU34" s="244"/>
      <c r="ROV34" s="244"/>
      <c r="ROW34" s="244"/>
      <c r="ROX34" s="244"/>
      <c r="ROY34" s="244"/>
      <c r="ROZ34" s="244"/>
      <c r="RPA34" s="244"/>
      <c r="RPB34" s="244"/>
      <c r="RPC34" s="244"/>
      <c r="RPD34" s="244"/>
      <c r="RPE34" s="244"/>
      <c r="RPF34" s="244"/>
      <c r="RPG34" s="244"/>
      <c r="RPH34" s="244"/>
      <c r="RPI34" s="244"/>
      <c r="RPJ34" s="244"/>
      <c r="RPK34" s="244"/>
      <c r="RPL34" s="244"/>
      <c r="RPM34" s="244"/>
      <c r="RPN34" s="244"/>
      <c r="RPO34" s="244"/>
      <c r="RPP34" s="244"/>
      <c r="RPQ34" s="244"/>
      <c r="RPR34" s="244"/>
      <c r="RPS34" s="244"/>
      <c r="RPT34" s="244"/>
      <c r="RPU34" s="244"/>
      <c r="RPV34" s="244"/>
      <c r="RPW34" s="244"/>
      <c r="RPX34" s="244"/>
      <c r="RPY34" s="244"/>
      <c r="RPZ34" s="244"/>
      <c r="RQA34" s="244"/>
      <c r="RQB34" s="244"/>
      <c r="RQC34" s="244"/>
      <c r="RQD34" s="244"/>
      <c r="RQE34" s="244"/>
      <c r="RQF34" s="244"/>
      <c r="RQG34" s="244"/>
      <c r="RQH34" s="244"/>
      <c r="RQI34" s="244"/>
      <c r="RQJ34" s="244"/>
      <c r="RQK34" s="244"/>
      <c r="RQL34" s="244"/>
      <c r="RQM34" s="244"/>
      <c r="RQN34" s="244"/>
      <c r="RQO34" s="244"/>
      <c r="RQP34" s="244"/>
      <c r="RQQ34" s="244"/>
      <c r="RQR34" s="244"/>
      <c r="RQS34" s="244"/>
      <c r="RQT34" s="244"/>
      <c r="RQU34" s="244"/>
      <c r="RQV34" s="244"/>
      <c r="RQW34" s="244"/>
      <c r="RQX34" s="244"/>
      <c r="RQY34" s="244"/>
      <c r="RQZ34" s="244"/>
      <c r="RRA34" s="244"/>
      <c r="RRB34" s="244"/>
      <c r="RRC34" s="244"/>
      <c r="RRD34" s="244"/>
      <c r="RRE34" s="244"/>
      <c r="RRF34" s="244"/>
      <c r="RRG34" s="244"/>
      <c r="RRH34" s="244"/>
      <c r="RRI34" s="244"/>
      <c r="RRJ34" s="244"/>
      <c r="RRK34" s="244"/>
      <c r="RRL34" s="244"/>
      <c r="RRM34" s="244"/>
      <c r="RRN34" s="244"/>
      <c r="RRO34" s="244"/>
      <c r="RRP34" s="244"/>
      <c r="RRQ34" s="244"/>
      <c r="RRR34" s="244"/>
      <c r="RRS34" s="244"/>
      <c r="RRT34" s="244"/>
      <c r="RRU34" s="244"/>
      <c r="RRV34" s="244"/>
      <c r="RRW34" s="244"/>
      <c r="RRX34" s="244"/>
      <c r="RRY34" s="244"/>
      <c r="RRZ34" s="244"/>
      <c r="RSA34" s="244"/>
      <c r="RSB34" s="244"/>
      <c r="RSC34" s="244"/>
      <c r="RSD34" s="244"/>
      <c r="RSE34" s="244"/>
      <c r="RSF34" s="244"/>
      <c r="RSG34" s="244"/>
      <c r="RSH34" s="244"/>
      <c r="RSI34" s="244"/>
      <c r="RSJ34" s="244"/>
      <c r="RSK34" s="244"/>
      <c r="RSL34" s="244"/>
      <c r="RSM34" s="244"/>
      <c r="RSN34" s="244"/>
      <c r="RSO34" s="244"/>
      <c r="RSP34" s="244"/>
      <c r="RSQ34" s="244"/>
      <c r="RSR34" s="244"/>
      <c r="RSS34" s="244"/>
      <c r="RST34" s="244"/>
      <c r="RSU34" s="244"/>
      <c r="RSV34" s="244"/>
      <c r="RSW34" s="244"/>
      <c r="RSX34" s="244"/>
      <c r="RSY34" s="244"/>
      <c r="RSZ34" s="244"/>
      <c r="RTA34" s="244"/>
      <c r="RTB34" s="244"/>
      <c r="RTC34" s="244"/>
      <c r="RTD34" s="244"/>
      <c r="RTE34" s="244"/>
      <c r="RTF34" s="244"/>
      <c r="RTG34" s="244"/>
      <c r="RTH34" s="244"/>
      <c r="RTI34" s="244"/>
      <c r="RTJ34" s="244"/>
      <c r="RTK34" s="244"/>
      <c r="RTL34" s="244"/>
      <c r="RTM34" s="244"/>
      <c r="RTN34" s="244"/>
      <c r="RTO34" s="244"/>
      <c r="RTP34" s="244"/>
      <c r="RTQ34" s="244"/>
      <c r="RTR34" s="244"/>
      <c r="RTS34" s="244"/>
      <c r="RTT34" s="244"/>
      <c r="RTU34" s="244"/>
      <c r="RTV34" s="244"/>
      <c r="RTW34" s="244"/>
      <c r="RTX34" s="244"/>
      <c r="RTY34" s="244"/>
      <c r="RTZ34" s="244"/>
      <c r="RUA34" s="244"/>
      <c r="RUB34" s="244"/>
      <c r="RUC34" s="244"/>
      <c r="RUD34" s="244"/>
      <c r="RUE34" s="244"/>
      <c r="RUF34" s="244"/>
      <c r="RUG34" s="244"/>
      <c r="RUH34" s="244"/>
      <c r="RUI34" s="244"/>
      <c r="RUJ34" s="244"/>
      <c r="RUK34" s="244"/>
      <c r="RUL34" s="244"/>
      <c r="RUM34" s="244"/>
      <c r="RUN34" s="244"/>
      <c r="RUO34" s="244"/>
      <c r="RUP34" s="244"/>
      <c r="RUQ34" s="244"/>
      <c r="RUR34" s="244"/>
      <c r="RUS34" s="244"/>
      <c r="RUT34" s="244"/>
      <c r="RUU34" s="244"/>
      <c r="RUV34" s="244"/>
      <c r="RUW34" s="244"/>
      <c r="RUX34" s="244"/>
      <c r="RUY34" s="244"/>
      <c r="RUZ34" s="244"/>
      <c r="RVA34" s="244"/>
      <c r="RVB34" s="244"/>
      <c r="RVC34" s="244"/>
      <c r="RVD34" s="244"/>
      <c r="RVE34" s="244"/>
      <c r="RVF34" s="244"/>
      <c r="RVG34" s="244"/>
      <c r="RVH34" s="244"/>
      <c r="RVI34" s="244"/>
      <c r="RVJ34" s="244"/>
      <c r="RVK34" s="244"/>
      <c r="RVL34" s="244"/>
      <c r="RVM34" s="244"/>
      <c r="RVN34" s="244"/>
      <c r="RVO34" s="244"/>
      <c r="RVP34" s="244"/>
      <c r="RVQ34" s="244"/>
      <c r="RVR34" s="244"/>
      <c r="RVS34" s="244"/>
      <c r="RVT34" s="244"/>
      <c r="RVU34" s="244"/>
      <c r="RVV34" s="244"/>
      <c r="RVW34" s="244"/>
      <c r="RVX34" s="244"/>
      <c r="RVY34" s="244"/>
      <c r="RVZ34" s="244"/>
      <c r="RWA34" s="244"/>
      <c r="RWB34" s="244"/>
      <c r="RWC34" s="244"/>
      <c r="RWD34" s="244"/>
      <c r="RWE34" s="244"/>
      <c r="RWF34" s="244"/>
      <c r="RWG34" s="244"/>
      <c r="RWH34" s="244"/>
      <c r="RWI34" s="244"/>
      <c r="RWJ34" s="244"/>
      <c r="RWK34" s="244"/>
      <c r="RWL34" s="244"/>
      <c r="RWM34" s="244"/>
      <c r="RWN34" s="244"/>
      <c r="RWO34" s="244"/>
      <c r="RWP34" s="244"/>
      <c r="RWQ34" s="244"/>
      <c r="RWR34" s="244"/>
      <c r="RWS34" s="244"/>
      <c r="RWT34" s="244"/>
      <c r="RWU34" s="244"/>
      <c r="RWV34" s="244"/>
      <c r="RWW34" s="244"/>
      <c r="RWX34" s="244"/>
      <c r="RWY34" s="244"/>
      <c r="RWZ34" s="244"/>
      <c r="RXA34" s="244"/>
      <c r="RXB34" s="244"/>
      <c r="RXC34" s="244"/>
      <c r="RXD34" s="244"/>
      <c r="RXE34" s="244"/>
      <c r="RXF34" s="244"/>
      <c r="RXG34" s="244"/>
      <c r="RXH34" s="244"/>
      <c r="RXI34" s="244"/>
      <c r="RXJ34" s="244"/>
      <c r="RXK34" s="244"/>
      <c r="RXL34" s="244"/>
      <c r="RXM34" s="244"/>
      <c r="RXN34" s="244"/>
      <c r="RXO34" s="244"/>
      <c r="RXP34" s="244"/>
      <c r="RXQ34" s="244"/>
      <c r="RXR34" s="244"/>
      <c r="RXS34" s="244"/>
      <c r="RXT34" s="244"/>
      <c r="RXU34" s="244"/>
      <c r="RXV34" s="244"/>
      <c r="RXW34" s="244"/>
      <c r="RXX34" s="244"/>
      <c r="RXY34" s="244"/>
      <c r="RXZ34" s="244"/>
      <c r="RYA34" s="244"/>
      <c r="RYB34" s="244"/>
      <c r="RYC34" s="244"/>
      <c r="RYD34" s="244"/>
      <c r="RYE34" s="244"/>
      <c r="RYF34" s="244"/>
      <c r="RYG34" s="244"/>
      <c r="RYH34" s="244"/>
      <c r="RYI34" s="244"/>
      <c r="RYJ34" s="244"/>
      <c r="RYK34" s="244"/>
      <c r="RYL34" s="244"/>
      <c r="RYM34" s="244"/>
      <c r="RYN34" s="244"/>
      <c r="RYO34" s="244"/>
      <c r="RYP34" s="244"/>
      <c r="RYQ34" s="244"/>
      <c r="RYR34" s="244"/>
      <c r="RYS34" s="244"/>
      <c r="RYT34" s="244"/>
      <c r="RYU34" s="244"/>
      <c r="RYV34" s="244"/>
      <c r="RYW34" s="244"/>
      <c r="RYX34" s="244"/>
      <c r="RYY34" s="244"/>
      <c r="RYZ34" s="244"/>
      <c r="RZA34" s="244"/>
      <c r="RZB34" s="244"/>
      <c r="RZC34" s="244"/>
      <c r="RZD34" s="244"/>
      <c r="RZE34" s="244"/>
      <c r="RZF34" s="244"/>
      <c r="RZG34" s="244"/>
      <c r="RZH34" s="244"/>
      <c r="RZI34" s="244"/>
      <c r="RZJ34" s="244"/>
      <c r="RZK34" s="244"/>
      <c r="RZL34" s="244"/>
      <c r="RZM34" s="244"/>
      <c r="RZN34" s="244"/>
      <c r="RZO34" s="244"/>
      <c r="RZP34" s="244"/>
      <c r="RZQ34" s="244"/>
      <c r="RZR34" s="244"/>
      <c r="RZS34" s="244"/>
      <c r="RZT34" s="244"/>
      <c r="RZU34" s="244"/>
      <c r="RZV34" s="244"/>
      <c r="RZW34" s="244"/>
      <c r="RZX34" s="244"/>
      <c r="RZY34" s="244"/>
      <c r="RZZ34" s="244"/>
      <c r="SAA34" s="244"/>
      <c r="SAB34" s="244"/>
      <c r="SAC34" s="244"/>
      <c r="SAD34" s="244"/>
      <c r="SAE34" s="244"/>
      <c r="SAF34" s="244"/>
      <c r="SAG34" s="244"/>
      <c r="SAH34" s="244"/>
      <c r="SAI34" s="244"/>
      <c r="SAJ34" s="244"/>
      <c r="SAK34" s="244"/>
      <c r="SAL34" s="244"/>
      <c r="SAM34" s="244"/>
      <c r="SAN34" s="244"/>
      <c r="SAO34" s="244"/>
      <c r="SAP34" s="244"/>
      <c r="SAQ34" s="244"/>
      <c r="SAR34" s="244"/>
      <c r="SAS34" s="244"/>
      <c r="SAT34" s="244"/>
      <c r="SAU34" s="244"/>
      <c r="SAV34" s="244"/>
      <c r="SAW34" s="244"/>
      <c r="SAX34" s="244"/>
      <c r="SAY34" s="244"/>
      <c r="SAZ34" s="244"/>
      <c r="SBA34" s="244"/>
      <c r="SBB34" s="244"/>
      <c r="SBC34" s="244"/>
      <c r="SBD34" s="244"/>
      <c r="SBE34" s="244"/>
      <c r="SBF34" s="244"/>
      <c r="SBG34" s="244"/>
      <c r="SBH34" s="244"/>
      <c r="SBI34" s="244"/>
      <c r="SBJ34" s="244"/>
      <c r="SBK34" s="244"/>
      <c r="SBL34" s="244"/>
      <c r="SBM34" s="244"/>
      <c r="SBN34" s="244"/>
      <c r="SBO34" s="244"/>
      <c r="SBP34" s="244"/>
      <c r="SBQ34" s="244"/>
      <c r="SBR34" s="244"/>
      <c r="SBS34" s="244"/>
      <c r="SBT34" s="244"/>
      <c r="SBU34" s="244"/>
      <c r="SBV34" s="244"/>
      <c r="SBW34" s="244"/>
      <c r="SBX34" s="244"/>
      <c r="SBY34" s="244"/>
      <c r="SBZ34" s="244"/>
      <c r="SCA34" s="244"/>
      <c r="SCB34" s="244"/>
      <c r="SCC34" s="244"/>
      <c r="SCD34" s="244"/>
      <c r="SCE34" s="244"/>
      <c r="SCF34" s="244"/>
      <c r="SCG34" s="244"/>
      <c r="SCH34" s="244"/>
      <c r="SCI34" s="244"/>
      <c r="SCJ34" s="244"/>
      <c r="SCK34" s="244"/>
      <c r="SCL34" s="244"/>
      <c r="SCM34" s="244"/>
      <c r="SCN34" s="244"/>
      <c r="SCO34" s="244"/>
      <c r="SCP34" s="244"/>
      <c r="SCQ34" s="244"/>
      <c r="SCR34" s="244"/>
      <c r="SCS34" s="244"/>
      <c r="SCT34" s="244"/>
      <c r="SCU34" s="244"/>
      <c r="SCV34" s="244"/>
      <c r="SCW34" s="244"/>
      <c r="SCX34" s="244"/>
      <c r="SCY34" s="244"/>
      <c r="SCZ34" s="244"/>
      <c r="SDA34" s="244"/>
      <c r="SDB34" s="244"/>
      <c r="SDC34" s="244"/>
      <c r="SDD34" s="244"/>
      <c r="SDE34" s="244"/>
      <c r="SDF34" s="244"/>
      <c r="SDG34" s="244"/>
      <c r="SDH34" s="244"/>
      <c r="SDI34" s="244"/>
      <c r="SDJ34" s="244"/>
      <c r="SDK34" s="244"/>
      <c r="SDL34" s="244"/>
      <c r="SDM34" s="244"/>
      <c r="SDN34" s="244"/>
      <c r="SDO34" s="244"/>
      <c r="SDP34" s="244"/>
      <c r="SDQ34" s="244"/>
      <c r="SDR34" s="244"/>
      <c r="SDS34" s="244"/>
      <c r="SDT34" s="244"/>
      <c r="SDU34" s="244"/>
      <c r="SDV34" s="244"/>
      <c r="SDW34" s="244"/>
      <c r="SDX34" s="244"/>
      <c r="SDY34" s="244"/>
      <c r="SDZ34" s="244"/>
      <c r="SEA34" s="244"/>
      <c r="SEB34" s="244"/>
      <c r="SEC34" s="244"/>
      <c r="SED34" s="244"/>
      <c r="SEE34" s="244"/>
      <c r="SEF34" s="244"/>
      <c r="SEG34" s="244"/>
      <c r="SEH34" s="244"/>
      <c r="SEI34" s="244"/>
      <c r="SEJ34" s="244"/>
      <c r="SEK34" s="244"/>
      <c r="SEL34" s="244"/>
      <c r="SEM34" s="244"/>
      <c r="SEN34" s="244"/>
      <c r="SEO34" s="244"/>
      <c r="SEP34" s="244"/>
      <c r="SEQ34" s="244"/>
      <c r="SER34" s="244"/>
      <c r="SES34" s="244"/>
      <c r="SET34" s="244"/>
      <c r="SEU34" s="244"/>
      <c r="SEV34" s="244"/>
      <c r="SEW34" s="244"/>
      <c r="SEX34" s="244"/>
      <c r="SEY34" s="244"/>
      <c r="SEZ34" s="244"/>
      <c r="SFA34" s="244"/>
      <c r="SFB34" s="244"/>
      <c r="SFC34" s="244"/>
      <c r="SFD34" s="244"/>
      <c r="SFE34" s="244"/>
      <c r="SFF34" s="244"/>
      <c r="SFG34" s="244"/>
      <c r="SFH34" s="244"/>
      <c r="SFI34" s="244"/>
      <c r="SFJ34" s="244"/>
      <c r="SFK34" s="244"/>
      <c r="SFL34" s="244"/>
      <c r="SFM34" s="244"/>
      <c r="SFN34" s="244"/>
      <c r="SFO34" s="244"/>
      <c r="SFP34" s="244"/>
      <c r="SFQ34" s="244"/>
      <c r="SFR34" s="244"/>
      <c r="SFS34" s="244"/>
      <c r="SFT34" s="244"/>
      <c r="SFU34" s="244"/>
      <c r="SFV34" s="244"/>
      <c r="SFW34" s="244"/>
      <c r="SFX34" s="244"/>
      <c r="SFY34" s="244"/>
      <c r="SFZ34" s="244"/>
      <c r="SGA34" s="244"/>
      <c r="SGB34" s="244"/>
      <c r="SGC34" s="244"/>
      <c r="SGD34" s="244"/>
      <c r="SGE34" s="244"/>
      <c r="SGF34" s="244"/>
      <c r="SGG34" s="244"/>
      <c r="SGH34" s="244"/>
      <c r="SGI34" s="244"/>
      <c r="SGJ34" s="244"/>
      <c r="SGK34" s="244"/>
      <c r="SGL34" s="244"/>
      <c r="SGM34" s="244"/>
      <c r="SGN34" s="244"/>
      <c r="SGO34" s="244"/>
      <c r="SGP34" s="244"/>
      <c r="SGQ34" s="244"/>
      <c r="SGR34" s="244"/>
      <c r="SGS34" s="244"/>
      <c r="SGT34" s="244"/>
      <c r="SGU34" s="244"/>
      <c r="SGV34" s="244"/>
      <c r="SGW34" s="244"/>
      <c r="SGX34" s="244"/>
      <c r="SGY34" s="244"/>
      <c r="SGZ34" s="244"/>
      <c r="SHA34" s="244"/>
      <c r="SHB34" s="244"/>
      <c r="SHC34" s="244"/>
      <c r="SHD34" s="244"/>
      <c r="SHE34" s="244"/>
      <c r="SHF34" s="244"/>
      <c r="SHG34" s="244"/>
      <c r="SHH34" s="244"/>
      <c r="SHI34" s="244"/>
      <c r="SHJ34" s="244"/>
      <c r="SHK34" s="244"/>
      <c r="SHL34" s="244"/>
      <c r="SHM34" s="244"/>
      <c r="SHN34" s="244"/>
      <c r="SHO34" s="244"/>
      <c r="SHP34" s="244"/>
      <c r="SHQ34" s="244"/>
      <c r="SHR34" s="244"/>
      <c r="SHS34" s="244"/>
      <c r="SHT34" s="244"/>
      <c r="SHU34" s="244"/>
      <c r="SHV34" s="244"/>
      <c r="SHW34" s="244"/>
      <c r="SHX34" s="244"/>
      <c r="SHY34" s="244"/>
      <c r="SHZ34" s="244"/>
      <c r="SIA34" s="244"/>
      <c r="SIB34" s="244"/>
      <c r="SIC34" s="244"/>
      <c r="SID34" s="244"/>
      <c r="SIE34" s="244"/>
      <c r="SIF34" s="244"/>
      <c r="SIG34" s="244"/>
      <c r="SIH34" s="244"/>
      <c r="SII34" s="244"/>
      <c r="SIJ34" s="244"/>
      <c r="SIK34" s="244"/>
      <c r="SIL34" s="244"/>
      <c r="SIM34" s="244"/>
      <c r="SIN34" s="244"/>
      <c r="SIO34" s="244"/>
      <c r="SIP34" s="244"/>
      <c r="SIQ34" s="244"/>
      <c r="SIR34" s="244"/>
      <c r="SIS34" s="244"/>
      <c r="SIT34" s="244"/>
      <c r="SIU34" s="244"/>
      <c r="SIV34" s="244"/>
      <c r="SIW34" s="244"/>
      <c r="SIX34" s="244"/>
      <c r="SIY34" s="244"/>
      <c r="SIZ34" s="244"/>
      <c r="SJA34" s="244"/>
      <c r="SJB34" s="244"/>
      <c r="SJC34" s="244"/>
      <c r="SJD34" s="244"/>
      <c r="SJE34" s="244"/>
      <c r="SJF34" s="244"/>
      <c r="SJG34" s="244"/>
      <c r="SJH34" s="244"/>
      <c r="SJI34" s="244"/>
      <c r="SJJ34" s="244"/>
      <c r="SJK34" s="244"/>
      <c r="SJL34" s="244"/>
      <c r="SJM34" s="244"/>
      <c r="SJN34" s="244"/>
      <c r="SJO34" s="244"/>
      <c r="SJP34" s="244"/>
      <c r="SJQ34" s="244"/>
      <c r="SJR34" s="244"/>
      <c r="SJS34" s="244"/>
      <c r="SJT34" s="244"/>
      <c r="SJU34" s="244"/>
      <c r="SJV34" s="244"/>
      <c r="SJW34" s="244"/>
      <c r="SJX34" s="244"/>
      <c r="SJY34" s="244"/>
      <c r="SJZ34" s="244"/>
      <c r="SKA34" s="244"/>
      <c r="SKB34" s="244"/>
      <c r="SKC34" s="244"/>
      <c r="SKD34" s="244"/>
      <c r="SKE34" s="244"/>
      <c r="SKF34" s="244"/>
      <c r="SKG34" s="244"/>
      <c r="SKH34" s="244"/>
      <c r="SKI34" s="244"/>
      <c r="SKJ34" s="244"/>
      <c r="SKK34" s="244"/>
      <c r="SKL34" s="244"/>
      <c r="SKM34" s="244"/>
      <c r="SKN34" s="244"/>
      <c r="SKO34" s="244"/>
      <c r="SKP34" s="244"/>
      <c r="SKQ34" s="244"/>
      <c r="SKR34" s="244"/>
      <c r="SKS34" s="244"/>
      <c r="SKT34" s="244"/>
      <c r="SKU34" s="244"/>
      <c r="SKV34" s="244"/>
      <c r="SKW34" s="244"/>
      <c r="SKX34" s="244"/>
      <c r="SKY34" s="244"/>
      <c r="SKZ34" s="244"/>
      <c r="SLA34" s="244"/>
      <c r="SLB34" s="244"/>
      <c r="SLC34" s="244"/>
      <c r="SLD34" s="244"/>
      <c r="SLE34" s="244"/>
      <c r="SLF34" s="244"/>
      <c r="SLG34" s="244"/>
      <c r="SLH34" s="244"/>
      <c r="SLI34" s="244"/>
      <c r="SLJ34" s="244"/>
      <c r="SLK34" s="244"/>
      <c r="SLL34" s="244"/>
      <c r="SLM34" s="244"/>
      <c r="SLN34" s="244"/>
      <c r="SLO34" s="244"/>
      <c r="SLP34" s="244"/>
      <c r="SLQ34" s="244"/>
      <c r="SLR34" s="244"/>
      <c r="SLS34" s="244"/>
      <c r="SLT34" s="244"/>
      <c r="SLU34" s="244"/>
      <c r="SLV34" s="244"/>
      <c r="SLW34" s="244"/>
      <c r="SLX34" s="244"/>
      <c r="SLY34" s="244"/>
      <c r="SLZ34" s="244"/>
      <c r="SMA34" s="244"/>
      <c r="SMB34" s="244"/>
      <c r="SMC34" s="244"/>
      <c r="SMD34" s="244"/>
      <c r="SME34" s="244"/>
      <c r="SMF34" s="244"/>
      <c r="SMG34" s="244"/>
      <c r="SMH34" s="244"/>
      <c r="SMI34" s="244"/>
      <c r="SMJ34" s="244"/>
      <c r="SMK34" s="244"/>
      <c r="SML34" s="244"/>
      <c r="SMM34" s="244"/>
      <c r="SMN34" s="244"/>
      <c r="SMO34" s="244"/>
      <c r="SMP34" s="244"/>
      <c r="SMQ34" s="244"/>
      <c r="SMR34" s="244"/>
      <c r="SMS34" s="244"/>
      <c r="SMT34" s="244"/>
      <c r="SMU34" s="244"/>
      <c r="SMV34" s="244"/>
      <c r="SMW34" s="244"/>
      <c r="SMX34" s="244"/>
      <c r="SMY34" s="244"/>
      <c r="SMZ34" s="244"/>
      <c r="SNA34" s="244"/>
      <c r="SNB34" s="244"/>
      <c r="SNC34" s="244"/>
      <c r="SND34" s="244"/>
      <c r="SNE34" s="244"/>
      <c r="SNF34" s="244"/>
      <c r="SNG34" s="244"/>
      <c r="SNH34" s="244"/>
      <c r="SNI34" s="244"/>
      <c r="SNJ34" s="244"/>
      <c r="SNK34" s="244"/>
      <c r="SNL34" s="244"/>
      <c r="SNM34" s="244"/>
      <c r="SNN34" s="244"/>
      <c r="SNO34" s="244"/>
      <c r="SNP34" s="244"/>
      <c r="SNQ34" s="244"/>
      <c r="SNR34" s="244"/>
      <c r="SNS34" s="244"/>
      <c r="SNT34" s="244"/>
      <c r="SNU34" s="244"/>
      <c r="SNV34" s="244"/>
      <c r="SNW34" s="244"/>
      <c r="SNX34" s="244"/>
      <c r="SNY34" s="244"/>
      <c r="SNZ34" s="244"/>
      <c r="SOA34" s="244"/>
      <c r="SOB34" s="244"/>
      <c r="SOC34" s="244"/>
      <c r="SOD34" s="244"/>
      <c r="SOE34" s="244"/>
      <c r="SOF34" s="244"/>
      <c r="SOG34" s="244"/>
      <c r="SOH34" s="244"/>
      <c r="SOI34" s="244"/>
      <c r="SOJ34" s="244"/>
      <c r="SOK34" s="244"/>
      <c r="SOL34" s="244"/>
      <c r="SOM34" s="244"/>
      <c r="SON34" s="244"/>
      <c r="SOO34" s="244"/>
      <c r="SOP34" s="244"/>
      <c r="SOQ34" s="244"/>
      <c r="SOR34" s="244"/>
      <c r="SOS34" s="244"/>
      <c r="SOT34" s="244"/>
      <c r="SOU34" s="244"/>
      <c r="SOV34" s="244"/>
      <c r="SOW34" s="244"/>
      <c r="SOX34" s="244"/>
      <c r="SOY34" s="244"/>
      <c r="SOZ34" s="244"/>
      <c r="SPA34" s="244"/>
      <c r="SPB34" s="244"/>
      <c r="SPC34" s="244"/>
      <c r="SPD34" s="244"/>
      <c r="SPE34" s="244"/>
      <c r="SPF34" s="244"/>
      <c r="SPG34" s="244"/>
      <c r="SPH34" s="244"/>
      <c r="SPI34" s="244"/>
      <c r="SPJ34" s="244"/>
      <c r="SPK34" s="244"/>
      <c r="SPL34" s="244"/>
      <c r="SPM34" s="244"/>
      <c r="SPN34" s="244"/>
      <c r="SPO34" s="244"/>
      <c r="SPP34" s="244"/>
      <c r="SPQ34" s="244"/>
      <c r="SPR34" s="244"/>
      <c r="SPS34" s="244"/>
      <c r="SPT34" s="244"/>
      <c r="SPU34" s="244"/>
      <c r="SPV34" s="244"/>
      <c r="SPW34" s="244"/>
      <c r="SPX34" s="244"/>
      <c r="SPY34" s="244"/>
      <c r="SPZ34" s="244"/>
      <c r="SQA34" s="244"/>
      <c r="SQB34" s="244"/>
      <c r="SQC34" s="244"/>
      <c r="SQD34" s="244"/>
      <c r="SQE34" s="244"/>
      <c r="SQF34" s="244"/>
      <c r="SQG34" s="244"/>
      <c r="SQH34" s="244"/>
      <c r="SQI34" s="244"/>
      <c r="SQJ34" s="244"/>
      <c r="SQK34" s="244"/>
      <c r="SQL34" s="244"/>
      <c r="SQM34" s="244"/>
      <c r="SQN34" s="244"/>
      <c r="SQO34" s="244"/>
      <c r="SQP34" s="244"/>
      <c r="SQQ34" s="244"/>
      <c r="SQR34" s="244"/>
      <c r="SQS34" s="244"/>
      <c r="SQT34" s="244"/>
      <c r="SQU34" s="244"/>
      <c r="SQV34" s="244"/>
      <c r="SQW34" s="244"/>
      <c r="SQX34" s="244"/>
      <c r="SQY34" s="244"/>
      <c r="SQZ34" s="244"/>
      <c r="SRA34" s="244"/>
      <c r="SRB34" s="244"/>
      <c r="SRC34" s="244"/>
      <c r="SRD34" s="244"/>
      <c r="SRE34" s="244"/>
      <c r="SRF34" s="244"/>
      <c r="SRG34" s="244"/>
      <c r="SRH34" s="244"/>
      <c r="SRI34" s="244"/>
      <c r="SRJ34" s="244"/>
      <c r="SRK34" s="244"/>
      <c r="SRL34" s="244"/>
      <c r="SRM34" s="244"/>
      <c r="SRN34" s="244"/>
      <c r="SRO34" s="244"/>
      <c r="SRP34" s="244"/>
      <c r="SRQ34" s="244"/>
      <c r="SRR34" s="244"/>
      <c r="SRS34" s="244"/>
      <c r="SRT34" s="244"/>
      <c r="SRU34" s="244"/>
      <c r="SRV34" s="244"/>
      <c r="SRW34" s="244"/>
      <c r="SRX34" s="244"/>
      <c r="SRY34" s="244"/>
      <c r="SRZ34" s="244"/>
      <c r="SSA34" s="244"/>
      <c r="SSB34" s="244"/>
      <c r="SSC34" s="244"/>
      <c r="SSD34" s="244"/>
      <c r="SSE34" s="244"/>
      <c r="SSF34" s="244"/>
      <c r="SSG34" s="244"/>
      <c r="SSH34" s="244"/>
      <c r="SSI34" s="244"/>
      <c r="SSJ34" s="244"/>
      <c r="SSK34" s="244"/>
      <c r="SSL34" s="244"/>
      <c r="SSM34" s="244"/>
      <c r="SSN34" s="244"/>
      <c r="SSO34" s="244"/>
      <c r="SSP34" s="244"/>
      <c r="SSQ34" s="244"/>
      <c r="SSR34" s="244"/>
      <c r="SSS34" s="244"/>
      <c r="SST34" s="244"/>
      <c r="SSU34" s="244"/>
      <c r="SSV34" s="244"/>
      <c r="SSW34" s="244"/>
      <c r="SSX34" s="244"/>
      <c r="SSY34" s="244"/>
      <c r="SSZ34" s="244"/>
      <c r="STA34" s="244"/>
      <c r="STB34" s="244"/>
      <c r="STC34" s="244"/>
      <c r="STD34" s="244"/>
      <c r="STE34" s="244"/>
      <c r="STF34" s="244"/>
      <c r="STG34" s="244"/>
      <c r="STH34" s="244"/>
      <c r="STI34" s="244"/>
      <c r="STJ34" s="244"/>
      <c r="STK34" s="244"/>
      <c r="STL34" s="244"/>
      <c r="STM34" s="244"/>
      <c r="STN34" s="244"/>
      <c r="STO34" s="244"/>
      <c r="STP34" s="244"/>
      <c r="STQ34" s="244"/>
      <c r="STR34" s="244"/>
      <c r="STS34" s="244"/>
      <c r="STT34" s="244"/>
      <c r="STU34" s="244"/>
      <c r="STV34" s="244"/>
      <c r="STW34" s="244"/>
      <c r="STX34" s="244"/>
      <c r="STY34" s="244"/>
      <c r="STZ34" s="244"/>
      <c r="SUA34" s="244"/>
      <c r="SUB34" s="244"/>
      <c r="SUC34" s="244"/>
      <c r="SUD34" s="244"/>
      <c r="SUE34" s="244"/>
      <c r="SUF34" s="244"/>
      <c r="SUG34" s="244"/>
      <c r="SUH34" s="244"/>
      <c r="SUI34" s="244"/>
      <c r="SUJ34" s="244"/>
      <c r="SUK34" s="244"/>
      <c r="SUL34" s="244"/>
      <c r="SUM34" s="244"/>
      <c r="SUN34" s="244"/>
      <c r="SUO34" s="244"/>
      <c r="SUP34" s="244"/>
      <c r="SUQ34" s="244"/>
      <c r="SUR34" s="244"/>
      <c r="SUS34" s="244"/>
      <c r="SUT34" s="244"/>
      <c r="SUU34" s="244"/>
      <c r="SUV34" s="244"/>
      <c r="SUW34" s="244"/>
      <c r="SUX34" s="244"/>
      <c r="SUY34" s="244"/>
      <c r="SUZ34" s="244"/>
      <c r="SVA34" s="244"/>
      <c r="SVB34" s="244"/>
      <c r="SVC34" s="244"/>
      <c r="SVD34" s="244"/>
      <c r="SVE34" s="244"/>
      <c r="SVF34" s="244"/>
      <c r="SVG34" s="244"/>
      <c r="SVH34" s="244"/>
      <c r="SVI34" s="244"/>
      <c r="SVJ34" s="244"/>
      <c r="SVK34" s="244"/>
      <c r="SVL34" s="244"/>
      <c r="SVM34" s="244"/>
      <c r="SVN34" s="244"/>
      <c r="SVO34" s="244"/>
      <c r="SVP34" s="244"/>
      <c r="SVQ34" s="244"/>
      <c r="SVR34" s="244"/>
      <c r="SVS34" s="244"/>
      <c r="SVT34" s="244"/>
      <c r="SVU34" s="244"/>
      <c r="SVV34" s="244"/>
      <c r="SVW34" s="244"/>
      <c r="SVX34" s="244"/>
      <c r="SVY34" s="244"/>
      <c r="SVZ34" s="244"/>
      <c r="SWA34" s="244"/>
      <c r="SWB34" s="244"/>
      <c r="SWC34" s="244"/>
      <c r="SWD34" s="244"/>
      <c r="SWE34" s="244"/>
      <c r="SWF34" s="244"/>
      <c r="SWG34" s="244"/>
      <c r="SWH34" s="244"/>
      <c r="SWI34" s="244"/>
      <c r="SWJ34" s="244"/>
      <c r="SWK34" s="244"/>
      <c r="SWL34" s="244"/>
      <c r="SWM34" s="244"/>
      <c r="SWN34" s="244"/>
      <c r="SWO34" s="244"/>
      <c r="SWP34" s="244"/>
      <c r="SWQ34" s="244"/>
      <c r="SWR34" s="244"/>
      <c r="SWS34" s="244"/>
      <c r="SWT34" s="244"/>
      <c r="SWU34" s="244"/>
      <c r="SWV34" s="244"/>
      <c r="SWW34" s="244"/>
      <c r="SWX34" s="244"/>
      <c r="SWY34" s="244"/>
      <c r="SWZ34" s="244"/>
      <c r="SXA34" s="244"/>
      <c r="SXB34" s="244"/>
      <c r="SXC34" s="244"/>
      <c r="SXD34" s="244"/>
      <c r="SXE34" s="244"/>
      <c r="SXF34" s="244"/>
      <c r="SXG34" s="244"/>
      <c r="SXH34" s="244"/>
      <c r="SXI34" s="244"/>
      <c r="SXJ34" s="244"/>
      <c r="SXK34" s="244"/>
      <c r="SXL34" s="244"/>
      <c r="SXM34" s="244"/>
      <c r="SXN34" s="244"/>
      <c r="SXO34" s="244"/>
      <c r="SXP34" s="244"/>
      <c r="SXQ34" s="244"/>
      <c r="SXR34" s="244"/>
      <c r="SXS34" s="244"/>
      <c r="SXT34" s="244"/>
      <c r="SXU34" s="244"/>
      <c r="SXV34" s="244"/>
      <c r="SXW34" s="244"/>
      <c r="SXX34" s="244"/>
      <c r="SXY34" s="244"/>
      <c r="SXZ34" s="244"/>
      <c r="SYA34" s="244"/>
      <c r="SYB34" s="244"/>
      <c r="SYC34" s="244"/>
      <c r="SYD34" s="244"/>
      <c r="SYE34" s="244"/>
      <c r="SYF34" s="244"/>
      <c r="SYG34" s="244"/>
      <c r="SYH34" s="244"/>
      <c r="SYI34" s="244"/>
      <c r="SYJ34" s="244"/>
      <c r="SYK34" s="244"/>
      <c r="SYL34" s="244"/>
      <c r="SYM34" s="244"/>
      <c r="SYN34" s="244"/>
      <c r="SYO34" s="244"/>
      <c r="SYP34" s="244"/>
      <c r="SYQ34" s="244"/>
      <c r="SYR34" s="244"/>
      <c r="SYS34" s="244"/>
      <c r="SYT34" s="244"/>
      <c r="SYU34" s="244"/>
      <c r="SYV34" s="244"/>
      <c r="SYW34" s="244"/>
      <c r="SYX34" s="244"/>
      <c r="SYY34" s="244"/>
      <c r="SYZ34" s="244"/>
      <c r="SZA34" s="244"/>
      <c r="SZB34" s="244"/>
      <c r="SZC34" s="244"/>
      <c r="SZD34" s="244"/>
      <c r="SZE34" s="244"/>
      <c r="SZF34" s="244"/>
      <c r="SZG34" s="244"/>
      <c r="SZH34" s="244"/>
      <c r="SZI34" s="244"/>
      <c r="SZJ34" s="244"/>
      <c r="SZK34" s="244"/>
      <c r="SZL34" s="244"/>
      <c r="SZM34" s="244"/>
      <c r="SZN34" s="244"/>
      <c r="SZO34" s="244"/>
      <c r="SZP34" s="244"/>
      <c r="SZQ34" s="244"/>
      <c r="SZR34" s="244"/>
      <c r="SZS34" s="244"/>
      <c r="SZT34" s="244"/>
      <c r="SZU34" s="244"/>
      <c r="SZV34" s="244"/>
      <c r="SZW34" s="244"/>
      <c r="SZX34" s="244"/>
      <c r="SZY34" s="244"/>
      <c r="SZZ34" s="244"/>
      <c r="TAA34" s="244"/>
      <c r="TAB34" s="244"/>
      <c r="TAC34" s="244"/>
      <c r="TAD34" s="244"/>
      <c r="TAE34" s="244"/>
      <c r="TAF34" s="244"/>
      <c r="TAG34" s="244"/>
      <c r="TAH34" s="244"/>
      <c r="TAI34" s="244"/>
      <c r="TAJ34" s="244"/>
      <c r="TAK34" s="244"/>
      <c r="TAL34" s="244"/>
      <c r="TAM34" s="244"/>
      <c r="TAN34" s="244"/>
      <c r="TAO34" s="244"/>
      <c r="TAP34" s="244"/>
      <c r="TAQ34" s="244"/>
      <c r="TAR34" s="244"/>
      <c r="TAS34" s="244"/>
      <c r="TAT34" s="244"/>
      <c r="TAU34" s="244"/>
      <c r="TAV34" s="244"/>
      <c r="TAW34" s="244"/>
      <c r="TAX34" s="244"/>
      <c r="TAY34" s="244"/>
      <c r="TAZ34" s="244"/>
      <c r="TBA34" s="244"/>
      <c r="TBB34" s="244"/>
      <c r="TBC34" s="244"/>
      <c r="TBD34" s="244"/>
      <c r="TBE34" s="244"/>
      <c r="TBF34" s="244"/>
      <c r="TBG34" s="244"/>
      <c r="TBH34" s="244"/>
      <c r="TBI34" s="244"/>
      <c r="TBJ34" s="244"/>
      <c r="TBK34" s="244"/>
      <c r="TBL34" s="244"/>
      <c r="TBM34" s="244"/>
      <c r="TBN34" s="244"/>
      <c r="TBO34" s="244"/>
      <c r="TBP34" s="244"/>
      <c r="TBQ34" s="244"/>
      <c r="TBR34" s="244"/>
      <c r="TBS34" s="244"/>
      <c r="TBT34" s="244"/>
      <c r="TBU34" s="244"/>
      <c r="TBV34" s="244"/>
      <c r="TBW34" s="244"/>
      <c r="TBX34" s="244"/>
      <c r="TBY34" s="244"/>
      <c r="TBZ34" s="244"/>
      <c r="TCA34" s="244"/>
      <c r="TCB34" s="244"/>
      <c r="TCC34" s="244"/>
      <c r="TCD34" s="244"/>
      <c r="TCE34" s="244"/>
      <c r="TCF34" s="244"/>
      <c r="TCG34" s="244"/>
      <c r="TCH34" s="244"/>
      <c r="TCI34" s="244"/>
      <c r="TCJ34" s="244"/>
      <c r="TCK34" s="244"/>
      <c r="TCL34" s="244"/>
      <c r="TCM34" s="244"/>
      <c r="TCN34" s="244"/>
      <c r="TCO34" s="244"/>
      <c r="TCP34" s="244"/>
      <c r="TCQ34" s="244"/>
      <c r="TCR34" s="244"/>
      <c r="TCS34" s="244"/>
      <c r="TCT34" s="244"/>
      <c r="TCU34" s="244"/>
      <c r="TCV34" s="244"/>
      <c r="TCW34" s="244"/>
      <c r="TCX34" s="244"/>
      <c r="TCY34" s="244"/>
      <c r="TCZ34" s="244"/>
      <c r="TDA34" s="244"/>
      <c r="TDB34" s="244"/>
      <c r="TDC34" s="244"/>
      <c r="TDD34" s="244"/>
      <c r="TDE34" s="244"/>
      <c r="TDF34" s="244"/>
      <c r="TDG34" s="244"/>
      <c r="TDH34" s="244"/>
      <c r="TDI34" s="244"/>
      <c r="TDJ34" s="244"/>
      <c r="TDK34" s="244"/>
      <c r="TDL34" s="244"/>
      <c r="TDM34" s="244"/>
      <c r="TDN34" s="244"/>
      <c r="TDO34" s="244"/>
      <c r="TDP34" s="244"/>
      <c r="TDQ34" s="244"/>
      <c r="TDR34" s="244"/>
      <c r="TDS34" s="244"/>
      <c r="TDT34" s="244"/>
      <c r="TDU34" s="244"/>
      <c r="TDV34" s="244"/>
      <c r="TDW34" s="244"/>
      <c r="TDX34" s="244"/>
      <c r="TDY34" s="244"/>
      <c r="TDZ34" s="244"/>
      <c r="TEA34" s="244"/>
      <c r="TEB34" s="244"/>
      <c r="TEC34" s="244"/>
      <c r="TED34" s="244"/>
      <c r="TEE34" s="244"/>
      <c r="TEF34" s="244"/>
      <c r="TEG34" s="244"/>
      <c r="TEH34" s="244"/>
      <c r="TEI34" s="244"/>
      <c r="TEJ34" s="244"/>
      <c r="TEK34" s="244"/>
      <c r="TEL34" s="244"/>
      <c r="TEM34" s="244"/>
      <c r="TEN34" s="244"/>
      <c r="TEO34" s="244"/>
      <c r="TEP34" s="244"/>
      <c r="TEQ34" s="244"/>
      <c r="TER34" s="244"/>
      <c r="TES34" s="244"/>
      <c r="TET34" s="244"/>
      <c r="TEU34" s="244"/>
      <c r="TEV34" s="244"/>
      <c r="TEW34" s="244"/>
      <c r="TEX34" s="244"/>
      <c r="TEY34" s="244"/>
      <c r="TEZ34" s="244"/>
      <c r="TFA34" s="244"/>
      <c r="TFB34" s="244"/>
      <c r="TFC34" s="244"/>
      <c r="TFD34" s="244"/>
      <c r="TFE34" s="244"/>
      <c r="TFF34" s="244"/>
      <c r="TFG34" s="244"/>
      <c r="TFH34" s="244"/>
      <c r="TFI34" s="244"/>
      <c r="TFJ34" s="244"/>
      <c r="TFK34" s="244"/>
      <c r="TFL34" s="244"/>
      <c r="TFM34" s="244"/>
      <c r="TFN34" s="244"/>
      <c r="TFO34" s="244"/>
      <c r="TFP34" s="244"/>
      <c r="TFQ34" s="244"/>
      <c r="TFR34" s="244"/>
      <c r="TFS34" s="244"/>
      <c r="TFT34" s="244"/>
      <c r="TFU34" s="244"/>
      <c r="TFV34" s="244"/>
      <c r="TFW34" s="244"/>
      <c r="TFX34" s="244"/>
      <c r="TFY34" s="244"/>
      <c r="TFZ34" s="244"/>
      <c r="TGA34" s="244"/>
      <c r="TGB34" s="244"/>
      <c r="TGC34" s="244"/>
      <c r="TGD34" s="244"/>
      <c r="TGE34" s="244"/>
      <c r="TGF34" s="244"/>
      <c r="TGG34" s="244"/>
      <c r="TGH34" s="244"/>
      <c r="TGI34" s="244"/>
      <c r="TGJ34" s="244"/>
      <c r="TGK34" s="244"/>
      <c r="TGL34" s="244"/>
      <c r="TGM34" s="244"/>
      <c r="TGN34" s="244"/>
      <c r="TGO34" s="244"/>
      <c r="TGP34" s="244"/>
      <c r="TGQ34" s="244"/>
      <c r="TGR34" s="244"/>
      <c r="TGS34" s="244"/>
      <c r="TGT34" s="244"/>
      <c r="TGU34" s="244"/>
      <c r="TGV34" s="244"/>
      <c r="TGW34" s="244"/>
      <c r="TGX34" s="244"/>
      <c r="TGY34" s="244"/>
      <c r="TGZ34" s="244"/>
      <c r="THA34" s="244"/>
      <c r="THB34" s="244"/>
      <c r="THC34" s="244"/>
      <c r="THD34" s="244"/>
      <c r="THE34" s="244"/>
      <c r="THF34" s="244"/>
      <c r="THG34" s="244"/>
      <c r="THH34" s="244"/>
      <c r="THI34" s="244"/>
      <c r="THJ34" s="244"/>
      <c r="THK34" s="244"/>
      <c r="THL34" s="244"/>
      <c r="THM34" s="244"/>
      <c r="THN34" s="244"/>
      <c r="THO34" s="244"/>
      <c r="THP34" s="244"/>
      <c r="THQ34" s="244"/>
      <c r="THR34" s="244"/>
      <c r="THS34" s="244"/>
      <c r="THT34" s="244"/>
      <c r="THU34" s="244"/>
      <c r="THV34" s="244"/>
      <c r="THW34" s="244"/>
      <c r="THX34" s="244"/>
      <c r="THY34" s="244"/>
      <c r="THZ34" s="244"/>
      <c r="TIA34" s="244"/>
      <c r="TIB34" s="244"/>
      <c r="TIC34" s="244"/>
      <c r="TID34" s="244"/>
      <c r="TIE34" s="244"/>
      <c r="TIF34" s="244"/>
      <c r="TIG34" s="244"/>
      <c r="TIH34" s="244"/>
      <c r="TII34" s="244"/>
      <c r="TIJ34" s="244"/>
      <c r="TIK34" s="244"/>
      <c r="TIL34" s="244"/>
      <c r="TIM34" s="244"/>
      <c r="TIN34" s="244"/>
      <c r="TIO34" s="244"/>
      <c r="TIP34" s="244"/>
      <c r="TIQ34" s="244"/>
      <c r="TIR34" s="244"/>
      <c r="TIS34" s="244"/>
      <c r="TIT34" s="244"/>
      <c r="TIU34" s="244"/>
      <c r="TIV34" s="244"/>
      <c r="TIW34" s="244"/>
      <c r="TIX34" s="244"/>
      <c r="TIY34" s="244"/>
      <c r="TIZ34" s="244"/>
      <c r="TJA34" s="244"/>
      <c r="TJB34" s="244"/>
      <c r="TJC34" s="244"/>
      <c r="TJD34" s="244"/>
      <c r="TJE34" s="244"/>
      <c r="TJF34" s="244"/>
      <c r="TJG34" s="244"/>
      <c r="TJH34" s="244"/>
      <c r="TJI34" s="244"/>
      <c r="TJJ34" s="244"/>
      <c r="TJK34" s="244"/>
      <c r="TJL34" s="244"/>
      <c r="TJM34" s="244"/>
      <c r="TJN34" s="244"/>
      <c r="TJO34" s="244"/>
      <c r="TJP34" s="244"/>
      <c r="TJQ34" s="244"/>
      <c r="TJR34" s="244"/>
      <c r="TJS34" s="244"/>
      <c r="TJT34" s="244"/>
      <c r="TJU34" s="244"/>
      <c r="TJV34" s="244"/>
      <c r="TJW34" s="244"/>
      <c r="TJX34" s="244"/>
      <c r="TJY34" s="244"/>
      <c r="TJZ34" s="244"/>
      <c r="TKA34" s="244"/>
      <c r="TKB34" s="244"/>
      <c r="TKC34" s="244"/>
      <c r="TKD34" s="244"/>
      <c r="TKE34" s="244"/>
      <c r="TKF34" s="244"/>
      <c r="TKG34" s="244"/>
      <c r="TKH34" s="244"/>
      <c r="TKI34" s="244"/>
      <c r="TKJ34" s="244"/>
      <c r="TKK34" s="244"/>
      <c r="TKL34" s="244"/>
      <c r="TKM34" s="244"/>
      <c r="TKN34" s="244"/>
      <c r="TKO34" s="244"/>
      <c r="TKP34" s="244"/>
      <c r="TKQ34" s="244"/>
      <c r="TKR34" s="244"/>
      <c r="TKS34" s="244"/>
      <c r="TKT34" s="244"/>
      <c r="TKU34" s="244"/>
      <c r="TKV34" s="244"/>
      <c r="TKW34" s="244"/>
      <c r="TKX34" s="244"/>
      <c r="TKY34" s="244"/>
      <c r="TKZ34" s="244"/>
      <c r="TLA34" s="244"/>
      <c r="TLB34" s="244"/>
      <c r="TLC34" s="244"/>
      <c r="TLD34" s="244"/>
      <c r="TLE34" s="244"/>
      <c r="TLF34" s="244"/>
      <c r="TLG34" s="244"/>
      <c r="TLH34" s="244"/>
      <c r="TLI34" s="244"/>
      <c r="TLJ34" s="244"/>
      <c r="TLK34" s="244"/>
      <c r="TLL34" s="244"/>
      <c r="TLM34" s="244"/>
      <c r="TLN34" s="244"/>
      <c r="TLO34" s="244"/>
      <c r="TLP34" s="244"/>
      <c r="TLQ34" s="244"/>
      <c r="TLR34" s="244"/>
      <c r="TLS34" s="244"/>
      <c r="TLT34" s="244"/>
      <c r="TLU34" s="244"/>
      <c r="TLV34" s="244"/>
      <c r="TLW34" s="244"/>
      <c r="TLX34" s="244"/>
      <c r="TLY34" s="244"/>
      <c r="TLZ34" s="244"/>
      <c r="TMA34" s="244"/>
      <c r="TMB34" s="244"/>
      <c r="TMC34" s="244"/>
      <c r="TMD34" s="244"/>
      <c r="TME34" s="244"/>
      <c r="TMF34" s="244"/>
      <c r="TMG34" s="244"/>
      <c r="TMH34" s="244"/>
      <c r="TMI34" s="244"/>
      <c r="TMJ34" s="244"/>
      <c r="TMK34" s="244"/>
      <c r="TML34" s="244"/>
      <c r="TMM34" s="244"/>
      <c r="TMN34" s="244"/>
      <c r="TMO34" s="244"/>
      <c r="TMP34" s="244"/>
      <c r="TMQ34" s="244"/>
      <c r="TMR34" s="244"/>
      <c r="TMS34" s="244"/>
      <c r="TMT34" s="244"/>
      <c r="TMU34" s="244"/>
      <c r="TMV34" s="244"/>
      <c r="TMW34" s="244"/>
      <c r="TMX34" s="244"/>
      <c r="TMY34" s="244"/>
      <c r="TMZ34" s="244"/>
      <c r="TNA34" s="244"/>
      <c r="TNB34" s="244"/>
      <c r="TNC34" s="244"/>
      <c r="TND34" s="244"/>
      <c r="TNE34" s="244"/>
      <c r="TNF34" s="244"/>
      <c r="TNG34" s="244"/>
      <c r="TNH34" s="244"/>
      <c r="TNI34" s="244"/>
      <c r="TNJ34" s="244"/>
      <c r="TNK34" s="244"/>
      <c r="TNL34" s="244"/>
      <c r="TNM34" s="244"/>
      <c r="TNN34" s="244"/>
      <c r="TNO34" s="244"/>
      <c r="TNP34" s="244"/>
      <c r="TNQ34" s="244"/>
      <c r="TNR34" s="244"/>
      <c r="TNS34" s="244"/>
      <c r="TNT34" s="244"/>
      <c r="TNU34" s="244"/>
      <c r="TNV34" s="244"/>
      <c r="TNW34" s="244"/>
      <c r="TNX34" s="244"/>
      <c r="TNY34" s="244"/>
      <c r="TNZ34" s="244"/>
      <c r="TOA34" s="244"/>
      <c r="TOB34" s="244"/>
      <c r="TOC34" s="244"/>
      <c r="TOD34" s="244"/>
      <c r="TOE34" s="244"/>
      <c r="TOF34" s="244"/>
      <c r="TOG34" s="244"/>
      <c r="TOH34" s="244"/>
      <c r="TOI34" s="244"/>
      <c r="TOJ34" s="244"/>
      <c r="TOK34" s="244"/>
      <c r="TOL34" s="244"/>
      <c r="TOM34" s="244"/>
      <c r="TON34" s="244"/>
      <c r="TOO34" s="244"/>
      <c r="TOP34" s="244"/>
      <c r="TOQ34" s="244"/>
      <c r="TOR34" s="244"/>
      <c r="TOS34" s="244"/>
      <c r="TOT34" s="244"/>
      <c r="TOU34" s="244"/>
      <c r="TOV34" s="244"/>
      <c r="TOW34" s="244"/>
      <c r="TOX34" s="244"/>
      <c r="TOY34" s="244"/>
      <c r="TOZ34" s="244"/>
      <c r="TPA34" s="244"/>
      <c r="TPB34" s="244"/>
      <c r="TPC34" s="244"/>
      <c r="TPD34" s="244"/>
      <c r="TPE34" s="244"/>
      <c r="TPF34" s="244"/>
      <c r="TPG34" s="244"/>
      <c r="TPH34" s="244"/>
      <c r="TPI34" s="244"/>
      <c r="TPJ34" s="244"/>
      <c r="TPK34" s="244"/>
      <c r="TPL34" s="244"/>
      <c r="TPM34" s="244"/>
      <c r="TPN34" s="244"/>
      <c r="TPO34" s="244"/>
      <c r="TPP34" s="244"/>
      <c r="TPQ34" s="244"/>
      <c r="TPR34" s="244"/>
      <c r="TPS34" s="244"/>
      <c r="TPT34" s="244"/>
      <c r="TPU34" s="244"/>
      <c r="TPV34" s="244"/>
      <c r="TPW34" s="244"/>
      <c r="TPX34" s="244"/>
      <c r="TPY34" s="244"/>
      <c r="TPZ34" s="244"/>
      <c r="TQA34" s="244"/>
      <c r="TQB34" s="244"/>
      <c r="TQC34" s="244"/>
      <c r="TQD34" s="244"/>
      <c r="TQE34" s="244"/>
      <c r="TQF34" s="244"/>
      <c r="TQG34" s="244"/>
      <c r="TQH34" s="244"/>
      <c r="TQI34" s="244"/>
      <c r="TQJ34" s="244"/>
      <c r="TQK34" s="244"/>
      <c r="TQL34" s="244"/>
      <c r="TQM34" s="244"/>
      <c r="TQN34" s="244"/>
      <c r="TQO34" s="244"/>
      <c r="TQP34" s="244"/>
      <c r="TQQ34" s="244"/>
      <c r="TQR34" s="244"/>
      <c r="TQS34" s="244"/>
      <c r="TQT34" s="244"/>
      <c r="TQU34" s="244"/>
      <c r="TQV34" s="244"/>
      <c r="TQW34" s="244"/>
      <c r="TQX34" s="244"/>
      <c r="TQY34" s="244"/>
      <c r="TQZ34" s="244"/>
      <c r="TRA34" s="244"/>
      <c r="TRB34" s="244"/>
      <c r="TRC34" s="244"/>
      <c r="TRD34" s="244"/>
      <c r="TRE34" s="244"/>
      <c r="TRF34" s="244"/>
      <c r="TRG34" s="244"/>
      <c r="TRH34" s="244"/>
      <c r="TRI34" s="244"/>
      <c r="TRJ34" s="244"/>
      <c r="TRK34" s="244"/>
      <c r="TRL34" s="244"/>
      <c r="TRM34" s="244"/>
      <c r="TRN34" s="244"/>
      <c r="TRO34" s="244"/>
      <c r="TRP34" s="244"/>
      <c r="TRQ34" s="244"/>
      <c r="TRR34" s="244"/>
      <c r="TRS34" s="244"/>
      <c r="TRT34" s="244"/>
      <c r="TRU34" s="244"/>
      <c r="TRV34" s="244"/>
      <c r="TRW34" s="244"/>
      <c r="TRX34" s="244"/>
      <c r="TRY34" s="244"/>
      <c r="TRZ34" s="244"/>
      <c r="TSA34" s="244"/>
      <c r="TSB34" s="244"/>
      <c r="TSC34" s="244"/>
      <c r="TSD34" s="244"/>
      <c r="TSE34" s="244"/>
      <c r="TSF34" s="244"/>
      <c r="TSG34" s="244"/>
      <c r="TSH34" s="244"/>
      <c r="TSI34" s="244"/>
      <c r="TSJ34" s="244"/>
      <c r="TSK34" s="244"/>
      <c r="TSL34" s="244"/>
      <c r="TSM34" s="244"/>
      <c r="TSN34" s="244"/>
      <c r="TSO34" s="244"/>
      <c r="TSP34" s="244"/>
      <c r="TSQ34" s="244"/>
      <c r="TSR34" s="244"/>
      <c r="TSS34" s="244"/>
      <c r="TST34" s="244"/>
      <c r="TSU34" s="244"/>
      <c r="TSV34" s="244"/>
      <c r="TSW34" s="244"/>
      <c r="TSX34" s="244"/>
      <c r="TSY34" s="244"/>
      <c r="TSZ34" s="244"/>
      <c r="TTA34" s="244"/>
      <c r="TTB34" s="244"/>
      <c r="TTC34" s="244"/>
      <c r="TTD34" s="244"/>
      <c r="TTE34" s="244"/>
      <c r="TTF34" s="244"/>
      <c r="TTG34" s="244"/>
      <c r="TTH34" s="244"/>
      <c r="TTI34" s="244"/>
      <c r="TTJ34" s="244"/>
      <c r="TTK34" s="244"/>
      <c r="TTL34" s="244"/>
      <c r="TTM34" s="244"/>
      <c r="TTN34" s="244"/>
      <c r="TTO34" s="244"/>
      <c r="TTP34" s="244"/>
      <c r="TTQ34" s="244"/>
      <c r="TTR34" s="244"/>
      <c r="TTS34" s="244"/>
      <c r="TTT34" s="244"/>
      <c r="TTU34" s="244"/>
      <c r="TTV34" s="244"/>
      <c r="TTW34" s="244"/>
      <c r="TTX34" s="244"/>
      <c r="TTY34" s="244"/>
      <c r="TTZ34" s="244"/>
      <c r="TUA34" s="244"/>
      <c r="TUB34" s="244"/>
      <c r="TUC34" s="244"/>
      <c r="TUD34" s="244"/>
      <c r="TUE34" s="244"/>
      <c r="TUF34" s="244"/>
      <c r="TUG34" s="244"/>
      <c r="TUH34" s="244"/>
      <c r="TUI34" s="244"/>
      <c r="TUJ34" s="244"/>
      <c r="TUK34" s="244"/>
      <c r="TUL34" s="244"/>
      <c r="TUM34" s="244"/>
      <c r="TUN34" s="244"/>
      <c r="TUO34" s="244"/>
      <c r="TUP34" s="244"/>
      <c r="TUQ34" s="244"/>
      <c r="TUR34" s="244"/>
      <c r="TUS34" s="244"/>
      <c r="TUT34" s="244"/>
      <c r="TUU34" s="244"/>
      <c r="TUV34" s="244"/>
      <c r="TUW34" s="244"/>
      <c r="TUX34" s="244"/>
      <c r="TUY34" s="244"/>
      <c r="TUZ34" s="244"/>
      <c r="TVA34" s="244"/>
      <c r="TVB34" s="244"/>
      <c r="TVC34" s="244"/>
      <c r="TVD34" s="244"/>
      <c r="TVE34" s="244"/>
      <c r="TVF34" s="244"/>
      <c r="TVG34" s="244"/>
      <c r="TVH34" s="244"/>
      <c r="TVI34" s="244"/>
      <c r="TVJ34" s="244"/>
      <c r="TVK34" s="244"/>
      <c r="TVL34" s="244"/>
      <c r="TVM34" s="244"/>
      <c r="TVN34" s="244"/>
      <c r="TVO34" s="244"/>
      <c r="TVP34" s="244"/>
      <c r="TVQ34" s="244"/>
      <c r="TVR34" s="244"/>
      <c r="TVS34" s="244"/>
      <c r="TVT34" s="244"/>
      <c r="TVU34" s="244"/>
      <c r="TVV34" s="244"/>
      <c r="TVW34" s="244"/>
      <c r="TVX34" s="244"/>
      <c r="TVY34" s="244"/>
      <c r="TVZ34" s="244"/>
      <c r="TWA34" s="244"/>
      <c r="TWB34" s="244"/>
      <c r="TWC34" s="244"/>
      <c r="TWD34" s="244"/>
      <c r="TWE34" s="244"/>
      <c r="TWF34" s="244"/>
      <c r="TWG34" s="244"/>
      <c r="TWH34" s="244"/>
      <c r="TWI34" s="244"/>
      <c r="TWJ34" s="244"/>
      <c r="TWK34" s="244"/>
      <c r="TWL34" s="244"/>
      <c r="TWM34" s="244"/>
      <c r="TWN34" s="244"/>
      <c r="TWO34" s="244"/>
      <c r="TWP34" s="244"/>
      <c r="TWQ34" s="244"/>
      <c r="TWR34" s="244"/>
      <c r="TWS34" s="244"/>
      <c r="TWT34" s="244"/>
      <c r="TWU34" s="244"/>
      <c r="TWV34" s="244"/>
      <c r="TWW34" s="244"/>
      <c r="TWX34" s="244"/>
      <c r="TWY34" s="244"/>
      <c r="TWZ34" s="244"/>
      <c r="TXA34" s="244"/>
      <c r="TXB34" s="244"/>
      <c r="TXC34" s="244"/>
      <c r="TXD34" s="244"/>
      <c r="TXE34" s="244"/>
      <c r="TXF34" s="244"/>
      <c r="TXG34" s="244"/>
      <c r="TXH34" s="244"/>
      <c r="TXI34" s="244"/>
      <c r="TXJ34" s="244"/>
      <c r="TXK34" s="244"/>
      <c r="TXL34" s="244"/>
      <c r="TXM34" s="244"/>
      <c r="TXN34" s="244"/>
      <c r="TXO34" s="244"/>
      <c r="TXP34" s="244"/>
      <c r="TXQ34" s="244"/>
      <c r="TXR34" s="244"/>
      <c r="TXS34" s="244"/>
      <c r="TXT34" s="244"/>
      <c r="TXU34" s="244"/>
      <c r="TXV34" s="244"/>
      <c r="TXW34" s="244"/>
      <c r="TXX34" s="244"/>
      <c r="TXY34" s="244"/>
      <c r="TXZ34" s="244"/>
      <c r="TYA34" s="244"/>
      <c r="TYB34" s="244"/>
      <c r="TYC34" s="244"/>
      <c r="TYD34" s="244"/>
      <c r="TYE34" s="244"/>
      <c r="TYF34" s="244"/>
      <c r="TYG34" s="244"/>
      <c r="TYH34" s="244"/>
      <c r="TYI34" s="244"/>
      <c r="TYJ34" s="244"/>
      <c r="TYK34" s="244"/>
      <c r="TYL34" s="244"/>
      <c r="TYM34" s="244"/>
      <c r="TYN34" s="244"/>
      <c r="TYO34" s="244"/>
      <c r="TYP34" s="244"/>
      <c r="TYQ34" s="244"/>
      <c r="TYR34" s="244"/>
      <c r="TYS34" s="244"/>
      <c r="TYT34" s="244"/>
      <c r="TYU34" s="244"/>
      <c r="TYV34" s="244"/>
      <c r="TYW34" s="244"/>
      <c r="TYX34" s="244"/>
      <c r="TYY34" s="244"/>
      <c r="TYZ34" s="244"/>
      <c r="TZA34" s="244"/>
      <c r="TZB34" s="244"/>
      <c r="TZC34" s="244"/>
      <c r="TZD34" s="244"/>
      <c r="TZE34" s="244"/>
      <c r="TZF34" s="244"/>
      <c r="TZG34" s="244"/>
      <c r="TZH34" s="244"/>
      <c r="TZI34" s="244"/>
      <c r="TZJ34" s="244"/>
      <c r="TZK34" s="244"/>
      <c r="TZL34" s="244"/>
      <c r="TZM34" s="244"/>
      <c r="TZN34" s="244"/>
      <c r="TZO34" s="244"/>
      <c r="TZP34" s="244"/>
      <c r="TZQ34" s="244"/>
      <c r="TZR34" s="244"/>
      <c r="TZS34" s="244"/>
      <c r="TZT34" s="244"/>
      <c r="TZU34" s="244"/>
      <c r="TZV34" s="244"/>
      <c r="TZW34" s="244"/>
      <c r="TZX34" s="244"/>
      <c r="TZY34" s="244"/>
      <c r="TZZ34" s="244"/>
      <c r="UAA34" s="244"/>
      <c r="UAB34" s="244"/>
      <c r="UAC34" s="244"/>
      <c r="UAD34" s="244"/>
      <c r="UAE34" s="244"/>
      <c r="UAF34" s="244"/>
      <c r="UAG34" s="244"/>
      <c r="UAH34" s="244"/>
      <c r="UAI34" s="244"/>
      <c r="UAJ34" s="244"/>
      <c r="UAK34" s="244"/>
      <c r="UAL34" s="244"/>
      <c r="UAM34" s="244"/>
      <c r="UAN34" s="244"/>
      <c r="UAO34" s="244"/>
      <c r="UAP34" s="244"/>
      <c r="UAQ34" s="244"/>
      <c r="UAR34" s="244"/>
      <c r="UAS34" s="244"/>
      <c r="UAT34" s="244"/>
      <c r="UAU34" s="244"/>
      <c r="UAV34" s="244"/>
      <c r="UAW34" s="244"/>
      <c r="UAX34" s="244"/>
      <c r="UAY34" s="244"/>
      <c r="UAZ34" s="244"/>
      <c r="UBA34" s="244"/>
      <c r="UBB34" s="244"/>
      <c r="UBC34" s="244"/>
      <c r="UBD34" s="244"/>
      <c r="UBE34" s="244"/>
      <c r="UBF34" s="244"/>
      <c r="UBG34" s="244"/>
      <c r="UBH34" s="244"/>
      <c r="UBI34" s="244"/>
      <c r="UBJ34" s="244"/>
      <c r="UBK34" s="244"/>
      <c r="UBL34" s="244"/>
      <c r="UBM34" s="244"/>
      <c r="UBN34" s="244"/>
      <c r="UBO34" s="244"/>
      <c r="UBP34" s="244"/>
      <c r="UBQ34" s="244"/>
      <c r="UBR34" s="244"/>
      <c r="UBS34" s="244"/>
      <c r="UBT34" s="244"/>
      <c r="UBU34" s="244"/>
      <c r="UBV34" s="244"/>
      <c r="UBW34" s="244"/>
      <c r="UBX34" s="244"/>
      <c r="UBY34" s="244"/>
      <c r="UBZ34" s="244"/>
      <c r="UCA34" s="244"/>
      <c r="UCB34" s="244"/>
      <c r="UCC34" s="244"/>
      <c r="UCD34" s="244"/>
      <c r="UCE34" s="244"/>
      <c r="UCF34" s="244"/>
      <c r="UCG34" s="244"/>
      <c r="UCH34" s="244"/>
      <c r="UCI34" s="244"/>
      <c r="UCJ34" s="244"/>
      <c r="UCK34" s="244"/>
      <c r="UCL34" s="244"/>
      <c r="UCM34" s="244"/>
      <c r="UCN34" s="244"/>
      <c r="UCO34" s="244"/>
      <c r="UCP34" s="244"/>
      <c r="UCQ34" s="244"/>
      <c r="UCR34" s="244"/>
      <c r="UCS34" s="244"/>
      <c r="UCT34" s="244"/>
      <c r="UCU34" s="244"/>
      <c r="UCV34" s="244"/>
      <c r="UCW34" s="244"/>
      <c r="UCX34" s="244"/>
      <c r="UCY34" s="244"/>
      <c r="UCZ34" s="244"/>
      <c r="UDA34" s="244"/>
      <c r="UDB34" s="244"/>
      <c r="UDC34" s="244"/>
      <c r="UDD34" s="244"/>
      <c r="UDE34" s="244"/>
      <c r="UDF34" s="244"/>
      <c r="UDG34" s="244"/>
      <c r="UDH34" s="244"/>
      <c r="UDI34" s="244"/>
      <c r="UDJ34" s="244"/>
      <c r="UDK34" s="244"/>
      <c r="UDL34" s="244"/>
      <c r="UDM34" s="244"/>
      <c r="UDN34" s="244"/>
      <c r="UDO34" s="244"/>
      <c r="UDP34" s="244"/>
      <c r="UDQ34" s="244"/>
      <c r="UDR34" s="244"/>
      <c r="UDS34" s="244"/>
      <c r="UDT34" s="244"/>
      <c r="UDU34" s="244"/>
      <c r="UDV34" s="244"/>
      <c r="UDW34" s="244"/>
      <c r="UDX34" s="244"/>
      <c r="UDY34" s="244"/>
      <c r="UDZ34" s="244"/>
      <c r="UEA34" s="244"/>
      <c r="UEB34" s="244"/>
      <c r="UEC34" s="244"/>
      <c r="UED34" s="244"/>
      <c r="UEE34" s="244"/>
      <c r="UEF34" s="244"/>
      <c r="UEG34" s="244"/>
      <c r="UEH34" s="244"/>
      <c r="UEI34" s="244"/>
      <c r="UEJ34" s="244"/>
      <c r="UEK34" s="244"/>
      <c r="UEL34" s="244"/>
      <c r="UEM34" s="244"/>
      <c r="UEN34" s="244"/>
      <c r="UEO34" s="244"/>
      <c r="UEP34" s="244"/>
      <c r="UEQ34" s="244"/>
      <c r="UER34" s="244"/>
      <c r="UES34" s="244"/>
      <c r="UET34" s="244"/>
      <c r="UEU34" s="244"/>
      <c r="UEV34" s="244"/>
      <c r="UEW34" s="244"/>
      <c r="UEX34" s="244"/>
      <c r="UEY34" s="244"/>
      <c r="UEZ34" s="244"/>
      <c r="UFA34" s="244"/>
      <c r="UFB34" s="244"/>
      <c r="UFC34" s="244"/>
      <c r="UFD34" s="244"/>
      <c r="UFE34" s="244"/>
      <c r="UFF34" s="244"/>
      <c r="UFG34" s="244"/>
      <c r="UFH34" s="244"/>
      <c r="UFI34" s="244"/>
      <c r="UFJ34" s="244"/>
      <c r="UFK34" s="244"/>
      <c r="UFL34" s="244"/>
      <c r="UFM34" s="244"/>
      <c r="UFN34" s="244"/>
      <c r="UFO34" s="244"/>
      <c r="UFP34" s="244"/>
      <c r="UFQ34" s="244"/>
      <c r="UFR34" s="244"/>
      <c r="UFS34" s="244"/>
      <c r="UFT34" s="244"/>
      <c r="UFU34" s="244"/>
      <c r="UFV34" s="244"/>
      <c r="UFW34" s="244"/>
      <c r="UFX34" s="244"/>
      <c r="UFY34" s="244"/>
      <c r="UFZ34" s="244"/>
      <c r="UGA34" s="244"/>
      <c r="UGB34" s="244"/>
      <c r="UGC34" s="244"/>
      <c r="UGD34" s="244"/>
      <c r="UGE34" s="244"/>
      <c r="UGF34" s="244"/>
      <c r="UGG34" s="244"/>
      <c r="UGH34" s="244"/>
      <c r="UGI34" s="244"/>
      <c r="UGJ34" s="244"/>
      <c r="UGK34" s="244"/>
      <c r="UGL34" s="244"/>
      <c r="UGM34" s="244"/>
      <c r="UGN34" s="244"/>
      <c r="UGO34" s="244"/>
      <c r="UGP34" s="244"/>
      <c r="UGQ34" s="244"/>
      <c r="UGR34" s="244"/>
      <c r="UGS34" s="244"/>
      <c r="UGT34" s="244"/>
      <c r="UGU34" s="244"/>
      <c r="UGV34" s="244"/>
      <c r="UGW34" s="244"/>
      <c r="UGX34" s="244"/>
      <c r="UGY34" s="244"/>
      <c r="UGZ34" s="244"/>
      <c r="UHA34" s="244"/>
      <c r="UHB34" s="244"/>
      <c r="UHC34" s="244"/>
      <c r="UHD34" s="244"/>
      <c r="UHE34" s="244"/>
      <c r="UHF34" s="244"/>
      <c r="UHG34" s="244"/>
      <c r="UHH34" s="244"/>
      <c r="UHI34" s="244"/>
      <c r="UHJ34" s="244"/>
      <c r="UHK34" s="244"/>
      <c r="UHL34" s="244"/>
      <c r="UHM34" s="244"/>
      <c r="UHN34" s="244"/>
      <c r="UHO34" s="244"/>
      <c r="UHP34" s="244"/>
      <c r="UHQ34" s="244"/>
      <c r="UHR34" s="244"/>
      <c r="UHS34" s="244"/>
      <c r="UHT34" s="244"/>
      <c r="UHU34" s="244"/>
      <c r="UHV34" s="244"/>
      <c r="UHW34" s="244"/>
      <c r="UHX34" s="244"/>
      <c r="UHY34" s="244"/>
      <c r="UHZ34" s="244"/>
      <c r="UIA34" s="244"/>
      <c r="UIB34" s="244"/>
      <c r="UIC34" s="244"/>
      <c r="UID34" s="244"/>
      <c r="UIE34" s="244"/>
      <c r="UIF34" s="244"/>
      <c r="UIG34" s="244"/>
      <c r="UIH34" s="244"/>
      <c r="UII34" s="244"/>
      <c r="UIJ34" s="244"/>
      <c r="UIK34" s="244"/>
      <c r="UIL34" s="244"/>
      <c r="UIM34" s="244"/>
      <c r="UIN34" s="244"/>
      <c r="UIO34" s="244"/>
      <c r="UIP34" s="244"/>
      <c r="UIQ34" s="244"/>
      <c r="UIR34" s="244"/>
      <c r="UIS34" s="244"/>
      <c r="UIT34" s="244"/>
      <c r="UIU34" s="244"/>
      <c r="UIV34" s="244"/>
      <c r="UIW34" s="244"/>
      <c r="UIX34" s="244"/>
      <c r="UIY34" s="244"/>
      <c r="UIZ34" s="244"/>
      <c r="UJA34" s="244"/>
      <c r="UJB34" s="244"/>
      <c r="UJC34" s="244"/>
      <c r="UJD34" s="244"/>
      <c r="UJE34" s="244"/>
      <c r="UJF34" s="244"/>
      <c r="UJG34" s="244"/>
      <c r="UJH34" s="244"/>
      <c r="UJI34" s="244"/>
      <c r="UJJ34" s="244"/>
      <c r="UJK34" s="244"/>
      <c r="UJL34" s="244"/>
      <c r="UJM34" s="244"/>
      <c r="UJN34" s="244"/>
      <c r="UJO34" s="244"/>
      <c r="UJP34" s="244"/>
      <c r="UJQ34" s="244"/>
      <c r="UJR34" s="244"/>
      <c r="UJS34" s="244"/>
      <c r="UJT34" s="244"/>
      <c r="UJU34" s="244"/>
      <c r="UJV34" s="244"/>
      <c r="UJW34" s="244"/>
      <c r="UJX34" s="244"/>
      <c r="UJY34" s="244"/>
      <c r="UJZ34" s="244"/>
      <c r="UKA34" s="244"/>
      <c r="UKB34" s="244"/>
      <c r="UKC34" s="244"/>
      <c r="UKD34" s="244"/>
      <c r="UKE34" s="244"/>
      <c r="UKF34" s="244"/>
      <c r="UKG34" s="244"/>
      <c r="UKH34" s="244"/>
      <c r="UKI34" s="244"/>
      <c r="UKJ34" s="244"/>
      <c r="UKK34" s="244"/>
      <c r="UKL34" s="244"/>
      <c r="UKM34" s="244"/>
      <c r="UKN34" s="244"/>
      <c r="UKO34" s="244"/>
      <c r="UKP34" s="244"/>
      <c r="UKQ34" s="244"/>
      <c r="UKR34" s="244"/>
      <c r="UKS34" s="244"/>
      <c r="UKT34" s="244"/>
      <c r="UKU34" s="244"/>
      <c r="UKV34" s="244"/>
      <c r="UKW34" s="244"/>
      <c r="UKX34" s="244"/>
      <c r="UKY34" s="244"/>
      <c r="UKZ34" s="244"/>
      <c r="ULA34" s="244"/>
      <c r="ULB34" s="244"/>
      <c r="ULC34" s="244"/>
      <c r="ULD34" s="244"/>
      <c r="ULE34" s="244"/>
      <c r="ULF34" s="244"/>
      <c r="ULG34" s="244"/>
      <c r="ULH34" s="244"/>
      <c r="ULI34" s="244"/>
      <c r="ULJ34" s="244"/>
      <c r="ULK34" s="244"/>
      <c r="ULL34" s="244"/>
      <c r="ULM34" s="244"/>
      <c r="ULN34" s="244"/>
      <c r="ULO34" s="244"/>
      <c r="ULP34" s="244"/>
      <c r="ULQ34" s="244"/>
      <c r="ULR34" s="244"/>
      <c r="ULS34" s="244"/>
      <c r="ULT34" s="244"/>
      <c r="ULU34" s="244"/>
      <c r="ULV34" s="244"/>
      <c r="ULW34" s="244"/>
      <c r="ULX34" s="244"/>
      <c r="ULY34" s="244"/>
      <c r="ULZ34" s="244"/>
      <c r="UMA34" s="244"/>
      <c r="UMB34" s="244"/>
      <c r="UMC34" s="244"/>
      <c r="UMD34" s="244"/>
      <c r="UME34" s="244"/>
      <c r="UMF34" s="244"/>
      <c r="UMG34" s="244"/>
      <c r="UMH34" s="244"/>
      <c r="UMI34" s="244"/>
      <c r="UMJ34" s="244"/>
      <c r="UMK34" s="244"/>
      <c r="UML34" s="244"/>
      <c r="UMM34" s="244"/>
      <c r="UMN34" s="244"/>
      <c r="UMO34" s="244"/>
      <c r="UMP34" s="244"/>
      <c r="UMQ34" s="244"/>
      <c r="UMR34" s="244"/>
      <c r="UMS34" s="244"/>
      <c r="UMT34" s="244"/>
      <c r="UMU34" s="244"/>
      <c r="UMV34" s="244"/>
      <c r="UMW34" s="244"/>
      <c r="UMX34" s="244"/>
      <c r="UMY34" s="244"/>
      <c r="UMZ34" s="244"/>
      <c r="UNA34" s="244"/>
      <c r="UNB34" s="244"/>
      <c r="UNC34" s="244"/>
      <c r="UND34" s="244"/>
      <c r="UNE34" s="244"/>
      <c r="UNF34" s="244"/>
      <c r="UNG34" s="244"/>
      <c r="UNH34" s="244"/>
      <c r="UNI34" s="244"/>
      <c r="UNJ34" s="244"/>
      <c r="UNK34" s="244"/>
      <c r="UNL34" s="244"/>
      <c r="UNM34" s="244"/>
      <c r="UNN34" s="244"/>
      <c r="UNO34" s="244"/>
      <c r="UNP34" s="244"/>
      <c r="UNQ34" s="244"/>
      <c r="UNR34" s="244"/>
      <c r="UNS34" s="244"/>
      <c r="UNT34" s="244"/>
      <c r="UNU34" s="244"/>
      <c r="UNV34" s="244"/>
      <c r="UNW34" s="244"/>
      <c r="UNX34" s="244"/>
      <c r="UNY34" s="244"/>
      <c r="UNZ34" s="244"/>
      <c r="UOA34" s="244"/>
      <c r="UOB34" s="244"/>
      <c r="UOC34" s="244"/>
      <c r="UOD34" s="244"/>
      <c r="UOE34" s="244"/>
      <c r="UOF34" s="244"/>
      <c r="UOG34" s="244"/>
      <c r="UOH34" s="244"/>
      <c r="UOI34" s="244"/>
      <c r="UOJ34" s="244"/>
      <c r="UOK34" s="244"/>
      <c r="UOL34" s="244"/>
      <c r="UOM34" s="244"/>
      <c r="UON34" s="244"/>
      <c r="UOO34" s="244"/>
      <c r="UOP34" s="244"/>
      <c r="UOQ34" s="244"/>
      <c r="UOR34" s="244"/>
      <c r="UOS34" s="244"/>
      <c r="UOT34" s="244"/>
      <c r="UOU34" s="244"/>
      <c r="UOV34" s="244"/>
      <c r="UOW34" s="244"/>
      <c r="UOX34" s="244"/>
      <c r="UOY34" s="244"/>
      <c r="UOZ34" s="244"/>
      <c r="UPA34" s="244"/>
      <c r="UPB34" s="244"/>
      <c r="UPC34" s="244"/>
      <c r="UPD34" s="244"/>
      <c r="UPE34" s="244"/>
      <c r="UPF34" s="244"/>
      <c r="UPG34" s="244"/>
      <c r="UPH34" s="244"/>
      <c r="UPI34" s="244"/>
      <c r="UPJ34" s="244"/>
      <c r="UPK34" s="244"/>
      <c r="UPL34" s="244"/>
      <c r="UPM34" s="244"/>
      <c r="UPN34" s="244"/>
      <c r="UPO34" s="244"/>
      <c r="UPP34" s="244"/>
      <c r="UPQ34" s="244"/>
      <c r="UPR34" s="244"/>
      <c r="UPS34" s="244"/>
      <c r="UPT34" s="244"/>
      <c r="UPU34" s="244"/>
      <c r="UPV34" s="244"/>
      <c r="UPW34" s="244"/>
      <c r="UPX34" s="244"/>
      <c r="UPY34" s="244"/>
      <c r="UPZ34" s="244"/>
      <c r="UQA34" s="244"/>
      <c r="UQB34" s="244"/>
      <c r="UQC34" s="244"/>
      <c r="UQD34" s="244"/>
      <c r="UQE34" s="244"/>
      <c r="UQF34" s="244"/>
      <c r="UQG34" s="244"/>
      <c r="UQH34" s="244"/>
      <c r="UQI34" s="244"/>
      <c r="UQJ34" s="244"/>
      <c r="UQK34" s="244"/>
      <c r="UQL34" s="244"/>
      <c r="UQM34" s="244"/>
      <c r="UQN34" s="244"/>
      <c r="UQO34" s="244"/>
      <c r="UQP34" s="244"/>
      <c r="UQQ34" s="244"/>
      <c r="UQR34" s="244"/>
      <c r="UQS34" s="244"/>
      <c r="UQT34" s="244"/>
      <c r="UQU34" s="244"/>
      <c r="UQV34" s="244"/>
      <c r="UQW34" s="244"/>
      <c r="UQX34" s="244"/>
      <c r="UQY34" s="244"/>
      <c r="UQZ34" s="244"/>
      <c r="URA34" s="244"/>
      <c r="URB34" s="244"/>
      <c r="URC34" s="244"/>
      <c r="URD34" s="244"/>
      <c r="URE34" s="244"/>
      <c r="URF34" s="244"/>
      <c r="URG34" s="244"/>
      <c r="URH34" s="244"/>
      <c r="URI34" s="244"/>
      <c r="URJ34" s="244"/>
      <c r="URK34" s="244"/>
      <c r="URL34" s="244"/>
      <c r="URM34" s="244"/>
      <c r="URN34" s="244"/>
      <c r="URO34" s="244"/>
      <c r="URP34" s="244"/>
      <c r="URQ34" s="244"/>
      <c r="URR34" s="244"/>
      <c r="URS34" s="244"/>
      <c r="URT34" s="244"/>
      <c r="URU34" s="244"/>
      <c r="URV34" s="244"/>
      <c r="URW34" s="244"/>
      <c r="URX34" s="244"/>
      <c r="URY34" s="244"/>
      <c r="URZ34" s="244"/>
      <c r="USA34" s="244"/>
      <c r="USB34" s="244"/>
      <c r="USC34" s="244"/>
      <c r="USD34" s="244"/>
      <c r="USE34" s="244"/>
      <c r="USF34" s="244"/>
      <c r="USG34" s="244"/>
      <c r="USH34" s="244"/>
      <c r="USI34" s="244"/>
      <c r="USJ34" s="244"/>
      <c r="USK34" s="244"/>
      <c r="USL34" s="244"/>
      <c r="USM34" s="244"/>
      <c r="USN34" s="244"/>
      <c r="USO34" s="244"/>
      <c r="USP34" s="244"/>
      <c r="USQ34" s="244"/>
      <c r="USR34" s="244"/>
      <c r="USS34" s="244"/>
      <c r="UST34" s="244"/>
      <c r="USU34" s="244"/>
      <c r="USV34" s="244"/>
      <c r="USW34" s="244"/>
      <c r="USX34" s="244"/>
      <c r="USY34" s="244"/>
      <c r="USZ34" s="244"/>
      <c r="UTA34" s="244"/>
      <c r="UTB34" s="244"/>
      <c r="UTC34" s="244"/>
      <c r="UTD34" s="244"/>
      <c r="UTE34" s="244"/>
      <c r="UTF34" s="244"/>
      <c r="UTG34" s="244"/>
      <c r="UTH34" s="244"/>
      <c r="UTI34" s="244"/>
      <c r="UTJ34" s="244"/>
      <c r="UTK34" s="244"/>
      <c r="UTL34" s="244"/>
      <c r="UTM34" s="244"/>
      <c r="UTN34" s="244"/>
      <c r="UTO34" s="244"/>
      <c r="UTP34" s="244"/>
      <c r="UTQ34" s="244"/>
      <c r="UTR34" s="244"/>
      <c r="UTS34" s="244"/>
      <c r="UTT34" s="244"/>
      <c r="UTU34" s="244"/>
      <c r="UTV34" s="244"/>
      <c r="UTW34" s="244"/>
      <c r="UTX34" s="244"/>
      <c r="UTY34" s="244"/>
      <c r="UTZ34" s="244"/>
      <c r="UUA34" s="244"/>
      <c r="UUB34" s="244"/>
      <c r="UUC34" s="244"/>
      <c r="UUD34" s="244"/>
      <c r="UUE34" s="244"/>
      <c r="UUF34" s="244"/>
      <c r="UUG34" s="244"/>
      <c r="UUH34" s="244"/>
      <c r="UUI34" s="244"/>
      <c r="UUJ34" s="244"/>
      <c r="UUK34" s="244"/>
      <c r="UUL34" s="244"/>
      <c r="UUM34" s="244"/>
      <c r="UUN34" s="244"/>
      <c r="UUO34" s="244"/>
      <c r="UUP34" s="244"/>
      <c r="UUQ34" s="244"/>
      <c r="UUR34" s="244"/>
      <c r="UUS34" s="244"/>
      <c r="UUT34" s="244"/>
      <c r="UUU34" s="244"/>
      <c r="UUV34" s="244"/>
      <c r="UUW34" s="244"/>
      <c r="UUX34" s="244"/>
      <c r="UUY34" s="244"/>
      <c r="UUZ34" s="244"/>
      <c r="UVA34" s="244"/>
      <c r="UVB34" s="244"/>
      <c r="UVC34" s="244"/>
      <c r="UVD34" s="244"/>
      <c r="UVE34" s="244"/>
      <c r="UVF34" s="244"/>
      <c r="UVG34" s="244"/>
      <c r="UVH34" s="244"/>
      <c r="UVI34" s="244"/>
      <c r="UVJ34" s="244"/>
      <c r="UVK34" s="244"/>
      <c r="UVL34" s="244"/>
      <c r="UVM34" s="244"/>
      <c r="UVN34" s="244"/>
      <c r="UVO34" s="244"/>
      <c r="UVP34" s="244"/>
      <c r="UVQ34" s="244"/>
      <c r="UVR34" s="244"/>
      <c r="UVS34" s="244"/>
      <c r="UVT34" s="244"/>
      <c r="UVU34" s="244"/>
      <c r="UVV34" s="244"/>
      <c r="UVW34" s="244"/>
      <c r="UVX34" s="244"/>
      <c r="UVY34" s="244"/>
      <c r="UVZ34" s="244"/>
      <c r="UWA34" s="244"/>
      <c r="UWB34" s="244"/>
      <c r="UWC34" s="244"/>
      <c r="UWD34" s="244"/>
      <c r="UWE34" s="244"/>
      <c r="UWF34" s="244"/>
      <c r="UWG34" s="244"/>
      <c r="UWH34" s="244"/>
      <c r="UWI34" s="244"/>
      <c r="UWJ34" s="244"/>
      <c r="UWK34" s="244"/>
      <c r="UWL34" s="244"/>
      <c r="UWM34" s="244"/>
      <c r="UWN34" s="244"/>
      <c r="UWO34" s="244"/>
      <c r="UWP34" s="244"/>
      <c r="UWQ34" s="244"/>
      <c r="UWR34" s="244"/>
      <c r="UWS34" s="244"/>
      <c r="UWT34" s="244"/>
      <c r="UWU34" s="244"/>
      <c r="UWV34" s="244"/>
      <c r="UWW34" s="244"/>
      <c r="UWX34" s="244"/>
      <c r="UWY34" s="244"/>
      <c r="UWZ34" s="244"/>
      <c r="UXA34" s="244"/>
      <c r="UXB34" s="244"/>
      <c r="UXC34" s="244"/>
      <c r="UXD34" s="244"/>
      <c r="UXE34" s="244"/>
      <c r="UXF34" s="244"/>
      <c r="UXG34" s="244"/>
      <c r="UXH34" s="244"/>
      <c r="UXI34" s="244"/>
      <c r="UXJ34" s="244"/>
      <c r="UXK34" s="244"/>
      <c r="UXL34" s="244"/>
      <c r="UXM34" s="244"/>
      <c r="UXN34" s="244"/>
      <c r="UXO34" s="244"/>
      <c r="UXP34" s="244"/>
      <c r="UXQ34" s="244"/>
      <c r="UXR34" s="244"/>
      <c r="UXS34" s="244"/>
      <c r="UXT34" s="244"/>
      <c r="UXU34" s="244"/>
      <c r="UXV34" s="244"/>
      <c r="UXW34" s="244"/>
      <c r="UXX34" s="244"/>
      <c r="UXY34" s="244"/>
      <c r="UXZ34" s="244"/>
      <c r="UYA34" s="244"/>
      <c r="UYB34" s="244"/>
      <c r="UYC34" s="244"/>
      <c r="UYD34" s="244"/>
      <c r="UYE34" s="244"/>
      <c r="UYF34" s="244"/>
      <c r="UYG34" s="244"/>
      <c r="UYH34" s="244"/>
      <c r="UYI34" s="244"/>
      <c r="UYJ34" s="244"/>
      <c r="UYK34" s="244"/>
      <c r="UYL34" s="244"/>
      <c r="UYM34" s="244"/>
      <c r="UYN34" s="244"/>
      <c r="UYO34" s="244"/>
      <c r="UYP34" s="244"/>
      <c r="UYQ34" s="244"/>
      <c r="UYR34" s="244"/>
      <c r="UYS34" s="244"/>
      <c r="UYT34" s="244"/>
      <c r="UYU34" s="244"/>
      <c r="UYV34" s="244"/>
      <c r="UYW34" s="244"/>
      <c r="UYX34" s="244"/>
      <c r="UYY34" s="244"/>
      <c r="UYZ34" s="244"/>
      <c r="UZA34" s="244"/>
      <c r="UZB34" s="244"/>
      <c r="UZC34" s="244"/>
      <c r="UZD34" s="244"/>
      <c r="UZE34" s="244"/>
      <c r="UZF34" s="244"/>
      <c r="UZG34" s="244"/>
      <c r="UZH34" s="244"/>
      <c r="UZI34" s="244"/>
      <c r="UZJ34" s="244"/>
      <c r="UZK34" s="244"/>
      <c r="UZL34" s="244"/>
      <c r="UZM34" s="244"/>
      <c r="UZN34" s="244"/>
      <c r="UZO34" s="244"/>
      <c r="UZP34" s="244"/>
      <c r="UZQ34" s="244"/>
      <c r="UZR34" s="244"/>
      <c r="UZS34" s="244"/>
      <c r="UZT34" s="244"/>
      <c r="UZU34" s="244"/>
      <c r="UZV34" s="244"/>
      <c r="UZW34" s="244"/>
      <c r="UZX34" s="244"/>
      <c r="UZY34" s="244"/>
      <c r="UZZ34" s="244"/>
      <c r="VAA34" s="244"/>
      <c r="VAB34" s="244"/>
      <c r="VAC34" s="244"/>
      <c r="VAD34" s="244"/>
      <c r="VAE34" s="244"/>
      <c r="VAF34" s="244"/>
      <c r="VAG34" s="244"/>
      <c r="VAH34" s="244"/>
      <c r="VAI34" s="244"/>
      <c r="VAJ34" s="244"/>
      <c r="VAK34" s="244"/>
      <c r="VAL34" s="244"/>
      <c r="VAM34" s="244"/>
      <c r="VAN34" s="244"/>
      <c r="VAO34" s="244"/>
      <c r="VAP34" s="244"/>
      <c r="VAQ34" s="244"/>
      <c r="VAR34" s="244"/>
      <c r="VAS34" s="244"/>
      <c r="VAT34" s="244"/>
      <c r="VAU34" s="244"/>
      <c r="VAV34" s="244"/>
      <c r="VAW34" s="244"/>
      <c r="VAX34" s="244"/>
      <c r="VAY34" s="244"/>
      <c r="VAZ34" s="244"/>
      <c r="VBA34" s="244"/>
      <c r="VBB34" s="244"/>
      <c r="VBC34" s="244"/>
      <c r="VBD34" s="244"/>
      <c r="VBE34" s="244"/>
      <c r="VBF34" s="244"/>
      <c r="VBG34" s="244"/>
      <c r="VBH34" s="244"/>
      <c r="VBI34" s="244"/>
      <c r="VBJ34" s="244"/>
      <c r="VBK34" s="244"/>
      <c r="VBL34" s="244"/>
      <c r="VBM34" s="244"/>
      <c r="VBN34" s="244"/>
      <c r="VBO34" s="244"/>
      <c r="VBP34" s="244"/>
      <c r="VBQ34" s="244"/>
      <c r="VBR34" s="244"/>
      <c r="VBS34" s="244"/>
      <c r="VBT34" s="244"/>
      <c r="VBU34" s="244"/>
      <c r="VBV34" s="244"/>
      <c r="VBW34" s="244"/>
      <c r="VBX34" s="244"/>
      <c r="VBY34" s="244"/>
      <c r="VBZ34" s="244"/>
      <c r="VCA34" s="244"/>
      <c r="VCB34" s="244"/>
      <c r="VCC34" s="244"/>
      <c r="VCD34" s="244"/>
      <c r="VCE34" s="244"/>
      <c r="VCF34" s="244"/>
      <c r="VCG34" s="244"/>
      <c r="VCH34" s="244"/>
      <c r="VCI34" s="244"/>
      <c r="VCJ34" s="244"/>
      <c r="VCK34" s="244"/>
      <c r="VCL34" s="244"/>
      <c r="VCM34" s="244"/>
      <c r="VCN34" s="244"/>
      <c r="VCO34" s="244"/>
      <c r="VCP34" s="244"/>
      <c r="VCQ34" s="244"/>
      <c r="VCR34" s="244"/>
      <c r="VCS34" s="244"/>
      <c r="VCT34" s="244"/>
      <c r="VCU34" s="244"/>
      <c r="VCV34" s="244"/>
      <c r="VCW34" s="244"/>
      <c r="VCX34" s="244"/>
      <c r="VCY34" s="244"/>
      <c r="VCZ34" s="244"/>
      <c r="VDA34" s="244"/>
      <c r="VDB34" s="244"/>
      <c r="VDC34" s="244"/>
      <c r="VDD34" s="244"/>
      <c r="VDE34" s="244"/>
      <c r="VDF34" s="244"/>
      <c r="VDG34" s="244"/>
      <c r="VDH34" s="244"/>
      <c r="VDI34" s="244"/>
      <c r="VDJ34" s="244"/>
      <c r="VDK34" s="244"/>
      <c r="VDL34" s="244"/>
      <c r="VDM34" s="244"/>
      <c r="VDN34" s="244"/>
      <c r="VDO34" s="244"/>
      <c r="VDP34" s="244"/>
      <c r="VDQ34" s="244"/>
      <c r="VDR34" s="244"/>
      <c r="VDS34" s="244"/>
      <c r="VDT34" s="244"/>
      <c r="VDU34" s="244"/>
      <c r="VDV34" s="244"/>
      <c r="VDW34" s="244"/>
      <c r="VDX34" s="244"/>
      <c r="VDY34" s="244"/>
      <c r="VDZ34" s="244"/>
      <c r="VEA34" s="244"/>
      <c r="VEB34" s="244"/>
      <c r="VEC34" s="244"/>
      <c r="VED34" s="244"/>
      <c r="VEE34" s="244"/>
      <c r="VEF34" s="244"/>
      <c r="VEG34" s="244"/>
      <c r="VEH34" s="244"/>
      <c r="VEI34" s="244"/>
      <c r="VEJ34" s="244"/>
      <c r="VEK34" s="244"/>
      <c r="VEL34" s="244"/>
      <c r="VEM34" s="244"/>
      <c r="VEN34" s="244"/>
      <c r="VEO34" s="244"/>
      <c r="VEP34" s="244"/>
      <c r="VEQ34" s="244"/>
      <c r="VER34" s="244"/>
      <c r="VES34" s="244"/>
      <c r="VET34" s="244"/>
      <c r="VEU34" s="244"/>
      <c r="VEV34" s="244"/>
      <c r="VEW34" s="244"/>
      <c r="VEX34" s="244"/>
      <c r="VEY34" s="244"/>
      <c r="VEZ34" s="244"/>
      <c r="VFA34" s="244"/>
      <c r="VFB34" s="244"/>
      <c r="VFC34" s="244"/>
      <c r="VFD34" s="244"/>
      <c r="VFE34" s="244"/>
      <c r="VFF34" s="244"/>
      <c r="VFG34" s="244"/>
      <c r="VFH34" s="244"/>
      <c r="VFI34" s="244"/>
      <c r="VFJ34" s="244"/>
      <c r="VFK34" s="244"/>
      <c r="VFL34" s="244"/>
      <c r="VFM34" s="244"/>
      <c r="VFN34" s="244"/>
      <c r="VFO34" s="244"/>
      <c r="VFP34" s="244"/>
      <c r="VFQ34" s="244"/>
      <c r="VFR34" s="244"/>
      <c r="VFS34" s="244"/>
      <c r="VFT34" s="244"/>
      <c r="VFU34" s="244"/>
      <c r="VFV34" s="244"/>
      <c r="VFW34" s="244"/>
      <c r="VFX34" s="244"/>
      <c r="VFY34" s="244"/>
      <c r="VFZ34" s="244"/>
      <c r="VGA34" s="244"/>
      <c r="VGB34" s="244"/>
      <c r="VGC34" s="244"/>
      <c r="VGD34" s="244"/>
      <c r="VGE34" s="244"/>
      <c r="VGF34" s="244"/>
      <c r="VGG34" s="244"/>
      <c r="VGH34" s="244"/>
      <c r="VGI34" s="244"/>
      <c r="VGJ34" s="244"/>
      <c r="VGK34" s="244"/>
      <c r="VGL34" s="244"/>
      <c r="VGM34" s="244"/>
      <c r="VGN34" s="244"/>
      <c r="VGO34" s="244"/>
      <c r="VGP34" s="244"/>
      <c r="VGQ34" s="244"/>
      <c r="VGR34" s="244"/>
      <c r="VGS34" s="244"/>
      <c r="VGT34" s="244"/>
      <c r="VGU34" s="244"/>
      <c r="VGV34" s="244"/>
      <c r="VGW34" s="244"/>
      <c r="VGX34" s="244"/>
      <c r="VGY34" s="244"/>
      <c r="VGZ34" s="244"/>
      <c r="VHA34" s="244"/>
      <c r="VHB34" s="244"/>
      <c r="VHC34" s="244"/>
      <c r="VHD34" s="244"/>
      <c r="VHE34" s="244"/>
      <c r="VHF34" s="244"/>
      <c r="VHG34" s="244"/>
      <c r="VHH34" s="244"/>
      <c r="VHI34" s="244"/>
      <c r="VHJ34" s="244"/>
      <c r="VHK34" s="244"/>
      <c r="VHL34" s="244"/>
      <c r="VHM34" s="244"/>
      <c r="VHN34" s="244"/>
      <c r="VHO34" s="244"/>
      <c r="VHP34" s="244"/>
      <c r="VHQ34" s="244"/>
      <c r="VHR34" s="244"/>
      <c r="VHS34" s="244"/>
      <c r="VHT34" s="244"/>
      <c r="VHU34" s="244"/>
      <c r="VHV34" s="244"/>
      <c r="VHW34" s="244"/>
      <c r="VHX34" s="244"/>
      <c r="VHY34" s="244"/>
      <c r="VHZ34" s="244"/>
      <c r="VIA34" s="244"/>
      <c r="VIB34" s="244"/>
      <c r="VIC34" s="244"/>
      <c r="VID34" s="244"/>
      <c r="VIE34" s="244"/>
      <c r="VIF34" s="244"/>
      <c r="VIG34" s="244"/>
      <c r="VIH34" s="244"/>
      <c r="VII34" s="244"/>
      <c r="VIJ34" s="244"/>
      <c r="VIK34" s="244"/>
      <c r="VIL34" s="244"/>
      <c r="VIM34" s="244"/>
      <c r="VIN34" s="244"/>
      <c r="VIO34" s="244"/>
      <c r="VIP34" s="244"/>
      <c r="VIQ34" s="244"/>
      <c r="VIR34" s="244"/>
      <c r="VIS34" s="244"/>
      <c r="VIT34" s="244"/>
      <c r="VIU34" s="244"/>
      <c r="VIV34" s="244"/>
      <c r="VIW34" s="244"/>
      <c r="VIX34" s="244"/>
      <c r="VIY34" s="244"/>
      <c r="VIZ34" s="244"/>
      <c r="VJA34" s="244"/>
      <c r="VJB34" s="244"/>
      <c r="VJC34" s="244"/>
      <c r="VJD34" s="244"/>
      <c r="VJE34" s="244"/>
      <c r="VJF34" s="244"/>
      <c r="VJG34" s="244"/>
      <c r="VJH34" s="244"/>
      <c r="VJI34" s="244"/>
      <c r="VJJ34" s="244"/>
      <c r="VJK34" s="244"/>
      <c r="VJL34" s="244"/>
      <c r="VJM34" s="244"/>
      <c r="VJN34" s="244"/>
      <c r="VJO34" s="244"/>
      <c r="VJP34" s="244"/>
      <c r="VJQ34" s="244"/>
      <c r="VJR34" s="244"/>
      <c r="VJS34" s="244"/>
      <c r="VJT34" s="244"/>
      <c r="VJU34" s="244"/>
      <c r="VJV34" s="244"/>
      <c r="VJW34" s="244"/>
      <c r="VJX34" s="244"/>
      <c r="VJY34" s="244"/>
      <c r="VJZ34" s="244"/>
      <c r="VKA34" s="244"/>
      <c r="VKB34" s="244"/>
      <c r="VKC34" s="244"/>
      <c r="VKD34" s="244"/>
      <c r="VKE34" s="244"/>
      <c r="VKF34" s="244"/>
      <c r="VKG34" s="244"/>
      <c r="VKH34" s="244"/>
      <c r="VKI34" s="244"/>
      <c r="VKJ34" s="244"/>
      <c r="VKK34" s="244"/>
      <c r="VKL34" s="244"/>
      <c r="VKM34" s="244"/>
      <c r="VKN34" s="244"/>
      <c r="VKO34" s="244"/>
      <c r="VKP34" s="244"/>
      <c r="VKQ34" s="244"/>
      <c r="VKR34" s="244"/>
      <c r="VKS34" s="244"/>
      <c r="VKT34" s="244"/>
      <c r="VKU34" s="244"/>
      <c r="VKV34" s="244"/>
      <c r="VKW34" s="244"/>
      <c r="VKX34" s="244"/>
      <c r="VKY34" s="244"/>
      <c r="VKZ34" s="244"/>
      <c r="VLA34" s="244"/>
      <c r="VLB34" s="244"/>
      <c r="VLC34" s="244"/>
      <c r="VLD34" s="244"/>
      <c r="VLE34" s="244"/>
      <c r="VLF34" s="244"/>
      <c r="VLG34" s="244"/>
      <c r="VLH34" s="244"/>
      <c r="VLI34" s="244"/>
      <c r="VLJ34" s="244"/>
      <c r="VLK34" s="244"/>
      <c r="VLL34" s="244"/>
      <c r="VLM34" s="244"/>
      <c r="VLN34" s="244"/>
      <c r="VLO34" s="244"/>
      <c r="VLP34" s="244"/>
      <c r="VLQ34" s="244"/>
      <c r="VLR34" s="244"/>
      <c r="VLS34" s="244"/>
      <c r="VLT34" s="244"/>
      <c r="VLU34" s="244"/>
      <c r="VLV34" s="244"/>
      <c r="VLW34" s="244"/>
      <c r="VLX34" s="244"/>
      <c r="VLY34" s="244"/>
      <c r="VLZ34" s="244"/>
      <c r="VMA34" s="244"/>
      <c r="VMB34" s="244"/>
      <c r="VMC34" s="244"/>
      <c r="VMD34" s="244"/>
      <c r="VME34" s="244"/>
      <c r="VMF34" s="244"/>
      <c r="VMG34" s="244"/>
      <c r="VMH34" s="244"/>
      <c r="VMI34" s="244"/>
      <c r="VMJ34" s="244"/>
      <c r="VMK34" s="244"/>
      <c r="VML34" s="244"/>
      <c r="VMM34" s="244"/>
      <c r="VMN34" s="244"/>
      <c r="VMO34" s="244"/>
      <c r="VMP34" s="244"/>
      <c r="VMQ34" s="244"/>
      <c r="VMR34" s="244"/>
      <c r="VMS34" s="244"/>
      <c r="VMT34" s="244"/>
      <c r="VMU34" s="244"/>
      <c r="VMV34" s="244"/>
      <c r="VMW34" s="244"/>
      <c r="VMX34" s="244"/>
      <c r="VMY34" s="244"/>
      <c r="VMZ34" s="244"/>
      <c r="VNA34" s="244"/>
      <c r="VNB34" s="244"/>
      <c r="VNC34" s="244"/>
      <c r="VND34" s="244"/>
      <c r="VNE34" s="244"/>
      <c r="VNF34" s="244"/>
      <c r="VNG34" s="244"/>
      <c r="VNH34" s="244"/>
      <c r="VNI34" s="244"/>
      <c r="VNJ34" s="244"/>
      <c r="VNK34" s="244"/>
      <c r="VNL34" s="244"/>
      <c r="VNM34" s="244"/>
      <c r="VNN34" s="244"/>
      <c r="VNO34" s="244"/>
      <c r="VNP34" s="244"/>
      <c r="VNQ34" s="244"/>
      <c r="VNR34" s="244"/>
      <c r="VNS34" s="244"/>
      <c r="VNT34" s="244"/>
      <c r="VNU34" s="244"/>
      <c r="VNV34" s="244"/>
      <c r="VNW34" s="244"/>
      <c r="VNX34" s="244"/>
      <c r="VNY34" s="244"/>
      <c r="VNZ34" s="244"/>
      <c r="VOA34" s="244"/>
      <c r="VOB34" s="244"/>
      <c r="VOC34" s="244"/>
      <c r="VOD34" s="244"/>
      <c r="VOE34" s="244"/>
      <c r="VOF34" s="244"/>
      <c r="VOG34" s="244"/>
      <c r="VOH34" s="244"/>
      <c r="VOI34" s="244"/>
      <c r="VOJ34" s="244"/>
      <c r="VOK34" s="244"/>
      <c r="VOL34" s="244"/>
      <c r="VOM34" s="244"/>
      <c r="VON34" s="244"/>
      <c r="VOO34" s="244"/>
      <c r="VOP34" s="244"/>
      <c r="VOQ34" s="244"/>
      <c r="VOR34" s="244"/>
      <c r="VOS34" s="244"/>
      <c r="VOT34" s="244"/>
      <c r="VOU34" s="244"/>
      <c r="VOV34" s="244"/>
      <c r="VOW34" s="244"/>
      <c r="VOX34" s="244"/>
      <c r="VOY34" s="244"/>
      <c r="VOZ34" s="244"/>
      <c r="VPA34" s="244"/>
      <c r="VPB34" s="244"/>
      <c r="VPC34" s="244"/>
      <c r="VPD34" s="244"/>
      <c r="VPE34" s="244"/>
      <c r="VPF34" s="244"/>
      <c r="VPG34" s="244"/>
      <c r="VPH34" s="244"/>
      <c r="VPI34" s="244"/>
      <c r="VPJ34" s="244"/>
      <c r="VPK34" s="244"/>
      <c r="VPL34" s="244"/>
      <c r="VPM34" s="244"/>
      <c r="VPN34" s="244"/>
      <c r="VPO34" s="244"/>
      <c r="VPP34" s="244"/>
      <c r="VPQ34" s="244"/>
      <c r="VPR34" s="244"/>
      <c r="VPS34" s="244"/>
      <c r="VPT34" s="244"/>
      <c r="VPU34" s="244"/>
      <c r="VPV34" s="244"/>
      <c r="VPW34" s="244"/>
      <c r="VPX34" s="244"/>
      <c r="VPY34" s="244"/>
      <c r="VPZ34" s="244"/>
      <c r="VQA34" s="244"/>
      <c r="VQB34" s="244"/>
      <c r="VQC34" s="244"/>
      <c r="VQD34" s="244"/>
      <c r="VQE34" s="244"/>
      <c r="VQF34" s="244"/>
      <c r="VQG34" s="244"/>
      <c r="VQH34" s="244"/>
      <c r="VQI34" s="244"/>
      <c r="VQJ34" s="244"/>
      <c r="VQK34" s="244"/>
      <c r="VQL34" s="244"/>
      <c r="VQM34" s="244"/>
      <c r="VQN34" s="244"/>
      <c r="VQO34" s="244"/>
      <c r="VQP34" s="244"/>
      <c r="VQQ34" s="244"/>
      <c r="VQR34" s="244"/>
      <c r="VQS34" s="244"/>
      <c r="VQT34" s="244"/>
      <c r="VQU34" s="244"/>
      <c r="VQV34" s="244"/>
      <c r="VQW34" s="244"/>
      <c r="VQX34" s="244"/>
      <c r="VQY34" s="244"/>
      <c r="VQZ34" s="244"/>
      <c r="VRA34" s="244"/>
      <c r="VRB34" s="244"/>
      <c r="VRC34" s="244"/>
      <c r="VRD34" s="244"/>
      <c r="VRE34" s="244"/>
      <c r="VRF34" s="244"/>
      <c r="VRG34" s="244"/>
      <c r="VRH34" s="244"/>
      <c r="VRI34" s="244"/>
      <c r="VRJ34" s="244"/>
      <c r="VRK34" s="244"/>
      <c r="VRL34" s="244"/>
      <c r="VRM34" s="244"/>
      <c r="VRN34" s="244"/>
      <c r="VRO34" s="244"/>
      <c r="VRP34" s="244"/>
      <c r="VRQ34" s="244"/>
      <c r="VRR34" s="244"/>
      <c r="VRS34" s="244"/>
      <c r="VRT34" s="244"/>
      <c r="VRU34" s="244"/>
      <c r="VRV34" s="244"/>
      <c r="VRW34" s="244"/>
      <c r="VRX34" s="244"/>
      <c r="VRY34" s="244"/>
      <c r="VRZ34" s="244"/>
      <c r="VSA34" s="244"/>
      <c r="VSB34" s="244"/>
      <c r="VSC34" s="244"/>
      <c r="VSD34" s="244"/>
      <c r="VSE34" s="244"/>
      <c r="VSF34" s="244"/>
      <c r="VSG34" s="244"/>
      <c r="VSH34" s="244"/>
      <c r="VSI34" s="244"/>
      <c r="VSJ34" s="244"/>
      <c r="VSK34" s="244"/>
      <c r="VSL34" s="244"/>
      <c r="VSM34" s="244"/>
      <c r="VSN34" s="244"/>
      <c r="VSO34" s="244"/>
      <c r="VSP34" s="244"/>
      <c r="VSQ34" s="244"/>
      <c r="VSR34" s="244"/>
      <c r="VSS34" s="244"/>
      <c r="VST34" s="244"/>
      <c r="VSU34" s="244"/>
      <c r="VSV34" s="244"/>
      <c r="VSW34" s="244"/>
      <c r="VSX34" s="244"/>
      <c r="VSY34" s="244"/>
      <c r="VSZ34" s="244"/>
      <c r="VTA34" s="244"/>
      <c r="VTB34" s="244"/>
      <c r="VTC34" s="244"/>
      <c r="VTD34" s="244"/>
      <c r="VTE34" s="244"/>
      <c r="VTF34" s="244"/>
      <c r="VTG34" s="244"/>
      <c r="VTH34" s="244"/>
      <c r="VTI34" s="244"/>
      <c r="VTJ34" s="244"/>
      <c r="VTK34" s="244"/>
      <c r="VTL34" s="244"/>
      <c r="VTM34" s="244"/>
      <c r="VTN34" s="244"/>
      <c r="VTO34" s="244"/>
      <c r="VTP34" s="244"/>
      <c r="VTQ34" s="244"/>
      <c r="VTR34" s="244"/>
      <c r="VTS34" s="244"/>
      <c r="VTT34" s="244"/>
      <c r="VTU34" s="244"/>
      <c r="VTV34" s="244"/>
      <c r="VTW34" s="244"/>
      <c r="VTX34" s="244"/>
      <c r="VTY34" s="244"/>
      <c r="VTZ34" s="244"/>
      <c r="VUA34" s="244"/>
      <c r="VUB34" s="244"/>
      <c r="VUC34" s="244"/>
      <c r="VUD34" s="244"/>
      <c r="VUE34" s="244"/>
      <c r="VUF34" s="244"/>
      <c r="VUG34" s="244"/>
      <c r="VUH34" s="244"/>
      <c r="VUI34" s="244"/>
      <c r="VUJ34" s="244"/>
      <c r="VUK34" s="244"/>
      <c r="VUL34" s="244"/>
      <c r="VUM34" s="244"/>
      <c r="VUN34" s="244"/>
      <c r="VUO34" s="244"/>
      <c r="VUP34" s="244"/>
      <c r="VUQ34" s="244"/>
      <c r="VUR34" s="244"/>
      <c r="VUS34" s="244"/>
      <c r="VUT34" s="244"/>
      <c r="VUU34" s="244"/>
      <c r="VUV34" s="244"/>
      <c r="VUW34" s="244"/>
      <c r="VUX34" s="244"/>
      <c r="VUY34" s="244"/>
      <c r="VUZ34" s="244"/>
      <c r="VVA34" s="244"/>
      <c r="VVB34" s="244"/>
      <c r="VVC34" s="244"/>
      <c r="VVD34" s="244"/>
      <c r="VVE34" s="244"/>
      <c r="VVF34" s="244"/>
      <c r="VVG34" s="244"/>
      <c r="VVH34" s="244"/>
      <c r="VVI34" s="244"/>
      <c r="VVJ34" s="244"/>
      <c r="VVK34" s="244"/>
      <c r="VVL34" s="244"/>
      <c r="VVM34" s="244"/>
      <c r="VVN34" s="244"/>
      <c r="VVO34" s="244"/>
      <c r="VVP34" s="244"/>
      <c r="VVQ34" s="244"/>
      <c r="VVR34" s="244"/>
      <c r="VVS34" s="244"/>
      <c r="VVT34" s="244"/>
      <c r="VVU34" s="244"/>
      <c r="VVV34" s="244"/>
      <c r="VVW34" s="244"/>
      <c r="VVX34" s="244"/>
      <c r="VVY34" s="244"/>
      <c r="VVZ34" s="244"/>
      <c r="VWA34" s="244"/>
      <c r="VWB34" s="244"/>
      <c r="VWC34" s="244"/>
      <c r="VWD34" s="244"/>
      <c r="VWE34" s="244"/>
      <c r="VWF34" s="244"/>
      <c r="VWG34" s="244"/>
      <c r="VWH34" s="244"/>
      <c r="VWI34" s="244"/>
      <c r="VWJ34" s="244"/>
      <c r="VWK34" s="244"/>
      <c r="VWL34" s="244"/>
      <c r="VWM34" s="244"/>
      <c r="VWN34" s="244"/>
      <c r="VWO34" s="244"/>
      <c r="VWP34" s="244"/>
      <c r="VWQ34" s="244"/>
      <c r="VWR34" s="244"/>
      <c r="VWS34" s="244"/>
      <c r="VWT34" s="244"/>
      <c r="VWU34" s="244"/>
      <c r="VWV34" s="244"/>
      <c r="VWW34" s="244"/>
      <c r="VWX34" s="244"/>
      <c r="VWY34" s="244"/>
      <c r="VWZ34" s="244"/>
      <c r="VXA34" s="244"/>
      <c r="VXB34" s="244"/>
      <c r="VXC34" s="244"/>
      <c r="VXD34" s="244"/>
      <c r="VXE34" s="244"/>
      <c r="VXF34" s="244"/>
      <c r="VXG34" s="244"/>
      <c r="VXH34" s="244"/>
      <c r="VXI34" s="244"/>
      <c r="VXJ34" s="244"/>
      <c r="VXK34" s="244"/>
      <c r="VXL34" s="244"/>
      <c r="VXM34" s="244"/>
      <c r="VXN34" s="244"/>
      <c r="VXO34" s="244"/>
      <c r="VXP34" s="244"/>
      <c r="VXQ34" s="244"/>
      <c r="VXR34" s="244"/>
      <c r="VXS34" s="244"/>
      <c r="VXT34" s="244"/>
      <c r="VXU34" s="244"/>
      <c r="VXV34" s="244"/>
      <c r="VXW34" s="244"/>
      <c r="VXX34" s="244"/>
      <c r="VXY34" s="244"/>
      <c r="VXZ34" s="244"/>
      <c r="VYA34" s="244"/>
      <c r="VYB34" s="244"/>
      <c r="VYC34" s="244"/>
      <c r="VYD34" s="244"/>
      <c r="VYE34" s="244"/>
      <c r="VYF34" s="244"/>
      <c r="VYG34" s="244"/>
      <c r="VYH34" s="244"/>
      <c r="VYI34" s="244"/>
      <c r="VYJ34" s="244"/>
      <c r="VYK34" s="244"/>
      <c r="VYL34" s="244"/>
      <c r="VYM34" s="244"/>
      <c r="VYN34" s="244"/>
      <c r="VYO34" s="244"/>
      <c r="VYP34" s="244"/>
      <c r="VYQ34" s="244"/>
      <c r="VYR34" s="244"/>
      <c r="VYS34" s="244"/>
      <c r="VYT34" s="244"/>
      <c r="VYU34" s="244"/>
      <c r="VYV34" s="244"/>
      <c r="VYW34" s="244"/>
      <c r="VYX34" s="244"/>
      <c r="VYY34" s="244"/>
      <c r="VYZ34" s="244"/>
      <c r="VZA34" s="244"/>
      <c r="VZB34" s="244"/>
      <c r="VZC34" s="244"/>
      <c r="VZD34" s="244"/>
      <c r="VZE34" s="244"/>
      <c r="VZF34" s="244"/>
      <c r="VZG34" s="244"/>
      <c r="VZH34" s="244"/>
      <c r="VZI34" s="244"/>
      <c r="VZJ34" s="244"/>
      <c r="VZK34" s="244"/>
      <c r="VZL34" s="244"/>
      <c r="VZM34" s="244"/>
      <c r="VZN34" s="244"/>
      <c r="VZO34" s="244"/>
      <c r="VZP34" s="244"/>
      <c r="VZQ34" s="244"/>
      <c r="VZR34" s="244"/>
      <c r="VZS34" s="244"/>
      <c r="VZT34" s="244"/>
      <c r="VZU34" s="244"/>
      <c r="VZV34" s="244"/>
      <c r="VZW34" s="244"/>
      <c r="VZX34" s="244"/>
      <c r="VZY34" s="244"/>
      <c r="VZZ34" s="244"/>
      <c r="WAA34" s="244"/>
      <c r="WAB34" s="244"/>
      <c r="WAC34" s="244"/>
      <c r="WAD34" s="244"/>
      <c r="WAE34" s="244"/>
      <c r="WAF34" s="244"/>
      <c r="WAG34" s="244"/>
      <c r="WAH34" s="244"/>
      <c r="WAI34" s="244"/>
      <c r="WAJ34" s="244"/>
      <c r="WAK34" s="244"/>
      <c r="WAL34" s="244"/>
      <c r="WAM34" s="244"/>
      <c r="WAN34" s="244"/>
      <c r="WAO34" s="244"/>
      <c r="WAP34" s="244"/>
      <c r="WAQ34" s="244"/>
      <c r="WAR34" s="244"/>
      <c r="WAS34" s="244"/>
      <c r="WAT34" s="244"/>
      <c r="WAU34" s="244"/>
      <c r="WAV34" s="244"/>
      <c r="WAW34" s="244"/>
      <c r="WAX34" s="244"/>
      <c r="WAY34" s="244"/>
      <c r="WAZ34" s="244"/>
      <c r="WBA34" s="244"/>
      <c r="WBB34" s="244"/>
      <c r="WBC34" s="244"/>
      <c r="WBD34" s="244"/>
      <c r="WBE34" s="244"/>
      <c r="WBF34" s="244"/>
      <c r="WBG34" s="244"/>
      <c r="WBH34" s="244"/>
      <c r="WBI34" s="244"/>
      <c r="WBJ34" s="244"/>
      <c r="WBK34" s="244"/>
      <c r="WBL34" s="244"/>
      <c r="WBM34" s="244"/>
      <c r="WBN34" s="244"/>
      <c r="WBO34" s="244"/>
      <c r="WBP34" s="244"/>
      <c r="WBQ34" s="244"/>
      <c r="WBR34" s="244"/>
      <c r="WBS34" s="244"/>
      <c r="WBT34" s="244"/>
      <c r="WBU34" s="244"/>
      <c r="WBV34" s="244"/>
      <c r="WBW34" s="244"/>
      <c r="WBX34" s="244"/>
      <c r="WBY34" s="244"/>
      <c r="WBZ34" s="244"/>
      <c r="WCA34" s="244"/>
      <c r="WCB34" s="244"/>
      <c r="WCC34" s="244"/>
      <c r="WCD34" s="244"/>
      <c r="WCE34" s="244"/>
      <c r="WCF34" s="244"/>
      <c r="WCG34" s="244"/>
      <c r="WCH34" s="244"/>
      <c r="WCI34" s="244"/>
      <c r="WCJ34" s="244"/>
      <c r="WCK34" s="244"/>
      <c r="WCL34" s="244"/>
      <c r="WCM34" s="244"/>
      <c r="WCN34" s="244"/>
      <c r="WCO34" s="244"/>
      <c r="WCP34" s="244"/>
      <c r="WCQ34" s="244"/>
      <c r="WCR34" s="244"/>
      <c r="WCS34" s="244"/>
      <c r="WCT34" s="244"/>
      <c r="WCU34" s="244"/>
      <c r="WCV34" s="244"/>
      <c r="WCW34" s="244"/>
      <c r="WCX34" s="244"/>
      <c r="WCY34" s="244"/>
      <c r="WCZ34" s="244"/>
      <c r="WDA34" s="244"/>
      <c r="WDB34" s="244"/>
      <c r="WDC34" s="244"/>
      <c r="WDD34" s="244"/>
      <c r="WDE34" s="244"/>
      <c r="WDF34" s="244"/>
      <c r="WDG34" s="244"/>
      <c r="WDH34" s="244"/>
      <c r="WDI34" s="244"/>
      <c r="WDJ34" s="244"/>
      <c r="WDK34" s="244"/>
      <c r="WDL34" s="244"/>
      <c r="WDM34" s="244"/>
      <c r="WDN34" s="244"/>
      <c r="WDO34" s="244"/>
      <c r="WDP34" s="244"/>
      <c r="WDQ34" s="244"/>
      <c r="WDR34" s="244"/>
      <c r="WDS34" s="244"/>
      <c r="WDT34" s="244"/>
      <c r="WDU34" s="244"/>
      <c r="WDV34" s="244"/>
      <c r="WDW34" s="244"/>
      <c r="WDX34" s="244"/>
      <c r="WDY34" s="244"/>
      <c r="WDZ34" s="244"/>
      <c r="WEA34" s="244"/>
      <c r="WEB34" s="244"/>
      <c r="WEC34" s="244"/>
      <c r="WED34" s="244"/>
      <c r="WEE34" s="244"/>
      <c r="WEF34" s="244"/>
      <c r="WEG34" s="244"/>
      <c r="WEH34" s="244"/>
      <c r="WEI34" s="244"/>
      <c r="WEJ34" s="244"/>
      <c r="WEK34" s="244"/>
      <c r="WEL34" s="244"/>
      <c r="WEM34" s="244"/>
      <c r="WEN34" s="244"/>
      <c r="WEO34" s="244"/>
      <c r="WEP34" s="244"/>
      <c r="WEQ34" s="244"/>
      <c r="WER34" s="244"/>
      <c r="WES34" s="244"/>
      <c r="WET34" s="244"/>
      <c r="WEU34" s="244"/>
      <c r="WEV34" s="244"/>
      <c r="WEW34" s="244"/>
      <c r="WEX34" s="244"/>
      <c r="WEY34" s="244"/>
      <c r="WEZ34" s="244"/>
      <c r="WFA34" s="244"/>
      <c r="WFB34" s="244"/>
      <c r="WFC34" s="244"/>
      <c r="WFD34" s="244"/>
      <c r="WFE34" s="244"/>
      <c r="WFF34" s="244"/>
      <c r="WFG34" s="244"/>
      <c r="WFH34" s="244"/>
      <c r="WFI34" s="244"/>
      <c r="WFJ34" s="244"/>
      <c r="WFK34" s="244"/>
      <c r="WFL34" s="244"/>
      <c r="WFM34" s="244"/>
      <c r="WFN34" s="244"/>
      <c r="WFO34" s="244"/>
      <c r="WFP34" s="244"/>
      <c r="WFQ34" s="244"/>
      <c r="WFR34" s="244"/>
      <c r="WFS34" s="244"/>
      <c r="WFT34" s="244"/>
      <c r="WFU34" s="244"/>
      <c r="WFV34" s="244"/>
      <c r="WFW34" s="244"/>
      <c r="WFX34" s="244"/>
      <c r="WFY34" s="244"/>
      <c r="WFZ34" s="244"/>
      <c r="WGA34" s="244"/>
      <c r="WGB34" s="244"/>
      <c r="WGC34" s="244"/>
      <c r="WGD34" s="244"/>
      <c r="WGE34" s="244"/>
      <c r="WGF34" s="244"/>
      <c r="WGG34" s="244"/>
      <c r="WGH34" s="244"/>
      <c r="WGI34" s="244"/>
      <c r="WGJ34" s="244"/>
      <c r="WGK34" s="244"/>
      <c r="WGL34" s="244"/>
      <c r="WGM34" s="244"/>
      <c r="WGN34" s="244"/>
      <c r="WGO34" s="244"/>
      <c r="WGP34" s="244"/>
      <c r="WGQ34" s="244"/>
      <c r="WGR34" s="244"/>
      <c r="WGS34" s="244"/>
      <c r="WGT34" s="244"/>
      <c r="WGU34" s="244"/>
      <c r="WGV34" s="244"/>
      <c r="WGW34" s="244"/>
      <c r="WGX34" s="244"/>
      <c r="WGY34" s="244"/>
      <c r="WGZ34" s="244"/>
      <c r="WHA34" s="244"/>
      <c r="WHB34" s="244"/>
      <c r="WHC34" s="244"/>
      <c r="WHD34" s="244"/>
      <c r="WHE34" s="244"/>
      <c r="WHF34" s="244"/>
      <c r="WHG34" s="244"/>
      <c r="WHH34" s="244"/>
      <c r="WHI34" s="244"/>
      <c r="WHJ34" s="244"/>
      <c r="WHK34" s="244"/>
      <c r="WHL34" s="244"/>
      <c r="WHM34" s="244"/>
      <c r="WHN34" s="244"/>
      <c r="WHO34" s="244"/>
      <c r="WHP34" s="244"/>
      <c r="WHQ34" s="244"/>
      <c r="WHR34" s="244"/>
      <c r="WHS34" s="244"/>
      <c r="WHT34" s="244"/>
      <c r="WHU34" s="244"/>
      <c r="WHV34" s="244"/>
      <c r="WHW34" s="244"/>
      <c r="WHX34" s="244"/>
      <c r="WHY34" s="244"/>
      <c r="WHZ34" s="244"/>
      <c r="WIA34" s="244"/>
      <c r="WIB34" s="244"/>
      <c r="WIC34" s="244"/>
      <c r="WID34" s="244"/>
      <c r="WIE34" s="244"/>
      <c r="WIF34" s="244"/>
      <c r="WIG34" s="244"/>
      <c r="WIH34" s="244"/>
      <c r="WII34" s="244"/>
      <c r="WIJ34" s="244"/>
      <c r="WIK34" s="244"/>
      <c r="WIL34" s="244"/>
      <c r="WIM34" s="244"/>
      <c r="WIN34" s="244"/>
      <c r="WIO34" s="244"/>
      <c r="WIP34" s="244"/>
      <c r="WIQ34" s="244"/>
      <c r="WIR34" s="244"/>
      <c r="WIS34" s="244"/>
      <c r="WIT34" s="244"/>
      <c r="WIU34" s="244"/>
      <c r="WIV34" s="244"/>
      <c r="WIW34" s="244"/>
      <c r="WIX34" s="244"/>
      <c r="WIY34" s="244"/>
      <c r="WIZ34" s="244"/>
      <c r="WJA34" s="244"/>
      <c r="WJB34" s="244"/>
      <c r="WJC34" s="244"/>
      <c r="WJD34" s="244"/>
      <c r="WJE34" s="244"/>
      <c r="WJF34" s="244"/>
      <c r="WJG34" s="244"/>
      <c r="WJH34" s="244"/>
      <c r="WJI34" s="244"/>
      <c r="WJJ34" s="244"/>
      <c r="WJK34" s="244"/>
      <c r="WJL34" s="244"/>
      <c r="WJM34" s="244"/>
      <c r="WJN34" s="244"/>
      <c r="WJO34" s="244"/>
      <c r="WJP34" s="244"/>
      <c r="WJQ34" s="244"/>
      <c r="WJR34" s="244"/>
      <c r="WJS34" s="244"/>
      <c r="WJT34" s="244"/>
      <c r="WJU34" s="244"/>
      <c r="WJV34" s="244"/>
      <c r="WJW34" s="244"/>
      <c r="WJX34" s="244"/>
      <c r="WJY34" s="244"/>
      <c r="WJZ34" s="244"/>
      <c r="WKA34" s="244"/>
      <c r="WKB34" s="244"/>
      <c r="WKC34" s="244"/>
      <c r="WKD34" s="244"/>
      <c r="WKE34" s="244"/>
      <c r="WKF34" s="244"/>
      <c r="WKG34" s="244"/>
      <c r="WKH34" s="244"/>
      <c r="WKI34" s="244"/>
      <c r="WKJ34" s="244"/>
      <c r="WKK34" s="244"/>
      <c r="WKL34" s="244"/>
      <c r="WKM34" s="244"/>
      <c r="WKN34" s="244"/>
      <c r="WKO34" s="244"/>
      <c r="WKP34" s="244"/>
      <c r="WKQ34" s="244"/>
      <c r="WKR34" s="244"/>
      <c r="WKS34" s="244"/>
      <c r="WKT34" s="244"/>
      <c r="WKU34" s="244"/>
      <c r="WKV34" s="244"/>
      <c r="WKW34" s="244"/>
      <c r="WKX34" s="244"/>
      <c r="WKY34" s="244"/>
      <c r="WKZ34" s="244"/>
      <c r="WLA34" s="244"/>
      <c r="WLB34" s="244"/>
      <c r="WLC34" s="244"/>
      <c r="WLD34" s="244"/>
      <c r="WLE34" s="244"/>
      <c r="WLF34" s="244"/>
      <c r="WLG34" s="244"/>
      <c r="WLH34" s="244"/>
      <c r="WLI34" s="244"/>
      <c r="WLJ34" s="244"/>
      <c r="WLK34" s="244"/>
      <c r="WLL34" s="244"/>
      <c r="WLM34" s="244"/>
      <c r="WLN34" s="244"/>
      <c r="WLO34" s="244"/>
      <c r="WLP34" s="244"/>
      <c r="WLQ34" s="244"/>
      <c r="WLR34" s="244"/>
      <c r="WLS34" s="244"/>
      <c r="WLT34" s="244"/>
      <c r="WLU34" s="244"/>
      <c r="WLV34" s="244"/>
      <c r="WLW34" s="244"/>
      <c r="WLX34" s="244"/>
      <c r="WLY34" s="244"/>
      <c r="WLZ34" s="244"/>
      <c r="WMA34" s="244"/>
      <c r="WMB34" s="244"/>
      <c r="WMC34" s="244"/>
      <c r="WMD34" s="244"/>
      <c r="WME34" s="244"/>
      <c r="WMF34" s="244"/>
      <c r="WMG34" s="244"/>
      <c r="WMH34" s="244"/>
      <c r="WMI34" s="244"/>
      <c r="WMJ34" s="244"/>
      <c r="WMK34" s="244"/>
      <c r="WML34" s="244"/>
      <c r="WMM34" s="244"/>
      <c r="WMN34" s="244"/>
      <c r="WMO34" s="244"/>
      <c r="WMP34" s="244"/>
      <c r="WMQ34" s="244"/>
      <c r="WMR34" s="244"/>
      <c r="WMS34" s="244"/>
      <c r="WMT34" s="244"/>
      <c r="WMU34" s="244"/>
      <c r="WMV34" s="244"/>
      <c r="WMW34" s="244"/>
      <c r="WMX34" s="244"/>
      <c r="WMY34" s="244"/>
      <c r="WMZ34" s="244"/>
      <c r="WNA34" s="244"/>
      <c r="WNB34" s="244"/>
      <c r="WNC34" s="244"/>
      <c r="WND34" s="244"/>
      <c r="WNE34" s="244"/>
      <c r="WNF34" s="244"/>
      <c r="WNG34" s="244"/>
      <c r="WNH34" s="244"/>
      <c r="WNI34" s="244"/>
      <c r="WNJ34" s="244"/>
      <c r="WNK34" s="244"/>
      <c r="WNL34" s="244"/>
      <c r="WNM34" s="244"/>
      <c r="WNN34" s="244"/>
      <c r="WNO34" s="244"/>
      <c r="WNP34" s="244"/>
      <c r="WNQ34" s="244"/>
      <c r="WNR34" s="244"/>
      <c r="WNS34" s="244"/>
      <c r="WNT34" s="244"/>
      <c r="WNU34" s="244"/>
      <c r="WNV34" s="244"/>
      <c r="WNW34" s="244"/>
      <c r="WNX34" s="244"/>
      <c r="WNY34" s="244"/>
      <c r="WNZ34" s="244"/>
      <c r="WOA34" s="244"/>
      <c r="WOB34" s="244"/>
      <c r="WOC34" s="244"/>
      <c r="WOD34" s="244"/>
      <c r="WOE34" s="244"/>
      <c r="WOF34" s="244"/>
      <c r="WOG34" s="244"/>
      <c r="WOH34" s="244"/>
      <c r="WOI34" s="244"/>
      <c r="WOJ34" s="244"/>
      <c r="WOK34" s="244"/>
      <c r="WOL34" s="244"/>
      <c r="WOM34" s="244"/>
      <c r="WON34" s="244"/>
      <c r="WOO34" s="244"/>
      <c r="WOP34" s="244"/>
      <c r="WOQ34" s="244"/>
      <c r="WOR34" s="244"/>
      <c r="WOS34" s="244"/>
      <c r="WOT34" s="244"/>
      <c r="WOU34" s="244"/>
      <c r="WOV34" s="244"/>
      <c r="WOW34" s="244"/>
      <c r="WOX34" s="244"/>
      <c r="WOY34" s="244"/>
      <c r="WOZ34" s="244"/>
      <c r="WPA34" s="244"/>
      <c r="WPB34" s="244"/>
      <c r="WPC34" s="244"/>
      <c r="WPD34" s="244"/>
      <c r="WPE34" s="244"/>
      <c r="WPF34" s="244"/>
      <c r="WPG34" s="244"/>
      <c r="WPH34" s="244"/>
      <c r="WPI34" s="244"/>
      <c r="WPJ34" s="244"/>
      <c r="WPK34" s="244"/>
      <c r="WPL34" s="244"/>
      <c r="WPM34" s="244"/>
      <c r="WPN34" s="244"/>
      <c r="WPO34" s="244"/>
      <c r="WPP34" s="244"/>
      <c r="WPQ34" s="244"/>
      <c r="WPR34" s="244"/>
      <c r="WPS34" s="244"/>
      <c r="WPT34" s="244"/>
      <c r="WPU34" s="244"/>
      <c r="WPV34" s="244"/>
      <c r="WPW34" s="244"/>
      <c r="WPX34" s="244"/>
      <c r="WPY34" s="244"/>
      <c r="WPZ34" s="244"/>
      <c r="WQA34" s="244"/>
      <c r="WQB34" s="244"/>
      <c r="WQC34" s="244"/>
      <c r="WQD34" s="244"/>
      <c r="WQE34" s="244"/>
      <c r="WQF34" s="244"/>
      <c r="WQG34" s="244"/>
      <c r="WQH34" s="244"/>
      <c r="WQI34" s="244"/>
      <c r="WQJ34" s="244"/>
      <c r="WQK34" s="244"/>
      <c r="WQL34" s="244"/>
      <c r="WQM34" s="244"/>
      <c r="WQN34" s="244"/>
      <c r="WQO34" s="244"/>
      <c r="WQP34" s="244"/>
      <c r="WQQ34" s="244"/>
      <c r="WQR34" s="244"/>
      <c r="WQS34" s="244"/>
      <c r="WQT34" s="244"/>
      <c r="WQU34" s="244"/>
      <c r="WQV34" s="244"/>
      <c r="WQW34" s="244"/>
      <c r="WQX34" s="244"/>
      <c r="WQY34" s="244"/>
      <c r="WQZ34" s="244"/>
      <c r="WRA34" s="244"/>
      <c r="WRB34" s="244"/>
      <c r="WRC34" s="244"/>
      <c r="WRD34" s="244"/>
      <c r="WRE34" s="244"/>
      <c r="WRF34" s="244"/>
      <c r="WRG34" s="244"/>
      <c r="WRH34" s="244"/>
      <c r="WRI34" s="244"/>
      <c r="WRJ34" s="244"/>
      <c r="WRK34" s="244"/>
      <c r="WRL34" s="244"/>
      <c r="WRM34" s="244"/>
      <c r="WRN34" s="244"/>
      <c r="WRO34" s="244"/>
      <c r="WRP34" s="244"/>
      <c r="WRQ34" s="244"/>
      <c r="WRR34" s="244"/>
      <c r="WRS34" s="244"/>
      <c r="WRT34" s="244"/>
      <c r="WRU34" s="244"/>
      <c r="WRV34" s="244"/>
      <c r="WRW34" s="244"/>
      <c r="WRX34" s="244"/>
      <c r="WRY34" s="244"/>
      <c r="WRZ34" s="244"/>
      <c r="WSA34" s="244"/>
      <c r="WSB34" s="244"/>
      <c r="WSC34" s="244"/>
      <c r="WSD34" s="244"/>
      <c r="WSE34" s="244"/>
      <c r="WSF34" s="244"/>
      <c r="WSG34" s="244"/>
      <c r="WSH34" s="244"/>
      <c r="WSI34" s="244"/>
      <c r="WSJ34" s="244"/>
      <c r="WSK34" s="244"/>
      <c r="WSL34" s="244"/>
      <c r="WSM34" s="244"/>
      <c r="WSN34" s="244"/>
      <c r="WSO34" s="244"/>
      <c r="WSP34" s="244"/>
      <c r="WSQ34" s="244"/>
      <c r="WSR34" s="244"/>
      <c r="WSS34" s="244"/>
      <c r="WST34" s="244"/>
      <c r="WSU34" s="244"/>
      <c r="WSV34" s="244"/>
      <c r="WSW34" s="244"/>
      <c r="WSX34" s="244"/>
      <c r="WSY34" s="244"/>
      <c r="WSZ34" s="244"/>
      <c r="WTA34" s="244"/>
      <c r="WTB34" s="244"/>
      <c r="WTC34" s="244"/>
      <c r="WTD34" s="244"/>
      <c r="WTE34" s="244"/>
      <c r="WTF34" s="244"/>
      <c r="WTG34" s="244"/>
      <c r="WTH34" s="244"/>
      <c r="WTI34" s="244"/>
      <c r="WTJ34" s="244"/>
      <c r="WTK34" s="244"/>
      <c r="WTL34" s="244"/>
      <c r="WTM34" s="244"/>
      <c r="WTN34" s="244"/>
      <c r="WTO34" s="244"/>
      <c r="WTP34" s="244"/>
      <c r="WTQ34" s="244"/>
      <c r="WTR34" s="244"/>
      <c r="WTS34" s="244"/>
      <c r="WTT34" s="244"/>
      <c r="WTU34" s="244"/>
      <c r="WTV34" s="244"/>
      <c r="WTW34" s="244"/>
      <c r="WTX34" s="244"/>
      <c r="WTY34" s="244"/>
      <c r="WTZ34" s="244"/>
      <c r="WUA34" s="244"/>
      <c r="WUB34" s="244"/>
      <c r="WUC34" s="244"/>
      <c r="WUD34" s="244"/>
      <c r="WUE34" s="244"/>
      <c r="WUF34" s="244"/>
      <c r="WUG34" s="244"/>
      <c r="WUH34" s="244"/>
      <c r="WUI34" s="244"/>
      <c r="WUJ34" s="244"/>
      <c r="WUK34" s="244"/>
      <c r="WUL34" s="244"/>
      <c r="WUM34" s="244"/>
      <c r="WUN34" s="244"/>
      <c r="WUO34" s="244"/>
      <c r="WUP34" s="244"/>
      <c r="WUQ34" s="244"/>
      <c r="WUR34" s="244"/>
      <c r="WUS34" s="244"/>
      <c r="WUT34" s="244"/>
      <c r="WUU34" s="244"/>
      <c r="WUV34" s="244"/>
      <c r="WUW34" s="244"/>
      <c r="WUX34" s="244"/>
      <c r="WUY34" s="244"/>
      <c r="WUZ34" s="244"/>
      <c r="WVA34" s="244"/>
      <c r="WVB34" s="244"/>
      <c r="WVC34" s="244"/>
      <c r="WVD34" s="244"/>
      <c r="WVE34" s="244"/>
      <c r="WVF34" s="244"/>
      <c r="WVG34" s="244"/>
      <c r="WVH34" s="244"/>
      <c r="WVI34" s="244"/>
      <c r="WVJ34" s="244"/>
      <c r="WVK34" s="244"/>
      <c r="WVL34" s="244"/>
      <c r="WVM34" s="244"/>
      <c r="WVN34" s="244"/>
      <c r="WVO34" s="244"/>
      <c r="WVP34" s="244"/>
      <c r="WVQ34" s="244"/>
      <c r="WVR34" s="244"/>
      <c r="WVS34" s="244"/>
      <c r="WVT34" s="244"/>
      <c r="WVU34" s="244"/>
      <c r="WVV34" s="244"/>
      <c r="WVW34" s="244"/>
      <c r="WVX34" s="244"/>
      <c r="WVY34" s="244"/>
      <c r="WVZ34" s="244"/>
      <c r="WWA34" s="244"/>
      <c r="WWB34" s="244"/>
      <c r="WWC34" s="244"/>
      <c r="WWD34" s="244"/>
      <c r="WWE34" s="244"/>
      <c r="WWF34" s="244"/>
      <c r="WWG34" s="244"/>
      <c r="WWH34" s="244"/>
      <c r="WWI34" s="244"/>
      <c r="WWJ34" s="244"/>
      <c r="WWK34" s="244"/>
      <c r="WWL34" s="244"/>
      <c r="WWM34" s="244"/>
      <c r="WWN34" s="244"/>
      <c r="WWO34" s="244"/>
      <c r="WWP34" s="244"/>
      <c r="WWQ34" s="244"/>
      <c r="WWR34" s="244"/>
      <c r="WWS34" s="244"/>
      <c r="WWT34" s="244"/>
      <c r="WWU34" s="244"/>
      <c r="WWV34" s="244"/>
      <c r="WWW34" s="244"/>
      <c r="WWX34" s="244"/>
      <c r="WWY34" s="244"/>
      <c r="WWZ34" s="244"/>
      <c r="WXA34" s="244"/>
      <c r="WXB34" s="244"/>
      <c r="WXC34" s="244"/>
      <c r="WXD34" s="244"/>
      <c r="WXE34" s="244"/>
      <c r="WXF34" s="244"/>
      <c r="WXG34" s="244"/>
      <c r="WXH34" s="244"/>
      <c r="WXI34" s="244"/>
      <c r="WXJ34" s="244"/>
      <c r="WXK34" s="244"/>
      <c r="WXL34" s="244"/>
      <c r="WXM34" s="244"/>
      <c r="WXN34" s="244"/>
      <c r="WXO34" s="244"/>
      <c r="WXP34" s="244"/>
      <c r="WXQ34" s="244"/>
      <c r="WXR34" s="244"/>
      <c r="WXS34" s="244"/>
      <c r="WXT34" s="244"/>
      <c r="WXU34" s="244"/>
      <c r="WXV34" s="244"/>
      <c r="WXW34" s="244"/>
      <c r="WXX34" s="244"/>
      <c r="WXY34" s="244"/>
      <c r="WXZ34" s="244"/>
      <c r="WYA34" s="244"/>
      <c r="WYB34" s="244"/>
      <c r="WYC34" s="244"/>
      <c r="WYD34" s="244"/>
      <c r="WYE34" s="244"/>
      <c r="WYF34" s="244"/>
      <c r="WYG34" s="244"/>
      <c r="WYH34" s="244"/>
      <c r="WYI34" s="244"/>
      <c r="WYJ34" s="244"/>
      <c r="WYK34" s="244"/>
      <c r="WYL34" s="244"/>
      <c r="WYM34" s="244"/>
      <c r="WYN34" s="244"/>
      <c r="WYO34" s="244"/>
      <c r="WYP34" s="244"/>
      <c r="WYQ34" s="244"/>
      <c r="WYR34" s="244"/>
      <c r="WYS34" s="244"/>
      <c r="WYT34" s="244"/>
      <c r="WYU34" s="244"/>
      <c r="WYV34" s="244"/>
      <c r="WYW34" s="244"/>
      <c r="WYX34" s="244"/>
      <c r="WYY34" s="244"/>
      <c r="WYZ34" s="244"/>
      <c r="WZA34" s="244"/>
      <c r="WZB34" s="244"/>
      <c r="WZC34" s="244"/>
      <c r="WZD34" s="244"/>
      <c r="WZE34" s="244"/>
      <c r="WZF34" s="244"/>
      <c r="WZG34" s="244"/>
      <c r="WZH34" s="244"/>
      <c r="WZI34" s="244"/>
      <c r="WZJ34" s="244"/>
      <c r="WZK34" s="244"/>
      <c r="WZL34" s="244"/>
      <c r="WZM34" s="244"/>
      <c r="WZN34" s="244"/>
      <c r="WZO34" s="244"/>
      <c r="WZP34" s="244"/>
      <c r="WZQ34" s="244"/>
      <c r="WZR34" s="244"/>
      <c r="WZS34" s="244"/>
      <c r="WZT34" s="244"/>
      <c r="WZU34" s="244"/>
      <c r="WZV34" s="244"/>
      <c r="WZW34" s="244"/>
      <c r="WZX34" s="244"/>
      <c r="WZY34" s="244"/>
      <c r="WZZ34" s="244"/>
      <c r="XAA34" s="244"/>
      <c r="XAB34" s="244"/>
      <c r="XAC34" s="244"/>
      <c r="XAD34" s="244"/>
      <c r="XAE34" s="244"/>
      <c r="XAF34" s="244"/>
      <c r="XAG34" s="244"/>
      <c r="XAH34" s="244"/>
      <c r="XAI34" s="244"/>
      <c r="XAJ34" s="244"/>
      <c r="XAK34" s="244"/>
      <c r="XAL34" s="244"/>
      <c r="XAM34" s="244"/>
      <c r="XAN34" s="244"/>
      <c r="XAO34" s="244"/>
      <c r="XAP34" s="244"/>
      <c r="XAQ34" s="244"/>
      <c r="XAR34" s="244"/>
      <c r="XAS34" s="244"/>
      <c r="XAT34" s="244"/>
      <c r="XAU34" s="244"/>
      <c r="XAV34" s="244"/>
      <c r="XAW34" s="244"/>
      <c r="XAX34" s="244"/>
      <c r="XAY34" s="244"/>
      <c r="XAZ34" s="244"/>
      <c r="XBA34" s="244"/>
      <c r="XBB34" s="244"/>
      <c r="XBC34" s="244"/>
      <c r="XBD34" s="244"/>
      <c r="XBE34" s="244"/>
      <c r="XBF34" s="244"/>
      <c r="XBG34" s="244"/>
      <c r="XBH34" s="244"/>
      <c r="XBI34" s="244"/>
      <c r="XBJ34" s="244"/>
      <c r="XBK34" s="244"/>
      <c r="XBL34" s="244"/>
      <c r="XBM34" s="244"/>
      <c r="XBN34" s="244"/>
      <c r="XBO34" s="244"/>
      <c r="XBP34" s="244"/>
      <c r="XBQ34" s="244"/>
      <c r="XBR34" s="244"/>
      <c r="XBS34" s="244"/>
      <c r="XBT34" s="244"/>
      <c r="XBU34" s="244"/>
      <c r="XBV34" s="244"/>
      <c r="XBW34" s="244"/>
      <c r="XBX34" s="244"/>
      <c r="XBY34" s="244"/>
      <c r="XBZ34" s="244"/>
      <c r="XCA34" s="244"/>
      <c r="XCB34" s="244"/>
      <c r="XCC34" s="244"/>
      <c r="XCD34" s="244"/>
      <c r="XCE34" s="244"/>
      <c r="XCF34" s="244"/>
      <c r="XCG34" s="244"/>
      <c r="XCH34" s="244"/>
      <c r="XCI34" s="244"/>
      <c r="XCJ34" s="244"/>
      <c r="XCK34" s="244"/>
      <c r="XCL34" s="244"/>
      <c r="XCM34" s="244"/>
      <c r="XCN34" s="244"/>
      <c r="XCO34" s="244"/>
      <c r="XCP34" s="244"/>
      <c r="XCQ34" s="244"/>
      <c r="XCR34" s="244"/>
      <c r="XCS34" s="244"/>
      <c r="XCT34" s="244"/>
      <c r="XCU34" s="244"/>
      <c r="XCV34" s="244"/>
      <c r="XCW34" s="244"/>
      <c r="XCX34" s="244"/>
      <c r="XCY34" s="244"/>
      <c r="XCZ34" s="244"/>
      <c r="XDA34" s="244"/>
      <c r="XDB34" s="244"/>
      <c r="XDC34" s="244"/>
      <c r="XDD34" s="244"/>
      <c r="XDE34" s="244"/>
      <c r="XDF34" s="244"/>
      <c r="XDG34" s="244"/>
      <c r="XDH34" s="244"/>
      <c r="XDI34" s="244"/>
      <c r="XDJ34" s="244"/>
      <c r="XDK34" s="244"/>
      <c r="XDL34" s="244"/>
      <c r="XDM34" s="244"/>
      <c r="XDN34" s="244"/>
      <c r="XDO34" s="244"/>
      <c r="XDP34" s="244"/>
      <c r="XDQ34" s="244"/>
      <c r="XDR34" s="244"/>
      <c r="XDS34" s="244"/>
      <c r="XDT34" s="244"/>
      <c r="XDU34" s="244"/>
      <c r="XDV34" s="244"/>
      <c r="XDW34" s="244"/>
      <c r="XDX34" s="244"/>
      <c r="XDY34" s="244"/>
      <c r="XDZ34" s="244"/>
      <c r="XEA34" s="244"/>
      <c r="XEB34" s="244"/>
      <c r="XEC34" s="244"/>
      <c r="XED34" s="244"/>
      <c r="XEE34" s="244"/>
      <c r="XEF34" s="244"/>
      <c r="XEG34" s="244"/>
      <c r="XEH34" s="244"/>
      <c r="XEI34" s="244"/>
      <c r="XEJ34" s="244"/>
      <c r="XEK34" s="244"/>
      <c r="XEL34" s="244"/>
      <c r="XEM34" s="244"/>
      <c r="XEN34" s="244"/>
      <c r="XEO34" s="244"/>
      <c r="XEP34" s="244"/>
      <c r="XEQ34" s="244"/>
      <c r="XER34" s="244"/>
      <c r="XES34" s="244"/>
      <c r="XET34" s="244"/>
      <c r="XEU34" s="244"/>
      <c r="XEV34" s="244"/>
      <c r="XEW34" s="244"/>
      <c r="XEX34" s="244"/>
      <c r="XEY34" s="244"/>
      <c r="XEZ34" s="244"/>
    </row>
    <row r="35" s="126" customFormat="1" ht="45" outlineLevel="1" spans="1:16380">
      <c r="A35" s="189">
        <f>IF(D35="","",COUNTA($D$7:D35))</f>
        <v>25</v>
      </c>
      <c r="B35" s="66" t="s">
        <v>125</v>
      </c>
      <c r="C35" s="66" t="s">
        <v>126</v>
      </c>
      <c r="D35" s="35" t="s">
        <v>95</v>
      </c>
      <c r="E35" s="59">
        <v>-10.55</v>
      </c>
      <c r="F35" s="315">
        <v>15</v>
      </c>
      <c r="G35" s="315">
        <v>28.35</v>
      </c>
      <c r="H35" s="315">
        <v>27</v>
      </c>
      <c r="I35" s="337">
        <v>0.05</v>
      </c>
      <c r="J35" s="315">
        <v>5</v>
      </c>
      <c r="K35" s="218">
        <f>(F35+G35+J35)*$K$5</f>
        <v>2.901</v>
      </c>
      <c r="L35" s="218">
        <f>(F35+G35+J35+K35)*$L$5</f>
        <v>4.61259</v>
      </c>
      <c r="M35" s="286">
        <f>F35+G35+J35+K35+L35</f>
        <v>55.86359</v>
      </c>
      <c r="N35" s="218">
        <f>E35*M35</f>
        <v>-589.3608745</v>
      </c>
      <c r="O35" s="59" t="s">
        <v>67</v>
      </c>
      <c r="P35" s="330"/>
      <c r="Q35" s="245"/>
      <c r="R35" s="245"/>
      <c r="S35" s="245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  <c r="BN35" s="247"/>
      <c r="BO35" s="247"/>
      <c r="BP35" s="247"/>
      <c r="BQ35" s="247"/>
      <c r="BR35" s="247"/>
      <c r="BS35" s="247"/>
      <c r="BT35" s="247"/>
      <c r="BU35" s="247"/>
      <c r="BV35" s="247"/>
      <c r="BW35" s="247"/>
      <c r="BX35" s="247"/>
      <c r="BY35" s="247"/>
      <c r="BZ35" s="247"/>
      <c r="CA35" s="247"/>
      <c r="CB35" s="247"/>
      <c r="CC35" s="247"/>
      <c r="CD35" s="247"/>
      <c r="CE35" s="247"/>
      <c r="CF35" s="247"/>
      <c r="CG35" s="247"/>
      <c r="CH35" s="247"/>
      <c r="CI35" s="247"/>
      <c r="CJ35" s="247"/>
      <c r="CK35" s="247"/>
      <c r="CL35" s="247"/>
      <c r="CM35" s="247"/>
      <c r="CN35" s="247"/>
      <c r="CO35" s="247"/>
      <c r="CP35" s="247"/>
      <c r="CQ35" s="247"/>
      <c r="CR35" s="247"/>
      <c r="CS35" s="247"/>
      <c r="CT35" s="247"/>
      <c r="CU35" s="247"/>
      <c r="CV35" s="247"/>
      <c r="CW35" s="247"/>
      <c r="CX35" s="247"/>
      <c r="CY35" s="247"/>
      <c r="CZ35" s="247"/>
      <c r="DA35" s="247"/>
      <c r="DB35" s="247"/>
      <c r="DC35" s="247"/>
      <c r="DD35" s="247"/>
      <c r="DE35" s="247"/>
      <c r="DF35" s="247"/>
      <c r="DG35" s="247"/>
      <c r="DH35" s="247"/>
      <c r="DI35" s="247"/>
      <c r="DJ35" s="247"/>
      <c r="DK35" s="247"/>
      <c r="DL35" s="247"/>
      <c r="DM35" s="247"/>
      <c r="DN35" s="247"/>
      <c r="DO35" s="247"/>
      <c r="DP35" s="247"/>
      <c r="DQ35" s="247"/>
      <c r="DR35" s="247"/>
      <c r="DS35" s="247"/>
      <c r="DT35" s="247"/>
      <c r="DU35" s="247"/>
      <c r="DV35" s="247"/>
      <c r="DW35" s="247"/>
      <c r="DX35" s="247"/>
      <c r="DY35" s="247"/>
      <c r="DZ35" s="247"/>
      <c r="EA35" s="247"/>
      <c r="EB35" s="247"/>
      <c r="EC35" s="247"/>
      <c r="ED35" s="247"/>
      <c r="EE35" s="247"/>
      <c r="EF35" s="247"/>
      <c r="EG35" s="247"/>
      <c r="EH35" s="247"/>
      <c r="EI35" s="247"/>
      <c r="EJ35" s="247"/>
      <c r="EK35" s="247"/>
      <c r="EL35" s="247"/>
      <c r="EM35" s="247"/>
      <c r="EN35" s="247"/>
      <c r="EO35" s="247"/>
      <c r="EP35" s="247"/>
      <c r="EQ35" s="247"/>
      <c r="ER35" s="247"/>
      <c r="ES35" s="247"/>
      <c r="ET35" s="247"/>
      <c r="EU35" s="247"/>
      <c r="EV35" s="247"/>
      <c r="EW35" s="247"/>
      <c r="EX35" s="247"/>
      <c r="EY35" s="247"/>
      <c r="EZ35" s="247"/>
      <c r="FA35" s="247"/>
      <c r="FB35" s="247"/>
      <c r="FC35" s="247"/>
      <c r="FD35" s="247"/>
      <c r="FE35" s="247"/>
      <c r="FF35" s="247"/>
      <c r="FG35" s="247"/>
      <c r="FH35" s="247"/>
      <c r="FI35" s="247"/>
      <c r="FJ35" s="247"/>
      <c r="FK35" s="247"/>
      <c r="FL35" s="247"/>
      <c r="FM35" s="247"/>
      <c r="FN35" s="247"/>
      <c r="FO35" s="247"/>
      <c r="FP35" s="247"/>
      <c r="FQ35" s="247"/>
      <c r="FR35" s="247"/>
      <c r="FS35" s="247"/>
      <c r="FT35" s="247"/>
      <c r="FU35" s="247"/>
      <c r="FV35" s="247"/>
      <c r="FW35" s="247"/>
      <c r="FX35" s="247"/>
      <c r="FY35" s="247"/>
      <c r="FZ35" s="247"/>
      <c r="GA35" s="247"/>
      <c r="GB35" s="247"/>
      <c r="GC35" s="247"/>
      <c r="GD35" s="247"/>
      <c r="GE35" s="247"/>
      <c r="GF35" s="247"/>
      <c r="GG35" s="247"/>
      <c r="GH35" s="247"/>
      <c r="GI35" s="247"/>
      <c r="GJ35" s="247"/>
      <c r="GK35" s="247"/>
      <c r="GL35" s="247"/>
      <c r="GM35" s="247"/>
      <c r="GN35" s="247"/>
      <c r="GO35" s="247"/>
      <c r="GP35" s="247"/>
      <c r="GQ35" s="247"/>
      <c r="GR35" s="247"/>
      <c r="GS35" s="247"/>
      <c r="GT35" s="247"/>
      <c r="GU35" s="247"/>
      <c r="GV35" s="247"/>
      <c r="GW35" s="247"/>
      <c r="GX35" s="247"/>
      <c r="GY35" s="247"/>
      <c r="GZ35" s="247"/>
      <c r="HA35" s="247"/>
      <c r="HB35" s="247"/>
      <c r="HC35" s="247"/>
      <c r="HD35" s="247"/>
      <c r="HE35" s="247"/>
      <c r="HF35" s="247"/>
      <c r="HG35" s="247"/>
      <c r="HH35" s="247"/>
      <c r="HI35" s="247"/>
      <c r="HJ35" s="247"/>
      <c r="HK35" s="247"/>
      <c r="HL35" s="247"/>
      <c r="HM35" s="247"/>
      <c r="HN35" s="247"/>
      <c r="HO35" s="247"/>
      <c r="HP35" s="247"/>
      <c r="HQ35" s="247"/>
      <c r="HR35" s="247"/>
      <c r="HS35" s="247"/>
      <c r="HT35" s="247"/>
      <c r="HU35" s="247"/>
      <c r="HV35" s="247"/>
      <c r="HW35" s="247"/>
      <c r="HX35" s="247"/>
      <c r="HY35" s="247"/>
      <c r="HZ35" s="247"/>
      <c r="IA35" s="247"/>
      <c r="IB35" s="247"/>
      <c r="IC35" s="247"/>
      <c r="ID35" s="247"/>
      <c r="IE35" s="247"/>
      <c r="IF35" s="247"/>
      <c r="IG35" s="247"/>
      <c r="IH35" s="247"/>
      <c r="II35" s="247"/>
      <c r="IJ35" s="247"/>
      <c r="IK35" s="247"/>
      <c r="IL35" s="247"/>
      <c r="IM35" s="247"/>
      <c r="IN35" s="247"/>
      <c r="IO35" s="247"/>
      <c r="IP35" s="247"/>
      <c r="IQ35" s="247"/>
      <c r="IR35" s="247"/>
      <c r="IS35" s="247"/>
      <c r="IT35" s="247"/>
      <c r="IU35" s="247"/>
      <c r="IV35" s="247"/>
      <c r="IW35" s="247"/>
      <c r="IX35" s="247"/>
      <c r="IY35" s="247"/>
      <c r="IZ35" s="247"/>
      <c r="JA35" s="247"/>
      <c r="JB35" s="247"/>
      <c r="JC35" s="247"/>
      <c r="JD35" s="247"/>
      <c r="JE35" s="247"/>
      <c r="JF35" s="247"/>
      <c r="JG35" s="247"/>
      <c r="JH35" s="247"/>
      <c r="JI35" s="247"/>
      <c r="JJ35" s="247"/>
      <c r="JK35" s="247"/>
      <c r="JL35" s="247"/>
      <c r="JM35" s="247"/>
      <c r="JN35" s="247"/>
      <c r="JO35" s="247"/>
      <c r="JP35" s="247"/>
      <c r="JQ35" s="247"/>
      <c r="JR35" s="247"/>
      <c r="JS35" s="247"/>
      <c r="JT35" s="247"/>
      <c r="JU35" s="247"/>
      <c r="JV35" s="247"/>
      <c r="JW35" s="247"/>
      <c r="JX35" s="247"/>
      <c r="JY35" s="247"/>
      <c r="JZ35" s="247"/>
      <c r="KA35" s="247"/>
      <c r="KB35" s="247"/>
      <c r="KC35" s="247"/>
      <c r="KD35" s="247"/>
      <c r="KE35" s="247"/>
      <c r="KF35" s="247"/>
      <c r="KG35" s="247"/>
      <c r="KH35" s="247"/>
      <c r="KI35" s="247"/>
      <c r="KJ35" s="247"/>
      <c r="KK35" s="247"/>
      <c r="KL35" s="247"/>
      <c r="KM35" s="247"/>
      <c r="KN35" s="247"/>
      <c r="KO35" s="247"/>
      <c r="KP35" s="247"/>
      <c r="KQ35" s="247"/>
      <c r="KR35" s="247"/>
      <c r="KS35" s="247"/>
      <c r="KT35" s="247"/>
      <c r="KU35" s="247"/>
      <c r="KV35" s="247"/>
      <c r="KW35" s="247"/>
      <c r="KX35" s="247"/>
      <c r="KY35" s="247"/>
      <c r="KZ35" s="247"/>
      <c r="LA35" s="247"/>
      <c r="LB35" s="247"/>
      <c r="LC35" s="247"/>
      <c r="LD35" s="247"/>
      <c r="LE35" s="247"/>
      <c r="LF35" s="247"/>
      <c r="LG35" s="247"/>
      <c r="LH35" s="247"/>
      <c r="LI35" s="247"/>
      <c r="LJ35" s="247"/>
      <c r="LK35" s="247"/>
      <c r="LL35" s="247"/>
      <c r="LM35" s="247"/>
      <c r="LN35" s="247"/>
      <c r="LO35" s="247"/>
      <c r="LP35" s="247"/>
      <c r="LQ35" s="247"/>
      <c r="LR35" s="247"/>
      <c r="LS35" s="247"/>
      <c r="LT35" s="247"/>
      <c r="LU35" s="247"/>
      <c r="LV35" s="247"/>
      <c r="LW35" s="247"/>
      <c r="LX35" s="247"/>
      <c r="LY35" s="247"/>
      <c r="LZ35" s="247"/>
      <c r="MA35" s="247"/>
      <c r="MB35" s="247"/>
      <c r="MC35" s="247"/>
      <c r="MD35" s="247"/>
      <c r="ME35" s="247"/>
      <c r="MF35" s="247"/>
      <c r="MG35" s="247"/>
      <c r="MH35" s="247"/>
      <c r="MI35" s="247"/>
      <c r="MJ35" s="247"/>
      <c r="MK35" s="247"/>
      <c r="ML35" s="247"/>
      <c r="MM35" s="247"/>
      <c r="MN35" s="247"/>
      <c r="MO35" s="247"/>
      <c r="MP35" s="247"/>
      <c r="MQ35" s="247"/>
      <c r="MR35" s="247"/>
      <c r="MS35" s="247"/>
      <c r="MT35" s="247"/>
      <c r="MU35" s="247"/>
      <c r="MV35" s="247"/>
      <c r="MW35" s="247"/>
      <c r="MX35" s="247"/>
      <c r="MY35" s="247"/>
      <c r="MZ35" s="247"/>
      <c r="NA35" s="247"/>
      <c r="NB35" s="247"/>
      <c r="NC35" s="247"/>
      <c r="ND35" s="247"/>
      <c r="NE35" s="247"/>
      <c r="NF35" s="247"/>
      <c r="NG35" s="247"/>
      <c r="NH35" s="247"/>
      <c r="NI35" s="247"/>
      <c r="NJ35" s="247"/>
      <c r="NK35" s="247"/>
      <c r="NL35" s="247"/>
      <c r="NM35" s="247"/>
      <c r="NN35" s="247"/>
      <c r="NO35" s="247"/>
      <c r="NP35" s="247"/>
      <c r="NQ35" s="247"/>
      <c r="NR35" s="247"/>
      <c r="NS35" s="247"/>
      <c r="NT35" s="247"/>
      <c r="NU35" s="247"/>
      <c r="NV35" s="247"/>
      <c r="NW35" s="247"/>
      <c r="NX35" s="247"/>
      <c r="NY35" s="247"/>
      <c r="NZ35" s="247"/>
      <c r="OA35" s="247"/>
      <c r="OB35" s="247"/>
      <c r="OC35" s="247"/>
      <c r="OD35" s="247"/>
      <c r="OE35" s="247"/>
      <c r="OF35" s="247"/>
      <c r="OG35" s="247"/>
      <c r="OH35" s="247"/>
      <c r="OI35" s="247"/>
      <c r="OJ35" s="247"/>
      <c r="OK35" s="247"/>
      <c r="OL35" s="247"/>
      <c r="OM35" s="247"/>
      <c r="ON35" s="247"/>
      <c r="OO35" s="247"/>
      <c r="OP35" s="247"/>
      <c r="OQ35" s="247"/>
      <c r="OR35" s="247"/>
      <c r="OS35" s="247"/>
      <c r="OT35" s="247"/>
      <c r="OU35" s="247"/>
      <c r="OV35" s="247"/>
      <c r="OW35" s="247"/>
      <c r="OX35" s="247"/>
      <c r="OY35" s="247"/>
      <c r="OZ35" s="247"/>
      <c r="PA35" s="247"/>
      <c r="PB35" s="247"/>
      <c r="PC35" s="247"/>
      <c r="PD35" s="247"/>
      <c r="PE35" s="247"/>
      <c r="PF35" s="247"/>
      <c r="PG35" s="247"/>
      <c r="PH35" s="247"/>
      <c r="PI35" s="247"/>
      <c r="PJ35" s="247"/>
      <c r="PK35" s="247"/>
      <c r="PL35" s="247"/>
      <c r="PM35" s="247"/>
      <c r="PN35" s="247"/>
      <c r="PO35" s="247"/>
      <c r="PP35" s="247"/>
      <c r="PQ35" s="247"/>
      <c r="PR35" s="247"/>
      <c r="PS35" s="247"/>
      <c r="PT35" s="247"/>
      <c r="PU35" s="247"/>
      <c r="PV35" s="247"/>
      <c r="PW35" s="247"/>
      <c r="PX35" s="247"/>
      <c r="PY35" s="247"/>
      <c r="PZ35" s="247"/>
      <c r="QA35" s="247"/>
      <c r="QB35" s="247"/>
      <c r="QC35" s="247"/>
      <c r="QD35" s="247"/>
      <c r="QE35" s="247"/>
      <c r="QF35" s="247"/>
      <c r="QG35" s="247"/>
      <c r="QH35" s="247"/>
      <c r="QI35" s="247"/>
      <c r="QJ35" s="247"/>
      <c r="QK35" s="247"/>
      <c r="QL35" s="247"/>
      <c r="QM35" s="247"/>
      <c r="QN35" s="247"/>
      <c r="QO35" s="247"/>
      <c r="QP35" s="247"/>
      <c r="QQ35" s="247"/>
      <c r="QR35" s="247"/>
      <c r="QS35" s="247"/>
      <c r="QT35" s="247"/>
      <c r="QU35" s="247"/>
      <c r="QV35" s="247"/>
      <c r="QW35" s="247"/>
      <c r="QX35" s="247"/>
      <c r="QY35" s="247"/>
      <c r="QZ35" s="247"/>
      <c r="RA35" s="247"/>
      <c r="RB35" s="247"/>
      <c r="RC35" s="247"/>
      <c r="RD35" s="247"/>
      <c r="RE35" s="247"/>
      <c r="RF35" s="247"/>
      <c r="RG35" s="247"/>
      <c r="RH35" s="247"/>
      <c r="RI35" s="247"/>
      <c r="RJ35" s="247"/>
      <c r="RK35" s="247"/>
      <c r="RL35" s="247"/>
      <c r="RM35" s="247"/>
      <c r="RN35" s="247"/>
      <c r="RO35" s="247"/>
      <c r="RP35" s="247"/>
      <c r="RQ35" s="247"/>
      <c r="RR35" s="247"/>
      <c r="RS35" s="247"/>
      <c r="RT35" s="247"/>
      <c r="RU35" s="247"/>
      <c r="RV35" s="247"/>
      <c r="RW35" s="247"/>
      <c r="RX35" s="247"/>
      <c r="RY35" s="247"/>
      <c r="RZ35" s="247"/>
      <c r="SA35" s="247"/>
      <c r="SB35" s="247"/>
      <c r="SC35" s="247"/>
      <c r="SD35" s="247"/>
      <c r="SE35" s="247"/>
      <c r="SF35" s="247"/>
      <c r="SG35" s="247"/>
      <c r="SH35" s="247"/>
      <c r="SI35" s="247"/>
      <c r="SJ35" s="247"/>
      <c r="SK35" s="247"/>
      <c r="SL35" s="247"/>
      <c r="SM35" s="247"/>
      <c r="SN35" s="247"/>
      <c r="SO35" s="247"/>
      <c r="SP35" s="247"/>
      <c r="SQ35" s="247"/>
      <c r="SR35" s="247"/>
      <c r="SS35" s="247"/>
      <c r="ST35" s="247"/>
      <c r="SU35" s="247"/>
      <c r="SV35" s="247"/>
      <c r="SW35" s="247"/>
      <c r="SX35" s="247"/>
      <c r="SY35" s="247"/>
      <c r="SZ35" s="247"/>
      <c r="TA35" s="247"/>
      <c r="TB35" s="247"/>
      <c r="TC35" s="247"/>
      <c r="TD35" s="247"/>
      <c r="TE35" s="247"/>
      <c r="TF35" s="247"/>
      <c r="TG35" s="247"/>
      <c r="TH35" s="247"/>
      <c r="TI35" s="247"/>
      <c r="TJ35" s="247"/>
      <c r="TK35" s="247"/>
      <c r="TL35" s="247"/>
      <c r="TM35" s="247"/>
      <c r="TN35" s="247"/>
      <c r="TO35" s="247"/>
      <c r="TP35" s="247"/>
      <c r="TQ35" s="247"/>
      <c r="TR35" s="247"/>
      <c r="TS35" s="247"/>
      <c r="TT35" s="247"/>
      <c r="TU35" s="247"/>
      <c r="TV35" s="247"/>
      <c r="TW35" s="247"/>
      <c r="TX35" s="247"/>
      <c r="TY35" s="247"/>
      <c r="TZ35" s="247"/>
      <c r="UA35" s="247"/>
      <c r="UB35" s="247"/>
      <c r="UC35" s="247"/>
      <c r="UD35" s="247"/>
      <c r="UE35" s="247"/>
      <c r="UF35" s="247"/>
      <c r="UG35" s="247"/>
      <c r="UH35" s="247"/>
      <c r="UI35" s="247"/>
      <c r="UJ35" s="247"/>
      <c r="UK35" s="247"/>
      <c r="UL35" s="247"/>
      <c r="UM35" s="247"/>
      <c r="UN35" s="247"/>
      <c r="UO35" s="247"/>
      <c r="UP35" s="247"/>
      <c r="UQ35" s="247"/>
      <c r="UR35" s="247"/>
      <c r="US35" s="247"/>
      <c r="UT35" s="247"/>
      <c r="UU35" s="247"/>
      <c r="UV35" s="247"/>
      <c r="UW35" s="247"/>
      <c r="UX35" s="247"/>
      <c r="UY35" s="247"/>
      <c r="UZ35" s="247"/>
      <c r="VA35" s="247"/>
      <c r="VB35" s="247"/>
      <c r="VC35" s="247"/>
      <c r="VD35" s="247"/>
      <c r="VE35" s="247"/>
      <c r="VF35" s="247"/>
      <c r="VG35" s="247"/>
      <c r="VH35" s="247"/>
      <c r="VI35" s="247"/>
      <c r="VJ35" s="247"/>
      <c r="VK35" s="247"/>
      <c r="VL35" s="247"/>
      <c r="VM35" s="247"/>
      <c r="VN35" s="247"/>
      <c r="VO35" s="247"/>
      <c r="VP35" s="247"/>
      <c r="VQ35" s="247"/>
      <c r="VR35" s="247"/>
      <c r="VS35" s="247"/>
      <c r="VT35" s="247"/>
      <c r="VU35" s="247"/>
      <c r="VV35" s="247"/>
      <c r="VW35" s="247"/>
      <c r="VX35" s="247"/>
      <c r="VY35" s="247"/>
      <c r="VZ35" s="247"/>
      <c r="WA35" s="247"/>
      <c r="WB35" s="247"/>
      <c r="WC35" s="247"/>
      <c r="WD35" s="247"/>
      <c r="WE35" s="247"/>
      <c r="WF35" s="247"/>
      <c r="WG35" s="247"/>
      <c r="WH35" s="247"/>
      <c r="WI35" s="247"/>
      <c r="WJ35" s="247"/>
      <c r="WK35" s="247"/>
      <c r="WL35" s="247"/>
      <c r="WM35" s="247"/>
      <c r="WN35" s="247"/>
      <c r="WO35" s="247"/>
      <c r="WP35" s="247"/>
      <c r="WQ35" s="247"/>
      <c r="WR35" s="247"/>
      <c r="WS35" s="247"/>
      <c r="WT35" s="247"/>
      <c r="WU35" s="247"/>
      <c r="WV35" s="247"/>
      <c r="WW35" s="247"/>
      <c r="WX35" s="247"/>
      <c r="WY35" s="247"/>
      <c r="WZ35" s="247"/>
      <c r="XA35" s="247"/>
      <c r="XB35" s="247"/>
      <c r="XC35" s="247"/>
      <c r="XD35" s="247"/>
      <c r="XE35" s="247"/>
      <c r="XF35" s="247"/>
      <c r="XG35" s="247"/>
      <c r="XH35" s="247"/>
      <c r="XI35" s="247"/>
      <c r="XJ35" s="247"/>
      <c r="XK35" s="247"/>
      <c r="XL35" s="247"/>
      <c r="XM35" s="247"/>
      <c r="XN35" s="247"/>
      <c r="XO35" s="247"/>
      <c r="XP35" s="247"/>
      <c r="XQ35" s="247"/>
      <c r="XR35" s="247"/>
      <c r="XS35" s="247"/>
      <c r="XT35" s="247"/>
      <c r="XU35" s="247"/>
      <c r="XV35" s="247"/>
      <c r="XW35" s="247"/>
      <c r="XX35" s="247"/>
      <c r="XY35" s="247"/>
      <c r="XZ35" s="247"/>
      <c r="YA35" s="247"/>
      <c r="YB35" s="247"/>
      <c r="YC35" s="247"/>
      <c r="YD35" s="247"/>
      <c r="YE35" s="247"/>
      <c r="YF35" s="247"/>
      <c r="YG35" s="247"/>
      <c r="YH35" s="247"/>
      <c r="YI35" s="247"/>
      <c r="YJ35" s="247"/>
      <c r="YK35" s="247"/>
      <c r="YL35" s="247"/>
      <c r="YM35" s="247"/>
      <c r="YN35" s="247"/>
      <c r="YO35" s="247"/>
      <c r="YP35" s="247"/>
      <c r="YQ35" s="247"/>
      <c r="YR35" s="247"/>
      <c r="YS35" s="247"/>
      <c r="YT35" s="247"/>
      <c r="YU35" s="247"/>
      <c r="YV35" s="247"/>
      <c r="YW35" s="247"/>
      <c r="YX35" s="247"/>
      <c r="YY35" s="247"/>
      <c r="YZ35" s="247"/>
      <c r="ZA35" s="247"/>
      <c r="ZB35" s="247"/>
      <c r="ZC35" s="247"/>
      <c r="ZD35" s="247"/>
      <c r="ZE35" s="247"/>
      <c r="ZF35" s="247"/>
      <c r="ZG35" s="247"/>
      <c r="ZH35" s="247"/>
      <c r="ZI35" s="247"/>
      <c r="ZJ35" s="247"/>
      <c r="ZK35" s="247"/>
      <c r="ZL35" s="247"/>
      <c r="ZM35" s="247"/>
      <c r="ZN35" s="247"/>
      <c r="ZO35" s="247"/>
      <c r="ZP35" s="247"/>
      <c r="ZQ35" s="247"/>
      <c r="ZR35" s="247"/>
      <c r="ZS35" s="247"/>
      <c r="ZT35" s="247"/>
      <c r="ZU35" s="247"/>
      <c r="ZV35" s="247"/>
      <c r="ZW35" s="247"/>
      <c r="ZX35" s="247"/>
      <c r="ZY35" s="247"/>
      <c r="ZZ35" s="247"/>
      <c r="AAA35" s="247"/>
      <c r="AAB35" s="247"/>
      <c r="AAC35" s="247"/>
      <c r="AAD35" s="247"/>
      <c r="AAE35" s="247"/>
      <c r="AAF35" s="247"/>
      <c r="AAG35" s="247"/>
      <c r="AAH35" s="247"/>
      <c r="AAI35" s="247"/>
      <c r="AAJ35" s="247"/>
      <c r="AAK35" s="247"/>
      <c r="AAL35" s="247"/>
      <c r="AAM35" s="247"/>
      <c r="AAN35" s="247"/>
      <c r="AAO35" s="247"/>
      <c r="AAP35" s="247"/>
      <c r="AAQ35" s="247"/>
      <c r="AAR35" s="247"/>
      <c r="AAS35" s="247"/>
      <c r="AAT35" s="247"/>
      <c r="AAU35" s="247"/>
      <c r="AAV35" s="247"/>
      <c r="AAW35" s="247"/>
      <c r="AAX35" s="247"/>
      <c r="AAY35" s="247"/>
      <c r="AAZ35" s="247"/>
      <c r="ABA35" s="247"/>
      <c r="ABB35" s="247"/>
      <c r="ABC35" s="247"/>
      <c r="ABD35" s="247"/>
      <c r="ABE35" s="247"/>
      <c r="ABF35" s="247"/>
      <c r="ABG35" s="247"/>
      <c r="ABH35" s="247"/>
      <c r="ABI35" s="247"/>
      <c r="ABJ35" s="247"/>
      <c r="ABK35" s="247"/>
      <c r="ABL35" s="247"/>
      <c r="ABM35" s="247"/>
      <c r="ABN35" s="247"/>
      <c r="ABO35" s="247"/>
      <c r="ABP35" s="247"/>
      <c r="ABQ35" s="247"/>
      <c r="ABR35" s="247"/>
      <c r="ABS35" s="247"/>
      <c r="ABT35" s="247"/>
      <c r="ABU35" s="247"/>
      <c r="ABV35" s="247"/>
      <c r="ABW35" s="247"/>
      <c r="ABX35" s="247"/>
      <c r="ABY35" s="247"/>
      <c r="ABZ35" s="247"/>
      <c r="ACA35" s="247"/>
      <c r="ACB35" s="247"/>
      <c r="ACC35" s="247"/>
      <c r="ACD35" s="247"/>
      <c r="ACE35" s="247"/>
      <c r="ACF35" s="247"/>
      <c r="ACG35" s="247"/>
      <c r="ACH35" s="247"/>
      <c r="ACI35" s="247"/>
      <c r="ACJ35" s="247"/>
      <c r="ACK35" s="247"/>
      <c r="ACL35" s="247"/>
      <c r="ACM35" s="247"/>
      <c r="ACN35" s="247"/>
      <c r="ACO35" s="247"/>
      <c r="ACP35" s="247"/>
      <c r="ACQ35" s="247"/>
      <c r="ACR35" s="247"/>
      <c r="ACS35" s="247"/>
      <c r="ACT35" s="247"/>
      <c r="ACU35" s="247"/>
      <c r="ACV35" s="247"/>
      <c r="ACW35" s="247"/>
      <c r="ACX35" s="247"/>
      <c r="ACY35" s="247"/>
      <c r="ACZ35" s="247"/>
      <c r="ADA35" s="247"/>
      <c r="ADB35" s="247"/>
      <c r="ADC35" s="247"/>
      <c r="ADD35" s="247"/>
      <c r="ADE35" s="247"/>
      <c r="ADF35" s="247"/>
      <c r="ADG35" s="247"/>
      <c r="ADH35" s="247"/>
      <c r="ADI35" s="247"/>
      <c r="ADJ35" s="247"/>
      <c r="ADK35" s="247"/>
      <c r="ADL35" s="247"/>
      <c r="ADM35" s="247"/>
      <c r="ADN35" s="247"/>
      <c r="ADO35" s="247"/>
      <c r="ADP35" s="247"/>
      <c r="ADQ35" s="247"/>
      <c r="ADR35" s="247"/>
      <c r="ADS35" s="247"/>
      <c r="ADT35" s="247"/>
      <c r="ADU35" s="247"/>
      <c r="ADV35" s="247"/>
      <c r="ADW35" s="247"/>
      <c r="ADX35" s="247"/>
      <c r="ADY35" s="247"/>
      <c r="ADZ35" s="247"/>
      <c r="AEA35" s="247"/>
      <c r="AEB35" s="247"/>
      <c r="AEC35" s="247"/>
      <c r="AED35" s="247"/>
      <c r="AEE35" s="247"/>
      <c r="AEF35" s="247"/>
      <c r="AEG35" s="247"/>
      <c r="AEH35" s="247"/>
      <c r="AEI35" s="247"/>
      <c r="AEJ35" s="247"/>
      <c r="AEK35" s="247"/>
      <c r="AEL35" s="247"/>
      <c r="AEM35" s="247"/>
      <c r="AEN35" s="247"/>
      <c r="AEO35" s="247"/>
      <c r="AEP35" s="247"/>
      <c r="AEQ35" s="247"/>
      <c r="AER35" s="247"/>
      <c r="AES35" s="247"/>
      <c r="AET35" s="247"/>
      <c r="AEU35" s="247"/>
      <c r="AEV35" s="247"/>
      <c r="AEW35" s="247"/>
      <c r="AEX35" s="247"/>
      <c r="AEY35" s="247"/>
      <c r="AEZ35" s="247"/>
      <c r="AFA35" s="247"/>
      <c r="AFB35" s="247"/>
      <c r="AFC35" s="247"/>
      <c r="AFD35" s="247"/>
      <c r="AFE35" s="247"/>
      <c r="AFF35" s="247"/>
      <c r="AFG35" s="247"/>
      <c r="AFH35" s="247"/>
      <c r="AFI35" s="247"/>
      <c r="AFJ35" s="247"/>
      <c r="AFK35" s="247"/>
      <c r="AFL35" s="247"/>
      <c r="AFM35" s="247"/>
      <c r="AFN35" s="247"/>
      <c r="AFO35" s="247"/>
      <c r="AFP35" s="247"/>
      <c r="AFQ35" s="247"/>
      <c r="AFR35" s="247"/>
      <c r="AFS35" s="247"/>
      <c r="AFT35" s="247"/>
      <c r="AFU35" s="247"/>
      <c r="AFV35" s="247"/>
      <c r="AFW35" s="247"/>
      <c r="AFX35" s="247"/>
      <c r="AFY35" s="247"/>
      <c r="AFZ35" s="247"/>
      <c r="AGA35" s="247"/>
      <c r="AGB35" s="247"/>
      <c r="AGC35" s="247"/>
      <c r="AGD35" s="247"/>
      <c r="AGE35" s="247"/>
      <c r="AGF35" s="247"/>
      <c r="AGG35" s="247"/>
      <c r="AGH35" s="247"/>
      <c r="AGI35" s="247"/>
      <c r="AGJ35" s="247"/>
      <c r="AGK35" s="247"/>
      <c r="AGL35" s="247"/>
      <c r="AGM35" s="247"/>
      <c r="AGN35" s="247"/>
      <c r="AGO35" s="247"/>
      <c r="AGP35" s="247"/>
      <c r="AGQ35" s="247"/>
      <c r="AGR35" s="247"/>
      <c r="AGS35" s="247"/>
      <c r="AGT35" s="247"/>
      <c r="AGU35" s="247"/>
      <c r="AGV35" s="247"/>
      <c r="AGW35" s="247"/>
      <c r="AGX35" s="247"/>
      <c r="AGY35" s="247"/>
      <c r="AGZ35" s="247"/>
      <c r="AHA35" s="247"/>
      <c r="AHB35" s="247"/>
      <c r="AHC35" s="247"/>
      <c r="AHD35" s="247"/>
      <c r="AHE35" s="247"/>
      <c r="AHF35" s="247"/>
      <c r="AHG35" s="247"/>
      <c r="AHH35" s="247"/>
      <c r="AHI35" s="247"/>
      <c r="AHJ35" s="247"/>
      <c r="AHK35" s="247"/>
      <c r="AHL35" s="247"/>
      <c r="AHM35" s="247"/>
      <c r="AHN35" s="247"/>
      <c r="AHO35" s="247"/>
      <c r="AHP35" s="247"/>
      <c r="AHQ35" s="247"/>
      <c r="AHR35" s="247"/>
      <c r="AHS35" s="247"/>
      <c r="AHT35" s="247"/>
      <c r="AHU35" s="247"/>
      <c r="AHV35" s="247"/>
      <c r="AHW35" s="247"/>
      <c r="AHX35" s="247"/>
      <c r="AHY35" s="247"/>
      <c r="AHZ35" s="247"/>
      <c r="AIA35" s="247"/>
      <c r="AIB35" s="247"/>
      <c r="AIC35" s="247"/>
      <c r="AID35" s="247"/>
      <c r="AIE35" s="247"/>
      <c r="AIF35" s="247"/>
      <c r="AIG35" s="247"/>
      <c r="AIH35" s="247"/>
      <c r="AII35" s="247"/>
      <c r="AIJ35" s="247"/>
      <c r="AIK35" s="247"/>
      <c r="AIL35" s="247"/>
      <c r="AIM35" s="247"/>
      <c r="AIN35" s="247"/>
      <c r="AIO35" s="247"/>
      <c r="AIP35" s="247"/>
      <c r="AIQ35" s="247"/>
      <c r="AIR35" s="247"/>
      <c r="AIS35" s="247"/>
      <c r="AIT35" s="247"/>
      <c r="AIU35" s="247"/>
      <c r="AIV35" s="247"/>
      <c r="AIW35" s="247"/>
      <c r="AIX35" s="247"/>
      <c r="AIY35" s="247"/>
      <c r="AIZ35" s="247"/>
      <c r="AJA35" s="247"/>
      <c r="AJB35" s="247"/>
      <c r="AJC35" s="247"/>
      <c r="AJD35" s="247"/>
      <c r="AJE35" s="247"/>
      <c r="AJF35" s="247"/>
      <c r="AJG35" s="247"/>
      <c r="AJH35" s="247"/>
      <c r="AJI35" s="247"/>
      <c r="AJJ35" s="247"/>
      <c r="AJK35" s="247"/>
      <c r="AJL35" s="247"/>
      <c r="AJM35" s="247"/>
      <c r="AJN35" s="247"/>
      <c r="AJO35" s="247"/>
      <c r="AJP35" s="247"/>
      <c r="AJQ35" s="247"/>
      <c r="AJR35" s="247"/>
      <c r="AJS35" s="247"/>
      <c r="AJT35" s="247"/>
      <c r="AJU35" s="247"/>
      <c r="AJV35" s="247"/>
      <c r="AJW35" s="247"/>
      <c r="AJX35" s="247"/>
      <c r="AJY35" s="247"/>
      <c r="AJZ35" s="247"/>
      <c r="AKA35" s="247"/>
      <c r="AKB35" s="247"/>
      <c r="AKC35" s="247"/>
      <c r="AKD35" s="247"/>
      <c r="AKE35" s="247"/>
      <c r="AKF35" s="247"/>
      <c r="AKG35" s="247"/>
      <c r="AKH35" s="247"/>
      <c r="AKI35" s="247"/>
      <c r="AKJ35" s="247"/>
      <c r="AKK35" s="247"/>
      <c r="AKL35" s="247"/>
      <c r="AKM35" s="247"/>
      <c r="AKN35" s="247"/>
      <c r="AKO35" s="247"/>
      <c r="AKP35" s="247"/>
      <c r="AKQ35" s="247"/>
      <c r="AKR35" s="247"/>
      <c r="AKS35" s="247"/>
      <c r="AKT35" s="247"/>
      <c r="AKU35" s="247"/>
      <c r="AKV35" s="247"/>
      <c r="AKW35" s="247"/>
      <c r="AKX35" s="247"/>
      <c r="AKY35" s="247"/>
      <c r="AKZ35" s="247"/>
      <c r="ALA35" s="247"/>
      <c r="ALB35" s="247"/>
      <c r="ALC35" s="247"/>
      <c r="ALD35" s="247"/>
      <c r="ALE35" s="247"/>
      <c r="ALF35" s="247"/>
      <c r="ALG35" s="247"/>
      <c r="ALH35" s="247"/>
      <c r="ALI35" s="247"/>
      <c r="ALJ35" s="247"/>
      <c r="ALK35" s="247"/>
      <c r="ALL35" s="247"/>
      <c r="ALM35" s="247"/>
      <c r="ALN35" s="247"/>
      <c r="ALO35" s="247"/>
      <c r="ALP35" s="247"/>
      <c r="ALQ35" s="247"/>
      <c r="ALR35" s="247"/>
      <c r="ALS35" s="247"/>
      <c r="ALT35" s="247"/>
      <c r="ALU35" s="247"/>
      <c r="ALV35" s="247"/>
      <c r="ALW35" s="247"/>
      <c r="ALX35" s="247"/>
      <c r="ALY35" s="247"/>
      <c r="ALZ35" s="247"/>
      <c r="AMA35" s="247"/>
      <c r="AMB35" s="247"/>
      <c r="AMC35" s="247"/>
      <c r="AMD35" s="247"/>
      <c r="AME35" s="247"/>
      <c r="AMF35" s="247"/>
      <c r="AMG35" s="247"/>
      <c r="AMH35" s="247"/>
      <c r="AMI35" s="247"/>
      <c r="AMJ35" s="247"/>
      <c r="AMK35" s="247"/>
      <c r="AML35" s="247"/>
      <c r="AMM35" s="247"/>
      <c r="AMN35" s="247"/>
      <c r="AMO35" s="247"/>
      <c r="AMP35" s="247"/>
      <c r="AMQ35" s="247"/>
      <c r="AMR35" s="247"/>
      <c r="AMS35" s="247"/>
      <c r="AMT35" s="247"/>
      <c r="AMU35" s="247"/>
      <c r="AMV35" s="247"/>
      <c r="AMW35" s="247"/>
      <c r="AMX35" s="247"/>
      <c r="AMY35" s="247"/>
      <c r="AMZ35" s="247"/>
      <c r="ANA35" s="247"/>
      <c r="ANB35" s="247"/>
      <c r="ANC35" s="247"/>
      <c r="AND35" s="247"/>
      <c r="ANE35" s="247"/>
      <c r="ANF35" s="247"/>
      <c r="ANG35" s="247"/>
      <c r="ANH35" s="247"/>
      <c r="ANI35" s="247"/>
      <c r="ANJ35" s="247"/>
      <c r="ANK35" s="247"/>
      <c r="ANL35" s="247"/>
      <c r="ANM35" s="247"/>
      <c r="ANN35" s="247"/>
      <c r="ANO35" s="247"/>
      <c r="ANP35" s="247"/>
      <c r="ANQ35" s="247"/>
      <c r="ANR35" s="247"/>
      <c r="ANS35" s="247"/>
      <c r="ANT35" s="247"/>
      <c r="ANU35" s="247"/>
      <c r="ANV35" s="247"/>
      <c r="ANW35" s="247"/>
      <c r="ANX35" s="247"/>
      <c r="ANY35" s="247"/>
      <c r="ANZ35" s="247"/>
      <c r="AOA35" s="247"/>
      <c r="AOB35" s="247"/>
      <c r="AOC35" s="247"/>
      <c r="AOD35" s="247"/>
      <c r="AOE35" s="247"/>
      <c r="AOF35" s="247"/>
      <c r="AOG35" s="247"/>
      <c r="AOH35" s="247"/>
      <c r="AOI35" s="247"/>
      <c r="AOJ35" s="247"/>
      <c r="AOK35" s="247"/>
      <c r="AOL35" s="247"/>
      <c r="AOM35" s="247"/>
      <c r="AON35" s="247"/>
      <c r="AOO35" s="247"/>
      <c r="AOP35" s="247"/>
      <c r="AOQ35" s="247"/>
      <c r="AOR35" s="247"/>
      <c r="AOS35" s="247"/>
      <c r="AOT35" s="247"/>
      <c r="AOU35" s="247"/>
      <c r="AOV35" s="247"/>
      <c r="AOW35" s="247"/>
      <c r="AOX35" s="247"/>
      <c r="AOY35" s="247"/>
      <c r="AOZ35" s="247"/>
      <c r="APA35" s="247"/>
      <c r="APB35" s="247"/>
      <c r="APC35" s="247"/>
      <c r="APD35" s="247"/>
      <c r="APE35" s="247"/>
      <c r="APF35" s="247"/>
      <c r="APG35" s="247"/>
      <c r="APH35" s="247"/>
      <c r="API35" s="247"/>
      <c r="APJ35" s="247"/>
      <c r="APK35" s="247"/>
      <c r="APL35" s="247"/>
      <c r="APM35" s="247"/>
      <c r="APN35" s="247"/>
      <c r="APO35" s="247"/>
      <c r="APP35" s="247"/>
      <c r="APQ35" s="247"/>
      <c r="APR35" s="247"/>
      <c r="APS35" s="247"/>
      <c r="APT35" s="247"/>
      <c r="APU35" s="247"/>
      <c r="APV35" s="247"/>
      <c r="APW35" s="247"/>
      <c r="APX35" s="247"/>
      <c r="APY35" s="247"/>
      <c r="APZ35" s="247"/>
      <c r="AQA35" s="247"/>
      <c r="AQB35" s="247"/>
      <c r="AQC35" s="247"/>
      <c r="AQD35" s="247"/>
      <c r="AQE35" s="247"/>
      <c r="AQF35" s="247"/>
      <c r="AQG35" s="247"/>
      <c r="AQH35" s="247"/>
      <c r="AQI35" s="247"/>
      <c r="AQJ35" s="247"/>
      <c r="AQK35" s="247"/>
      <c r="AQL35" s="247"/>
      <c r="AQM35" s="247"/>
      <c r="AQN35" s="247"/>
      <c r="AQO35" s="247"/>
      <c r="AQP35" s="247"/>
      <c r="AQQ35" s="247"/>
      <c r="AQR35" s="247"/>
      <c r="AQS35" s="247"/>
      <c r="AQT35" s="247"/>
      <c r="AQU35" s="247"/>
      <c r="AQV35" s="247"/>
      <c r="AQW35" s="247"/>
      <c r="AQX35" s="247"/>
      <c r="AQY35" s="247"/>
      <c r="AQZ35" s="247"/>
      <c r="ARA35" s="247"/>
      <c r="ARB35" s="247"/>
      <c r="ARC35" s="247"/>
      <c r="ARD35" s="247"/>
      <c r="ARE35" s="247"/>
      <c r="ARF35" s="247"/>
      <c r="ARG35" s="247"/>
      <c r="ARH35" s="247"/>
      <c r="ARI35" s="247"/>
      <c r="ARJ35" s="247"/>
      <c r="ARK35" s="247"/>
      <c r="ARL35" s="247"/>
      <c r="ARM35" s="247"/>
      <c r="ARN35" s="247"/>
      <c r="ARO35" s="247"/>
      <c r="ARP35" s="247"/>
      <c r="ARQ35" s="247"/>
      <c r="ARR35" s="247"/>
      <c r="ARS35" s="247"/>
      <c r="ART35" s="247"/>
      <c r="ARU35" s="247"/>
      <c r="ARV35" s="247"/>
      <c r="ARW35" s="247"/>
      <c r="ARX35" s="247"/>
      <c r="ARY35" s="247"/>
      <c r="ARZ35" s="247"/>
      <c r="ASA35" s="247"/>
      <c r="ASB35" s="247"/>
      <c r="ASC35" s="247"/>
      <c r="ASD35" s="247"/>
      <c r="ASE35" s="247"/>
      <c r="ASF35" s="247"/>
      <c r="ASG35" s="247"/>
      <c r="ASH35" s="247"/>
      <c r="ASI35" s="247"/>
      <c r="ASJ35" s="247"/>
      <c r="ASK35" s="247"/>
      <c r="ASL35" s="247"/>
      <c r="ASM35" s="247"/>
      <c r="ASN35" s="247"/>
      <c r="ASO35" s="247"/>
      <c r="ASP35" s="247"/>
      <c r="ASQ35" s="247"/>
      <c r="ASR35" s="247"/>
      <c r="ASS35" s="247"/>
      <c r="AST35" s="247"/>
      <c r="ASU35" s="247"/>
      <c r="ASV35" s="247"/>
      <c r="ASW35" s="247"/>
      <c r="ASX35" s="247"/>
      <c r="ASY35" s="247"/>
      <c r="ASZ35" s="247"/>
      <c r="ATA35" s="247"/>
      <c r="ATB35" s="247"/>
      <c r="ATC35" s="247"/>
      <c r="ATD35" s="247"/>
      <c r="ATE35" s="247"/>
      <c r="ATF35" s="247"/>
      <c r="ATG35" s="247"/>
      <c r="ATH35" s="247"/>
      <c r="ATI35" s="247"/>
      <c r="ATJ35" s="247"/>
      <c r="ATK35" s="247"/>
      <c r="ATL35" s="247"/>
      <c r="ATM35" s="247"/>
      <c r="ATN35" s="247"/>
      <c r="ATO35" s="247"/>
      <c r="ATP35" s="247"/>
      <c r="ATQ35" s="247"/>
      <c r="ATR35" s="247"/>
      <c r="ATS35" s="247"/>
      <c r="ATT35" s="247"/>
      <c r="ATU35" s="247"/>
      <c r="ATV35" s="247"/>
      <c r="ATW35" s="247"/>
      <c r="ATX35" s="247"/>
      <c r="ATY35" s="247"/>
      <c r="ATZ35" s="247"/>
      <c r="AUA35" s="247"/>
      <c r="AUB35" s="247"/>
      <c r="AUC35" s="247"/>
      <c r="AUD35" s="247"/>
      <c r="AUE35" s="247"/>
      <c r="AUF35" s="247"/>
      <c r="AUG35" s="247"/>
      <c r="AUH35" s="247"/>
      <c r="AUI35" s="247"/>
      <c r="AUJ35" s="247"/>
      <c r="AUK35" s="247"/>
      <c r="AUL35" s="247"/>
      <c r="AUM35" s="247"/>
      <c r="AUN35" s="247"/>
      <c r="AUO35" s="247"/>
      <c r="AUP35" s="247"/>
      <c r="AUQ35" s="247"/>
      <c r="AUR35" s="247"/>
      <c r="AUS35" s="247"/>
      <c r="AUT35" s="247"/>
      <c r="AUU35" s="247"/>
      <c r="AUV35" s="247"/>
      <c r="AUW35" s="247"/>
      <c r="AUX35" s="247"/>
      <c r="AUY35" s="247"/>
      <c r="AUZ35" s="247"/>
      <c r="AVA35" s="247"/>
      <c r="AVB35" s="247"/>
      <c r="AVC35" s="247"/>
      <c r="AVD35" s="247"/>
      <c r="AVE35" s="247"/>
      <c r="AVF35" s="247"/>
      <c r="AVG35" s="247"/>
      <c r="AVH35" s="247"/>
      <c r="AVI35" s="247"/>
      <c r="AVJ35" s="247"/>
      <c r="AVK35" s="247"/>
      <c r="AVL35" s="247"/>
      <c r="AVM35" s="247"/>
      <c r="AVN35" s="247"/>
      <c r="AVO35" s="247"/>
      <c r="AVP35" s="247"/>
      <c r="AVQ35" s="247"/>
      <c r="AVR35" s="247"/>
      <c r="AVS35" s="247"/>
      <c r="AVT35" s="247"/>
      <c r="AVU35" s="247"/>
      <c r="AVV35" s="247"/>
      <c r="AVW35" s="247"/>
      <c r="AVX35" s="247"/>
      <c r="AVY35" s="247"/>
      <c r="AVZ35" s="247"/>
      <c r="AWA35" s="247"/>
      <c r="AWB35" s="247"/>
      <c r="AWC35" s="247"/>
      <c r="AWD35" s="247"/>
      <c r="AWE35" s="247"/>
      <c r="AWF35" s="247"/>
      <c r="AWG35" s="247"/>
      <c r="AWH35" s="247"/>
      <c r="AWI35" s="247"/>
      <c r="AWJ35" s="247"/>
      <c r="AWK35" s="247"/>
      <c r="AWL35" s="247"/>
      <c r="AWM35" s="247"/>
      <c r="AWN35" s="247"/>
      <c r="AWO35" s="247"/>
      <c r="AWP35" s="247"/>
      <c r="AWQ35" s="247"/>
      <c r="AWR35" s="247"/>
      <c r="AWS35" s="247"/>
      <c r="AWT35" s="247"/>
      <c r="AWU35" s="247"/>
      <c r="AWV35" s="247"/>
      <c r="AWW35" s="247"/>
      <c r="AWX35" s="247"/>
      <c r="AWY35" s="247"/>
      <c r="AWZ35" s="247"/>
      <c r="AXA35" s="247"/>
      <c r="AXB35" s="247"/>
      <c r="AXC35" s="247"/>
      <c r="AXD35" s="247"/>
      <c r="AXE35" s="247"/>
      <c r="AXF35" s="247"/>
      <c r="AXG35" s="247"/>
      <c r="AXH35" s="247"/>
      <c r="AXI35" s="247"/>
      <c r="AXJ35" s="247"/>
      <c r="AXK35" s="247"/>
      <c r="AXL35" s="247"/>
      <c r="AXM35" s="247"/>
      <c r="AXN35" s="247"/>
      <c r="AXO35" s="247"/>
      <c r="AXP35" s="247"/>
      <c r="AXQ35" s="247"/>
      <c r="AXR35" s="247"/>
      <c r="AXS35" s="247"/>
      <c r="AXT35" s="247"/>
      <c r="AXU35" s="247"/>
      <c r="AXV35" s="247"/>
      <c r="AXW35" s="247"/>
      <c r="AXX35" s="247"/>
      <c r="AXY35" s="247"/>
      <c r="AXZ35" s="247"/>
      <c r="AYA35" s="247"/>
      <c r="AYB35" s="247"/>
      <c r="AYC35" s="247"/>
      <c r="AYD35" s="247"/>
      <c r="AYE35" s="247"/>
      <c r="AYF35" s="247"/>
      <c r="AYG35" s="247"/>
      <c r="AYH35" s="247"/>
      <c r="AYI35" s="247"/>
      <c r="AYJ35" s="247"/>
      <c r="AYK35" s="247"/>
      <c r="AYL35" s="247"/>
      <c r="AYM35" s="247"/>
      <c r="AYN35" s="247"/>
      <c r="AYO35" s="247"/>
      <c r="AYP35" s="247"/>
      <c r="AYQ35" s="247"/>
      <c r="AYR35" s="247"/>
      <c r="AYS35" s="247"/>
      <c r="AYT35" s="247"/>
      <c r="AYU35" s="247"/>
      <c r="AYV35" s="247"/>
      <c r="AYW35" s="247"/>
      <c r="AYX35" s="247"/>
      <c r="AYY35" s="247"/>
      <c r="AYZ35" s="247"/>
      <c r="AZA35" s="247"/>
      <c r="AZB35" s="247"/>
      <c r="AZC35" s="247"/>
      <c r="AZD35" s="247"/>
      <c r="AZE35" s="247"/>
      <c r="AZF35" s="247"/>
      <c r="AZG35" s="247"/>
      <c r="AZH35" s="247"/>
      <c r="AZI35" s="247"/>
      <c r="AZJ35" s="247"/>
      <c r="AZK35" s="247"/>
      <c r="AZL35" s="247"/>
      <c r="AZM35" s="247"/>
      <c r="AZN35" s="247"/>
      <c r="AZO35" s="247"/>
      <c r="AZP35" s="247"/>
      <c r="AZQ35" s="247"/>
      <c r="AZR35" s="247"/>
      <c r="AZS35" s="247"/>
      <c r="AZT35" s="247"/>
      <c r="AZU35" s="247"/>
      <c r="AZV35" s="247"/>
      <c r="AZW35" s="247"/>
      <c r="AZX35" s="247"/>
      <c r="AZY35" s="247"/>
      <c r="AZZ35" s="247"/>
      <c r="BAA35" s="247"/>
      <c r="BAB35" s="247"/>
      <c r="BAC35" s="247"/>
      <c r="BAD35" s="247"/>
      <c r="BAE35" s="247"/>
      <c r="BAF35" s="247"/>
      <c r="BAG35" s="247"/>
      <c r="BAH35" s="247"/>
      <c r="BAI35" s="247"/>
      <c r="BAJ35" s="247"/>
      <c r="BAK35" s="247"/>
      <c r="BAL35" s="247"/>
      <c r="BAM35" s="247"/>
      <c r="BAN35" s="247"/>
      <c r="BAO35" s="247"/>
      <c r="BAP35" s="247"/>
      <c r="BAQ35" s="247"/>
      <c r="BAR35" s="247"/>
      <c r="BAS35" s="247"/>
      <c r="BAT35" s="247"/>
      <c r="BAU35" s="247"/>
      <c r="BAV35" s="247"/>
      <c r="BAW35" s="247"/>
      <c r="BAX35" s="247"/>
      <c r="BAY35" s="247"/>
      <c r="BAZ35" s="247"/>
      <c r="BBA35" s="247"/>
      <c r="BBB35" s="247"/>
      <c r="BBC35" s="247"/>
      <c r="BBD35" s="247"/>
      <c r="BBE35" s="247"/>
      <c r="BBF35" s="247"/>
      <c r="BBG35" s="247"/>
      <c r="BBH35" s="247"/>
      <c r="BBI35" s="247"/>
      <c r="BBJ35" s="247"/>
      <c r="BBK35" s="247"/>
      <c r="BBL35" s="247"/>
      <c r="BBM35" s="247"/>
      <c r="BBN35" s="247"/>
      <c r="BBO35" s="247"/>
      <c r="BBP35" s="247"/>
      <c r="BBQ35" s="247"/>
      <c r="BBR35" s="247"/>
      <c r="BBS35" s="247"/>
      <c r="BBT35" s="247"/>
      <c r="BBU35" s="247"/>
      <c r="BBV35" s="247"/>
      <c r="BBW35" s="247"/>
      <c r="BBX35" s="247"/>
      <c r="BBY35" s="247"/>
      <c r="BBZ35" s="247"/>
      <c r="BCA35" s="247"/>
      <c r="BCB35" s="247"/>
      <c r="BCC35" s="247"/>
      <c r="BCD35" s="247"/>
      <c r="BCE35" s="247"/>
      <c r="BCF35" s="247"/>
      <c r="BCG35" s="247"/>
      <c r="BCH35" s="247"/>
      <c r="BCI35" s="247"/>
      <c r="BCJ35" s="247"/>
      <c r="BCK35" s="247"/>
      <c r="BCL35" s="247"/>
      <c r="BCM35" s="247"/>
      <c r="BCN35" s="247"/>
      <c r="BCO35" s="247"/>
      <c r="BCP35" s="247"/>
      <c r="BCQ35" s="247"/>
      <c r="BCR35" s="247"/>
      <c r="BCS35" s="247"/>
      <c r="BCT35" s="247"/>
      <c r="BCU35" s="247"/>
      <c r="BCV35" s="247"/>
      <c r="BCW35" s="247"/>
      <c r="BCX35" s="247"/>
      <c r="BCY35" s="247"/>
      <c r="BCZ35" s="247"/>
      <c r="BDA35" s="247"/>
      <c r="BDB35" s="247"/>
      <c r="BDC35" s="247"/>
      <c r="BDD35" s="247"/>
      <c r="BDE35" s="247"/>
      <c r="BDF35" s="247"/>
      <c r="BDG35" s="247"/>
      <c r="BDH35" s="247"/>
      <c r="BDI35" s="247"/>
      <c r="BDJ35" s="247"/>
      <c r="BDK35" s="247"/>
      <c r="BDL35" s="247"/>
      <c r="BDM35" s="247"/>
      <c r="BDN35" s="247"/>
      <c r="BDO35" s="247"/>
      <c r="BDP35" s="247"/>
      <c r="BDQ35" s="247"/>
      <c r="BDR35" s="247"/>
      <c r="BDS35" s="247"/>
      <c r="BDT35" s="247"/>
      <c r="BDU35" s="247"/>
      <c r="BDV35" s="247"/>
      <c r="BDW35" s="247"/>
      <c r="BDX35" s="247"/>
      <c r="BDY35" s="247"/>
      <c r="BDZ35" s="247"/>
      <c r="BEA35" s="247"/>
      <c r="BEB35" s="247"/>
      <c r="BEC35" s="247"/>
      <c r="BED35" s="247"/>
      <c r="BEE35" s="247"/>
      <c r="BEF35" s="247"/>
      <c r="BEG35" s="247"/>
      <c r="BEH35" s="247"/>
      <c r="BEI35" s="247"/>
      <c r="BEJ35" s="247"/>
      <c r="BEK35" s="247"/>
      <c r="BEL35" s="247"/>
      <c r="BEM35" s="247"/>
      <c r="BEN35" s="247"/>
      <c r="BEO35" s="247"/>
      <c r="BEP35" s="247"/>
      <c r="BEQ35" s="247"/>
      <c r="BER35" s="247"/>
      <c r="BES35" s="247"/>
      <c r="BET35" s="247"/>
      <c r="BEU35" s="247"/>
      <c r="BEV35" s="247"/>
      <c r="BEW35" s="247"/>
      <c r="BEX35" s="247"/>
      <c r="BEY35" s="247"/>
      <c r="BEZ35" s="247"/>
      <c r="BFA35" s="247"/>
      <c r="BFB35" s="247"/>
      <c r="BFC35" s="247"/>
      <c r="BFD35" s="247"/>
      <c r="BFE35" s="247"/>
      <c r="BFF35" s="247"/>
      <c r="BFG35" s="247"/>
      <c r="BFH35" s="247"/>
      <c r="BFI35" s="247"/>
      <c r="BFJ35" s="247"/>
      <c r="BFK35" s="247"/>
      <c r="BFL35" s="247"/>
      <c r="BFM35" s="247"/>
      <c r="BFN35" s="247"/>
      <c r="BFO35" s="247"/>
      <c r="BFP35" s="247"/>
      <c r="BFQ35" s="247"/>
      <c r="BFR35" s="247"/>
      <c r="BFS35" s="247"/>
      <c r="BFT35" s="247"/>
      <c r="BFU35" s="247"/>
      <c r="BFV35" s="247"/>
      <c r="BFW35" s="247"/>
      <c r="BFX35" s="247"/>
      <c r="BFY35" s="247"/>
      <c r="BFZ35" s="247"/>
      <c r="BGA35" s="247"/>
      <c r="BGB35" s="247"/>
      <c r="BGC35" s="247"/>
      <c r="BGD35" s="247"/>
      <c r="BGE35" s="247"/>
      <c r="BGF35" s="247"/>
      <c r="BGG35" s="247"/>
      <c r="BGH35" s="247"/>
      <c r="BGI35" s="247"/>
      <c r="BGJ35" s="247"/>
      <c r="BGK35" s="247"/>
      <c r="BGL35" s="247"/>
      <c r="BGM35" s="247"/>
      <c r="BGN35" s="247"/>
      <c r="BGO35" s="247"/>
      <c r="BGP35" s="247"/>
      <c r="BGQ35" s="247"/>
      <c r="BGR35" s="247"/>
      <c r="BGS35" s="247"/>
      <c r="BGT35" s="247"/>
      <c r="BGU35" s="247"/>
      <c r="BGV35" s="247"/>
      <c r="BGW35" s="247"/>
      <c r="BGX35" s="247"/>
      <c r="BGY35" s="247"/>
      <c r="BGZ35" s="247"/>
      <c r="BHA35" s="247"/>
      <c r="BHB35" s="247"/>
      <c r="BHC35" s="247"/>
      <c r="BHD35" s="247"/>
      <c r="BHE35" s="247"/>
      <c r="BHF35" s="247"/>
      <c r="BHG35" s="247"/>
      <c r="BHH35" s="247"/>
      <c r="BHI35" s="247"/>
      <c r="BHJ35" s="247"/>
      <c r="BHK35" s="247"/>
      <c r="BHL35" s="247"/>
      <c r="BHM35" s="247"/>
      <c r="BHN35" s="247"/>
      <c r="BHO35" s="247"/>
      <c r="BHP35" s="247"/>
      <c r="BHQ35" s="247"/>
      <c r="BHR35" s="247"/>
      <c r="BHS35" s="247"/>
      <c r="BHT35" s="247"/>
      <c r="BHU35" s="247"/>
      <c r="BHV35" s="247"/>
      <c r="BHW35" s="247"/>
      <c r="BHX35" s="247"/>
      <c r="BHY35" s="247"/>
      <c r="BHZ35" s="247"/>
      <c r="BIA35" s="247"/>
      <c r="BIB35" s="247"/>
      <c r="BIC35" s="247"/>
      <c r="BID35" s="247"/>
      <c r="BIE35" s="247"/>
      <c r="BIF35" s="247"/>
      <c r="BIG35" s="247"/>
      <c r="BIH35" s="247"/>
      <c r="BII35" s="247"/>
      <c r="BIJ35" s="247"/>
      <c r="BIK35" s="247"/>
      <c r="BIL35" s="247"/>
      <c r="BIM35" s="247"/>
      <c r="BIN35" s="247"/>
      <c r="BIO35" s="247"/>
      <c r="BIP35" s="247"/>
      <c r="BIQ35" s="247"/>
      <c r="BIR35" s="247"/>
      <c r="BIS35" s="247"/>
      <c r="BIT35" s="247"/>
      <c r="BIU35" s="247"/>
      <c r="BIV35" s="247"/>
      <c r="BIW35" s="247"/>
      <c r="BIX35" s="247"/>
      <c r="BIY35" s="247"/>
      <c r="BIZ35" s="247"/>
      <c r="BJA35" s="247"/>
      <c r="BJB35" s="247"/>
      <c r="BJC35" s="247"/>
      <c r="BJD35" s="247"/>
      <c r="BJE35" s="247"/>
      <c r="BJF35" s="247"/>
      <c r="BJG35" s="247"/>
      <c r="BJH35" s="247"/>
      <c r="BJI35" s="247"/>
      <c r="BJJ35" s="247"/>
      <c r="BJK35" s="247"/>
      <c r="BJL35" s="247"/>
      <c r="BJM35" s="247"/>
      <c r="BJN35" s="247"/>
      <c r="BJO35" s="247"/>
      <c r="BJP35" s="247"/>
      <c r="BJQ35" s="247"/>
      <c r="BJR35" s="247"/>
      <c r="BJS35" s="247"/>
      <c r="BJT35" s="247"/>
      <c r="BJU35" s="247"/>
      <c r="BJV35" s="247"/>
      <c r="BJW35" s="247"/>
      <c r="BJX35" s="247"/>
      <c r="BJY35" s="247"/>
      <c r="BJZ35" s="247"/>
      <c r="BKA35" s="247"/>
      <c r="BKB35" s="247"/>
      <c r="BKC35" s="247"/>
      <c r="BKD35" s="247"/>
      <c r="BKE35" s="247"/>
      <c r="BKF35" s="247"/>
      <c r="BKG35" s="247"/>
      <c r="BKH35" s="247"/>
      <c r="BKI35" s="247"/>
      <c r="BKJ35" s="247"/>
      <c r="BKK35" s="247"/>
      <c r="BKL35" s="247"/>
      <c r="BKM35" s="247"/>
      <c r="BKN35" s="247"/>
      <c r="BKO35" s="247"/>
      <c r="BKP35" s="247"/>
      <c r="BKQ35" s="247"/>
      <c r="BKR35" s="247"/>
      <c r="BKS35" s="247"/>
      <c r="BKT35" s="247"/>
      <c r="BKU35" s="247"/>
      <c r="BKV35" s="247"/>
      <c r="BKW35" s="247"/>
      <c r="BKX35" s="247"/>
      <c r="BKY35" s="247"/>
      <c r="BKZ35" s="247"/>
      <c r="BLA35" s="247"/>
      <c r="BLB35" s="247"/>
      <c r="BLC35" s="247"/>
      <c r="BLD35" s="247"/>
      <c r="BLE35" s="247"/>
      <c r="BLF35" s="247"/>
      <c r="BLG35" s="247"/>
      <c r="BLH35" s="247"/>
      <c r="BLI35" s="247"/>
      <c r="BLJ35" s="247"/>
      <c r="BLK35" s="247"/>
      <c r="BLL35" s="247"/>
      <c r="BLM35" s="247"/>
      <c r="BLN35" s="247"/>
      <c r="BLO35" s="247"/>
      <c r="BLP35" s="247"/>
      <c r="BLQ35" s="247"/>
      <c r="BLR35" s="247"/>
      <c r="BLS35" s="247"/>
      <c r="BLT35" s="247"/>
      <c r="BLU35" s="247"/>
      <c r="BLV35" s="247"/>
      <c r="BLW35" s="247"/>
      <c r="BLX35" s="247"/>
      <c r="BLY35" s="247"/>
      <c r="BLZ35" s="247"/>
      <c r="BMA35" s="247"/>
      <c r="BMB35" s="247"/>
      <c r="BMC35" s="247"/>
      <c r="BMD35" s="247"/>
      <c r="BME35" s="247"/>
      <c r="BMF35" s="247"/>
      <c r="BMG35" s="247"/>
      <c r="BMH35" s="247"/>
      <c r="BMI35" s="247"/>
      <c r="BMJ35" s="247"/>
      <c r="BMK35" s="247"/>
      <c r="BML35" s="247"/>
      <c r="BMM35" s="247"/>
      <c r="BMN35" s="247"/>
      <c r="BMO35" s="247"/>
      <c r="BMP35" s="247"/>
      <c r="BMQ35" s="247"/>
      <c r="BMR35" s="247"/>
      <c r="BMS35" s="247"/>
      <c r="BMT35" s="247"/>
      <c r="BMU35" s="247"/>
      <c r="BMV35" s="247"/>
      <c r="BMW35" s="247"/>
      <c r="BMX35" s="247"/>
      <c r="BMY35" s="247"/>
      <c r="BMZ35" s="247"/>
      <c r="BNA35" s="247"/>
      <c r="BNB35" s="247"/>
      <c r="BNC35" s="247"/>
      <c r="BND35" s="247"/>
      <c r="BNE35" s="247"/>
      <c r="BNF35" s="247"/>
      <c r="BNG35" s="247"/>
      <c r="BNH35" s="247"/>
      <c r="BNI35" s="247"/>
      <c r="BNJ35" s="247"/>
      <c r="BNK35" s="247"/>
      <c r="BNL35" s="247"/>
      <c r="BNM35" s="247"/>
      <c r="BNN35" s="247"/>
      <c r="BNO35" s="247"/>
      <c r="BNP35" s="247"/>
      <c r="BNQ35" s="247"/>
      <c r="BNR35" s="247"/>
      <c r="BNS35" s="247"/>
      <c r="BNT35" s="247"/>
      <c r="BNU35" s="247"/>
      <c r="BNV35" s="247"/>
      <c r="BNW35" s="247"/>
      <c r="BNX35" s="247"/>
      <c r="BNY35" s="247"/>
      <c r="BNZ35" s="247"/>
      <c r="BOA35" s="247"/>
      <c r="BOB35" s="247"/>
      <c r="BOC35" s="247"/>
      <c r="BOD35" s="247"/>
      <c r="BOE35" s="247"/>
      <c r="BOF35" s="247"/>
      <c r="BOG35" s="247"/>
      <c r="BOH35" s="247"/>
      <c r="BOI35" s="247"/>
      <c r="BOJ35" s="247"/>
      <c r="BOK35" s="247"/>
      <c r="BOL35" s="247"/>
      <c r="BOM35" s="247"/>
      <c r="BON35" s="247"/>
      <c r="BOO35" s="247"/>
      <c r="BOP35" s="247"/>
      <c r="BOQ35" s="247"/>
      <c r="BOR35" s="247"/>
      <c r="BOS35" s="247"/>
      <c r="BOT35" s="247"/>
      <c r="BOU35" s="247"/>
      <c r="BOV35" s="247"/>
      <c r="BOW35" s="247"/>
      <c r="BOX35" s="247"/>
      <c r="BOY35" s="247"/>
      <c r="BOZ35" s="247"/>
      <c r="BPA35" s="247"/>
      <c r="BPB35" s="247"/>
      <c r="BPC35" s="247"/>
      <c r="BPD35" s="247"/>
      <c r="BPE35" s="247"/>
      <c r="BPF35" s="247"/>
      <c r="BPG35" s="247"/>
      <c r="BPH35" s="247"/>
      <c r="BPI35" s="247"/>
      <c r="BPJ35" s="247"/>
      <c r="BPK35" s="247"/>
      <c r="BPL35" s="247"/>
      <c r="BPM35" s="247"/>
      <c r="BPN35" s="247"/>
      <c r="BPO35" s="247"/>
      <c r="BPP35" s="247"/>
      <c r="BPQ35" s="247"/>
      <c r="BPR35" s="247"/>
      <c r="BPS35" s="247"/>
      <c r="BPT35" s="247"/>
      <c r="BPU35" s="247"/>
      <c r="BPV35" s="247"/>
      <c r="BPW35" s="247"/>
      <c r="BPX35" s="247"/>
      <c r="BPY35" s="247"/>
      <c r="BPZ35" s="247"/>
      <c r="BQA35" s="247"/>
      <c r="BQB35" s="247"/>
      <c r="BQC35" s="247"/>
      <c r="BQD35" s="247"/>
      <c r="BQE35" s="247"/>
      <c r="BQF35" s="247"/>
      <c r="BQG35" s="247"/>
      <c r="BQH35" s="247"/>
      <c r="BQI35" s="247"/>
      <c r="BQJ35" s="247"/>
      <c r="BQK35" s="247"/>
      <c r="BQL35" s="247"/>
      <c r="BQM35" s="247"/>
      <c r="BQN35" s="247"/>
      <c r="BQO35" s="247"/>
      <c r="BQP35" s="247"/>
      <c r="BQQ35" s="247"/>
      <c r="BQR35" s="247"/>
      <c r="BQS35" s="247"/>
      <c r="BQT35" s="247"/>
      <c r="BQU35" s="247"/>
      <c r="BQV35" s="247"/>
      <c r="BQW35" s="247"/>
      <c r="BQX35" s="247"/>
      <c r="BQY35" s="247"/>
      <c r="BQZ35" s="247"/>
      <c r="BRA35" s="247"/>
      <c r="BRB35" s="247"/>
      <c r="BRC35" s="247"/>
      <c r="BRD35" s="247"/>
      <c r="BRE35" s="247"/>
      <c r="BRF35" s="247"/>
      <c r="BRG35" s="247"/>
      <c r="BRH35" s="247"/>
      <c r="BRI35" s="247"/>
      <c r="BRJ35" s="247"/>
      <c r="BRK35" s="247"/>
      <c r="BRL35" s="247"/>
      <c r="BRM35" s="247"/>
      <c r="BRN35" s="247"/>
      <c r="BRO35" s="247"/>
      <c r="BRP35" s="247"/>
      <c r="BRQ35" s="247"/>
      <c r="BRR35" s="247"/>
      <c r="BRS35" s="247"/>
      <c r="BRT35" s="247"/>
      <c r="BRU35" s="247"/>
      <c r="BRV35" s="247"/>
      <c r="BRW35" s="247"/>
      <c r="BRX35" s="247"/>
      <c r="BRY35" s="247"/>
      <c r="BRZ35" s="247"/>
      <c r="BSA35" s="247"/>
      <c r="BSB35" s="247"/>
      <c r="BSC35" s="247"/>
      <c r="BSD35" s="247"/>
      <c r="BSE35" s="247"/>
      <c r="BSF35" s="247"/>
      <c r="BSG35" s="247"/>
      <c r="BSH35" s="247"/>
      <c r="BSI35" s="247"/>
      <c r="BSJ35" s="247"/>
      <c r="BSK35" s="247"/>
      <c r="BSL35" s="247"/>
      <c r="BSM35" s="247"/>
      <c r="BSN35" s="247"/>
      <c r="BSO35" s="247"/>
      <c r="BSP35" s="247"/>
      <c r="BSQ35" s="247"/>
      <c r="BSR35" s="247"/>
      <c r="BSS35" s="247"/>
      <c r="BST35" s="247"/>
      <c r="BSU35" s="247"/>
      <c r="BSV35" s="247"/>
      <c r="BSW35" s="247"/>
      <c r="BSX35" s="247"/>
      <c r="BSY35" s="247"/>
      <c r="BSZ35" s="247"/>
      <c r="BTA35" s="247"/>
      <c r="BTB35" s="247"/>
      <c r="BTC35" s="247"/>
      <c r="BTD35" s="247"/>
      <c r="BTE35" s="247"/>
      <c r="BTF35" s="247"/>
      <c r="BTG35" s="247"/>
      <c r="BTH35" s="247"/>
      <c r="BTI35" s="247"/>
      <c r="BTJ35" s="247"/>
      <c r="BTK35" s="247"/>
      <c r="BTL35" s="247"/>
      <c r="BTM35" s="247"/>
      <c r="BTN35" s="247"/>
      <c r="BTO35" s="247"/>
      <c r="BTP35" s="247"/>
      <c r="BTQ35" s="247"/>
      <c r="BTR35" s="247"/>
      <c r="BTS35" s="247"/>
      <c r="BTT35" s="247"/>
      <c r="BTU35" s="247"/>
      <c r="BTV35" s="247"/>
      <c r="BTW35" s="247"/>
      <c r="BTX35" s="247"/>
      <c r="BTY35" s="247"/>
      <c r="BTZ35" s="247"/>
      <c r="BUA35" s="247"/>
      <c r="BUB35" s="247"/>
      <c r="BUC35" s="247"/>
      <c r="BUD35" s="247"/>
      <c r="BUE35" s="247"/>
      <c r="BUF35" s="247"/>
      <c r="BUG35" s="247"/>
      <c r="BUH35" s="247"/>
      <c r="BUI35" s="247"/>
      <c r="BUJ35" s="247"/>
      <c r="BUK35" s="247"/>
      <c r="BUL35" s="247"/>
      <c r="BUM35" s="247"/>
      <c r="BUN35" s="247"/>
      <c r="BUO35" s="247"/>
      <c r="BUP35" s="247"/>
      <c r="BUQ35" s="247"/>
      <c r="BUR35" s="247"/>
      <c r="BUS35" s="247"/>
      <c r="BUT35" s="247"/>
      <c r="BUU35" s="247"/>
      <c r="BUV35" s="247"/>
      <c r="BUW35" s="247"/>
      <c r="BUX35" s="247"/>
      <c r="BUY35" s="247"/>
      <c r="BUZ35" s="247"/>
      <c r="BVA35" s="247"/>
      <c r="BVB35" s="247"/>
      <c r="BVC35" s="247"/>
      <c r="BVD35" s="247"/>
      <c r="BVE35" s="247"/>
      <c r="BVF35" s="247"/>
      <c r="BVG35" s="247"/>
      <c r="BVH35" s="247"/>
      <c r="BVI35" s="247"/>
      <c r="BVJ35" s="247"/>
      <c r="BVK35" s="247"/>
      <c r="BVL35" s="247"/>
      <c r="BVM35" s="247"/>
      <c r="BVN35" s="247"/>
      <c r="BVO35" s="247"/>
      <c r="BVP35" s="247"/>
      <c r="BVQ35" s="247"/>
      <c r="BVR35" s="247"/>
      <c r="BVS35" s="247"/>
      <c r="BVT35" s="247"/>
      <c r="BVU35" s="247"/>
      <c r="BVV35" s="247"/>
      <c r="BVW35" s="247"/>
      <c r="BVX35" s="247"/>
      <c r="BVY35" s="247"/>
      <c r="BVZ35" s="247"/>
      <c r="BWA35" s="247"/>
      <c r="BWB35" s="247"/>
      <c r="BWC35" s="247"/>
      <c r="BWD35" s="247"/>
      <c r="BWE35" s="247"/>
      <c r="BWF35" s="247"/>
      <c r="BWG35" s="247"/>
      <c r="BWH35" s="247"/>
      <c r="BWI35" s="247"/>
      <c r="BWJ35" s="247"/>
      <c r="BWK35" s="247"/>
      <c r="BWL35" s="247"/>
      <c r="BWM35" s="247"/>
      <c r="BWN35" s="247"/>
      <c r="BWO35" s="247"/>
      <c r="BWP35" s="247"/>
      <c r="BWQ35" s="247"/>
      <c r="BWR35" s="247"/>
      <c r="BWS35" s="247"/>
      <c r="BWT35" s="247"/>
      <c r="BWU35" s="247"/>
      <c r="BWV35" s="247"/>
      <c r="BWW35" s="247"/>
      <c r="BWX35" s="247"/>
      <c r="BWY35" s="247"/>
      <c r="BWZ35" s="247"/>
      <c r="BXA35" s="247"/>
      <c r="BXB35" s="247"/>
      <c r="BXC35" s="247"/>
      <c r="BXD35" s="247"/>
      <c r="BXE35" s="247"/>
      <c r="BXF35" s="247"/>
      <c r="BXG35" s="247"/>
      <c r="BXH35" s="247"/>
      <c r="BXI35" s="247"/>
      <c r="BXJ35" s="247"/>
      <c r="BXK35" s="247"/>
      <c r="BXL35" s="247"/>
      <c r="BXM35" s="247"/>
      <c r="BXN35" s="247"/>
      <c r="BXO35" s="247"/>
      <c r="BXP35" s="247"/>
      <c r="BXQ35" s="247"/>
      <c r="BXR35" s="247"/>
      <c r="BXS35" s="247"/>
      <c r="BXT35" s="247"/>
      <c r="BXU35" s="247"/>
      <c r="BXV35" s="247"/>
      <c r="BXW35" s="247"/>
      <c r="BXX35" s="247"/>
      <c r="BXY35" s="247"/>
      <c r="BXZ35" s="247"/>
      <c r="BYA35" s="247"/>
      <c r="BYB35" s="247"/>
      <c r="BYC35" s="247"/>
      <c r="BYD35" s="247"/>
      <c r="BYE35" s="247"/>
      <c r="BYF35" s="247"/>
      <c r="BYG35" s="247"/>
      <c r="BYH35" s="247"/>
      <c r="BYI35" s="247"/>
      <c r="BYJ35" s="247"/>
      <c r="BYK35" s="247"/>
      <c r="BYL35" s="247"/>
      <c r="BYM35" s="247"/>
      <c r="BYN35" s="247"/>
      <c r="BYO35" s="247"/>
      <c r="BYP35" s="247"/>
      <c r="BYQ35" s="247"/>
      <c r="BYR35" s="247"/>
      <c r="BYS35" s="247"/>
      <c r="BYT35" s="247"/>
      <c r="BYU35" s="247"/>
      <c r="BYV35" s="247"/>
      <c r="BYW35" s="247"/>
      <c r="BYX35" s="247"/>
      <c r="BYY35" s="247"/>
      <c r="BYZ35" s="247"/>
      <c r="BZA35" s="247"/>
      <c r="BZB35" s="247"/>
      <c r="BZC35" s="247"/>
      <c r="BZD35" s="247"/>
      <c r="BZE35" s="247"/>
      <c r="BZF35" s="247"/>
      <c r="BZG35" s="247"/>
      <c r="BZH35" s="247"/>
      <c r="BZI35" s="247"/>
      <c r="BZJ35" s="247"/>
      <c r="BZK35" s="247"/>
      <c r="BZL35" s="247"/>
      <c r="BZM35" s="247"/>
      <c r="BZN35" s="247"/>
      <c r="BZO35" s="247"/>
      <c r="BZP35" s="247"/>
      <c r="BZQ35" s="247"/>
      <c r="BZR35" s="247"/>
      <c r="BZS35" s="247"/>
      <c r="BZT35" s="247"/>
      <c r="BZU35" s="247"/>
      <c r="BZV35" s="247"/>
      <c r="BZW35" s="247"/>
      <c r="BZX35" s="247"/>
      <c r="BZY35" s="247"/>
      <c r="BZZ35" s="247"/>
      <c r="CAA35" s="247"/>
      <c r="CAB35" s="247"/>
      <c r="CAC35" s="247"/>
      <c r="CAD35" s="247"/>
      <c r="CAE35" s="247"/>
      <c r="CAF35" s="247"/>
      <c r="CAG35" s="247"/>
      <c r="CAH35" s="247"/>
      <c r="CAI35" s="247"/>
      <c r="CAJ35" s="247"/>
      <c r="CAK35" s="247"/>
      <c r="CAL35" s="247"/>
      <c r="CAM35" s="247"/>
      <c r="CAN35" s="247"/>
      <c r="CAO35" s="247"/>
      <c r="CAP35" s="247"/>
      <c r="CAQ35" s="247"/>
      <c r="CAR35" s="247"/>
      <c r="CAS35" s="247"/>
      <c r="CAT35" s="247"/>
      <c r="CAU35" s="247"/>
      <c r="CAV35" s="247"/>
      <c r="CAW35" s="247"/>
      <c r="CAX35" s="247"/>
      <c r="CAY35" s="247"/>
      <c r="CAZ35" s="247"/>
      <c r="CBA35" s="247"/>
      <c r="CBB35" s="247"/>
      <c r="CBC35" s="247"/>
      <c r="CBD35" s="247"/>
      <c r="CBE35" s="247"/>
      <c r="CBF35" s="247"/>
      <c r="CBG35" s="247"/>
      <c r="CBH35" s="247"/>
      <c r="CBI35" s="247"/>
      <c r="CBJ35" s="247"/>
      <c r="CBK35" s="247"/>
      <c r="CBL35" s="247"/>
      <c r="CBM35" s="247"/>
      <c r="CBN35" s="247"/>
      <c r="CBO35" s="247"/>
      <c r="CBP35" s="247"/>
      <c r="CBQ35" s="247"/>
      <c r="CBR35" s="247"/>
      <c r="CBS35" s="247"/>
      <c r="CBT35" s="247"/>
      <c r="CBU35" s="247"/>
      <c r="CBV35" s="247"/>
      <c r="CBW35" s="247"/>
      <c r="CBX35" s="247"/>
      <c r="CBY35" s="247"/>
      <c r="CBZ35" s="247"/>
      <c r="CCA35" s="247"/>
      <c r="CCB35" s="247"/>
      <c r="CCC35" s="247"/>
      <c r="CCD35" s="247"/>
      <c r="CCE35" s="247"/>
      <c r="CCF35" s="247"/>
      <c r="CCG35" s="247"/>
      <c r="CCH35" s="247"/>
      <c r="CCI35" s="247"/>
      <c r="CCJ35" s="247"/>
      <c r="CCK35" s="247"/>
      <c r="CCL35" s="247"/>
      <c r="CCM35" s="247"/>
      <c r="CCN35" s="247"/>
      <c r="CCO35" s="247"/>
      <c r="CCP35" s="247"/>
      <c r="CCQ35" s="247"/>
      <c r="CCR35" s="247"/>
      <c r="CCS35" s="247"/>
      <c r="CCT35" s="247"/>
      <c r="CCU35" s="247"/>
      <c r="CCV35" s="247"/>
      <c r="CCW35" s="247"/>
      <c r="CCX35" s="247"/>
      <c r="CCY35" s="247"/>
      <c r="CCZ35" s="247"/>
      <c r="CDA35" s="247"/>
      <c r="CDB35" s="247"/>
      <c r="CDC35" s="247"/>
      <c r="CDD35" s="247"/>
      <c r="CDE35" s="247"/>
      <c r="CDF35" s="247"/>
      <c r="CDG35" s="247"/>
      <c r="CDH35" s="247"/>
      <c r="CDI35" s="247"/>
      <c r="CDJ35" s="247"/>
      <c r="CDK35" s="247"/>
      <c r="CDL35" s="247"/>
      <c r="CDM35" s="247"/>
      <c r="CDN35" s="247"/>
      <c r="CDO35" s="247"/>
      <c r="CDP35" s="247"/>
      <c r="CDQ35" s="247"/>
      <c r="CDR35" s="247"/>
      <c r="CDS35" s="247"/>
      <c r="CDT35" s="247"/>
      <c r="CDU35" s="247"/>
      <c r="CDV35" s="247"/>
      <c r="CDW35" s="247"/>
      <c r="CDX35" s="247"/>
      <c r="CDY35" s="247"/>
      <c r="CDZ35" s="247"/>
      <c r="CEA35" s="247"/>
      <c r="CEB35" s="247"/>
      <c r="CEC35" s="247"/>
      <c r="CED35" s="247"/>
      <c r="CEE35" s="247"/>
      <c r="CEF35" s="247"/>
      <c r="CEG35" s="247"/>
      <c r="CEH35" s="247"/>
      <c r="CEI35" s="247"/>
      <c r="CEJ35" s="247"/>
      <c r="CEK35" s="247"/>
      <c r="CEL35" s="247"/>
      <c r="CEM35" s="247"/>
      <c r="CEN35" s="247"/>
      <c r="CEO35" s="247"/>
      <c r="CEP35" s="247"/>
      <c r="CEQ35" s="247"/>
      <c r="CER35" s="247"/>
      <c r="CES35" s="247"/>
      <c r="CET35" s="247"/>
      <c r="CEU35" s="247"/>
      <c r="CEV35" s="247"/>
      <c r="CEW35" s="247"/>
      <c r="CEX35" s="247"/>
      <c r="CEY35" s="247"/>
      <c r="CEZ35" s="247"/>
      <c r="CFA35" s="247"/>
      <c r="CFB35" s="247"/>
      <c r="CFC35" s="247"/>
      <c r="CFD35" s="247"/>
      <c r="CFE35" s="247"/>
      <c r="CFF35" s="247"/>
      <c r="CFG35" s="247"/>
      <c r="CFH35" s="247"/>
      <c r="CFI35" s="247"/>
      <c r="CFJ35" s="247"/>
      <c r="CFK35" s="247"/>
      <c r="CFL35" s="247"/>
      <c r="CFM35" s="247"/>
      <c r="CFN35" s="247"/>
      <c r="CFO35" s="247"/>
      <c r="CFP35" s="247"/>
      <c r="CFQ35" s="247"/>
      <c r="CFR35" s="247"/>
      <c r="CFS35" s="247"/>
      <c r="CFT35" s="247"/>
      <c r="CFU35" s="247"/>
      <c r="CFV35" s="247"/>
      <c r="CFW35" s="247"/>
      <c r="CFX35" s="247"/>
      <c r="CFY35" s="247"/>
      <c r="CFZ35" s="247"/>
      <c r="CGA35" s="247"/>
      <c r="CGB35" s="247"/>
      <c r="CGC35" s="247"/>
      <c r="CGD35" s="247"/>
      <c r="CGE35" s="247"/>
      <c r="CGF35" s="247"/>
      <c r="CGG35" s="247"/>
      <c r="CGH35" s="247"/>
      <c r="CGI35" s="247"/>
      <c r="CGJ35" s="247"/>
      <c r="CGK35" s="247"/>
      <c r="CGL35" s="247"/>
      <c r="CGM35" s="247"/>
      <c r="CGN35" s="247"/>
      <c r="CGO35" s="247"/>
      <c r="CGP35" s="247"/>
      <c r="CGQ35" s="247"/>
      <c r="CGR35" s="247"/>
      <c r="CGS35" s="247"/>
      <c r="CGT35" s="247"/>
      <c r="CGU35" s="247"/>
      <c r="CGV35" s="247"/>
      <c r="CGW35" s="247"/>
      <c r="CGX35" s="247"/>
      <c r="CGY35" s="247"/>
      <c r="CGZ35" s="247"/>
      <c r="CHA35" s="247"/>
      <c r="CHB35" s="247"/>
      <c r="CHC35" s="247"/>
      <c r="CHD35" s="247"/>
      <c r="CHE35" s="247"/>
      <c r="CHF35" s="247"/>
      <c r="CHG35" s="247"/>
      <c r="CHH35" s="247"/>
      <c r="CHI35" s="247"/>
      <c r="CHJ35" s="247"/>
      <c r="CHK35" s="247"/>
      <c r="CHL35" s="247"/>
      <c r="CHM35" s="247"/>
      <c r="CHN35" s="247"/>
      <c r="CHO35" s="247"/>
      <c r="CHP35" s="247"/>
      <c r="CHQ35" s="247"/>
      <c r="CHR35" s="247"/>
      <c r="CHS35" s="247"/>
      <c r="CHT35" s="247"/>
      <c r="CHU35" s="247"/>
      <c r="CHV35" s="247"/>
      <c r="CHW35" s="247"/>
      <c r="CHX35" s="247"/>
      <c r="CHY35" s="247"/>
      <c r="CHZ35" s="247"/>
      <c r="CIA35" s="247"/>
      <c r="CIB35" s="247"/>
      <c r="CIC35" s="247"/>
      <c r="CID35" s="247"/>
      <c r="CIE35" s="247"/>
      <c r="CIF35" s="247"/>
      <c r="CIG35" s="247"/>
      <c r="CIH35" s="247"/>
      <c r="CII35" s="247"/>
      <c r="CIJ35" s="247"/>
      <c r="CIK35" s="247"/>
      <c r="CIL35" s="247"/>
      <c r="CIM35" s="247"/>
      <c r="CIN35" s="247"/>
      <c r="CIO35" s="247"/>
      <c r="CIP35" s="247"/>
      <c r="CIQ35" s="247"/>
      <c r="CIR35" s="247"/>
      <c r="CIS35" s="247"/>
      <c r="CIT35" s="247"/>
      <c r="CIU35" s="247"/>
      <c r="CIV35" s="247"/>
      <c r="CIW35" s="247"/>
      <c r="CIX35" s="247"/>
      <c r="CIY35" s="247"/>
      <c r="CIZ35" s="247"/>
      <c r="CJA35" s="247"/>
      <c r="CJB35" s="247"/>
      <c r="CJC35" s="247"/>
      <c r="CJD35" s="247"/>
      <c r="CJE35" s="247"/>
      <c r="CJF35" s="247"/>
      <c r="CJG35" s="247"/>
      <c r="CJH35" s="247"/>
      <c r="CJI35" s="247"/>
      <c r="CJJ35" s="247"/>
      <c r="CJK35" s="247"/>
      <c r="CJL35" s="247"/>
      <c r="CJM35" s="247"/>
      <c r="CJN35" s="247"/>
      <c r="CJO35" s="247"/>
      <c r="CJP35" s="247"/>
      <c r="CJQ35" s="247"/>
      <c r="CJR35" s="247"/>
      <c r="CJS35" s="247"/>
      <c r="CJT35" s="247"/>
      <c r="CJU35" s="247"/>
      <c r="CJV35" s="247"/>
      <c r="CJW35" s="247"/>
      <c r="CJX35" s="247"/>
      <c r="CJY35" s="247"/>
      <c r="CJZ35" s="247"/>
      <c r="CKA35" s="247"/>
      <c r="CKB35" s="247"/>
      <c r="CKC35" s="247"/>
      <c r="CKD35" s="247"/>
      <c r="CKE35" s="247"/>
      <c r="CKF35" s="247"/>
      <c r="CKG35" s="247"/>
      <c r="CKH35" s="247"/>
      <c r="CKI35" s="247"/>
      <c r="CKJ35" s="247"/>
      <c r="CKK35" s="247"/>
      <c r="CKL35" s="247"/>
      <c r="CKM35" s="247"/>
      <c r="CKN35" s="247"/>
      <c r="CKO35" s="247"/>
      <c r="CKP35" s="247"/>
      <c r="CKQ35" s="247"/>
      <c r="CKR35" s="247"/>
      <c r="CKS35" s="247"/>
      <c r="CKT35" s="247"/>
      <c r="CKU35" s="247"/>
      <c r="CKV35" s="247"/>
      <c r="CKW35" s="247"/>
      <c r="CKX35" s="247"/>
      <c r="CKY35" s="247"/>
      <c r="CKZ35" s="247"/>
      <c r="CLA35" s="247"/>
      <c r="CLB35" s="247"/>
      <c r="CLC35" s="247"/>
      <c r="CLD35" s="247"/>
      <c r="CLE35" s="247"/>
      <c r="CLF35" s="247"/>
      <c r="CLG35" s="247"/>
      <c r="CLH35" s="247"/>
      <c r="CLI35" s="247"/>
      <c r="CLJ35" s="247"/>
      <c r="CLK35" s="247"/>
      <c r="CLL35" s="247"/>
      <c r="CLM35" s="247"/>
      <c r="CLN35" s="247"/>
      <c r="CLO35" s="247"/>
      <c r="CLP35" s="247"/>
      <c r="CLQ35" s="247"/>
      <c r="CLR35" s="247"/>
      <c r="CLS35" s="247"/>
      <c r="CLT35" s="247"/>
      <c r="CLU35" s="247"/>
      <c r="CLV35" s="247"/>
      <c r="CLW35" s="247"/>
      <c r="CLX35" s="247"/>
      <c r="CLY35" s="247"/>
      <c r="CLZ35" s="247"/>
      <c r="CMA35" s="247"/>
      <c r="CMB35" s="247"/>
      <c r="CMC35" s="247"/>
      <c r="CMD35" s="247"/>
      <c r="CME35" s="247"/>
      <c r="CMF35" s="247"/>
      <c r="CMG35" s="247"/>
      <c r="CMH35" s="247"/>
      <c r="CMI35" s="247"/>
      <c r="CMJ35" s="247"/>
      <c r="CMK35" s="247"/>
      <c r="CML35" s="247"/>
      <c r="CMM35" s="247"/>
      <c r="CMN35" s="247"/>
      <c r="CMO35" s="247"/>
      <c r="CMP35" s="247"/>
      <c r="CMQ35" s="247"/>
      <c r="CMR35" s="247"/>
      <c r="CMS35" s="247"/>
      <c r="CMT35" s="247"/>
      <c r="CMU35" s="247"/>
      <c r="CMV35" s="247"/>
      <c r="CMW35" s="247"/>
      <c r="CMX35" s="247"/>
      <c r="CMY35" s="247"/>
      <c r="CMZ35" s="247"/>
      <c r="CNA35" s="247"/>
      <c r="CNB35" s="247"/>
      <c r="CNC35" s="247"/>
      <c r="CND35" s="247"/>
      <c r="CNE35" s="247"/>
      <c r="CNF35" s="247"/>
      <c r="CNG35" s="247"/>
      <c r="CNH35" s="247"/>
      <c r="CNI35" s="247"/>
      <c r="CNJ35" s="247"/>
      <c r="CNK35" s="247"/>
      <c r="CNL35" s="247"/>
      <c r="CNM35" s="247"/>
      <c r="CNN35" s="247"/>
      <c r="CNO35" s="247"/>
      <c r="CNP35" s="247"/>
      <c r="CNQ35" s="247"/>
      <c r="CNR35" s="247"/>
      <c r="CNS35" s="247"/>
      <c r="CNT35" s="247"/>
      <c r="CNU35" s="247"/>
      <c r="CNV35" s="247"/>
      <c r="CNW35" s="247"/>
      <c r="CNX35" s="247"/>
      <c r="CNY35" s="247"/>
      <c r="CNZ35" s="247"/>
      <c r="COA35" s="247"/>
      <c r="COB35" s="247"/>
      <c r="COC35" s="247"/>
      <c r="COD35" s="247"/>
      <c r="COE35" s="247"/>
      <c r="COF35" s="247"/>
      <c r="COG35" s="247"/>
      <c r="COH35" s="247"/>
      <c r="COI35" s="247"/>
      <c r="COJ35" s="247"/>
      <c r="COK35" s="247"/>
      <c r="COL35" s="247"/>
      <c r="COM35" s="247"/>
      <c r="CON35" s="247"/>
      <c r="COO35" s="247"/>
      <c r="COP35" s="247"/>
      <c r="COQ35" s="247"/>
      <c r="COR35" s="247"/>
      <c r="COS35" s="247"/>
      <c r="COT35" s="247"/>
      <c r="COU35" s="247"/>
      <c r="COV35" s="247"/>
      <c r="COW35" s="247"/>
      <c r="COX35" s="247"/>
      <c r="COY35" s="247"/>
      <c r="COZ35" s="247"/>
      <c r="CPA35" s="247"/>
      <c r="CPB35" s="247"/>
      <c r="CPC35" s="247"/>
      <c r="CPD35" s="247"/>
      <c r="CPE35" s="247"/>
      <c r="CPF35" s="247"/>
      <c r="CPG35" s="247"/>
      <c r="CPH35" s="247"/>
      <c r="CPI35" s="247"/>
      <c r="CPJ35" s="247"/>
      <c r="CPK35" s="247"/>
      <c r="CPL35" s="247"/>
      <c r="CPM35" s="247"/>
      <c r="CPN35" s="247"/>
      <c r="CPO35" s="247"/>
      <c r="CPP35" s="247"/>
      <c r="CPQ35" s="247"/>
      <c r="CPR35" s="247"/>
      <c r="CPS35" s="247"/>
      <c r="CPT35" s="247"/>
      <c r="CPU35" s="247"/>
      <c r="CPV35" s="247"/>
      <c r="CPW35" s="247"/>
      <c r="CPX35" s="247"/>
      <c r="CPY35" s="247"/>
      <c r="CPZ35" s="247"/>
      <c r="CQA35" s="247"/>
      <c r="CQB35" s="247"/>
      <c r="CQC35" s="247"/>
      <c r="CQD35" s="247"/>
      <c r="CQE35" s="247"/>
      <c r="CQF35" s="247"/>
      <c r="CQG35" s="247"/>
      <c r="CQH35" s="247"/>
      <c r="CQI35" s="247"/>
      <c r="CQJ35" s="247"/>
      <c r="CQK35" s="247"/>
      <c r="CQL35" s="247"/>
      <c r="CQM35" s="247"/>
      <c r="CQN35" s="247"/>
      <c r="CQO35" s="247"/>
      <c r="CQP35" s="247"/>
      <c r="CQQ35" s="247"/>
      <c r="CQR35" s="247"/>
      <c r="CQS35" s="247"/>
      <c r="CQT35" s="247"/>
      <c r="CQU35" s="247"/>
      <c r="CQV35" s="247"/>
      <c r="CQW35" s="247"/>
      <c r="CQX35" s="247"/>
      <c r="CQY35" s="247"/>
      <c r="CQZ35" s="247"/>
      <c r="CRA35" s="247"/>
      <c r="CRB35" s="247"/>
      <c r="CRC35" s="247"/>
      <c r="CRD35" s="247"/>
      <c r="CRE35" s="247"/>
      <c r="CRF35" s="247"/>
      <c r="CRG35" s="247"/>
      <c r="CRH35" s="247"/>
      <c r="CRI35" s="247"/>
      <c r="CRJ35" s="247"/>
      <c r="CRK35" s="247"/>
      <c r="CRL35" s="247"/>
      <c r="CRM35" s="247"/>
      <c r="CRN35" s="247"/>
      <c r="CRO35" s="247"/>
      <c r="CRP35" s="247"/>
      <c r="CRQ35" s="247"/>
      <c r="CRR35" s="247"/>
      <c r="CRS35" s="247"/>
      <c r="CRT35" s="247"/>
      <c r="CRU35" s="247"/>
      <c r="CRV35" s="247"/>
      <c r="CRW35" s="247"/>
      <c r="CRX35" s="247"/>
      <c r="CRY35" s="247"/>
      <c r="CRZ35" s="247"/>
      <c r="CSA35" s="247"/>
      <c r="CSB35" s="247"/>
      <c r="CSC35" s="247"/>
      <c r="CSD35" s="247"/>
      <c r="CSE35" s="247"/>
      <c r="CSF35" s="247"/>
      <c r="CSG35" s="247"/>
      <c r="CSH35" s="247"/>
      <c r="CSI35" s="247"/>
      <c r="CSJ35" s="247"/>
      <c r="CSK35" s="247"/>
      <c r="CSL35" s="247"/>
      <c r="CSM35" s="247"/>
      <c r="CSN35" s="247"/>
      <c r="CSO35" s="247"/>
      <c r="CSP35" s="247"/>
      <c r="CSQ35" s="247"/>
      <c r="CSR35" s="247"/>
      <c r="CSS35" s="247"/>
      <c r="CST35" s="247"/>
      <c r="CSU35" s="247"/>
      <c r="CSV35" s="247"/>
      <c r="CSW35" s="247"/>
      <c r="CSX35" s="247"/>
      <c r="CSY35" s="247"/>
      <c r="CSZ35" s="247"/>
      <c r="CTA35" s="247"/>
      <c r="CTB35" s="247"/>
      <c r="CTC35" s="247"/>
      <c r="CTD35" s="247"/>
      <c r="CTE35" s="247"/>
      <c r="CTF35" s="247"/>
      <c r="CTG35" s="247"/>
      <c r="CTH35" s="247"/>
      <c r="CTI35" s="247"/>
      <c r="CTJ35" s="247"/>
      <c r="CTK35" s="247"/>
      <c r="CTL35" s="247"/>
      <c r="CTM35" s="247"/>
      <c r="CTN35" s="247"/>
      <c r="CTO35" s="247"/>
      <c r="CTP35" s="247"/>
      <c r="CTQ35" s="247"/>
      <c r="CTR35" s="247"/>
      <c r="CTS35" s="247"/>
      <c r="CTT35" s="247"/>
      <c r="CTU35" s="247"/>
      <c r="CTV35" s="247"/>
      <c r="CTW35" s="247"/>
      <c r="CTX35" s="247"/>
      <c r="CTY35" s="247"/>
      <c r="CTZ35" s="247"/>
      <c r="CUA35" s="247"/>
      <c r="CUB35" s="247"/>
      <c r="CUC35" s="247"/>
      <c r="CUD35" s="247"/>
      <c r="CUE35" s="247"/>
      <c r="CUF35" s="247"/>
      <c r="CUG35" s="247"/>
      <c r="CUH35" s="247"/>
      <c r="CUI35" s="247"/>
      <c r="CUJ35" s="247"/>
      <c r="CUK35" s="247"/>
      <c r="CUL35" s="247"/>
      <c r="CUM35" s="247"/>
      <c r="CUN35" s="247"/>
      <c r="CUO35" s="247"/>
      <c r="CUP35" s="247"/>
      <c r="CUQ35" s="247"/>
      <c r="CUR35" s="247"/>
      <c r="CUS35" s="247"/>
      <c r="CUT35" s="247"/>
      <c r="CUU35" s="247"/>
      <c r="CUV35" s="247"/>
      <c r="CUW35" s="247"/>
      <c r="CUX35" s="247"/>
      <c r="CUY35" s="247"/>
      <c r="CUZ35" s="247"/>
      <c r="CVA35" s="247"/>
      <c r="CVB35" s="247"/>
      <c r="CVC35" s="247"/>
      <c r="CVD35" s="247"/>
      <c r="CVE35" s="247"/>
      <c r="CVF35" s="247"/>
      <c r="CVG35" s="247"/>
      <c r="CVH35" s="247"/>
      <c r="CVI35" s="247"/>
      <c r="CVJ35" s="247"/>
      <c r="CVK35" s="247"/>
      <c r="CVL35" s="247"/>
      <c r="CVM35" s="247"/>
      <c r="CVN35" s="247"/>
      <c r="CVO35" s="247"/>
      <c r="CVP35" s="247"/>
      <c r="CVQ35" s="247"/>
      <c r="CVR35" s="247"/>
      <c r="CVS35" s="247"/>
      <c r="CVT35" s="247"/>
      <c r="CVU35" s="247"/>
      <c r="CVV35" s="247"/>
      <c r="CVW35" s="247"/>
      <c r="CVX35" s="247"/>
      <c r="CVY35" s="247"/>
      <c r="CVZ35" s="247"/>
      <c r="CWA35" s="247"/>
      <c r="CWB35" s="247"/>
      <c r="CWC35" s="247"/>
      <c r="CWD35" s="247"/>
      <c r="CWE35" s="247"/>
      <c r="CWF35" s="247"/>
      <c r="CWG35" s="247"/>
      <c r="CWH35" s="247"/>
      <c r="CWI35" s="247"/>
      <c r="CWJ35" s="247"/>
      <c r="CWK35" s="247"/>
      <c r="CWL35" s="247"/>
      <c r="CWM35" s="247"/>
      <c r="CWN35" s="247"/>
      <c r="CWO35" s="247"/>
      <c r="CWP35" s="247"/>
      <c r="CWQ35" s="247"/>
      <c r="CWR35" s="247"/>
      <c r="CWS35" s="247"/>
      <c r="CWT35" s="247"/>
      <c r="CWU35" s="247"/>
      <c r="CWV35" s="247"/>
      <c r="CWW35" s="247"/>
      <c r="CWX35" s="247"/>
      <c r="CWY35" s="247"/>
      <c r="CWZ35" s="247"/>
      <c r="CXA35" s="247"/>
      <c r="CXB35" s="247"/>
      <c r="CXC35" s="247"/>
      <c r="CXD35" s="247"/>
      <c r="CXE35" s="247"/>
      <c r="CXF35" s="247"/>
      <c r="CXG35" s="247"/>
      <c r="CXH35" s="247"/>
      <c r="CXI35" s="247"/>
      <c r="CXJ35" s="247"/>
      <c r="CXK35" s="247"/>
      <c r="CXL35" s="247"/>
      <c r="CXM35" s="247"/>
      <c r="CXN35" s="247"/>
      <c r="CXO35" s="247"/>
      <c r="CXP35" s="247"/>
      <c r="CXQ35" s="247"/>
      <c r="CXR35" s="247"/>
      <c r="CXS35" s="247"/>
      <c r="CXT35" s="247"/>
      <c r="CXU35" s="247"/>
      <c r="CXV35" s="247"/>
      <c r="CXW35" s="247"/>
      <c r="CXX35" s="247"/>
      <c r="CXY35" s="247"/>
      <c r="CXZ35" s="247"/>
      <c r="CYA35" s="247"/>
      <c r="CYB35" s="247"/>
      <c r="CYC35" s="247"/>
      <c r="CYD35" s="247"/>
      <c r="CYE35" s="247"/>
      <c r="CYF35" s="247"/>
      <c r="CYG35" s="247"/>
      <c r="CYH35" s="247"/>
      <c r="CYI35" s="247"/>
      <c r="CYJ35" s="247"/>
      <c r="CYK35" s="247"/>
      <c r="CYL35" s="247"/>
      <c r="CYM35" s="247"/>
      <c r="CYN35" s="247"/>
      <c r="CYO35" s="247"/>
      <c r="CYP35" s="247"/>
      <c r="CYQ35" s="247"/>
      <c r="CYR35" s="247"/>
      <c r="CYS35" s="247"/>
      <c r="CYT35" s="247"/>
      <c r="CYU35" s="247"/>
      <c r="CYV35" s="247"/>
      <c r="CYW35" s="247"/>
      <c r="CYX35" s="247"/>
      <c r="CYY35" s="247"/>
      <c r="CYZ35" s="247"/>
      <c r="CZA35" s="247"/>
      <c r="CZB35" s="247"/>
      <c r="CZC35" s="247"/>
      <c r="CZD35" s="247"/>
      <c r="CZE35" s="247"/>
      <c r="CZF35" s="247"/>
      <c r="CZG35" s="247"/>
      <c r="CZH35" s="247"/>
      <c r="CZI35" s="247"/>
      <c r="CZJ35" s="247"/>
      <c r="CZK35" s="247"/>
      <c r="CZL35" s="247"/>
      <c r="CZM35" s="247"/>
      <c r="CZN35" s="247"/>
      <c r="CZO35" s="247"/>
      <c r="CZP35" s="247"/>
      <c r="CZQ35" s="247"/>
      <c r="CZR35" s="247"/>
      <c r="CZS35" s="247"/>
      <c r="CZT35" s="247"/>
      <c r="CZU35" s="247"/>
      <c r="CZV35" s="247"/>
      <c r="CZW35" s="247"/>
      <c r="CZX35" s="247"/>
      <c r="CZY35" s="247"/>
      <c r="CZZ35" s="247"/>
      <c r="DAA35" s="247"/>
      <c r="DAB35" s="247"/>
      <c r="DAC35" s="247"/>
      <c r="DAD35" s="247"/>
      <c r="DAE35" s="247"/>
      <c r="DAF35" s="247"/>
      <c r="DAG35" s="247"/>
      <c r="DAH35" s="247"/>
      <c r="DAI35" s="247"/>
      <c r="DAJ35" s="247"/>
      <c r="DAK35" s="247"/>
      <c r="DAL35" s="247"/>
      <c r="DAM35" s="247"/>
      <c r="DAN35" s="247"/>
      <c r="DAO35" s="247"/>
      <c r="DAP35" s="247"/>
      <c r="DAQ35" s="247"/>
      <c r="DAR35" s="247"/>
      <c r="DAS35" s="247"/>
      <c r="DAT35" s="247"/>
      <c r="DAU35" s="247"/>
      <c r="DAV35" s="247"/>
      <c r="DAW35" s="247"/>
      <c r="DAX35" s="247"/>
      <c r="DAY35" s="247"/>
      <c r="DAZ35" s="247"/>
      <c r="DBA35" s="247"/>
      <c r="DBB35" s="247"/>
      <c r="DBC35" s="247"/>
      <c r="DBD35" s="247"/>
      <c r="DBE35" s="247"/>
      <c r="DBF35" s="247"/>
      <c r="DBG35" s="247"/>
      <c r="DBH35" s="247"/>
      <c r="DBI35" s="247"/>
      <c r="DBJ35" s="247"/>
      <c r="DBK35" s="247"/>
      <c r="DBL35" s="247"/>
      <c r="DBM35" s="247"/>
      <c r="DBN35" s="247"/>
      <c r="DBO35" s="247"/>
      <c r="DBP35" s="247"/>
      <c r="DBQ35" s="247"/>
      <c r="DBR35" s="247"/>
      <c r="DBS35" s="247"/>
      <c r="DBT35" s="247"/>
      <c r="DBU35" s="247"/>
      <c r="DBV35" s="247"/>
      <c r="DBW35" s="247"/>
      <c r="DBX35" s="247"/>
      <c r="DBY35" s="247"/>
      <c r="DBZ35" s="247"/>
      <c r="DCA35" s="247"/>
      <c r="DCB35" s="247"/>
      <c r="DCC35" s="247"/>
      <c r="DCD35" s="247"/>
      <c r="DCE35" s="247"/>
      <c r="DCF35" s="247"/>
      <c r="DCG35" s="247"/>
      <c r="DCH35" s="247"/>
      <c r="DCI35" s="247"/>
      <c r="DCJ35" s="247"/>
      <c r="DCK35" s="247"/>
      <c r="DCL35" s="247"/>
      <c r="DCM35" s="247"/>
      <c r="DCN35" s="247"/>
      <c r="DCO35" s="247"/>
      <c r="DCP35" s="247"/>
      <c r="DCQ35" s="247"/>
      <c r="DCR35" s="247"/>
      <c r="DCS35" s="247"/>
      <c r="DCT35" s="247"/>
      <c r="DCU35" s="247"/>
      <c r="DCV35" s="247"/>
      <c r="DCW35" s="247"/>
      <c r="DCX35" s="247"/>
      <c r="DCY35" s="247"/>
      <c r="DCZ35" s="247"/>
      <c r="DDA35" s="247"/>
      <c r="DDB35" s="247"/>
      <c r="DDC35" s="247"/>
      <c r="DDD35" s="247"/>
      <c r="DDE35" s="247"/>
      <c r="DDF35" s="247"/>
      <c r="DDG35" s="247"/>
      <c r="DDH35" s="247"/>
      <c r="DDI35" s="247"/>
      <c r="DDJ35" s="247"/>
      <c r="DDK35" s="247"/>
      <c r="DDL35" s="247"/>
      <c r="DDM35" s="247"/>
      <c r="DDN35" s="247"/>
      <c r="DDO35" s="247"/>
      <c r="DDP35" s="247"/>
      <c r="DDQ35" s="247"/>
      <c r="DDR35" s="247"/>
      <c r="DDS35" s="247"/>
      <c r="DDT35" s="247"/>
      <c r="DDU35" s="247"/>
      <c r="DDV35" s="247"/>
      <c r="DDW35" s="247"/>
      <c r="DDX35" s="247"/>
      <c r="DDY35" s="247"/>
      <c r="DDZ35" s="247"/>
      <c r="DEA35" s="247"/>
      <c r="DEB35" s="247"/>
      <c r="DEC35" s="247"/>
      <c r="DED35" s="247"/>
      <c r="DEE35" s="247"/>
      <c r="DEF35" s="247"/>
      <c r="DEG35" s="247"/>
      <c r="DEH35" s="247"/>
      <c r="DEI35" s="247"/>
      <c r="DEJ35" s="247"/>
      <c r="DEK35" s="247"/>
      <c r="DEL35" s="247"/>
      <c r="DEM35" s="247"/>
      <c r="DEN35" s="247"/>
      <c r="DEO35" s="247"/>
      <c r="DEP35" s="247"/>
      <c r="DEQ35" s="247"/>
      <c r="DER35" s="247"/>
      <c r="DES35" s="247"/>
      <c r="DET35" s="247"/>
      <c r="DEU35" s="247"/>
      <c r="DEV35" s="247"/>
      <c r="DEW35" s="247"/>
      <c r="DEX35" s="247"/>
      <c r="DEY35" s="247"/>
      <c r="DEZ35" s="247"/>
      <c r="DFA35" s="247"/>
      <c r="DFB35" s="247"/>
      <c r="DFC35" s="247"/>
      <c r="DFD35" s="247"/>
      <c r="DFE35" s="247"/>
      <c r="DFF35" s="247"/>
      <c r="DFG35" s="247"/>
      <c r="DFH35" s="247"/>
      <c r="DFI35" s="247"/>
      <c r="DFJ35" s="247"/>
      <c r="DFK35" s="247"/>
      <c r="DFL35" s="247"/>
      <c r="DFM35" s="247"/>
      <c r="DFN35" s="247"/>
      <c r="DFO35" s="247"/>
      <c r="DFP35" s="247"/>
      <c r="DFQ35" s="247"/>
      <c r="DFR35" s="247"/>
      <c r="DFS35" s="247"/>
      <c r="DFT35" s="247"/>
      <c r="DFU35" s="247"/>
      <c r="DFV35" s="247"/>
      <c r="DFW35" s="247"/>
      <c r="DFX35" s="247"/>
      <c r="DFY35" s="247"/>
      <c r="DFZ35" s="247"/>
      <c r="DGA35" s="247"/>
      <c r="DGB35" s="247"/>
      <c r="DGC35" s="247"/>
      <c r="DGD35" s="247"/>
      <c r="DGE35" s="247"/>
      <c r="DGF35" s="247"/>
      <c r="DGG35" s="247"/>
      <c r="DGH35" s="247"/>
      <c r="DGI35" s="247"/>
      <c r="DGJ35" s="247"/>
      <c r="DGK35" s="247"/>
      <c r="DGL35" s="247"/>
      <c r="DGM35" s="247"/>
      <c r="DGN35" s="247"/>
      <c r="DGO35" s="247"/>
      <c r="DGP35" s="247"/>
      <c r="DGQ35" s="247"/>
      <c r="DGR35" s="247"/>
      <c r="DGS35" s="247"/>
      <c r="DGT35" s="247"/>
      <c r="DGU35" s="247"/>
      <c r="DGV35" s="247"/>
      <c r="DGW35" s="247"/>
      <c r="DGX35" s="247"/>
      <c r="DGY35" s="247"/>
      <c r="DGZ35" s="247"/>
      <c r="DHA35" s="247"/>
      <c r="DHB35" s="247"/>
      <c r="DHC35" s="247"/>
      <c r="DHD35" s="247"/>
      <c r="DHE35" s="247"/>
      <c r="DHF35" s="247"/>
      <c r="DHG35" s="247"/>
      <c r="DHH35" s="247"/>
      <c r="DHI35" s="247"/>
      <c r="DHJ35" s="247"/>
      <c r="DHK35" s="247"/>
      <c r="DHL35" s="247"/>
      <c r="DHM35" s="247"/>
      <c r="DHN35" s="247"/>
      <c r="DHO35" s="247"/>
      <c r="DHP35" s="247"/>
      <c r="DHQ35" s="247"/>
      <c r="DHR35" s="247"/>
      <c r="DHS35" s="247"/>
      <c r="DHT35" s="247"/>
      <c r="DHU35" s="247"/>
      <c r="DHV35" s="247"/>
      <c r="DHW35" s="247"/>
      <c r="DHX35" s="247"/>
      <c r="DHY35" s="247"/>
      <c r="DHZ35" s="247"/>
      <c r="DIA35" s="247"/>
      <c r="DIB35" s="247"/>
      <c r="DIC35" s="247"/>
      <c r="DID35" s="247"/>
      <c r="DIE35" s="247"/>
      <c r="DIF35" s="247"/>
      <c r="DIG35" s="247"/>
      <c r="DIH35" s="247"/>
      <c r="DII35" s="247"/>
      <c r="DIJ35" s="247"/>
      <c r="DIK35" s="247"/>
      <c r="DIL35" s="247"/>
      <c r="DIM35" s="247"/>
      <c r="DIN35" s="247"/>
      <c r="DIO35" s="247"/>
      <c r="DIP35" s="247"/>
      <c r="DIQ35" s="247"/>
      <c r="DIR35" s="247"/>
      <c r="DIS35" s="247"/>
      <c r="DIT35" s="247"/>
      <c r="DIU35" s="247"/>
      <c r="DIV35" s="247"/>
      <c r="DIW35" s="247"/>
      <c r="DIX35" s="247"/>
      <c r="DIY35" s="247"/>
      <c r="DIZ35" s="247"/>
      <c r="DJA35" s="247"/>
      <c r="DJB35" s="247"/>
      <c r="DJC35" s="247"/>
      <c r="DJD35" s="247"/>
      <c r="DJE35" s="247"/>
      <c r="DJF35" s="247"/>
      <c r="DJG35" s="247"/>
      <c r="DJH35" s="247"/>
      <c r="DJI35" s="247"/>
      <c r="DJJ35" s="247"/>
      <c r="DJK35" s="247"/>
      <c r="DJL35" s="247"/>
      <c r="DJM35" s="247"/>
      <c r="DJN35" s="247"/>
      <c r="DJO35" s="247"/>
      <c r="DJP35" s="247"/>
      <c r="DJQ35" s="247"/>
      <c r="DJR35" s="247"/>
      <c r="DJS35" s="247"/>
      <c r="DJT35" s="247"/>
      <c r="DJU35" s="247"/>
      <c r="DJV35" s="247"/>
      <c r="DJW35" s="247"/>
      <c r="DJX35" s="247"/>
      <c r="DJY35" s="247"/>
      <c r="DJZ35" s="247"/>
      <c r="DKA35" s="247"/>
      <c r="DKB35" s="247"/>
      <c r="DKC35" s="247"/>
      <c r="DKD35" s="247"/>
      <c r="DKE35" s="247"/>
      <c r="DKF35" s="247"/>
      <c r="DKG35" s="247"/>
      <c r="DKH35" s="247"/>
      <c r="DKI35" s="247"/>
      <c r="DKJ35" s="247"/>
      <c r="DKK35" s="247"/>
      <c r="DKL35" s="247"/>
      <c r="DKM35" s="247"/>
      <c r="DKN35" s="247"/>
      <c r="DKO35" s="247"/>
      <c r="DKP35" s="247"/>
      <c r="DKQ35" s="247"/>
      <c r="DKR35" s="247"/>
      <c r="DKS35" s="247"/>
      <c r="DKT35" s="247"/>
      <c r="DKU35" s="247"/>
      <c r="DKV35" s="247"/>
      <c r="DKW35" s="247"/>
      <c r="DKX35" s="247"/>
      <c r="DKY35" s="247"/>
      <c r="DKZ35" s="247"/>
      <c r="DLA35" s="247"/>
      <c r="DLB35" s="247"/>
      <c r="DLC35" s="247"/>
      <c r="DLD35" s="247"/>
      <c r="DLE35" s="247"/>
      <c r="DLF35" s="247"/>
      <c r="DLG35" s="247"/>
      <c r="DLH35" s="247"/>
      <c r="DLI35" s="247"/>
      <c r="DLJ35" s="247"/>
      <c r="DLK35" s="247"/>
      <c r="DLL35" s="247"/>
      <c r="DLM35" s="247"/>
      <c r="DLN35" s="247"/>
      <c r="DLO35" s="247"/>
      <c r="DLP35" s="247"/>
      <c r="DLQ35" s="247"/>
      <c r="DLR35" s="247"/>
      <c r="DLS35" s="247"/>
      <c r="DLT35" s="247"/>
      <c r="DLU35" s="247"/>
      <c r="DLV35" s="247"/>
      <c r="DLW35" s="247"/>
      <c r="DLX35" s="247"/>
      <c r="DLY35" s="247"/>
      <c r="DLZ35" s="247"/>
      <c r="DMA35" s="247"/>
      <c r="DMB35" s="247"/>
      <c r="DMC35" s="247"/>
      <c r="DMD35" s="247"/>
      <c r="DME35" s="247"/>
      <c r="DMF35" s="247"/>
      <c r="DMG35" s="247"/>
      <c r="DMH35" s="247"/>
      <c r="DMI35" s="247"/>
      <c r="DMJ35" s="247"/>
      <c r="DMK35" s="247"/>
      <c r="DML35" s="247"/>
      <c r="DMM35" s="247"/>
      <c r="DMN35" s="247"/>
      <c r="DMO35" s="247"/>
      <c r="DMP35" s="247"/>
      <c r="DMQ35" s="247"/>
      <c r="DMR35" s="247"/>
      <c r="DMS35" s="247"/>
      <c r="DMT35" s="247"/>
      <c r="DMU35" s="247"/>
      <c r="DMV35" s="247"/>
      <c r="DMW35" s="247"/>
      <c r="DMX35" s="247"/>
      <c r="DMY35" s="247"/>
      <c r="DMZ35" s="247"/>
      <c r="DNA35" s="247"/>
      <c r="DNB35" s="247"/>
      <c r="DNC35" s="247"/>
      <c r="DND35" s="247"/>
      <c r="DNE35" s="247"/>
      <c r="DNF35" s="247"/>
      <c r="DNG35" s="247"/>
      <c r="DNH35" s="247"/>
      <c r="DNI35" s="247"/>
      <c r="DNJ35" s="247"/>
      <c r="DNK35" s="247"/>
      <c r="DNL35" s="247"/>
      <c r="DNM35" s="247"/>
      <c r="DNN35" s="247"/>
      <c r="DNO35" s="247"/>
      <c r="DNP35" s="247"/>
      <c r="DNQ35" s="247"/>
      <c r="DNR35" s="247"/>
      <c r="DNS35" s="247"/>
      <c r="DNT35" s="247"/>
      <c r="DNU35" s="247"/>
      <c r="DNV35" s="247"/>
      <c r="DNW35" s="247"/>
      <c r="DNX35" s="247"/>
      <c r="DNY35" s="247"/>
      <c r="DNZ35" s="247"/>
      <c r="DOA35" s="247"/>
      <c r="DOB35" s="247"/>
      <c r="DOC35" s="247"/>
      <c r="DOD35" s="247"/>
      <c r="DOE35" s="247"/>
      <c r="DOF35" s="247"/>
      <c r="DOG35" s="247"/>
      <c r="DOH35" s="247"/>
      <c r="DOI35" s="247"/>
      <c r="DOJ35" s="247"/>
      <c r="DOK35" s="247"/>
      <c r="DOL35" s="247"/>
      <c r="DOM35" s="247"/>
      <c r="DON35" s="247"/>
      <c r="DOO35" s="247"/>
      <c r="DOP35" s="247"/>
      <c r="DOQ35" s="247"/>
      <c r="DOR35" s="247"/>
      <c r="DOS35" s="247"/>
      <c r="DOT35" s="247"/>
      <c r="DOU35" s="247"/>
      <c r="DOV35" s="247"/>
      <c r="DOW35" s="247"/>
      <c r="DOX35" s="247"/>
      <c r="DOY35" s="247"/>
      <c r="DOZ35" s="247"/>
      <c r="DPA35" s="247"/>
      <c r="DPB35" s="247"/>
      <c r="DPC35" s="247"/>
      <c r="DPD35" s="247"/>
      <c r="DPE35" s="247"/>
      <c r="DPF35" s="247"/>
      <c r="DPG35" s="247"/>
      <c r="DPH35" s="247"/>
      <c r="DPI35" s="247"/>
      <c r="DPJ35" s="247"/>
      <c r="DPK35" s="247"/>
      <c r="DPL35" s="247"/>
      <c r="DPM35" s="247"/>
      <c r="DPN35" s="247"/>
      <c r="DPO35" s="247"/>
      <c r="DPP35" s="247"/>
      <c r="DPQ35" s="247"/>
      <c r="DPR35" s="247"/>
      <c r="DPS35" s="247"/>
      <c r="DPT35" s="247"/>
      <c r="DPU35" s="247"/>
      <c r="DPV35" s="247"/>
      <c r="DPW35" s="247"/>
      <c r="DPX35" s="247"/>
      <c r="DPY35" s="247"/>
      <c r="DPZ35" s="247"/>
      <c r="DQA35" s="247"/>
      <c r="DQB35" s="247"/>
      <c r="DQC35" s="247"/>
      <c r="DQD35" s="247"/>
      <c r="DQE35" s="247"/>
      <c r="DQF35" s="247"/>
      <c r="DQG35" s="247"/>
      <c r="DQH35" s="247"/>
      <c r="DQI35" s="247"/>
      <c r="DQJ35" s="247"/>
      <c r="DQK35" s="247"/>
      <c r="DQL35" s="247"/>
      <c r="DQM35" s="247"/>
      <c r="DQN35" s="247"/>
      <c r="DQO35" s="247"/>
      <c r="DQP35" s="247"/>
      <c r="DQQ35" s="247"/>
      <c r="DQR35" s="247"/>
      <c r="DQS35" s="247"/>
      <c r="DQT35" s="247"/>
      <c r="DQU35" s="247"/>
      <c r="DQV35" s="247"/>
      <c r="DQW35" s="247"/>
      <c r="DQX35" s="247"/>
      <c r="DQY35" s="247"/>
      <c r="DQZ35" s="247"/>
      <c r="DRA35" s="247"/>
      <c r="DRB35" s="247"/>
      <c r="DRC35" s="247"/>
      <c r="DRD35" s="247"/>
      <c r="DRE35" s="247"/>
      <c r="DRF35" s="247"/>
      <c r="DRG35" s="247"/>
      <c r="DRH35" s="247"/>
      <c r="DRI35" s="247"/>
      <c r="DRJ35" s="247"/>
      <c r="DRK35" s="247"/>
      <c r="DRL35" s="247"/>
      <c r="DRM35" s="247"/>
      <c r="DRN35" s="247"/>
      <c r="DRO35" s="247"/>
      <c r="DRP35" s="247"/>
      <c r="DRQ35" s="247"/>
      <c r="DRR35" s="247"/>
      <c r="DRS35" s="247"/>
      <c r="DRT35" s="247"/>
      <c r="DRU35" s="247"/>
      <c r="DRV35" s="247"/>
      <c r="DRW35" s="247"/>
      <c r="DRX35" s="247"/>
      <c r="DRY35" s="247"/>
      <c r="DRZ35" s="247"/>
      <c r="DSA35" s="247"/>
      <c r="DSB35" s="247"/>
      <c r="DSC35" s="247"/>
      <c r="DSD35" s="247"/>
      <c r="DSE35" s="247"/>
      <c r="DSF35" s="247"/>
      <c r="DSG35" s="247"/>
      <c r="DSH35" s="247"/>
      <c r="DSI35" s="247"/>
      <c r="DSJ35" s="247"/>
      <c r="DSK35" s="247"/>
      <c r="DSL35" s="247"/>
      <c r="DSM35" s="247"/>
      <c r="DSN35" s="247"/>
      <c r="DSO35" s="247"/>
      <c r="DSP35" s="247"/>
      <c r="DSQ35" s="247"/>
      <c r="DSR35" s="247"/>
      <c r="DSS35" s="247"/>
      <c r="DST35" s="247"/>
      <c r="DSU35" s="247"/>
      <c r="DSV35" s="247"/>
      <c r="DSW35" s="247"/>
      <c r="DSX35" s="247"/>
      <c r="DSY35" s="247"/>
      <c r="DSZ35" s="247"/>
      <c r="DTA35" s="247"/>
      <c r="DTB35" s="247"/>
      <c r="DTC35" s="247"/>
      <c r="DTD35" s="247"/>
      <c r="DTE35" s="247"/>
      <c r="DTF35" s="247"/>
      <c r="DTG35" s="247"/>
      <c r="DTH35" s="247"/>
      <c r="DTI35" s="247"/>
      <c r="DTJ35" s="247"/>
      <c r="DTK35" s="247"/>
      <c r="DTL35" s="247"/>
      <c r="DTM35" s="247"/>
      <c r="DTN35" s="247"/>
      <c r="DTO35" s="247"/>
      <c r="DTP35" s="247"/>
      <c r="DTQ35" s="247"/>
      <c r="DTR35" s="247"/>
      <c r="DTS35" s="247"/>
      <c r="DTT35" s="247"/>
      <c r="DTU35" s="247"/>
      <c r="DTV35" s="247"/>
      <c r="DTW35" s="247"/>
      <c r="DTX35" s="247"/>
      <c r="DTY35" s="247"/>
      <c r="DTZ35" s="247"/>
      <c r="DUA35" s="247"/>
      <c r="DUB35" s="247"/>
      <c r="DUC35" s="247"/>
      <c r="DUD35" s="247"/>
      <c r="DUE35" s="247"/>
      <c r="DUF35" s="247"/>
      <c r="DUG35" s="247"/>
      <c r="DUH35" s="247"/>
      <c r="DUI35" s="247"/>
      <c r="DUJ35" s="247"/>
      <c r="DUK35" s="247"/>
      <c r="DUL35" s="247"/>
      <c r="DUM35" s="247"/>
      <c r="DUN35" s="247"/>
      <c r="DUO35" s="247"/>
      <c r="DUP35" s="247"/>
      <c r="DUQ35" s="247"/>
      <c r="DUR35" s="247"/>
      <c r="DUS35" s="247"/>
      <c r="DUT35" s="247"/>
      <c r="DUU35" s="247"/>
      <c r="DUV35" s="247"/>
      <c r="DUW35" s="247"/>
      <c r="DUX35" s="247"/>
      <c r="DUY35" s="247"/>
      <c r="DUZ35" s="247"/>
      <c r="DVA35" s="247"/>
      <c r="DVB35" s="247"/>
      <c r="DVC35" s="247"/>
      <c r="DVD35" s="247"/>
      <c r="DVE35" s="247"/>
      <c r="DVF35" s="247"/>
      <c r="DVG35" s="247"/>
      <c r="DVH35" s="247"/>
      <c r="DVI35" s="247"/>
      <c r="DVJ35" s="247"/>
      <c r="DVK35" s="247"/>
      <c r="DVL35" s="247"/>
      <c r="DVM35" s="247"/>
      <c r="DVN35" s="247"/>
      <c r="DVO35" s="247"/>
      <c r="DVP35" s="247"/>
      <c r="DVQ35" s="247"/>
      <c r="DVR35" s="247"/>
      <c r="DVS35" s="247"/>
      <c r="DVT35" s="247"/>
      <c r="DVU35" s="247"/>
      <c r="DVV35" s="247"/>
      <c r="DVW35" s="247"/>
      <c r="DVX35" s="247"/>
      <c r="DVY35" s="247"/>
      <c r="DVZ35" s="247"/>
      <c r="DWA35" s="247"/>
      <c r="DWB35" s="247"/>
      <c r="DWC35" s="247"/>
      <c r="DWD35" s="247"/>
      <c r="DWE35" s="247"/>
      <c r="DWF35" s="247"/>
      <c r="DWG35" s="247"/>
      <c r="DWH35" s="247"/>
      <c r="DWI35" s="247"/>
      <c r="DWJ35" s="247"/>
      <c r="DWK35" s="247"/>
      <c r="DWL35" s="247"/>
      <c r="DWM35" s="247"/>
      <c r="DWN35" s="247"/>
      <c r="DWO35" s="247"/>
      <c r="DWP35" s="247"/>
      <c r="DWQ35" s="247"/>
      <c r="DWR35" s="247"/>
      <c r="DWS35" s="247"/>
      <c r="DWT35" s="247"/>
      <c r="DWU35" s="247"/>
      <c r="DWV35" s="247"/>
      <c r="DWW35" s="247"/>
      <c r="DWX35" s="247"/>
      <c r="DWY35" s="247"/>
      <c r="DWZ35" s="247"/>
      <c r="DXA35" s="247"/>
      <c r="DXB35" s="247"/>
      <c r="DXC35" s="247"/>
      <c r="DXD35" s="247"/>
      <c r="DXE35" s="247"/>
      <c r="DXF35" s="247"/>
      <c r="DXG35" s="247"/>
      <c r="DXH35" s="247"/>
      <c r="DXI35" s="247"/>
      <c r="DXJ35" s="247"/>
      <c r="DXK35" s="247"/>
      <c r="DXL35" s="247"/>
      <c r="DXM35" s="247"/>
      <c r="DXN35" s="247"/>
      <c r="DXO35" s="247"/>
      <c r="DXP35" s="247"/>
      <c r="DXQ35" s="247"/>
      <c r="DXR35" s="247"/>
      <c r="DXS35" s="247"/>
      <c r="DXT35" s="247"/>
      <c r="DXU35" s="247"/>
      <c r="DXV35" s="247"/>
      <c r="DXW35" s="247"/>
      <c r="DXX35" s="247"/>
      <c r="DXY35" s="247"/>
      <c r="DXZ35" s="247"/>
      <c r="DYA35" s="247"/>
      <c r="DYB35" s="247"/>
      <c r="DYC35" s="247"/>
      <c r="DYD35" s="247"/>
      <c r="DYE35" s="247"/>
      <c r="DYF35" s="247"/>
      <c r="DYG35" s="247"/>
      <c r="DYH35" s="247"/>
      <c r="DYI35" s="247"/>
      <c r="DYJ35" s="247"/>
      <c r="DYK35" s="247"/>
      <c r="DYL35" s="247"/>
      <c r="DYM35" s="247"/>
      <c r="DYN35" s="247"/>
      <c r="DYO35" s="247"/>
      <c r="DYP35" s="247"/>
      <c r="DYQ35" s="247"/>
      <c r="DYR35" s="247"/>
      <c r="DYS35" s="247"/>
      <c r="DYT35" s="247"/>
      <c r="DYU35" s="247"/>
      <c r="DYV35" s="247"/>
      <c r="DYW35" s="247"/>
      <c r="DYX35" s="247"/>
      <c r="DYY35" s="247"/>
      <c r="DYZ35" s="247"/>
      <c r="DZA35" s="247"/>
      <c r="DZB35" s="247"/>
      <c r="DZC35" s="247"/>
      <c r="DZD35" s="247"/>
      <c r="DZE35" s="247"/>
      <c r="DZF35" s="247"/>
      <c r="DZG35" s="247"/>
      <c r="DZH35" s="247"/>
      <c r="DZI35" s="247"/>
      <c r="DZJ35" s="247"/>
      <c r="DZK35" s="247"/>
      <c r="DZL35" s="247"/>
      <c r="DZM35" s="247"/>
      <c r="DZN35" s="247"/>
      <c r="DZO35" s="247"/>
      <c r="DZP35" s="247"/>
      <c r="DZQ35" s="247"/>
      <c r="DZR35" s="247"/>
      <c r="DZS35" s="247"/>
      <c r="DZT35" s="247"/>
      <c r="DZU35" s="247"/>
      <c r="DZV35" s="247"/>
      <c r="DZW35" s="247"/>
      <c r="DZX35" s="247"/>
      <c r="DZY35" s="247"/>
      <c r="DZZ35" s="247"/>
      <c r="EAA35" s="247"/>
      <c r="EAB35" s="247"/>
      <c r="EAC35" s="247"/>
      <c r="EAD35" s="247"/>
      <c r="EAE35" s="247"/>
      <c r="EAF35" s="247"/>
      <c r="EAG35" s="247"/>
      <c r="EAH35" s="247"/>
      <c r="EAI35" s="247"/>
      <c r="EAJ35" s="247"/>
      <c r="EAK35" s="247"/>
      <c r="EAL35" s="247"/>
      <c r="EAM35" s="247"/>
      <c r="EAN35" s="247"/>
      <c r="EAO35" s="247"/>
      <c r="EAP35" s="247"/>
      <c r="EAQ35" s="247"/>
      <c r="EAR35" s="247"/>
      <c r="EAS35" s="247"/>
      <c r="EAT35" s="247"/>
      <c r="EAU35" s="247"/>
      <c r="EAV35" s="247"/>
      <c r="EAW35" s="247"/>
      <c r="EAX35" s="247"/>
      <c r="EAY35" s="247"/>
      <c r="EAZ35" s="247"/>
      <c r="EBA35" s="247"/>
      <c r="EBB35" s="247"/>
      <c r="EBC35" s="247"/>
      <c r="EBD35" s="247"/>
      <c r="EBE35" s="247"/>
      <c r="EBF35" s="247"/>
      <c r="EBG35" s="247"/>
      <c r="EBH35" s="247"/>
      <c r="EBI35" s="247"/>
      <c r="EBJ35" s="247"/>
      <c r="EBK35" s="247"/>
      <c r="EBL35" s="247"/>
      <c r="EBM35" s="247"/>
      <c r="EBN35" s="247"/>
      <c r="EBO35" s="247"/>
      <c r="EBP35" s="247"/>
      <c r="EBQ35" s="247"/>
      <c r="EBR35" s="247"/>
      <c r="EBS35" s="247"/>
      <c r="EBT35" s="247"/>
      <c r="EBU35" s="247"/>
      <c r="EBV35" s="247"/>
      <c r="EBW35" s="247"/>
      <c r="EBX35" s="247"/>
      <c r="EBY35" s="247"/>
      <c r="EBZ35" s="247"/>
      <c r="ECA35" s="247"/>
      <c r="ECB35" s="247"/>
      <c r="ECC35" s="247"/>
      <c r="ECD35" s="247"/>
      <c r="ECE35" s="247"/>
      <c r="ECF35" s="247"/>
      <c r="ECG35" s="247"/>
      <c r="ECH35" s="247"/>
      <c r="ECI35" s="247"/>
      <c r="ECJ35" s="247"/>
      <c r="ECK35" s="247"/>
      <c r="ECL35" s="247"/>
      <c r="ECM35" s="247"/>
      <c r="ECN35" s="247"/>
      <c r="ECO35" s="247"/>
      <c r="ECP35" s="247"/>
      <c r="ECQ35" s="247"/>
      <c r="ECR35" s="247"/>
      <c r="ECS35" s="247"/>
      <c r="ECT35" s="247"/>
      <c r="ECU35" s="247"/>
      <c r="ECV35" s="247"/>
      <c r="ECW35" s="247"/>
      <c r="ECX35" s="247"/>
      <c r="ECY35" s="247"/>
      <c r="ECZ35" s="247"/>
      <c r="EDA35" s="247"/>
      <c r="EDB35" s="247"/>
      <c r="EDC35" s="247"/>
      <c r="EDD35" s="247"/>
      <c r="EDE35" s="247"/>
      <c r="EDF35" s="247"/>
      <c r="EDG35" s="247"/>
      <c r="EDH35" s="247"/>
      <c r="EDI35" s="247"/>
      <c r="EDJ35" s="247"/>
      <c r="EDK35" s="247"/>
      <c r="EDL35" s="247"/>
      <c r="EDM35" s="247"/>
      <c r="EDN35" s="247"/>
      <c r="EDO35" s="247"/>
      <c r="EDP35" s="247"/>
      <c r="EDQ35" s="247"/>
      <c r="EDR35" s="247"/>
      <c r="EDS35" s="247"/>
      <c r="EDT35" s="247"/>
      <c r="EDU35" s="247"/>
      <c r="EDV35" s="247"/>
      <c r="EDW35" s="247"/>
      <c r="EDX35" s="247"/>
      <c r="EDY35" s="247"/>
      <c r="EDZ35" s="247"/>
      <c r="EEA35" s="247"/>
      <c r="EEB35" s="247"/>
      <c r="EEC35" s="247"/>
      <c r="EED35" s="247"/>
      <c r="EEE35" s="247"/>
      <c r="EEF35" s="247"/>
      <c r="EEG35" s="247"/>
      <c r="EEH35" s="247"/>
      <c r="EEI35" s="247"/>
      <c r="EEJ35" s="247"/>
      <c r="EEK35" s="247"/>
      <c r="EEL35" s="247"/>
      <c r="EEM35" s="247"/>
      <c r="EEN35" s="247"/>
      <c r="EEO35" s="247"/>
      <c r="EEP35" s="247"/>
      <c r="EEQ35" s="247"/>
      <c r="EER35" s="247"/>
      <c r="EES35" s="247"/>
      <c r="EET35" s="247"/>
      <c r="EEU35" s="247"/>
      <c r="EEV35" s="247"/>
      <c r="EEW35" s="247"/>
      <c r="EEX35" s="247"/>
      <c r="EEY35" s="247"/>
      <c r="EEZ35" s="247"/>
      <c r="EFA35" s="247"/>
      <c r="EFB35" s="247"/>
      <c r="EFC35" s="247"/>
      <c r="EFD35" s="247"/>
      <c r="EFE35" s="247"/>
      <c r="EFF35" s="247"/>
      <c r="EFG35" s="247"/>
      <c r="EFH35" s="247"/>
      <c r="EFI35" s="247"/>
      <c r="EFJ35" s="247"/>
      <c r="EFK35" s="247"/>
      <c r="EFL35" s="247"/>
      <c r="EFM35" s="247"/>
      <c r="EFN35" s="247"/>
      <c r="EFO35" s="247"/>
      <c r="EFP35" s="247"/>
      <c r="EFQ35" s="247"/>
      <c r="EFR35" s="247"/>
      <c r="EFS35" s="247"/>
      <c r="EFT35" s="247"/>
      <c r="EFU35" s="247"/>
      <c r="EFV35" s="247"/>
      <c r="EFW35" s="247"/>
      <c r="EFX35" s="247"/>
      <c r="EFY35" s="247"/>
      <c r="EFZ35" s="247"/>
      <c r="EGA35" s="247"/>
      <c r="EGB35" s="247"/>
      <c r="EGC35" s="247"/>
      <c r="EGD35" s="247"/>
      <c r="EGE35" s="247"/>
      <c r="EGF35" s="247"/>
      <c r="EGG35" s="247"/>
      <c r="EGH35" s="247"/>
      <c r="EGI35" s="247"/>
      <c r="EGJ35" s="247"/>
      <c r="EGK35" s="247"/>
      <c r="EGL35" s="247"/>
      <c r="EGM35" s="247"/>
      <c r="EGN35" s="247"/>
      <c r="EGO35" s="247"/>
      <c r="EGP35" s="247"/>
      <c r="EGQ35" s="247"/>
      <c r="EGR35" s="247"/>
      <c r="EGS35" s="247"/>
      <c r="EGT35" s="247"/>
      <c r="EGU35" s="247"/>
      <c r="EGV35" s="247"/>
      <c r="EGW35" s="247"/>
      <c r="EGX35" s="247"/>
      <c r="EGY35" s="247"/>
      <c r="EGZ35" s="247"/>
      <c r="EHA35" s="247"/>
      <c r="EHB35" s="247"/>
      <c r="EHC35" s="247"/>
      <c r="EHD35" s="247"/>
      <c r="EHE35" s="247"/>
      <c r="EHF35" s="247"/>
      <c r="EHG35" s="247"/>
      <c r="EHH35" s="247"/>
      <c r="EHI35" s="247"/>
      <c r="EHJ35" s="247"/>
      <c r="EHK35" s="247"/>
      <c r="EHL35" s="247"/>
      <c r="EHM35" s="247"/>
      <c r="EHN35" s="247"/>
      <c r="EHO35" s="247"/>
      <c r="EHP35" s="247"/>
      <c r="EHQ35" s="247"/>
      <c r="EHR35" s="247"/>
      <c r="EHS35" s="247"/>
      <c r="EHT35" s="247"/>
      <c r="EHU35" s="247"/>
      <c r="EHV35" s="247"/>
      <c r="EHW35" s="247"/>
      <c r="EHX35" s="247"/>
      <c r="EHY35" s="247"/>
      <c r="EHZ35" s="247"/>
      <c r="EIA35" s="247"/>
      <c r="EIB35" s="247"/>
      <c r="EIC35" s="247"/>
      <c r="EID35" s="247"/>
      <c r="EIE35" s="247"/>
      <c r="EIF35" s="247"/>
      <c r="EIG35" s="247"/>
      <c r="EIH35" s="247"/>
      <c r="EII35" s="247"/>
      <c r="EIJ35" s="247"/>
      <c r="EIK35" s="247"/>
      <c r="EIL35" s="247"/>
      <c r="EIM35" s="247"/>
      <c r="EIN35" s="247"/>
      <c r="EIO35" s="247"/>
      <c r="EIP35" s="247"/>
      <c r="EIQ35" s="247"/>
      <c r="EIR35" s="247"/>
      <c r="EIS35" s="247"/>
      <c r="EIT35" s="247"/>
      <c r="EIU35" s="247"/>
      <c r="EIV35" s="247"/>
      <c r="EIW35" s="247"/>
      <c r="EIX35" s="247"/>
      <c r="EIY35" s="247"/>
      <c r="EIZ35" s="247"/>
      <c r="EJA35" s="247"/>
      <c r="EJB35" s="247"/>
      <c r="EJC35" s="247"/>
      <c r="EJD35" s="247"/>
      <c r="EJE35" s="247"/>
      <c r="EJF35" s="247"/>
      <c r="EJG35" s="247"/>
      <c r="EJH35" s="247"/>
      <c r="EJI35" s="247"/>
      <c r="EJJ35" s="247"/>
      <c r="EJK35" s="247"/>
      <c r="EJL35" s="247"/>
      <c r="EJM35" s="247"/>
      <c r="EJN35" s="247"/>
      <c r="EJO35" s="247"/>
      <c r="EJP35" s="247"/>
      <c r="EJQ35" s="247"/>
      <c r="EJR35" s="247"/>
      <c r="EJS35" s="247"/>
      <c r="EJT35" s="247"/>
      <c r="EJU35" s="247"/>
      <c r="EJV35" s="247"/>
      <c r="EJW35" s="247"/>
      <c r="EJX35" s="247"/>
      <c r="EJY35" s="247"/>
      <c r="EJZ35" s="247"/>
      <c r="EKA35" s="247"/>
      <c r="EKB35" s="247"/>
      <c r="EKC35" s="247"/>
      <c r="EKD35" s="247"/>
      <c r="EKE35" s="247"/>
      <c r="EKF35" s="247"/>
      <c r="EKG35" s="247"/>
      <c r="EKH35" s="247"/>
      <c r="EKI35" s="247"/>
      <c r="EKJ35" s="247"/>
      <c r="EKK35" s="247"/>
      <c r="EKL35" s="247"/>
      <c r="EKM35" s="247"/>
      <c r="EKN35" s="247"/>
      <c r="EKO35" s="247"/>
      <c r="EKP35" s="247"/>
      <c r="EKQ35" s="247"/>
      <c r="EKR35" s="247"/>
      <c r="EKS35" s="247"/>
      <c r="EKT35" s="247"/>
      <c r="EKU35" s="247"/>
      <c r="EKV35" s="247"/>
      <c r="EKW35" s="247"/>
      <c r="EKX35" s="247"/>
      <c r="EKY35" s="247"/>
      <c r="EKZ35" s="247"/>
      <c r="ELA35" s="247"/>
      <c r="ELB35" s="247"/>
      <c r="ELC35" s="247"/>
      <c r="ELD35" s="247"/>
      <c r="ELE35" s="247"/>
      <c r="ELF35" s="247"/>
      <c r="ELG35" s="247"/>
      <c r="ELH35" s="247"/>
      <c r="ELI35" s="247"/>
      <c r="ELJ35" s="247"/>
      <c r="ELK35" s="247"/>
      <c r="ELL35" s="247"/>
      <c r="ELM35" s="247"/>
      <c r="ELN35" s="247"/>
      <c r="ELO35" s="247"/>
      <c r="ELP35" s="247"/>
      <c r="ELQ35" s="247"/>
      <c r="ELR35" s="247"/>
      <c r="ELS35" s="247"/>
      <c r="ELT35" s="247"/>
      <c r="ELU35" s="247"/>
      <c r="ELV35" s="247"/>
      <c r="ELW35" s="247"/>
      <c r="ELX35" s="247"/>
      <c r="ELY35" s="247"/>
      <c r="ELZ35" s="247"/>
      <c r="EMA35" s="247"/>
      <c r="EMB35" s="247"/>
      <c r="EMC35" s="247"/>
      <c r="EMD35" s="247"/>
      <c r="EME35" s="247"/>
      <c r="EMF35" s="247"/>
      <c r="EMG35" s="247"/>
      <c r="EMH35" s="247"/>
      <c r="EMI35" s="247"/>
      <c r="EMJ35" s="247"/>
      <c r="EMK35" s="247"/>
      <c r="EML35" s="247"/>
      <c r="EMM35" s="247"/>
      <c r="EMN35" s="247"/>
      <c r="EMO35" s="247"/>
      <c r="EMP35" s="247"/>
      <c r="EMQ35" s="247"/>
      <c r="EMR35" s="247"/>
      <c r="EMS35" s="247"/>
      <c r="EMT35" s="247"/>
      <c r="EMU35" s="247"/>
      <c r="EMV35" s="247"/>
      <c r="EMW35" s="247"/>
      <c r="EMX35" s="247"/>
      <c r="EMY35" s="247"/>
      <c r="EMZ35" s="247"/>
      <c r="ENA35" s="247"/>
      <c r="ENB35" s="247"/>
      <c r="ENC35" s="247"/>
      <c r="END35" s="247"/>
      <c r="ENE35" s="247"/>
      <c r="ENF35" s="247"/>
      <c r="ENG35" s="247"/>
      <c r="ENH35" s="247"/>
      <c r="ENI35" s="247"/>
      <c r="ENJ35" s="247"/>
      <c r="ENK35" s="247"/>
      <c r="ENL35" s="247"/>
      <c r="ENM35" s="247"/>
      <c r="ENN35" s="247"/>
      <c r="ENO35" s="247"/>
      <c r="ENP35" s="247"/>
      <c r="ENQ35" s="247"/>
      <c r="ENR35" s="247"/>
      <c r="ENS35" s="247"/>
      <c r="ENT35" s="247"/>
      <c r="ENU35" s="247"/>
      <c r="ENV35" s="247"/>
      <c r="ENW35" s="247"/>
      <c r="ENX35" s="247"/>
      <c r="ENY35" s="247"/>
      <c r="ENZ35" s="247"/>
      <c r="EOA35" s="247"/>
      <c r="EOB35" s="247"/>
      <c r="EOC35" s="247"/>
      <c r="EOD35" s="247"/>
      <c r="EOE35" s="247"/>
      <c r="EOF35" s="247"/>
      <c r="EOG35" s="247"/>
      <c r="EOH35" s="247"/>
      <c r="EOI35" s="247"/>
      <c r="EOJ35" s="247"/>
      <c r="EOK35" s="247"/>
      <c r="EOL35" s="247"/>
      <c r="EOM35" s="247"/>
      <c r="EON35" s="247"/>
      <c r="EOO35" s="247"/>
      <c r="EOP35" s="247"/>
      <c r="EOQ35" s="247"/>
      <c r="EOR35" s="247"/>
      <c r="EOS35" s="247"/>
      <c r="EOT35" s="247"/>
      <c r="EOU35" s="247"/>
      <c r="EOV35" s="247"/>
      <c r="EOW35" s="247"/>
      <c r="EOX35" s="247"/>
      <c r="EOY35" s="247"/>
      <c r="EOZ35" s="247"/>
      <c r="EPA35" s="247"/>
      <c r="EPB35" s="247"/>
      <c r="EPC35" s="247"/>
      <c r="EPD35" s="247"/>
      <c r="EPE35" s="247"/>
      <c r="EPF35" s="247"/>
      <c r="EPG35" s="247"/>
      <c r="EPH35" s="247"/>
      <c r="EPI35" s="247"/>
      <c r="EPJ35" s="247"/>
      <c r="EPK35" s="247"/>
      <c r="EPL35" s="247"/>
      <c r="EPM35" s="247"/>
      <c r="EPN35" s="247"/>
      <c r="EPO35" s="247"/>
      <c r="EPP35" s="247"/>
      <c r="EPQ35" s="247"/>
      <c r="EPR35" s="247"/>
      <c r="EPS35" s="247"/>
      <c r="EPT35" s="247"/>
      <c r="EPU35" s="247"/>
      <c r="EPV35" s="247"/>
      <c r="EPW35" s="247"/>
      <c r="EPX35" s="247"/>
      <c r="EPY35" s="247"/>
      <c r="EPZ35" s="247"/>
      <c r="EQA35" s="247"/>
      <c r="EQB35" s="247"/>
      <c r="EQC35" s="247"/>
      <c r="EQD35" s="247"/>
      <c r="EQE35" s="247"/>
      <c r="EQF35" s="247"/>
      <c r="EQG35" s="247"/>
      <c r="EQH35" s="247"/>
      <c r="EQI35" s="247"/>
      <c r="EQJ35" s="247"/>
      <c r="EQK35" s="247"/>
      <c r="EQL35" s="247"/>
      <c r="EQM35" s="247"/>
      <c r="EQN35" s="247"/>
      <c r="EQO35" s="247"/>
      <c r="EQP35" s="247"/>
      <c r="EQQ35" s="247"/>
      <c r="EQR35" s="247"/>
      <c r="EQS35" s="247"/>
      <c r="EQT35" s="247"/>
      <c r="EQU35" s="247"/>
      <c r="EQV35" s="247"/>
      <c r="EQW35" s="247"/>
      <c r="EQX35" s="247"/>
      <c r="EQY35" s="247"/>
      <c r="EQZ35" s="247"/>
      <c r="ERA35" s="247"/>
      <c r="ERB35" s="247"/>
      <c r="ERC35" s="247"/>
      <c r="ERD35" s="247"/>
      <c r="ERE35" s="247"/>
      <c r="ERF35" s="247"/>
      <c r="ERG35" s="247"/>
      <c r="ERH35" s="247"/>
      <c r="ERI35" s="247"/>
      <c r="ERJ35" s="247"/>
      <c r="ERK35" s="247"/>
      <c r="ERL35" s="247"/>
      <c r="ERM35" s="247"/>
      <c r="ERN35" s="247"/>
      <c r="ERO35" s="247"/>
      <c r="ERP35" s="247"/>
      <c r="ERQ35" s="247"/>
      <c r="ERR35" s="247"/>
      <c r="ERS35" s="247"/>
      <c r="ERT35" s="247"/>
      <c r="ERU35" s="247"/>
      <c r="ERV35" s="247"/>
      <c r="ERW35" s="247"/>
      <c r="ERX35" s="247"/>
      <c r="ERY35" s="247"/>
      <c r="ERZ35" s="247"/>
      <c r="ESA35" s="247"/>
      <c r="ESB35" s="247"/>
      <c r="ESC35" s="247"/>
      <c r="ESD35" s="247"/>
      <c r="ESE35" s="247"/>
      <c r="ESF35" s="247"/>
      <c r="ESG35" s="247"/>
      <c r="ESH35" s="247"/>
      <c r="ESI35" s="247"/>
      <c r="ESJ35" s="247"/>
      <c r="ESK35" s="247"/>
      <c r="ESL35" s="247"/>
      <c r="ESM35" s="247"/>
      <c r="ESN35" s="247"/>
      <c r="ESO35" s="247"/>
      <c r="ESP35" s="247"/>
      <c r="ESQ35" s="247"/>
      <c r="ESR35" s="247"/>
      <c r="ESS35" s="247"/>
      <c r="EST35" s="247"/>
      <c r="ESU35" s="247"/>
      <c r="ESV35" s="247"/>
      <c r="ESW35" s="247"/>
      <c r="ESX35" s="247"/>
      <c r="ESY35" s="247"/>
      <c r="ESZ35" s="247"/>
      <c r="ETA35" s="247"/>
      <c r="ETB35" s="247"/>
      <c r="ETC35" s="247"/>
      <c r="ETD35" s="247"/>
      <c r="ETE35" s="247"/>
      <c r="ETF35" s="247"/>
      <c r="ETG35" s="247"/>
      <c r="ETH35" s="247"/>
      <c r="ETI35" s="247"/>
      <c r="ETJ35" s="247"/>
      <c r="ETK35" s="247"/>
      <c r="ETL35" s="247"/>
      <c r="ETM35" s="247"/>
      <c r="ETN35" s="247"/>
      <c r="ETO35" s="247"/>
      <c r="ETP35" s="247"/>
      <c r="ETQ35" s="247"/>
      <c r="ETR35" s="247"/>
      <c r="ETS35" s="247"/>
      <c r="ETT35" s="247"/>
      <c r="ETU35" s="247"/>
      <c r="ETV35" s="247"/>
      <c r="ETW35" s="247"/>
      <c r="ETX35" s="247"/>
      <c r="ETY35" s="247"/>
      <c r="ETZ35" s="247"/>
      <c r="EUA35" s="247"/>
      <c r="EUB35" s="247"/>
      <c r="EUC35" s="247"/>
      <c r="EUD35" s="247"/>
      <c r="EUE35" s="247"/>
      <c r="EUF35" s="247"/>
      <c r="EUG35" s="247"/>
      <c r="EUH35" s="247"/>
      <c r="EUI35" s="247"/>
      <c r="EUJ35" s="247"/>
      <c r="EUK35" s="247"/>
      <c r="EUL35" s="247"/>
      <c r="EUM35" s="247"/>
      <c r="EUN35" s="247"/>
      <c r="EUO35" s="247"/>
      <c r="EUP35" s="247"/>
      <c r="EUQ35" s="247"/>
      <c r="EUR35" s="247"/>
      <c r="EUS35" s="247"/>
      <c r="EUT35" s="247"/>
      <c r="EUU35" s="247"/>
      <c r="EUV35" s="247"/>
      <c r="EUW35" s="247"/>
      <c r="EUX35" s="247"/>
      <c r="EUY35" s="247"/>
      <c r="EUZ35" s="247"/>
      <c r="EVA35" s="247"/>
      <c r="EVB35" s="247"/>
      <c r="EVC35" s="247"/>
      <c r="EVD35" s="247"/>
      <c r="EVE35" s="247"/>
      <c r="EVF35" s="247"/>
      <c r="EVG35" s="247"/>
      <c r="EVH35" s="247"/>
      <c r="EVI35" s="247"/>
      <c r="EVJ35" s="247"/>
      <c r="EVK35" s="247"/>
      <c r="EVL35" s="247"/>
      <c r="EVM35" s="247"/>
      <c r="EVN35" s="247"/>
      <c r="EVO35" s="247"/>
      <c r="EVP35" s="247"/>
      <c r="EVQ35" s="247"/>
      <c r="EVR35" s="247"/>
      <c r="EVS35" s="247"/>
      <c r="EVT35" s="247"/>
      <c r="EVU35" s="247"/>
      <c r="EVV35" s="247"/>
      <c r="EVW35" s="247"/>
      <c r="EVX35" s="247"/>
      <c r="EVY35" s="247"/>
      <c r="EVZ35" s="247"/>
      <c r="EWA35" s="247"/>
      <c r="EWB35" s="247"/>
      <c r="EWC35" s="247"/>
      <c r="EWD35" s="247"/>
      <c r="EWE35" s="247"/>
      <c r="EWF35" s="247"/>
      <c r="EWG35" s="247"/>
      <c r="EWH35" s="247"/>
      <c r="EWI35" s="247"/>
      <c r="EWJ35" s="247"/>
      <c r="EWK35" s="247"/>
      <c r="EWL35" s="247"/>
      <c r="EWM35" s="247"/>
      <c r="EWN35" s="247"/>
      <c r="EWO35" s="247"/>
      <c r="EWP35" s="247"/>
      <c r="EWQ35" s="247"/>
      <c r="EWR35" s="247"/>
      <c r="EWS35" s="247"/>
      <c r="EWT35" s="247"/>
      <c r="EWU35" s="247"/>
      <c r="EWV35" s="247"/>
      <c r="EWW35" s="247"/>
      <c r="EWX35" s="247"/>
      <c r="EWY35" s="247"/>
      <c r="EWZ35" s="247"/>
      <c r="EXA35" s="247"/>
      <c r="EXB35" s="247"/>
      <c r="EXC35" s="247"/>
      <c r="EXD35" s="247"/>
      <c r="EXE35" s="247"/>
      <c r="EXF35" s="247"/>
      <c r="EXG35" s="247"/>
      <c r="EXH35" s="247"/>
      <c r="EXI35" s="247"/>
      <c r="EXJ35" s="247"/>
      <c r="EXK35" s="247"/>
      <c r="EXL35" s="247"/>
      <c r="EXM35" s="247"/>
      <c r="EXN35" s="247"/>
      <c r="EXO35" s="247"/>
      <c r="EXP35" s="247"/>
      <c r="EXQ35" s="247"/>
      <c r="EXR35" s="247"/>
      <c r="EXS35" s="247"/>
      <c r="EXT35" s="247"/>
      <c r="EXU35" s="247"/>
      <c r="EXV35" s="247"/>
      <c r="EXW35" s="247"/>
      <c r="EXX35" s="247"/>
      <c r="EXY35" s="247"/>
      <c r="EXZ35" s="247"/>
      <c r="EYA35" s="247"/>
      <c r="EYB35" s="247"/>
      <c r="EYC35" s="247"/>
      <c r="EYD35" s="247"/>
      <c r="EYE35" s="247"/>
      <c r="EYF35" s="247"/>
      <c r="EYG35" s="247"/>
      <c r="EYH35" s="247"/>
      <c r="EYI35" s="247"/>
      <c r="EYJ35" s="247"/>
      <c r="EYK35" s="247"/>
      <c r="EYL35" s="247"/>
      <c r="EYM35" s="247"/>
      <c r="EYN35" s="247"/>
      <c r="EYO35" s="247"/>
      <c r="EYP35" s="247"/>
      <c r="EYQ35" s="247"/>
      <c r="EYR35" s="247"/>
      <c r="EYS35" s="247"/>
      <c r="EYT35" s="247"/>
      <c r="EYU35" s="247"/>
      <c r="EYV35" s="247"/>
      <c r="EYW35" s="247"/>
      <c r="EYX35" s="247"/>
      <c r="EYY35" s="247"/>
      <c r="EYZ35" s="247"/>
      <c r="EZA35" s="247"/>
      <c r="EZB35" s="247"/>
      <c r="EZC35" s="247"/>
      <c r="EZD35" s="247"/>
      <c r="EZE35" s="247"/>
      <c r="EZF35" s="247"/>
      <c r="EZG35" s="247"/>
      <c r="EZH35" s="247"/>
      <c r="EZI35" s="247"/>
      <c r="EZJ35" s="247"/>
      <c r="EZK35" s="247"/>
      <c r="EZL35" s="247"/>
      <c r="EZM35" s="247"/>
      <c r="EZN35" s="247"/>
      <c r="EZO35" s="247"/>
      <c r="EZP35" s="247"/>
      <c r="EZQ35" s="247"/>
      <c r="EZR35" s="247"/>
      <c r="EZS35" s="247"/>
      <c r="EZT35" s="247"/>
      <c r="EZU35" s="247"/>
      <c r="EZV35" s="247"/>
      <c r="EZW35" s="247"/>
      <c r="EZX35" s="247"/>
      <c r="EZY35" s="247"/>
      <c r="EZZ35" s="247"/>
      <c r="FAA35" s="247"/>
      <c r="FAB35" s="247"/>
      <c r="FAC35" s="247"/>
      <c r="FAD35" s="247"/>
      <c r="FAE35" s="247"/>
      <c r="FAF35" s="247"/>
      <c r="FAG35" s="247"/>
      <c r="FAH35" s="247"/>
      <c r="FAI35" s="247"/>
      <c r="FAJ35" s="247"/>
      <c r="FAK35" s="247"/>
      <c r="FAL35" s="247"/>
      <c r="FAM35" s="247"/>
      <c r="FAN35" s="247"/>
      <c r="FAO35" s="247"/>
      <c r="FAP35" s="247"/>
      <c r="FAQ35" s="247"/>
      <c r="FAR35" s="247"/>
      <c r="FAS35" s="247"/>
      <c r="FAT35" s="247"/>
      <c r="FAU35" s="247"/>
      <c r="FAV35" s="247"/>
      <c r="FAW35" s="247"/>
      <c r="FAX35" s="247"/>
      <c r="FAY35" s="247"/>
      <c r="FAZ35" s="247"/>
      <c r="FBA35" s="247"/>
      <c r="FBB35" s="247"/>
      <c r="FBC35" s="247"/>
      <c r="FBD35" s="247"/>
      <c r="FBE35" s="247"/>
      <c r="FBF35" s="247"/>
      <c r="FBG35" s="247"/>
      <c r="FBH35" s="247"/>
      <c r="FBI35" s="247"/>
      <c r="FBJ35" s="247"/>
      <c r="FBK35" s="247"/>
      <c r="FBL35" s="247"/>
      <c r="FBM35" s="247"/>
      <c r="FBN35" s="247"/>
      <c r="FBO35" s="247"/>
      <c r="FBP35" s="247"/>
      <c r="FBQ35" s="247"/>
      <c r="FBR35" s="247"/>
      <c r="FBS35" s="247"/>
      <c r="FBT35" s="247"/>
      <c r="FBU35" s="247"/>
      <c r="FBV35" s="247"/>
      <c r="FBW35" s="247"/>
      <c r="FBX35" s="247"/>
      <c r="FBY35" s="247"/>
      <c r="FBZ35" s="247"/>
      <c r="FCA35" s="247"/>
      <c r="FCB35" s="247"/>
      <c r="FCC35" s="247"/>
      <c r="FCD35" s="247"/>
      <c r="FCE35" s="247"/>
      <c r="FCF35" s="247"/>
      <c r="FCG35" s="247"/>
      <c r="FCH35" s="247"/>
      <c r="FCI35" s="247"/>
      <c r="FCJ35" s="247"/>
      <c r="FCK35" s="247"/>
      <c r="FCL35" s="247"/>
      <c r="FCM35" s="247"/>
      <c r="FCN35" s="247"/>
      <c r="FCO35" s="247"/>
      <c r="FCP35" s="247"/>
      <c r="FCQ35" s="247"/>
      <c r="FCR35" s="247"/>
      <c r="FCS35" s="247"/>
      <c r="FCT35" s="247"/>
      <c r="FCU35" s="247"/>
      <c r="FCV35" s="247"/>
      <c r="FCW35" s="247"/>
      <c r="FCX35" s="247"/>
      <c r="FCY35" s="247"/>
      <c r="FCZ35" s="247"/>
      <c r="FDA35" s="247"/>
      <c r="FDB35" s="247"/>
      <c r="FDC35" s="247"/>
      <c r="FDD35" s="247"/>
      <c r="FDE35" s="247"/>
      <c r="FDF35" s="247"/>
      <c r="FDG35" s="247"/>
      <c r="FDH35" s="247"/>
      <c r="FDI35" s="247"/>
      <c r="FDJ35" s="247"/>
      <c r="FDK35" s="247"/>
      <c r="FDL35" s="247"/>
      <c r="FDM35" s="247"/>
      <c r="FDN35" s="247"/>
      <c r="FDO35" s="247"/>
      <c r="FDP35" s="247"/>
      <c r="FDQ35" s="247"/>
      <c r="FDR35" s="247"/>
      <c r="FDS35" s="247"/>
      <c r="FDT35" s="247"/>
      <c r="FDU35" s="247"/>
      <c r="FDV35" s="247"/>
      <c r="FDW35" s="247"/>
      <c r="FDX35" s="247"/>
      <c r="FDY35" s="247"/>
      <c r="FDZ35" s="247"/>
      <c r="FEA35" s="247"/>
      <c r="FEB35" s="247"/>
      <c r="FEC35" s="247"/>
      <c r="FED35" s="247"/>
      <c r="FEE35" s="247"/>
      <c r="FEF35" s="247"/>
      <c r="FEG35" s="247"/>
      <c r="FEH35" s="247"/>
      <c r="FEI35" s="247"/>
      <c r="FEJ35" s="247"/>
      <c r="FEK35" s="247"/>
      <c r="FEL35" s="247"/>
      <c r="FEM35" s="247"/>
      <c r="FEN35" s="247"/>
      <c r="FEO35" s="247"/>
      <c r="FEP35" s="247"/>
      <c r="FEQ35" s="247"/>
      <c r="FER35" s="247"/>
      <c r="FES35" s="247"/>
      <c r="FET35" s="247"/>
      <c r="FEU35" s="247"/>
      <c r="FEV35" s="247"/>
      <c r="FEW35" s="247"/>
      <c r="FEX35" s="247"/>
      <c r="FEY35" s="247"/>
      <c r="FEZ35" s="247"/>
      <c r="FFA35" s="247"/>
      <c r="FFB35" s="247"/>
      <c r="FFC35" s="247"/>
      <c r="FFD35" s="247"/>
      <c r="FFE35" s="247"/>
      <c r="FFF35" s="247"/>
      <c r="FFG35" s="247"/>
      <c r="FFH35" s="247"/>
      <c r="FFI35" s="247"/>
      <c r="FFJ35" s="247"/>
      <c r="FFK35" s="247"/>
      <c r="FFL35" s="247"/>
      <c r="FFM35" s="247"/>
      <c r="FFN35" s="247"/>
      <c r="FFO35" s="247"/>
      <c r="FFP35" s="247"/>
      <c r="FFQ35" s="247"/>
      <c r="FFR35" s="247"/>
      <c r="FFS35" s="247"/>
      <c r="FFT35" s="247"/>
      <c r="FFU35" s="247"/>
      <c r="FFV35" s="247"/>
      <c r="FFW35" s="247"/>
      <c r="FFX35" s="247"/>
      <c r="FFY35" s="247"/>
      <c r="FFZ35" s="247"/>
      <c r="FGA35" s="247"/>
      <c r="FGB35" s="247"/>
      <c r="FGC35" s="247"/>
      <c r="FGD35" s="247"/>
      <c r="FGE35" s="247"/>
      <c r="FGF35" s="247"/>
      <c r="FGG35" s="247"/>
      <c r="FGH35" s="247"/>
      <c r="FGI35" s="247"/>
      <c r="FGJ35" s="247"/>
      <c r="FGK35" s="247"/>
      <c r="FGL35" s="247"/>
      <c r="FGM35" s="247"/>
      <c r="FGN35" s="247"/>
      <c r="FGO35" s="247"/>
      <c r="FGP35" s="247"/>
      <c r="FGQ35" s="247"/>
      <c r="FGR35" s="247"/>
      <c r="FGS35" s="247"/>
      <c r="FGT35" s="247"/>
      <c r="FGU35" s="247"/>
      <c r="FGV35" s="247"/>
      <c r="FGW35" s="247"/>
      <c r="FGX35" s="247"/>
      <c r="FGY35" s="247"/>
      <c r="FGZ35" s="247"/>
      <c r="FHA35" s="247"/>
      <c r="FHB35" s="247"/>
      <c r="FHC35" s="247"/>
      <c r="FHD35" s="247"/>
      <c r="FHE35" s="247"/>
      <c r="FHF35" s="247"/>
      <c r="FHG35" s="247"/>
      <c r="FHH35" s="247"/>
      <c r="FHI35" s="247"/>
      <c r="FHJ35" s="247"/>
      <c r="FHK35" s="247"/>
      <c r="FHL35" s="247"/>
      <c r="FHM35" s="247"/>
      <c r="FHN35" s="247"/>
      <c r="FHO35" s="247"/>
      <c r="FHP35" s="247"/>
      <c r="FHQ35" s="247"/>
      <c r="FHR35" s="247"/>
      <c r="FHS35" s="247"/>
      <c r="FHT35" s="247"/>
      <c r="FHU35" s="247"/>
      <c r="FHV35" s="247"/>
      <c r="FHW35" s="247"/>
      <c r="FHX35" s="247"/>
      <c r="FHY35" s="247"/>
      <c r="FHZ35" s="247"/>
      <c r="FIA35" s="247"/>
      <c r="FIB35" s="247"/>
      <c r="FIC35" s="247"/>
      <c r="FID35" s="247"/>
      <c r="FIE35" s="247"/>
      <c r="FIF35" s="247"/>
      <c r="FIG35" s="247"/>
      <c r="FIH35" s="247"/>
      <c r="FII35" s="247"/>
      <c r="FIJ35" s="247"/>
      <c r="FIK35" s="247"/>
      <c r="FIL35" s="247"/>
      <c r="FIM35" s="247"/>
      <c r="FIN35" s="247"/>
      <c r="FIO35" s="247"/>
      <c r="FIP35" s="247"/>
      <c r="FIQ35" s="247"/>
      <c r="FIR35" s="247"/>
      <c r="FIS35" s="247"/>
      <c r="FIT35" s="247"/>
      <c r="FIU35" s="247"/>
      <c r="FIV35" s="247"/>
      <c r="FIW35" s="247"/>
      <c r="FIX35" s="247"/>
      <c r="FIY35" s="247"/>
      <c r="FIZ35" s="247"/>
      <c r="FJA35" s="247"/>
      <c r="FJB35" s="247"/>
      <c r="FJC35" s="247"/>
      <c r="FJD35" s="247"/>
      <c r="FJE35" s="247"/>
      <c r="FJF35" s="247"/>
      <c r="FJG35" s="247"/>
      <c r="FJH35" s="247"/>
      <c r="FJI35" s="247"/>
      <c r="FJJ35" s="247"/>
      <c r="FJK35" s="247"/>
      <c r="FJL35" s="247"/>
      <c r="FJM35" s="247"/>
      <c r="FJN35" s="247"/>
      <c r="FJO35" s="247"/>
      <c r="FJP35" s="247"/>
      <c r="FJQ35" s="247"/>
      <c r="FJR35" s="247"/>
      <c r="FJS35" s="247"/>
      <c r="FJT35" s="247"/>
      <c r="FJU35" s="247"/>
      <c r="FJV35" s="247"/>
      <c r="FJW35" s="247"/>
      <c r="FJX35" s="247"/>
      <c r="FJY35" s="247"/>
      <c r="FJZ35" s="247"/>
      <c r="FKA35" s="247"/>
      <c r="FKB35" s="247"/>
      <c r="FKC35" s="247"/>
      <c r="FKD35" s="247"/>
      <c r="FKE35" s="247"/>
      <c r="FKF35" s="247"/>
      <c r="FKG35" s="247"/>
      <c r="FKH35" s="247"/>
      <c r="FKI35" s="247"/>
      <c r="FKJ35" s="247"/>
      <c r="FKK35" s="247"/>
      <c r="FKL35" s="247"/>
      <c r="FKM35" s="247"/>
      <c r="FKN35" s="247"/>
      <c r="FKO35" s="247"/>
      <c r="FKP35" s="247"/>
      <c r="FKQ35" s="247"/>
      <c r="FKR35" s="247"/>
      <c r="FKS35" s="247"/>
      <c r="FKT35" s="247"/>
      <c r="FKU35" s="247"/>
      <c r="FKV35" s="247"/>
      <c r="FKW35" s="247"/>
      <c r="FKX35" s="247"/>
      <c r="FKY35" s="247"/>
      <c r="FKZ35" s="247"/>
      <c r="FLA35" s="247"/>
      <c r="FLB35" s="247"/>
      <c r="FLC35" s="247"/>
      <c r="FLD35" s="247"/>
      <c r="FLE35" s="247"/>
      <c r="FLF35" s="247"/>
      <c r="FLG35" s="247"/>
      <c r="FLH35" s="247"/>
      <c r="FLI35" s="247"/>
      <c r="FLJ35" s="247"/>
      <c r="FLK35" s="247"/>
      <c r="FLL35" s="247"/>
      <c r="FLM35" s="247"/>
      <c r="FLN35" s="247"/>
      <c r="FLO35" s="247"/>
      <c r="FLP35" s="247"/>
      <c r="FLQ35" s="247"/>
      <c r="FLR35" s="247"/>
      <c r="FLS35" s="247"/>
      <c r="FLT35" s="247"/>
      <c r="FLU35" s="247"/>
      <c r="FLV35" s="247"/>
      <c r="FLW35" s="247"/>
      <c r="FLX35" s="247"/>
      <c r="FLY35" s="247"/>
      <c r="FLZ35" s="247"/>
      <c r="FMA35" s="247"/>
      <c r="FMB35" s="247"/>
      <c r="FMC35" s="247"/>
      <c r="FMD35" s="247"/>
      <c r="FME35" s="247"/>
      <c r="FMF35" s="247"/>
      <c r="FMG35" s="247"/>
      <c r="FMH35" s="247"/>
      <c r="FMI35" s="247"/>
      <c r="FMJ35" s="247"/>
      <c r="FMK35" s="247"/>
      <c r="FML35" s="247"/>
      <c r="FMM35" s="247"/>
      <c r="FMN35" s="247"/>
      <c r="FMO35" s="247"/>
      <c r="FMP35" s="247"/>
      <c r="FMQ35" s="247"/>
      <c r="FMR35" s="247"/>
      <c r="FMS35" s="247"/>
      <c r="FMT35" s="247"/>
      <c r="FMU35" s="247"/>
      <c r="FMV35" s="247"/>
      <c r="FMW35" s="247"/>
      <c r="FMX35" s="247"/>
      <c r="FMY35" s="247"/>
      <c r="FMZ35" s="247"/>
      <c r="FNA35" s="247"/>
      <c r="FNB35" s="247"/>
      <c r="FNC35" s="247"/>
      <c r="FND35" s="247"/>
      <c r="FNE35" s="247"/>
      <c r="FNF35" s="247"/>
      <c r="FNG35" s="247"/>
      <c r="FNH35" s="247"/>
      <c r="FNI35" s="247"/>
      <c r="FNJ35" s="247"/>
      <c r="FNK35" s="247"/>
      <c r="FNL35" s="247"/>
      <c r="FNM35" s="247"/>
      <c r="FNN35" s="247"/>
      <c r="FNO35" s="247"/>
      <c r="FNP35" s="247"/>
      <c r="FNQ35" s="247"/>
      <c r="FNR35" s="247"/>
      <c r="FNS35" s="247"/>
      <c r="FNT35" s="247"/>
      <c r="FNU35" s="247"/>
      <c r="FNV35" s="247"/>
      <c r="FNW35" s="247"/>
      <c r="FNX35" s="247"/>
      <c r="FNY35" s="247"/>
      <c r="FNZ35" s="247"/>
      <c r="FOA35" s="247"/>
      <c r="FOB35" s="247"/>
      <c r="FOC35" s="247"/>
      <c r="FOD35" s="247"/>
      <c r="FOE35" s="247"/>
      <c r="FOF35" s="247"/>
      <c r="FOG35" s="247"/>
      <c r="FOH35" s="247"/>
      <c r="FOI35" s="247"/>
      <c r="FOJ35" s="247"/>
      <c r="FOK35" s="247"/>
      <c r="FOL35" s="247"/>
      <c r="FOM35" s="247"/>
      <c r="FON35" s="247"/>
      <c r="FOO35" s="247"/>
      <c r="FOP35" s="247"/>
      <c r="FOQ35" s="247"/>
      <c r="FOR35" s="247"/>
      <c r="FOS35" s="247"/>
      <c r="FOT35" s="247"/>
      <c r="FOU35" s="247"/>
      <c r="FOV35" s="247"/>
      <c r="FOW35" s="247"/>
      <c r="FOX35" s="247"/>
      <c r="FOY35" s="247"/>
      <c r="FOZ35" s="247"/>
      <c r="FPA35" s="247"/>
      <c r="FPB35" s="247"/>
      <c r="FPC35" s="247"/>
      <c r="FPD35" s="247"/>
      <c r="FPE35" s="247"/>
      <c r="FPF35" s="247"/>
      <c r="FPG35" s="247"/>
      <c r="FPH35" s="247"/>
      <c r="FPI35" s="247"/>
      <c r="FPJ35" s="247"/>
      <c r="FPK35" s="247"/>
      <c r="FPL35" s="247"/>
      <c r="FPM35" s="247"/>
      <c r="FPN35" s="247"/>
      <c r="FPO35" s="247"/>
      <c r="FPP35" s="247"/>
      <c r="FPQ35" s="247"/>
      <c r="FPR35" s="247"/>
      <c r="FPS35" s="247"/>
      <c r="FPT35" s="247"/>
      <c r="FPU35" s="247"/>
      <c r="FPV35" s="247"/>
      <c r="FPW35" s="247"/>
      <c r="FPX35" s="247"/>
      <c r="FPY35" s="247"/>
      <c r="FPZ35" s="247"/>
      <c r="FQA35" s="247"/>
      <c r="FQB35" s="247"/>
      <c r="FQC35" s="247"/>
      <c r="FQD35" s="247"/>
      <c r="FQE35" s="247"/>
      <c r="FQF35" s="247"/>
      <c r="FQG35" s="247"/>
      <c r="FQH35" s="247"/>
      <c r="FQI35" s="247"/>
      <c r="FQJ35" s="247"/>
      <c r="FQK35" s="247"/>
      <c r="FQL35" s="247"/>
      <c r="FQM35" s="247"/>
      <c r="FQN35" s="247"/>
      <c r="FQO35" s="247"/>
      <c r="FQP35" s="247"/>
      <c r="FQQ35" s="247"/>
      <c r="FQR35" s="247"/>
      <c r="FQS35" s="247"/>
      <c r="FQT35" s="247"/>
      <c r="FQU35" s="247"/>
      <c r="FQV35" s="247"/>
      <c r="FQW35" s="247"/>
      <c r="FQX35" s="247"/>
      <c r="FQY35" s="247"/>
      <c r="FQZ35" s="247"/>
      <c r="FRA35" s="247"/>
      <c r="FRB35" s="247"/>
      <c r="FRC35" s="247"/>
      <c r="FRD35" s="247"/>
      <c r="FRE35" s="247"/>
      <c r="FRF35" s="247"/>
      <c r="FRG35" s="247"/>
      <c r="FRH35" s="247"/>
      <c r="FRI35" s="247"/>
      <c r="FRJ35" s="247"/>
      <c r="FRK35" s="247"/>
      <c r="FRL35" s="247"/>
      <c r="FRM35" s="247"/>
      <c r="FRN35" s="247"/>
      <c r="FRO35" s="247"/>
      <c r="FRP35" s="247"/>
      <c r="FRQ35" s="247"/>
      <c r="FRR35" s="247"/>
      <c r="FRS35" s="247"/>
      <c r="FRT35" s="247"/>
      <c r="FRU35" s="247"/>
      <c r="FRV35" s="247"/>
      <c r="FRW35" s="247"/>
      <c r="FRX35" s="247"/>
      <c r="FRY35" s="247"/>
      <c r="FRZ35" s="247"/>
      <c r="FSA35" s="247"/>
      <c r="FSB35" s="247"/>
      <c r="FSC35" s="247"/>
      <c r="FSD35" s="247"/>
      <c r="FSE35" s="247"/>
      <c r="FSF35" s="247"/>
      <c r="FSG35" s="247"/>
      <c r="FSH35" s="247"/>
      <c r="FSI35" s="247"/>
      <c r="FSJ35" s="247"/>
      <c r="FSK35" s="247"/>
      <c r="FSL35" s="247"/>
      <c r="FSM35" s="247"/>
      <c r="FSN35" s="247"/>
      <c r="FSO35" s="247"/>
      <c r="FSP35" s="247"/>
      <c r="FSQ35" s="247"/>
      <c r="FSR35" s="247"/>
      <c r="FSS35" s="247"/>
      <c r="FST35" s="247"/>
      <c r="FSU35" s="247"/>
      <c r="FSV35" s="247"/>
      <c r="FSW35" s="247"/>
      <c r="FSX35" s="247"/>
      <c r="FSY35" s="247"/>
      <c r="FSZ35" s="247"/>
      <c r="FTA35" s="247"/>
      <c r="FTB35" s="247"/>
      <c r="FTC35" s="247"/>
      <c r="FTD35" s="247"/>
      <c r="FTE35" s="247"/>
      <c r="FTF35" s="247"/>
      <c r="FTG35" s="247"/>
      <c r="FTH35" s="247"/>
      <c r="FTI35" s="247"/>
      <c r="FTJ35" s="247"/>
      <c r="FTK35" s="247"/>
      <c r="FTL35" s="247"/>
      <c r="FTM35" s="247"/>
      <c r="FTN35" s="247"/>
      <c r="FTO35" s="247"/>
      <c r="FTP35" s="247"/>
      <c r="FTQ35" s="247"/>
      <c r="FTR35" s="247"/>
      <c r="FTS35" s="247"/>
      <c r="FTT35" s="247"/>
      <c r="FTU35" s="247"/>
      <c r="FTV35" s="247"/>
      <c r="FTW35" s="247"/>
      <c r="FTX35" s="247"/>
      <c r="FTY35" s="247"/>
      <c r="FTZ35" s="247"/>
      <c r="FUA35" s="247"/>
      <c r="FUB35" s="247"/>
      <c r="FUC35" s="247"/>
      <c r="FUD35" s="247"/>
      <c r="FUE35" s="247"/>
      <c r="FUF35" s="247"/>
      <c r="FUG35" s="247"/>
      <c r="FUH35" s="247"/>
      <c r="FUI35" s="247"/>
      <c r="FUJ35" s="247"/>
      <c r="FUK35" s="247"/>
      <c r="FUL35" s="247"/>
      <c r="FUM35" s="247"/>
      <c r="FUN35" s="247"/>
      <c r="FUO35" s="247"/>
      <c r="FUP35" s="247"/>
      <c r="FUQ35" s="247"/>
      <c r="FUR35" s="247"/>
      <c r="FUS35" s="247"/>
      <c r="FUT35" s="247"/>
      <c r="FUU35" s="247"/>
      <c r="FUV35" s="247"/>
      <c r="FUW35" s="247"/>
      <c r="FUX35" s="247"/>
      <c r="FUY35" s="247"/>
      <c r="FUZ35" s="247"/>
      <c r="FVA35" s="247"/>
      <c r="FVB35" s="247"/>
      <c r="FVC35" s="247"/>
      <c r="FVD35" s="247"/>
      <c r="FVE35" s="247"/>
      <c r="FVF35" s="247"/>
      <c r="FVG35" s="247"/>
      <c r="FVH35" s="247"/>
      <c r="FVI35" s="247"/>
      <c r="FVJ35" s="247"/>
      <c r="FVK35" s="247"/>
      <c r="FVL35" s="247"/>
      <c r="FVM35" s="247"/>
      <c r="FVN35" s="247"/>
      <c r="FVO35" s="247"/>
      <c r="FVP35" s="247"/>
      <c r="FVQ35" s="247"/>
      <c r="FVR35" s="247"/>
      <c r="FVS35" s="247"/>
      <c r="FVT35" s="247"/>
      <c r="FVU35" s="247"/>
      <c r="FVV35" s="247"/>
      <c r="FVW35" s="247"/>
      <c r="FVX35" s="247"/>
      <c r="FVY35" s="247"/>
      <c r="FVZ35" s="247"/>
      <c r="FWA35" s="247"/>
      <c r="FWB35" s="247"/>
      <c r="FWC35" s="247"/>
      <c r="FWD35" s="247"/>
      <c r="FWE35" s="247"/>
      <c r="FWF35" s="247"/>
      <c r="FWG35" s="247"/>
      <c r="FWH35" s="247"/>
      <c r="FWI35" s="247"/>
      <c r="FWJ35" s="247"/>
      <c r="FWK35" s="247"/>
      <c r="FWL35" s="247"/>
      <c r="FWM35" s="247"/>
      <c r="FWN35" s="247"/>
      <c r="FWO35" s="247"/>
      <c r="FWP35" s="247"/>
      <c r="FWQ35" s="247"/>
      <c r="FWR35" s="247"/>
      <c r="FWS35" s="247"/>
      <c r="FWT35" s="247"/>
      <c r="FWU35" s="247"/>
      <c r="FWV35" s="247"/>
      <c r="FWW35" s="247"/>
      <c r="FWX35" s="247"/>
      <c r="FWY35" s="247"/>
      <c r="FWZ35" s="247"/>
      <c r="FXA35" s="247"/>
      <c r="FXB35" s="247"/>
      <c r="FXC35" s="247"/>
      <c r="FXD35" s="247"/>
      <c r="FXE35" s="247"/>
      <c r="FXF35" s="247"/>
      <c r="FXG35" s="247"/>
      <c r="FXH35" s="247"/>
      <c r="FXI35" s="247"/>
      <c r="FXJ35" s="247"/>
      <c r="FXK35" s="247"/>
      <c r="FXL35" s="247"/>
      <c r="FXM35" s="247"/>
      <c r="FXN35" s="247"/>
      <c r="FXO35" s="247"/>
      <c r="FXP35" s="247"/>
      <c r="FXQ35" s="247"/>
      <c r="FXR35" s="247"/>
      <c r="FXS35" s="247"/>
      <c r="FXT35" s="247"/>
      <c r="FXU35" s="247"/>
      <c r="FXV35" s="247"/>
      <c r="FXW35" s="247"/>
      <c r="FXX35" s="247"/>
      <c r="FXY35" s="247"/>
      <c r="FXZ35" s="247"/>
      <c r="FYA35" s="247"/>
      <c r="FYB35" s="247"/>
      <c r="FYC35" s="247"/>
      <c r="FYD35" s="247"/>
      <c r="FYE35" s="247"/>
      <c r="FYF35" s="247"/>
      <c r="FYG35" s="247"/>
      <c r="FYH35" s="247"/>
      <c r="FYI35" s="247"/>
      <c r="FYJ35" s="247"/>
      <c r="FYK35" s="247"/>
      <c r="FYL35" s="247"/>
      <c r="FYM35" s="247"/>
      <c r="FYN35" s="247"/>
      <c r="FYO35" s="247"/>
      <c r="FYP35" s="247"/>
      <c r="FYQ35" s="247"/>
      <c r="FYR35" s="247"/>
      <c r="FYS35" s="247"/>
      <c r="FYT35" s="247"/>
      <c r="FYU35" s="247"/>
      <c r="FYV35" s="247"/>
      <c r="FYW35" s="247"/>
      <c r="FYX35" s="247"/>
      <c r="FYY35" s="247"/>
      <c r="FYZ35" s="247"/>
      <c r="FZA35" s="247"/>
      <c r="FZB35" s="247"/>
      <c r="FZC35" s="247"/>
      <c r="FZD35" s="247"/>
      <c r="FZE35" s="247"/>
      <c r="FZF35" s="247"/>
      <c r="FZG35" s="247"/>
      <c r="FZH35" s="247"/>
      <c r="FZI35" s="247"/>
      <c r="FZJ35" s="247"/>
      <c r="FZK35" s="247"/>
      <c r="FZL35" s="247"/>
      <c r="FZM35" s="247"/>
      <c r="FZN35" s="247"/>
      <c r="FZO35" s="247"/>
      <c r="FZP35" s="247"/>
      <c r="FZQ35" s="247"/>
      <c r="FZR35" s="247"/>
      <c r="FZS35" s="247"/>
      <c r="FZT35" s="247"/>
      <c r="FZU35" s="247"/>
      <c r="FZV35" s="247"/>
      <c r="FZW35" s="247"/>
      <c r="FZX35" s="247"/>
      <c r="FZY35" s="247"/>
      <c r="FZZ35" s="247"/>
      <c r="GAA35" s="247"/>
      <c r="GAB35" s="247"/>
      <c r="GAC35" s="247"/>
      <c r="GAD35" s="247"/>
      <c r="GAE35" s="247"/>
      <c r="GAF35" s="247"/>
      <c r="GAG35" s="247"/>
      <c r="GAH35" s="247"/>
      <c r="GAI35" s="247"/>
      <c r="GAJ35" s="247"/>
      <c r="GAK35" s="247"/>
      <c r="GAL35" s="247"/>
      <c r="GAM35" s="247"/>
      <c r="GAN35" s="247"/>
      <c r="GAO35" s="247"/>
      <c r="GAP35" s="247"/>
      <c r="GAQ35" s="247"/>
      <c r="GAR35" s="247"/>
      <c r="GAS35" s="247"/>
      <c r="GAT35" s="247"/>
      <c r="GAU35" s="247"/>
      <c r="GAV35" s="247"/>
      <c r="GAW35" s="247"/>
      <c r="GAX35" s="247"/>
      <c r="GAY35" s="247"/>
      <c r="GAZ35" s="247"/>
      <c r="GBA35" s="247"/>
      <c r="GBB35" s="247"/>
      <c r="GBC35" s="247"/>
      <c r="GBD35" s="247"/>
      <c r="GBE35" s="247"/>
      <c r="GBF35" s="247"/>
      <c r="GBG35" s="247"/>
      <c r="GBH35" s="247"/>
      <c r="GBI35" s="247"/>
      <c r="GBJ35" s="247"/>
      <c r="GBK35" s="247"/>
      <c r="GBL35" s="247"/>
      <c r="GBM35" s="247"/>
      <c r="GBN35" s="247"/>
      <c r="GBO35" s="247"/>
      <c r="GBP35" s="247"/>
      <c r="GBQ35" s="247"/>
      <c r="GBR35" s="247"/>
      <c r="GBS35" s="247"/>
      <c r="GBT35" s="247"/>
      <c r="GBU35" s="247"/>
      <c r="GBV35" s="247"/>
      <c r="GBW35" s="247"/>
      <c r="GBX35" s="247"/>
      <c r="GBY35" s="247"/>
      <c r="GBZ35" s="247"/>
      <c r="GCA35" s="247"/>
      <c r="GCB35" s="247"/>
      <c r="GCC35" s="247"/>
      <c r="GCD35" s="247"/>
      <c r="GCE35" s="247"/>
      <c r="GCF35" s="247"/>
      <c r="GCG35" s="247"/>
      <c r="GCH35" s="247"/>
      <c r="GCI35" s="247"/>
      <c r="GCJ35" s="247"/>
      <c r="GCK35" s="247"/>
      <c r="GCL35" s="247"/>
      <c r="GCM35" s="247"/>
      <c r="GCN35" s="247"/>
      <c r="GCO35" s="247"/>
      <c r="GCP35" s="247"/>
      <c r="GCQ35" s="247"/>
      <c r="GCR35" s="247"/>
      <c r="GCS35" s="247"/>
      <c r="GCT35" s="247"/>
      <c r="GCU35" s="247"/>
      <c r="GCV35" s="247"/>
      <c r="GCW35" s="247"/>
      <c r="GCX35" s="247"/>
      <c r="GCY35" s="247"/>
      <c r="GCZ35" s="247"/>
      <c r="GDA35" s="247"/>
      <c r="GDB35" s="247"/>
      <c r="GDC35" s="247"/>
      <c r="GDD35" s="247"/>
      <c r="GDE35" s="247"/>
      <c r="GDF35" s="247"/>
      <c r="GDG35" s="247"/>
      <c r="GDH35" s="247"/>
      <c r="GDI35" s="247"/>
      <c r="GDJ35" s="247"/>
      <c r="GDK35" s="247"/>
      <c r="GDL35" s="247"/>
      <c r="GDM35" s="247"/>
      <c r="GDN35" s="247"/>
      <c r="GDO35" s="247"/>
      <c r="GDP35" s="247"/>
      <c r="GDQ35" s="247"/>
      <c r="GDR35" s="247"/>
      <c r="GDS35" s="247"/>
      <c r="GDT35" s="247"/>
      <c r="GDU35" s="247"/>
      <c r="GDV35" s="247"/>
      <c r="GDW35" s="247"/>
      <c r="GDX35" s="247"/>
      <c r="GDY35" s="247"/>
      <c r="GDZ35" s="247"/>
      <c r="GEA35" s="247"/>
      <c r="GEB35" s="247"/>
      <c r="GEC35" s="247"/>
      <c r="GED35" s="247"/>
      <c r="GEE35" s="247"/>
      <c r="GEF35" s="247"/>
      <c r="GEG35" s="247"/>
      <c r="GEH35" s="247"/>
      <c r="GEI35" s="247"/>
      <c r="GEJ35" s="247"/>
      <c r="GEK35" s="247"/>
      <c r="GEL35" s="247"/>
      <c r="GEM35" s="247"/>
      <c r="GEN35" s="247"/>
      <c r="GEO35" s="247"/>
      <c r="GEP35" s="247"/>
      <c r="GEQ35" s="247"/>
      <c r="GER35" s="247"/>
      <c r="GES35" s="247"/>
      <c r="GET35" s="247"/>
      <c r="GEU35" s="247"/>
      <c r="GEV35" s="247"/>
      <c r="GEW35" s="247"/>
      <c r="GEX35" s="247"/>
      <c r="GEY35" s="247"/>
      <c r="GEZ35" s="247"/>
      <c r="GFA35" s="247"/>
      <c r="GFB35" s="247"/>
      <c r="GFC35" s="247"/>
      <c r="GFD35" s="247"/>
      <c r="GFE35" s="247"/>
      <c r="GFF35" s="247"/>
      <c r="GFG35" s="247"/>
      <c r="GFH35" s="247"/>
      <c r="GFI35" s="247"/>
      <c r="GFJ35" s="247"/>
      <c r="GFK35" s="247"/>
      <c r="GFL35" s="247"/>
      <c r="GFM35" s="247"/>
      <c r="GFN35" s="247"/>
      <c r="GFO35" s="247"/>
      <c r="GFP35" s="247"/>
      <c r="GFQ35" s="247"/>
      <c r="GFR35" s="247"/>
      <c r="GFS35" s="247"/>
      <c r="GFT35" s="247"/>
      <c r="GFU35" s="247"/>
      <c r="GFV35" s="247"/>
      <c r="GFW35" s="247"/>
      <c r="GFX35" s="247"/>
      <c r="GFY35" s="247"/>
      <c r="GFZ35" s="247"/>
      <c r="GGA35" s="247"/>
      <c r="GGB35" s="247"/>
      <c r="GGC35" s="247"/>
      <c r="GGD35" s="247"/>
      <c r="GGE35" s="247"/>
      <c r="GGF35" s="247"/>
      <c r="GGG35" s="247"/>
      <c r="GGH35" s="247"/>
      <c r="GGI35" s="247"/>
      <c r="GGJ35" s="247"/>
      <c r="GGK35" s="247"/>
      <c r="GGL35" s="247"/>
      <c r="GGM35" s="247"/>
      <c r="GGN35" s="247"/>
      <c r="GGO35" s="247"/>
      <c r="GGP35" s="247"/>
      <c r="GGQ35" s="247"/>
      <c r="GGR35" s="247"/>
      <c r="GGS35" s="247"/>
      <c r="GGT35" s="247"/>
      <c r="GGU35" s="247"/>
      <c r="GGV35" s="247"/>
      <c r="GGW35" s="247"/>
      <c r="GGX35" s="247"/>
      <c r="GGY35" s="247"/>
      <c r="GGZ35" s="247"/>
      <c r="GHA35" s="247"/>
      <c r="GHB35" s="247"/>
      <c r="GHC35" s="247"/>
      <c r="GHD35" s="247"/>
      <c r="GHE35" s="247"/>
      <c r="GHF35" s="247"/>
      <c r="GHG35" s="247"/>
      <c r="GHH35" s="247"/>
      <c r="GHI35" s="247"/>
      <c r="GHJ35" s="247"/>
      <c r="GHK35" s="247"/>
      <c r="GHL35" s="247"/>
      <c r="GHM35" s="247"/>
      <c r="GHN35" s="247"/>
      <c r="GHO35" s="247"/>
      <c r="GHP35" s="247"/>
      <c r="GHQ35" s="247"/>
      <c r="GHR35" s="247"/>
      <c r="GHS35" s="247"/>
      <c r="GHT35" s="247"/>
      <c r="GHU35" s="247"/>
      <c r="GHV35" s="247"/>
      <c r="GHW35" s="247"/>
      <c r="GHX35" s="247"/>
      <c r="GHY35" s="247"/>
      <c r="GHZ35" s="247"/>
      <c r="GIA35" s="247"/>
      <c r="GIB35" s="247"/>
      <c r="GIC35" s="247"/>
      <c r="GID35" s="247"/>
      <c r="GIE35" s="247"/>
      <c r="GIF35" s="247"/>
      <c r="GIG35" s="247"/>
      <c r="GIH35" s="247"/>
      <c r="GII35" s="247"/>
      <c r="GIJ35" s="247"/>
      <c r="GIK35" s="247"/>
      <c r="GIL35" s="247"/>
      <c r="GIM35" s="247"/>
      <c r="GIN35" s="247"/>
      <c r="GIO35" s="247"/>
      <c r="GIP35" s="247"/>
      <c r="GIQ35" s="247"/>
      <c r="GIR35" s="247"/>
      <c r="GIS35" s="247"/>
      <c r="GIT35" s="247"/>
      <c r="GIU35" s="247"/>
      <c r="GIV35" s="247"/>
      <c r="GIW35" s="247"/>
      <c r="GIX35" s="247"/>
      <c r="GIY35" s="247"/>
      <c r="GIZ35" s="247"/>
      <c r="GJA35" s="247"/>
      <c r="GJB35" s="247"/>
      <c r="GJC35" s="247"/>
      <c r="GJD35" s="247"/>
      <c r="GJE35" s="247"/>
      <c r="GJF35" s="247"/>
      <c r="GJG35" s="247"/>
      <c r="GJH35" s="247"/>
      <c r="GJI35" s="247"/>
      <c r="GJJ35" s="247"/>
      <c r="GJK35" s="247"/>
      <c r="GJL35" s="247"/>
      <c r="GJM35" s="247"/>
      <c r="GJN35" s="247"/>
      <c r="GJO35" s="247"/>
      <c r="GJP35" s="247"/>
      <c r="GJQ35" s="247"/>
      <c r="GJR35" s="247"/>
      <c r="GJS35" s="247"/>
      <c r="GJT35" s="247"/>
      <c r="GJU35" s="247"/>
      <c r="GJV35" s="247"/>
      <c r="GJW35" s="247"/>
      <c r="GJX35" s="247"/>
      <c r="GJY35" s="247"/>
      <c r="GJZ35" s="247"/>
      <c r="GKA35" s="247"/>
      <c r="GKB35" s="247"/>
      <c r="GKC35" s="247"/>
      <c r="GKD35" s="247"/>
      <c r="GKE35" s="247"/>
      <c r="GKF35" s="247"/>
      <c r="GKG35" s="247"/>
      <c r="GKH35" s="247"/>
      <c r="GKI35" s="247"/>
      <c r="GKJ35" s="247"/>
      <c r="GKK35" s="247"/>
      <c r="GKL35" s="247"/>
      <c r="GKM35" s="247"/>
      <c r="GKN35" s="247"/>
      <c r="GKO35" s="247"/>
      <c r="GKP35" s="247"/>
      <c r="GKQ35" s="247"/>
      <c r="GKR35" s="247"/>
      <c r="GKS35" s="247"/>
      <c r="GKT35" s="247"/>
      <c r="GKU35" s="247"/>
      <c r="GKV35" s="247"/>
      <c r="GKW35" s="247"/>
      <c r="GKX35" s="247"/>
      <c r="GKY35" s="247"/>
      <c r="GKZ35" s="247"/>
      <c r="GLA35" s="247"/>
      <c r="GLB35" s="247"/>
      <c r="GLC35" s="247"/>
      <c r="GLD35" s="247"/>
      <c r="GLE35" s="247"/>
      <c r="GLF35" s="247"/>
      <c r="GLG35" s="247"/>
      <c r="GLH35" s="247"/>
      <c r="GLI35" s="247"/>
      <c r="GLJ35" s="247"/>
      <c r="GLK35" s="247"/>
      <c r="GLL35" s="247"/>
      <c r="GLM35" s="247"/>
      <c r="GLN35" s="247"/>
      <c r="GLO35" s="247"/>
      <c r="GLP35" s="247"/>
      <c r="GLQ35" s="247"/>
      <c r="GLR35" s="247"/>
      <c r="GLS35" s="247"/>
      <c r="GLT35" s="247"/>
      <c r="GLU35" s="247"/>
      <c r="GLV35" s="247"/>
      <c r="GLW35" s="247"/>
      <c r="GLX35" s="247"/>
      <c r="GLY35" s="247"/>
      <c r="GLZ35" s="247"/>
      <c r="GMA35" s="247"/>
      <c r="GMB35" s="247"/>
      <c r="GMC35" s="247"/>
      <c r="GMD35" s="247"/>
      <c r="GME35" s="247"/>
      <c r="GMF35" s="247"/>
      <c r="GMG35" s="247"/>
      <c r="GMH35" s="247"/>
      <c r="GMI35" s="247"/>
      <c r="GMJ35" s="247"/>
      <c r="GMK35" s="247"/>
      <c r="GML35" s="247"/>
      <c r="GMM35" s="247"/>
      <c r="GMN35" s="247"/>
      <c r="GMO35" s="247"/>
      <c r="GMP35" s="247"/>
      <c r="GMQ35" s="247"/>
      <c r="GMR35" s="247"/>
      <c r="GMS35" s="247"/>
      <c r="GMT35" s="247"/>
      <c r="GMU35" s="247"/>
      <c r="GMV35" s="247"/>
      <c r="GMW35" s="247"/>
      <c r="GMX35" s="247"/>
      <c r="GMY35" s="247"/>
      <c r="GMZ35" s="247"/>
      <c r="GNA35" s="247"/>
      <c r="GNB35" s="247"/>
      <c r="GNC35" s="247"/>
      <c r="GND35" s="247"/>
      <c r="GNE35" s="247"/>
      <c r="GNF35" s="247"/>
      <c r="GNG35" s="247"/>
      <c r="GNH35" s="247"/>
      <c r="GNI35" s="247"/>
      <c r="GNJ35" s="247"/>
      <c r="GNK35" s="247"/>
      <c r="GNL35" s="247"/>
      <c r="GNM35" s="247"/>
      <c r="GNN35" s="247"/>
      <c r="GNO35" s="247"/>
      <c r="GNP35" s="247"/>
      <c r="GNQ35" s="247"/>
      <c r="GNR35" s="247"/>
      <c r="GNS35" s="247"/>
      <c r="GNT35" s="247"/>
      <c r="GNU35" s="247"/>
      <c r="GNV35" s="247"/>
      <c r="GNW35" s="247"/>
      <c r="GNX35" s="247"/>
      <c r="GNY35" s="247"/>
      <c r="GNZ35" s="247"/>
      <c r="GOA35" s="247"/>
      <c r="GOB35" s="247"/>
      <c r="GOC35" s="247"/>
      <c r="GOD35" s="247"/>
      <c r="GOE35" s="247"/>
      <c r="GOF35" s="247"/>
      <c r="GOG35" s="247"/>
      <c r="GOH35" s="247"/>
      <c r="GOI35" s="247"/>
      <c r="GOJ35" s="247"/>
      <c r="GOK35" s="247"/>
      <c r="GOL35" s="247"/>
      <c r="GOM35" s="247"/>
      <c r="GON35" s="247"/>
      <c r="GOO35" s="247"/>
      <c r="GOP35" s="247"/>
      <c r="GOQ35" s="247"/>
      <c r="GOR35" s="247"/>
      <c r="GOS35" s="247"/>
      <c r="GOT35" s="247"/>
      <c r="GOU35" s="247"/>
      <c r="GOV35" s="247"/>
      <c r="GOW35" s="247"/>
      <c r="GOX35" s="247"/>
      <c r="GOY35" s="247"/>
      <c r="GOZ35" s="247"/>
      <c r="GPA35" s="247"/>
      <c r="GPB35" s="247"/>
      <c r="GPC35" s="247"/>
      <c r="GPD35" s="247"/>
      <c r="GPE35" s="247"/>
      <c r="GPF35" s="247"/>
      <c r="GPG35" s="247"/>
      <c r="GPH35" s="247"/>
      <c r="GPI35" s="247"/>
      <c r="GPJ35" s="247"/>
      <c r="GPK35" s="247"/>
      <c r="GPL35" s="247"/>
      <c r="GPM35" s="247"/>
      <c r="GPN35" s="247"/>
      <c r="GPO35" s="247"/>
      <c r="GPP35" s="247"/>
      <c r="GPQ35" s="247"/>
      <c r="GPR35" s="247"/>
      <c r="GPS35" s="247"/>
      <c r="GPT35" s="247"/>
      <c r="GPU35" s="247"/>
      <c r="GPV35" s="247"/>
      <c r="GPW35" s="247"/>
      <c r="GPX35" s="247"/>
      <c r="GPY35" s="247"/>
      <c r="GPZ35" s="247"/>
      <c r="GQA35" s="247"/>
      <c r="GQB35" s="247"/>
      <c r="GQC35" s="247"/>
      <c r="GQD35" s="247"/>
      <c r="GQE35" s="247"/>
      <c r="GQF35" s="247"/>
      <c r="GQG35" s="247"/>
      <c r="GQH35" s="247"/>
      <c r="GQI35" s="247"/>
      <c r="GQJ35" s="247"/>
      <c r="GQK35" s="247"/>
      <c r="GQL35" s="247"/>
      <c r="GQM35" s="247"/>
      <c r="GQN35" s="247"/>
      <c r="GQO35" s="247"/>
      <c r="GQP35" s="247"/>
      <c r="GQQ35" s="247"/>
      <c r="GQR35" s="247"/>
      <c r="GQS35" s="247"/>
      <c r="GQT35" s="247"/>
      <c r="GQU35" s="247"/>
      <c r="GQV35" s="247"/>
      <c r="GQW35" s="247"/>
      <c r="GQX35" s="247"/>
      <c r="GQY35" s="247"/>
      <c r="GQZ35" s="247"/>
      <c r="GRA35" s="247"/>
      <c r="GRB35" s="247"/>
      <c r="GRC35" s="247"/>
      <c r="GRD35" s="247"/>
      <c r="GRE35" s="247"/>
      <c r="GRF35" s="247"/>
      <c r="GRG35" s="247"/>
      <c r="GRH35" s="247"/>
      <c r="GRI35" s="247"/>
      <c r="GRJ35" s="247"/>
      <c r="GRK35" s="247"/>
      <c r="GRL35" s="247"/>
      <c r="GRM35" s="247"/>
      <c r="GRN35" s="247"/>
      <c r="GRO35" s="247"/>
      <c r="GRP35" s="247"/>
      <c r="GRQ35" s="247"/>
      <c r="GRR35" s="247"/>
      <c r="GRS35" s="247"/>
      <c r="GRT35" s="247"/>
      <c r="GRU35" s="247"/>
      <c r="GRV35" s="247"/>
      <c r="GRW35" s="247"/>
      <c r="GRX35" s="247"/>
      <c r="GRY35" s="247"/>
      <c r="GRZ35" s="247"/>
      <c r="GSA35" s="247"/>
      <c r="GSB35" s="247"/>
      <c r="GSC35" s="247"/>
      <c r="GSD35" s="247"/>
      <c r="GSE35" s="247"/>
      <c r="GSF35" s="247"/>
      <c r="GSG35" s="247"/>
      <c r="GSH35" s="247"/>
      <c r="GSI35" s="247"/>
      <c r="GSJ35" s="247"/>
      <c r="GSK35" s="247"/>
      <c r="GSL35" s="247"/>
      <c r="GSM35" s="247"/>
      <c r="GSN35" s="247"/>
      <c r="GSO35" s="247"/>
      <c r="GSP35" s="247"/>
      <c r="GSQ35" s="247"/>
      <c r="GSR35" s="247"/>
      <c r="GSS35" s="247"/>
      <c r="GST35" s="247"/>
      <c r="GSU35" s="247"/>
      <c r="GSV35" s="247"/>
      <c r="GSW35" s="247"/>
      <c r="GSX35" s="247"/>
      <c r="GSY35" s="247"/>
      <c r="GSZ35" s="247"/>
      <c r="GTA35" s="247"/>
      <c r="GTB35" s="247"/>
      <c r="GTC35" s="247"/>
      <c r="GTD35" s="247"/>
      <c r="GTE35" s="247"/>
      <c r="GTF35" s="247"/>
      <c r="GTG35" s="247"/>
      <c r="GTH35" s="247"/>
      <c r="GTI35" s="247"/>
      <c r="GTJ35" s="247"/>
      <c r="GTK35" s="247"/>
      <c r="GTL35" s="247"/>
      <c r="GTM35" s="247"/>
      <c r="GTN35" s="247"/>
      <c r="GTO35" s="247"/>
      <c r="GTP35" s="247"/>
      <c r="GTQ35" s="247"/>
      <c r="GTR35" s="247"/>
      <c r="GTS35" s="247"/>
      <c r="GTT35" s="247"/>
      <c r="GTU35" s="247"/>
      <c r="GTV35" s="247"/>
      <c r="GTW35" s="247"/>
      <c r="GTX35" s="247"/>
      <c r="GTY35" s="247"/>
      <c r="GTZ35" s="247"/>
      <c r="GUA35" s="247"/>
      <c r="GUB35" s="247"/>
      <c r="GUC35" s="247"/>
      <c r="GUD35" s="247"/>
      <c r="GUE35" s="247"/>
      <c r="GUF35" s="247"/>
      <c r="GUG35" s="247"/>
      <c r="GUH35" s="247"/>
      <c r="GUI35" s="247"/>
      <c r="GUJ35" s="247"/>
      <c r="GUK35" s="247"/>
      <c r="GUL35" s="247"/>
      <c r="GUM35" s="247"/>
      <c r="GUN35" s="247"/>
      <c r="GUO35" s="247"/>
      <c r="GUP35" s="247"/>
      <c r="GUQ35" s="247"/>
      <c r="GUR35" s="247"/>
      <c r="GUS35" s="247"/>
      <c r="GUT35" s="247"/>
      <c r="GUU35" s="247"/>
      <c r="GUV35" s="247"/>
      <c r="GUW35" s="247"/>
      <c r="GUX35" s="247"/>
      <c r="GUY35" s="247"/>
      <c r="GUZ35" s="247"/>
      <c r="GVA35" s="247"/>
      <c r="GVB35" s="247"/>
      <c r="GVC35" s="247"/>
      <c r="GVD35" s="247"/>
      <c r="GVE35" s="247"/>
      <c r="GVF35" s="247"/>
      <c r="GVG35" s="247"/>
      <c r="GVH35" s="247"/>
      <c r="GVI35" s="247"/>
      <c r="GVJ35" s="247"/>
      <c r="GVK35" s="247"/>
      <c r="GVL35" s="247"/>
      <c r="GVM35" s="247"/>
      <c r="GVN35" s="247"/>
      <c r="GVO35" s="247"/>
      <c r="GVP35" s="247"/>
      <c r="GVQ35" s="247"/>
      <c r="GVR35" s="247"/>
      <c r="GVS35" s="247"/>
      <c r="GVT35" s="247"/>
      <c r="GVU35" s="247"/>
      <c r="GVV35" s="247"/>
      <c r="GVW35" s="247"/>
      <c r="GVX35" s="247"/>
      <c r="GVY35" s="247"/>
      <c r="GVZ35" s="247"/>
      <c r="GWA35" s="247"/>
      <c r="GWB35" s="247"/>
      <c r="GWC35" s="247"/>
      <c r="GWD35" s="247"/>
      <c r="GWE35" s="247"/>
      <c r="GWF35" s="247"/>
      <c r="GWG35" s="247"/>
      <c r="GWH35" s="247"/>
      <c r="GWI35" s="247"/>
      <c r="GWJ35" s="247"/>
      <c r="GWK35" s="247"/>
      <c r="GWL35" s="247"/>
      <c r="GWM35" s="247"/>
      <c r="GWN35" s="247"/>
      <c r="GWO35" s="247"/>
      <c r="GWP35" s="247"/>
      <c r="GWQ35" s="247"/>
      <c r="GWR35" s="247"/>
      <c r="GWS35" s="247"/>
      <c r="GWT35" s="247"/>
      <c r="GWU35" s="247"/>
      <c r="GWV35" s="247"/>
      <c r="GWW35" s="247"/>
      <c r="GWX35" s="247"/>
      <c r="GWY35" s="247"/>
      <c r="GWZ35" s="247"/>
      <c r="GXA35" s="247"/>
      <c r="GXB35" s="247"/>
      <c r="GXC35" s="247"/>
      <c r="GXD35" s="247"/>
      <c r="GXE35" s="247"/>
      <c r="GXF35" s="247"/>
      <c r="GXG35" s="247"/>
      <c r="GXH35" s="247"/>
      <c r="GXI35" s="247"/>
      <c r="GXJ35" s="247"/>
      <c r="GXK35" s="247"/>
      <c r="GXL35" s="247"/>
      <c r="GXM35" s="247"/>
      <c r="GXN35" s="247"/>
      <c r="GXO35" s="247"/>
      <c r="GXP35" s="247"/>
      <c r="GXQ35" s="247"/>
      <c r="GXR35" s="247"/>
      <c r="GXS35" s="247"/>
      <c r="GXT35" s="247"/>
      <c r="GXU35" s="247"/>
      <c r="GXV35" s="247"/>
      <c r="GXW35" s="247"/>
      <c r="GXX35" s="247"/>
      <c r="GXY35" s="247"/>
      <c r="GXZ35" s="247"/>
      <c r="GYA35" s="247"/>
      <c r="GYB35" s="247"/>
      <c r="GYC35" s="247"/>
      <c r="GYD35" s="247"/>
      <c r="GYE35" s="247"/>
      <c r="GYF35" s="247"/>
      <c r="GYG35" s="247"/>
      <c r="GYH35" s="247"/>
      <c r="GYI35" s="247"/>
      <c r="GYJ35" s="247"/>
      <c r="GYK35" s="247"/>
      <c r="GYL35" s="247"/>
      <c r="GYM35" s="247"/>
      <c r="GYN35" s="247"/>
      <c r="GYO35" s="247"/>
      <c r="GYP35" s="247"/>
      <c r="GYQ35" s="247"/>
      <c r="GYR35" s="247"/>
      <c r="GYS35" s="247"/>
      <c r="GYT35" s="247"/>
      <c r="GYU35" s="247"/>
      <c r="GYV35" s="247"/>
      <c r="GYW35" s="247"/>
      <c r="GYX35" s="247"/>
      <c r="GYY35" s="247"/>
      <c r="GYZ35" s="247"/>
      <c r="GZA35" s="247"/>
      <c r="GZB35" s="247"/>
      <c r="GZC35" s="247"/>
      <c r="GZD35" s="247"/>
      <c r="GZE35" s="247"/>
      <c r="GZF35" s="247"/>
      <c r="GZG35" s="247"/>
      <c r="GZH35" s="247"/>
      <c r="GZI35" s="247"/>
      <c r="GZJ35" s="247"/>
      <c r="GZK35" s="247"/>
      <c r="GZL35" s="247"/>
      <c r="GZM35" s="247"/>
      <c r="GZN35" s="247"/>
      <c r="GZO35" s="247"/>
      <c r="GZP35" s="247"/>
      <c r="GZQ35" s="247"/>
      <c r="GZR35" s="247"/>
      <c r="GZS35" s="247"/>
      <c r="GZT35" s="247"/>
      <c r="GZU35" s="247"/>
      <c r="GZV35" s="247"/>
      <c r="GZW35" s="247"/>
      <c r="GZX35" s="247"/>
      <c r="GZY35" s="247"/>
      <c r="GZZ35" s="247"/>
      <c r="HAA35" s="247"/>
      <c r="HAB35" s="247"/>
      <c r="HAC35" s="247"/>
      <c r="HAD35" s="247"/>
      <c r="HAE35" s="247"/>
      <c r="HAF35" s="247"/>
      <c r="HAG35" s="247"/>
      <c r="HAH35" s="247"/>
      <c r="HAI35" s="247"/>
      <c r="HAJ35" s="247"/>
      <c r="HAK35" s="247"/>
      <c r="HAL35" s="247"/>
      <c r="HAM35" s="247"/>
      <c r="HAN35" s="247"/>
      <c r="HAO35" s="247"/>
      <c r="HAP35" s="247"/>
      <c r="HAQ35" s="247"/>
      <c r="HAR35" s="247"/>
      <c r="HAS35" s="247"/>
      <c r="HAT35" s="247"/>
      <c r="HAU35" s="247"/>
      <c r="HAV35" s="247"/>
      <c r="HAW35" s="247"/>
      <c r="HAX35" s="247"/>
      <c r="HAY35" s="247"/>
      <c r="HAZ35" s="247"/>
      <c r="HBA35" s="247"/>
      <c r="HBB35" s="247"/>
      <c r="HBC35" s="247"/>
      <c r="HBD35" s="247"/>
      <c r="HBE35" s="247"/>
      <c r="HBF35" s="247"/>
      <c r="HBG35" s="247"/>
      <c r="HBH35" s="247"/>
      <c r="HBI35" s="247"/>
      <c r="HBJ35" s="247"/>
      <c r="HBK35" s="247"/>
      <c r="HBL35" s="247"/>
      <c r="HBM35" s="247"/>
      <c r="HBN35" s="247"/>
      <c r="HBO35" s="247"/>
      <c r="HBP35" s="247"/>
      <c r="HBQ35" s="247"/>
      <c r="HBR35" s="247"/>
      <c r="HBS35" s="247"/>
      <c r="HBT35" s="247"/>
      <c r="HBU35" s="247"/>
      <c r="HBV35" s="247"/>
      <c r="HBW35" s="247"/>
      <c r="HBX35" s="247"/>
      <c r="HBY35" s="247"/>
      <c r="HBZ35" s="247"/>
      <c r="HCA35" s="247"/>
      <c r="HCB35" s="247"/>
      <c r="HCC35" s="247"/>
      <c r="HCD35" s="247"/>
      <c r="HCE35" s="247"/>
      <c r="HCF35" s="247"/>
      <c r="HCG35" s="247"/>
      <c r="HCH35" s="247"/>
      <c r="HCI35" s="247"/>
      <c r="HCJ35" s="247"/>
      <c r="HCK35" s="247"/>
      <c r="HCL35" s="247"/>
      <c r="HCM35" s="247"/>
      <c r="HCN35" s="247"/>
      <c r="HCO35" s="247"/>
      <c r="HCP35" s="247"/>
      <c r="HCQ35" s="247"/>
      <c r="HCR35" s="247"/>
      <c r="HCS35" s="247"/>
      <c r="HCT35" s="247"/>
      <c r="HCU35" s="247"/>
      <c r="HCV35" s="247"/>
      <c r="HCW35" s="247"/>
      <c r="HCX35" s="247"/>
      <c r="HCY35" s="247"/>
      <c r="HCZ35" s="247"/>
      <c r="HDA35" s="247"/>
      <c r="HDB35" s="247"/>
      <c r="HDC35" s="247"/>
      <c r="HDD35" s="247"/>
      <c r="HDE35" s="247"/>
      <c r="HDF35" s="247"/>
      <c r="HDG35" s="247"/>
      <c r="HDH35" s="247"/>
      <c r="HDI35" s="247"/>
      <c r="HDJ35" s="247"/>
      <c r="HDK35" s="247"/>
      <c r="HDL35" s="247"/>
      <c r="HDM35" s="247"/>
      <c r="HDN35" s="247"/>
      <c r="HDO35" s="247"/>
      <c r="HDP35" s="247"/>
      <c r="HDQ35" s="247"/>
      <c r="HDR35" s="247"/>
      <c r="HDS35" s="247"/>
      <c r="HDT35" s="247"/>
      <c r="HDU35" s="247"/>
      <c r="HDV35" s="247"/>
      <c r="HDW35" s="247"/>
      <c r="HDX35" s="247"/>
      <c r="HDY35" s="247"/>
      <c r="HDZ35" s="247"/>
      <c r="HEA35" s="247"/>
      <c r="HEB35" s="247"/>
      <c r="HEC35" s="247"/>
      <c r="HED35" s="247"/>
      <c r="HEE35" s="247"/>
      <c r="HEF35" s="247"/>
      <c r="HEG35" s="247"/>
      <c r="HEH35" s="247"/>
      <c r="HEI35" s="247"/>
      <c r="HEJ35" s="247"/>
      <c r="HEK35" s="247"/>
      <c r="HEL35" s="247"/>
      <c r="HEM35" s="247"/>
      <c r="HEN35" s="247"/>
      <c r="HEO35" s="247"/>
      <c r="HEP35" s="247"/>
      <c r="HEQ35" s="247"/>
      <c r="HER35" s="247"/>
      <c r="HES35" s="247"/>
      <c r="HET35" s="247"/>
      <c r="HEU35" s="247"/>
      <c r="HEV35" s="247"/>
      <c r="HEW35" s="247"/>
      <c r="HEX35" s="247"/>
      <c r="HEY35" s="247"/>
      <c r="HEZ35" s="247"/>
      <c r="HFA35" s="247"/>
      <c r="HFB35" s="247"/>
      <c r="HFC35" s="247"/>
      <c r="HFD35" s="247"/>
      <c r="HFE35" s="247"/>
      <c r="HFF35" s="247"/>
      <c r="HFG35" s="247"/>
      <c r="HFH35" s="247"/>
      <c r="HFI35" s="247"/>
      <c r="HFJ35" s="247"/>
      <c r="HFK35" s="247"/>
      <c r="HFL35" s="247"/>
      <c r="HFM35" s="247"/>
      <c r="HFN35" s="247"/>
      <c r="HFO35" s="247"/>
      <c r="HFP35" s="247"/>
      <c r="HFQ35" s="247"/>
      <c r="HFR35" s="247"/>
      <c r="HFS35" s="247"/>
      <c r="HFT35" s="247"/>
      <c r="HFU35" s="247"/>
      <c r="HFV35" s="247"/>
      <c r="HFW35" s="247"/>
      <c r="HFX35" s="247"/>
      <c r="HFY35" s="247"/>
      <c r="HFZ35" s="247"/>
      <c r="HGA35" s="247"/>
      <c r="HGB35" s="247"/>
      <c r="HGC35" s="247"/>
      <c r="HGD35" s="247"/>
      <c r="HGE35" s="247"/>
      <c r="HGF35" s="247"/>
      <c r="HGG35" s="247"/>
      <c r="HGH35" s="247"/>
      <c r="HGI35" s="247"/>
      <c r="HGJ35" s="247"/>
      <c r="HGK35" s="247"/>
      <c r="HGL35" s="247"/>
      <c r="HGM35" s="247"/>
      <c r="HGN35" s="247"/>
      <c r="HGO35" s="247"/>
      <c r="HGP35" s="247"/>
      <c r="HGQ35" s="247"/>
      <c r="HGR35" s="247"/>
      <c r="HGS35" s="247"/>
      <c r="HGT35" s="247"/>
      <c r="HGU35" s="247"/>
      <c r="HGV35" s="247"/>
      <c r="HGW35" s="247"/>
      <c r="HGX35" s="247"/>
      <c r="HGY35" s="247"/>
      <c r="HGZ35" s="247"/>
      <c r="HHA35" s="247"/>
      <c r="HHB35" s="247"/>
      <c r="HHC35" s="247"/>
      <c r="HHD35" s="247"/>
      <c r="HHE35" s="247"/>
      <c r="HHF35" s="247"/>
      <c r="HHG35" s="247"/>
      <c r="HHH35" s="247"/>
      <c r="HHI35" s="247"/>
      <c r="HHJ35" s="247"/>
      <c r="HHK35" s="247"/>
      <c r="HHL35" s="247"/>
      <c r="HHM35" s="247"/>
      <c r="HHN35" s="247"/>
      <c r="HHO35" s="247"/>
      <c r="HHP35" s="247"/>
      <c r="HHQ35" s="247"/>
      <c r="HHR35" s="247"/>
      <c r="HHS35" s="247"/>
      <c r="HHT35" s="247"/>
      <c r="HHU35" s="247"/>
      <c r="HHV35" s="247"/>
      <c r="HHW35" s="247"/>
      <c r="HHX35" s="247"/>
      <c r="HHY35" s="247"/>
      <c r="HHZ35" s="247"/>
      <c r="HIA35" s="247"/>
      <c r="HIB35" s="247"/>
      <c r="HIC35" s="247"/>
      <c r="HID35" s="247"/>
      <c r="HIE35" s="247"/>
      <c r="HIF35" s="247"/>
      <c r="HIG35" s="247"/>
      <c r="HIH35" s="247"/>
      <c r="HII35" s="247"/>
      <c r="HIJ35" s="247"/>
      <c r="HIK35" s="247"/>
      <c r="HIL35" s="247"/>
      <c r="HIM35" s="247"/>
      <c r="HIN35" s="247"/>
      <c r="HIO35" s="247"/>
      <c r="HIP35" s="247"/>
      <c r="HIQ35" s="247"/>
      <c r="HIR35" s="247"/>
      <c r="HIS35" s="247"/>
      <c r="HIT35" s="247"/>
      <c r="HIU35" s="247"/>
      <c r="HIV35" s="247"/>
      <c r="HIW35" s="247"/>
      <c r="HIX35" s="247"/>
      <c r="HIY35" s="247"/>
      <c r="HIZ35" s="247"/>
      <c r="HJA35" s="247"/>
      <c r="HJB35" s="247"/>
      <c r="HJC35" s="247"/>
      <c r="HJD35" s="247"/>
      <c r="HJE35" s="247"/>
      <c r="HJF35" s="247"/>
      <c r="HJG35" s="247"/>
      <c r="HJH35" s="247"/>
      <c r="HJI35" s="247"/>
      <c r="HJJ35" s="247"/>
      <c r="HJK35" s="247"/>
      <c r="HJL35" s="247"/>
      <c r="HJM35" s="247"/>
      <c r="HJN35" s="247"/>
      <c r="HJO35" s="247"/>
      <c r="HJP35" s="247"/>
      <c r="HJQ35" s="247"/>
      <c r="HJR35" s="247"/>
      <c r="HJS35" s="247"/>
      <c r="HJT35" s="247"/>
      <c r="HJU35" s="247"/>
      <c r="HJV35" s="247"/>
      <c r="HJW35" s="247"/>
      <c r="HJX35" s="247"/>
      <c r="HJY35" s="247"/>
      <c r="HJZ35" s="247"/>
      <c r="HKA35" s="247"/>
      <c r="HKB35" s="247"/>
      <c r="HKC35" s="247"/>
      <c r="HKD35" s="247"/>
      <c r="HKE35" s="247"/>
      <c r="HKF35" s="247"/>
      <c r="HKG35" s="247"/>
      <c r="HKH35" s="247"/>
      <c r="HKI35" s="247"/>
      <c r="HKJ35" s="247"/>
      <c r="HKK35" s="247"/>
      <c r="HKL35" s="247"/>
      <c r="HKM35" s="247"/>
      <c r="HKN35" s="247"/>
      <c r="HKO35" s="247"/>
      <c r="HKP35" s="247"/>
      <c r="HKQ35" s="247"/>
      <c r="HKR35" s="247"/>
      <c r="HKS35" s="247"/>
      <c r="HKT35" s="247"/>
      <c r="HKU35" s="247"/>
      <c r="HKV35" s="247"/>
      <c r="HKW35" s="247"/>
      <c r="HKX35" s="247"/>
      <c r="HKY35" s="247"/>
      <c r="HKZ35" s="247"/>
      <c r="HLA35" s="247"/>
      <c r="HLB35" s="247"/>
      <c r="HLC35" s="247"/>
      <c r="HLD35" s="247"/>
      <c r="HLE35" s="247"/>
      <c r="HLF35" s="247"/>
      <c r="HLG35" s="247"/>
      <c r="HLH35" s="247"/>
      <c r="HLI35" s="247"/>
      <c r="HLJ35" s="247"/>
      <c r="HLK35" s="247"/>
      <c r="HLL35" s="247"/>
      <c r="HLM35" s="247"/>
      <c r="HLN35" s="247"/>
      <c r="HLO35" s="247"/>
      <c r="HLP35" s="247"/>
      <c r="HLQ35" s="247"/>
      <c r="HLR35" s="247"/>
      <c r="HLS35" s="247"/>
      <c r="HLT35" s="247"/>
      <c r="HLU35" s="247"/>
      <c r="HLV35" s="247"/>
      <c r="HLW35" s="247"/>
      <c r="HLX35" s="247"/>
      <c r="HLY35" s="247"/>
      <c r="HLZ35" s="247"/>
      <c r="HMA35" s="247"/>
      <c r="HMB35" s="247"/>
      <c r="HMC35" s="247"/>
      <c r="HMD35" s="247"/>
      <c r="HME35" s="247"/>
      <c r="HMF35" s="247"/>
      <c r="HMG35" s="247"/>
      <c r="HMH35" s="247"/>
      <c r="HMI35" s="247"/>
      <c r="HMJ35" s="247"/>
      <c r="HMK35" s="247"/>
      <c r="HML35" s="247"/>
      <c r="HMM35" s="247"/>
      <c r="HMN35" s="247"/>
      <c r="HMO35" s="247"/>
      <c r="HMP35" s="247"/>
      <c r="HMQ35" s="247"/>
      <c r="HMR35" s="247"/>
      <c r="HMS35" s="247"/>
      <c r="HMT35" s="247"/>
      <c r="HMU35" s="247"/>
      <c r="HMV35" s="247"/>
      <c r="HMW35" s="247"/>
      <c r="HMX35" s="247"/>
      <c r="HMY35" s="247"/>
      <c r="HMZ35" s="247"/>
      <c r="HNA35" s="247"/>
      <c r="HNB35" s="247"/>
      <c r="HNC35" s="247"/>
      <c r="HND35" s="247"/>
      <c r="HNE35" s="247"/>
      <c r="HNF35" s="247"/>
      <c r="HNG35" s="247"/>
      <c r="HNH35" s="247"/>
      <c r="HNI35" s="247"/>
      <c r="HNJ35" s="247"/>
      <c r="HNK35" s="247"/>
      <c r="HNL35" s="247"/>
      <c r="HNM35" s="247"/>
      <c r="HNN35" s="247"/>
      <c r="HNO35" s="247"/>
      <c r="HNP35" s="247"/>
      <c r="HNQ35" s="247"/>
      <c r="HNR35" s="247"/>
      <c r="HNS35" s="247"/>
      <c r="HNT35" s="247"/>
      <c r="HNU35" s="247"/>
      <c r="HNV35" s="247"/>
      <c r="HNW35" s="247"/>
      <c r="HNX35" s="247"/>
      <c r="HNY35" s="247"/>
      <c r="HNZ35" s="247"/>
      <c r="HOA35" s="247"/>
      <c r="HOB35" s="247"/>
      <c r="HOC35" s="247"/>
      <c r="HOD35" s="247"/>
      <c r="HOE35" s="247"/>
      <c r="HOF35" s="247"/>
      <c r="HOG35" s="247"/>
      <c r="HOH35" s="247"/>
      <c r="HOI35" s="247"/>
      <c r="HOJ35" s="247"/>
      <c r="HOK35" s="247"/>
      <c r="HOL35" s="247"/>
      <c r="HOM35" s="247"/>
      <c r="HON35" s="247"/>
      <c r="HOO35" s="247"/>
      <c r="HOP35" s="247"/>
      <c r="HOQ35" s="247"/>
      <c r="HOR35" s="247"/>
      <c r="HOS35" s="247"/>
      <c r="HOT35" s="247"/>
      <c r="HOU35" s="247"/>
      <c r="HOV35" s="247"/>
      <c r="HOW35" s="247"/>
      <c r="HOX35" s="247"/>
      <c r="HOY35" s="247"/>
      <c r="HOZ35" s="247"/>
      <c r="HPA35" s="247"/>
      <c r="HPB35" s="247"/>
      <c r="HPC35" s="247"/>
      <c r="HPD35" s="247"/>
      <c r="HPE35" s="247"/>
      <c r="HPF35" s="247"/>
      <c r="HPG35" s="247"/>
      <c r="HPH35" s="247"/>
      <c r="HPI35" s="247"/>
      <c r="HPJ35" s="247"/>
      <c r="HPK35" s="247"/>
      <c r="HPL35" s="247"/>
      <c r="HPM35" s="247"/>
      <c r="HPN35" s="247"/>
      <c r="HPO35" s="247"/>
      <c r="HPP35" s="247"/>
      <c r="HPQ35" s="247"/>
      <c r="HPR35" s="247"/>
      <c r="HPS35" s="247"/>
      <c r="HPT35" s="247"/>
      <c r="HPU35" s="247"/>
      <c r="HPV35" s="247"/>
      <c r="HPW35" s="247"/>
      <c r="HPX35" s="247"/>
      <c r="HPY35" s="247"/>
      <c r="HPZ35" s="247"/>
      <c r="HQA35" s="247"/>
      <c r="HQB35" s="247"/>
      <c r="HQC35" s="247"/>
      <c r="HQD35" s="247"/>
      <c r="HQE35" s="247"/>
      <c r="HQF35" s="247"/>
      <c r="HQG35" s="247"/>
      <c r="HQH35" s="247"/>
      <c r="HQI35" s="247"/>
      <c r="HQJ35" s="247"/>
      <c r="HQK35" s="247"/>
      <c r="HQL35" s="247"/>
      <c r="HQM35" s="247"/>
      <c r="HQN35" s="247"/>
      <c r="HQO35" s="247"/>
      <c r="HQP35" s="247"/>
      <c r="HQQ35" s="247"/>
      <c r="HQR35" s="247"/>
      <c r="HQS35" s="247"/>
      <c r="HQT35" s="247"/>
      <c r="HQU35" s="247"/>
      <c r="HQV35" s="247"/>
      <c r="HQW35" s="247"/>
      <c r="HQX35" s="247"/>
      <c r="HQY35" s="247"/>
      <c r="HQZ35" s="247"/>
      <c r="HRA35" s="247"/>
      <c r="HRB35" s="247"/>
      <c r="HRC35" s="247"/>
      <c r="HRD35" s="247"/>
      <c r="HRE35" s="247"/>
      <c r="HRF35" s="247"/>
      <c r="HRG35" s="247"/>
      <c r="HRH35" s="247"/>
      <c r="HRI35" s="247"/>
      <c r="HRJ35" s="247"/>
      <c r="HRK35" s="247"/>
      <c r="HRL35" s="247"/>
      <c r="HRM35" s="247"/>
      <c r="HRN35" s="247"/>
      <c r="HRO35" s="247"/>
      <c r="HRP35" s="247"/>
      <c r="HRQ35" s="247"/>
      <c r="HRR35" s="247"/>
      <c r="HRS35" s="247"/>
      <c r="HRT35" s="247"/>
      <c r="HRU35" s="247"/>
      <c r="HRV35" s="247"/>
      <c r="HRW35" s="247"/>
      <c r="HRX35" s="247"/>
      <c r="HRY35" s="247"/>
      <c r="HRZ35" s="247"/>
      <c r="HSA35" s="247"/>
      <c r="HSB35" s="247"/>
      <c r="HSC35" s="247"/>
      <c r="HSD35" s="247"/>
      <c r="HSE35" s="247"/>
      <c r="HSF35" s="247"/>
      <c r="HSG35" s="247"/>
      <c r="HSH35" s="247"/>
      <c r="HSI35" s="247"/>
      <c r="HSJ35" s="247"/>
      <c r="HSK35" s="247"/>
      <c r="HSL35" s="247"/>
      <c r="HSM35" s="247"/>
      <c r="HSN35" s="247"/>
      <c r="HSO35" s="247"/>
      <c r="HSP35" s="247"/>
      <c r="HSQ35" s="247"/>
      <c r="HSR35" s="247"/>
      <c r="HSS35" s="247"/>
      <c r="HST35" s="247"/>
      <c r="HSU35" s="247"/>
      <c r="HSV35" s="247"/>
      <c r="HSW35" s="247"/>
      <c r="HSX35" s="247"/>
      <c r="HSY35" s="247"/>
      <c r="HSZ35" s="247"/>
      <c r="HTA35" s="247"/>
      <c r="HTB35" s="247"/>
      <c r="HTC35" s="247"/>
      <c r="HTD35" s="247"/>
      <c r="HTE35" s="247"/>
      <c r="HTF35" s="247"/>
      <c r="HTG35" s="247"/>
      <c r="HTH35" s="247"/>
      <c r="HTI35" s="247"/>
      <c r="HTJ35" s="247"/>
      <c r="HTK35" s="247"/>
      <c r="HTL35" s="247"/>
      <c r="HTM35" s="247"/>
      <c r="HTN35" s="247"/>
      <c r="HTO35" s="247"/>
      <c r="HTP35" s="247"/>
      <c r="HTQ35" s="247"/>
      <c r="HTR35" s="247"/>
      <c r="HTS35" s="247"/>
      <c r="HTT35" s="247"/>
      <c r="HTU35" s="247"/>
      <c r="HTV35" s="247"/>
      <c r="HTW35" s="247"/>
      <c r="HTX35" s="247"/>
      <c r="HTY35" s="247"/>
      <c r="HTZ35" s="247"/>
      <c r="HUA35" s="247"/>
      <c r="HUB35" s="247"/>
      <c r="HUC35" s="247"/>
      <c r="HUD35" s="247"/>
      <c r="HUE35" s="247"/>
      <c r="HUF35" s="247"/>
      <c r="HUG35" s="247"/>
      <c r="HUH35" s="247"/>
      <c r="HUI35" s="247"/>
      <c r="HUJ35" s="247"/>
      <c r="HUK35" s="247"/>
      <c r="HUL35" s="247"/>
      <c r="HUM35" s="247"/>
      <c r="HUN35" s="247"/>
      <c r="HUO35" s="247"/>
      <c r="HUP35" s="247"/>
      <c r="HUQ35" s="247"/>
      <c r="HUR35" s="247"/>
      <c r="HUS35" s="247"/>
      <c r="HUT35" s="247"/>
      <c r="HUU35" s="247"/>
      <c r="HUV35" s="247"/>
      <c r="HUW35" s="247"/>
      <c r="HUX35" s="247"/>
      <c r="HUY35" s="247"/>
      <c r="HUZ35" s="247"/>
      <c r="HVA35" s="247"/>
      <c r="HVB35" s="247"/>
      <c r="HVC35" s="247"/>
      <c r="HVD35" s="247"/>
      <c r="HVE35" s="247"/>
      <c r="HVF35" s="247"/>
      <c r="HVG35" s="247"/>
      <c r="HVH35" s="247"/>
      <c r="HVI35" s="247"/>
      <c r="HVJ35" s="247"/>
      <c r="HVK35" s="247"/>
      <c r="HVL35" s="247"/>
      <c r="HVM35" s="247"/>
      <c r="HVN35" s="247"/>
      <c r="HVO35" s="247"/>
      <c r="HVP35" s="247"/>
      <c r="HVQ35" s="247"/>
      <c r="HVR35" s="247"/>
      <c r="HVS35" s="247"/>
      <c r="HVT35" s="247"/>
      <c r="HVU35" s="247"/>
      <c r="HVV35" s="247"/>
      <c r="HVW35" s="247"/>
      <c r="HVX35" s="247"/>
      <c r="HVY35" s="247"/>
      <c r="HVZ35" s="247"/>
      <c r="HWA35" s="247"/>
      <c r="HWB35" s="247"/>
      <c r="HWC35" s="247"/>
      <c r="HWD35" s="247"/>
      <c r="HWE35" s="247"/>
      <c r="HWF35" s="247"/>
      <c r="HWG35" s="247"/>
      <c r="HWH35" s="247"/>
      <c r="HWI35" s="247"/>
      <c r="HWJ35" s="247"/>
      <c r="HWK35" s="247"/>
      <c r="HWL35" s="247"/>
      <c r="HWM35" s="247"/>
      <c r="HWN35" s="247"/>
      <c r="HWO35" s="247"/>
      <c r="HWP35" s="247"/>
      <c r="HWQ35" s="247"/>
      <c r="HWR35" s="247"/>
      <c r="HWS35" s="247"/>
      <c r="HWT35" s="247"/>
      <c r="HWU35" s="247"/>
      <c r="HWV35" s="247"/>
      <c r="HWW35" s="247"/>
      <c r="HWX35" s="247"/>
      <c r="HWY35" s="247"/>
      <c r="HWZ35" s="247"/>
      <c r="HXA35" s="247"/>
      <c r="HXB35" s="247"/>
      <c r="HXC35" s="247"/>
      <c r="HXD35" s="247"/>
      <c r="HXE35" s="247"/>
      <c r="HXF35" s="247"/>
      <c r="HXG35" s="247"/>
      <c r="HXH35" s="247"/>
      <c r="HXI35" s="247"/>
      <c r="HXJ35" s="247"/>
      <c r="HXK35" s="247"/>
      <c r="HXL35" s="247"/>
      <c r="HXM35" s="247"/>
      <c r="HXN35" s="247"/>
      <c r="HXO35" s="247"/>
      <c r="HXP35" s="247"/>
      <c r="HXQ35" s="247"/>
      <c r="HXR35" s="247"/>
      <c r="HXS35" s="247"/>
      <c r="HXT35" s="247"/>
      <c r="HXU35" s="247"/>
      <c r="HXV35" s="247"/>
      <c r="HXW35" s="247"/>
      <c r="HXX35" s="247"/>
      <c r="HXY35" s="247"/>
      <c r="HXZ35" s="247"/>
      <c r="HYA35" s="247"/>
      <c r="HYB35" s="247"/>
      <c r="HYC35" s="247"/>
      <c r="HYD35" s="247"/>
      <c r="HYE35" s="247"/>
      <c r="HYF35" s="247"/>
      <c r="HYG35" s="247"/>
      <c r="HYH35" s="247"/>
      <c r="HYI35" s="247"/>
      <c r="HYJ35" s="247"/>
      <c r="HYK35" s="247"/>
      <c r="HYL35" s="247"/>
      <c r="HYM35" s="247"/>
      <c r="HYN35" s="247"/>
      <c r="HYO35" s="247"/>
      <c r="HYP35" s="247"/>
      <c r="HYQ35" s="247"/>
      <c r="HYR35" s="247"/>
      <c r="HYS35" s="247"/>
      <c r="HYT35" s="247"/>
      <c r="HYU35" s="247"/>
      <c r="HYV35" s="247"/>
      <c r="HYW35" s="247"/>
      <c r="HYX35" s="247"/>
      <c r="HYY35" s="247"/>
      <c r="HYZ35" s="247"/>
      <c r="HZA35" s="247"/>
      <c r="HZB35" s="247"/>
      <c r="HZC35" s="247"/>
      <c r="HZD35" s="247"/>
      <c r="HZE35" s="247"/>
      <c r="HZF35" s="247"/>
      <c r="HZG35" s="247"/>
      <c r="HZH35" s="247"/>
      <c r="HZI35" s="247"/>
      <c r="HZJ35" s="247"/>
      <c r="HZK35" s="247"/>
      <c r="HZL35" s="247"/>
      <c r="HZM35" s="247"/>
      <c r="HZN35" s="247"/>
      <c r="HZO35" s="247"/>
      <c r="HZP35" s="247"/>
      <c r="HZQ35" s="247"/>
      <c r="HZR35" s="247"/>
      <c r="HZS35" s="247"/>
      <c r="HZT35" s="247"/>
      <c r="HZU35" s="247"/>
      <c r="HZV35" s="247"/>
      <c r="HZW35" s="247"/>
      <c r="HZX35" s="247"/>
      <c r="HZY35" s="247"/>
      <c r="HZZ35" s="247"/>
      <c r="IAA35" s="247"/>
      <c r="IAB35" s="247"/>
      <c r="IAC35" s="247"/>
      <c r="IAD35" s="247"/>
      <c r="IAE35" s="247"/>
      <c r="IAF35" s="247"/>
      <c r="IAG35" s="247"/>
      <c r="IAH35" s="247"/>
      <c r="IAI35" s="247"/>
      <c r="IAJ35" s="247"/>
      <c r="IAK35" s="247"/>
      <c r="IAL35" s="247"/>
      <c r="IAM35" s="247"/>
      <c r="IAN35" s="247"/>
      <c r="IAO35" s="247"/>
      <c r="IAP35" s="247"/>
      <c r="IAQ35" s="247"/>
      <c r="IAR35" s="247"/>
      <c r="IAS35" s="247"/>
      <c r="IAT35" s="247"/>
      <c r="IAU35" s="247"/>
      <c r="IAV35" s="247"/>
      <c r="IAW35" s="247"/>
      <c r="IAX35" s="247"/>
      <c r="IAY35" s="247"/>
      <c r="IAZ35" s="247"/>
      <c r="IBA35" s="247"/>
      <c r="IBB35" s="247"/>
      <c r="IBC35" s="247"/>
      <c r="IBD35" s="247"/>
      <c r="IBE35" s="247"/>
      <c r="IBF35" s="247"/>
      <c r="IBG35" s="247"/>
      <c r="IBH35" s="247"/>
      <c r="IBI35" s="247"/>
      <c r="IBJ35" s="247"/>
      <c r="IBK35" s="247"/>
      <c r="IBL35" s="247"/>
      <c r="IBM35" s="247"/>
      <c r="IBN35" s="247"/>
      <c r="IBO35" s="247"/>
      <c r="IBP35" s="247"/>
      <c r="IBQ35" s="247"/>
      <c r="IBR35" s="247"/>
      <c r="IBS35" s="247"/>
      <c r="IBT35" s="247"/>
      <c r="IBU35" s="247"/>
      <c r="IBV35" s="247"/>
      <c r="IBW35" s="247"/>
      <c r="IBX35" s="247"/>
      <c r="IBY35" s="247"/>
      <c r="IBZ35" s="247"/>
      <c r="ICA35" s="247"/>
      <c r="ICB35" s="247"/>
      <c r="ICC35" s="247"/>
      <c r="ICD35" s="247"/>
      <c r="ICE35" s="247"/>
      <c r="ICF35" s="247"/>
      <c r="ICG35" s="247"/>
      <c r="ICH35" s="247"/>
      <c r="ICI35" s="247"/>
      <c r="ICJ35" s="247"/>
      <c r="ICK35" s="247"/>
      <c r="ICL35" s="247"/>
      <c r="ICM35" s="247"/>
      <c r="ICN35" s="247"/>
      <c r="ICO35" s="247"/>
      <c r="ICP35" s="247"/>
      <c r="ICQ35" s="247"/>
      <c r="ICR35" s="247"/>
      <c r="ICS35" s="247"/>
      <c r="ICT35" s="247"/>
      <c r="ICU35" s="247"/>
      <c r="ICV35" s="247"/>
      <c r="ICW35" s="247"/>
      <c r="ICX35" s="247"/>
      <c r="ICY35" s="247"/>
      <c r="ICZ35" s="247"/>
      <c r="IDA35" s="247"/>
      <c r="IDB35" s="247"/>
      <c r="IDC35" s="247"/>
      <c r="IDD35" s="247"/>
      <c r="IDE35" s="247"/>
      <c r="IDF35" s="247"/>
      <c r="IDG35" s="247"/>
      <c r="IDH35" s="247"/>
      <c r="IDI35" s="247"/>
      <c r="IDJ35" s="247"/>
      <c r="IDK35" s="247"/>
      <c r="IDL35" s="247"/>
      <c r="IDM35" s="247"/>
      <c r="IDN35" s="247"/>
      <c r="IDO35" s="247"/>
      <c r="IDP35" s="247"/>
      <c r="IDQ35" s="247"/>
      <c r="IDR35" s="247"/>
      <c r="IDS35" s="247"/>
      <c r="IDT35" s="247"/>
      <c r="IDU35" s="247"/>
      <c r="IDV35" s="247"/>
      <c r="IDW35" s="247"/>
      <c r="IDX35" s="247"/>
      <c r="IDY35" s="247"/>
      <c r="IDZ35" s="247"/>
      <c r="IEA35" s="247"/>
      <c r="IEB35" s="247"/>
      <c r="IEC35" s="247"/>
      <c r="IED35" s="247"/>
      <c r="IEE35" s="247"/>
      <c r="IEF35" s="247"/>
      <c r="IEG35" s="247"/>
      <c r="IEH35" s="247"/>
      <c r="IEI35" s="247"/>
      <c r="IEJ35" s="247"/>
      <c r="IEK35" s="247"/>
      <c r="IEL35" s="247"/>
      <c r="IEM35" s="247"/>
      <c r="IEN35" s="247"/>
      <c r="IEO35" s="247"/>
      <c r="IEP35" s="247"/>
      <c r="IEQ35" s="247"/>
      <c r="IER35" s="247"/>
      <c r="IES35" s="247"/>
      <c r="IET35" s="247"/>
      <c r="IEU35" s="247"/>
      <c r="IEV35" s="247"/>
      <c r="IEW35" s="247"/>
      <c r="IEX35" s="247"/>
      <c r="IEY35" s="247"/>
      <c r="IEZ35" s="247"/>
      <c r="IFA35" s="247"/>
      <c r="IFB35" s="247"/>
      <c r="IFC35" s="247"/>
      <c r="IFD35" s="247"/>
      <c r="IFE35" s="247"/>
      <c r="IFF35" s="247"/>
      <c r="IFG35" s="247"/>
      <c r="IFH35" s="247"/>
      <c r="IFI35" s="247"/>
      <c r="IFJ35" s="247"/>
      <c r="IFK35" s="247"/>
      <c r="IFL35" s="247"/>
      <c r="IFM35" s="247"/>
      <c r="IFN35" s="247"/>
      <c r="IFO35" s="247"/>
      <c r="IFP35" s="247"/>
      <c r="IFQ35" s="247"/>
      <c r="IFR35" s="247"/>
      <c r="IFS35" s="247"/>
      <c r="IFT35" s="247"/>
      <c r="IFU35" s="247"/>
      <c r="IFV35" s="247"/>
      <c r="IFW35" s="247"/>
      <c r="IFX35" s="247"/>
      <c r="IFY35" s="247"/>
      <c r="IFZ35" s="247"/>
      <c r="IGA35" s="247"/>
      <c r="IGB35" s="247"/>
      <c r="IGC35" s="247"/>
      <c r="IGD35" s="247"/>
      <c r="IGE35" s="247"/>
      <c r="IGF35" s="247"/>
      <c r="IGG35" s="247"/>
      <c r="IGH35" s="247"/>
      <c r="IGI35" s="247"/>
      <c r="IGJ35" s="247"/>
      <c r="IGK35" s="247"/>
      <c r="IGL35" s="247"/>
      <c r="IGM35" s="247"/>
      <c r="IGN35" s="247"/>
      <c r="IGO35" s="247"/>
      <c r="IGP35" s="247"/>
      <c r="IGQ35" s="247"/>
      <c r="IGR35" s="247"/>
      <c r="IGS35" s="247"/>
      <c r="IGT35" s="247"/>
      <c r="IGU35" s="247"/>
      <c r="IGV35" s="247"/>
      <c r="IGW35" s="247"/>
      <c r="IGX35" s="247"/>
      <c r="IGY35" s="247"/>
      <c r="IGZ35" s="247"/>
      <c r="IHA35" s="247"/>
      <c r="IHB35" s="247"/>
      <c r="IHC35" s="247"/>
      <c r="IHD35" s="247"/>
      <c r="IHE35" s="247"/>
      <c r="IHF35" s="247"/>
      <c r="IHG35" s="247"/>
      <c r="IHH35" s="247"/>
      <c r="IHI35" s="247"/>
      <c r="IHJ35" s="247"/>
      <c r="IHK35" s="247"/>
      <c r="IHL35" s="247"/>
      <c r="IHM35" s="247"/>
      <c r="IHN35" s="247"/>
      <c r="IHO35" s="247"/>
      <c r="IHP35" s="247"/>
      <c r="IHQ35" s="247"/>
      <c r="IHR35" s="247"/>
      <c r="IHS35" s="247"/>
      <c r="IHT35" s="247"/>
      <c r="IHU35" s="247"/>
      <c r="IHV35" s="247"/>
      <c r="IHW35" s="247"/>
      <c r="IHX35" s="247"/>
      <c r="IHY35" s="247"/>
      <c r="IHZ35" s="247"/>
      <c r="IIA35" s="247"/>
      <c r="IIB35" s="247"/>
      <c r="IIC35" s="247"/>
      <c r="IID35" s="247"/>
      <c r="IIE35" s="247"/>
      <c r="IIF35" s="247"/>
      <c r="IIG35" s="247"/>
      <c r="IIH35" s="247"/>
      <c r="III35" s="247"/>
      <c r="IIJ35" s="247"/>
      <c r="IIK35" s="247"/>
      <c r="IIL35" s="247"/>
      <c r="IIM35" s="247"/>
      <c r="IIN35" s="247"/>
      <c r="IIO35" s="247"/>
      <c r="IIP35" s="247"/>
      <c r="IIQ35" s="247"/>
      <c r="IIR35" s="247"/>
      <c r="IIS35" s="247"/>
      <c r="IIT35" s="247"/>
      <c r="IIU35" s="247"/>
      <c r="IIV35" s="247"/>
      <c r="IIW35" s="247"/>
      <c r="IIX35" s="247"/>
      <c r="IIY35" s="247"/>
      <c r="IIZ35" s="247"/>
      <c r="IJA35" s="247"/>
      <c r="IJB35" s="247"/>
      <c r="IJC35" s="247"/>
      <c r="IJD35" s="247"/>
      <c r="IJE35" s="247"/>
      <c r="IJF35" s="247"/>
      <c r="IJG35" s="247"/>
      <c r="IJH35" s="247"/>
      <c r="IJI35" s="247"/>
      <c r="IJJ35" s="247"/>
      <c r="IJK35" s="247"/>
      <c r="IJL35" s="247"/>
      <c r="IJM35" s="247"/>
      <c r="IJN35" s="247"/>
      <c r="IJO35" s="247"/>
      <c r="IJP35" s="247"/>
      <c r="IJQ35" s="247"/>
      <c r="IJR35" s="247"/>
      <c r="IJS35" s="247"/>
      <c r="IJT35" s="247"/>
      <c r="IJU35" s="247"/>
      <c r="IJV35" s="247"/>
      <c r="IJW35" s="247"/>
      <c r="IJX35" s="247"/>
      <c r="IJY35" s="247"/>
      <c r="IJZ35" s="247"/>
      <c r="IKA35" s="247"/>
      <c r="IKB35" s="247"/>
      <c r="IKC35" s="247"/>
      <c r="IKD35" s="247"/>
      <c r="IKE35" s="247"/>
      <c r="IKF35" s="247"/>
      <c r="IKG35" s="247"/>
      <c r="IKH35" s="247"/>
      <c r="IKI35" s="247"/>
      <c r="IKJ35" s="247"/>
      <c r="IKK35" s="247"/>
      <c r="IKL35" s="247"/>
      <c r="IKM35" s="247"/>
      <c r="IKN35" s="247"/>
      <c r="IKO35" s="247"/>
      <c r="IKP35" s="247"/>
      <c r="IKQ35" s="247"/>
      <c r="IKR35" s="247"/>
      <c r="IKS35" s="247"/>
      <c r="IKT35" s="247"/>
      <c r="IKU35" s="247"/>
      <c r="IKV35" s="247"/>
      <c r="IKW35" s="247"/>
      <c r="IKX35" s="247"/>
      <c r="IKY35" s="247"/>
      <c r="IKZ35" s="247"/>
      <c r="ILA35" s="247"/>
      <c r="ILB35" s="247"/>
      <c r="ILC35" s="247"/>
      <c r="ILD35" s="247"/>
      <c r="ILE35" s="247"/>
      <c r="ILF35" s="247"/>
      <c r="ILG35" s="247"/>
      <c r="ILH35" s="247"/>
      <c r="ILI35" s="247"/>
      <c r="ILJ35" s="247"/>
      <c r="ILK35" s="247"/>
      <c r="ILL35" s="247"/>
      <c r="ILM35" s="247"/>
      <c r="ILN35" s="247"/>
      <c r="ILO35" s="247"/>
      <c r="ILP35" s="247"/>
      <c r="ILQ35" s="247"/>
      <c r="ILR35" s="247"/>
      <c r="ILS35" s="247"/>
      <c r="ILT35" s="247"/>
      <c r="ILU35" s="247"/>
      <c r="ILV35" s="247"/>
      <c r="ILW35" s="247"/>
      <c r="ILX35" s="247"/>
      <c r="ILY35" s="247"/>
      <c r="ILZ35" s="247"/>
      <c r="IMA35" s="247"/>
      <c r="IMB35" s="247"/>
      <c r="IMC35" s="247"/>
      <c r="IMD35" s="247"/>
      <c r="IME35" s="247"/>
      <c r="IMF35" s="247"/>
      <c r="IMG35" s="247"/>
      <c r="IMH35" s="247"/>
      <c r="IMI35" s="247"/>
      <c r="IMJ35" s="247"/>
      <c r="IMK35" s="247"/>
      <c r="IML35" s="247"/>
      <c r="IMM35" s="247"/>
      <c r="IMN35" s="247"/>
      <c r="IMO35" s="247"/>
      <c r="IMP35" s="247"/>
      <c r="IMQ35" s="247"/>
      <c r="IMR35" s="247"/>
      <c r="IMS35" s="247"/>
      <c r="IMT35" s="247"/>
      <c r="IMU35" s="247"/>
      <c r="IMV35" s="247"/>
      <c r="IMW35" s="247"/>
      <c r="IMX35" s="247"/>
      <c r="IMY35" s="247"/>
      <c r="IMZ35" s="247"/>
      <c r="INA35" s="247"/>
      <c r="INB35" s="247"/>
      <c r="INC35" s="247"/>
      <c r="IND35" s="247"/>
      <c r="INE35" s="247"/>
      <c r="INF35" s="247"/>
      <c r="ING35" s="247"/>
      <c r="INH35" s="247"/>
      <c r="INI35" s="247"/>
      <c r="INJ35" s="247"/>
      <c r="INK35" s="247"/>
      <c r="INL35" s="247"/>
      <c r="INM35" s="247"/>
      <c r="INN35" s="247"/>
      <c r="INO35" s="247"/>
      <c r="INP35" s="247"/>
      <c r="INQ35" s="247"/>
      <c r="INR35" s="247"/>
      <c r="INS35" s="247"/>
      <c r="INT35" s="247"/>
      <c r="INU35" s="247"/>
      <c r="INV35" s="247"/>
      <c r="INW35" s="247"/>
      <c r="INX35" s="247"/>
      <c r="INY35" s="247"/>
      <c r="INZ35" s="247"/>
      <c r="IOA35" s="247"/>
      <c r="IOB35" s="247"/>
      <c r="IOC35" s="247"/>
      <c r="IOD35" s="247"/>
      <c r="IOE35" s="247"/>
      <c r="IOF35" s="247"/>
      <c r="IOG35" s="247"/>
      <c r="IOH35" s="247"/>
      <c r="IOI35" s="247"/>
      <c r="IOJ35" s="247"/>
      <c r="IOK35" s="247"/>
      <c r="IOL35" s="247"/>
      <c r="IOM35" s="247"/>
      <c r="ION35" s="247"/>
      <c r="IOO35" s="247"/>
      <c r="IOP35" s="247"/>
      <c r="IOQ35" s="247"/>
      <c r="IOR35" s="247"/>
      <c r="IOS35" s="247"/>
      <c r="IOT35" s="247"/>
      <c r="IOU35" s="247"/>
      <c r="IOV35" s="247"/>
      <c r="IOW35" s="247"/>
      <c r="IOX35" s="247"/>
      <c r="IOY35" s="247"/>
      <c r="IOZ35" s="247"/>
      <c r="IPA35" s="247"/>
      <c r="IPB35" s="247"/>
      <c r="IPC35" s="247"/>
      <c r="IPD35" s="247"/>
      <c r="IPE35" s="247"/>
      <c r="IPF35" s="247"/>
      <c r="IPG35" s="247"/>
      <c r="IPH35" s="247"/>
      <c r="IPI35" s="247"/>
      <c r="IPJ35" s="247"/>
      <c r="IPK35" s="247"/>
      <c r="IPL35" s="247"/>
      <c r="IPM35" s="247"/>
      <c r="IPN35" s="247"/>
      <c r="IPO35" s="247"/>
      <c r="IPP35" s="247"/>
      <c r="IPQ35" s="247"/>
      <c r="IPR35" s="247"/>
      <c r="IPS35" s="247"/>
      <c r="IPT35" s="247"/>
      <c r="IPU35" s="247"/>
      <c r="IPV35" s="247"/>
      <c r="IPW35" s="247"/>
      <c r="IPX35" s="247"/>
      <c r="IPY35" s="247"/>
      <c r="IPZ35" s="247"/>
      <c r="IQA35" s="247"/>
      <c r="IQB35" s="247"/>
      <c r="IQC35" s="247"/>
      <c r="IQD35" s="247"/>
      <c r="IQE35" s="247"/>
      <c r="IQF35" s="247"/>
      <c r="IQG35" s="247"/>
      <c r="IQH35" s="247"/>
      <c r="IQI35" s="247"/>
      <c r="IQJ35" s="247"/>
      <c r="IQK35" s="247"/>
      <c r="IQL35" s="247"/>
      <c r="IQM35" s="247"/>
      <c r="IQN35" s="247"/>
      <c r="IQO35" s="247"/>
      <c r="IQP35" s="247"/>
      <c r="IQQ35" s="247"/>
      <c r="IQR35" s="247"/>
      <c r="IQS35" s="247"/>
      <c r="IQT35" s="247"/>
      <c r="IQU35" s="247"/>
      <c r="IQV35" s="247"/>
      <c r="IQW35" s="247"/>
      <c r="IQX35" s="247"/>
      <c r="IQY35" s="247"/>
      <c r="IQZ35" s="247"/>
      <c r="IRA35" s="247"/>
      <c r="IRB35" s="247"/>
      <c r="IRC35" s="247"/>
      <c r="IRD35" s="247"/>
      <c r="IRE35" s="247"/>
      <c r="IRF35" s="247"/>
      <c r="IRG35" s="247"/>
      <c r="IRH35" s="247"/>
      <c r="IRI35" s="247"/>
      <c r="IRJ35" s="247"/>
      <c r="IRK35" s="247"/>
      <c r="IRL35" s="247"/>
      <c r="IRM35" s="247"/>
      <c r="IRN35" s="247"/>
      <c r="IRO35" s="247"/>
      <c r="IRP35" s="247"/>
      <c r="IRQ35" s="247"/>
      <c r="IRR35" s="247"/>
      <c r="IRS35" s="247"/>
      <c r="IRT35" s="247"/>
      <c r="IRU35" s="247"/>
      <c r="IRV35" s="247"/>
      <c r="IRW35" s="247"/>
      <c r="IRX35" s="247"/>
      <c r="IRY35" s="247"/>
      <c r="IRZ35" s="247"/>
      <c r="ISA35" s="247"/>
      <c r="ISB35" s="247"/>
      <c r="ISC35" s="247"/>
      <c r="ISD35" s="247"/>
      <c r="ISE35" s="247"/>
      <c r="ISF35" s="247"/>
      <c r="ISG35" s="247"/>
      <c r="ISH35" s="247"/>
      <c r="ISI35" s="247"/>
      <c r="ISJ35" s="247"/>
      <c r="ISK35" s="247"/>
      <c r="ISL35" s="247"/>
      <c r="ISM35" s="247"/>
      <c r="ISN35" s="247"/>
      <c r="ISO35" s="247"/>
      <c r="ISP35" s="247"/>
      <c r="ISQ35" s="247"/>
      <c r="ISR35" s="247"/>
      <c r="ISS35" s="247"/>
      <c r="IST35" s="247"/>
      <c r="ISU35" s="247"/>
      <c r="ISV35" s="247"/>
      <c r="ISW35" s="247"/>
      <c r="ISX35" s="247"/>
      <c r="ISY35" s="247"/>
      <c r="ISZ35" s="247"/>
      <c r="ITA35" s="247"/>
      <c r="ITB35" s="247"/>
      <c r="ITC35" s="247"/>
      <c r="ITD35" s="247"/>
      <c r="ITE35" s="247"/>
      <c r="ITF35" s="247"/>
      <c r="ITG35" s="247"/>
      <c r="ITH35" s="247"/>
      <c r="ITI35" s="247"/>
      <c r="ITJ35" s="247"/>
      <c r="ITK35" s="247"/>
      <c r="ITL35" s="247"/>
      <c r="ITM35" s="247"/>
      <c r="ITN35" s="247"/>
      <c r="ITO35" s="247"/>
      <c r="ITP35" s="247"/>
      <c r="ITQ35" s="247"/>
      <c r="ITR35" s="247"/>
      <c r="ITS35" s="247"/>
      <c r="ITT35" s="247"/>
      <c r="ITU35" s="247"/>
      <c r="ITV35" s="247"/>
      <c r="ITW35" s="247"/>
      <c r="ITX35" s="247"/>
      <c r="ITY35" s="247"/>
      <c r="ITZ35" s="247"/>
      <c r="IUA35" s="247"/>
      <c r="IUB35" s="247"/>
      <c r="IUC35" s="247"/>
      <c r="IUD35" s="247"/>
      <c r="IUE35" s="247"/>
      <c r="IUF35" s="247"/>
      <c r="IUG35" s="247"/>
      <c r="IUH35" s="247"/>
      <c r="IUI35" s="247"/>
      <c r="IUJ35" s="247"/>
      <c r="IUK35" s="247"/>
      <c r="IUL35" s="247"/>
      <c r="IUM35" s="247"/>
      <c r="IUN35" s="247"/>
      <c r="IUO35" s="247"/>
      <c r="IUP35" s="247"/>
      <c r="IUQ35" s="247"/>
      <c r="IUR35" s="247"/>
      <c r="IUS35" s="247"/>
      <c r="IUT35" s="247"/>
      <c r="IUU35" s="247"/>
      <c r="IUV35" s="247"/>
      <c r="IUW35" s="247"/>
      <c r="IUX35" s="247"/>
      <c r="IUY35" s="247"/>
      <c r="IUZ35" s="247"/>
      <c r="IVA35" s="247"/>
      <c r="IVB35" s="247"/>
      <c r="IVC35" s="247"/>
      <c r="IVD35" s="247"/>
      <c r="IVE35" s="247"/>
      <c r="IVF35" s="247"/>
      <c r="IVG35" s="247"/>
      <c r="IVH35" s="247"/>
      <c r="IVI35" s="247"/>
      <c r="IVJ35" s="247"/>
      <c r="IVK35" s="247"/>
      <c r="IVL35" s="247"/>
      <c r="IVM35" s="247"/>
      <c r="IVN35" s="247"/>
      <c r="IVO35" s="247"/>
      <c r="IVP35" s="247"/>
      <c r="IVQ35" s="247"/>
      <c r="IVR35" s="247"/>
      <c r="IVS35" s="247"/>
      <c r="IVT35" s="247"/>
      <c r="IVU35" s="247"/>
      <c r="IVV35" s="247"/>
      <c r="IVW35" s="247"/>
      <c r="IVX35" s="247"/>
      <c r="IVY35" s="247"/>
      <c r="IVZ35" s="247"/>
      <c r="IWA35" s="247"/>
      <c r="IWB35" s="247"/>
      <c r="IWC35" s="247"/>
      <c r="IWD35" s="247"/>
      <c r="IWE35" s="247"/>
      <c r="IWF35" s="247"/>
      <c r="IWG35" s="247"/>
      <c r="IWH35" s="247"/>
      <c r="IWI35" s="247"/>
      <c r="IWJ35" s="247"/>
      <c r="IWK35" s="247"/>
      <c r="IWL35" s="247"/>
      <c r="IWM35" s="247"/>
      <c r="IWN35" s="247"/>
      <c r="IWO35" s="247"/>
      <c r="IWP35" s="247"/>
      <c r="IWQ35" s="247"/>
      <c r="IWR35" s="247"/>
      <c r="IWS35" s="247"/>
      <c r="IWT35" s="247"/>
      <c r="IWU35" s="247"/>
      <c r="IWV35" s="247"/>
      <c r="IWW35" s="247"/>
      <c r="IWX35" s="247"/>
      <c r="IWY35" s="247"/>
      <c r="IWZ35" s="247"/>
      <c r="IXA35" s="247"/>
      <c r="IXB35" s="247"/>
      <c r="IXC35" s="247"/>
      <c r="IXD35" s="247"/>
      <c r="IXE35" s="247"/>
      <c r="IXF35" s="247"/>
      <c r="IXG35" s="247"/>
      <c r="IXH35" s="247"/>
      <c r="IXI35" s="247"/>
      <c r="IXJ35" s="247"/>
      <c r="IXK35" s="247"/>
      <c r="IXL35" s="247"/>
      <c r="IXM35" s="247"/>
      <c r="IXN35" s="247"/>
      <c r="IXO35" s="247"/>
      <c r="IXP35" s="247"/>
      <c r="IXQ35" s="247"/>
      <c r="IXR35" s="247"/>
      <c r="IXS35" s="247"/>
      <c r="IXT35" s="247"/>
      <c r="IXU35" s="247"/>
      <c r="IXV35" s="247"/>
      <c r="IXW35" s="247"/>
      <c r="IXX35" s="247"/>
      <c r="IXY35" s="247"/>
      <c r="IXZ35" s="247"/>
      <c r="IYA35" s="247"/>
      <c r="IYB35" s="247"/>
      <c r="IYC35" s="247"/>
      <c r="IYD35" s="247"/>
      <c r="IYE35" s="247"/>
      <c r="IYF35" s="247"/>
      <c r="IYG35" s="247"/>
      <c r="IYH35" s="247"/>
      <c r="IYI35" s="247"/>
      <c r="IYJ35" s="247"/>
      <c r="IYK35" s="247"/>
      <c r="IYL35" s="247"/>
      <c r="IYM35" s="247"/>
      <c r="IYN35" s="247"/>
      <c r="IYO35" s="247"/>
      <c r="IYP35" s="247"/>
      <c r="IYQ35" s="247"/>
      <c r="IYR35" s="247"/>
      <c r="IYS35" s="247"/>
      <c r="IYT35" s="247"/>
      <c r="IYU35" s="247"/>
      <c r="IYV35" s="247"/>
      <c r="IYW35" s="247"/>
      <c r="IYX35" s="247"/>
      <c r="IYY35" s="247"/>
      <c r="IYZ35" s="247"/>
      <c r="IZA35" s="247"/>
      <c r="IZB35" s="247"/>
      <c r="IZC35" s="247"/>
      <c r="IZD35" s="247"/>
      <c r="IZE35" s="247"/>
      <c r="IZF35" s="247"/>
      <c r="IZG35" s="247"/>
      <c r="IZH35" s="247"/>
      <c r="IZI35" s="247"/>
      <c r="IZJ35" s="247"/>
      <c r="IZK35" s="247"/>
      <c r="IZL35" s="247"/>
      <c r="IZM35" s="247"/>
      <c r="IZN35" s="247"/>
      <c r="IZO35" s="247"/>
      <c r="IZP35" s="247"/>
      <c r="IZQ35" s="247"/>
      <c r="IZR35" s="247"/>
      <c r="IZS35" s="247"/>
      <c r="IZT35" s="247"/>
      <c r="IZU35" s="247"/>
      <c r="IZV35" s="247"/>
      <c r="IZW35" s="247"/>
      <c r="IZX35" s="247"/>
      <c r="IZY35" s="247"/>
      <c r="IZZ35" s="247"/>
      <c r="JAA35" s="247"/>
      <c r="JAB35" s="247"/>
      <c r="JAC35" s="247"/>
      <c r="JAD35" s="247"/>
      <c r="JAE35" s="247"/>
      <c r="JAF35" s="247"/>
      <c r="JAG35" s="247"/>
      <c r="JAH35" s="247"/>
      <c r="JAI35" s="247"/>
      <c r="JAJ35" s="247"/>
      <c r="JAK35" s="247"/>
      <c r="JAL35" s="247"/>
      <c r="JAM35" s="247"/>
      <c r="JAN35" s="247"/>
      <c r="JAO35" s="247"/>
      <c r="JAP35" s="247"/>
      <c r="JAQ35" s="247"/>
      <c r="JAR35" s="247"/>
      <c r="JAS35" s="247"/>
      <c r="JAT35" s="247"/>
      <c r="JAU35" s="247"/>
      <c r="JAV35" s="247"/>
      <c r="JAW35" s="247"/>
      <c r="JAX35" s="247"/>
      <c r="JAY35" s="247"/>
      <c r="JAZ35" s="247"/>
      <c r="JBA35" s="247"/>
      <c r="JBB35" s="247"/>
      <c r="JBC35" s="247"/>
      <c r="JBD35" s="247"/>
      <c r="JBE35" s="247"/>
      <c r="JBF35" s="247"/>
      <c r="JBG35" s="247"/>
      <c r="JBH35" s="247"/>
      <c r="JBI35" s="247"/>
      <c r="JBJ35" s="247"/>
      <c r="JBK35" s="247"/>
      <c r="JBL35" s="247"/>
      <c r="JBM35" s="247"/>
      <c r="JBN35" s="247"/>
      <c r="JBO35" s="247"/>
      <c r="JBP35" s="247"/>
      <c r="JBQ35" s="247"/>
      <c r="JBR35" s="247"/>
      <c r="JBS35" s="247"/>
      <c r="JBT35" s="247"/>
      <c r="JBU35" s="247"/>
      <c r="JBV35" s="247"/>
      <c r="JBW35" s="247"/>
      <c r="JBX35" s="247"/>
      <c r="JBY35" s="247"/>
      <c r="JBZ35" s="247"/>
      <c r="JCA35" s="247"/>
      <c r="JCB35" s="247"/>
      <c r="JCC35" s="247"/>
      <c r="JCD35" s="247"/>
      <c r="JCE35" s="247"/>
      <c r="JCF35" s="247"/>
      <c r="JCG35" s="247"/>
      <c r="JCH35" s="247"/>
      <c r="JCI35" s="247"/>
      <c r="JCJ35" s="247"/>
      <c r="JCK35" s="247"/>
      <c r="JCL35" s="247"/>
      <c r="JCM35" s="247"/>
      <c r="JCN35" s="247"/>
      <c r="JCO35" s="247"/>
      <c r="JCP35" s="247"/>
      <c r="JCQ35" s="247"/>
      <c r="JCR35" s="247"/>
      <c r="JCS35" s="247"/>
      <c r="JCT35" s="247"/>
      <c r="JCU35" s="247"/>
      <c r="JCV35" s="247"/>
      <c r="JCW35" s="247"/>
      <c r="JCX35" s="247"/>
      <c r="JCY35" s="247"/>
      <c r="JCZ35" s="247"/>
      <c r="JDA35" s="247"/>
      <c r="JDB35" s="247"/>
      <c r="JDC35" s="247"/>
      <c r="JDD35" s="247"/>
      <c r="JDE35" s="247"/>
      <c r="JDF35" s="247"/>
      <c r="JDG35" s="247"/>
      <c r="JDH35" s="247"/>
      <c r="JDI35" s="247"/>
      <c r="JDJ35" s="247"/>
      <c r="JDK35" s="247"/>
      <c r="JDL35" s="247"/>
      <c r="JDM35" s="247"/>
      <c r="JDN35" s="247"/>
      <c r="JDO35" s="247"/>
      <c r="JDP35" s="247"/>
      <c r="JDQ35" s="247"/>
      <c r="JDR35" s="247"/>
      <c r="JDS35" s="247"/>
      <c r="JDT35" s="247"/>
      <c r="JDU35" s="247"/>
      <c r="JDV35" s="247"/>
      <c r="JDW35" s="247"/>
      <c r="JDX35" s="247"/>
      <c r="JDY35" s="247"/>
      <c r="JDZ35" s="247"/>
      <c r="JEA35" s="247"/>
      <c r="JEB35" s="247"/>
      <c r="JEC35" s="247"/>
      <c r="JED35" s="247"/>
      <c r="JEE35" s="247"/>
      <c r="JEF35" s="247"/>
      <c r="JEG35" s="247"/>
      <c r="JEH35" s="247"/>
      <c r="JEI35" s="247"/>
      <c r="JEJ35" s="247"/>
      <c r="JEK35" s="247"/>
      <c r="JEL35" s="247"/>
      <c r="JEM35" s="247"/>
      <c r="JEN35" s="247"/>
      <c r="JEO35" s="247"/>
      <c r="JEP35" s="247"/>
      <c r="JEQ35" s="247"/>
      <c r="JER35" s="247"/>
      <c r="JES35" s="247"/>
      <c r="JET35" s="247"/>
      <c r="JEU35" s="247"/>
      <c r="JEV35" s="247"/>
      <c r="JEW35" s="247"/>
      <c r="JEX35" s="247"/>
      <c r="JEY35" s="247"/>
      <c r="JEZ35" s="247"/>
      <c r="JFA35" s="247"/>
      <c r="JFB35" s="247"/>
      <c r="JFC35" s="247"/>
      <c r="JFD35" s="247"/>
      <c r="JFE35" s="247"/>
      <c r="JFF35" s="247"/>
      <c r="JFG35" s="247"/>
      <c r="JFH35" s="247"/>
      <c r="JFI35" s="247"/>
      <c r="JFJ35" s="247"/>
      <c r="JFK35" s="247"/>
      <c r="JFL35" s="247"/>
      <c r="JFM35" s="247"/>
      <c r="JFN35" s="247"/>
      <c r="JFO35" s="247"/>
      <c r="JFP35" s="247"/>
      <c r="JFQ35" s="247"/>
      <c r="JFR35" s="247"/>
      <c r="JFS35" s="247"/>
      <c r="JFT35" s="247"/>
      <c r="JFU35" s="247"/>
      <c r="JFV35" s="247"/>
      <c r="JFW35" s="247"/>
      <c r="JFX35" s="247"/>
      <c r="JFY35" s="247"/>
      <c r="JFZ35" s="247"/>
      <c r="JGA35" s="247"/>
      <c r="JGB35" s="247"/>
      <c r="JGC35" s="247"/>
      <c r="JGD35" s="247"/>
      <c r="JGE35" s="247"/>
      <c r="JGF35" s="247"/>
      <c r="JGG35" s="247"/>
      <c r="JGH35" s="247"/>
      <c r="JGI35" s="247"/>
      <c r="JGJ35" s="247"/>
      <c r="JGK35" s="247"/>
      <c r="JGL35" s="247"/>
      <c r="JGM35" s="247"/>
      <c r="JGN35" s="247"/>
      <c r="JGO35" s="247"/>
      <c r="JGP35" s="247"/>
      <c r="JGQ35" s="247"/>
      <c r="JGR35" s="247"/>
      <c r="JGS35" s="247"/>
      <c r="JGT35" s="247"/>
      <c r="JGU35" s="247"/>
      <c r="JGV35" s="247"/>
      <c r="JGW35" s="247"/>
      <c r="JGX35" s="247"/>
      <c r="JGY35" s="247"/>
      <c r="JGZ35" s="247"/>
      <c r="JHA35" s="247"/>
      <c r="JHB35" s="247"/>
      <c r="JHC35" s="247"/>
      <c r="JHD35" s="247"/>
      <c r="JHE35" s="247"/>
      <c r="JHF35" s="247"/>
      <c r="JHG35" s="247"/>
      <c r="JHH35" s="247"/>
      <c r="JHI35" s="247"/>
      <c r="JHJ35" s="247"/>
      <c r="JHK35" s="247"/>
      <c r="JHL35" s="247"/>
      <c r="JHM35" s="247"/>
      <c r="JHN35" s="247"/>
      <c r="JHO35" s="247"/>
      <c r="JHP35" s="247"/>
      <c r="JHQ35" s="247"/>
      <c r="JHR35" s="247"/>
      <c r="JHS35" s="247"/>
      <c r="JHT35" s="247"/>
      <c r="JHU35" s="247"/>
      <c r="JHV35" s="247"/>
      <c r="JHW35" s="247"/>
      <c r="JHX35" s="247"/>
      <c r="JHY35" s="247"/>
      <c r="JHZ35" s="247"/>
      <c r="JIA35" s="247"/>
      <c r="JIB35" s="247"/>
      <c r="JIC35" s="247"/>
      <c r="JID35" s="247"/>
      <c r="JIE35" s="247"/>
      <c r="JIF35" s="247"/>
      <c r="JIG35" s="247"/>
      <c r="JIH35" s="247"/>
      <c r="JII35" s="247"/>
      <c r="JIJ35" s="247"/>
      <c r="JIK35" s="247"/>
      <c r="JIL35" s="247"/>
      <c r="JIM35" s="247"/>
      <c r="JIN35" s="247"/>
      <c r="JIO35" s="247"/>
      <c r="JIP35" s="247"/>
      <c r="JIQ35" s="247"/>
      <c r="JIR35" s="247"/>
      <c r="JIS35" s="247"/>
      <c r="JIT35" s="247"/>
      <c r="JIU35" s="247"/>
      <c r="JIV35" s="247"/>
      <c r="JIW35" s="247"/>
      <c r="JIX35" s="247"/>
      <c r="JIY35" s="247"/>
      <c r="JIZ35" s="247"/>
      <c r="JJA35" s="247"/>
      <c r="JJB35" s="247"/>
      <c r="JJC35" s="247"/>
      <c r="JJD35" s="247"/>
      <c r="JJE35" s="247"/>
      <c r="JJF35" s="247"/>
      <c r="JJG35" s="247"/>
      <c r="JJH35" s="247"/>
      <c r="JJI35" s="247"/>
      <c r="JJJ35" s="247"/>
      <c r="JJK35" s="247"/>
      <c r="JJL35" s="247"/>
      <c r="JJM35" s="247"/>
      <c r="JJN35" s="247"/>
      <c r="JJO35" s="247"/>
      <c r="JJP35" s="247"/>
      <c r="JJQ35" s="247"/>
      <c r="JJR35" s="247"/>
      <c r="JJS35" s="247"/>
      <c r="JJT35" s="247"/>
      <c r="JJU35" s="247"/>
      <c r="JJV35" s="247"/>
      <c r="JJW35" s="247"/>
      <c r="JJX35" s="247"/>
      <c r="JJY35" s="247"/>
      <c r="JJZ35" s="247"/>
      <c r="JKA35" s="247"/>
      <c r="JKB35" s="247"/>
      <c r="JKC35" s="247"/>
      <c r="JKD35" s="247"/>
      <c r="JKE35" s="247"/>
      <c r="JKF35" s="247"/>
      <c r="JKG35" s="247"/>
      <c r="JKH35" s="247"/>
      <c r="JKI35" s="247"/>
      <c r="JKJ35" s="247"/>
      <c r="JKK35" s="247"/>
      <c r="JKL35" s="247"/>
      <c r="JKM35" s="247"/>
      <c r="JKN35" s="247"/>
      <c r="JKO35" s="247"/>
      <c r="JKP35" s="247"/>
      <c r="JKQ35" s="247"/>
      <c r="JKR35" s="247"/>
      <c r="JKS35" s="247"/>
      <c r="JKT35" s="247"/>
      <c r="JKU35" s="247"/>
      <c r="JKV35" s="247"/>
      <c r="JKW35" s="247"/>
      <c r="JKX35" s="247"/>
      <c r="JKY35" s="247"/>
      <c r="JKZ35" s="247"/>
      <c r="JLA35" s="247"/>
      <c r="JLB35" s="247"/>
      <c r="JLC35" s="247"/>
      <c r="JLD35" s="247"/>
      <c r="JLE35" s="247"/>
      <c r="JLF35" s="247"/>
      <c r="JLG35" s="247"/>
      <c r="JLH35" s="247"/>
      <c r="JLI35" s="247"/>
      <c r="JLJ35" s="247"/>
      <c r="JLK35" s="247"/>
      <c r="JLL35" s="247"/>
      <c r="JLM35" s="247"/>
      <c r="JLN35" s="247"/>
      <c r="JLO35" s="247"/>
      <c r="JLP35" s="247"/>
      <c r="JLQ35" s="247"/>
      <c r="JLR35" s="247"/>
      <c r="JLS35" s="247"/>
      <c r="JLT35" s="247"/>
      <c r="JLU35" s="247"/>
      <c r="JLV35" s="247"/>
      <c r="JLW35" s="247"/>
      <c r="JLX35" s="247"/>
      <c r="JLY35" s="247"/>
      <c r="JLZ35" s="247"/>
      <c r="JMA35" s="247"/>
      <c r="JMB35" s="247"/>
      <c r="JMC35" s="247"/>
      <c r="JMD35" s="247"/>
      <c r="JME35" s="247"/>
      <c r="JMF35" s="247"/>
      <c r="JMG35" s="247"/>
      <c r="JMH35" s="247"/>
      <c r="JMI35" s="247"/>
      <c r="JMJ35" s="247"/>
      <c r="JMK35" s="247"/>
      <c r="JML35" s="247"/>
      <c r="JMM35" s="247"/>
      <c r="JMN35" s="247"/>
      <c r="JMO35" s="247"/>
      <c r="JMP35" s="247"/>
      <c r="JMQ35" s="247"/>
      <c r="JMR35" s="247"/>
      <c r="JMS35" s="247"/>
      <c r="JMT35" s="247"/>
      <c r="JMU35" s="247"/>
      <c r="JMV35" s="247"/>
      <c r="JMW35" s="247"/>
      <c r="JMX35" s="247"/>
      <c r="JMY35" s="247"/>
      <c r="JMZ35" s="247"/>
      <c r="JNA35" s="247"/>
      <c r="JNB35" s="247"/>
      <c r="JNC35" s="247"/>
      <c r="JND35" s="247"/>
      <c r="JNE35" s="247"/>
      <c r="JNF35" s="247"/>
      <c r="JNG35" s="247"/>
      <c r="JNH35" s="247"/>
      <c r="JNI35" s="247"/>
      <c r="JNJ35" s="247"/>
      <c r="JNK35" s="247"/>
      <c r="JNL35" s="247"/>
      <c r="JNM35" s="247"/>
      <c r="JNN35" s="247"/>
      <c r="JNO35" s="247"/>
      <c r="JNP35" s="247"/>
      <c r="JNQ35" s="247"/>
      <c r="JNR35" s="247"/>
      <c r="JNS35" s="247"/>
      <c r="JNT35" s="247"/>
      <c r="JNU35" s="247"/>
      <c r="JNV35" s="247"/>
      <c r="JNW35" s="247"/>
      <c r="JNX35" s="247"/>
      <c r="JNY35" s="247"/>
      <c r="JNZ35" s="247"/>
      <c r="JOA35" s="247"/>
      <c r="JOB35" s="247"/>
      <c r="JOC35" s="247"/>
      <c r="JOD35" s="247"/>
      <c r="JOE35" s="247"/>
      <c r="JOF35" s="247"/>
      <c r="JOG35" s="247"/>
      <c r="JOH35" s="247"/>
      <c r="JOI35" s="247"/>
      <c r="JOJ35" s="247"/>
      <c r="JOK35" s="247"/>
      <c r="JOL35" s="247"/>
      <c r="JOM35" s="247"/>
      <c r="JON35" s="247"/>
      <c r="JOO35" s="247"/>
      <c r="JOP35" s="247"/>
      <c r="JOQ35" s="247"/>
      <c r="JOR35" s="247"/>
      <c r="JOS35" s="247"/>
      <c r="JOT35" s="247"/>
      <c r="JOU35" s="247"/>
      <c r="JOV35" s="247"/>
      <c r="JOW35" s="247"/>
      <c r="JOX35" s="247"/>
      <c r="JOY35" s="247"/>
      <c r="JOZ35" s="247"/>
      <c r="JPA35" s="247"/>
      <c r="JPB35" s="247"/>
      <c r="JPC35" s="247"/>
      <c r="JPD35" s="247"/>
      <c r="JPE35" s="247"/>
      <c r="JPF35" s="247"/>
      <c r="JPG35" s="247"/>
      <c r="JPH35" s="247"/>
      <c r="JPI35" s="247"/>
      <c r="JPJ35" s="247"/>
      <c r="JPK35" s="247"/>
      <c r="JPL35" s="247"/>
      <c r="JPM35" s="247"/>
      <c r="JPN35" s="247"/>
      <c r="JPO35" s="247"/>
      <c r="JPP35" s="247"/>
      <c r="JPQ35" s="247"/>
      <c r="JPR35" s="247"/>
      <c r="JPS35" s="247"/>
      <c r="JPT35" s="247"/>
      <c r="JPU35" s="247"/>
      <c r="JPV35" s="247"/>
      <c r="JPW35" s="247"/>
      <c r="JPX35" s="247"/>
      <c r="JPY35" s="247"/>
      <c r="JPZ35" s="247"/>
      <c r="JQA35" s="247"/>
      <c r="JQB35" s="247"/>
      <c r="JQC35" s="247"/>
      <c r="JQD35" s="247"/>
      <c r="JQE35" s="247"/>
      <c r="JQF35" s="247"/>
      <c r="JQG35" s="247"/>
      <c r="JQH35" s="247"/>
      <c r="JQI35" s="247"/>
      <c r="JQJ35" s="247"/>
      <c r="JQK35" s="247"/>
      <c r="JQL35" s="247"/>
      <c r="JQM35" s="247"/>
      <c r="JQN35" s="247"/>
      <c r="JQO35" s="247"/>
      <c r="JQP35" s="247"/>
      <c r="JQQ35" s="247"/>
      <c r="JQR35" s="247"/>
      <c r="JQS35" s="247"/>
      <c r="JQT35" s="247"/>
      <c r="JQU35" s="247"/>
      <c r="JQV35" s="247"/>
      <c r="JQW35" s="247"/>
      <c r="JQX35" s="247"/>
      <c r="JQY35" s="247"/>
      <c r="JQZ35" s="247"/>
      <c r="JRA35" s="247"/>
      <c r="JRB35" s="247"/>
      <c r="JRC35" s="247"/>
      <c r="JRD35" s="247"/>
      <c r="JRE35" s="247"/>
      <c r="JRF35" s="247"/>
      <c r="JRG35" s="247"/>
      <c r="JRH35" s="247"/>
      <c r="JRI35" s="247"/>
      <c r="JRJ35" s="247"/>
      <c r="JRK35" s="247"/>
      <c r="JRL35" s="247"/>
      <c r="JRM35" s="247"/>
      <c r="JRN35" s="247"/>
      <c r="JRO35" s="247"/>
      <c r="JRP35" s="247"/>
      <c r="JRQ35" s="247"/>
      <c r="JRR35" s="247"/>
      <c r="JRS35" s="247"/>
      <c r="JRT35" s="247"/>
      <c r="JRU35" s="247"/>
      <c r="JRV35" s="247"/>
      <c r="JRW35" s="247"/>
      <c r="JRX35" s="247"/>
      <c r="JRY35" s="247"/>
      <c r="JRZ35" s="247"/>
      <c r="JSA35" s="247"/>
      <c r="JSB35" s="247"/>
      <c r="JSC35" s="247"/>
      <c r="JSD35" s="247"/>
      <c r="JSE35" s="247"/>
      <c r="JSF35" s="247"/>
      <c r="JSG35" s="247"/>
      <c r="JSH35" s="247"/>
      <c r="JSI35" s="247"/>
      <c r="JSJ35" s="247"/>
      <c r="JSK35" s="247"/>
      <c r="JSL35" s="247"/>
      <c r="JSM35" s="247"/>
      <c r="JSN35" s="247"/>
      <c r="JSO35" s="247"/>
      <c r="JSP35" s="247"/>
      <c r="JSQ35" s="247"/>
      <c r="JSR35" s="247"/>
      <c r="JSS35" s="247"/>
      <c r="JST35" s="247"/>
      <c r="JSU35" s="247"/>
      <c r="JSV35" s="247"/>
      <c r="JSW35" s="247"/>
      <c r="JSX35" s="247"/>
      <c r="JSY35" s="247"/>
      <c r="JSZ35" s="247"/>
      <c r="JTA35" s="247"/>
      <c r="JTB35" s="247"/>
      <c r="JTC35" s="247"/>
      <c r="JTD35" s="247"/>
      <c r="JTE35" s="247"/>
      <c r="JTF35" s="247"/>
      <c r="JTG35" s="247"/>
      <c r="JTH35" s="247"/>
      <c r="JTI35" s="247"/>
      <c r="JTJ35" s="247"/>
      <c r="JTK35" s="247"/>
      <c r="JTL35" s="247"/>
      <c r="JTM35" s="247"/>
      <c r="JTN35" s="247"/>
      <c r="JTO35" s="247"/>
      <c r="JTP35" s="247"/>
      <c r="JTQ35" s="247"/>
      <c r="JTR35" s="247"/>
      <c r="JTS35" s="247"/>
      <c r="JTT35" s="247"/>
      <c r="JTU35" s="247"/>
      <c r="JTV35" s="247"/>
      <c r="JTW35" s="247"/>
      <c r="JTX35" s="247"/>
      <c r="JTY35" s="247"/>
      <c r="JTZ35" s="247"/>
      <c r="JUA35" s="247"/>
      <c r="JUB35" s="247"/>
      <c r="JUC35" s="247"/>
      <c r="JUD35" s="247"/>
      <c r="JUE35" s="247"/>
      <c r="JUF35" s="247"/>
      <c r="JUG35" s="247"/>
      <c r="JUH35" s="247"/>
      <c r="JUI35" s="247"/>
      <c r="JUJ35" s="247"/>
      <c r="JUK35" s="247"/>
      <c r="JUL35" s="247"/>
      <c r="JUM35" s="247"/>
      <c r="JUN35" s="247"/>
      <c r="JUO35" s="247"/>
      <c r="JUP35" s="247"/>
      <c r="JUQ35" s="247"/>
      <c r="JUR35" s="247"/>
      <c r="JUS35" s="247"/>
      <c r="JUT35" s="247"/>
      <c r="JUU35" s="247"/>
      <c r="JUV35" s="247"/>
      <c r="JUW35" s="247"/>
      <c r="JUX35" s="247"/>
      <c r="JUY35" s="247"/>
      <c r="JUZ35" s="247"/>
      <c r="JVA35" s="247"/>
      <c r="JVB35" s="247"/>
      <c r="JVC35" s="247"/>
      <c r="JVD35" s="247"/>
      <c r="JVE35" s="247"/>
      <c r="JVF35" s="247"/>
      <c r="JVG35" s="247"/>
      <c r="JVH35" s="247"/>
      <c r="JVI35" s="247"/>
      <c r="JVJ35" s="247"/>
      <c r="JVK35" s="247"/>
      <c r="JVL35" s="247"/>
      <c r="JVM35" s="247"/>
      <c r="JVN35" s="247"/>
      <c r="JVO35" s="247"/>
      <c r="JVP35" s="247"/>
      <c r="JVQ35" s="247"/>
      <c r="JVR35" s="247"/>
      <c r="JVS35" s="247"/>
      <c r="JVT35" s="247"/>
      <c r="JVU35" s="247"/>
      <c r="JVV35" s="247"/>
      <c r="JVW35" s="247"/>
      <c r="JVX35" s="247"/>
      <c r="JVY35" s="247"/>
      <c r="JVZ35" s="247"/>
      <c r="JWA35" s="247"/>
      <c r="JWB35" s="247"/>
      <c r="JWC35" s="247"/>
      <c r="JWD35" s="247"/>
      <c r="JWE35" s="247"/>
      <c r="JWF35" s="247"/>
      <c r="JWG35" s="247"/>
      <c r="JWH35" s="247"/>
      <c r="JWI35" s="247"/>
      <c r="JWJ35" s="247"/>
      <c r="JWK35" s="247"/>
      <c r="JWL35" s="247"/>
      <c r="JWM35" s="247"/>
      <c r="JWN35" s="247"/>
      <c r="JWO35" s="247"/>
      <c r="JWP35" s="247"/>
      <c r="JWQ35" s="247"/>
      <c r="JWR35" s="247"/>
      <c r="JWS35" s="247"/>
      <c r="JWT35" s="247"/>
      <c r="JWU35" s="247"/>
      <c r="JWV35" s="247"/>
      <c r="JWW35" s="247"/>
      <c r="JWX35" s="247"/>
      <c r="JWY35" s="247"/>
      <c r="JWZ35" s="247"/>
      <c r="JXA35" s="247"/>
      <c r="JXB35" s="247"/>
      <c r="JXC35" s="247"/>
      <c r="JXD35" s="247"/>
      <c r="JXE35" s="247"/>
      <c r="JXF35" s="247"/>
      <c r="JXG35" s="247"/>
      <c r="JXH35" s="247"/>
      <c r="JXI35" s="247"/>
      <c r="JXJ35" s="247"/>
      <c r="JXK35" s="247"/>
      <c r="JXL35" s="247"/>
      <c r="JXM35" s="247"/>
      <c r="JXN35" s="247"/>
      <c r="JXO35" s="247"/>
      <c r="JXP35" s="247"/>
      <c r="JXQ35" s="247"/>
      <c r="JXR35" s="247"/>
      <c r="JXS35" s="247"/>
      <c r="JXT35" s="247"/>
      <c r="JXU35" s="247"/>
      <c r="JXV35" s="247"/>
      <c r="JXW35" s="247"/>
      <c r="JXX35" s="247"/>
      <c r="JXY35" s="247"/>
      <c r="JXZ35" s="247"/>
      <c r="JYA35" s="247"/>
      <c r="JYB35" s="247"/>
      <c r="JYC35" s="247"/>
      <c r="JYD35" s="247"/>
      <c r="JYE35" s="247"/>
      <c r="JYF35" s="247"/>
      <c r="JYG35" s="247"/>
      <c r="JYH35" s="247"/>
      <c r="JYI35" s="247"/>
      <c r="JYJ35" s="247"/>
      <c r="JYK35" s="247"/>
      <c r="JYL35" s="247"/>
      <c r="JYM35" s="247"/>
      <c r="JYN35" s="247"/>
      <c r="JYO35" s="247"/>
      <c r="JYP35" s="247"/>
      <c r="JYQ35" s="247"/>
      <c r="JYR35" s="247"/>
      <c r="JYS35" s="247"/>
      <c r="JYT35" s="247"/>
      <c r="JYU35" s="247"/>
      <c r="JYV35" s="247"/>
      <c r="JYW35" s="247"/>
      <c r="JYX35" s="247"/>
      <c r="JYY35" s="247"/>
      <c r="JYZ35" s="247"/>
      <c r="JZA35" s="247"/>
      <c r="JZB35" s="247"/>
      <c r="JZC35" s="247"/>
      <c r="JZD35" s="247"/>
      <c r="JZE35" s="247"/>
      <c r="JZF35" s="247"/>
      <c r="JZG35" s="247"/>
      <c r="JZH35" s="247"/>
      <c r="JZI35" s="247"/>
      <c r="JZJ35" s="247"/>
      <c r="JZK35" s="247"/>
      <c r="JZL35" s="247"/>
      <c r="JZM35" s="247"/>
      <c r="JZN35" s="247"/>
      <c r="JZO35" s="247"/>
      <c r="JZP35" s="247"/>
      <c r="JZQ35" s="247"/>
      <c r="JZR35" s="247"/>
      <c r="JZS35" s="247"/>
      <c r="JZT35" s="247"/>
      <c r="JZU35" s="247"/>
      <c r="JZV35" s="247"/>
      <c r="JZW35" s="247"/>
      <c r="JZX35" s="247"/>
      <c r="JZY35" s="247"/>
      <c r="JZZ35" s="247"/>
      <c r="KAA35" s="247"/>
      <c r="KAB35" s="247"/>
      <c r="KAC35" s="247"/>
      <c r="KAD35" s="247"/>
      <c r="KAE35" s="247"/>
      <c r="KAF35" s="247"/>
      <c r="KAG35" s="247"/>
      <c r="KAH35" s="247"/>
      <c r="KAI35" s="247"/>
      <c r="KAJ35" s="247"/>
      <c r="KAK35" s="247"/>
      <c r="KAL35" s="247"/>
      <c r="KAM35" s="247"/>
      <c r="KAN35" s="247"/>
      <c r="KAO35" s="247"/>
      <c r="KAP35" s="247"/>
      <c r="KAQ35" s="247"/>
      <c r="KAR35" s="247"/>
      <c r="KAS35" s="247"/>
      <c r="KAT35" s="247"/>
      <c r="KAU35" s="247"/>
      <c r="KAV35" s="247"/>
      <c r="KAW35" s="247"/>
      <c r="KAX35" s="247"/>
      <c r="KAY35" s="247"/>
      <c r="KAZ35" s="247"/>
      <c r="KBA35" s="247"/>
      <c r="KBB35" s="247"/>
      <c r="KBC35" s="247"/>
      <c r="KBD35" s="247"/>
      <c r="KBE35" s="247"/>
      <c r="KBF35" s="247"/>
      <c r="KBG35" s="247"/>
      <c r="KBH35" s="247"/>
      <c r="KBI35" s="247"/>
      <c r="KBJ35" s="247"/>
      <c r="KBK35" s="247"/>
      <c r="KBL35" s="247"/>
      <c r="KBM35" s="247"/>
      <c r="KBN35" s="247"/>
      <c r="KBO35" s="247"/>
      <c r="KBP35" s="247"/>
      <c r="KBQ35" s="247"/>
      <c r="KBR35" s="247"/>
      <c r="KBS35" s="247"/>
      <c r="KBT35" s="247"/>
      <c r="KBU35" s="247"/>
      <c r="KBV35" s="247"/>
      <c r="KBW35" s="247"/>
      <c r="KBX35" s="247"/>
      <c r="KBY35" s="247"/>
      <c r="KBZ35" s="247"/>
      <c r="KCA35" s="247"/>
      <c r="KCB35" s="247"/>
      <c r="KCC35" s="247"/>
      <c r="KCD35" s="247"/>
      <c r="KCE35" s="247"/>
      <c r="KCF35" s="247"/>
      <c r="KCG35" s="247"/>
      <c r="KCH35" s="247"/>
      <c r="KCI35" s="247"/>
      <c r="KCJ35" s="247"/>
      <c r="KCK35" s="247"/>
      <c r="KCL35" s="247"/>
      <c r="KCM35" s="247"/>
      <c r="KCN35" s="247"/>
      <c r="KCO35" s="247"/>
      <c r="KCP35" s="247"/>
      <c r="KCQ35" s="247"/>
      <c r="KCR35" s="247"/>
      <c r="KCS35" s="247"/>
      <c r="KCT35" s="247"/>
      <c r="KCU35" s="247"/>
      <c r="KCV35" s="247"/>
      <c r="KCW35" s="247"/>
      <c r="KCX35" s="247"/>
      <c r="KCY35" s="247"/>
      <c r="KCZ35" s="247"/>
      <c r="KDA35" s="247"/>
      <c r="KDB35" s="247"/>
      <c r="KDC35" s="247"/>
      <c r="KDD35" s="247"/>
      <c r="KDE35" s="247"/>
      <c r="KDF35" s="247"/>
      <c r="KDG35" s="247"/>
      <c r="KDH35" s="247"/>
      <c r="KDI35" s="247"/>
      <c r="KDJ35" s="247"/>
      <c r="KDK35" s="247"/>
      <c r="KDL35" s="247"/>
      <c r="KDM35" s="247"/>
      <c r="KDN35" s="247"/>
      <c r="KDO35" s="247"/>
      <c r="KDP35" s="247"/>
      <c r="KDQ35" s="247"/>
      <c r="KDR35" s="247"/>
      <c r="KDS35" s="247"/>
      <c r="KDT35" s="247"/>
      <c r="KDU35" s="247"/>
      <c r="KDV35" s="247"/>
      <c r="KDW35" s="247"/>
      <c r="KDX35" s="247"/>
      <c r="KDY35" s="247"/>
      <c r="KDZ35" s="247"/>
      <c r="KEA35" s="247"/>
      <c r="KEB35" s="247"/>
      <c r="KEC35" s="247"/>
      <c r="KED35" s="247"/>
      <c r="KEE35" s="247"/>
      <c r="KEF35" s="247"/>
      <c r="KEG35" s="247"/>
      <c r="KEH35" s="247"/>
      <c r="KEI35" s="247"/>
      <c r="KEJ35" s="247"/>
      <c r="KEK35" s="247"/>
      <c r="KEL35" s="247"/>
      <c r="KEM35" s="247"/>
      <c r="KEN35" s="247"/>
      <c r="KEO35" s="247"/>
      <c r="KEP35" s="247"/>
      <c r="KEQ35" s="247"/>
      <c r="KER35" s="247"/>
      <c r="KES35" s="247"/>
      <c r="KET35" s="247"/>
      <c r="KEU35" s="247"/>
      <c r="KEV35" s="247"/>
      <c r="KEW35" s="247"/>
      <c r="KEX35" s="247"/>
      <c r="KEY35" s="247"/>
      <c r="KEZ35" s="247"/>
      <c r="KFA35" s="247"/>
      <c r="KFB35" s="247"/>
      <c r="KFC35" s="247"/>
      <c r="KFD35" s="247"/>
      <c r="KFE35" s="247"/>
      <c r="KFF35" s="247"/>
      <c r="KFG35" s="247"/>
      <c r="KFH35" s="247"/>
      <c r="KFI35" s="247"/>
      <c r="KFJ35" s="247"/>
      <c r="KFK35" s="247"/>
      <c r="KFL35" s="247"/>
      <c r="KFM35" s="247"/>
      <c r="KFN35" s="247"/>
      <c r="KFO35" s="247"/>
      <c r="KFP35" s="247"/>
      <c r="KFQ35" s="247"/>
      <c r="KFR35" s="247"/>
      <c r="KFS35" s="247"/>
      <c r="KFT35" s="247"/>
      <c r="KFU35" s="247"/>
      <c r="KFV35" s="247"/>
      <c r="KFW35" s="247"/>
      <c r="KFX35" s="247"/>
      <c r="KFY35" s="247"/>
      <c r="KFZ35" s="247"/>
      <c r="KGA35" s="247"/>
      <c r="KGB35" s="247"/>
      <c r="KGC35" s="247"/>
      <c r="KGD35" s="247"/>
      <c r="KGE35" s="247"/>
      <c r="KGF35" s="247"/>
      <c r="KGG35" s="247"/>
      <c r="KGH35" s="247"/>
      <c r="KGI35" s="247"/>
      <c r="KGJ35" s="247"/>
      <c r="KGK35" s="247"/>
      <c r="KGL35" s="247"/>
      <c r="KGM35" s="247"/>
      <c r="KGN35" s="247"/>
      <c r="KGO35" s="247"/>
      <c r="KGP35" s="247"/>
      <c r="KGQ35" s="247"/>
      <c r="KGR35" s="247"/>
      <c r="KGS35" s="247"/>
      <c r="KGT35" s="247"/>
      <c r="KGU35" s="247"/>
      <c r="KGV35" s="247"/>
      <c r="KGW35" s="247"/>
      <c r="KGX35" s="247"/>
      <c r="KGY35" s="247"/>
      <c r="KGZ35" s="247"/>
      <c r="KHA35" s="247"/>
      <c r="KHB35" s="247"/>
      <c r="KHC35" s="247"/>
      <c r="KHD35" s="247"/>
      <c r="KHE35" s="247"/>
      <c r="KHF35" s="247"/>
      <c r="KHG35" s="247"/>
      <c r="KHH35" s="247"/>
      <c r="KHI35" s="247"/>
      <c r="KHJ35" s="247"/>
      <c r="KHK35" s="247"/>
      <c r="KHL35" s="247"/>
      <c r="KHM35" s="247"/>
      <c r="KHN35" s="247"/>
      <c r="KHO35" s="247"/>
      <c r="KHP35" s="247"/>
      <c r="KHQ35" s="247"/>
      <c r="KHR35" s="247"/>
      <c r="KHS35" s="247"/>
      <c r="KHT35" s="247"/>
      <c r="KHU35" s="247"/>
      <c r="KHV35" s="247"/>
      <c r="KHW35" s="247"/>
      <c r="KHX35" s="247"/>
      <c r="KHY35" s="247"/>
      <c r="KHZ35" s="247"/>
      <c r="KIA35" s="247"/>
      <c r="KIB35" s="247"/>
      <c r="KIC35" s="247"/>
      <c r="KID35" s="247"/>
      <c r="KIE35" s="247"/>
      <c r="KIF35" s="247"/>
      <c r="KIG35" s="247"/>
      <c r="KIH35" s="247"/>
      <c r="KII35" s="247"/>
      <c r="KIJ35" s="247"/>
      <c r="KIK35" s="247"/>
      <c r="KIL35" s="247"/>
      <c r="KIM35" s="247"/>
      <c r="KIN35" s="247"/>
      <c r="KIO35" s="247"/>
      <c r="KIP35" s="247"/>
      <c r="KIQ35" s="247"/>
      <c r="KIR35" s="247"/>
      <c r="KIS35" s="247"/>
      <c r="KIT35" s="247"/>
      <c r="KIU35" s="247"/>
      <c r="KIV35" s="247"/>
      <c r="KIW35" s="247"/>
      <c r="KIX35" s="247"/>
      <c r="KIY35" s="247"/>
      <c r="KIZ35" s="247"/>
      <c r="KJA35" s="247"/>
      <c r="KJB35" s="247"/>
      <c r="KJC35" s="247"/>
      <c r="KJD35" s="247"/>
      <c r="KJE35" s="247"/>
      <c r="KJF35" s="247"/>
      <c r="KJG35" s="247"/>
      <c r="KJH35" s="247"/>
      <c r="KJI35" s="247"/>
      <c r="KJJ35" s="247"/>
      <c r="KJK35" s="247"/>
      <c r="KJL35" s="247"/>
      <c r="KJM35" s="247"/>
      <c r="KJN35" s="247"/>
      <c r="KJO35" s="247"/>
      <c r="KJP35" s="247"/>
      <c r="KJQ35" s="247"/>
      <c r="KJR35" s="247"/>
      <c r="KJS35" s="247"/>
      <c r="KJT35" s="247"/>
      <c r="KJU35" s="247"/>
      <c r="KJV35" s="247"/>
      <c r="KJW35" s="247"/>
      <c r="KJX35" s="247"/>
      <c r="KJY35" s="247"/>
      <c r="KJZ35" s="247"/>
      <c r="KKA35" s="247"/>
      <c r="KKB35" s="247"/>
      <c r="KKC35" s="247"/>
      <c r="KKD35" s="247"/>
      <c r="KKE35" s="247"/>
      <c r="KKF35" s="247"/>
      <c r="KKG35" s="247"/>
      <c r="KKH35" s="247"/>
      <c r="KKI35" s="247"/>
      <c r="KKJ35" s="247"/>
      <c r="KKK35" s="247"/>
      <c r="KKL35" s="247"/>
      <c r="KKM35" s="247"/>
      <c r="KKN35" s="247"/>
      <c r="KKO35" s="247"/>
      <c r="KKP35" s="247"/>
      <c r="KKQ35" s="247"/>
      <c r="KKR35" s="247"/>
      <c r="KKS35" s="247"/>
      <c r="KKT35" s="247"/>
      <c r="KKU35" s="247"/>
      <c r="KKV35" s="247"/>
      <c r="KKW35" s="247"/>
      <c r="KKX35" s="247"/>
      <c r="KKY35" s="247"/>
      <c r="KKZ35" s="247"/>
      <c r="KLA35" s="247"/>
      <c r="KLB35" s="247"/>
      <c r="KLC35" s="247"/>
      <c r="KLD35" s="247"/>
      <c r="KLE35" s="247"/>
      <c r="KLF35" s="247"/>
      <c r="KLG35" s="247"/>
      <c r="KLH35" s="247"/>
      <c r="KLI35" s="247"/>
      <c r="KLJ35" s="247"/>
      <c r="KLK35" s="247"/>
      <c r="KLL35" s="247"/>
      <c r="KLM35" s="247"/>
      <c r="KLN35" s="247"/>
      <c r="KLO35" s="247"/>
      <c r="KLP35" s="247"/>
      <c r="KLQ35" s="247"/>
      <c r="KLR35" s="247"/>
      <c r="KLS35" s="247"/>
      <c r="KLT35" s="247"/>
      <c r="KLU35" s="247"/>
      <c r="KLV35" s="247"/>
      <c r="KLW35" s="247"/>
      <c r="KLX35" s="247"/>
      <c r="KLY35" s="247"/>
      <c r="KLZ35" s="247"/>
      <c r="KMA35" s="247"/>
      <c r="KMB35" s="247"/>
      <c r="KMC35" s="247"/>
      <c r="KMD35" s="247"/>
      <c r="KME35" s="247"/>
      <c r="KMF35" s="247"/>
      <c r="KMG35" s="247"/>
      <c r="KMH35" s="247"/>
      <c r="KMI35" s="247"/>
      <c r="KMJ35" s="247"/>
      <c r="KMK35" s="247"/>
      <c r="KML35" s="247"/>
      <c r="KMM35" s="247"/>
      <c r="KMN35" s="247"/>
      <c r="KMO35" s="247"/>
      <c r="KMP35" s="247"/>
      <c r="KMQ35" s="247"/>
      <c r="KMR35" s="247"/>
      <c r="KMS35" s="247"/>
      <c r="KMT35" s="247"/>
      <c r="KMU35" s="247"/>
      <c r="KMV35" s="247"/>
      <c r="KMW35" s="247"/>
      <c r="KMX35" s="247"/>
      <c r="KMY35" s="247"/>
      <c r="KMZ35" s="247"/>
      <c r="KNA35" s="247"/>
      <c r="KNB35" s="247"/>
      <c r="KNC35" s="247"/>
      <c r="KND35" s="247"/>
      <c r="KNE35" s="247"/>
      <c r="KNF35" s="247"/>
      <c r="KNG35" s="247"/>
      <c r="KNH35" s="247"/>
      <c r="KNI35" s="247"/>
      <c r="KNJ35" s="247"/>
      <c r="KNK35" s="247"/>
      <c r="KNL35" s="247"/>
      <c r="KNM35" s="247"/>
      <c r="KNN35" s="247"/>
      <c r="KNO35" s="247"/>
      <c r="KNP35" s="247"/>
      <c r="KNQ35" s="247"/>
      <c r="KNR35" s="247"/>
      <c r="KNS35" s="247"/>
      <c r="KNT35" s="247"/>
      <c r="KNU35" s="247"/>
      <c r="KNV35" s="247"/>
      <c r="KNW35" s="247"/>
      <c r="KNX35" s="247"/>
      <c r="KNY35" s="247"/>
      <c r="KNZ35" s="247"/>
      <c r="KOA35" s="247"/>
      <c r="KOB35" s="247"/>
      <c r="KOC35" s="247"/>
      <c r="KOD35" s="247"/>
      <c r="KOE35" s="247"/>
      <c r="KOF35" s="247"/>
      <c r="KOG35" s="247"/>
      <c r="KOH35" s="247"/>
      <c r="KOI35" s="247"/>
      <c r="KOJ35" s="247"/>
      <c r="KOK35" s="247"/>
      <c r="KOL35" s="247"/>
      <c r="KOM35" s="247"/>
      <c r="KON35" s="247"/>
      <c r="KOO35" s="247"/>
      <c r="KOP35" s="247"/>
      <c r="KOQ35" s="247"/>
      <c r="KOR35" s="247"/>
      <c r="KOS35" s="247"/>
      <c r="KOT35" s="247"/>
      <c r="KOU35" s="247"/>
      <c r="KOV35" s="247"/>
      <c r="KOW35" s="247"/>
      <c r="KOX35" s="247"/>
      <c r="KOY35" s="247"/>
      <c r="KOZ35" s="247"/>
      <c r="KPA35" s="247"/>
      <c r="KPB35" s="247"/>
      <c r="KPC35" s="247"/>
      <c r="KPD35" s="247"/>
      <c r="KPE35" s="247"/>
      <c r="KPF35" s="247"/>
      <c r="KPG35" s="247"/>
      <c r="KPH35" s="247"/>
      <c r="KPI35" s="247"/>
      <c r="KPJ35" s="247"/>
      <c r="KPK35" s="247"/>
      <c r="KPL35" s="247"/>
      <c r="KPM35" s="247"/>
      <c r="KPN35" s="247"/>
      <c r="KPO35" s="247"/>
      <c r="KPP35" s="247"/>
      <c r="KPQ35" s="247"/>
      <c r="KPR35" s="247"/>
      <c r="KPS35" s="247"/>
      <c r="KPT35" s="247"/>
      <c r="KPU35" s="247"/>
      <c r="KPV35" s="247"/>
      <c r="KPW35" s="247"/>
      <c r="KPX35" s="247"/>
      <c r="KPY35" s="247"/>
      <c r="KPZ35" s="247"/>
      <c r="KQA35" s="247"/>
      <c r="KQB35" s="247"/>
      <c r="KQC35" s="247"/>
      <c r="KQD35" s="247"/>
      <c r="KQE35" s="247"/>
      <c r="KQF35" s="247"/>
      <c r="KQG35" s="247"/>
      <c r="KQH35" s="247"/>
      <c r="KQI35" s="247"/>
      <c r="KQJ35" s="247"/>
      <c r="KQK35" s="247"/>
      <c r="KQL35" s="247"/>
      <c r="KQM35" s="247"/>
      <c r="KQN35" s="247"/>
      <c r="KQO35" s="247"/>
      <c r="KQP35" s="247"/>
      <c r="KQQ35" s="247"/>
      <c r="KQR35" s="247"/>
      <c r="KQS35" s="247"/>
      <c r="KQT35" s="247"/>
      <c r="KQU35" s="247"/>
      <c r="KQV35" s="247"/>
      <c r="KQW35" s="247"/>
      <c r="KQX35" s="247"/>
      <c r="KQY35" s="247"/>
      <c r="KQZ35" s="247"/>
      <c r="KRA35" s="247"/>
      <c r="KRB35" s="247"/>
      <c r="KRC35" s="247"/>
      <c r="KRD35" s="247"/>
      <c r="KRE35" s="247"/>
      <c r="KRF35" s="247"/>
      <c r="KRG35" s="247"/>
      <c r="KRH35" s="247"/>
      <c r="KRI35" s="247"/>
      <c r="KRJ35" s="247"/>
      <c r="KRK35" s="247"/>
      <c r="KRL35" s="247"/>
      <c r="KRM35" s="247"/>
      <c r="KRN35" s="247"/>
      <c r="KRO35" s="247"/>
      <c r="KRP35" s="247"/>
      <c r="KRQ35" s="247"/>
      <c r="KRR35" s="247"/>
      <c r="KRS35" s="247"/>
      <c r="KRT35" s="247"/>
      <c r="KRU35" s="247"/>
      <c r="KRV35" s="247"/>
      <c r="KRW35" s="247"/>
      <c r="KRX35" s="247"/>
      <c r="KRY35" s="247"/>
      <c r="KRZ35" s="247"/>
      <c r="KSA35" s="247"/>
      <c r="KSB35" s="247"/>
      <c r="KSC35" s="247"/>
      <c r="KSD35" s="247"/>
      <c r="KSE35" s="247"/>
      <c r="KSF35" s="247"/>
      <c r="KSG35" s="247"/>
      <c r="KSH35" s="247"/>
      <c r="KSI35" s="247"/>
      <c r="KSJ35" s="247"/>
      <c r="KSK35" s="247"/>
      <c r="KSL35" s="247"/>
      <c r="KSM35" s="247"/>
      <c r="KSN35" s="247"/>
      <c r="KSO35" s="247"/>
      <c r="KSP35" s="247"/>
      <c r="KSQ35" s="247"/>
      <c r="KSR35" s="247"/>
      <c r="KSS35" s="247"/>
      <c r="KST35" s="247"/>
      <c r="KSU35" s="247"/>
      <c r="KSV35" s="247"/>
      <c r="KSW35" s="247"/>
      <c r="KSX35" s="247"/>
      <c r="KSY35" s="247"/>
      <c r="KSZ35" s="247"/>
      <c r="KTA35" s="247"/>
      <c r="KTB35" s="247"/>
      <c r="KTC35" s="247"/>
      <c r="KTD35" s="247"/>
      <c r="KTE35" s="247"/>
      <c r="KTF35" s="247"/>
      <c r="KTG35" s="247"/>
      <c r="KTH35" s="247"/>
      <c r="KTI35" s="247"/>
      <c r="KTJ35" s="247"/>
      <c r="KTK35" s="247"/>
      <c r="KTL35" s="247"/>
      <c r="KTM35" s="247"/>
      <c r="KTN35" s="247"/>
      <c r="KTO35" s="247"/>
      <c r="KTP35" s="247"/>
      <c r="KTQ35" s="247"/>
      <c r="KTR35" s="247"/>
      <c r="KTS35" s="247"/>
      <c r="KTT35" s="247"/>
      <c r="KTU35" s="247"/>
      <c r="KTV35" s="247"/>
      <c r="KTW35" s="247"/>
      <c r="KTX35" s="247"/>
      <c r="KTY35" s="247"/>
      <c r="KTZ35" s="247"/>
      <c r="KUA35" s="247"/>
      <c r="KUB35" s="247"/>
      <c r="KUC35" s="247"/>
      <c r="KUD35" s="247"/>
      <c r="KUE35" s="247"/>
      <c r="KUF35" s="247"/>
      <c r="KUG35" s="247"/>
      <c r="KUH35" s="247"/>
      <c r="KUI35" s="247"/>
      <c r="KUJ35" s="247"/>
      <c r="KUK35" s="247"/>
      <c r="KUL35" s="247"/>
      <c r="KUM35" s="247"/>
      <c r="KUN35" s="247"/>
      <c r="KUO35" s="247"/>
      <c r="KUP35" s="247"/>
      <c r="KUQ35" s="247"/>
      <c r="KUR35" s="247"/>
      <c r="KUS35" s="247"/>
      <c r="KUT35" s="247"/>
      <c r="KUU35" s="247"/>
      <c r="KUV35" s="247"/>
      <c r="KUW35" s="247"/>
      <c r="KUX35" s="247"/>
      <c r="KUY35" s="247"/>
      <c r="KUZ35" s="247"/>
      <c r="KVA35" s="247"/>
      <c r="KVB35" s="247"/>
      <c r="KVC35" s="247"/>
      <c r="KVD35" s="247"/>
      <c r="KVE35" s="247"/>
      <c r="KVF35" s="247"/>
      <c r="KVG35" s="247"/>
      <c r="KVH35" s="247"/>
      <c r="KVI35" s="247"/>
      <c r="KVJ35" s="247"/>
      <c r="KVK35" s="247"/>
      <c r="KVL35" s="247"/>
      <c r="KVM35" s="247"/>
      <c r="KVN35" s="247"/>
      <c r="KVO35" s="247"/>
      <c r="KVP35" s="247"/>
      <c r="KVQ35" s="247"/>
      <c r="KVR35" s="247"/>
      <c r="KVS35" s="247"/>
      <c r="KVT35" s="247"/>
      <c r="KVU35" s="247"/>
      <c r="KVV35" s="247"/>
      <c r="KVW35" s="247"/>
      <c r="KVX35" s="247"/>
      <c r="KVY35" s="247"/>
      <c r="KVZ35" s="247"/>
      <c r="KWA35" s="247"/>
      <c r="KWB35" s="247"/>
      <c r="KWC35" s="247"/>
      <c r="KWD35" s="247"/>
      <c r="KWE35" s="247"/>
      <c r="KWF35" s="247"/>
      <c r="KWG35" s="247"/>
      <c r="KWH35" s="247"/>
      <c r="KWI35" s="247"/>
      <c r="KWJ35" s="247"/>
      <c r="KWK35" s="247"/>
      <c r="KWL35" s="247"/>
      <c r="KWM35" s="247"/>
      <c r="KWN35" s="247"/>
      <c r="KWO35" s="247"/>
      <c r="KWP35" s="247"/>
      <c r="KWQ35" s="247"/>
      <c r="KWR35" s="247"/>
      <c r="KWS35" s="247"/>
      <c r="KWT35" s="247"/>
      <c r="KWU35" s="247"/>
      <c r="KWV35" s="247"/>
      <c r="KWW35" s="247"/>
      <c r="KWX35" s="247"/>
      <c r="KWY35" s="247"/>
      <c r="KWZ35" s="247"/>
      <c r="KXA35" s="247"/>
      <c r="KXB35" s="247"/>
      <c r="KXC35" s="247"/>
      <c r="KXD35" s="247"/>
      <c r="KXE35" s="247"/>
      <c r="KXF35" s="247"/>
      <c r="KXG35" s="247"/>
      <c r="KXH35" s="247"/>
      <c r="KXI35" s="247"/>
      <c r="KXJ35" s="247"/>
      <c r="KXK35" s="247"/>
      <c r="KXL35" s="247"/>
      <c r="KXM35" s="247"/>
      <c r="KXN35" s="247"/>
      <c r="KXO35" s="247"/>
      <c r="KXP35" s="247"/>
      <c r="KXQ35" s="247"/>
      <c r="KXR35" s="247"/>
      <c r="KXS35" s="247"/>
      <c r="KXT35" s="247"/>
      <c r="KXU35" s="247"/>
      <c r="KXV35" s="247"/>
      <c r="KXW35" s="247"/>
      <c r="KXX35" s="247"/>
      <c r="KXY35" s="247"/>
      <c r="KXZ35" s="247"/>
      <c r="KYA35" s="247"/>
      <c r="KYB35" s="247"/>
      <c r="KYC35" s="247"/>
      <c r="KYD35" s="247"/>
      <c r="KYE35" s="247"/>
      <c r="KYF35" s="247"/>
      <c r="KYG35" s="247"/>
      <c r="KYH35" s="247"/>
      <c r="KYI35" s="247"/>
      <c r="KYJ35" s="247"/>
      <c r="KYK35" s="247"/>
      <c r="KYL35" s="247"/>
      <c r="KYM35" s="247"/>
      <c r="KYN35" s="247"/>
      <c r="KYO35" s="247"/>
      <c r="KYP35" s="247"/>
      <c r="KYQ35" s="247"/>
      <c r="KYR35" s="247"/>
      <c r="KYS35" s="247"/>
      <c r="KYT35" s="247"/>
      <c r="KYU35" s="247"/>
      <c r="KYV35" s="247"/>
      <c r="KYW35" s="247"/>
      <c r="KYX35" s="247"/>
      <c r="KYY35" s="247"/>
      <c r="KYZ35" s="247"/>
      <c r="KZA35" s="247"/>
      <c r="KZB35" s="247"/>
      <c r="KZC35" s="247"/>
      <c r="KZD35" s="247"/>
      <c r="KZE35" s="247"/>
      <c r="KZF35" s="247"/>
      <c r="KZG35" s="247"/>
      <c r="KZH35" s="247"/>
      <c r="KZI35" s="247"/>
      <c r="KZJ35" s="247"/>
      <c r="KZK35" s="247"/>
      <c r="KZL35" s="247"/>
      <c r="KZM35" s="247"/>
      <c r="KZN35" s="247"/>
      <c r="KZO35" s="247"/>
      <c r="KZP35" s="247"/>
      <c r="KZQ35" s="247"/>
      <c r="KZR35" s="247"/>
      <c r="KZS35" s="247"/>
      <c r="KZT35" s="247"/>
      <c r="KZU35" s="247"/>
      <c r="KZV35" s="247"/>
      <c r="KZW35" s="247"/>
      <c r="KZX35" s="247"/>
      <c r="KZY35" s="247"/>
      <c r="KZZ35" s="247"/>
      <c r="LAA35" s="247"/>
      <c r="LAB35" s="247"/>
      <c r="LAC35" s="247"/>
      <c r="LAD35" s="247"/>
      <c r="LAE35" s="247"/>
      <c r="LAF35" s="247"/>
      <c r="LAG35" s="247"/>
      <c r="LAH35" s="247"/>
      <c r="LAI35" s="247"/>
      <c r="LAJ35" s="247"/>
      <c r="LAK35" s="247"/>
      <c r="LAL35" s="247"/>
      <c r="LAM35" s="247"/>
      <c r="LAN35" s="247"/>
      <c r="LAO35" s="247"/>
      <c r="LAP35" s="247"/>
      <c r="LAQ35" s="247"/>
      <c r="LAR35" s="247"/>
      <c r="LAS35" s="247"/>
      <c r="LAT35" s="247"/>
      <c r="LAU35" s="247"/>
      <c r="LAV35" s="247"/>
      <c r="LAW35" s="247"/>
      <c r="LAX35" s="247"/>
      <c r="LAY35" s="247"/>
      <c r="LAZ35" s="247"/>
      <c r="LBA35" s="247"/>
      <c r="LBB35" s="247"/>
      <c r="LBC35" s="247"/>
      <c r="LBD35" s="247"/>
      <c r="LBE35" s="247"/>
      <c r="LBF35" s="247"/>
      <c r="LBG35" s="247"/>
      <c r="LBH35" s="247"/>
      <c r="LBI35" s="247"/>
      <c r="LBJ35" s="247"/>
      <c r="LBK35" s="247"/>
      <c r="LBL35" s="247"/>
      <c r="LBM35" s="247"/>
      <c r="LBN35" s="247"/>
      <c r="LBO35" s="247"/>
      <c r="LBP35" s="247"/>
      <c r="LBQ35" s="247"/>
      <c r="LBR35" s="247"/>
      <c r="LBS35" s="247"/>
      <c r="LBT35" s="247"/>
      <c r="LBU35" s="247"/>
      <c r="LBV35" s="247"/>
      <c r="LBW35" s="247"/>
      <c r="LBX35" s="247"/>
      <c r="LBY35" s="247"/>
      <c r="LBZ35" s="247"/>
      <c r="LCA35" s="247"/>
      <c r="LCB35" s="247"/>
      <c r="LCC35" s="247"/>
      <c r="LCD35" s="247"/>
      <c r="LCE35" s="247"/>
      <c r="LCF35" s="247"/>
      <c r="LCG35" s="247"/>
      <c r="LCH35" s="247"/>
      <c r="LCI35" s="247"/>
      <c r="LCJ35" s="247"/>
      <c r="LCK35" s="247"/>
      <c r="LCL35" s="247"/>
      <c r="LCM35" s="247"/>
      <c r="LCN35" s="247"/>
      <c r="LCO35" s="247"/>
      <c r="LCP35" s="247"/>
      <c r="LCQ35" s="247"/>
      <c r="LCR35" s="247"/>
      <c r="LCS35" s="247"/>
      <c r="LCT35" s="247"/>
      <c r="LCU35" s="247"/>
      <c r="LCV35" s="247"/>
      <c r="LCW35" s="247"/>
      <c r="LCX35" s="247"/>
      <c r="LCY35" s="247"/>
      <c r="LCZ35" s="247"/>
      <c r="LDA35" s="247"/>
      <c r="LDB35" s="247"/>
      <c r="LDC35" s="247"/>
      <c r="LDD35" s="247"/>
      <c r="LDE35" s="247"/>
      <c r="LDF35" s="247"/>
      <c r="LDG35" s="247"/>
      <c r="LDH35" s="247"/>
      <c r="LDI35" s="247"/>
      <c r="LDJ35" s="247"/>
      <c r="LDK35" s="247"/>
      <c r="LDL35" s="247"/>
      <c r="LDM35" s="247"/>
      <c r="LDN35" s="247"/>
      <c r="LDO35" s="247"/>
      <c r="LDP35" s="247"/>
      <c r="LDQ35" s="247"/>
      <c r="LDR35" s="247"/>
      <c r="LDS35" s="247"/>
      <c r="LDT35" s="247"/>
      <c r="LDU35" s="247"/>
      <c r="LDV35" s="247"/>
      <c r="LDW35" s="247"/>
      <c r="LDX35" s="247"/>
      <c r="LDY35" s="247"/>
      <c r="LDZ35" s="247"/>
      <c r="LEA35" s="247"/>
      <c r="LEB35" s="247"/>
      <c r="LEC35" s="247"/>
      <c r="LED35" s="247"/>
      <c r="LEE35" s="247"/>
      <c r="LEF35" s="247"/>
      <c r="LEG35" s="247"/>
      <c r="LEH35" s="247"/>
      <c r="LEI35" s="247"/>
      <c r="LEJ35" s="247"/>
      <c r="LEK35" s="247"/>
      <c r="LEL35" s="247"/>
      <c r="LEM35" s="247"/>
      <c r="LEN35" s="247"/>
      <c r="LEO35" s="247"/>
      <c r="LEP35" s="247"/>
      <c r="LEQ35" s="247"/>
      <c r="LER35" s="247"/>
      <c r="LES35" s="247"/>
      <c r="LET35" s="247"/>
      <c r="LEU35" s="247"/>
      <c r="LEV35" s="247"/>
      <c r="LEW35" s="247"/>
      <c r="LEX35" s="247"/>
      <c r="LEY35" s="247"/>
      <c r="LEZ35" s="247"/>
      <c r="LFA35" s="247"/>
      <c r="LFB35" s="247"/>
      <c r="LFC35" s="247"/>
      <c r="LFD35" s="247"/>
      <c r="LFE35" s="247"/>
      <c r="LFF35" s="247"/>
      <c r="LFG35" s="247"/>
      <c r="LFH35" s="247"/>
      <c r="LFI35" s="247"/>
      <c r="LFJ35" s="247"/>
      <c r="LFK35" s="247"/>
      <c r="LFL35" s="247"/>
      <c r="LFM35" s="247"/>
      <c r="LFN35" s="247"/>
      <c r="LFO35" s="247"/>
      <c r="LFP35" s="247"/>
      <c r="LFQ35" s="247"/>
      <c r="LFR35" s="247"/>
      <c r="LFS35" s="247"/>
      <c r="LFT35" s="247"/>
      <c r="LFU35" s="247"/>
      <c r="LFV35" s="247"/>
      <c r="LFW35" s="247"/>
      <c r="LFX35" s="247"/>
      <c r="LFY35" s="247"/>
      <c r="LFZ35" s="247"/>
      <c r="LGA35" s="247"/>
      <c r="LGB35" s="247"/>
      <c r="LGC35" s="247"/>
      <c r="LGD35" s="247"/>
      <c r="LGE35" s="247"/>
      <c r="LGF35" s="247"/>
      <c r="LGG35" s="247"/>
      <c r="LGH35" s="247"/>
      <c r="LGI35" s="247"/>
      <c r="LGJ35" s="247"/>
      <c r="LGK35" s="247"/>
      <c r="LGL35" s="247"/>
      <c r="LGM35" s="247"/>
      <c r="LGN35" s="247"/>
      <c r="LGO35" s="247"/>
      <c r="LGP35" s="247"/>
      <c r="LGQ35" s="247"/>
      <c r="LGR35" s="247"/>
      <c r="LGS35" s="247"/>
      <c r="LGT35" s="247"/>
      <c r="LGU35" s="247"/>
      <c r="LGV35" s="247"/>
      <c r="LGW35" s="247"/>
      <c r="LGX35" s="247"/>
      <c r="LGY35" s="247"/>
      <c r="LGZ35" s="247"/>
      <c r="LHA35" s="247"/>
      <c r="LHB35" s="247"/>
      <c r="LHC35" s="247"/>
      <c r="LHD35" s="247"/>
      <c r="LHE35" s="247"/>
      <c r="LHF35" s="247"/>
      <c r="LHG35" s="247"/>
      <c r="LHH35" s="247"/>
      <c r="LHI35" s="247"/>
      <c r="LHJ35" s="247"/>
      <c r="LHK35" s="247"/>
      <c r="LHL35" s="247"/>
      <c r="LHM35" s="247"/>
      <c r="LHN35" s="247"/>
      <c r="LHO35" s="247"/>
      <c r="LHP35" s="247"/>
      <c r="LHQ35" s="247"/>
      <c r="LHR35" s="247"/>
      <c r="LHS35" s="247"/>
      <c r="LHT35" s="247"/>
      <c r="LHU35" s="247"/>
      <c r="LHV35" s="247"/>
      <c r="LHW35" s="247"/>
      <c r="LHX35" s="247"/>
      <c r="LHY35" s="247"/>
      <c r="LHZ35" s="247"/>
      <c r="LIA35" s="247"/>
      <c r="LIB35" s="247"/>
      <c r="LIC35" s="247"/>
      <c r="LID35" s="247"/>
      <c r="LIE35" s="247"/>
      <c r="LIF35" s="247"/>
      <c r="LIG35" s="247"/>
      <c r="LIH35" s="247"/>
      <c r="LII35" s="247"/>
      <c r="LIJ35" s="247"/>
      <c r="LIK35" s="247"/>
      <c r="LIL35" s="247"/>
      <c r="LIM35" s="247"/>
      <c r="LIN35" s="247"/>
      <c r="LIO35" s="247"/>
      <c r="LIP35" s="247"/>
      <c r="LIQ35" s="247"/>
      <c r="LIR35" s="247"/>
      <c r="LIS35" s="247"/>
      <c r="LIT35" s="247"/>
      <c r="LIU35" s="247"/>
      <c r="LIV35" s="247"/>
      <c r="LIW35" s="247"/>
      <c r="LIX35" s="247"/>
      <c r="LIY35" s="247"/>
      <c r="LIZ35" s="247"/>
      <c r="LJA35" s="247"/>
      <c r="LJB35" s="247"/>
      <c r="LJC35" s="247"/>
      <c r="LJD35" s="247"/>
      <c r="LJE35" s="247"/>
      <c r="LJF35" s="247"/>
      <c r="LJG35" s="247"/>
      <c r="LJH35" s="247"/>
      <c r="LJI35" s="247"/>
      <c r="LJJ35" s="247"/>
      <c r="LJK35" s="247"/>
      <c r="LJL35" s="247"/>
      <c r="LJM35" s="247"/>
      <c r="LJN35" s="247"/>
      <c r="LJO35" s="247"/>
      <c r="LJP35" s="247"/>
      <c r="LJQ35" s="247"/>
      <c r="LJR35" s="247"/>
      <c r="LJS35" s="247"/>
      <c r="LJT35" s="247"/>
      <c r="LJU35" s="247"/>
      <c r="LJV35" s="247"/>
      <c r="LJW35" s="247"/>
      <c r="LJX35" s="247"/>
      <c r="LJY35" s="247"/>
      <c r="LJZ35" s="247"/>
      <c r="LKA35" s="247"/>
      <c r="LKB35" s="247"/>
      <c r="LKC35" s="247"/>
      <c r="LKD35" s="247"/>
      <c r="LKE35" s="247"/>
      <c r="LKF35" s="247"/>
      <c r="LKG35" s="247"/>
      <c r="LKH35" s="247"/>
      <c r="LKI35" s="247"/>
      <c r="LKJ35" s="247"/>
      <c r="LKK35" s="247"/>
      <c r="LKL35" s="247"/>
      <c r="LKM35" s="247"/>
      <c r="LKN35" s="247"/>
      <c r="LKO35" s="247"/>
      <c r="LKP35" s="247"/>
      <c r="LKQ35" s="247"/>
      <c r="LKR35" s="247"/>
      <c r="LKS35" s="247"/>
      <c r="LKT35" s="247"/>
      <c r="LKU35" s="247"/>
      <c r="LKV35" s="247"/>
      <c r="LKW35" s="247"/>
      <c r="LKX35" s="247"/>
      <c r="LKY35" s="247"/>
      <c r="LKZ35" s="247"/>
      <c r="LLA35" s="247"/>
      <c r="LLB35" s="247"/>
      <c r="LLC35" s="247"/>
      <c r="LLD35" s="247"/>
      <c r="LLE35" s="247"/>
      <c r="LLF35" s="247"/>
      <c r="LLG35" s="247"/>
      <c r="LLH35" s="247"/>
      <c r="LLI35" s="247"/>
      <c r="LLJ35" s="247"/>
      <c r="LLK35" s="247"/>
      <c r="LLL35" s="247"/>
      <c r="LLM35" s="247"/>
      <c r="LLN35" s="247"/>
      <c r="LLO35" s="247"/>
      <c r="LLP35" s="247"/>
      <c r="LLQ35" s="247"/>
      <c r="LLR35" s="247"/>
      <c r="LLS35" s="247"/>
      <c r="LLT35" s="247"/>
      <c r="LLU35" s="247"/>
      <c r="LLV35" s="247"/>
      <c r="LLW35" s="247"/>
      <c r="LLX35" s="247"/>
      <c r="LLY35" s="247"/>
      <c r="LLZ35" s="247"/>
      <c r="LMA35" s="247"/>
      <c r="LMB35" s="247"/>
      <c r="LMC35" s="247"/>
      <c r="LMD35" s="247"/>
      <c r="LME35" s="247"/>
      <c r="LMF35" s="247"/>
      <c r="LMG35" s="247"/>
      <c r="LMH35" s="247"/>
      <c r="LMI35" s="247"/>
      <c r="LMJ35" s="247"/>
      <c r="LMK35" s="247"/>
      <c r="LML35" s="247"/>
      <c r="LMM35" s="247"/>
      <c r="LMN35" s="247"/>
      <c r="LMO35" s="247"/>
      <c r="LMP35" s="247"/>
      <c r="LMQ35" s="247"/>
      <c r="LMR35" s="247"/>
      <c r="LMS35" s="247"/>
      <c r="LMT35" s="247"/>
      <c r="LMU35" s="247"/>
      <c r="LMV35" s="247"/>
      <c r="LMW35" s="247"/>
      <c r="LMX35" s="247"/>
      <c r="LMY35" s="247"/>
      <c r="LMZ35" s="247"/>
      <c r="LNA35" s="247"/>
      <c r="LNB35" s="247"/>
      <c r="LNC35" s="247"/>
      <c r="LND35" s="247"/>
      <c r="LNE35" s="247"/>
      <c r="LNF35" s="247"/>
      <c r="LNG35" s="247"/>
      <c r="LNH35" s="247"/>
      <c r="LNI35" s="247"/>
      <c r="LNJ35" s="247"/>
      <c r="LNK35" s="247"/>
      <c r="LNL35" s="247"/>
      <c r="LNM35" s="247"/>
      <c r="LNN35" s="247"/>
      <c r="LNO35" s="247"/>
      <c r="LNP35" s="247"/>
      <c r="LNQ35" s="247"/>
      <c r="LNR35" s="247"/>
      <c r="LNS35" s="247"/>
      <c r="LNT35" s="247"/>
      <c r="LNU35" s="247"/>
      <c r="LNV35" s="247"/>
      <c r="LNW35" s="247"/>
      <c r="LNX35" s="247"/>
      <c r="LNY35" s="247"/>
      <c r="LNZ35" s="247"/>
      <c r="LOA35" s="247"/>
      <c r="LOB35" s="247"/>
      <c r="LOC35" s="247"/>
      <c r="LOD35" s="247"/>
      <c r="LOE35" s="247"/>
      <c r="LOF35" s="247"/>
      <c r="LOG35" s="247"/>
      <c r="LOH35" s="247"/>
      <c r="LOI35" s="247"/>
      <c r="LOJ35" s="247"/>
      <c r="LOK35" s="247"/>
      <c r="LOL35" s="247"/>
      <c r="LOM35" s="247"/>
      <c r="LON35" s="247"/>
      <c r="LOO35" s="247"/>
      <c r="LOP35" s="247"/>
      <c r="LOQ35" s="247"/>
      <c r="LOR35" s="247"/>
      <c r="LOS35" s="247"/>
      <c r="LOT35" s="247"/>
      <c r="LOU35" s="247"/>
      <c r="LOV35" s="247"/>
      <c r="LOW35" s="247"/>
      <c r="LOX35" s="247"/>
      <c r="LOY35" s="247"/>
      <c r="LOZ35" s="247"/>
      <c r="LPA35" s="247"/>
      <c r="LPB35" s="247"/>
      <c r="LPC35" s="247"/>
      <c r="LPD35" s="247"/>
      <c r="LPE35" s="247"/>
      <c r="LPF35" s="247"/>
      <c r="LPG35" s="247"/>
      <c r="LPH35" s="247"/>
      <c r="LPI35" s="247"/>
      <c r="LPJ35" s="247"/>
      <c r="LPK35" s="247"/>
      <c r="LPL35" s="247"/>
      <c r="LPM35" s="247"/>
      <c r="LPN35" s="247"/>
      <c r="LPO35" s="247"/>
      <c r="LPP35" s="247"/>
      <c r="LPQ35" s="247"/>
      <c r="LPR35" s="247"/>
      <c r="LPS35" s="247"/>
      <c r="LPT35" s="247"/>
      <c r="LPU35" s="247"/>
      <c r="LPV35" s="247"/>
      <c r="LPW35" s="247"/>
      <c r="LPX35" s="247"/>
      <c r="LPY35" s="247"/>
      <c r="LPZ35" s="247"/>
      <c r="LQA35" s="247"/>
      <c r="LQB35" s="247"/>
      <c r="LQC35" s="247"/>
      <c r="LQD35" s="247"/>
      <c r="LQE35" s="247"/>
      <c r="LQF35" s="247"/>
      <c r="LQG35" s="247"/>
      <c r="LQH35" s="247"/>
      <c r="LQI35" s="247"/>
      <c r="LQJ35" s="247"/>
      <c r="LQK35" s="247"/>
      <c r="LQL35" s="247"/>
      <c r="LQM35" s="247"/>
      <c r="LQN35" s="247"/>
      <c r="LQO35" s="247"/>
      <c r="LQP35" s="247"/>
      <c r="LQQ35" s="247"/>
      <c r="LQR35" s="247"/>
      <c r="LQS35" s="247"/>
      <c r="LQT35" s="247"/>
      <c r="LQU35" s="247"/>
      <c r="LQV35" s="247"/>
      <c r="LQW35" s="247"/>
      <c r="LQX35" s="247"/>
      <c r="LQY35" s="247"/>
      <c r="LQZ35" s="247"/>
      <c r="LRA35" s="247"/>
      <c r="LRB35" s="247"/>
      <c r="LRC35" s="247"/>
      <c r="LRD35" s="247"/>
      <c r="LRE35" s="247"/>
      <c r="LRF35" s="247"/>
      <c r="LRG35" s="247"/>
      <c r="LRH35" s="247"/>
      <c r="LRI35" s="247"/>
      <c r="LRJ35" s="247"/>
      <c r="LRK35" s="247"/>
      <c r="LRL35" s="247"/>
      <c r="LRM35" s="247"/>
      <c r="LRN35" s="247"/>
      <c r="LRO35" s="247"/>
      <c r="LRP35" s="247"/>
      <c r="LRQ35" s="247"/>
      <c r="LRR35" s="247"/>
      <c r="LRS35" s="247"/>
      <c r="LRT35" s="247"/>
      <c r="LRU35" s="247"/>
      <c r="LRV35" s="247"/>
      <c r="LRW35" s="247"/>
      <c r="LRX35" s="247"/>
      <c r="LRY35" s="247"/>
      <c r="LRZ35" s="247"/>
      <c r="LSA35" s="247"/>
      <c r="LSB35" s="247"/>
      <c r="LSC35" s="247"/>
      <c r="LSD35" s="247"/>
      <c r="LSE35" s="247"/>
      <c r="LSF35" s="247"/>
      <c r="LSG35" s="247"/>
      <c r="LSH35" s="247"/>
      <c r="LSI35" s="247"/>
      <c r="LSJ35" s="247"/>
      <c r="LSK35" s="247"/>
      <c r="LSL35" s="247"/>
      <c r="LSM35" s="247"/>
      <c r="LSN35" s="247"/>
      <c r="LSO35" s="247"/>
      <c r="LSP35" s="247"/>
      <c r="LSQ35" s="247"/>
      <c r="LSR35" s="247"/>
      <c r="LSS35" s="247"/>
      <c r="LST35" s="247"/>
      <c r="LSU35" s="247"/>
      <c r="LSV35" s="247"/>
      <c r="LSW35" s="247"/>
      <c r="LSX35" s="247"/>
      <c r="LSY35" s="247"/>
      <c r="LSZ35" s="247"/>
      <c r="LTA35" s="247"/>
      <c r="LTB35" s="247"/>
      <c r="LTC35" s="247"/>
      <c r="LTD35" s="247"/>
      <c r="LTE35" s="247"/>
      <c r="LTF35" s="247"/>
      <c r="LTG35" s="247"/>
      <c r="LTH35" s="247"/>
      <c r="LTI35" s="247"/>
      <c r="LTJ35" s="247"/>
      <c r="LTK35" s="247"/>
      <c r="LTL35" s="247"/>
      <c r="LTM35" s="247"/>
      <c r="LTN35" s="247"/>
      <c r="LTO35" s="247"/>
      <c r="LTP35" s="247"/>
      <c r="LTQ35" s="247"/>
      <c r="LTR35" s="247"/>
      <c r="LTS35" s="247"/>
      <c r="LTT35" s="247"/>
      <c r="LTU35" s="247"/>
      <c r="LTV35" s="247"/>
      <c r="LTW35" s="247"/>
      <c r="LTX35" s="247"/>
      <c r="LTY35" s="247"/>
      <c r="LTZ35" s="247"/>
      <c r="LUA35" s="247"/>
      <c r="LUB35" s="247"/>
      <c r="LUC35" s="247"/>
      <c r="LUD35" s="247"/>
      <c r="LUE35" s="247"/>
      <c r="LUF35" s="247"/>
      <c r="LUG35" s="247"/>
      <c r="LUH35" s="247"/>
      <c r="LUI35" s="247"/>
      <c r="LUJ35" s="247"/>
      <c r="LUK35" s="247"/>
      <c r="LUL35" s="247"/>
      <c r="LUM35" s="247"/>
      <c r="LUN35" s="247"/>
      <c r="LUO35" s="247"/>
      <c r="LUP35" s="247"/>
      <c r="LUQ35" s="247"/>
      <c r="LUR35" s="247"/>
      <c r="LUS35" s="247"/>
      <c r="LUT35" s="247"/>
      <c r="LUU35" s="247"/>
      <c r="LUV35" s="247"/>
      <c r="LUW35" s="247"/>
      <c r="LUX35" s="247"/>
      <c r="LUY35" s="247"/>
      <c r="LUZ35" s="247"/>
      <c r="LVA35" s="247"/>
      <c r="LVB35" s="247"/>
      <c r="LVC35" s="247"/>
      <c r="LVD35" s="247"/>
      <c r="LVE35" s="247"/>
      <c r="LVF35" s="247"/>
      <c r="LVG35" s="247"/>
      <c r="LVH35" s="247"/>
      <c r="LVI35" s="247"/>
      <c r="LVJ35" s="247"/>
      <c r="LVK35" s="247"/>
      <c r="LVL35" s="247"/>
      <c r="LVM35" s="247"/>
      <c r="LVN35" s="247"/>
      <c r="LVO35" s="247"/>
      <c r="LVP35" s="247"/>
      <c r="LVQ35" s="247"/>
      <c r="LVR35" s="247"/>
      <c r="LVS35" s="247"/>
      <c r="LVT35" s="247"/>
      <c r="LVU35" s="247"/>
      <c r="LVV35" s="247"/>
      <c r="LVW35" s="247"/>
      <c r="LVX35" s="247"/>
      <c r="LVY35" s="247"/>
      <c r="LVZ35" s="247"/>
      <c r="LWA35" s="247"/>
      <c r="LWB35" s="247"/>
      <c r="LWC35" s="247"/>
      <c r="LWD35" s="247"/>
      <c r="LWE35" s="247"/>
      <c r="LWF35" s="247"/>
      <c r="LWG35" s="247"/>
      <c r="LWH35" s="247"/>
      <c r="LWI35" s="247"/>
      <c r="LWJ35" s="247"/>
      <c r="LWK35" s="247"/>
      <c r="LWL35" s="247"/>
      <c r="LWM35" s="247"/>
      <c r="LWN35" s="247"/>
      <c r="LWO35" s="247"/>
      <c r="LWP35" s="247"/>
      <c r="LWQ35" s="247"/>
      <c r="LWR35" s="247"/>
      <c r="LWS35" s="247"/>
      <c r="LWT35" s="247"/>
      <c r="LWU35" s="247"/>
      <c r="LWV35" s="247"/>
      <c r="LWW35" s="247"/>
      <c r="LWX35" s="247"/>
      <c r="LWY35" s="247"/>
      <c r="LWZ35" s="247"/>
      <c r="LXA35" s="247"/>
      <c r="LXB35" s="247"/>
      <c r="LXC35" s="247"/>
      <c r="LXD35" s="247"/>
      <c r="LXE35" s="247"/>
      <c r="LXF35" s="247"/>
      <c r="LXG35" s="247"/>
      <c r="LXH35" s="247"/>
      <c r="LXI35" s="247"/>
      <c r="LXJ35" s="247"/>
      <c r="LXK35" s="247"/>
      <c r="LXL35" s="247"/>
      <c r="LXM35" s="247"/>
      <c r="LXN35" s="247"/>
      <c r="LXO35" s="247"/>
      <c r="LXP35" s="247"/>
      <c r="LXQ35" s="247"/>
      <c r="LXR35" s="247"/>
      <c r="LXS35" s="247"/>
      <c r="LXT35" s="247"/>
      <c r="LXU35" s="247"/>
      <c r="LXV35" s="247"/>
      <c r="LXW35" s="247"/>
      <c r="LXX35" s="247"/>
      <c r="LXY35" s="247"/>
      <c r="LXZ35" s="247"/>
      <c r="LYA35" s="247"/>
      <c r="LYB35" s="247"/>
      <c r="LYC35" s="247"/>
      <c r="LYD35" s="247"/>
      <c r="LYE35" s="247"/>
      <c r="LYF35" s="247"/>
      <c r="LYG35" s="247"/>
      <c r="LYH35" s="247"/>
      <c r="LYI35" s="247"/>
      <c r="LYJ35" s="247"/>
      <c r="LYK35" s="247"/>
      <c r="LYL35" s="247"/>
      <c r="LYM35" s="247"/>
      <c r="LYN35" s="247"/>
      <c r="LYO35" s="247"/>
      <c r="LYP35" s="247"/>
      <c r="LYQ35" s="247"/>
      <c r="LYR35" s="247"/>
      <c r="LYS35" s="247"/>
      <c r="LYT35" s="247"/>
      <c r="LYU35" s="247"/>
      <c r="LYV35" s="247"/>
      <c r="LYW35" s="247"/>
      <c r="LYX35" s="247"/>
      <c r="LYY35" s="247"/>
      <c r="LYZ35" s="247"/>
      <c r="LZA35" s="247"/>
      <c r="LZB35" s="247"/>
      <c r="LZC35" s="247"/>
      <c r="LZD35" s="247"/>
      <c r="LZE35" s="247"/>
      <c r="LZF35" s="247"/>
      <c r="LZG35" s="247"/>
      <c r="LZH35" s="247"/>
      <c r="LZI35" s="247"/>
      <c r="LZJ35" s="247"/>
      <c r="LZK35" s="247"/>
      <c r="LZL35" s="247"/>
      <c r="LZM35" s="247"/>
      <c r="LZN35" s="247"/>
      <c r="LZO35" s="247"/>
      <c r="LZP35" s="247"/>
      <c r="LZQ35" s="247"/>
      <c r="LZR35" s="247"/>
      <c r="LZS35" s="247"/>
      <c r="LZT35" s="247"/>
      <c r="LZU35" s="247"/>
      <c r="LZV35" s="247"/>
      <c r="LZW35" s="247"/>
      <c r="LZX35" s="247"/>
      <c r="LZY35" s="247"/>
      <c r="LZZ35" s="247"/>
      <c r="MAA35" s="247"/>
      <c r="MAB35" s="247"/>
      <c r="MAC35" s="247"/>
      <c r="MAD35" s="247"/>
      <c r="MAE35" s="247"/>
      <c r="MAF35" s="247"/>
      <c r="MAG35" s="247"/>
      <c r="MAH35" s="247"/>
      <c r="MAI35" s="247"/>
      <c r="MAJ35" s="247"/>
      <c r="MAK35" s="247"/>
      <c r="MAL35" s="247"/>
      <c r="MAM35" s="247"/>
      <c r="MAN35" s="247"/>
      <c r="MAO35" s="247"/>
      <c r="MAP35" s="247"/>
      <c r="MAQ35" s="247"/>
      <c r="MAR35" s="247"/>
      <c r="MAS35" s="247"/>
      <c r="MAT35" s="247"/>
      <c r="MAU35" s="247"/>
      <c r="MAV35" s="247"/>
      <c r="MAW35" s="247"/>
      <c r="MAX35" s="247"/>
      <c r="MAY35" s="247"/>
      <c r="MAZ35" s="247"/>
      <c r="MBA35" s="247"/>
      <c r="MBB35" s="247"/>
      <c r="MBC35" s="247"/>
      <c r="MBD35" s="247"/>
      <c r="MBE35" s="247"/>
      <c r="MBF35" s="247"/>
      <c r="MBG35" s="247"/>
      <c r="MBH35" s="247"/>
      <c r="MBI35" s="247"/>
      <c r="MBJ35" s="247"/>
      <c r="MBK35" s="247"/>
      <c r="MBL35" s="247"/>
      <c r="MBM35" s="247"/>
      <c r="MBN35" s="247"/>
      <c r="MBO35" s="247"/>
      <c r="MBP35" s="247"/>
      <c r="MBQ35" s="247"/>
      <c r="MBR35" s="247"/>
      <c r="MBS35" s="247"/>
      <c r="MBT35" s="247"/>
      <c r="MBU35" s="247"/>
      <c r="MBV35" s="247"/>
      <c r="MBW35" s="247"/>
      <c r="MBX35" s="247"/>
      <c r="MBY35" s="247"/>
      <c r="MBZ35" s="247"/>
      <c r="MCA35" s="247"/>
      <c r="MCB35" s="247"/>
      <c r="MCC35" s="247"/>
      <c r="MCD35" s="247"/>
      <c r="MCE35" s="247"/>
      <c r="MCF35" s="247"/>
      <c r="MCG35" s="247"/>
      <c r="MCH35" s="247"/>
      <c r="MCI35" s="247"/>
      <c r="MCJ35" s="247"/>
      <c r="MCK35" s="247"/>
      <c r="MCL35" s="247"/>
      <c r="MCM35" s="247"/>
      <c r="MCN35" s="247"/>
      <c r="MCO35" s="247"/>
      <c r="MCP35" s="247"/>
      <c r="MCQ35" s="247"/>
      <c r="MCR35" s="247"/>
      <c r="MCS35" s="247"/>
      <c r="MCT35" s="247"/>
      <c r="MCU35" s="247"/>
      <c r="MCV35" s="247"/>
      <c r="MCW35" s="247"/>
      <c r="MCX35" s="247"/>
      <c r="MCY35" s="247"/>
      <c r="MCZ35" s="247"/>
      <c r="MDA35" s="247"/>
      <c r="MDB35" s="247"/>
      <c r="MDC35" s="247"/>
      <c r="MDD35" s="247"/>
      <c r="MDE35" s="247"/>
      <c r="MDF35" s="247"/>
      <c r="MDG35" s="247"/>
      <c r="MDH35" s="247"/>
      <c r="MDI35" s="247"/>
      <c r="MDJ35" s="247"/>
      <c r="MDK35" s="247"/>
      <c r="MDL35" s="247"/>
      <c r="MDM35" s="247"/>
      <c r="MDN35" s="247"/>
      <c r="MDO35" s="247"/>
      <c r="MDP35" s="247"/>
      <c r="MDQ35" s="247"/>
      <c r="MDR35" s="247"/>
      <c r="MDS35" s="247"/>
      <c r="MDT35" s="247"/>
      <c r="MDU35" s="247"/>
      <c r="MDV35" s="247"/>
      <c r="MDW35" s="247"/>
      <c r="MDX35" s="247"/>
      <c r="MDY35" s="247"/>
      <c r="MDZ35" s="247"/>
      <c r="MEA35" s="247"/>
      <c r="MEB35" s="247"/>
      <c r="MEC35" s="247"/>
      <c r="MED35" s="247"/>
      <c r="MEE35" s="247"/>
      <c r="MEF35" s="247"/>
      <c r="MEG35" s="247"/>
      <c r="MEH35" s="247"/>
      <c r="MEI35" s="247"/>
      <c r="MEJ35" s="247"/>
      <c r="MEK35" s="247"/>
      <c r="MEL35" s="247"/>
      <c r="MEM35" s="247"/>
      <c r="MEN35" s="247"/>
      <c r="MEO35" s="247"/>
      <c r="MEP35" s="247"/>
      <c r="MEQ35" s="247"/>
      <c r="MER35" s="247"/>
      <c r="MES35" s="247"/>
      <c r="MET35" s="247"/>
      <c r="MEU35" s="247"/>
      <c r="MEV35" s="247"/>
      <c r="MEW35" s="247"/>
      <c r="MEX35" s="247"/>
      <c r="MEY35" s="247"/>
      <c r="MEZ35" s="247"/>
      <c r="MFA35" s="247"/>
      <c r="MFB35" s="247"/>
      <c r="MFC35" s="247"/>
      <c r="MFD35" s="247"/>
      <c r="MFE35" s="247"/>
      <c r="MFF35" s="247"/>
      <c r="MFG35" s="247"/>
      <c r="MFH35" s="247"/>
      <c r="MFI35" s="247"/>
      <c r="MFJ35" s="247"/>
      <c r="MFK35" s="247"/>
      <c r="MFL35" s="247"/>
      <c r="MFM35" s="247"/>
      <c r="MFN35" s="247"/>
      <c r="MFO35" s="247"/>
      <c r="MFP35" s="247"/>
      <c r="MFQ35" s="247"/>
      <c r="MFR35" s="247"/>
      <c r="MFS35" s="247"/>
      <c r="MFT35" s="247"/>
      <c r="MFU35" s="247"/>
      <c r="MFV35" s="247"/>
      <c r="MFW35" s="247"/>
      <c r="MFX35" s="247"/>
      <c r="MFY35" s="247"/>
      <c r="MFZ35" s="247"/>
      <c r="MGA35" s="247"/>
      <c r="MGB35" s="247"/>
      <c r="MGC35" s="247"/>
      <c r="MGD35" s="247"/>
      <c r="MGE35" s="247"/>
      <c r="MGF35" s="247"/>
      <c r="MGG35" s="247"/>
      <c r="MGH35" s="247"/>
      <c r="MGI35" s="247"/>
      <c r="MGJ35" s="247"/>
      <c r="MGK35" s="247"/>
      <c r="MGL35" s="247"/>
      <c r="MGM35" s="247"/>
      <c r="MGN35" s="247"/>
      <c r="MGO35" s="247"/>
      <c r="MGP35" s="247"/>
      <c r="MGQ35" s="247"/>
      <c r="MGR35" s="247"/>
      <c r="MGS35" s="247"/>
      <c r="MGT35" s="247"/>
      <c r="MGU35" s="247"/>
      <c r="MGV35" s="247"/>
      <c r="MGW35" s="247"/>
      <c r="MGX35" s="247"/>
      <c r="MGY35" s="247"/>
      <c r="MGZ35" s="247"/>
      <c r="MHA35" s="247"/>
      <c r="MHB35" s="247"/>
      <c r="MHC35" s="247"/>
      <c r="MHD35" s="247"/>
      <c r="MHE35" s="247"/>
      <c r="MHF35" s="247"/>
      <c r="MHG35" s="247"/>
      <c r="MHH35" s="247"/>
      <c r="MHI35" s="247"/>
      <c r="MHJ35" s="247"/>
      <c r="MHK35" s="247"/>
      <c r="MHL35" s="247"/>
      <c r="MHM35" s="247"/>
      <c r="MHN35" s="247"/>
      <c r="MHO35" s="247"/>
      <c r="MHP35" s="247"/>
      <c r="MHQ35" s="247"/>
      <c r="MHR35" s="247"/>
      <c r="MHS35" s="247"/>
      <c r="MHT35" s="247"/>
      <c r="MHU35" s="247"/>
      <c r="MHV35" s="247"/>
      <c r="MHW35" s="247"/>
      <c r="MHX35" s="247"/>
      <c r="MHY35" s="247"/>
      <c r="MHZ35" s="247"/>
      <c r="MIA35" s="247"/>
      <c r="MIB35" s="247"/>
      <c r="MIC35" s="247"/>
      <c r="MID35" s="247"/>
      <c r="MIE35" s="247"/>
      <c r="MIF35" s="247"/>
      <c r="MIG35" s="247"/>
      <c r="MIH35" s="247"/>
      <c r="MII35" s="247"/>
      <c r="MIJ35" s="247"/>
      <c r="MIK35" s="247"/>
      <c r="MIL35" s="247"/>
      <c r="MIM35" s="247"/>
      <c r="MIN35" s="247"/>
      <c r="MIO35" s="247"/>
      <c r="MIP35" s="247"/>
      <c r="MIQ35" s="247"/>
      <c r="MIR35" s="247"/>
      <c r="MIS35" s="247"/>
      <c r="MIT35" s="247"/>
      <c r="MIU35" s="247"/>
      <c r="MIV35" s="247"/>
      <c r="MIW35" s="247"/>
      <c r="MIX35" s="247"/>
      <c r="MIY35" s="247"/>
      <c r="MIZ35" s="247"/>
      <c r="MJA35" s="247"/>
      <c r="MJB35" s="247"/>
      <c r="MJC35" s="247"/>
      <c r="MJD35" s="247"/>
      <c r="MJE35" s="247"/>
      <c r="MJF35" s="247"/>
      <c r="MJG35" s="247"/>
      <c r="MJH35" s="247"/>
      <c r="MJI35" s="247"/>
      <c r="MJJ35" s="247"/>
      <c r="MJK35" s="247"/>
      <c r="MJL35" s="247"/>
      <c r="MJM35" s="247"/>
      <c r="MJN35" s="247"/>
      <c r="MJO35" s="247"/>
      <c r="MJP35" s="247"/>
      <c r="MJQ35" s="247"/>
      <c r="MJR35" s="247"/>
      <c r="MJS35" s="247"/>
      <c r="MJT35" s="247"/>
      <c r="MJU35" s="247"/>
      <c r="MJV35" s="247"/>
      <c r="MJW35" s="247"/>
      <c r="MJX35" s="247"/>
      <c r="MJY35" s="247"/>
      <c r="MJZ35" s="247"/>
      <c r="MKA35" s="247"/>
      <c r="MKB35" s="247"/>
      <c r="MKC35" s="247"/>
      <c r="MKD35" s="247"/>
      <c r="MKE35" s="247"/>
      <c r="MKF35" s="247"/>
      <c r="MKG35" s="247"/>
      <c r="MKH35" s="247"/>
      <c r="MKI35" s="247"/>
      <c r="MKJ35" s="247"/>
      <c r="MKK35" s="247"/>
      <c r="MKL35" s="247"/>
      <c r="MKM35" s="247"/>
      <c r="MKN35" s="247"/>
      <c r="MKO35" s="247"/>
      <c r="MKP35" s="247"/>
      <c r="MKQ35" s="247"/>
      <c r="MKR35" s="247"/>
      <c r="MKS35" s="247"/>
      <c r="MKT35" s="247"/>
      <c r="MKU35" s="247"/>
      <c r="MKV35" s="247"/>
      <c r="MKW35" s="247"/>
      <c r="MKX35" s="247"/>
      <c r="MKY35" s="247"/>
      <c r="MKZ35" s="247"/>
      <c r="MLA35" s="247"/>
      <c r="MLB35" s="247"/>
      <c r="MLC35" s="247"/>
      <c r="MLD35" s="247"/>
      <c r="MLE35" s="247"/>
      <c r="MLF35" s="247"/>
      <c r="MLG35" s="247"/>
      <c r="MLH35" s="247"/>
      <c r="MLI35" s="247"/>
      <c r="MLJ35" s="247"/>
      <c r="MLK35" s="247"/>
      <c r="MLL35" s="247"/>
      <c r="MLM35" s="247"/>
      <c r="MLN35" s="247"/>
      <c r="MLO35" s="247"/>
      <c r="MLP35" s="247"/>
      <c r="MLQ35" s="247"/>
      <c r="MLR35" s="247"/>
      <c r="MLS35" s="247"/>
      <c r="MLT35" s="247"/>
      <c r="MLU35" s="247"/>
      <c r="MLV35" s="247"/>
      <c r="MLW35" s="247"/>
      <c r="MLX35" s="247"/>
      <c r="MLY35" s="247"/>
      <c r="MLZ35" s="247"/>
      <c r="MMA35" s="247"/>
      <c r="MMB35" s="247"/>
      <c r="MMC35" s="247"/>
      <c r="MMD35" s="247"/>
      <c r="MME35" s="247"/>
      <c r="MMF35" s="247"/>
      <c r="MMG35" s="247"/>
      <c r="MMH35" s="247"/>
      <c r="MMI35" s="247"/>
      <c r="MMJ35" s="247"/>
      <c r="MMK35" s="247"/>
      <c r="MML35" s="247"/>
      <c r="MMM35" s="247"/>
      <c r="MMN35" s="247"/>
      <c r="MMO35" s="247"/>
      <c r="MMP35" s="247"/>
      <c r="MMQ35" s="247"/>
      <c r="MMR35" s="247"/>
      <c r="MMS35" s="247"/>
      <c r="MMT35" s="247"/>
      <c r="MMU35" s="247"/>
      <c r="MMV35" s="247"/>
      <c r="MMW35" s="247"/>
      <c r="MMX35" s="247"/>
      <c r="MMY35" s="247"/>
      <c r="MMZ35" s="247"/>
      <c r="MNA35" s="247"/>
      <c r="MNB35" s="247"/>
      <c r="MNC35" s="247"/>
      <c r="MND35" s="247"/>
      <c r="MNE35" s="247"/>
      <c r="MNF35" s="247"/>
      <c r="MNG35" s="247"/>
      <c r="MNH35" s="247"/>
      <c r="MNI35" s="247"/>
      <c r="MNJ35" s="247"/>
      <c r="MNK35" s="247"/>
      <c r="MNL35" s="247"/>
      <c r="MNM35" s="247"/>
      <c r="MNN35" s="247"/>
      <c r="MNO35" s="247"/>
      <c r="MNP35" s="247"/>
      <c r="MNQ35" s="247"/>
      <c r="MNR35" s="247"/>
      <c r="MNS35" s="247"/>
      <c r="MNT35" s="247"/>
      <c r="MNU35" s="247"/>
      <c r="MNV35" s="247"/>
      <c r="MNW35" s="247"/>
      <c r="MNX35" s="247"/>
      <c r="MNY35" s="247"/>
      <c r="MNZ35" s="247"/>
      <c r="MOA35" s="247"/>
      <c r="MOB35" s="247"/>
      <c r="MOC35" s="247"/>
      <c r="MOD35" s="247"/>
      <c r="MOE35" s="247"/>
      <c r="MOF35" s="247"/>
      <c r="MOG35" s="247"/>
      <c r="MOH35" s="247"/>
      <c r="MOI35" s="247"/>
      <c r="MOJ35" s="247"/>
      <c r="MOK35" s="247"/>
      <c r="MOL35" s="247"/>
      <c r="MOM35" s="247"/>
      <c r="MON35" s="247"/>
      <c r="MOO35" s="247"/>
      <c r="MOP35" s="247"/>
      <c r="MOQ35" s="247"/>
      <c r="MOR35" s="247"/>
      <c r="MOS35" s="247"/>
      <c r="MOT35" s="247"/>
      <c r="MOU35" s="247"/>
      <c r="MOV35" s="247"/>
      <c r="MOW35" s="247"/>
      <c r="MOX35" s="247"/>
      <c r="MOY35" s="247"/>
      <c r="MOZ35" s="247"/>
      <c r="MPA35" s="247"/>
      <c r="MPB35" s="247"/>
      <c r="MPC35" s="247"/>
      <c r="MPD35" s="247"/>
      <c r="MPE35" s="247"/>
      <c r="MPF35" s="247"/>
      <c r="MPG35" s="247"/>
      <c r="MPH35" s="247"/>
      <c r="MPI35" s="247"/>
      <c r="MPJ35" s="247"/>
      <c r="MPK35" s="247"/>
      <c r="MPL35" s="247"/>
      <c r="MPM35" s="247"/>
      <c r="MPN35" s="247"/>
      <c r="MPO35" s="247"/>
      <c r="MPP35" s="247"/>
      <c r="MPQ35" s="247"/>
      <c r="MPR35" s="247"/>
      <c r="MPS35" s="247"/>
      <c r="MPT35" s="247"/>
      <c r="MPU35" s="247"/>
      <c r="MPV35" s="247"/>
      <c r="MPW35" s="247"/>
      <c r="MPX35" s="247"/>
      <c r="MPY35" s="247"/>
      <c r="MPZ35" s="247"/>
      <c r="MQA35" s="247"/>
      <c r="MQB35" s="247"/>
      <c r="MQC35" s="247"/>
      <c r="MQD35" s="247"/>
      <c r="MQE35" s="247"/>
      <c r="MQF35" s="247"/>
      <c r="MQG35" s="247"/>
      <c r="MQH35" s="247"/>
      <c r="MQI35" s="247"/>
      <c r="MQJ35" s="247"/>
      <c r="MQK35" s="247"/>
      <c r="MQL35" s="247"/>
      <c r="MQM35" s="247"/>
      <c r="MQN35" s="247"/>
      <c r="MQO35" s="247"/>
      <c r="MQP35" s="247"/>
      <c r="MQQ35" s="247"/>
      <c r="MQR35" s="247"/>
      <c r="MQS35" s="247"/>
      <c r="MQT35" s="247"/>
      <c r="MQU35" s="247"/>
      <c r="MQV35" s="247"/>
      <c r="MQW35" s="247"/>
      <c r="MQX35" s="247"/>
      <c r="MQY35" s="247"/>
      <c r="MQZ35" s="247"/>
      <c r="MRA35" s="247"/>
      <c r="MRB35" s="247"/>
      <c r="MRC35" s="247"/>
      <c r="MRD35" s="247"/>
      <c r="MRE35" s="247"/>
      <c r="MRF35" s="247"/>
      <c r="MRG35" s="247"/>
      <c r="MRH35" s="247"/>
      <c r="MRI35" s="247"/>
      <c r="MRJ35" s="247"/>
      <c r="MRK35" s="247"/>
      <c r="MRL35" s="247"/>
      <c r="MRM35" s="247"/>
      <c r="MRN35" s="247"/>
      <c r="MRO35" s="247"/>
      <c r="MRP35" s="247"/>
      <c r="MRQ35" s="247"/>
      <c r="MRR35" s="247"/>
      <c r="MRS35" s="247"/>
      <c r="MRT35" s="247"/>
      <c r="MRU35" s="247"/>
      <c r="MRV35" s="247"/>
      <c r="MRW35" s="247"/>
      <c r="MRX35" s="247"/>
      <c r="MRY35" s="247"/>
      <c r="MRZ35" s="247"/>
      <c r="MSA35" s="247"/>
      <c r="MSB35" s="247"/>
      <c r="MSC35" s="247"/>
      <c r="MSD35" s="247"/>
      <c r="MSE35" s="247"/>
      <c r="MSF35" s="247"/>
      <c r="MSG35" s="247"/>
      <c r="MSH35" s="247"/>
      <c r="MSI35" s="247"/>
      <c r="MSJ35" s="247"/>
      <c r="MSK35" s="247"/>
      <c r="MSL35" s="247"/>
      <c r="MSM35" s="247"/>
      <c r="MSN35" s="247"/>
      <c r="MSO35" s="247"/>
      <c r="MSP35" s="247"/>
      <c r="MSQ35" s="247"/>
      <c r="MSR35" s="247"/>
      <c r="MSS35" s="247"/>
      <c r="MST35" s="247"/>
      <c r="MSU35" s="247"/>
      <c r="MSV35" s="247"/>
      <c r="MSW35" s="247"/>
      <c r="MSX35" s="247"/>
      <c r="MSY35" s="247"/>
      <c r="MSZ35" s="247"/>
      <c r="MTA35" s="247"/>
      <c r="MTB35" s="247"/>
      <c r="MTC35" s="247"/>
      <c r="MTD35" s="247"/>
      <c r="MTE35" s="247"/>
      <c r="MTF35" s="247"/>
      <c r="MTG35" s="247"/>
      <c r="MTH35" s="247"/>
      <c r="MTI35" s="247"/>
      <c r="MTJ35" s="247"/>
      <c r="MTK35" s="247"/>
      <c r="MTL35" s="247"/>
      <c r="MTM35" s="247"/>
      <c r="MTN35" s="247"/>
      <c r="MTO35" s="247"/>
      <c r="MTP35" s="247"/>
      <c r="MTQ35" s="247"/>
      <c r="MTR35" s="247"/>
      <c r="MTS35" s="247"/>
      <c r="MTT35" s="247"/>
      <c r="MTU35" s="247"/>
      <c r="MTV35" s="247"/>
      <c r="MTW35" s="247"/>
      <c r="MTX35" s="247"/>
      <c r="MTY35" s="247"/>
      <c r="MTZ35" s="247"/>
      <c r="MUA35" s="247"/>
      <c r="MUB35" s="247"/>
      <c r="MUC35" s="247"/>
      <c r="MUD35" s="247"/>
      <c r="MUE35" s="247"/>
      <c r="MUF35" s="247"/>
      <c r="MUG35" s="247"/>
      <c r="MUH35" s="247"/>
      <c r="MUI35" s="247"/>
      <c r="MUJ35" s="247"/>
      <c r="MUK35" s="247"/>
      <c r="MUL35" s="247"/>
      <c r="MUM35" s="247"/>
      <c r="MUN35" s="247"/>
      <c r="MUO35" s="247"/>
      <c r="MUP35" s="247"/>
      <c r="MUQ35" s="247"/>
      <c r="MUR35" s="247"/>
      <c r="MUS35" s="247"/>
      <c r="MUT35" s="247"/>
      <c r="MUU35" s="247"/>
      <c r="MUV35" s="247"/>
      <c r="MUW35" s="247"/>
      <c r="MUX35" s="247"/>
      <c r="MUY35" s="247"/>
      <c r="MUZ35" s="247"/>
      <c r="MVA35" s="247"/>
      <c r="MVB35" s="247"/>
      <c r="MVC35" s="247"/>
      <c r="MVD35" s="247"/>
      <c r="MVE35" s="247"/>
      <c r="MVF35" s="247"/>
      <c r="MVG35" s="247"/>
      <c r="MVH35" s="247"/>
      <c r="MVI35" s="247"/>
      <c r="MVJ35" s="247"/>
      <c r="MVK35" s="247"/>
      <c r="MVL35" s="247"/>
      <c r="MVM35" s="247"/>
      <c r="MVN35" s="247"/>
      <c r="MVO35" s="247"/>
      <c r="MVP35" s="247"/>
      <c r="MVQ35" s="247"/>
      <c r="MVR35" s="247"/>
      <c r="MVS35" s="247"/>
      <c r="MVT35" s="247"/>
      <c r="MVU35" s="247"/>
      <c r="MVV35" s="247"/>
      <c r="MVW35" s="247"/>
      <c r="MVX35" s="247"/>
      <c r="MVY35" s="247"/>
      <c r="MVZ35" s="247"/>
      <c r="MWA35" s="247"/>
      <c r="MWB35" s="247"/>
      <c r="MWC35" s="247"/>
      <c r="MWD35" s="247"/>
      <c r="MWE35" s="247"/>
      <c r="MWF35" s="247"/>
      <c r="MWG35" s="247"/>
      <c r="MWH35" s="247"/>
      <c r="MWI35" s="247"/>
      <c r="MWJ35" s="247"/>
      <c r="MWK35" s="247"/>
      <c r="MWL35" s="247"/>
      <c r="MWM35" s="247"/>
      <c r="MWN35" s="247"/>
      <c r="MWO35" s="247"/>
      <c r="MWP35" s="247"/>
      <c r="MWQ35" s="247"/>
      <c r="MWR35" s="247"/>
      <c r="MWS35" s="247"/>
      <c r="MWT35" s="247"/>
      <c r="MWU35" s="247"/>
      <c r="MWV35" s="247"/>
      <c r="MWW35" s="247"/>
      <c r="MWX35" s="247"/>
      <c r="MWY35" s="247"/>
      <c r="MWZ35" s="247"/>
      <c r="MXA35" s="247"/>
      <c r="MXB35" s="247"/>
      <c r="MXC35" s="247"/>
      <c r="MXD35" s="247"/>
      <c r="MXE35" s="247"/>
      <c r="MXF35" s="247"/>
      <c r="MXG35" s="247"/>
      <c r="MXH35" s="247"/>
      <c r="MXI35" s="247"/>
      <c r="MXJ35" s="247"/>
      <c r="MXK35" s="247"/>
      <c r="MXL35" s="247"/>
      <c r="MXM35" s="247"/>
      <c r="MXN35" s="247"/>
      <c r="MXO35" s="247"/>
      <c r="MXP35" s="247"/>
      <c r="MXQ35" s="247"/>
      <c r="MXR35" s="247"/>
      <c r="MXS35" s="247"/>
      <c r="MXT35" s="247"/>
      <c r="MXU35" s="247"/>
      <c r="MXV35" s="247"/>
      <c r="MXW35" s="247"/>
      <c r="MXX35" s="247"/>
      <c r="MXY35" s="247"/>
      <c r="MXZ35" s="247"/>
      <c r="MYA35" s="247"/>
      <c r="MYB35" s="247"/>
      <c r="MYC35" s="247"/>
      <c r="MYD35" s="247"/>
      <c r="MYE35" s="247"/>
      <c r="MYF35" s="247"/>
      <c r="MYG35" s="247"/>
      <c r="MYH35" s="247"/>
      <c r="MYI35" s="247"/>
      <c r="MYJ35" s="247"/>
      <c r="MYK35" s="247"/>
      <c r="MYL35" s="247"/>
      <c r="MYM35" s="247"/>
      <c r="MYN35" s="247"/>
      <c r="MYO35" s="247"/>
      <c r="MYP35" s="247"/>
      <c r="MYQ35" s="247"/>
      <c r="MYR35" s="247"/>
      <c r="MYS35" s="247"/>
      <c r="MYT35" s="247"/>
      <c r="MYU35" s="247"/>
      <c r="MYV35" s="247"/>
      <c r="MYW35" s="247"/>
      <c r="MYX35" s="247"/>
      <c r="MYY35" s="247"/>
      <c r="MYZ35" s="247"/>
      <c r="MZA35" s="247"/>
      <c r="MZB35" s="247"/>
      <c r="MZC35" s="247"/>
      <c r="MZD35" s="247"/>
      <c r="MZE35" s="247"/>
      <c r="MZF35" s="247"/>
      <c r="MZG35" s="247"/>
      <c r="MZH35" s="247"/>
      <c r="MZI35" s="247"/>
      <c r="MZJ35" s="247"/>
      <c r="MZK35" s="247"/>
      <c r="MZL35" s="247"/>
      <c r="MZM35" s="247"/>
      <c r="MZN35" s="247"/>
      <c r="MZO35" s="247"/>
      <c r="MZP35" s="247"/>
      <c r="MZQ35" s="247"/>
      <c r="MZR35" s="247"/>
      <c r="MZS35" s="247"/>
      <c r="MZT35" s="247"/>
      <c r="MZU35" s="247"/>
      <c r="MZV35" s="247"/>
      <c r="MZW35" s="247"/>
      <c r="MZX35" s="247"/>
      <c r="MZY35" s="247"/>
      <c r="MZZ35" s="247"/>
      <c r="NAA35" s="247"/>
      <c r="NAB35" s="247"/>
      <c r="NAC35" s="247"/>
      <c r="NAD35" s="247"/>
      <c r="NAE35" s="247"/>
      <c r="NAF35" s="247"/>
      <c r="NAG35" s="247"/>
      <c r="NAH35" s="247"/>
      <c r="NAI35" s="247"/>
      <c r="NAJ35" s="247"/>
      <c r="NAK35" s="247"/>
      <c r="NAL35" s="247"/>
      <c r="NAM35" s="247"/>
      <c r="NAN35" s="247"/>
      <c r="NAO35" s="247"/>
      <c r="NAP35" s="247"/>
      <c r="NAQ35" s="247"/>
      <c r="NAR35" s="247"/>
      <c r="NAS35" s="247"/>
      <c r="NAT35" s="247"/>
      <c r="NAU35" s="247"/>
      <c r="NAV35" s="247"/>
      <c r="NAW35" s="247"/>
      <c r="NAX35" s="247"/>
      <c r="NAY35" s="247"/>
      <c r="NAZ35" s="247"/>
      <c r="NBA35" s="247"/>
      <c r="NBB35" s="247"/>
      <c r="NBC35" s="247"/>
      <c r="NBD35" s="247"/>
      <c r="NBE35" s="247"/>
      <c r="NBF35" s="247"/>
      <c r="NBG35" s="247"/>
      <c r="NBH35" s="247"/>
      <c r="NBI35" s="247"/>
      <c r="NBJ35" s="247"/>
      <c r="NBK35" s="247"/>
      <c r="NBL35" s="247"/>
      <c r="NBM35" s="247"/>
      <c r="NBN35" s="247"/>
      <c r="NBO35" s="247"/>
      <c r="NBP35" s="247"/>
      <c r="NBQ35" s="247"/>
      <c r="NBR35" s="247"/>
      <c r="NBS35" s="247"/>
      <c r="NBT35" s="247"/>
      <c r="NBU35" s="247"/>
      <c r="NBV35" s="247"/>
      <c r="NBW35" s="247"/>
      <c r="NBX35" s="247"/>
      <c r="NBY35" s="247"/>
      <c r="NBZ35" s="247"/>
      <c r="NCA35" s="247"/>
      <c r="NCB35" s="247"/>
      <c r="NCC35" s="247"/>
      <c r="NCD35" s="247"/>
      <c r="NCE35" s="247"/>
      <c r="NCF35" s="247"/>
      <c r="NCG35" s="247"/>
      <c r="NCH35" s="247"/>
      <c r="NCI35" s="247"/>
      <c r="NCJ35" s="247"/>
      <c r="NCK35" s="247"/>
      <c r="NCL35" s="247"/>
      <c r="NCM35" s="247"/>
      <c r="NCN35" s="247"/>
      <c r="NCO35" s="247"/>
      <c r="NCP35" s="247"/>
      <c r="NCQ35" s="247"/>
      <c r="NCR35" s="247"/>
      <c r="NCS35" s="247"/>
      <c r="NCT35" s="247"/>
      <c r="NCU35" s="247"/>
      <c r="NCV35" s="247"/>
      <c r="NCW35" s="247"/>
      <c r="NCX35" s="247"/>
      <c r="NCY35" s="247"/>
      <c r="NCZ35" s="247"/>
      <c r="NDA35" s="247"/>
      <c r="NDB35" s="247"/>
      <c r="NDC35" s="247"/>
      <c r="NDD35" s="247"/>
      <c r="NDE35" s="247"/>
      <c r="NDF35" s="247"/>
      <c r="NDG35" s="247"/>
      <c r="NDH35" s="247"/>
      <c r="NDI35" s="247"/>
      <c r="NDJ35" s="247"/>
      <c r="NDK35" s="247"/>
      <c r="NDL35" s="247"/>
      <c r="NDM35" s="247"/>
      <c r="NDN35" s="247"/>
      <c r="NDO35" s="247"/>
      <c r="NDP35" s="247"/>
      <c r="NDQ35" s="247"/>
      <c r="NDR35" s="247"/>
      <c r="NDS35" s="247"/>
      <c r="NDT35" s="247"/>
      <c r="NDU35" s="247"/>
      <c r="NDV35" s="247"/>
      <c r="NDW35" s="247"/>
      <c r="NDX35" s="247"/>
      <c r="NDY35" s="247"/>
      <c r="NDZ35" s="247"/>
      <c r="NEA35" s="247"/>
      <c r="NEB35" s="247"/>
      <c r="NEC35" s="247"/>
      <c r="NED35" s="247"/>
      <c r="NEE35" s="247"/>
      <c r="NEF35" s="247"/>
      <c r="NEG35" s="247"/>
      <c r="NEH35" s="247"/>
      <c r="NEI35" s="247"/>
      <c r="NEJ35" s="247"/>
      <c r="NEK35" s="247"/>
      <c r="NEL35" s="247"/>
      <c r="NEM35" s="247"/>
      <c r="NEN35" s="247"/>
      <c r="NEO35" s="247"/>
      <c r="NEP35" s="247"/>
      <c r="NEQ35" s="247"/>
      <c r="NER35" s="247"/>
      <c r="NES35" s="247"/>
      <c r="NET35" s="247"/>
      <c r="NEU35" s="247"/>
      <c r="NEV35" s="247"/>
      <c r="NEW35" s="247"/>
      <c r="NEX35" s="247"/>
      <c r="NEY35" s="247"/>
      <c r="NEZ35" s="247"/>
      <c r="NFA35" s="247"/>
      <c r="NFB35" s="247"/>
      <c r="NFC35" s="247"/>
      <c r="NFD35" s="247"/>
      <c r="NFE35" s="247"/>
      <c r="NFF35" s="247"/>
      <c r="NFG35" s="247"/>
      <c r="NFH35" s="247"/>
      <c r="NFI35" s="247"/>
      <c r="NFJ35" s="247"/>
      <c r="NFK35" s="247"/>
      <c r="NFL35" s="247"/>
      <c r="NFM35" s="247"/>
      <c r="NFN35" s="247"/>
      <c r="NFO35" s="247"/>
      <c r="NFP35" s="247"/>
      <c r="NFQ35" s="247"/>
      <c r="NFR35" s="247"/>
      <c r="NFS35" s="247"/>
      <c r="NFT35" s="247"/>
      <c r="NFU35" s="247"/>
      <c r="NFV35" s="247"/>
      <c r="NFW35" s="247"/>
      <c r="NFX35" s="247"/>
      <c r="NFY35" s="247"/>
      <c r="NFZ35" s="247"/>
      <c r="NGA35" s="247"/>
      <c r="NGB35" s="247"/>
      <c r="NGC35" s="247"/>
      <c r="NGD35" s="247"/>
      <c r="NGE35" s="247"/>
      <c r="NGF35" s="247"/>
      <c r="NGG35" s="247"/>
      <c r="NGH35" s="247"/>
      <c r="NGI35" s="247"/>
      <c r="NGJ35" s="247"/>
      <c r="NGK35" s="247"/>
      <c r="NGL35" s="247"/>
      <c r="NGM35" s="247"/>
      <c r="NGN35" s="247"/>
      <c r="NGO35" s="247"/>
      <c r="NGP35" s="247"/>
      <c r="NGQ35" s="247"/>
      <c r="NGR35" s="247"/>
      <c r="NGS35" s="247"/>
      <c r="NGT35" s="247"/>
      <c r="NGU35" s="247"/>
      <c r="NGV35" s="247"/>
      <c r="NGW35" s="247"/>
      <c r="NGX35" s="247"/>
      <c r="NGY35" s="247"/>
      <c r="NGZ35" s="247"/>
      <c r="NHA35" s="247"/>
      <c r="NHB35" s="247"/>
      <c r="NHC35" s="247"/>
      <c r="NHD35" s="247"/>
      <c r="NHE35" s="247"/>
      <c r="NHF35" s="247"/>
      <c r="NHG35" s="247"/>
      <c r="NHH35" s="247"/>
      <c r="NHI35" s="247"/>
      <c r="NHJ35" s="247"/>
      <c r="NHK35" s="247"/>
      <c r="NHL35" s="247"/>
      <c r="NHM35" s="247"/>
      <c r="NHN35" s="247"/>
      <c r="NHO35" s="247"/>
      <c r="NHP35" s="247"/>
      <c r="NHQ35" s="247"/>
      <c r="NHR35" s="247"/>
      <c r="NHS35" s="247"/>
      <c r="NHT35" s="247"/>
      <c r="NHU35" s="247"/>
      <c r="NHV35" s="247"/>
      <c r="NHW35" s="247"/>
      <c r="NHX35" s="247"/>
      <c r="NHY35" s="247"/>
      <c r="NHZ35" s="247"/>
      <c r="NIA35" s="247"/>
      <c r="NIB35" s="247"/>
      <c r="NIC35" s="247"/>
      <c r="NID35" s="247"/>
      <c r="NIE35" s="247"/>
      <c r="NIF35" s="247"/>
      <c r="NIG35" s="247"/>
      <c r="NIH35" s="247"/>
      <c r="NII35" s="247"/>
      <c r="NIJ35" s="247"/>
      <c r="NIK35" s="247"/>
      <c r="NIL35" s="247"/>
      <c r="NIM35" s="247"/>
      <c r="NIN35" s="247"/>
      <c r="NIO35" s="247"/>
      <c r="NIP35" s="247"/>
      <c r="NIQ35" s="247"/>
      <c r="NIR35" s="247"/>
      <c r="NIS35" s="247"/>
      <c r="NIT35" s="247"/>
      <c r="NIU35" s="247"/>
      <c r="NIV35" s="247"/>
      <c r="NIW35" s="247"/>
      <c r="NIX35" s="247"/>
      <c r="NIY35" s="247"/>
      <c r="NIZ35" s="247"/>
      <c r="NJA35" s="247"/>
      <c r="NJB35" s="247"/>
      <c r="NJC35" s="247"/>
      <c r="NJD35" s="247"/>
      <c r="NJE35" s="247"/>
      <c r="NJF35" s="247"/>
      <c r="NJG35" s="247"/>
      <c r="NJH35" s="247"/>
      <c r="NJI35" s="247"/>
      <c r="NJJ35" s="247"/>
      <c r="NJK35" s="247"/>
      <c r="NJL35" s="247"/>
      <c r="NJM35" s="247"/>
      <c r="NJN35" s="247"/>
      <c r="NJO35" s="247"/>
      <c r="NJP35" s="247"/>
      <c r="NJQ35" s="247"/>
      <c r="NJR35" s="247"/>
      <c r="NJS35" s="247"/>
      <c r="NJT35" s="247"/>
      <c r="NJU35" s="247"/>
      <c r="NJV35" s="247"/>
      <c r="NJW35" s="247"/>
      <c r="NJX35" s="247"/>
      <c r="NJY35" s="247"/>
      <c r="NJZ35" s="247"/>
      <c r="NKA35" s="247"/>
      <c r="NKB35" s="247"/>
      <c r="NKC35" s="247"/>
      <c r="NKD35" s="247"/>
      <c r="NKE35" s="247"/>
      <c r="NKF35" s="247"/>
      <c r="NKG35" s="247"/>
      <c r="NKH35" s="247"/>
      <c r="NKI35" s="247"/>
      <c r="NKJ35" s="247"/>
      <c r="NKK35" s="247"/>
      <c r="NKL35" s="247"/>
      <c r="NKM35" s="247"/>
      <c r="NKN35" s="247"/>
      <c r="NKO35" s="247"/>
      <c r="NKP35" s="247"/>
      <c r="NKQ35" s="247"/>
      <c r="NKR35" s="247"/>
      <c r="NKS35" s="247"/>
      <c r="NKT35" s="247"/>
      <c r="NKU35" s="247"/>
      <c r="NKV35" s="247"/>
      <c r="NKW35" s="247"/>
      <c r="NKX35" s="247"/>
      <c r="NKY35" s="247"/>
      <c r="NKZ35" s="247"/>
      <c r="NLA35" s="247"/>
      <c r="NLB35" s="247"/>
      <c r="NLC35" s="247"/>
      <c r="NLD35" s="247"/>
      <c r="NLE35" s="247"/>
      <c r="NLF35" s="247"/>
      <c r="NLG35" s="247"/>
      <c r="NLH35" s="247"/>
      <c r="NLI35" s="247"/>
      <c r="NLJ35" s="247"/>
      <c r="NLK35" s="247"/>
      <c r="NLL35" s="247"/>
      <c r="NLM35" s="247"/>
      <c r="NLN35" s="247"/>
      <c r="NLO35" s="247"/>
      <c r="NLP35" s="247"/>
      <c r="NLQ35" s="247"/>
      <c r="NLR35" s="247"/>
      <c r="NLS35" s="247"/>
      <c r="NLT35" s="247"/>
      <c r="NLU35" s="247"/>
      <c r="NLV35" s="247"/>
      <c r="NLW35" s="247"/>
      <c r="NLX35" s="247"/>
      <c r="NLY35" s="247"/>
      <c r="NLZ35" s="247"/>
      <c r="NMA35" s="247"/>
      <c r="NMB35" s="247"/>
      <c r="NMC35" s="247"/>
      <c r="NMD35" s="247"/>
      <c r="NME35" s="247"/>
      <c r="NMF35" s="247"/>
      <c r="NMG35" s="247"/>
      <c r="NMH35" s="247"/>
      <c r="NMI35" s="247"/>
      <c r="NMJ35" s="247"/>
      <c r="NMK35" s="247"/>
      <c r="NML35" s="247"/>
      <c r="NMM35" s="247"/>
      <c r="NMN35" s="247"/>
      <c r="NMO35" s="247"/>
      <c r="NMP35" s="247"/>
      <c r="NMQ35" s="247"/>
      <c r="NMR35" s="247"/>
      <c r="NMS35" s="247"/>
      <c r="NMT35" s="247"/>
      <c r="NMU35" s="247"/>
      <c r="NMV35" s="247"/>
      <c r="NMW35" s="247"/>
      <c r="NMX35" s="247"/>
      <c r="NMY35" s="247"/>
      <c r="NMZ35" s="247"/>
      <c r="NNA35" s="247"/>
      <c r="NNB35" s="247"/>
      <c r="NNC35" s="247"/>
      <c r="NND35" s="247"/>
      <c r="NNE35" s="247"/>
      <c r="NNF35" s="247"/>
      <c r="NNG35" s="247"/>
      <c r="NNH35" s="247"/>
      <c r="NNI35" s="247"/>
      <c r="NNJ35" s="247"/>
      <c r="NNK35" s="247"/>
      <c r="NNL35" s="247"/>
      <c r="NNM35" s="247"/>
      <c r="NNN35" s="247"/>
      <c r="NNO35" s="247"/>
      <c r="NNP35" s="247"/>
      <c r="NNQ35" s="247"/>
      <c r="NNR35" s="247"/>
      <c r="NNS35" s="247"/>
      <c r="NNT35" s="247"/>
      <c r="NNU35" s="247"/>
      <c r="NNV35" s="247"/>
      <c r="NNW35" s="247"/>
      <c r="NNX35" s="247"/>
      <c r="NNY35" s="247"/>
      <c r="NNZ35" s="247"/>
      <c r="NOA35" s="247"/>
      <c r="NOB35" s="247"/>
      <c r="NOC35" s="247"/>
      <c r="NOD35" s="247"/>
      <c r="NOE35" s="247"/>
      <c r="NOF35" s="247"/>
      <c r="NOG35" s="247"/>
      <c r="NOH35" s="247"/>
      <c r="NOI35" s="247"/>
      <c r="NOJ35" s="247"/>
      <c r="NOK35" s="247"/>
      <c r="NOL35" s="247"/>
      <c r="NOM35" s="247"/>
      <c r="NON35" s="247"/>
      <c r="NOO35" s="247"/>
      <c r="NOP35" s="247"/>
      <c r="NOQ35" s="247"/>
      <c r="NOR35" s="247"/>
      <c r="NOS35" s="247"/>
      <c r="NOT35" s="247"/>
      <c r="NOU35" s="247"/>
      <c r="NOV35" s="247"/>
      <c r="NOW35" s="247"/>
      <c r="NOX35" s="247"/>
      <c r="NOY35" s="247"/>
      <c r="NOZ35" s="247"/>
      <c r="NPA35" s="247"/>
      <c r="NPB35" s="247"/>
      <c r="NPC35" s="247"/>
      <c r="NPD35" s="247"/>
      <c r="NPE35" s="247"/>
      <c r="NPF35" s="247"/>
      <c r="NPG35" s="247"/>
      <c r="NPH35" s="247"/>
      <c r="NPI35" s="247"/>
      <c r="NPJ35" s="247"/>
      <c r="NPK35" s="247"/>
      <c r="NPL35" s="247"/>
      <c r="NPM35" s="247"/>
      <c r="NPN35" s="247"/>
      <c r="NPO35" s="247"/>
      <c r="NPP35" s="247"/>
      <c r="NPQ35" s="247"/>
      <c r="NPR35" s="247"/>
      <c r="NPS35" s="247"/>
      <c r="NPT35" s="247"/>
      <c r="NPU35" s="247"/>
      <c r="NPV35" s="247"/>
      <c r="NPW35" s="247"/>
      <c r="NPX35" s="247"/>
      <c r="NPY35" s="247"/>
      <c r="NPZ35" s="247"/>
      <c r="NQA35" s="247"/>
      <c r="NQB35" s="247"/>
      <c r="NQC35" s="247"/>
      <c r="NQD35" s="247"/>
      <c r="NQE35" s="247"/>
      <c r="NQF35" s="247"/>
      <c r="NQG35" s="247"/>
      <c r="NQH35" s="247"/>
      <c r="NQI35" s="247"/>
      <c r="NQJ35" s="247"/>
      <c r="NQK35" s="247"/>
      <c r="NQL35" s="247"/>
      <c r="NQM35" s="247"/>
      <c r="NQN35" s="247"/>
      <c r="NQO35" s="247"/>
      <c r="NQP35" s="247"/>
      <c r="NQQ35" s="247"/>
      <c r="NQR35" s="247"/>
      <c r="NQS35" s="247"/>
      <c r="NQT35" s="247"/>
      <c r="NQU35" s="247"/>
      <c r="NQV35" s="247"/>
      <c r="NQW35" s="247"/>
      <c r="NQX35" s="247"/>
      <c r="NQY35" s="247"/>
      <c r="NQZ35" s="247"/>
      <c r="NRA35" s="247"/>
      <c r="NRB35" s="247"/>
      <c r="NRC35" s="247"/>
      <c r="NRD35" s="247"/>
      <c r="NRE35" s="247"/>
      <c r="NRF35" s="247"/>
      <c r="NRG35" s="247"/>
      <c r="NRH35" s="247"/>
      <c r="NRI35" s="247"/>
      <c r="NRJ35" s="247"/>
      <c r="NRK35" s="247"/>
      <c r="NRL35" s="247"/>
      <c r="NRM35" s="247"/>
      <c r="NRN35" s="247"/>
      <c r="NRO35" s="247"/>
      <c r="NRP35" s="247"/>
      <c r="NRQ35" s="247"/>
      <c r="NRR35" s="247"/>
      <c r="NRS35" s="247"/>
      <c r="NRT35" s="247"/>
      <c r="NRU35" s="247"/>
      <c r="NRV35" s="247"/>
      <c r="NRW35" s="247"/>
      <c r="NRX35" s="247"/>
      <c r="NRY35" s="247"/>
      <c r="NRZ35" s="247"/>
      <c r="NSA35" s="247"/>
      <c r="NSB35" s="247"/>
      <c r="NSC35" s="247"/>
      <c r="NSD35" s="247"/>
      <c r="NSE35" s="247"/>
      <c r="NSF35" s="247"/>
      <c r="NSG35" s="247"/>
      <c r="NSH35" s="247"/>
      <c r="NSI35" s="247"/>
      <c r="NSJ35" s="247"/>
      <c r="NSK35" s="247"/>
      <c r="NSL35" s="247"/>
      <c r="NSM35" s="247"/>
      <c r="NSN35" s="247"/>
      <c r="NSO35" s="247"/>
      <c r="NSP35" s="247"/>
      <c r="NSQ35" s="247"/>
      <c r="NSR35" s="247"/>
      <c r="NSS35" s="247"/>
      <c r="NST35" s="247"/>
      <c r="NSU35" s="247"/>
      <c r="NSV35" s="247"/>
      <c r="NSW35" s="247"/>
      <c r="NSX35" s="247"/>
      <c r="NSY35" s="247"/>
      <c r="NSZ35" s="247"/>
      <c r="NTA35" s="247"/>
      <c r="NTB35" s="247"/>
      <c r="NTC35" s="247"/>
      <c r="NTD35" s="247"/>
      <c r="NTE35" s="247"/>
      <c r="NTF35" s="247"/>
      <c r="NTG35" s="247"/>
      <c r="NTH35" s="247"/>
      <c r="NTI35" s="247"/>
      <c r="NTJ35" s="247"/>
      <c r="NTK35" s="247"/>
      <c r="NTL35" s="247"/>
      <c r="NTM35" s="247"/>
      <c r="NTN35" s="247"/>
      <c r="NTO35" s="247"/>
      <c r="NTP35" s="247"/>
      <c r="NTQ35" s="247"/>
      <c r="NTR35" s="247"/>
      <c r="NTS35" s="247"/>
      <c r="NTT35" s="247"/>
      <c r="NTU35" s="247"/>
      <c r="NTV35" s="247"/>
      <c r="NTW35" s="247"/>
      <c r="NTX35" s="247"/>
      <c r="NTY35" s="247"/>
      <c r="NTZ35" s="247"/>
      <c r="NUA35" s="247"/>
      <c r="NUB35" s="247"/>
      <c r="NUC35" s="247"/>
      <c r="NUD35" s="247"/>
      <c r="NUE35" s="247"/>
      <c r="NUF35" s="247"/>
      <c r="NUG35" s="247"/>
      <c r="NUH35" s="247"/>
      <c r="NUI35" s="247"/>
      <c r="NUJ35" s="247"/>
      <c r="NUK35" s="247"/>
      <c r="NUL35" s="247"/>
      <c r="NUM35" s="247"/>
      <c r="NUN35" s="247"/>
      <c r="NUO35" s="247"/>
      <c r="NUP35" s="247"/>
      <c r="NUQ35" s="247"/>
      <c r="NUR35" s="247"/>
      <c r="NUS35" s="247"/>
      <c r="NUT35" s="247"/>
      <c r="NUU35" s="247"/>
      <c r="NUV35" s="247"/>
      <c r="NUW35" s="247"/>
      <c r="NUX35" s="247"/>
      <c r="NUY35" s="247"/>
      <c r="NUZ35" s="247"/>
      <c r="NVA35" s="247"/>
      <c r="NVB35" s="247"/>
      <c r="NVC35" s="247"/>
      <c r="NVD35" s="247"/>
      <c r="NVE35" s="247"/>
      <c r="NVF35" s="247"/>
      <c r="NVG35" s="247"/>
      <c r="NVH35" s="247"/>
      <c r="NVI35" s="247"/>
      <c r="NVJ35" s="247"/>
      <c r="NVK35" s="247"/>
      <c r="NVL35" s="247"/>
      <c r="NVM35" s="247"/>
      <c r="NVN35" s="247"/>
      <c r="NVO35" s="247"/>
      <c r="NVP35" s="247"/>
      <c r="NVQ35" s="247"/>
      <c r="NVR35" s="247"/>
      <c r="NVS35" s="247"/>
      <c r="NVT35" s="247"/>
      <c r="NVU35" s="247"/>
      <c r="NVV35" s="247"/>
      <c r="NVW35" s="247"/>
      <c r="NVX35" s="247"/>
      <c r="NVY35" s="247"/>
      <c r="NVZ35" s="247"/>
      <c r="NWA35" s="247"/>
      <c r="NWB35" s="247"/>
      <c r="NWC35" s="247"/>
      <c r="NWD35" s="247"/>
      <c r="NWE35" s="247"/>
      <c r="NWF35" s="247"/>
      <c r="NWG35" s="247"/>
      <c r="NWH35" s="247"/>
      <c r="NWI35" s="247"/>
      <c r="NWJ35" s="247"/>
      <c r="NWK35" s="247"/>
      <c r="NWL35" s="247"/>
      <c r="NWM35" s="247"/>
      <c r="NWN35" s="247"/>
      <c r="NWO35" s="247"/>
      <c r="NWP35" s="247"/>
      <c r="NWQ35" s="247"/>
      <c r="NWR35" s="247"/>
      <c r="NWS35" s="247"/>
      <c r="NWT35" s="247"/>
      <c r="NWU35" s="247"/>
      <c r="NWV35" s="247"/>
      <c r="NWW35" s="247"/>
      <c r="NWX35" s="247"/>
      <c r="NWY35" s="247"/>
      <c r="NWZ35" s="247"/>
      <c r="NXA35" s="247"/>
      <c r="NXB35" s="247"/>
      <c r="NXC35" s="247"/>
      <c r="NXD35" s="247"/>
      <c r="NXE35" s="247"/>
      <c r="NXF35" s="247"/>
      <c r="NXG35" s="247"/>
      <c r="NXH35" s="247"/>
      <c r="NXI35" s="247"/>
      <c r="NXJ35" s="247"/>
      <c r="NXK35" s="247"/>
      <c r="NXL35" s="247"/>
      <c r="NXM35" s="247"/>
      <c r="NXN35" s="247"/>
      <c r="NXO35" s="247"/>
      <c r="NXP35" s="247"/>
      <c r="NXQ35" s="247"/>
      <c r="NXR35" s="247"/>
      <c r="NXS35" s="247"/>
      <c r="NXT35" s="247"/>
      <c r="NXU35" s="247"/>
      <c r="NXV35" s="247"/>
      <c r="NXW35" s="247"/>
      <c r="NXX35" s="247"/>
      <c r="NXY35" s="247"/>
      <c r="NXZ35" s="247"/>
      <c r="NYA35" s="247"/>
      <c r="NYB35" s="247"/>
      <c r="NYC35" s="247"/>
      <c r="NYD35" s="247"/>
      <c r="NYE35" s="247"/>
      <c r="NYF35" s="247"/>
      <c r="NYG35" s="247"/>
      <c r="NYH35" s="247"/>
      <c r="NYI35" s="247"/>
      <c r="NYJ35" s="247"/>
      <c r="NYK35" s="247"/>
      <c r="NYL35" s="247"/>
      <c r="NYM35" s="247"/>
      <c r="NYN35" s="247"/>
      <c r="NYO35" s="247"/>
      <c r="NYP35" s="247"/>
      <c r="NYQ35" s="247"/>
      <c r="NYR35" s="247"/>
      <c r="NYS35" s="247"/>
      <c r="NYT35" s="247"/>
      <c r="NYU35" s="247"/>
      <c r="NYV35" s="247"/>
      <c r="NYW35" s="247"/>
      <c r="NYX35" s="247"/>
      <c r="NYY35" s="247"/>
      <c r="NYZ35" s="247"/>
      <c r="NZA35" s="247"/>
      <c r="NZB35" s="247"/>
      <c r="NZC35" s="247"/>
      <c r="NZD35" s="247"/>
      <c r="NZE35" s="247"/>
      <c r="NZF35" s="247"/>
      <c r="NZG35" s="247"/>
      <c r="NZH35" s="247"/>
      <c r="NZI35" s="247"/>
      <c r="NZJ35" s="247"/>
      <c r="NZK35" s="247"/>
      <c r="NZL35" s="247"/>
      <c r="NZM35" s="247"/>
      <c r="NZN35" s="247"/>
      <c r="NZO35" s="247"/>
      <c r="NZP35" s="247"/>
      <c r="NZQ35" s="247"/>
      <c r="NZR35" s="247"/>
      <c r="NZS35" s="247"/>
      <c r="NZT35" s="247"/>
      <c r="NZU35" s="247"/>
      <c r="NZV35" s="247"/>
      <c r="NZW35" s="247"/>
      <c r="NZX35" s="247"/>
      <c r="NZY35" s="247"/>
      <c r="NZZ35" s="247"/>
      <c r="OAA35" s="247"/>
      <c r="OAB35" s="247"/>
      <c r="OAC35" s="247"/>
      <c r="OAD35" s="247"/>
      <c r="OAE35" s="247"/>
      <c r="OAF35" s="247"/>
      <c r="OAG35" s="247"/>
      <c r="OAH35" s="247"/>
      <c r="OAI35" s="247"/>
      <c r="OAJ35" s="247"/>
      <c r="OAK35" s="247"/>
      <c r="OAL35" s="247"/>
      <c r="OAM35" s="247"/>
      <c r="OAN35" s="247"/>
      <c r="OAO35" s="247"/>
      <c r="OAP35" s="247"/>
      <c r="OAQ35" s="247"/>
      <c r="OAR35" s="247"/>
      <c r="OAS35" s="247"/>
      <c r="OAT35" s="247"/>
      <c r="OAU35" s="247"/>
      <c r="OAV35" s="247"/>
      <c r="OAW35" s="247"/>
      <c r="OAX35" s="247"/>
      <c r="OAY35" s="247"/>
      <c r="OAZ35" s="247"/>
      <c r="OBA35" s="247"/>
      <c r="OBB35" s="247"/>
      <c r="OBC35" s="247"/>
      <c r="OBD35" s="247"/>
      <c r="OBE35" s="247"/>
      <c r="OBF35" s="247"/>
      <c r="OBG35" s="247"/>
      <c r="OBH35" s="247"/>
      <c r="OBI35" s="247"/>
      <c r="OBJ35" s="247"/>
      <c r="OBK35" s="247"/>
      <c r="OBL35" s="247"/>
      <c r="OBM35" s="247"/>
      <c r="OBN35" s="247"/>
      <c r="OBO35" s="247"/>
      <c r="OBP35" s="247"/>
      <c r="OBQ35" s="247"/>
      <c r="OBR35" s="247"/>
      <c r="OBS35" s="247"/>
      <c r="OBT35" s="247"/>
      <c r="OBU35" s="247"/>
      <c r="OBV35" s="247"/>
      <c r="OBW35" s="247"/>
      <c r="OBX35" s="247"/>
      <c r="OBY35" s="247"/>
      <c r="OBZ35" s="247"/>
      <c r="OCA35" s="247"/>
      <c r="OCB35" s="247"/>
      <c r="OCC35" s="247"/>
      <c r="OCD35" s="247"/>
      <c r="OCE35" s="247"/>
      <c r="OCF35" s="247"/>
      <c r="OCG35" s="247"/>
      <c r="OCH35" s="247"/>
      <c r="OCI35" s="247"/>
      <c r="OCJ35" s="247"/>
      <c r="OCK35" s="247"/>
      <c r="OCL35" s="247"/>
      <c r="OCM35" s="247"/>
      <c r="OCN35" s="247"/>
      <c r="OCO35" s="247"/>
      <c r="OCP35" s="247"/>
      <c r="OCQ35" s="247"/>
      <c r="OCR35" s="247"/>
      <c r="OCS35" s="247"/>
      <c r="OCT35" s="247"/>
      <c r="OCU35" s="247"/>
      <c r="OCV35" s="247"/>
      <c r="OCW35" s="247"/>
      <c r="OCX35" s="247"/>
      <c r="OCY35" s="247"/>
      <c r="OCZ35" s="247"/>
      <c r="ODA35" s="247"/>
      <c r="ODB35" s="247"/>
      <c r="ODC35" s="247"/>
      <c r="ODD35" s="247"/>
      <c r="ODE35" s="247"/>
      <c r="ODF35" s="247"/>
      <c r="ODG35" s="247"/>
      <c r="ODH35" s="247"/>
      <c r="ODI35" s="247"/>
      <c r="ODJ35" s="247"/>
      <c r="ODK35" s="247"/>
      <c r="ODL35" s="247"/>
      <c r="ODM35" s="247"/>
      <c r="ODN35" s="247"/>
      <c r="ODO35" s="247"/>
      <c r="ODP35" s="247"/>
      <c r="ODQ35" s="247"/>
      <c r="ODR35" s="247"/>
      <c r="ODS35" s="247"/>
      <c r="ODT35" s="247"/>
      <c r="ODU35" s="247"/>
      <c r="ODV35" s="247"/>
      <c r="ODW35" s="247"/>
      <c r="ODX35" s="247"/>
      <c r="ODY35" s="247"/>
      <c r="ODZ35" s="247"/>
      <c r="OEA35" s="247"/>
      <c r="OEB35" s="247"/>
      <c r="OEC35" s="247"/>
      <c r="OED35" s="247"/>
      <c r="OEE35" s="247"/>
      <c r="OEF35" s="247"/>
      <c r="OEG35" s="247"/>
      <c r="OEH35" s="247"/>
      <c r="OEI35" s="247"/>
      <c r="OEJ35" s="247"/>
      <c r="OEK35" s="247"/>
      <c r="OEL35" s="247"/>
      <c r="OEM35" s="247"/>
      <c r="OEN35" s="247"/>
      <c r="OEO35" s="247"/>
      <c r="OEP35" s="247"/>
      <c r="OEQ35" s="247"/>
      <c r="OER35" s="247"/>
      <c r="OES35" s="247"/>
      <c r="OET35" s="247"/>
      <c r="OEU35" s="247"/>
      <c r="OEV35" s="247"/>
      <c r="OEW35" s="247"/>
      <c r="OEX35" s="247"/>
      <c r="OEY35" s="247"/>
      <c r="OEZ35" s="247"/>
      <c r="OFA35" s="247"/>
      <c r="OFB35" s="247"/>
      <c r="OFC35" s="247"/>
      <c r="OFD35" s="247"/>
      <c r="OFE35" s="247"/>
      <c r="OFF35" s="247"/>
      <c r="OFG35" s="247"/>
      <c r="OFH35" s="247"/>
      <c r="OFI35" s="247"/>
      <c r="OFJ35" s="247"/>
      <c r="OFK35" s="247"/>
      <c r="OFL35" s="247"/>
      <c r="OFM35" s="247"/>
      <c r="OFN35" s="247"/>
      <c r="OFO35" s="247"/>
      <c r="OFP35" s="247"/>
      <c r="OFQ35" s="247"/>
      <c r="OFR35" s="247"/>
      <c r="OFS35" s="247"/>
      <c r="OFT35" s="247"/>
      <c r="OFU35" s="247"/>
      <c r="OFV35" s="247"/>
      <c r="OFW35" s="247"/>
      <c r="OFX35" s="247"/>
      <c r="OFY35" s="247"/>
      <c r="OFZ35" s="247"/>
      <c r="OGA35" s="247"/>
      <c r="OGB35" s="247"/>
      <c r="OGC35" s="247"/>
      <c r="OGD35" s="247"/>
      <c r="OGE35" s="247"/>
      <c r="OGF35" s="247"/>
      <c r="OGG35" s="247"/>
      <c r="OGH35" s="247"/>
      <c r="OGI35" s="247"/>
      <c r="OGJ35" s="247"/>
      <c r="OGK35" s="247"/>
      <c r="OGL35" s="247"/>
      <c r="OGM35" s="247"/>
      <c r="OGN35" s="247"/>
      <c r="OGO35" s="247"/>
      <c r="OGP35" s="247"/>
      <c r="OGQ35" s="247"/>
      <c r="OGR35" s="247"/>
      <c r="OGS35" s="247"/>
      <c r="OGT35" s="247"/>
      <c r="OGU35" s="247"/>
      <c r="OGV35" s="247"/>
      <c r="OGW35" s="247"/>
      <c r="OGX35" s="247"/>
      <c r="OGY35" s="247"/>
      <c r="OGZ35" s="247"/>
      <c r="OHA35" s="247"/>
      <c r="OHB35" s="247"/>
      <c r="OHC35" s="247"/>
      <c r="OHD35" s="247"/>
      <c r="OHE35" s="247"/>
      <c r="OHF35" s="247"/>
      <c r="OHG35" s="247"/>
      <c r="OHH35" s="247"/>
      <c r="OHI35" s="247"/>
      <c r="OHJ35" s="247"/>
      <c r="OHK35" s="247"/>
      <c r="OHL35" s="247"/>
      <c r="OHM35" s="247"/>
      <c r="OHN35" s="247"/>
      <c r="OHO35" s="247"/>
      <c r="OHP35" s="247"/>
      <c r="OHQ35" s="247"/>
      <c r="OHR35" s="247"/>
      <c r="OHS35" s="247"/>
      <c r="OHT35" s="247"/>
      <c r="OHU35" s="247"/>
      <c r="OHV35" s="247"/>
      <c r="OHW35" s="247"/>
      <c r="OHX35" s="247"/>
      <c r="OHY35" s="247"/>
      <c r="OHZ35" s="247"/>
      <c r="OIA35" s="247"/>
      <c r="OIB35" s="247"/>
      <c r="OIC35" s="247"/>
      <c r="OID35" s="247"/>
      <c r="OIE35" s="247"/>
      <c r="OIF35" s="247"/>
      <c r="OIG35" s="247"/>
      <c r="OIH35" s="247"/>
      <c r="OII35" s="247"/>
      <c r="OIJ35" s="247"/>
      <c r="OIK35" s="247"/>
      <c r="OIL35" s="247"/>
      <c r="OIM35" s="247"/>
      <c r="OIN35" s="247"/>
      <c r="OIO35" s="247"/>
      <c r="OIP35" s="247"/>
      <c r="OIQ35" s="247"/>
      <c r="OIR35" s="247"/>
      <c r="OIS35" s="247"/>
      <c r="OIT35" s="247"/>
      <c r="OIU35" s="247"/>
      <c r="OIV35" s="247"/>
      <c r="OIW35" s="247"/>
      <c r="OIX35" s="247"/>
      <c r="OIY35" s="247"/>
      <c r="OIZ35" s="247"/>
      <c r="OJA35" s="247"/>
      <c r="OJB35" s="247"/>
      <c r="OJC35" s="247"/>
      <c r="OJD35" s="247"/>
      <c r="OJE35" s="247"/>
      <c r="OJF35" s="247"/>
      <c r="OJG35" s="247"/>
      <c r="OJH35" s="247"/>
      <c r="OJI35" s="247"/>
      <c r="OJJ35" s="247"/>
      <c r="OJK35" s="247"/>
      <c r="OJL35" s="247"/>
      <c r="OJM35" s="247"/>
      <c r="OJN35" s="247"/>
      <c r="OJO35" s="247"/>
      <c r="OJP35" s="247"/>
      <c r="OJQ35" s="247"/>
      <c r="OJR35" s="247"/>
      <c r="OJS35" s="247"/>
      <c r="OJT35" s="247"/>
      <c r="OJU35" s="247"/>
      <c r="OJV35" s="247"/>
      <c r="OJW35" s="247"/>
      <c r="OJX35" s="247"/>
      <c r="OJY35" s="247"/>
      <c r="OJZ35" s="247"/>
      <c r="OKA35" s="247"/>
      <c r="OKB35" s="247"/>
      <c r="OKC35" s="247"/>
      <c r="OKD35" s="247"/>
      <c r="OKE35" s="247"/>
      <c r="OKF35" s="247"/>
      <c r="OKG35" s="247"/>
      <c r="OKH35" s="247"/>
      <c r="OKI35" s="247"/>
      <c r="OKJ35" s="247"/>
      <c r="OKK35" s="247"/>
      <c r="OKL35" s="247"/>
      <c r="OKM35" s="247"/>
      <c r="OKN35" s="247"/>
      <c r="OKO35" s="247"/>
      <c r="OKP35" s="247"/>
      <c r="OKQ35" s="247"/>
      <c r="OKR35" s="247"/>
      <c r="OKS35" s="247"/>
      <c r="OKT35" s="247"/>
      <c r="OKU35" s="247"/>
      <c r="OKV35" s="247"/>
      <c r="OKW35" s="247"/>
      <c r="OKX35" s="247"/>
      <c r="OKY35" s="247"/>
      <c r="OKZ35" s="247"/>
      <c r="OLA35" s="247"/>
      <c r="OLB35" s="247"/>
      <c r="OLC35" s="247"/>
      <c r="OLD35" s="247"/>
      <c r="OLE35" s="247"/>
      <c r="OLF35" s="247"/>
      <c r="OLG35" s="247"/>
      <c r="OLH35" s="247"/>
      <c r="OLI35" s="247"/>
      <c r="OLJ35" s="247"/>
      <c r="OLK35" s="247"/>
      <c r="OLL35" s="247"/>
      <c r="OLM35" s="247"/>
      <c r="OLN35" s="247"/>
      <c r="OLO35" s="247"/>
      <c r="OLP35" s="247"/>
      <c r="OLQ35" s="247"/>
      <c r="OLR35" s="247"/>
      <c r="OLS35" s="247"/>
      <c r="OLT35" s="247"/>
      <c r="OLU35" s="247"/>
      <c r="OLV35" s="247"/>
      <c r="OLW35" s="247"/>
      <c r="OLX35" s="247"/>
      <c r="OLY35" s="247"/>
      <c r="OLZ35" s="247"/>
      <c r="OMA35" s="247"/>
      <c r="OMB35" s="247"/>
      <c r="OMC35" s="247"/>
      <c r="OMD35" s="247"/>
      <c r="OME35" s="247"/>
      <c r="OMF35" s="247"/>
      <c r="OMG35" s="247"/>
      <c r="OMH35" s="247"/>
      <c r="OMI35" s="247"/>
      <c r="OMJ35" s="247"/>
      <c r="OMK35" s="247"/>
      <c r="OML35" s="247"/>
      <c r="OMM35" s="247"/>
      <c r="OMN35" s="247"/>
      <c r="OMO35" s="247"/>
      <c r="OMP35" s="247"/>
      <c r="OMQ35" s="247"/>
      <c r="OMR35" s="247"/>
      <c r="OMS35" s="247"/>
      <c r="OMT35" s="247"/>
      <c r="OMU35" s="247"/>
      <c r="OMV35" s="247"/>
      <c r="OMW35" s="247"/>
      <c r="OMX35" s="247"/>
      <c r="OMY35" s="247"/>
      <c r="OMZ35" s="247"/>
      <c r="ONA35" s="247"/>
      <c r="ONB35" s="247"/>
      <c r="ONC35" s="247"/>
      <c r="OND35" s="247"/>
      <c r="ONE35" s="247"/>
      <c r="ONF35" s="247"/>
      <c r="ONG35" s="247"/>
      <c r="ONH35" s="247"/>
      <c r="ONI35" s="247"/>
      <c r="ONJ35" s="247"/>
      <c r="ONK35" s="247"/>
      <c r="ONL35" s="247"/>
      <c r="ONM35" s="247"/>
      <c r="ONN35" s="247"/>
      <c r="ONO35" s="247"/>
      <c r="ONP35" s="247"/>
      <c r="ONQ35" s="247"/>
      <c r="ONR35" s="247"/>
      <c r="ONS35" s="247"/>
      <c r="ONT35" s="247"/>
      <c r="ONU35" s="247"/>
      <c r="ONV35" s="247"/>
      <c r="ONW35" s="247"/>
      <c r="ONX35" s="247"/>
      <c r="ONY35" s="247"/>
      <c r="ONZ35" s="247"/>
      <c r="OOA35" s="247"/>
      <c r="OOB35" s="247"/>
      <c r="OOC35" s="247"/>
      <c r="OOD35" s="247"/>
      <c r="OOE35" s="247"/>
      <c r="OOF35" s="247"/>
      <c r="OOG35" s="247"/>
      <c r="OOH35" s="247"/>
      <c r="OOI35" s="247"/>
      <c r="OOJ35" s="247"/>
      <c r="OOK35" s="247"/>
      <c r="OOL35" s="247"/>
      <c r="OOM35" s="247"/>
      <c r="OON35" s="247"/>
      <c r="OOO35" s="247"/>
      <c r="OOP35" s="247"/>
      <c r="OOQ35" s="247"/>
      <c r="OOR35" s="247"/>
      <c r="OOS35" s="247"/>
      <c r="OOT35" s="247"/>
      <c r="OOU35" s="247"/>
      <c r="OOV35" s="247"/>
      <c r="OOW35" s="247"/>
      <c r="OOX35" s="247"/>
      <c r="OOY35" s="247"/>
      <c r="OOZ35" s="247"/>
      <c r="OPA35" s="247"/>
      <c r="OPB35" s="247"/>
      <c r="OPC35" s="247"/>
      <c r="OPD35" s="247"/>
      <c r="OPE35" s="247"/>
      <c r="OPF35" s="247"/>
      <c r="OPG35" s="247"/>
      <c r="OPH35" s="247"/>
      <c r="OPI35" s="247"/>
      <c r="OPJ35" s="247"/>
      <c r="OPK35" s="247"/>
      <c r="OPL35" s="247"/>
      <c r="OPM35" s="247"/>
      <c r="OPN35" s="247"/>
      <c r="OPO35" s="247"/>
      <c r="OPP35" s="247"/>
      <c r="OPQ35" s="247"/>
      <c r="OPR35" s="247"/>
      <c r="OPS35" s="247"/>
      <c r="OPT35" s="247"/>
      <c r="OPU35" s="247"/>
      <c r="OPV35" s="247"/>
      <c r="OPW35" s="247"/>
      <c r="OPX35" s="247"/>
      <c r="OPY35" s="247"/>
      <c r="OPZ35" s="247"/>
      <c r="OQA35" s="247"/>
      <c r="OQB35" s="247"/>
      <c r="OQC35" s="247"/>
      <c r="OQD35" s="247"/>
      <c r="OQE35" s="247"/>
      <c r="OQF35" s="247"/>
      <c r="OQG35" s="247"/>
      <c r="OQH35" s="247"/>
      <c r="OQI35" s="247"/>
      <c r="OQJ35" s="247"/>
      <c r="OQK35" s="247"/>
      <c r="OQL35" s="247"/>
      <c r="OQM35" s="247"/>
      <c r="OQN35" s="247"/>
      <c r="OQO35" s="247"/>
      <c r="OQP35" s="247"/>
      <c r="OQQ35" s="247"/>
      <c r="OQR35" s="247"/>
      <c r="OQS35" s="247"/>
      <c r="OQT35" s="247"/>
      <c r="OQU35" s="247"/>
      <c r="OQV35" s="247"/>
      <c r="OQW35" s="247"/>
      <c r="OQX35" s="247"/>
      <c r="OQY35" s="247"/>
      <c r="OQZ35" s="247"/>
      <c r="ORA35" s="247"/>
      <c r="ORB35" s="247"/>
      <c r="ORC35" s="247"/>
      <c r="ORD35" s="247"/>
      <c r="ORE35" s="247"/>
      <c r="ORF35" s="247"/>
      <c r="ORG35" s="247"/>
      <c r="ORH35" s="247"/>
      <c r="ORI35" s="247"/>
      <c r="ORJ35" s="247"/>
      <c r="ORK35" s="247"/>
      <c r="ORL35" s="247"/>
      <c r="ORM35" s="247"/>
      <c r="ORN35" s="247"/>
      <c r="ORO35" s="247"/>
      <c r="ORP35" s="247"/>
      <c r="ORQ35" s="247"/>
      <c r="ORR35" s="247"/>
      <c r="ORS35" s="247"/>
      <c r="ORT35" s="247"/>
      <c r="ORU35" s="247"/>
      <c r="ORV35" s="247"/>
      <c r="ORW35" s="247"/>
      <c r="ORX35" s="247"/>
      <c r="ORY35" s="247"/>
      <c r="ORZ35" s="247"/>
      <c r="OSA35" s="247"/>
      <c r="OSB35" s="247"/>
      <c r="OSC35" s="247"/>
      <c r="OSD35" s="247"/>
      <c r="OSE35" s="247"/>
      <c r="OSF35" s="247"/>
      <c r="OSG35" s="247"/>
      <c r="OSH35" s="247"/>
      <c r="OSI35" s="247"/>
      <c r="OSJ35" s="247"/>
      <c r="OSK35" s="247"/>
      <c r="OSL35" s="247"/>
      <c r="OSM35" s="247"/>
      <c r="OSN35" s="247"/>
      <c r="OSO35" s="247"/>
      <c r="OSP35" s="247"/>
      <c r="OSQ35" s="247"/>
      <c r="OSR35" s="247"/>
      <c r="OSS35" s="247"/>
      <c r="OST35" s="247"/>
      <c r="OSU35" s="247"/>
      <c r="OSV35" s="247"/>
      <c r="OSW35" s="247"/>
      <c r="OSX35" s="247"/>
      <c r="OSY35" s="247"/>
      <c r="OSZ35" s="247"/>
      <c r="OTA35" s="247"/>
      <c r="OTB35" s="247"/>
      <c r="OTC35" s="247"/>
      <c r="OTD35" s="247"/>
      <c r="OTE35" s="247"/>
      <c r="OTF35" s="247"/>
      <c r="OTG35" s="247"/>
      <c r="OTH35" s="247"/>
      <c r="OTI35" s="247"/>
      <c r="OTJ35" s="247"/>
      <c r="OTK35" s="247"/>
      <c r="OTL35" s="247"/>
      <c r="OTM35" s="247"/>
      <c r="OTN35" s="247"/>
      <c r="OTO35" s="247"/>
      <c r="OTP35" s="247"/>
      <c r="OTQ35" s="247"/>
      <c r="OTR35" s="247"/>
      <c r="OTS35" s="247"/>
      <c r="OTT35" s="247"/>
      <c r="OTU35" s="247"/>
      <c r="OTV35" s="247"/>
      <c r="OTW35" s="247"/>
      <c r="OTX35" s="247"/>
      <c r="OTY35" s="247"/>
      <c r="OTZ35" s="247"/>
      <c r="OUA35" s="247"/>
      <c r="OUB35" s="247"/>
      <c r="OUC35" s="247"/>
      <c r="OUD35" s="247"/>
      <c r="OUE35" s="247"/>
      <c r="OUF35" s="247"/>
      <c r="OUG35" s="247"/>
      <c r="OUH35" s="247"/>
      <c r="OUI35" s="247"/>
      <c r="OUJ35" s="247"/>
      <c r="OUK35" s="247"/>
      <c r="OUL35" s="247"/>
      <c r="OUM35" s="247"/>
      <c r="OUN35" s="247"/>
      <c r="OUO35" s="247"/>
      <c r="OUP35" s="247"/>
      <c r="OUQ35" s="247"/>
      <c r="OUR35" s="247"/>
      <c r="OUS35" s="247"/>
      <c r="OUT35" s="247"/>
      <c r="OUU35" s="247"/>
      <c r="OUV35" s="247"/>
      <c r="OUW35" s="247"/>
      <c r="OUX35" s="247"/>
      <c r="OUY35" s="247"/>
      <c r="OUZ35" s="247"/>
      <c r="OVA35" s="247"/>
      <c r="OVB35" s="247"/>
      <c r="OVC35" s="247"/>
      <c r="OVD35" s="247"/>
      <c r="OVE35" s="247"/>
      <c r="OVF35" s="247"/>
      <c r="OVG35" s="247"/>
      <c r="OVH35" s="247"/>
      <c r="OVI35" s="247"/>
      <c r="OVJ35" s="247"/>
      <c r="OVK35" s="247"/>
      <c r="OVL35" s="247"/>
      <c r="OVM35" s="247"/>
      <c r="OVN35" s="247"/>
      <c r="OVO35" s="247"/>
      <c r="OVP35" s="247"/>
      <c r="OVQ35" s="247"/>
      <c r="OVR35" s="247"/>
      <c r="OVS35" s="247"/>
      <c r="OVT35" s="247"/>
      <c r="OVU35" s="247"/>
      <c r="OVV35" s="247"/>
      <c r="OVW35" s="247"/>
      <c r="OVX35" s="247"/>
      <c r="OVY35" s="247"/>
      <c r="OVZ35" s="247"/>
      <c r="OWA35" s="247"/>
      <c r="OWB35" s="247"/>
      <c r="OWC35" s="247"/>
      <c r="OWD35" s="247"/>
      <c r="OWE35" s="247"/>
      <c r="OWF35" s="247"/>
      <c r="OWG35" s="247"/>
      <c r="OWH35" s="247"/>
      <c r="OWI35" s="247"/>
      <c r="OWJ35" s="247"/>
      <c r="OWK35" s="247"/>
      <c r="OWL35" s="247"/>
      <c r="OWM35" s="247"/>
      <c r="OWN35" s="247"/>
      <c r="OWO35" s="247"/>
      <c r="OWP35" s="247"/>
      <c r="OWQ35" s="247"/>
      <c r="OWR35" s="247"/>
      <c r="OWS35" s="247"/>
      <c r="OWT35" s="247"/>
      <c r="OWU35" s="247"/>
      <c r="OWV35" s="247"/>
      <c r="OWW35" s="247"/>
      <c r="OWX35" s="247"/>
      <c r="OWY35" s="247"/>
      <c r="OWZ35" s="247"/>
      <c r="OXA35" s="247"/>
      <c r="OXB35" s="247"/>
      <c r="OXC35" s="247"/>
      <c r="OXD35" s="247"/>
      <c r="OXE35" s="247"/>
      <c r="OXF35" s="247"/>
      <c r="OXG35" s="247"/>
      <c r="OXH35" s="247"/>
      <c r="OXI35" s="247"/>
      <c r="OXJ35" s="247"/>
      <c r="OXK35" s="247"/>
      <c r="OXL35" s="247"/>
      <c r="OXM35" s="247"/>
      <c r="OXN35" s="247"/>
      <c r="OXO35" s="247"/>
      <c r="OXP35" s="247"/>
      <c r="OXQ35" s="247"/>
      <c r="OXR35" s="247"/>
      <c r="OXS35" s="247"/>
      <c r="OXT35" s="247"/>
      <c r="OXU35" s="247"/>
      <c r="OXV35" s="247"/>
      <c r="OXW35" s="247"/>
      <c r="OXX35" s="247"/>
      <c r="OXY35" s="247"/>
      <c r="OXZ35" s="247"/>
      <c r="OYA35" s="247"/>
      <c r="OYB35" s="247"/>
      <c r="OYC35" s="247"/>
      <c r="OYD35" s="247"/>
      <c r="OYE35" s="247"/>
      <c r="OYF35" s="247"/>
      <c r="OYG35" s="247"/>
      <c r="OYH35" s="247"/>
      <c r="OYI35" s="247"/>
      <c r="OYJ35" s="247"/>
      <c r="OYK35" s="247"/>
      <c r="OYL35" s="247"/>
      <c r="OYM35" s="247"/>
      <c r="OYN35" s="247"/>
      <c r="OYO35" s="247"/>
      <c r="OYP35" s="247"/>
      <c r="OYQ35" s="247"/>
      <c r="OYR35" s="247"/>
      <c r="OYS35" s="247"/>
      <c r="OYT35" s="247"/>
      <c r="OYU35" s="247"/>
      <c r="OYV35" s="247"/>
      <c r="OYW35" s="247"/>
      <c r="OYX35" s="247"/>
      <c r="OYY35" s="247"/>
      <c r="OYZ35" s="247"/>
      <c r="OZA35" s="247"/>
      <c r="OZB35" s="247"/>
      <c r="OZC35" s="247"/>
      <c r="OZD35" s="247"/>
      <c r="OZE35" s="247"/>
      <c r="OZF35" s="247"/>
      <c r="OZG35" s="247"/>
      <c r="OZH35" s="247"/>
      <c r="OZI35" s="247"/>
      <c r="OZJ35" s="247"/>
      <c r="OZK35" s="247"/>
      <c r="OZL35" s="247"/>
      <c r="OZM35" s="247"/>
      <c r="OZN35" s="247"/>
      <c r="OZO35" s="247"/>
      <c r="OZP35" s="247"/>
      <c r="OZQ35" s="247"/>
      <c r="OZR35" s="247"/>
      <c r="OZS35" s="247"/>
      <c r="OZT35" s="247"/>
      <c r="OZU35" s="247"/>
      <c r="OZV35" s="247"/>
      <c r="OZW35" s="247"/>
      <c r="OZX35" s="247"/>
      <c r="OZY35" s="247"/>
      <c r="OZZ35" s="247"/>
      <c r="PAA35" s="247"/>
      <c r="PAB35" s="247"/>
      <c r="PAC35" s="247"/>
      <c r="PAD35" s="247"/>
      <c r="PAE35" s="247"/>
      <c r="PAF35" s="247"/>
      <c r="PAG35" s="247"/>
      <c r="PAH35" s="247"/>
      <c r="PAI35" s="247"/>
      <c r="PAJ35" s="247"/>
      <c r="PAK35" s="247"/>
      <c r="PAL35" s="247"/>
      <c r="PAM35" s="247"/>
      <c r="PAN35" s="247"/>
      <c r="PAO35" s="247"/>
      <c r="PAP35" s="247"/>
      <c r="PAQ35" s="247"/>
      <c r="PAR35" s="247"/>
      <c r="PAS35" s="247"/>
      <c r="PAT35" s="247"/>
      <c r="PAU35" s="247"/>
      <c r="PAV35" s="247"/>
      <c r="PAW35" s="247"/>
      <c r="PAX35" s="247"/>
      <c r="PAY35" s="247"/>
      <c r="PAZ35" s="247"/>
      <c r="PBA35" s="247"/>
      <c r="PBB35" s="247"/>
      <c r="PBC35" s="247"/>
      <c r="PBD35" s="247"/>
      <c r="PBE35" s="247"/>
      <c r="PBF35" s="247"/>
      <c r="PBG35" s="247"/>
      <c r="PBH35" s="247"/>
      <c r="PBI35" s="247"/>
      <c r="PBJ35" s="247"/>
      <c r="PBK35" s="247"/>
      <c r="PBL35" s="247"/>
      <c r="PBM35" s="247"/>
      <c r="PBN35" s="247"/>
      <c r="PBO35" s="247"/>
      <c r="PBP35" s="247"/>
      <c r="PBQ35" s="247"/>
      <c r="PBR35" s="247"/>
      <c r="PBS35" s="247"/>
      <c r="PBT35" s="247"/>
      <c r="PBU35" s="247"/>
      <c r="PBV35" s="247"/>
      <c r="PBW35" s="247"/>
      <c r="PBX35" s="247"/>
      <c r="PBY35" s="247"/>
      <c r="PBZ35" s="247"/>
      <c r="PCA35" s="247"/>
      <c r="PCB35" s="247"/>
      <c r="PCC35" s="247"/>
      <c r="PCD35" s="247"/>
      <c r="PCE35" s="247"/>
      <c r="PCF35" s="247"/>
      <c r="PCG35" s="247"/>
      <c r="PCH35" s="247"/>
      <c r="PCI35" s="247"/>
      <c r="PCJ35" s="247"/>
      <c r="PCK35" s="247"/>
      <c r="PCL35" s="247"/>
      <c r="PCM35" s="247"/>
      <c r="PCN35" s="247"/>
      <c r="PCO35" s="247"/>
      <c r="PCP35" s="247"/>
      <c r="PCQ35" s="247"/>
      <c r="PCR35" s="247"/>
      <c r="PCS35" s="247"/>
      <c r="PCT35" s="247"/>
      <c r="PCU35" s="247"/>
      <c r="PCV35" s="247"/>
      <c r="PCW35" s="247"/>
      <c r="PCX35" s="247"/>
      <c r="PCY35" s="247"/>
      <c r="PCZ35" s="247"/>
      <c r="PDA35" s="247"/>
      <c r="PDB35" s="247"/>
      <c r="PDC35" s="247"/>
      <c r="PDD35" s="247"/>
      <c r="PDE35" s="247"/>
      <c r="PDF35" s="247"/>
      <c r="PDG35" s="247"/>
      <c r="PDH35" s="247"/>
      <c r="PDI35" s="247"/>
      <c r="PDJ35" s="247"/>
      <c r="PDK35" s="247"/>
      <c r="PDL35" s="247"/>
      <c r="PDM35" s="247"/>
      <c r="PDN35" s="247"/>
      <c r="PDO35" s="247"/>
      <c r="PDP35" s="247"/>
      <c r="PDQ35" s="247"/>
      <c r="PDR35" s="247"/>
      <c r="PDS35" s="247"/>
      <c r="PDT35" s="247"/>
      <c r="PDU35" s="247"/>
      <c r="PDV35" s="247"/>
      <c r="PDW35" s="247"/>
      <c r="PDX35" s="247"/>
      <c r="PDY35" s="247"/>
      <c r="PDZ35" s="247"/>
      <c r="PEA35" s="247"/>
      <c r="PEB35" s="247"/>
      <c r="PEC35" s="247"/>
      <c r="PED35" s="247"/>
      <c r="PEE35" s="247"/>
      <c r="PEF35" s="247"/>
      <c r="PEG35" s="247"/>
      <c r="PEH35" s="247"/>
      <c r="PEI35" s="247"/>
      <c r="PEJ35" s="247"/>
      <c r="PEK35" s="247"/>
      <c r="PEL35" s="247"/>
      <c r="PEM35" s="247"/>
      <c r="PEN35" s="247"/>
      <c r="PEO35" s="247"/>
      <c r="PEP35" s="247"/>
      <c r="PEQ35" s="247"/>
      <c r="PER35" s="247"/>
      <c r="PES35" s="247"/>
      <c r="PET35" s="247"/>
      <c r="PEU35" s="247"/>
      <c r="PEV35" s="247"/>
      <c r="PEW35" s="247"/>
      <c r="PEX35" s="247"/>
      <c r="PEY35" s="247"/>
      <c r="PEZ35" s="247"/>
      <c r="PFA35" s="247"/>
      <c r="PFB35" s="247"/>
      <c r="PFC35" s="247"/>
      <c r="PFD35" s="247"/>
      <c r="PFE35" s="247"/>
      <c r="PFF35" s="247"/>
      <c r="PFG35" s="247"/>
      <c r="PFH35" s="247"/>
      <c r="PFI35" s="247"/>
      <c r="PFJ35" s="247"/>
      <c r="PFK35" s="247"/>
      <c r="PFL35" s="247"/>
      <c r="PFM35" s="247"/>
      <c r="PFN35" s="247"/>
      <c r="PFO35" s="247"/>
      <c r="PFP35" s="247"/>
      <c r="PFQ35" s="247"/>
      <c r="PFR35" s="247"/>
      <c r="PFS35" s="247"/>
      <c r="PFT35" s="247"/>
      <c r="PFU35" s="247"/>
      <c r="PFV35" s="247"/>
      <c r="PFW35" s="247"/>
      <c r="PFX35" s="247"/>
      <c r="PFY35" s="247"/>
      <c r="PFZ35" s="247"/>
      <c r="PGA35" s="247"/>
      <c r="PGB35" s="247"/>
      <c r="PGC35" s="247"/>
      <c r="PGD35" s="247"/>
      <c r="PGE35" s="247"/>
      <c r="PGF35" s="247"/>
      <c r="PGG35" s="247"/>
      <c r="PGH35" s="247"/>
      <c r="PGI35" s="247"/>
      <c r="PGJ35" s="247"/>
      <c r="PGK35" s="247"/>
      <c r="PGL35" s="247"/>
      <c r="PGM35" s="247"/>
      <c r="PGN35" s="247"/>
      <c r="PGO35" s="247"/>
      <c r="PGP35" s="247"/>
      <c r="PGQ35" s="247"/>
      <c r="PGR35" s="247"/>
      <c r="PGS35" s="247"/>
      <c r="PGT35" s="247"/>
      <c r="PGU35" s="247"/>
      <c r="PGV35" s="247"/>
      <c r="PGW35" s="247"/>
      <c r="PGX35" s="247"/>
      <c r="PGY35" s="247"/>
      <c r="PGZ35" s="247"/>
      <c r="PHA35" s="247"/>
      <c r="PHB35" s="247"/>
      <c r="PHC35" s="247"/>
      <c r="PHD35" s="247"/>
      <c r="PHE35" s="247"/>
      <c r="PHF35" s="247"/>
      <c r="PHG35" s="247"/>
      <c r="PHH35" s="247"/>
      <c r="PHI35" s="247"/>
      <c r="PHJ35" s="247"/>
      <c r="PHK35" s="247"/>
      <c r="PHL35" s="247"/>
      <c r="PHM35" s="247"/>
      <c r="PHN35" s="247"/>
      <c r="PHO35" s="247"/>
      <c r="PHP35" s="247"/>
      <c r="PHQ35" s="247"/>
      <c r="PHR35" s="247"/>
      <c r="PHS35" s="247"/>
      <c r="PHT35" s="247"/>
      <c r="PHU35" s="247"/>
      <c r="PHV35" s="247"/>
      <c r="PHW35" s="247"/>
      <c r="PHX35" s="247"/>
      <c r="PHY35" s="247"/>
      <c r="PHZ35" s="247"/>
      <c r="PIA35" s="247"/>
      <c r="PIB35" s="247"/>
      <c r="PIC35" s="247"/>
      <c r="PID35" s="247"/>
      <c r="PIE35" s="247"/>
      <c r="PIF35" s="247"/>
      <c r="PIG35" s="247"/>
      <c r="PIH35" s="247"/>
      <c r="PII35" s="247"/>
      <c r="PIJ35" s="247"/>
      <c r="PIK35" s="247"/>
      <c r="PIL35" s="247"/>
      <c r="PIM35" s="247"/>
      <c r="PIN35" s="247"/>
      <c r="PIO35" s="247"/>
      <c r="PIP35" s="247"/>
      <c r="PIQ35" s="247"/>
      <c r="PIR35" s="247"/>
      <c r="PIS35" s="247"/>
      <c r="PIT35" s="247"/>
      <c r="PIU35" s="247"/>
      <c r="PIV35" s="247"/>
      <c r="PIW35" s="247"/>
      <c r="PIX35" s="247"/>
      <c r="PIY35" s="247"/>
      <c r="PIZ35" s="247"/>
      <c r="PJA35" s="247"/>
      <c r="PJB35" s="247"/>
      <c r="PJC35" s="247"/>
      <c r="PJD35" s="247"/>
      <c r="PJE35" s="247"/>
      <c r="PJF35" s="247"/>
      <c r="PJG35" s="247"/>
      <c r="PJH35" s="247"/>
      <c r="PJI35" s="247"/>
      <c r="PJJ35" s="247"/>
      <c r="PJK35" s="247"/>
      <c r="PJL35" s="247"/>
      <c r="PJM35" s="247"/>
      <c r="PJN35" s="247"/>
      <c r="PJO35" s="247"/>
      <c r="PJP35" s="247"/>
      <c r="PJQ35" s="247"/>
      <c r="PJR35" s="247"/>
      <c r="PJS35" s="247"/>
      <c r="PJT35" s="247"/>
      <c r="PJU35" s="247"/>
      <c r="PJV35" s="247"/>
      <c r="PJW35" s="247"/>
      <c r="PJX35" s="247"/>
      <c r="PJY35" s="247"/>
      <c r="PJZ35" s="247"/>
      <c r="PKA35" s="247"/>
      <c r="PKB35" s="247"/>
      <c r="PKC35" s="247"/>
      <c r="PKD35" s="247"/>
      <c r="PKE35" s="247"/>
      <c r="PKF35" s="247"/>
      <c r="PKG35" s="247"/>
      <c r="PKH35" s="247"/>
      <c r="PKI35" s="247"/>
      <c r="PKJ35" s="247"/>
      <c r="PKK35" s="247"/>
      <c r="PKL35" s="247"/>
      <c r="PKM35" s="247"/>
      <c r="PKN35" s="247"/>
      <c r="PKO35" s="247"/>
      <c r="PKP35" s="247"/>
      <c r="PKQ35" s="247"/>
      <c r="PKR35" s="247"/>
      <c r="PKS35" s="247"/>
      <c r="PKT35" s="247"/>
      <c r="PKU35" s="247"/>
      <c r="PKV35" s="247"/>
      <c r="PKW35" s="247"/>
      <c r="PKX35" s="247"/>
      <c r="PKY35" s="247"/>
      <c r="PKZ35" s="247"/>
      <c r="PLA35" s="247"/>
      <c r="PLB35" s="247"/>
      <c r="PLC35" s="247"/>
      <c r="PLD35" s="247"/>
      <c r="PLE35" s="247"/>
      <c r="PLF35" s="247"/>
      <c r="PLG35" s="247"/>
      <c r="PLH35" s="247"/>
      <c r="PLI35" s="247"/>
      <c r="PLJ35" s="247"/>
      <c r="PLK35" s="247"/>
      <c r="PLL35" s="247"/>
      <c r="PLM35" s="247"/>
      <c r="PLN35" s="247"/>
      <c r="PLO35" s="247"/>
      <c r="PLP35" s="247"/>
      <c r="PLQ35" s="247"/>
      <c r="PLR35" s="247"/>
      <c r="PLS35" s="247"/>
      <c r="PLT35" s="247"/>
      <c r="PLU35" s="247"/>
      <c r="PLV35" s="247"/>
      <c r="PLW35" s="247"/>
      <c r="PLX35" s="247"/>
      <c r="PLY35" s="247"/>
      <c r="PLZ35" s="247"/>
      <c r="PMA35" s="247"/>
      <c r="PMB35" s="247"/>
      <c r="PMC35" s="247"/>
      <c r="PMD35" s="247"/>
      <c r="PME35" s="247"/>
      <c r="PMF35" s="247"/>
      <c r="PMG35" s="247"/>
      <c r="PMH35" s="247"/>
      <c r="PMI35" s="247"/>
      <c r="PMJ35" s="247"/>
      <c r="PMK35" s="247"/>
      <c r="PML35" s="247"/>
      <c r="PMM35" s="247"/>
      <c r="PMN35" s="247"/>
      <c r="PMO35" s="247"/>
      <c r="PMP35" s="247"/>
      <c r="PMQ35" s="247"/>
      <c r="PMR35" s="247"/>
      <c r="PMS35" s="247"/>
      <c r="PMT35" s="247"/>
      <c r="PMU35" s="247"/>
      <c r="PMV35" s="247"/>
      <c r="PMW35" s="247"/>
      <c r="PMX35" s="247"/>
      <c r="PMY35" s="247"/>
      <c r="PMZ35" s="247"/>
      <c r="PNA35" s="247"/>
      <c r="PNB35" s="247"/>
      <c r="PNC35" s="247"/>
      <c r="PND35" s="247"/>
      <c r="PNE35" s="247"/>
      <c r="PNF35" s="247"/>
      <c r="PNG35" s="247"/>
      <c r="PNH35" s="247"/>
      <c r="PNI35" s="247"/>
      <c r="PNJ35" s="247"/>
      <c r="PNK35" s="247"/>
      <c r="PNL35" s="247"/>
      <c r="PNM35" s="247"/>
      <c r="PNN35" s="247"/>
      <c r="PNO35" s="247"/>
      <c r="PNP35" s="247"/>
      <c r="PNQ35" s="247"/>
      <c r="PNR35" s="247"/>
      <c r="PNS35" s="247"/>
      <c r="PNT35" s="247"/>
      <c r="PNU35" s="247"/>
      <c r="PNV35" s="247"/>
      <c r="PNW35" s="247"/>
      <c r="PNX35" s="247"/>
      <c r="PNY35" s="247"/>
      <c r="PNZ35" s="247"/>
      <c r="POA35" s="247"/>
      <c r="POB35" s="247"/>
      <c r="POC35" s="247"/>
      <c r="POD35" s="247"/>
      <c r="POE35" s="247"/>
      <c r="POF35" s="247"/>
      <c r="POG35" s="247"/>
      <c r="POH35" s="247"/>
      <c r="POI35" s="247"/>
      <c r="POJ35" s="247"/>
      <c r="POK35" s="247"/>
      <c r="POL35" s="247"/>
      <c r="POM35" s="247"/>
      <c r="PON35" s="247"/>
      <c r="POO35" s="247"/>
      <c r="POP35" s="247"/>
      <c r="POQ35" s="247"/>
      <c r="POR35" s="247"/>
      <c r="POS35" s="247"/>
      <c r="POT35" s="247"/>
      <c r="POU35" s="247"/>
      <c r="POV35" s="247"/>
      <c r="POW35" s="247"/>
      <c r="POX35" s="247"/>
      <c r="POY35" s="247"/>
      <c r="POZ35" s="247"/>
      <c r="PPA35" s="247"/>
      <c r="PPB35" s="247"/>
      <c r="PPC35" s="247"/>
      <c r="PPD35" s="247"/>
      <c r="PPE35" s="247"/>
      <c r="PPF35" s="247"/>
      <c r="PPG35" s="247"/>
      <c r="PPH35" s="247"/>
      <c r="PPI35" s="247"/>
      <c r="PPJ35" s="247"/>
      <c r="PPK35" s="247"/>
      <c r="PPL35" s="247"/>
      <c r="PPM35" s="247"/>
      <c r="PPN35" s="247"/>
      <c r="PPO35" s="247"/>
      <c r="PPP35" s="247"/>
      <c r="PPQ35" s="247"/>
      <c r="PPR35" s="247"/>
      <c r="PPS35" s="247"/>
      <c r="PPT35" s="247"/>
      <c r="PPU35" s="247"/>
      <c r="PPV35" s="247"/>
      <c r="PPW35" s="247"/>
      <c r="PPX35" s="247"/>
      <c r="PPY35" s="247"/>
      <c r="PPZ35" s="247"/>
      <c r="PQA35" s="247"/>
      <c r="PQB35" s="247"/>
      <c r="PQC35" s="247"/>
      <c r="PQD35" s="247"/>
      <c r="PQE35" s="247"/>
      <c r="PQF35" s="247"/>
      <c r="PQG35" s="247"/>
      <c r="PQH35" s="247"/>
      <c r="PQI35" s="247"/>
      <c r="PQJ35" s="247"/>
      <c r="PQK35" s="247"/>
      <c r="PQL35" s="247"/>
      <c r="PQM35" s="247"/>
      <c r="PQN35" s="247"/>
      <c r="PQO35" s="247"/>
      <c r="PQP35" s="247"/>
      <c r="PQQ35" s="247"/>
      <c r="PQR35" s="247"/>
      <c r="PQS35" s="247"/>
      <c r="PQT35" s="247"/>
      <c r="PQU35" s="247"/>
      <c r="PQV35" s="247"/>
      <c r="PQW35" s="247"/>
      <c r="PQX35" s="247"/>
      <c r="PQY35" s="247"/>
      <c r="PQZ35" s="247"/>
      <c r="PRA35" s="247"/>
      <c r="PRB35" s="247"/>
      <c r="PRC35" s="247"/>
      <c r="PRD35" s="247"/>
      <c r="PRE35" s="247"/>
      <c r="PRF35" s="247"/>
      <c r="PRG35" s="247"/>
      <c r="PRH35" s="247"/>
      <c r="PRI35" s="247"/>
      <c r="PRJ35" s="247"/>
      <c r="PRK35" s="247"/>
      <c r="PRL35" s="247"/>
      <c r="PRM35" s="247"/>
      <c r="PRN35" s="247"/>
      <c r="PRO35" s="247"/>
      <c r="PRP35" s="247"/>
      <c r="PRQ35" s="247"/>
      <c r="PRR35" s="247"/>
      <c r="PRS35" s="247"/>
      <c r="PRT35" s="247"/>
      <c r="PRU35" s="247"/>
      <c r="PRV35" s="247"/>
      <c r="PRW35" s="247"/>
      <c r="PRX35" s="247"/>
      <c r="PRY35" s="247"/>
      <c r="PRZ35" s="247"/>
      <c r="PSA35" s="247"/>
      <c r="PSB35" s="247"/>
      <c r="PSC35" s="247"/>
      <c r="PSD35" s="247"/>
      <c r="PSE35" s="247"/>
      <c r="PSF35" s="247"/>
      <c r="PSG35" s="247"/>
      <c r="PSH35" s="247"/>
      <c r="PSI35" s="247"/>
      <c r="PSJ35" s="247"/>
      <c r="PSK35" s="247"/>
      <c r="PSL35" s="247"/>
      <c r="PSM35" s="247"/>
      <c r="PSN35" s="247"/>
      <c r="PSO35" s="247"/>
      <c r="PSP35" s="247"/>
      <c r="PSQ35" s="247"/>
      <c r="PSR35" s="247"/>
      <c r="PSS35" s="247"/>
      <c r="PST35" s="247"/>
      <c r="PSU35" s="247"/>
      <c r="PSV35" s="247"/>
      <c r="PSW35" s="247"/>
      <c r="PSX35" s="247"/>
      <c r="PSY35" s="247"/>
      <c r="PSZ35" s="247"/>
      <c r="PTA35" s="247"/>
      <c r="PTB35" s="247"/>
      <c r="PTC35" s="247"/>
      <c r="PTD35" s="247"/>
      <c r="PTE35" s="247"/>
      <c r="PTF35" s="247"/>
      <c r="PTG35" s="247"/>
      <c r="PTH35" s="247"/>
      <c r="PTI35" s="247"/>
      <c r="PTJ35" s="247"/>
      <c r="PTK35" s="247"/>
      <c r="PTL35" s="247"/>
      <c r="PTM35" s="247"/>
      <c r="PTN35" s="247"/>
      <c r="PTO35" s="247"/>
      <c r="PTP35" s="247"/>
      <c r="PTQ35" s="247"/>
      <c r="PTR35" s="247"/>
      <c r="PTS35" s="247"/>
      <c r="PTT35" s="247"/>
      <c r="PTU35" s="247"/>
      <c r="PTV35" s="247"/>
      <c r="PTW35" s="247"/>
      <c r="PTX35" s="247"/>
      <c r="PTY35" s="247"/>
      <c r="PTZ35" s="247"/>
      <c r="PUA35" s="247"/>
      <c r="PUB35" s="247"/>
      <c r="PUC35" s="247"/>
      <c r="PUD35" s="247"/>
      <c r="PUE35" s="247"/>
      <c r="PUF35" s="247"/>
      <c r="PUG35" s="247"/>
      <c r="PUH35" s="247"/>
      <c r="PUI35" s="247"/>
      <c r="PUJ35" s="247"/>
      <c r="PUK35" s="247"/>
      <c r="PUL35" s="247"/>
      <c r="PUM35" s="247"/>
      <c r="PUN35" s="247"/>
      <c r="PUO35" s="247"/>
      <c r="PUP35" s="247"/>
      <c r="PUQ35" s="247"/>
      <c r="PUR35" s="247"/>
      <c r="PUS35" s="247"/>
      <c r="PUT35" s="247"/>
      <c r="PUU35" s="247"/>
      <c r="PUV35" s="247"/>
      <c r="PUW35" s="247"/>
      <c r="PUX35" s="247"/>
      <c r="PUY35" s="247"/>
      <c r="PUZ35" s="247"/>
      <c r="PVA35" s="247"/>
      <c r="PVB35" s="247"/>
      <c r="PVC35" s="247"/>
      <c r="PVD35" s="247"/>
      <c r="PVE35" s="247"/>
      <c r="PVF35" s="247"/>
      <c r="PVG35" s="247"/>
      <c r="PVH35" s="247"/>
      <c r="PVI35" s="247"/>
      <c r="PVJ35" s="247"/>
      <c r="PVK35" s="247"/>
      <c r="PVL35" s="247"/>
      <c r="PVM35" s="247"/>
      <c r="PVN35" s="247"/>
      <c r="PVO35" s="247"/>
      <c r="PVP35" s="247"/>
      <c r="PVQ35" s="247"/>
      <c r="PVR35" s="247"/>
      <c r="PVS35" s="247"/>
      <c r="PVT35" s="247"/>
      <c r="PVU35" s="247"/>
      <c r="PVV35" s="247"/>
      <c r="PVW35" s="247"/>
      <c r="PVX35" s="247"/>
      <c r="PVY35" s="247"/>
      <c r="PVZ35" s="247"/>
      <c r="PWA35" s="247"/>
      <c r="PWB35" s="247"/>
      <c r="PWC35" s="247"/>
      <c r="PWD35" s="247"/>
      <c r="PWE35" s="247"/>
      <c r="PWF35" s="247"/>
      <c r="PWG35" s="247"/>
      <c r="PWH35" s="247"/>
      <c r="PWI35" s="247"/>
      <c r="PWJ35" s="247"/>
      <c r="PWK35" s="247"/>
      <c r="PWL35" s="247"/>
      <c r="PWM35" s="247"/>
      <c r="PWN35" s="247"/>
      <c r="PWO35" s="247"/>
      <c r="PWP35" s="247"/>
      <c r="PWQ35" s="247"/>
      <c r="PWR35" s="247"/>
      <c r="PWS35" s="247"/>
      <c r="PWT35" s="247"/>
      <c r="PWU35" s="247"/>
      <c r="PWV35" s="247"/>
      <c r="PWW35" s="247"/>
      <c r="PWX35" s="247"/>
      <c r="PWY35" s="247"/>
      <c r="PWZ35" s="247"/>
      <c r="PXA35" s="247"/>
      <c r="PXB35" s="247"/>
      <c r="PXC35" s="247"/>
      <c r="PXD35" s="247"/>
      <c r="PXE35" s="247"/>
      <c r="PXF35" s="247"/>
      <c r="PXG35" s="247"/>
      <c r="PXH35" s="247"/>
      <c r="PXI35" s="247"/>
      <c r="PXJ35" s="247"/>
      <c r="PXK35" s="247"/>
      <c r="PXL35" s="247"/>
      <c r="PXM35" s="247"/>
      <c r="PXN35" s="247"/>
      <c r="PXO35" s="247"/>
      <c r="PXP35" s="247"/>
      <c r="PXQ35" s="247"/>
      <c r="PXR35" s="247"/>
      <c r="PXS35" s="247"/>
      <c r="PXT35" s="247"/>
      <c r="PXU35" s="247"/>
      <c r="PXV35" s="247"/>
      <c r="PXW35" s="247"/>
      <c r="PXX35" s="247"/>
      <c r="PXY35" s="247"/>
      <c r="PXZ35" s="247"/>
      <c r="PYA35" s="247"/>
      <c r="PYB35" s="247"/>
      <c r="PYC35" s="247"/>
      <c r="PYD35" s="247"/>
      <c r="PYE35" s="247"/>
      <c r="PYF35" s="247"/>
      <c r="PYG35" s="247"/>
      <c r="PYH35" s="247"/>
      <c r="PYI35" s="247"/>
      <c r="PYJ35" s="247"/>
      <c r="PYK35" s="247"/>
      <c r="PYL35" s="247"/>
      <c r="PYM35" s="247"/>
      <c r="PYN35" s="247"/>
      <c r="PYO35" s="247"/>
      <c r="PYP35" s="247"/>
      <c r="PYQ35" s="247"/>
      <c r="PYR35" s="247"/>
      <c r="PYS35" s="247"/>
      <c r="PYT35" s="247"/>
      <c r="PYU35" s="247"/>
      <c r="PYV35" s="247"/>
      <c r="PYW35" s="247"/>
      <c r="PYX35" s="247"/>
      <c r="PYY35" s="247"/>
      <c r="PYZ35" s="247"/>
      <c r="PZA35" s="247"/>
      <c r="PZB35" s="247"/>
      <c r="PZC35" s="247"/>
      <c r="PZD35" s="247"/>
      <c r="PZE35" s="247"/>
      <c r="PZF35" s="247"/>
      <c r="PZG35" s="247"/>
      <c r="PZH35" s="247"/>
      <c r="PZI35" s="247"/>
      <c r="PZJ35" s="247"/>
      <c r="PZK35" s="247"/>
      <c r="PZL35" s="247"/>
      <c r="PZM35" s="247"/>
      <c r="PZN35" s="247"/>
      <c r="PZO35" s="247"/>
      <c r="PZP35" s="247"/>
      <c r="PZQ35" s="247"/>
      <c r="PZR35" s="247"/>
      <c r="PZS35" s="247"/>
      <c r="PZT35" s="247"/>
      <c r="PZU35" s="247"/>
      <c r="PZV35" s="247"/>
      <c r="PZW35" s="247"/>
      <c r="PZX35" s="247"/>
      <c r="PZY35" s="247"/>
      <c r="PZZ35" s="247"/>
      <c r="QAA35" s="247"/>
      <c r="QAB35" s="247"/>
      <c r="QAC35" s="247"/>
      <c r="QAD35" s="247"/>
      <c r="QAE35" s="247"/>
      <c r="QAF35" s="247"/>
      <c r="QAG35" s="247"/>
      <c r="QAH35" s="247"/>
      <c r="QAI35" s="247"/>
      <c r="QAJ35" s="247"/>
      <c r="QAK35" s="247"/>
      <c r="QAL35" s="247"/>
      <c r="QAM35" s="247"/>
      <c r="QAN35" s="247"/>
      <c r="QAO35" s="247"/>
      <c r="QAP35" s="247"/>
      <c r="QAQ35" s="247"/>
      <c r="QAR35" s="247"/>
      <c r="QAS35" s="247"/>
      <c r="QAT35" s="247"/>
      <c r="QAU35" s="247"/>
      <c r="QAV35" s="247"/>
      <c r="QAW35" s="247"/>
      <c r="QAX35" s="247"/>
      <c r="QAY35" s="247"/>
      <c r="QAZ35" s="247"/>
      <c r="QBA35" s="247"/>
      <c r="QBB35" s="247"/>
      <c r="QBC35" s="247"/>
      <c r="QBD35" s="247"/>
      <c r="QBE35" s="247"/>
      <c r="QBF35" s="247"/>
      <c r="QBG35" s="247"/>
      <c r="QBH35" s="247"/>
      <c r="QBI35" s="247"/>
      <c r="QBJ35" s="247"/>
      <c r="QBK35" s="247"/>
      <c r="QBL35" s="247"/>
      <c r="QBM35" s="247"/>
      <c r="QBN35" s="247"/>
      <c r="QBO35" s="247"/>
      <c r="QBP35" s="247"/>
      <c r="QBQ35" s="247"/>
      <c r="QBR35" s="247"/>
      <c r="QBS35" s="247"/>
      <c r="QBT35" s="247"/>
      <c r="QBU35" s="247"/>
      <c r="QBV35" s="247"/>
      <c r="QBW35" s="247"/>
      <c r="QBX35" s="247"/>
      <c r="QBY35" s="247"/>
      <c r="QBZ35" s="247"/>
      <c r="QCA35" s="247"/>
      <c r="QCB35" s="247"/>
      <c r="QCC35" s="247"/>
      <c r="QCD35" s="247"/>
      <c r="QCE35" s="247"/>
      <c r="QCF35" s="247"/>
      <c r="QCG35" s="247"/>
      <c r="QCH35" s="247"/>
      <c r="QCI35" s="247"/>
      <c r="QCJ35" s="247"/>
      <c r="QCK35" s="247"/>
      <c r="QCL35" s="247"/>
      <c r="QCM35" s="247"/>
      <c r="QCN35" s="247"/>
      <c r="QCO35" s="247"/>
      <c r="QCP35" s="247"/>
      <c r="QCQ35" s="247"/>
      <c r="QCR35" s="247"/>
      <c r="QCS35" s="247"/>
      <c r="QCT35" s="247"/>
      <c r="QCU35" s="247"/>
      <c r="QCV35" s="247"/>
      <c r="QCW35" s="247"/>
      <c r="QCX35" s="247"/>
      <c r="QCY35" s="247"/>
      <c r="QCZ35" s="247"/>
      <c r="QDA35" s="247"/>
      <c r="QDB35" s="247"/>
      <c r="QDC35" s="247"/>
      <c r="QDD35" s="247"/>
      <c r="QDE35" s="247"/>
      <c r="QDF35" s="247"/>
      <c r="QDG35" s="247"/>
      <c r="QDH35" s="247"/>
      <c r="QDI35" s="247"/>
      <c r="QDJ35" s="247"/>
      <c r="QDK35" s="247"/>
      <c r="QDL35" s="247"/>
      <c r="QDM35" s="247"/>
      <c r="QDN35" s="247"/>
      <c r="QDO35" s="247"/>
      <c r="QDP35" s="247"/>
      <c r="QDQ35" s="247"/>
      <c r="QDR35" s="247"/>
      <c r="QDS35" s="247"/>
      <c r="QDT35" s="247"/>
      <c r="QDU35" s="247"/>
      <c r="QDV35" s="247"/>
      <c r="QDW35" s="247"/>
      <c r="QDX35" s="247"/>
      <c r="QDY35" s="247"/>
      <c r="QDZ35" s="247"/>
      <c r="QEA35" s="247"/>
      <c r="QEB35" s="247"/>
      <c r="QEC35" s="247"/>
      <c r="QED35" s="247"/>
      <c r="QEE35" s="247"/>
      <c r="QEF35" s="247"/>
      <c r="QEG35" s="247"/>
      <c r="QEH35" s="247"/>
      <c r="QEI35" s="247"/>
      <c r="QEJ35" s="247"/>
      <c r="QEK35" s="247"/>
      <c r="QEL35" s="247"/>
      <c r="QEM35" s="247"/>
      <c r="QEN35" s="247"/>
      <c r="QEO35" s="247"/>
      <c r="QEP35" s="247"/>
      <c r="QEQ35" s="247"/>
      <c r="QER35" s="247"/>
      <c r="QES35" s="247"/>
      <c r="QET35" s="247"/>
      <c r="QEU35" s="247"/>
      <c r="QEV35" s="247"/>
      <c r="QEW35" s="247"/>
      <c r="QEX35" s="247"/>
      <c r="QEY35" s="247"/>
      <c r="QEZ35" s="247"/>
      <c r="QFA35" s="247"/>
      <c r="QFB35" s="247"/>
      <c r="QFC35" s="247"/>
      <c r="QFD35" s="247"/>
      <c r="QFE35" s="247"/>
      <c r="QFF35" s="247"/>
      <c r="QFG35" s="247"/>
      <c r="QFH35" s="247"/>
      <c r="QFI35" s="247"/>
      <c r="QFJ35" s="247"/>
      <c r="QFK35" s="247"/>
      <c r="QFL35" s="247"/>
      <c r="QFM35" s="247"/>
      <c r="QFN35" s="247"/>
      <c r="QFO35" s="247"/>
      <c r="QFP35" s="247"/>
      <c r="QFQ35" s="247"/>
      <c r="QFR35" s="247"/>
      <c r="QFS35" s="247"/>
      <c r="QFT35" s="247"/>
      <c r="QFU35" s="247"/>
      <c r="QFV35" s="247"/>
      <c r="QFW35" s="247"/>
      <c r="QFX35" s="247"/>
      <c r="QFY35" s="247"/>
      <c r="QFZ35" s="247"/>
      <c r="QGA35" s="247"/>
      <c r="QGB35" s="247"/>
      <c r="QGC35" s="247"/>
      <c r="QGD35" s="247"/>
      <c r="QGE35" s="247"/>
      <c r="QGF35" s="247"/>
      <c r="QGG35" s="247"/>
      <c r="QGH35" s="247"/>
      <c r="QGI35" s="247"/>
      <c r="QGJ35" s="247"/>
      <c r="QGK35" s="247"/>
      <c r="QGL35" s="247"/>
      <c r="QGM35" s="247"/>
      <c r="QGN35" s="247"/>
      <c r="QGO35" s="247"/>
      <c r="QGP35" s="247"/>
      <c r="QGQ35" s="247"/>
      <c r="QGR35" s="247"/>
      <c r="QGS35" s="247"/>
      <c r="QGT35" s="247"/>
      <c r="QGU35" s="247"/>
      <c r="QGV35" s="247"/>
      <c r="QGW35" s="247"/>
      <c r="QGX35" s="247"/>
      <c r="QGY35" s="247"/>
      <c r="QGZ35" s="247"/>
      <c r="QHA35" s="247"/>
      <c r="QHB35" s="247"/>
      <c r="QHC35" s="247"/>
      <c r="QHD35" s="247"/>
      <c r="QHE35" s="247"/>
      <c r="QHF35" s="247"/>
      <c r="QHG35" s="247"/>
      <c r="QHH35" s="247"/>
      <c r="QHI35" s="247"/>
      <c r="QHJ35" s="247"/>
      <c r="QHK35" s="247"/>
      <c r="QHL35" s="247"/>
      <c r="QHM35" s="247"/>
      <c r="QHN35" s="247"/>
      <c r="QHO35" s="247"/>
      <c r="QHP35" s="247"/>
      <c r="QHQ35" s="247"/>
      <c r="QHR35" s="247"/>
      <c r="QHS35" s="247"/>
      <c r="QHT35" s="247"/>
      <c r="QHU35" s="247"/>
      <c r="QHV35" s="247"/>
      <c r="QHW35" s="247"/>
      <c r="QHX35" s="247"/>
      <c r="QHY35" s="247"/>
      <c r="QHZ35" s="247"/>
      <c r="QIA35" s="247"/>
      <c r="QIB35" s="247"/>
      <c r="QIC35" s="247"/>
      <c r="QID35" s="247"/>
      <c r="QIE35" s="247"/>
      <c r="QIF35" s="247"/>
      <c r="QIG35" s="247"/>
      <c r="QIH35" s="247"/>
      <c r="QII35" s="247"/>
      <c r="QIJ35" s="247"/>
      <c r="QIK35" s="247"/>
      <c r="QIL35" s="247"/>
      <c r="QIM35" s="247"/>
      <c r="QIN35" s="247"/>
      <c r="QIO35" s="247"/>
      <c r="QIP35" s="247"/>
      <c r="QIQ35" s="247"/>
      <c r="QIR35" s="247"/>
      <c r="QIS35" s="247"/>
      <c r="QIT35" s="247"/>
      <c r="QIU35" s="247"/>
      <c r="QIV35" s="247"/>
      <c r="QIW35" s="247"/>
      <c r="QIX35" s="247"/>
      <c r="QIY35" s="247"/>
      <c r="QIZ35" s="247"/>
      <c r="QJA35" s="247"/>
      <c r="QJB35" s="247"/>
      <c r="QJC35" s="247"/>
      <c r="QJD35" s="247"/>
      <c r="QJE35" s="247"/>
      <c r="QJF35" s="247"/>
      <c r="QJG35" s="247"/>
      <c r="QJH35" s="247"/>
      <c r="QJI35" s="247"/>
      <c r="QJJ35" s="247"/>
      <c r="QJK35" s="247"/>
      <c r="QJL35" s="247"/>
      <c r="QJM35" s="247"/>
      <c r="QJN35" s="247"/>
      <c r="QJO35" s="247"/>
      <c r="QJP35" s="247"/>
      <c r="QJQ35" s="247"/>
      <c r="QJR35" s="247"/>
      <c r="QJS35" s="247"/>
      <c r="QJT35" s="247"/>
      <c r="QJU35" s="247"/>
      <c r="QJV35" s="247"/>
      <c r="QJW35" s="247"/>
      <c r="QJX35" s="247"/>
      <c r="QJY35" s="247"/>
      <c r="QJZ35" s="247"/>
      <c r="QKA35" s="247"/>
      <c r="QKB35" s="247"/>
      <c r="QKC35" s="247"/>
      <c r="QKD35" s="247"/>
      <c r="QKE35" s="247"/>
      <c r="QKF35" s="247"/>
      <c r="QKG35" s="247"/>
      <c r="QKH35" s="247"/>
      <c r="QKI35" s="247"/>
      <c r="QKJ35" s="247"/>
      <c r="QKK35" s="247"/>
      <c r="QKL35" s="247"/>
      <c r="QKM35" s="247"/>
      <c r="QKN35" s="247"/>
      <c r="QKO35" s="247"/>
      <c r="QKP35" s="247"/>
      <c r="QKQ35" s="247"/>
      <c r="QKR35" s="247"/>
      <c r="QKS35" s="247"/>
      <c r="QKT35" s="247"/>
      <c r="QKU35" s="247"/>
      <c r="QKV35" s="247"/>
      <c r="QKW35" s="247"/>
      <c r="QKX35" s="247"/>
      <c r="QKY35" s="247"/>
      <c r="QKZ35" s="247"/>
      <c r="QLA35" s="247"/>
      <c r="QLB35" s="247"/>
      <c r="QLC35" s="247"/>
      <c r="QLD35" s="247"/>
      <c r="QLE35" s="247"/>
      <c r="QLF35" s="247"/>
      <c r="QLG35" s="247"/>
      <c r="QLH35" s="247"/>
      <c r="QLI35" s="247"/>
      <c r="QLJ35" s="247"/>
      <c r="QLK35" s="247"/>
      <c r="QLL35" s="247"/>
      <c r="QLM35" s="247"/>
      <c r="QLN35" s="247"/>
      <c r="QLO35" s="247"/>
      <c r="QLP35" s="247"/>
      <c r="QLQ35" s="247"/>
      <c r="QLR35" s="247"/>
      <c r="QLS35" s="247"/>
      <c r="QLT35" s="247"/>
      <c r="QLU35" s="247"/>
      <c r="QLV35" s="247"/>
      <c r="QLW35" s="247"/>
      <c r="QLX35" s="247"/>
      <c r="QLY35" s="247"/>
      <c r="QLZ35" s="247"/>
      <c r="QMA35" s="247"/>
      <c r="QMB35" s="247"/>
      <c r="QMC35" s="247"/>
      <c r="QMD35" s="247"/>
      <c r="QME35" s="247"/>
      <c r="QMF35" s="247"/>
      <c r="QMG35" s="247"/>
      <c r="QMH35" s="247"/>
      <c r="QMI35" s="247"/>
      <c r="QMJ35" s="247"/>
      <c r="QMK35" s="247"/>
      <c r="QML35" s="247"/>
      <c r="QMM35" s="247"/>
      <c r="QMN35" s="247"/>
      <c r="QMO35" s="247"/>
      <c r="QMP35" s="247"/>
      <c r="QMQ35" s="247"/>
      <c r="QMR35" s="247"/>
      <c r="QMS35" s="247"/>
      <c r="QMT35" s="247"/>
      <c r="QMU35" s="247"/>
      <c r="QMV35" s="247"/>
      <c r="QMW35" s="247"/>
      <c r="QMX35" s="247"/>
      <c r="QMY35" s="247"/>
      <c r="QMZ35" s="247"/>
      <c r="QNA35" s="247"/>
      <c r="QNB35" s="247"/>
      <c r="QNC35" s="247"/>
      <c r="QND35" s="247"/>
      <c r="QNE35" s="247"/>
      <c r="QNF35" s="247"/>
      <c r="QNG35" s="247"/>
      <c r="QNH35" s="247"/>
      <c r="QNI35" s="247"/>
      <c r="QNJ35" s="247"/>
      <c r="QNK35" s="247"/>
      <c r="QNL35" s="247"/>
      <c r="QNM35" s="247"/>
      <c r="QNN35" s="247"/>
      <c r="QNO35" s="247"/>
      <c r="QNP35" s="247"/>
      <c r="QNQ35" s="247"/>
      <c r="QNR35" s="247"/>
      <c r="QNS35" s="247"/>
      <c r="QNT35" s="247"/>
      <c r="QNU35" s="247"/>
      <c r="QNV35" s="247"/>
      <c r="QNW35" s="247"/>
      <c r="QNX35" s="247"/>
      <c r="QNY35" s="247"/>
      <c r="QNZ35" s="247"/>
      <c r="QOA35" s="247"/>
      <c r="QOB35" s="247"/>
      <c r="QOC35" s="247"/>
      <c r="QOD35" s="247"/>
      <c r="QOE35" s="247"/>
      <c r="QOF35" s="247"/>
      <c r="QOG35" s="247"/>
      <c r="QOH35" s="247"/>
      <c r="QOI35" s="247"/>
      <c r="QOJ35" s="247"/>
      <c r="QOK35" s="247"/>
      <c r="QOL35" s="247"/>
      <c r="QOM35" s="247"/>
      <c r="QON35" s="247"/>
      <c r="QOO35" s="247"/>
      <c r="QOP35" s="247"/>
      <c r="QOQ35" s="247"/>
      <c r="QOR35" s="247"/>
      <c r="QOS35" s="247"/>
      <c r="QOT35" s="247"/>
      <c r="QOU35" s="247"/>
      <c r="QOV35" s="247"/>
      <c r="QOW35" s="247"/>
      <c r="QOX35" s="247"/>
      <c r="QOY35" s="247"/>
      <c r="QOZ35" s="247"/>
      <c r="QPA35" s="247"/>
      <c r="QPB35" s="247"/>
      <c r="QPC35" s="247"/>
      <c r="QPD35" s="247"/>
      <c r="QPE35" s="247"/>
      <c r="QPF35" s="247"/>
      <c r="QPG35" s="247"/>
      <c r="QPH35" s="247"/>
      <c r="QPI35" s="247"/>
      <c r="QPJ35" s="247"/>
      <c r="QPK35" s="247"/>
      <c r="QPL35" s="247"/>
      <c r="QPM35" s="247"/>
      <c r="QPN35" s="247"/>
      <c r="QPO35" s="247"/>
      <c r="QPP35" s="247"/>
      <c r="QPQ35" s="247"/>
      <c r="QPR35" s="247"/>
      <c r="QPS35" s="247"/>
      <c r="QPT35" s="247"/>
      <c r="QPU35" s="247"/>
      <c r="QPV35" s="247"/>
      <c r="QPW35" s="247"/>
      <c r="QPX35" s="247"/>
      <c r="QPY35" s="247"/>
      <c r="QPZ35" s="247"/>
      <c r="QQA35" s="247"/>
      <c r="QQB35" s="247"/>
      <c r="QQC35" s="247"/>
      <c r="QQD35" s="247"/>
      <c r="QQE35" s="247"/>
      <c r="QQF35" s="247"/>
      <c r="QQG35" s="247"/>
      <c r="QQH35" s="247"/>
      <c r="QQI35" s="247"/>
      <c r="QQJ35" s="247"/>
      <c r="QQK35" s="247"/>
      <c r="QQL35" s="247"/>
      <c r="QQM35" s="247"/>
      <c r="QQN35" s="247"/>
      <c r="QQO35" s="247"/>
      <c r="QQP35" s="247"/>
      <c r="QQQ35" s="247"/>
      <c r="QQR35" s="247"/>
      <c r="QQS35" s="247"/>
      <c r="QQT35" s="247"/>
      <c r="QQU35" s="247"/>
      <c r="QQV35" s="247"/>
      <c r="QQW35" s="247"/>
      <c r="QQX35" s="247"/>
      <c r="QQY35" s="247"/>
      <c r="QQZ35" s="247"/>
      <c r="QRA35" s="247"/>
      <c r="QRB35" s="247"/>
      <c r="QRC35" s="247"/>
      <c r="QRD35" s="247"/>
      <c r="QRE35" s="247"/>
      <c r="QRF35" s="247"/>
      <c r="QRG35" s="247"/>
      <c r="QRH35" s="247"/>
      <c r="QRI35" s="247"/>
      <c r="QRJ35" s="247"/>
      <c r="QRK35" s="247"/>
      <c r="QRL35" s="247"/>
      <c r="QRM35" s="247"/>
      <c r="QRN35" s="247"/>
      <c r="QRO35" s="247"/>
      <c r="QRP35" s="247"/>
      <c r="QRQ35" s="247"/>
      <c r="QRR35" s="247"/>
      <c r="QRS35" s="247"/>
      <c r="QRT35" s="247"/>
      <c r="QRU35" s="247"/>
      <c r="QRV35" s="247"/>
      <c r="QRW35" s="247"/>
      <c r="QRX35" s="247"/>
      <c r="QRY35" s="247"/>
      <c r="QRZ35" s="247"/>
      <c r="QSA35" s="247"/>
      <c r="QSB35" s="247"/>
      <c r="QSC35" s="247"/>
      <c r="QSD35" s="247"/>
      <c r="QSE35" s="247"/>
      <c r="QSF35" s="247"/>
      <c r="QSG35" s="247"/>
      <c r="QSH35" s="247"/>
      <c r="QSI35" s="247"/>
      <c r="QSJ35" s="247"/>
      <c r="QSK35" s="247"/>
      <c r="QSL35" s="247"/>
      <c r="QSM35" s="247"/>
      <c r="QSN35" s="247"/>
      <c r="QSO35" s="247"/>
      <c r="QSP35" s="247"/>
      <c r="QSQ35" s="247"/>
      <c r="QSR35" s="247"/>
      <c r="QSS35" s="247"/>
      <c r="QST35" s="247"/>
      <c r="QSU35" s="247"/>
      <c r="QSV35" s="247"/>
      <c r="QSW35" s="247"/>
      <c r="QSX35" s="247"/>
      <c r="QSY35" s="247"/>
      <c r="QSZ35" s="247"/>
      <c r="QTA35" s="247"/>
      <c r="QTB35" s="247"/>
      <c r="QTC35" s="247"/>
      <c r="QTD35" s="247"/>
      <c r="QTE35" s="247"/>
      <c r="QTF35" s="247"/>
      <c r="QTG35" s="247"/>
      <c r="QTH35" s="247"/>
      <c r="QTI35" s="247"/>
      <c r="QTJ35" s="247"/>
      <c r="QTK35" s="247"/>
      <c r="QTL35" s="247"/>
      <c r="QTM35" s="247"/>
      <c r="QTN35" s="247"/>
      <c r="QTO35" s="247"/>
      <c r="QTP35" s="247"/>
      <c r="QTQ35" s="247"/>
      <c r="QTR35" s="247"/>
      <c r="QTS35" s="247"/>
      <c r="QTT35" s="247"/>
      <c r="QTU35" s="247"/>
      <c r="QTV35" s="247"/>
      <c r="QTW35" s="247"/>
      <c r="QTX35" s="247"/>
      <c r="QTY35" s="247"/>
      <c r="QTZ35" s="247"/>
      <c r="QUA35" s="247"/>
      <c r="QUB35" s="247"/>
      <c r="QUC35" s="247"/>
      <c r="QUD35" s="247"/>
      <c r="QUE35" s="247"/>
      <c r="QUF35" s="247"/>
      <c r="QUG35" s="247"/>
      <c r="QUH35" s="247"/>
      <c r="QUI35" s="247"/>
      <c r="QUJ35" s="247"/>
      <c r="QUK35" s="247"/>
      <c r="QUL35" s="247"/>
      <c r="QUM35" s="247"/>
      <c r="QUN35" s="247"/>
      <c r="QUO35" s="247"/>
      <c r="QUP35" s="247"/>
      <c r="QUQ35" s="247"/>
      <c r="QUR35" s="247"/>
      <c r="QUS35" s="247"/>
      <c r="QUT35" s="247"/>
      <c r="QUU35" s="247"/>
      <c r="QUV35" s="247"/>
      <c r="QUW35" s="247"/>
      <c r="QUX35" s="247"/>
      <c r="QUY35" s="247"/>
      <c r="QUZ35" s="247"/>
      <c r="QVA35" s="247"/>
      <c r="QVB35" s="247"/>
      <c r="QVC35" s="247"/>
      <c r="QVD35" s="247"/>
      <c r="QVE35" s="247"/>
      <c r="QVF35" s="247"/>
      <c r="QVG35" s="247"/>
      <c r="QVH35" s="247"/>
      <c r="QVI35" s="247"/>
      <c r="QVJ35" s="247"/>
      <c r="QVK35" s="247"/>
      <c r="QVL35" s="247"/>
      <c r="QVM35" s="247"/>
      <c r="QVN35" s="247"/>
      <c r="QVO35" s="247"/>
      <c r="QVP35" s="247"/>
      <c r="QVQ35" s="247"/>
      <c r="QVR35" s="247"/>
      <c r="QVS35" s="247"/>
      <c r="QVT35" s="247"/>
      <c r="QVU35" s="247"/>
      <c r="QVV35" s="247"/>
      <c r="QVW35" s="247"/>
      <c r="QVX35" s="247"/>
      <c r="QVY35" s="247"/>
      <c r="QVZ35" s="247"/>
      <c r="QWA35" s="247"/>
      <c r="QWB35" s="247"/>
      <c r="QWC35" s="247"/>
      <c r="QWD35" s="247"/>
      <c r="QWE35" s="247"/>
      <c r="QWF35" s="247"/>
      <c r="QWG35" s="247"/>
      <c r="QWH35" s="247"/>
      <c r="QWI35" s="247"/>
      <c r="QWJ35" s="247"/>
      <c r="QWK35" s="247"/>
      <c r="QWL35" s="247"/>
      <c r="QWM35" s="247"/>
      <c r="QWN35" s="247"/>
      <c r="QWO35" s="247"/>
      <c r="QWP35" s="247"/>
      <c r="QWQ35" s="247"/>
      <c r="QWR35" s="247"/>
      <c r="QWS35" s="247"/>
      <c r="QWT35" s="247"/>
      <c r="QWU35" s="247"/>
      <c r="QWV35" s="247"/>
      <c r="QWW35" s="247"/>
      <c r="QWX35" s="247"/>
      <c r="QWY35" s="247"/>
      <c r="QWZ35" s="247"/>
      <c r="QXA35" s="247"/>
      <c r="QXB35" s="247"/>
      <c r="QXC35" s="247"/>
      <c r="QXD35" s="247"/>
      <c r="QXE35" s="247"/>
      <c r="QXF35" s="247"/>
      <c r="QXG35" s="247"/>
      <c r="QXH35" s="247"/>
      <c r="QXI35" s="247"/>
      <c r="QXJ35" s="247"/>
      <c r="QXK35" s="247"/>
      <c r="QXL35" s="247"/>
      <c r="QXM35" s="247"/>
      <c r="QXN35" s="247"/>
      <c r="QXO35" s="247"/>
      <c r="QXP35" s="247"/>
      <c r="QXQ35" s="247"/>
      <c r="QXR35" s="247"/>
      <c r="QXS35" s="247"/>
      <c r="QXT35" s="247"/>
      <c r="QXU35" s="247"/>
      <c r="QXV35" s="247"/>
      <c r="QXW35" s="247"/>
      <c r="QXX35" s="247"/>
      <c r="QXY35" s="247"/>
      <c r="QXZ35" s="247"/>
      <c r="QYA35" s="247"/>
      <c r="QYB35" s="247"/>
      <c r="QYC35" s="247"/>
      <c r="QYD35" s="247"/>
      <c r="QYE35" s="247"/>
      <c r="QYF35" s="247"/>
      <c r="QYG35" s="247"/>
      <c r="QYH35" s="247"/>
      <c r="QYI35" s="247"/>
      <c r="QYJ35" s="247"/>
      <c r="QYK35" s="247"/>
      <c r="QYL35" s="247"/>
      <c r="QYM35" s="247"/>
      <c r="QYN35" s="247"/>
      <c r="QYO35" s="247"/>
      <c r="QYP35" s="247"/>
      <c r="QYQ35" s="247"/>
      <c r="QYR35" s="247"/>
      <c r="QYS35" s="247"/>
      <c r="QYT35" s="247"/>
      <c r="QYU35" s="247"/>
      <c r="QYV35" s="247"/>
      <c r="QYW35" s="247"/>
      <c r="QYX35" s="247"/>
      <c r="QYY35" s="247"/>
      <c r="QYZ35" s="247"/>
      <c r="QZA35" s="247"/>
      <c r="QZB35" s="247"/>
      <c r="QZC35" s="247"/>
      <c r="QZD35" s="247"/>
      <c r="QZE35" s="247"/>
      <c r="QZF35" s="247"/>
      <c r="QZG35" s="247"/>
      <c r="QZH35" s="247"/>
      <c r="QZI35" s="247"/>
      <c r="QZJ35" s="247"/>
      <c r="QZK35" s="247"/>
      <c r="QZL35" s="247"/>
      <c r="QZM35" s="247"/>
      <c r="QZN35" s="247"/>
      <c r="QZO35" s="247"/>
      <c r="QZP35" s="247"/>
      <c r="QZQ35" s="247"/>
      <c r="QZR35" s="247"/>
      <c r="QZS35" s="247"/>
      <c r="QZT35" s="247"/>
      <c r="QZU35" s="247"/>
      <c r="QZV35" s="247"/>
      <c r="QZW35" s="247"/>
      <c r="QZX35" s="247"/>
      <c r="QZY35" s="247"/>
      <c r="QZZ35" s="247"/>
      <c r="RAA35" s="247"/>
      <c r="RAB35" s="247"/>
      <c r="RAC35" s="247"/>
      <c r="RAD35" s="247"/>
      <c r="RAE35" s="247"/>
      <c r="RAF35" s="247"/>
      <c r="RAG35" s="247"/>
      <c r="RAH35" s="247"/>
      <c r="RAI35" s="247"/>
      <c r="RAJ35" s="247"/>
      <c r="RAK35" s="247"/>
      <c r="RAL35" s="247"/>
      <c r="RAM35" s="247"/>
      <c r="RAN35" s="247"/>
      <c r="RAO35" s="247"/>
      <c r="RAP35" s="247"/>
      <c r="RAQ35" s="247"/>
      <c r="RAR35" s="247"/>
      <c r="RAS35" s="247"/>
      <c r="RAT35" s="247"/>
      <c r="RAU35" s="247"/>
      <c r="RAV35" s="247"/>
      <c r="RAW35" s="247"/>
      <c r="RAX35" s="247"/>
      <c r="RAY35" s="247"/>
      <c r="RAZ35" s="247"/>
      <c r="RBA35" s="247"/>
      <c r="RBB35" s="247"/>
      <c r="RBC35" s="247"/>
      <c r="RBD35" s="247"/>
      <c r="RBE35" s="247"/>
      <c r="RBF35" s="247"/>
      <c r="RBG35" s="247"/>
      <c r="RBH35" s="247"/>
      <c r="RBI35" s="247"/>
      <c r="RBJ35" s="247"/>
      <c r="RBK35" s="247"/>
      <c r="RBL35" s="247"/>
      <c r="RBM35" s="247"/>
      <c r="RBN35" s="247"/>
      <c r="RBO35" s="247"/>
      <c r="RBP35" s="247"/>
      <c r="RBQ35" s="247"/>
      <c r="RBR35" s="247"/>
      <c r="RBS35" s="247"/>
      <c r="RBT35" s="247"/>
      <c r="RBU35" s="247"/>
      <c r="RBV35" s="247"/>
      <c r="RBW35" s="247"/>
      <c r="RBX35" s="247"/>
      <c r="RBY35" s="247"/>
      <c r="RBZ35" s="247"/>
      <c r="RCA35" s="247"/>
      <c r="RCB35" s="247"/>
      <c r="RCC35" s="247"/>
      <c r="RCD35" s="247"/>
      <c r="RCE35" s="247"/>
      <c r="RCF35" s="247"/>
      <c r="RCG35" s="247"/>
      <c r="RCH35" s="247"/>
      <c r="RCI35" s="247"/>
      <c r="RCJ35" s="247"/>
      <c r="RCK35" s="247"/>
      <c r="RCL35" s="247"/>
      <c r="RCM35" s="247"/>
      <c r="RCN35" s="247"/>
      <c r="RCO35" s="247"/>
      <c r="RCP35" s="247"/>
      <c r="RCQ35" s="247"/>
      <c r="RCR35" s="247"/>
      <c r="RCS35" s="247"/>
      <c r="RCT35" s="247"/>
      <c r="RCU35" s="247"/>
      <c r="RCV35" s="247"/>
      <c r="RCW35" s="247"/>
      <c r="RCX35" s="247"/>
      <c r="RCY35" s="247"/>
      <c r="RCZ35" s="247"/>
      <c r="RDA35" s="247"/>
      <c r="RDB35" s="247"/>
      <c r="RDC35" s="247"/>
      <c r="RDD35" s="247"/>
      <c r="RDE35" s="247"/>
      <c r="RDF35" s="247"/>
      <c r="RDG35" s="247"/>
      <c r="RDH35" s="247"/>
      <c r="RDI35" s="247"/>
      <c r="RDJ35" s="247"/>
      <c r="RDK35" s="247"/>
      <c r="RDL35" s="247"/>
      <c r="RDM35" s="247"/>
      <c r="RDN35" s="247"/>
      <c r="RDO35" s="247"/>
      <c r="RDP35" s="247"/>
      <c r="RDQ35" s="247"/>
      <c r="RDR35" s="247"/>
      <c r="RDS35" s="247"/>
      <c r="RDT35" s="247"/>
      <c r="RDU35" s="247"/>
      <c r="RDV35" s="247"/>
      <c r="RDW35" s="247"/>
      <c r="RDX35" s="247"/>
      <c r="RDY35" s="247"/>
      <c r="RDZ35" s="247"/>
      <c r="REA35" s="247"/>
      <c r="REB35" s="247"/>
      <c r="REC35" s="247"/>
      <c r="RED35" s="247"/>
      <c r="REE35" s="247"/>
      <c r="REF35" s="247"/>
      <c r="REG35" s="247"/>
      <c r="REH35" s="247"/>
      <c r="REI35" s="247"/>
      <c r="REJ35" s="247"/>
      <c r="REK35" s="247"/>
      <c r="REL35" s="247"/>
      <c r="REM35" s="247"/>
      <c r="REN35" s="247"/>
      <c r="REO35" s="247"/>
      <c r="REP35" s="247"/>
      <c r="REQ35" s="247"/>
      <c r="RER35" s="247"/>
      <c r="RES35" s="247"/>
      <c r="RET35" s="247"/>
      <c r="REU35" s="247"/>
      <c r="REV35" s="247"/>
      <c r="REW35" s="247"/>
      <c r="REX35" s="247"/>
      <c r="REY35" s="247"/>
      <c r="REZ35" s="247"/>
      <c r="RFA35" s="247"/>
      <c r="RFB35" s="247"/>
      <c r="RFC35" s="247"/>
      <c r="RFD35" s="247"/>
      <c r="RFE35" s="247"/>
      <c r="RFF35" s="247"/>
      <c r="RFG35" s="247"/>
      <c r="RFH35" s="247"/>
      <c r="RFI35" s="247"/>
      <c r="RFJ35" s="247"/>
      <c r="RFK35" s="247"/>
      <c r="RFL35" s="247"/>
      <c r="RFM35" s="247"/>
      <c r="RFN35" s="247"/>
      <c r="RFO35" s="247"/>
      <c r="RFP35" s="247"/>
      <c r="RFQ35" s="247"/>
      <c r="RFR35" s="247"/>
      <c r="RFS35" s="247"/>
      <c r="RFT35" s="247"/>
      <c r="RFU35" s="247"/>
      <c r="RFV35" s="247"/>
      <c r="RFW35" s="247"/>
      <c r="RFX35" s="247"/>
      <c r="RFY35" s="247"/>
      <c r="RFZ35" s="247"/>
      <c r="RGA35" s="247"/>
      <c r="RGB35" s="247"/>
      <c r="RGC35" s="247"/>
      <c r="RGD35" s="247"/>
      <c r="RGE35" s="247"/>
      <c r="RGF35" s="247"/>
      <c r="RGG35" s="247"/>
      <c r="RGH35" s="247"/>
      <c r="RGI35" s="247"/>
      <c r="RGJ35" s="247"/>
      <c r="RGK35" s="247"/>
      <c r="RGL35" s="247"/>
      <c r="RGM35" s="247"/>
      <c r="RGN35" s="247"/>
      <c r="RGO35" s="247"/>
      <c r="RGP35" s="247"/>
      <c r="RGQ35" s="247"/>
      <c r="RGR35" s="247"/>
      <c r="RGS35" s="247"/>
      <c r="RGT35" s="247"/>
      <c r="RGU35" s="247"/>
      <c r="RGV35" s="247"/>
      <c r="RGW35" s="247"/>
      <c r="RGX35" s="247"/>
      <c r="RGY35" s="247"/>
      <c r="RGZ35" s="247"/>
      <c r="RHA35" s="247"/>
      <c r="RHB35" s="247"/>
      <c r="RHC35" s="247"/>
      <c r="RHD35" s="247"/>
      <c r="RHE35" s="247"/>
      <c r="RHF35" s="247"/>
      <c r="RHG35" s="247"/>
      <c r="RHH35" s="247"/>
      <c r="RHI35" s="247"/>
      <c r="RHJ35" s="247"/>
      <c r="RHK35" s="247"/>
      <c r="RHL35" s="247"/>
      <c r="RHM35" s="247"/>
      <c r="RHN35" s="247"/>
      <c r="RHO35" s="247"/>
      <c r="RHP35" s="247"/>
      <c r="RHQ35" s="247"/>
      <c r="RHR35" s="247"/>
      <c r="RHS35" s="247"/>
      <c r="RHT35" s="247"/>
      <c r="RHU35" s="247"/>
      <c r="RHV35" s="247"/>
      <c r="RHW35" s="247"/>
      <c r="RHX35" s="247"/>
      <c r="RHY35" s="247"/>
      <c r="RHZ35" s="247"/>
      <c r="RIA35" s="247"/>
      <c r="RIB35" s="247"/>
      <c r="RIC35" s="247"/>
      <c r="RID35" s="247"/>
      <c r="RIE35" s="247"/>
      <c r="RIF35" s="247"/>
      <c r="RIG35" s="247"/>
      <c r="RIH35" s="247"/>
      <c r="RII35" s="247"/>
      <c r="RIJ35" s="247"/>
      <c r="RIK35" s="247"/>
      <c r="RIL35" s="247"/>
      <c r="RIM35" s="247"/>
      <c r="RIN35" s="247"/>
      <c r="RIO35" s="247"/>
      <c r="RIP35" s="247"/>
      <c r="RIQ35" s="247"/>
      <c r="RIR35" s="247"/>
      <c r="RIS35" s="247"/>
      <c r="RIT35" s="247"/>
      <c r="RIU35" s="247"/>
      <c r="RIV35" s="247"/>
      <c r="RIW35" s="247"/>
      <c r="RIX35" s="247"/>
      <c r="RIY35" s="247"/>
      <c r="RIZ35" s="247"/>
      <c r="RJA35" s="247"/>
      <c r="RJB35" s="247"/>
      <c r="RJC35" s="247"/>
      <c r="RJD35" s="247"/>
      <c r="RJE35" s="247"/>
      <c r="RJF35" s="247"/>
      <c r="RJG35" s="247"/>
      <c r="RJH35" s="247"/>
      <c r="RJI35" s="247"/>
      <c r="RJJ35" s="247"/>
      <c r="RJK35" s="247"/>
      <c r="RJL35" s="247"/>
      <c r="RJM35" s="247"/>
      <c r="RJN35" s="247"/>
      <c r="RJO35" s="247"/>
      <c r="RJP35" s="247"/>
      <c r="RJQ35" s="247"/>
      <c r="RJR35" s="247"/>
      <c r="RJS35" s="247"/>
      <c r="RJT35" s="247"/>
      <c r="RJU35" s="247"/>
      <c r="RJV35" s="247"/>
      <c r="RJW35" s="247"/>
      <c r="RJX35" s="247"/>
      <c r="RJY35" s="247"/>
      <c r="RJZ35" s="247"/>
      <c r="RKA35" s="247"/>
      <c r="RKB35" s="247"/>
      <c r="RKC35" s="247"/>
      <c r="RKD35" s="247"/>
      <c r="RKE35" s="247"/>
      <c r="RKF35" s="247"/>
      <c r="RKG35" s="247"/>
      <c r="RKH35" s="247"/>
      <c r="RKI35" s="247"/>
      <c r="RKJ35" s="247"/>
      <c r="RKK35" s="247"/>
      <c r="RKL35" s="247"/>
      <c r="RKM35" s="247"/>
      <c r="RKN35" s="247"/>
      <c r="RKO35" s="247"/>
      <c r="RKP35" s="247"/>
      <c r="RKQ35" s="247"/>
      <c r="RKR35" s="247"/>
      <c r="RKS35" s="247"/>
      <c r="RKT35" s="247"/>
      <c r="RKU35" s="247"/>
      <c r="RKV35" s="247"/>
      <c r="RKW35" s="247"/>
      <c r="RKX35" s="247"/>
      <c r="RKY35" s="247"/>
      <c r="RKZ35" s="247"/>
      <c r="RLA35" s="247"/>
      <c r="RLB35" s="247"/>
      <c r="RLC35" s="247"/>
      <c r="RLD35" s="247"/>
      <c r="RLE35" s="247"/>
      <c r="RLF35" s="247"/>
      <c r="RLG35" s="247"/>
      <c r="RLH35" s="247"/>
      <c r="RLI35" s="247"/>
      <c r="RLJ35" s="247"/>
      <c r="RLK35" s="247"/>
      <c r="RLL35" s="247"/>
      <c r="RLM35" s="247"/>
      <c r="RLN35" s="247"/>
      <c r="RLO35" s="247"/>
      <c r="RLP35" s="247"/>
      <c r="RLQ35" s="247"/>
      <c r="RLR35" s="247"/>
      <c r="RLS35" s="247"/>
      <c r="RLT35" s="247"/>
      <c r="RLU35" s="247"/>
      <c r="RLV35" s="247"/>
      <c r="RLW35" s="247"/>
      <c r="RLX35" s="247"/>
      <c r="RLY35" s="247"/>
      <c r="RLZ35" s="247"/>
      <c r="RMA35" s="247"/>
      <c r="RMB35" s="247"/>
      <c r="RMC35" s="247"/>
      <c r="RMD35" s="247"/>
      <c r="RME35" s="247"/>
      <c r="RMF35" s="247"/>
      <c r="RMG35" s="247"/>
      <c r="RMH35" s="247"/>
      <c r="RMI35" s="247"/>
      <c r="RMJ35" s="247"/>
      <c r="RMK35" s="247"/>
      <c r="RML35" s="247"/>
      <c r="RMM35" s="247"/>
      <c r="RMN35" s="247"/>
      <c r="RMO35" s="247"/>
      <c r="RMP35" s="247"/>
      <c r="RMQ35" s="247"/>
      <c r="RMR35" s="247"/>
      <c r="RMS35" s="247"/>
      <c r="RMT35" s="247"/>
      <c r="RMU35" s="247"/>
      <c r="RMV35" s="247"/>
      <c r="RMW35" s="247"/>
      <c r="RMX35" s="247"/>
      <c r="RMY35" s="247"/>
      <c r="RMZ35" s="247"/>
      <c r="RNA35" s="247"/>
      <c r="RNB35" s="247"/>
      <c r="RNC35" s="247"/>
      <c r="RND35" s="247"/>
      <c r="RNE35" s="247"/>
      <c r="RNF35" s="247"/>
      <c r="RNG35" s="247"/>
      <c r="RNH35" s="247"/>
      <c r="RNI35" s="247"/>
      <c r="RNJ35" s="247"/>
      <c r="RNK35" s="247"/>
      <c r="RNL35" s="247"/>
      <c r="RNM35" s="247"/>
      <c r="RNN35" s="247"/>
      <c r="RNO35" s="247"/>
      <c r="RNP35" s="247"/>
      <c r="RNQ35" s="247"/>
      <c r="RNR35" s="247"/>
      <c r="RNS35" s="247"/>
      <c r="RNT35" s="247"/>
      <c r="RNU35" s="247"/>
      <c r="RNV35" s="247"/>
      <c r="RNW35" s="247"/>
      <c r="RNX35" s="247"/>
      <c r="RNY35" s="247"/>
      <c r="RNZ35" s="247"/>
      <c r="ROA35" s="247"/>
      <c r="ROB35" s="247"/>
      <c r="ROC35" s="247"/>
      <c r="ROD35" s="247"/>
      <c r="ROE35" s="247"/>
      <c r="ROF35" s="247"/>
      <c r="ROG35" s="247"/>
      <c r="ROH35" s="247"/>
      <c r="ROI35" s="247"/>
      <c r="ROJ35" s="247"/>
      <c r="ROK35" s="247"/>
      <c r="ROL35" s="247"/>
      <c r="ROM35" s="247"/>
      <c r="RON35" s="247"/>
      <c r="ROO35" s="247"/>
      <c r="ROP35" s="247"/>
      <c r="ROQ35" s="247"/>
      <c r="ROR35" s="247"/>
      <c r="ROS35" s="247"/>
      <c r="ROT35" s="247"/>
      <c r="ROU35" s="247"/>
      <c r="ROV35" s="247"/>
      <c r="ROW35" s="247"/>
      <c r="ROX35" s="247"/>
      <c r="ROY35" s="247"/>
      <c r="ROZ35" s="247"/>
      <c r="RPA35" s="247"/>
      <c r="RPB35" s="247"/>
      <c r="RPC35" s="247"/>
      <c r="RPD35" s="247"/>
      <c r="RPE35" s="247"/>
      <c r="RPF35" s="247"/>
      <c r="RPG35" s="247"/>
      <c r="RPH35" s="247"/>
      <c r="RPI35" s="247"/>
      <c r="RPJ35" s="247"/>
      <c r="RPK35" s="247"/>
      <c r="RPL35" s="247"/>
      <c r="RPM35" s="247"/>
      <c r="RPN35" s="247"/>
      <c r="RPO35" s="247"/>
      <c r="RPP35" s="247"/>
      <c r="RPQ35" s="247"/>
      <c r="RPR35" s="247"/>
      <c r="RPS35" s="247"/>
      <c r="RPT35" s="247"/>
      <c r="RPU35" s="247"/>
      <c r="RPV35" s="247"/>
      <c r="RPW35" s="247"/>
      <c r="RPX35" s="247"/>
      <c r="RPY35" s="247"/>
      <c r="RPZ35" s="247"/>
      <c r="RQA35" s="247"/>
      <c r="RQB35" s="247"/>
      <c r="RQC35" s="247"/>
      <c r="RQD35" s="247"/>
      <c r="RQE35" s="247"/>
      <c r="RQF35" s="247"/>
      <c r="RQG35" s="247"/>
      <c r="RQH35" s="247"/>
      <c r="RQI35" s="247"/>
      <c r="RQJ35" s="247"/>
      <c r="RQK35" s="247"/>
      <c r="RQL35" s="247"/>
      <c r="RQM35" s="247"/>
      <c r="RQN35" s="247"/>
      <c r="RQO35" s="247"/>
      <c r="RQP35" s="247"/>
      <c r="RQQ35" s="247"/>
      <c r="RQR35" s="247"/>
      <c r="RQS35" s="247"/>
      <c r="RQT35" s="247"/>
      <c r="RQU35" s="247"/>
      <c r="RQV35" s="247"/>
      <c r="RQW35" s="247"/>
      <c r="RQX35" s="247"/>
      <c r="RQY35" s="247"/>
      <c r="RQZ35" s="247"/>
      <c r="RRA35" s="247"/>
      <c r="RRB35" s="247"/>
      <c r="RRC35" s="247"/>
      <c r="RRD35" s="247"/>
      <c r="RRE35" s="247"/>
      <c r="RRF35" s="247"/>
      <c r="RRG35" s="247"/>
      <c r="RRH35" s="247"/>
      <c r="RRI35" s="247"/>
      <c r="RRJ35" s="247"/>
      <c r="RRK35" s="247"/>
      <c r="RRL35" s="247"/>
      <c r="RRM35" s="247"/>
      <c r="RRN35" s="247"/>
      <c r="RRO35" s="247"/>
      <c r="RRP35" s="247"/>
      <c r="RRQ35" s="247"/>
      <c r="RRR35" s="247"/>
      <c r="RRS35" s="247"/>
      <c r="RRT35" s="247"/>
      <c r="RRU35" s="247"/>
      <c r="RRV35" s="247"/>
      <c r="RRW35" s="247"/>
      <c r="RRX35" s="247"/>
      <c r="RRY35" s="247"/>
      <c r="RRZ35" s="247"/>
      <c r="RSA35" s="247"/>
      <c r="RSB35" s="247"/>
      <c r="RSC35" s="247"/>
      <c r="RSD35" s="247"/>
      <c r="RSE35" s="247"/>
      <c r="RSF35" s="247"/>
      <c r="RSG35" s="247"/>
      <c r="RSH35" s="247"/>
      <c r="RSI35" s="247"/>
      <c r="RSJ35" s="247"/>
      <c r="RSK35" s="247"/>
      <c r="RSL35" s="247"/>
      <c r="RSM35" s="247"/>
      <c r="RSN35" s="247"/>
      <c r="RSO35" s="247"/>
      <c r="RSP35" s="247"/>
      <c r="RSQ35" s="247"/>
      <c r="RSR35" s="247"/>
      <c r="RSS35" s="247"/>
      <c r="RST35" s="247"/>
      <c r="RSU35" s="247"/>
      <c r="RSV35" s="247"/>
      <c r="RSW35" s="247"/>
      <c r="RSX35" s="247"/>
      <c r="RSY35" s="247"/>
      <c r="RSZ35" s="247"/>
      <c r="RTA35" s="247"/>
      <c r="RTB35" s="247"/>
      <c r="RTC35" s="247"/>
      <c r="RTD35" s="247"/>
      <c r="RTE35" s="247"/>
      <c r="RTF35" s="247"/>
      <c r="RTG35" s="247"/>
      <c r="RTH35" s="247"/>
      <c r="RTI35" s="247"/>
      <c r="RTJ35" s="247"/>
      <c r="RTK35" s="247"/>
      <c r="RTL35" s="247"/>
      <c r="RTM35" s="247"/>
      <c r="RTN35" s="247"/>
      <c r="RTO35" s="247"/>
      <c r="RTP35" s="247"/>
      <c r="RTQ35" s="247"/>
      <c r="RTR35" s="247"/>
      <c r="RTS35" s="247"/>
      <c r="RTT35" s="247"/>
      <c r="RTU35" s="247"/>
      <c r="RTV35" s="247"/>
      <c r="RTW35" s="247"/>
      <c r="RTX35" s="247"/>
      <c r="RTY35" s="247"/>
      <c r="RTZ35" s="247"/>
      <c r="RUA35" s="247"/>
      <c r="RUB35" s="247"/>
      <c r="RUC35" s="247"/>
      <c r="RUD35" s="247"/>
      <c r="RUE35" s="247"/>
      <c r="RUF35" s="247"/>
      <c r="RUG35" s="247"/>
      <c r="RUH35" s="247"/>
      <c r="RUI35" s="247"/>
      <c r="RUJ35" s="247"/>
      <c r="RUK35" s="247"/>
      <c r="RUL35" s="247"/>
      <c r="RUM35" s="247"/>
      <c r="RUN35" s="247"/>
      <c r="RUO35" s="247"/>
      <c r="RUP35" s="247"/>
      <c r="RUQ35" s="247"/>
      <c r="RUR35" s="247"/>
      <c r="RUS35" s="247"/>
      <c r="RUT35" s="247"/>
      <c r="RUU35" s="247"/>
      <c r="RUV35" s="247"/>
      <c r="RUW35" s="247"/>
      <c r="RUX35" s="247"/>
      <c r="RUY35" s="247"/>
      <c r="RUZ35" s="247"/>
      <c r="RVA35" s="247"/>
      <c r="RVB35" s="247"/>
      <c r="RVC35" s="247"/>
      <c r="RVD35" s="247"/>
      <c r="RVE35" s="247"/>
      <c r="RVF35" s="247"/>
      <c r="RVG35" s="247"/>
      <c r="RVH35" s="247"/>
      <c r="RVI35" s="247"/>
      <c r="RVJ35" s="247"/>
      <c r="RVK35" s="247"/>
      <c r="RVL35" s="247"/>
      <c r="RVM35" s="247"/>
      <c r="RVN35" s="247"/>
      <c r="RVO35" s="247"/>
      <c r="RVP35" s="247"/>
      <c r="RVQ35" s="247"/>
      <c r="RVR35" s="247"/>
      <c r="RVS35" s="247"/>
      <c r="RVT35" s="247"/>
      <c r="RVU35" s="247"/>
      <c r="RVV35" s="247"/>
      <c r="RVW35" s="247"/>
      <c r="RVX35" s="247"/>
      <c r="RVY35" s="247"/>
      <c r="RVZ35" s="247"/>
      <c r="RWA35" s="247"/>
      <c r="RWB35" s="247"/>
      <c r="RWC35" s="247"/>
      <c r="RWD35" s="247"/>
      <c r="RWE35" s="247"/>
      <c r="RWF35" s="247"/>
      <c r="RWG35" s="247"/>
      <c r="RWH35" s="247"/>
      <c r="RWI35" s="247"/>
      <c r="RWJ35" s="247"/>
      <c r="RWK35" s="247"/>
      <c r="RWL35" s="247"/>
      <c r="RWM35" s="247"/>
      <c r="RWN35" s="247"/>
      <c r="RWO35" s="247"/>
      <c r="RWP35" s="247"/>
      <c r="RWQ35" s="247"/>
      <c r="RWR35" s="247"/>
      <c r="RWS35" s="247"/>
      <c r="RWT35" s="247"/>
      <c r="RWU35" s="247"/>
      <c r="RWV35" s="247"/>
      <c r="RWW35" s="247"/>
      <c r="RWX35" s="247"/>
      <c r="RWY35" s="247"/>
      <c r="RWZ35" s="247"/>
      <c r="RXA35" s="247"/>
      <c r="RXB35" s="247"/>
      <c r="RXC35" s="247"/>
      <c r="RXD35" s="247"/>
      <c r="RXE35" s="247"/>
      <c r="RXF35" s="247"/>
      <c r="RXG35" s="247"/>
      <c r="RXH35" s="247"/>
      <c r="RXI35" s="247"/>
      <c r="RXJ35" s="247"/>
      <c r="RXK35" s="247"/>
      <c r="RXL35" s="247"/>
      <c r="RXM35" s="247"/>
      <c r="RXN35" s="247"/>
      <c r="RXO35" s="247"/>
      <c r="RXP35" s="247"/>
      <c r="RXQ35" s="247"/>
      <c r="RXR35" s="247"/>
      <c r="RXS35" s="247"/>
      <c r="RXT35" s="247"/>
      <c r="RXU35" s="247"/>
      <c r="RXV35" s="247"/>
      <c r="RXW35" s="247"/>
      <c r="RXX35" s="247"/>
      <c r="RXY35" s="247"/>
      <c r="RXZ35" s="247"/>
      <c r="RYA35" s="247"/>
      <c r="RYB35" s="247"/>
      <c r="RYC35" s="247"/>
      <c r="RYD35" s="247"/>
      <c r="RYE35" s="247"/>
      <c r="RYF35" s="247"/>
      <c r="RYG35" s="247"/>
      <c r="RYH35" s="247"/>
      <c r="RYI35" s="247"/>
      <c r="RYJ35" s="247"/>
      <c r="RYK35" s="247"/>
      <c r="RYL35" s="247"/>
      <c r="RYM35" s="247"/>
      <c r="RYN35" s="247"/>
      <c r="RYO35" s="247"/>
      <c r="RYP35" s="247"/>
      <c r="RYQ35" s="247"/>
      <c r="RYR35" s="247"/>
      <c r="RYS35" s="247"/>
      <c r="RYT35" s="247"/>
      <c r="RYU35" s="247"/>
      <c r="RYV35" s="247"/>
      <c r="RYW35" s="247"/>
      <c r="RYX35" s="247"/>
      <c r="RYY35" s="247"/>
      <c r="RYZ35" s="247"/>
      <c r="RZA35" s="247"/>
      <c r="RZB35" s="247"/>
      <c r="RZC35" s="247"/>
      <c r="RZD35" s="247"/>
      <c r="RZE35" s="247"/>
      <c r="RZF35" s="247"/>
      <c r="RZG35" s="247"/>
      <c r="RZH35" s="247"/>
      <c r="RZI35" s="247"/>
      <c r="RZJ35" s="247"/>
      <c r="RZK35" s="247"/>
      <c r="RZL35" s="247"/>
      <c r="RZM35" s="247"/>
      <c r="RZN35" s="247"/>
      <c r="RZO35" s="247"/>
      <c r="RZP35" s="247"/>
      <c r="RZQ35" s="247"/>
      <c r="RZR35" s="247"/>
      <c r="RZS35" s="247"/>
      <c r="RZT35" s="247"/>
      <c r="RZU35" s="247"/>
      <c r="RZV35" s="247"/>
      <c r="RZW35" s="247"/>
      <c r="RZX35" s="247"/>
      <c r="RZY35" s="247"/>
      <c r="RZZ35" s="247"/>
      <c r="SAA35" s="247"/>
      <c r="SAB35" s="247"/>
      <c r="SAC35" s="247"/>
      <c r="SAD35" s="247"/>
      <c r="SAE35" s="247"/>
      <c r="SAF35" s="247"/>
      <c r="SAG35" s="247"/>
      <c r="SAH35" s="247"/>
      <c r="SAI35" s="247"/>
      <c r="SAJ35" s="247"/>
      <c r="SAK35" s="247"/>
      <c r="SAL35" s="247"/>
      <c r="SAM35" s="247"/>
      <c r="SAN35" s="247"/>
      <c r="SAO35" s="247"/>
      <c r="SAP35" s="247"/>
      <c r="SAQ35" s="247"/>
      <c r="SAR35" s="247"/>
      <c r="SAS35" s="247"/>
      <c r="SAT35" s="247"/>
      <c r="SAU35" s="247"/>
      <c r="SAV35" s="247"/>
      <c r="SAW35" s="247"/>
      <c r="SAX35" s="247"/>
      <c r="SAY35" s="247"/>
      <c r="SAZ35" s="247"/>
      <c r="SBA35" s="247"/>
      <c r="SBB35" s="247"/>
      <c r="SBC35" s="247"/>
      <c r="SBD35" s="247"/>
      <c r="SBE35" s="247"/>
      <c r="SBF35" s="247"/>
      <c r="SBG35" s="247"/>
      <c r="SBH35" s="247"/>
      <c r="SBI35" s="247"/>
      <c r="SBJ35" s="247"/>
      <c r="SBK35" s="247"/>
      <c r="SBL35" s="247"/>
      <c r="SBM35" s="247"/>
      <c r="SBN35" s="247"/>
      <c r="SBO35" s="247"/>
      <c r="SBP35" s="247"/>
      <c r="SBQ35" s="247"/>
      <c r="SBR35" s="247"/>
      <c r="SBS35" s="247"/>
      <c r="SBT35" s="247"/>
      <c r="SBU35" s="247"/>
      <c r="SBV35" s="247"/>
      <c r="SBW35" s="247"/>
      <c r="SBX35" s="247"/>
      <c r="SBY35" s="247"/>
      <c r="SBZ35" s="247"/>
      <c r="SCA35" s="247"/>
      <c r="SCB35" s="247"/>
      <c r="SCC35" s="247"/>
      <c r="SCD35" s="247"/>
      <c r="SCE35" s="247"/>
      <c r="SCF35" s="247"/>
      <c r="SCG35" s="247"/>
      <c r="SCH35" s="247"/>
      <c r="SCI35" s="247"/>
      <c r="SCJ35" s="247"/>
      <c r="SCK35" s="247"/>
      <c r="SCL35" s="247"/>
      <c r="SCM35" s="247"/>
      <c r="SCN35" s="247"/>
      <c r="SCO35" s="247"/>
      <c r="SCP35" s="247"/>
      <c r="SCQ35" s="247"/>
      <c r="SCR35" s="247"/>
      <c r="SCS35" s="247"/>
      <c r="SCT35" s="247"/>
      <c r="SCU35" s="247"/>
      <c r="SCV35" s="247"/>
      <c r="SCW35" s="247"/>
      <c r="SCX35" s="247"/>
      <c r="SCY35" s="247"/>
      <c r="SCZ35" s="247"/>
      <c r="SDA35" s="247"/>
      <c r="SDB35" s="247"/>
      <c r="SDC35" s="247"/>
      <c r="SDD35" s="247"/>
      <c r="SDE35" s="247"/>
      <c r="SDF35" s="247"/>
      <c r="SDG35" s="247"/>
      <c r="SDH35" s="247"/>
      <c r="SDI35" s="247"/>
      <c r="SDJ35" s="247"/>
      <c r="SDK35" s="247"/>
      <c r="SDL35" s="247"/>
      <c r="SDM35" s="247"/>
      <c r="SDN35" s="247"/>
      <c r="SDO35" s="247"/>
      <c r="SDP35" s="247"/>
      <c r="SDQ35" s="247"/>
      <c r="SDR35" s="247"/>
      <c r="SDS35" s="247"/>
      <c r="SDT35" s="247"/>
      <c r="SDU35" s="247"/>
      <c r="SDV35" s="247"/>
      <c r="SDW35" s="247"/>
      <c r="SDX35" s="247"/>
      <c r="SDY35" s="247"/>
      <c r="SDZ35" s="247"/>
      <c r="SEA35" s="247"/>
      <c r="SEB35" s="247"/>
      <c r="SEC35" s="247"/>
      <c r="SED35" s="247"/>
      <c r="SEE35" s="247"/>
      <c r="SEF35" s="247"/>
      <c r="SEG35" s="247"/>
      <c r="SEH35" s="247"/>
      <c r="SEI35" s="247"/>
      <c r="SEJ35" s="247"/>
      <c r="SEK35" s="247"/>
      <c r="SEL35" s="247"/>
      <c r="SEM35" s="247"/>
      <c r="SEN35" s="247"/>
      <c r="SEO35" s="247"/>
      <c r="SEP35" s="247"/>
      <c r="SEQ35" s="247"/>
      <c r="SER35" s="247"/>
      <c r="SES35" s="247"/>
      <c r="SET35" s="247"/>
      <c r="SEU35" s="247"/>
      <c r="SEV35" s="247"/>
      <c r="SEW35" s="247"/>
      <c r="SEX35" s="247"/>
      <c r="SEY35" s="247"/>
      <c r="SEZ35" s="247"/>
      <c r="SFA35" s="247"/>
      <c r="SFB35" s="247"/>
      <c r="SFC35" s="247"/>
      <c r="SFD35" s="247"/>
      <c r="SFE35" s="247"/>
      <c r="SFF35" s="247"/>
      <c r="SFG35" s="247"/>
      <c r="SFH35" s="247"/>
      <c r="SFI35" s="247"/>
      <c r="SFJ35" s="247"/>
      <c r="SFK35" s="247"/>
      <c r="SFL35" s="247"/>
      <c r="SFM35" s="247"/>
      <c r="SFN35" s="247"/>
      <c r="SFO35" s="247"/>
      <c r="SFP35" s="247"/>
      <c r="SFQ35" s="247"/>
      <c r="SFR35" s="247"/>
      <c r="SFS35" s="247"/>
      <c r="SFT35" s="247"/>
      <c r="SFU35" s="247"/>
      <c r="SFV35" s="247"/>
      <c r="SFW35" s="247"/>
      <c r="SFX35" s="247"/>
      <c r="SFY35" s="247"/>
      <c r="SFZ35" s="247"/>
      <c r="SGA35" s="247"/>
      <c r="SGB35" s="247"/>
      <c r="SGC35" s="247"/>
      <c r="SGD35" s="247"/>
      <c r="SGE35" s="247"/>
      <c r="SGF35" s="247"/>
      <c r="SGG35" s="247"/>
      <c r="SGH35" s="247"/>
      <c r="SGI35" s="247"/>
      <c r="SGJ35" s="247"/>
      <c r="SGK35" s="247"/>
      <c r="SGL35" s="247"/>
      <c r="SGM35" s="247"/>
      <c r="SGN35" s="247"/>
      <c r="SGO35" s="247"/>
      <c r="SGP35" s="247"/>
      <c r="SGQ35" s="247"/>
      <c r="SGR35" s="247"/>
      <c r="SGS35" s="247"/>
      <c r="SGT35" s="247"/>
      <c r="SGU35" s="247"/>
      <c r="SGV35" s="247"/>
      <c r="SGW35" s="247"/>
      <c r="SGX35" s="247"/>
      <c r="SGY35" s="247"/>
      <c r="SGZ35" s="247"/>
      <c r="SHA35" s="247"/>
      <c r="SHB35" s="247"/>
      <c r="SHC35" s="247"/>
      <c r="SHD35" s="247"/>
      <c r="SHE35" s="247"/>
      <c r="SHF35" s="247"/>
      <c r="SHG35" s="247"/>
      <c r="SHH35" s="247"/>
      <c r="SHI35" s="247"/>
      <c r="SHJ35" s="247"/>
      <c r="SHK35" s="247"/>
      <c r="SHL35" s="247"/>
      <c r="SHM35" s="247"/>
      <c r="SHN35" s="247"/>
      <c r="SHO35" s="247"/>
      <c r="SHP35" s="247"/>
      <c r="SHQ35" s="247"/>
      <c r="SHR35" s="247"/>
      <c r="SHS35" s="247"/>
      <c r="SHT35" s="247"/>
      <c r="SHU35" s="247"/>
      <c r="SHV35" s="247"/>
      <c r="SHW35" s="247"/>
      <c r="SHX35" s="247"/>
      <c r="SHY35" s="247"/>
      <c r="SHZ35" s="247"/>
      <c r="SIA35" s="247"/>
      <c r="SIB35" s="247"/>
      <c r="SIC35" s="247"/>
      <c r="SID35" s="247"/>
      <c r="SIE35" s="247"/>
      <c r="SIF35" s="247"/>
      <c r="SIG35" s="247"/>
      <c r="SIH35" s="247"/>
      <c r="SII35" s="247"/>
      <c r="SIJ35" s="247"/>
      <c r="SIK35" s="247"/>
      <c r="SIL35" s="247"/>
      <c r="SIM35" s="247"/>
      <c r="SIN35" s="247"/>
      <c r="SIO35" s="247"/>
      <c r="SIP35" s="247"/>
      <c r="SIQ35" s="247"/>
      <c r="SIR35" s="247"/>
      <c r="SIS35" s="247"/>
      <c r="SIT35" s="247"/>
      <c r="SIU35" s="247"/>
      <c r="SIV35" s="247"/>
      <c r="SIW35" s="247"/>
      <c r="SIX35" s="247"/>
      <c r="SIY35" s="247"/>
      <c r="SIZ35" s="247"/>
      <c r="SJA35" s="247"/>
      <c r="SJB35" s="247"/>
      <c r="SJC35" s="247"/>
      <c r="SJD35" s="247"/>
      <c r="SJE35" s="247"/>
      <c r="SJF35" s="247"/>
      <c r="SJG35" s="247"/>
      <c r="SJH35" s="247"/>
      <c r="SJI35" s="247"/>
      <c r="SJJ35" s="247"/>
      <c r="SJK35" s="247"/>
      <c r="SJL35" s="247"/>
      <c r="SJM35" s="247"/>
      <c r="SJN35" s="247"/>
      <c r="SJO35" s="247"/>
      <c r="SJP35" s="247"/>
      <c r="SJQ35" s="247"/>
      <c r="SJR35" s="247"/>
      <c r="SJS35" s="247"/>
      <c r="SJT35" s="247"/>
      <c r="SJU35" s="247"/>
      <c r="SJV35" s="247"/>
      <c r="SJW35" s="247"/>
      <c r="SJX35" s="247"/>
      <c r="SJY35" s="247"/>
      <c r="SJZ35" s="247"/>
      <c r="SKA35" s="247"/>
      <c r="SKB35" s="247"/>
      <c r="SKC35" s="247"/>
      <c r="SKD35" s="247"/>
      <c r="SKE35" s="247"/>
      <c r="SKF35" s="247"/>
      <c r="SKG35" s="247"/>
      <c r="SKH35" s="247"/>
      <c r="SKI35" s="247"/>
      <c r="SKJ35" s="247"/>
      <c r="SKK35" s="247"/>
      <c r="SKL35" s="247"/>
      <c r="SKM35" s="247"/>
      <c r="SKN35" s="247"/>
      <c r="SKO35" s="247"/>
      <c r="SKP35" s="247"/>
      <c r="SKQ35" s="247"/>
      <c r="SKR35" s="247"/>
      <c r="SKS35" s="247"/>
      <c r="SKT35" s="247"/>
      <c r="SKU35" s="247"/>
      <c r="SKV35" s="247"/>
      <c r="SKW35" s="247"/>
      <c r="SKX35" s="247"/>
      <c r="SKY35" s="247"/>
      <c r="SKZ35" s="247"/>
      <c r="SLA35" s="247"/>
      <c r="SLB35" s="247"/>
      <c r="SLC35" s="247"/>
      <c r="SLD35" s="247"/>
      <c r="SLE35" s="247"/>
      <c r="SLF35" s="247"/>
      <c r="SLG35" s="247"/>
      <c r="SLH35" s="247"/>
      <c r="SLI35" s="247"/>
      <c r="SLJ35" s="247"/>
      <c r="SLK35" s="247"/>
      <c r="SLL35" s="247"/>
      <c r="SLM35" s="247"/>
      <c r="SLN35" s="247"/>
      <c r="SLO35" s="247"/>
      <c r="SLP35" s="247"/>
      <c r="SLQ35" s="247"/>
      <c r="SLR35" s="247"/>
      <c r="SLS35" s="247"/>
      <c r="SLT35" s="247"/>
      <c r="SLU35" s="247"/>
      <c r="SLV35" s="247"/>
      <c r="SLW35" s="247"/>
      <c r="SLX35" s="247"/>
      <c r="SLY35" s="247"/>
      <c r="SLZ35" s="247"/>
      <c r="SMA35" s="247"/>
      <c r="SMB35" s="247"/>
      <c r="SMC35" s="247"/>
      <c r="SMD35" s="247"/>
      <c r="SME35" s="247"/>
      <c r="SMF35" s="247"/>
      <c r="SMG35" s="247"/>
      <c r="SMH35" s="247"/>
      <c r="SMI35" s="247"/>
      <c r="SMJ35" s="247"/>
      <c r="SMK35" s="247"/>
      <c r="SML35" s="247"/>
      <c r="SMM35" s="247"/>
      <c r="SMN35" s="247"/>
      <c r="SMO35" s="247"/>
      <c r="SMP35" s="247"/>
      <c r="SMQ35" s="247"/>
      <c r="SMR35" s="247"/>
      <c r="SMS35" s="247"/>
      <c r="SMT35" s="247"/>
      <c r="SMU35" s="247"/>
      <c r="SMV35" s="247"/>
      <c r="SMW35" s="247"/>
      <c r="SMX35" s="247"/>
      <c r="SMY35" s="247"/>
      <c r="SMZ35" s="247"/>
      <c r="SNA35" s="247"/>
      <c r="SNB35" s="247"/>
      <c r="SNC35" s="247"/>
      <c r="SND35" s="247"/>
      <c r="SNE35" s="247"/>
      <c r="SNF35" s="247"/>
      <c r="SNG35" s="247"/>
      <c r="SNH35" s="247"/>
      <c r="SNI35" s="247"/>
      <c r="SNJ35" s="247"/>
      <c r="SNK35" s="247"/>
      <c r="SNL35" s="247"/>
      <c r="SNM35" s="247"/>
      <c r="SNN35" s="247"/>
      <c r="SNO35" s="247"/>
      <c r="SNP35" s="247"/>
      <c r="SNQ35" s="247"/>
      <c r="SNR35" s="247"/>
      <c r="SNS35" s="247"/>
      <c r="SNT35" s="247"/>
      <c r="SNU35" s="247"/>
      <c r="SNV35" s="247"/>
      <c r="SNW35" s="247"/>
      <c r="SNX35" s="247"/>
      <c r="SNY35" s="247"/>
      <c r="SNZ35" s="247"/>
      <c r="SOA35" s="247"/>
      <c r="SOB35" s="247"/>
      <c r="SOC35" s="247"/>
      <c r="SOD35" s="247"/>
      <c r="SOE35" s="247"/>
      <c r="SOF35" s="247"/>
      <c r="SOG35" s="247"/>
      <c r="SOH35" s="247"/>
      <c r="SOI35" s="247"/>
      <c r="SOJ35" s="247"/>
      <c r="SOK35" s="247"/>
      <c r="SOL35" s="247"/>
      <c r="SOM35" s="247"/>
      <c r="SON35" s="247"/>
      <c r="SOO35" s="247"/>
      <c r="SOP35" s="247"/>
      <c r="SOQ35" s="247"/>
      <c r="SOR35" s="247"/>
      <c r="SOS35" s="247"/>
      <c r="SOT35" s="247"/>
      <c r="SOU35" s="247"/>
      <c r="SOV35" s="247"/>
      <c r="SOW35" s="247"/>
      <c r="SOX35" s="247"/>
      <c r="SOY35" s="247"/>
      <c r="SOZ35" s="247"/>
      <c r="SPA35" s="247"/>
      <c r="SPB35" s="247"/>
      <c r="SPC35" s="247"/>
      <c r="SPD35" s="247"/>
      <c r="SPE35" s="247"/>
      <c r="SPF35" s="247"/>
      <c r="SPG35" s="247"/>
      <c r="SPH35" s="247"/>
      <c r="SPI35" s="247"/>
      <c r="SPJ35" s="247"/>
      <c r="SPK35" s="247"/>
      <c r="SPL35" s="247"/>
      <c r="SPM35" s="247"/>
      <c r="SPN35" s="247"/>
      <c r="SPO35" s="247"/>
      <c r="SPP35" s="247"/>
      <c r="SPQ35" s="247"/>
      <c r="SPR35" s="247"/>
      <c r="SPS35" s="247"/>
      <c r="SPT35" s="247"/>
      <c r="SPU35" s="247"/>
      <c r="SPV35" s="247"/>
      <c r="SPW35" s="247"/>
      <c r="SPX35" s="247"/>
      <c r="SPY35" s="247"/>
      <c r="SPZ35" s="247"/>
      <c r="SQA35" s="247"/>
      <c r="SQB35" s="247"/>
      <c r="SQC35" s="247"/>
      <c r="SQD35" s="247"/>
      <c r="SQE35" s="247"/>
      <c r="SQF35" s="247"/>
      <c r="SQG35" s="247"/>
      <c r="SQH35" s="247"/>
      <c r="SQI35" s="247"/>
      <c r="SQJ35" s="247"/>
      <c r="SQK35" s="247"/>
      <c r="SQL35" s="247"/>
      <c r="SQM35" s="247"/>
      <c r="SQN35" s="247"/>
      <c r="SQO35" s="247"/>
      <c r="SQP35" s="247"/>
      <c r="SQQ35" s="247"/>
      <c r="SQR35" s="247"/>
      <c r="SQS35" s="247"/>
      <c r="SQT35" s="247"/>
      <c r="SQU35" s="247"/>
      <c r="SQV35" s="247"/>
      <c r="SQW35" s="247"/>
      <c r="SQX35" s="247"/>
      <c r="SQY35" s="247"/>
      <c r="SQZ35" s="247"/>
      <c r="SRA35" s="247"/>
      <c r="SRB35" s="247"/>
      <c r="SRC35" s="247"/>
      <c r="SRD35" s="247"/>
      <c r="SRE35" s="247"/>
      <c r="SRF35" s="247"/>
      <c r="SRG35" s="247"/>
      <c r="SRH35" s="247"/>
      <c r="SRI35" s="247"/>
      <c r="SRJ35" s="247"/>
      <c r="SRK35" s="247"/>
      <c r="SRL35" s="247"/>
      <c r="SRM35" s="247"/>
      <c r="SRN35" s="247"/>
      <c r="SRO35" s="247"/>
      <c r="SRP35" s="247"/>
      <c r="SRQ35" s="247"/>
      <c r="SRR35" s="247"/>
      <c r="SRS35" s="247"/>
      <c r="SRT35" s="247"/>
      <c r="SRU35" s="247"/>
      <c r="SRV35" s="247"/>
      <c r="SRW35" s="247"/>
      <c r="SRX35" s="247"/>
      <c r="SRY35" s="247"/>
      <c r="SRZ35" s="247"/>
      <c r="SSA35" s="247"/>
      <c r="SSB35" s="247"/>
      <c r="SSC35" s="247"/>
      <c r="SSD35" s="247"/>
      <c r="SSE35" s="247"/>
      <c r="SSF35" s="247"/>
      <c r="SSG35" s="247"/>
      <c r="SSH35" s="247"/>
      <c r="SSI35" s="247"/>
      <c r="SSJ35" s="247"/>
      <c r="SSK35" s="247"/>
      <c r="SSL35" s="247"/>
      <c r="SSM35" s="247"/>
      <c r="SSN35" s="247"/>
      <c r="SSO35" s="247"/>
      <c r="SSP35" s="247"/>
      <c r="SSQ35" s="247"/>
      <c r="SSR35" s="247"/>
      <c r="SSS35" s="247"/>
      <c r="SST35" s="247"/>
      <c r="SSU35" s="247"/>
      <c r="SSV35" s="247"/>
      <c r="SSW35" s="247"/>
      <c r="SSX35" s="247"/>
      <c r="SSY35" s="247"/>
      <c r="SSZ35" s="247"/>
      <c r="STA35" s="247"/>
      <c r="STB35" s="247"/>
      <c r="STC35" s="247"/>
      <c r="STD35" s="247"/>
      <c r="STE35" s="247"/>
      <c r="STF35" s="247"/>
      <c r="STG35" s="247"/>
      <c r="STH35" s="247"/>
      <c r="STI35" s="247"/>
      <c r="STJ35" s="247"/>
      <c r="STK35" s="247"/>
      <c r="STL35" s="247"/>
      <c r="STM35" s="247"/>
      <c r="STN35" s="247"/>
      <c r="STO35" s="247"/>
      <c r="STP35" s="247"/>
      <c r="STQ35" s="247"/>
      <c r="STR35" s="247"/>
      <c r="STS35" s="247"/>
      <c r="STT35" s="247"/>
      <c r="STU35" s="247"/>
      <c r="STV35" s="247"/>
      <c r="STW35" s="247"/>
      <c r="STX35" s="247"/>
      <c r="STY35" s="247"/>
      <c r="STZ35" s="247"/>
      <c r="SUA35" s="247"/>
      <c r="SUB35" s="247"/>
      <c r="SUC35" s="247"/>
      <c r="SUD35" s="247"/>
      <c r="SUE35" s="247"/>
      <c r="SUF35" s="247"/>
      <c r="SUG35" s="247"/>
      <c r="SUH35" s="247"/>
      <c r="SUI35" s="247"/>
      <c r="SUJ35" s="247"/>
      <c r="SUK35" s="247"/>
      <c r="SUL35" s="247"/>
      <c r="SUM35" s="247"/>
      <c r="SUN35" s="247"/>
      <c r="SUO35" s="247"/>
      <c r="SUP35" s="247"/>
      <c r="SUQ35" s="247"/>
      <c r="SUR35" s="247"/>
      <c r="SUS35" s="247"/>
      <c r="SUT35" s="247"/>
      <c r="SUU35" s="247"/>
      <c r="SUV35" s="247"/>
      <c r="SUW35" s="247"/>
      <c r="SUX35" s="247"/>
      <c r="SUY35" s="247"/>
      <c r="SUZ35" s="247"/>
      <c r="SVA35" s="247"/>
      <c r="SVB35" s="247"/>
      <c r="SVC35" s="247"/>
      <c r="SVD35" s="247"/>
      <c r="SVE35" s="247"/>
      <c r="SVF35" s="247"/>
      <c r="SVG35" s="247"/>
      <c r="SVH35" s="247"/>
      <c r="SVI35" s="247"/>
      <c r="SVJ35" s="247"/>
      <c r="SVK35" s="247"/>
      <c r="SVL35" s="247"/>
      <c r="SVM35" s="247"/>
      <c r="SVN35" s="247"/>
      <c r="SVO35" s="247"/>
      <c r="SVP35" s="247"/>
      <c r="SVQ35" s="247"/>
      <c r="SVR35" s="247"/>
      <c r="SVS35" s="247"/>
      <c r="SVT35" s="247"/>
      <c r="SVU35" s="247"/>
      <c r="SVV35" s="247"/>
      <c r="SVW35" s="247"/>
      <c r="SVX35" s="247"/>
      <c r="SVY35" s="247"/>
      <c r="SVZ35" s="247"/>
      <c r="SWA35" s="247"/>
      <c r="SWB35" s="247"/>
      <c r="SWC35" s="247"/>
      <c r="SWD35" s="247"/>
      <c r="SWE35" s="247"/>
      <c r="SWF35" s="247"/>
      <c r="SWG35" s="247"/>
      <c r="SWH35" s="247"/>
      <c r="SWI35" s="247"/>
      <c r="SWJ35" s="247"/>
      <c r="SWK35" s="247"/>
      <c r="SWL35" s="247"/>
      <c r="SWM35" s="247"/>
      <c r="SWN35" s="247"/>
      <c r="SWO35" s="247"/>
      <c r="SWP35" s="247"/>
      <c r="SWQ35" s="247"/>
      <c r="SWR35" s="247"/>
      <c r="SWS35" s="247"/>
      <c r="SWT35" s="247"/>
      <c r="SWU35" s="247"/>
      <c r="SWV35" s="247"/>
      <c r="SWW35" s="247"/>
      <c r="SWX35" s="247"/>
      <c r="SWY35" s="247"/>
      <c r="SWZ35" s="247"/>
      <c r="SXA35" s="247"/>
      <c r="SXB35" s="247"/>
      <c r="SXC35" s="247"/>
      <c r="SXD35" s="247"/>
      <c r="SXE35" s="247"/>
      <c r="SXF35" s="247"/>
      <c r="SXG35" s="247"/>
      <c r="SXH35" s="247"/>
      <c r="SXI35" s="247"/>
      <c r="SXJ35" s="247"/>
      <c r="SXK35" s="247"/>
      <c r="SXL35" s="247"/>
      <c r="SXM35" s="247"/>
      <c r="SXN35" s="247"/>
      <c r="SXO35" s="247"/>
      <c r="SXP35" s="247"/>
      <c r="SXQ35" s="247"/>
      <c r="SXR35" s="247"/>
      <c r="SXS35" s="247"/>
      <c r="SXT35" s="247"/>
      <c r="SXU35" s="247"/>
      <c r="SXV35" s="247"/>
      <c r="SXW35" s="247"/>
      <c r="SXX35" s="247"/>
      <c r="SXY35" s="247"/>
      <c r="SXZ35" s="247"/>
      <c r="SYA35" s="247"/>
      <c r="SYB35" s="247"/>
      <c r="SYC35" s="247"/>
      <c r="SYD35" s="247"/>
      <c r="SYE35" s="247"/>
      <c r="SYF35" s="247"/>
      <c r="SYG35" s="247"/>
      <c r="SYH35" s="247"/>
      <c r="SYI35" s="247"/>
      <c r="SYJ35" s="247"/>
      <c r="SYK35" s="247"/>
      <c r="SYL35" s="247"/>
      <c r="SYM35" s="247"/>
      <c r="SYN35" s="247"/>
      <c r="SYO35" s="247"/>
      <c r="SYP35" s="247"/>
      <c r="SYQ35" s="247"/>
      <c r="SYR35" s="247"/>
      <c r="SYS35" s="247"/>
      <c r="SYT35" s="247"/>
      <c r="SYU35" s="247"/>
      <c r="SYV35" s="247"/>
      <c r="SYW35" s="247"/>
      <c r="SYX35" s="247"/>
      <c r="SYY35" s="247"/>
      <c r="SYZ35" s="247"/>
      <c r="SZA35" s="247"/>
      <c r="SZB35" s="247"/>
      <c r="SZC35" s="247"/>
      <c r="SZD35" s="247"/>
      <c r="SZE35" s="247"/>
      <c r="SZF35" s="247"/>
      <c r="SZG35" s="247"/>
      <c r="SZH35" s="247"/>
      <c r="SZI35" s="247"/>
      <c r="SZJ35" s="247"/>
      <c r="SZK35" s="247"/>
      <c r="SZL35" s="247"/>
      <c r="SZM35" s="247"/>
      <c r="SZN35" s="247"/>
      <c r="SZO35" s="247"/>
      <c r="SZP35" s="247"/>
      <c r="SZQ35" s="247"/>
      <c r="SZR35" s="247"/>
      <c r="SZS35" s="247"/>
      <c r="SZT35" s="247"/>
      <c r="SZU35" s="247"/>
      <c r="SZV35" s="247"/>
      <c r="SZW35" s="247"/>
      <c r="SZX35" s="247"/>
      <c r="SZY35" s="247"/>
      <c r="SZZ35" s="247"/>
      <c r="TAA35" s="247"/>
      <c r="TAB35" s="247"/>
      <c r="TAC35" s="247"/>
      <c r="TAD35" s="247"/>
      <c r="TAE35" s="247"/>
      <c r="TAF35" s="247"/>
      <c r="TAG35" s="247"/>
      <c r="TAH35" s="247"/>
      <c r="TAI35" s="247"/>
      <c r="TAJ35" s="247"/>
      <c r="TAK35" s="247"/>
      <c r="TAL35" s="247"/>
      <c r="TAM35" s="247"/>
      <c r="TAN35" s="247"/>
      <c r="TAO35" s="247"/>
      <c r="TAP35" s="247"/>
      <c r="TAQ35" s="247"/>
      <c r="TAR35" s="247"/>
      <c r="TAS35" s="247"/>
      <c r="TAT35" s="247"/>
      <c r="TAU35" s="247"/>
      <c r="TAV35" s="247"/>
      <c r="TAW35" s="247"/>
      <c r="TAX35" s="247"/>
      <c r="TAY35" s="247"/>
      <c r="TAZ35" s="247"/>
      <c r="TBA35" s="247"/>
      <c r="TBB35" s="247"/>
      <c r="TBC35" s="247"/>
      <c r="TBD35" s="247"/>
      <c r="TBE35" s="247"/>
      <c r="TBF35" s="247"/>
      <c r="TBG35" s="247"/>
      <c r="TBH35" s="247"/>
      <c r="TBI35" s="247"/>
      <c r="TBJ35" s="247"/>
      <c r="TBK35" s="247"/>
      <c r="TBL35" s="247"/>
      <c r="TBM35" s="247"/>
      <c r="TBN35" s="247"/>
      <c r="TBO35" s="247"/>
      <c r="TBP35" s="247"/>
      <c r="TBQ35" s="247"/>
      <c r="TBR35" s="247"/>
      <c r="TBS35" s="247"/>
      <c r="TBT35" s="247"/>
      <c r="TBU35" s="247"/>
      <c r="TBV35" s="247"/>
      <c r="TBW35" s="247"/>
      <c r="TBX35" s="247"/>
      <c r="TBY35" s="247"/>
      <c r="TBZ35" s="247"/>
      <c r="TCA35" s="247"/>
      <c r="TCB35" s="247"/>
      <c r="TCC35" s="247"/>
      <c r="TCD35" s="247"/>
      <c r="TCE35" s="247"/>
      <c r="TCF35" s="247"/>
      <c r="TCG35" s="247"/>
      <c r="TCH35" s="247"/>
      <c r="TCI35" s="247"/>
      <c r="TCJ35" s="247"/>
      <c r="TCK35" s="247"/>
      <c r="TCL35" s="247"/>
      <c r="TCM35" s="247"/>
      <c r="TCN35" s="247"/>
      <c r="TCO35" s="247"/>
      <c r="TCP35" s="247"/>
      <c r="TCQ35" s="247"/>
      <c r="TCR35" s="247"/>
      <c r="TCS35" s="247"/>
      <c r="TCT35" s="247"/>
      <c r="TCU35" s="247"/>
      <c r="TCV35" s="247"/>
      <c r="TCW35" s="247"/>
      <c r="TCX35" s="247"/>
      <c r="TCY35" s="247"/>
      <c r="TCZ35" s="247"/>
      <c r="TDA35" s="247"/>
      <c r="TDB35" s="247"/>
      <c r="TDC35" s="247"/>
      <c r="TDD35" s="247"/>
      <c r="TDE35" s="247"/>
      <c r="TDF35" s="247"/>
      <c r="TDG35" s="247"/>
      <c r="TDH35" s="247"/>
      <c r="TDI35" s="247"/>
      <c r="TDJ35" s="247"/>
      <c r="TDK35" s="247"/>
      <c r="TDL35" s="247"/>
      <c r="TDM35" s="247"/>
      <c r="TDN35" s="247"/>
      <c r="TDO35" s="247"/>
      <c r="TDP35" s="247"/>
      <c r="TDQ35" s="247"/>
      <c r="TDR35" s="247"/>
      <c r="TDS35" s="247"/>
      <c r="TDT35" s="247"/>
      <c r="TDU35" s="247"/>
      <c r="TDV35" s="247"/>
      <c r="TDW35" s="247"/>
      <c r="TDX35" s="247"/>
      <c r="TDY35" s="247"/>
      <c r="TDZ35" s="247"/>
      <c r="TEA35" s="247"/>
      <c r="TEB35" s="247"/>
      <c r="TEC35" s="247"/>
      <c r="TED35" s="247"/>
      <c r="TEE35" s="247"/>
      <c r="TEF35" s="247"/>
      <c r="TEG35" s="247"/>
      <c r="TEH35" s="247"/>
      <c r="TEI35" s="247"/>
      <c r="TEJ35" s="247"/>
      <c r="TEK35" s="247"/>
      <c r="TEL35" s="247"/>
      <c r="TEM35" s="247"/>
      <c r="TEN35" s="247"/>
      <c r="TEO35" s="247"/>
      <c r="TEP35" s="247"/>
      <c r="TEQ35" s="247"/>
      <c r="TER35" s="247"/>
      <c r="TES35" s="247"/>
      <c r="TET35" s="247"/>
      <c r="TEU35" s="247"/>
      <c r="TEV35" s="247"/>
      <c r="TEW35" s="247"/>
      <c r="TEX35" s="247"/>
      <c r="TEY35" s="247"/>
      <c r="TEZ35" s="247"/>
      <c r="TFA35" s="247"/>
      <c r="TFB35" s="247"/>
      <c r="TFC35" s="247"/>
      <c r="TFD35" s="247"/>
      <c r="TFE35" s="247"/>
      <c r="TFF35" s="247"/>
      <c r="TFG35" s="247"/>
      <c r="TFH35" s="247"/>
      <c r="TFI35" s="247"/>
      <c r="TFJ35" s="247"/>
      <c r="TFK35" s="247"/>
      <c r="TFL35" s="247"/>
      <c r="TFM35" s="247"/>
      <c r="TFN35" s="247"/>
      <c r="TFO35" s="247"/>
      <c r="TFP35" s="247"/>
      <c r="TFQ35" s="247"/>
      <c r="TFR35" s="247"/>
      <c r="TFS35" s="247"/>
      <c r="TFT35" s="247"/>
      <c r="TFU35" s="247"/>
      <c r="TFV35" s="247"/>
      <c r="TFW35" s="247"/>
      <c r="TFX35" s="247"/>
      <c r="TFY35" s="247"/>
      <c r="TFZ35" s="247"/>
      <c r="TGA35" s="247"/>
      <c r="TGB35" s="247"/>
      <c r="TGC35" s="247"/>
      <c r="TGD35" s="247"/>
      <c r="TGE35" s="247"/>
      <c r="TGF35" s="247"/>
      <c r="TGG35" s="247"/>
      <c r="TGH35" s="247"/>
      <c r="TGI35" s="247"/>
      <c r="TGJ35" s="247"/>
      <c r="TGK35" s="247"/>
      <c r="TGL35" s="247"/>
      <c r="TGM35" s="247"/>
      <c r="TGN35" s="247"/>
      <c r="TGO35" s="247"/>
      <c r="TGP35" s="247"/>
      <c r="TGQ35" s="247"/>
      <c r="TGR35" s="247"/>
      <c r="TGS35" s="247"/>
      <c r="TGT35" s="247"/>
      <c r="TGU35" s="247"/>
      <c r="TGV35" s="247"/>
      <c r="TGW35" s="247"/>
      <c r="TGX35" s="247"/>
      <c r="TGY35" s="247"/>
      <c r="TGZ35" s="247"/>
      <c r="THA35" s="247"/>
      <c r="THB35" s="247"/>
      <c r="THC35" s="247"/>
      <c r="THD35" s="247"/>
      <c r="THE35" s="247"/>
      <c r="THF35" s="247"/>
      <c r="THG35" s="247"/>
      <c r="THH35" s="247"/>
      <c r="THI35" s="247"/>
      <c r="THJ35" s="247"/>
      <c r="THK35" s="247"/>
      <c r="THL35" s="247"/>
      <c r="THM35" s="247"/>
      <c r="THN35" s="247"/>
      <c r="THO35" s="247"/>
      <c r="THP35" s="247"/>
      <c r="THQ35" s="247"/>
      <c r="THR35" s="247"/>
      <c r="THS35" s="247"/>
      <c r="THT35" s="247"/>
      <c r="THU35" s="247"/>
      <c r="THV35" s="247"/>
      <c r="THW35" s="247"/>
      <c r="THX35" s="247"/>
      <c r="THY35" s="247"/>
      <c r="THZ35" s="247"/>
      <c r="TIA35" s="247"/>
      <c r="TIB35" s="247"/>
      <c r="TIC35" s="247"/>
      <c r="TID35" s="247"/>
      <c r="TIE35" s="247"/>
      <c r="TIF35" s="247"/>
      <c r="TIG35" s="247"/>
      <c r="TIH35" s="247"/>
      <c r="TII35" s="247"/>
      <c r="TIJ35" s="247"/>
      <c r="TIK35" s="247"/>
      <c r="TIL35" s="247"/>
      <c r="TIM35" s="247"/>
      <c r="TIN35" s="247"/>
      <c r="TIO35" s="247"/>
      <c r="TIP35" s="247"/>
      <c r="TIQ35" s="247"/>
      <c r="TIR35" s="247"/>
      <c r="TIS35" s="247"/>
      <c r="TIT35" s="247"/>
      <c r="TIU35" s="247"/>
      <c r="TIV35" s="247"/>
      <c r="TIW35" s="247"/>
      <c r="TIX35" s="247"/>
      <c r="TIY35" s="247"/>
      <c r="TIZ35" s="247"/>
      <c r="TJA35" s="247"/>
      <c r="TJB35" s="247"/>
      <c r="TJC35" s="247"/>
      <c r="TJD35" s="247"/>
      <c r="TJE35" s="247"/>
      <c r="TJF35" s="247"/>
      <c r="TJG35" s="247"/>
      <c r="TJH35" s="247"/>
      <c r="TJI35" s="247"/>
      <c r="TJJ35" s="247"/>
      <c r="TJK35" s="247"/>
      <c r="TJL35" s="247"/>
      <c r="TJM35" s="247"/>
      <c r="TJN35" s="247"/>
      <c r="TJO35" s="247"/>
      <c r="TJP35" s="247"/>
      <c r="TJQ35" s="247"/>
      <c r="TJR35" s="247"/>
      <c r="TJS35" s="247"/>
      <c r="TJT35" s="247"/>
      <c r="TJU35" s="247"/>
      <c r="TJV35" s="247"/>
      <c r="TJW35" s="247"/>
      <c r="TJX35" s="247"/>
      <c r="TJY35" s="247"/>
      <c r="TJZ35" s="247"/>
      <c r="TKA35" s="247"/>
      <c r="TKB35" s="247"/>
      <c r="TKC35" s="247"/>
      <c r="TKD35" s="247"/>
      <c r="TKE35" s="247"/>
      <c r="TKF35" s="247"/>
      <c r="TKG35" s="247"/>
      <c r="TKH35" s="247"/>
      <c r="TKI35" s="247"/>
      <c r="TKJ35" s="247"/>
      <c r="TKK35" s="247"/>
      <c r="TKL35" s="247"/>
      <c r="TKM35" s="247"/>
      <c r="TKN35" s="247"/>
      <c r="TKO35" s="247"/>
      <c r="TKP35" s="247"/>
      <c r="TKQ35" s="247"/>
      <c r="TKR35" s="247"/>
      <c r="TKS35" s="247"/>
      <c r="TKT35" s="247"/>
      <c r="TKU35" s="247"/>
      <c r="TKV35" s="247"/>
      <c r="TKW35" s="247"/>
      <c r="TKX35" s="247"/>
      <c r="TKY35" s="247"/>
      <c r="TKZ35" s="247"/>
      <c r="TLA35" s="247"/>
      <c r="TLB35" s="247"/>
      <c r="TLC35" s="247"/>
      <c r="TLD35" s="247"/>
      <c r="TLE35" s="247"/>
      <c r="TLF35" s="247"/>
      <c r="TLG35" s="247"/>
      <c r="TLH35" s="247"/>
      <c r="TLI35" s="247"/>
      <c r="TLJ35" s="247"/>
      <c r="TLK35" s="247"/>
      <c r="TLL35" s="247"/>
      <c r="TLM35" s="247"/>
      <c r="TLN35" s="247"/>
      <c r="TLO35" s="247"/>
      <c r="TLP35" s="247"/>
      <c r="TLQ35" s="247"/>
      <c r="TLR35" s="247"/>
      <c r="TLS35" s="247"/>
      <c r="TLT35" s="247"/>
      <c r="TLU35" s="247"/>
      <c r="TLV35" s="247"/>
      <c r="TLW35" s="247"/>
      <c r="TLX35" s="247"/>
      <c r="TLY35" s="247"/>
      <c r="TLZ35" s="247"/>
      <c r="TMA35" s="247"/>
      <c r="TMB35" s="247"/>
      <c r="TMC35" s="247"/>
      <c r="TMD35" s="247"/>
      <c r="TME35" s="247"/>
      <c r="TMF35" s="247"/>
      <c r="TMG35" s="247"/>
      <c r="TMH35" s="247"/>
      <c r="TMI35" s="247"/>
      <c r="TMJ35" s="247"/>
      <c r="TMK35" s="247"/>
      <c r="TML35" s="247"/>
      <c r="TMM35" s="247"/>
      <c r="TMN35" s="247"/>
      <c r="TMO35" s="247"/>
      <c r="TMP35" s="247"/>
      <c r="TMQ35" s="247"/>
      <c r="TMR35" s="247"/>
      <c r="TMS35" s="247"/>
      <c r="TMT35" s="247"/>
      <c r="TMU35" s="247"/>
      <c r="TMV35" s="247"/>
      <c r="TMW35" s="247"/>
      <c r="TMX35" s="247"/>
      <c r="TMY35" s="247"/>
      <c r="TMZ35" s="247"/>
      <c r="TNA35" s="247"/>
      <c r="TNB35" s="247"/>
      <c r="TNC35" s="247"/>
      <c r="TND35" s="247"/>
      <c r="TNE35" s="247"/>
      <c r="TNF35" s="247"/>
      <c r="TNG35" s="247"/>
      <c r="TNH35" s="247"/>
      <c r="TNI35" s="247"/>
      <c r="TNJ35" s="247"/>
      <c r="TNK35" s="247"/>
      <c r="TNL35" s="247"/>
      <c r="TNM35" s="247"/>
      <c r="TNN35" s="247"/>
      <c r="TNO35" s="247"/>
      <c r="TNP35" s="247"/>
      <c r="TNQ35" s="247"/>
      <c r="TNR35" s="247"/>
      <c r="TNS35" s="247"/>
      <c r="TNT35" s="247"/>
      <c r="TNU35" s="247"/>
      <c r="TNV35" s="247"/>
      <c r="TNW35" s="247"/>
      <c r="TNX35" s="247"/>
      <c r="TNY35" s="247"/>
      <c r="TNZ35" s="247"/>
      <c r="TOA35" s="247"/>
      <c r="TOB35" s="247"/>
      <c r="TOC35" s="247"/>
      <c r="TOD35" s="247"/>
      <c r="TOE35" s="247"/>
      <c r="TOF35" s="247"/>
      <c r="TOG35" s="247"/>
      <c r="TOH35" s="247"/>
      <c r="TOI35" s="247"/>
      <c r="TOJ35" s="247"/>
      <c r="TOK35" s="247"/>
      <c r="TOL35" s="247"/>
      <c r="TOM35" s="247"/>
      <c r="TON35" s="247"/>
      <c r="TOO35" s="247"/>
      <c r="TOP35" s="247"/>
      <c r="TOQ35" s="247"/>
      <c r="TOR35" s="247"/>
      <c r="TOS35" s="247"/>
      <c r="TOT35" s="247"/>
      <c r="TOU35" s="247"/>
      <c r="TOV35" s="247"/>
      <c r="TOW35" s="247"/>
      <c r="TOX35" s="247"/>
      <c r="TOY35" s="247"/>
      <c r="TOZ35" s="247"/>
      <c r="TPA35" s="247"/>
      <c r="TPB35" s="247"/>
      <c r="TPC35" s="247"/>
      <c r="TPD35" s="247"/>
      <c r="TPE35" s="247"/>
      <c r="TPF35" s="247"/>
      <c r="TPG35" s="247"/>
      <c r="TPH35" s="247"/>
      <c r="TPI35" s="247"/>
      <c r="TPJ35" s="247"/>
      <c r="TPK35" s="247"/>
      <c r="TPL35" s="247"/>
      <c r="TPM35" s="247"/>
      <c r="TPN35" s="247"/>
      <c r="TPO35" s="247"/>
      <c r="TPP35" s="247"/>
      <c r="TPQ35" s="247"/>
      <c r="TPR35" s="247"/>
      <c r="TPS35" s="247"/>
      <c r="TPT35" s="247"/>
      <c r="TPU35" s="247"/>
      <c r="TPV35" s="247"/>
      <c r="TPW35" s="247"/>
      <c r="TPX35" s="247"/>
      <c r="TPY35" s="247"/>
      <c r="TPZ35" s="247"/>
      <c r="TQA35" s="247"/>
      <c r="TQB35" s="247"/>
      <c r="TQC35" s="247"/>
      <c r="TQD35" s="247"/>
      <c r="TQE35" s="247"/>
      <c r="TQF35" s="247"/>
      <c r="TQG35" s="247"/>
      <c r="TQH35" s="247"/>
      <c r="TQI35" s="247"/>
      <c r="TQJ35" s="247"/>
      <c r="TQK35" s="247"/>
      <c r="TQL35" s="247"/>
      <c r="TQM35" s="247"/>
      <c r="TQN35" s="247"/>
      <c r="TQO35" s="247"/>
      <c r="TQP35" s="247"/>
      <c r="TQQ35" s="247"/>
      <c r="TQR35" s="247"/>
      <c r="TQS35" s="247"/>
      <c r="TQT35" s="247"/>
      <c r="TQU35" s="247"/>
      <c r="TQV35" s="247"/>
      <c r="TQW35" s="247"/>
      <c r="TQX35" s="247"/>
      <c r="TQY35" s="247"/>
      <c r="TQZ35" s="247"/>
      <c r="TRA35" s="247"/>
      <c r="TRB35" s="247"/>
      <c r="TRC35" s="247"/>
      <c r="TRD35" s="247"/>
      <c r="TRE35" s="247"/>
      <c r="TRF35" s="247"/>
      <c r="TRG35" s="247"/>
      <c r="TRH35" s="247"/>
      <c r="TRI35" s="247"/>
      <c r="TRJ35" s="247"/>
      <c r="TRK35" s="247"/>
      <c r="TRL35" s="247"/>
      <c r="TRM35" s="247"/>
      <c r="TRN35" s="247"/>
      <c r="TRO35" s="247"/>
      <c r="TRP35" s="247"/>
      <c r="TRQ35" s="247"/>
      <c r="TRR35" s="247"/>
      <c r="TRS35" s="247"/>
      <c r="TRT35" s="247"/>
      <c r="TRU35" s="247"/>
      <c r="TRV35" s="247"/>
      <c r="TRW35" s="247"/>
      <c r="TRX35" s="247"/>
      <c r="TRY35" s="247"/>
      <c r="TRZ35" s="247"/>
      <c r="TSA35" s="247"/>
      <c r="TSB35" s="247"/>
      <c r="TSC35" s="247"/>
      <c r="TSD35" s="247"/>
      <c r="TSE35" s="247"/>
      <c r="TSF35" s="247"/>
      <c r="TSG35" s="247"/>
      <c r="TSH35" s="247"/>
      <c r="TSI35" s="247"/>
      <c r="TSJ35" s="247"/>
      <c r="TSK35" s="247"/>
      <c r="TSL35" s="247"/>
      <c r="TSM35" s="247"/>
      <c r="TSN35" s="247"/>
      <c r="TSO35" s="247"/>
      <c r="TSP35" s="247"/>
      <c r="TSQ35" s="247"/>
      <c r="TSR35" s="247"/>
      <c r="TSS35" s="247"/>
      <c r="TST35" s="247"/>
      <c r="TSU35" s="247"/>
      <c r="TSV35" s="247"/>
      <c r="TSW35" s="247"/>
      <c r="TSX35" s="247"/>
      <c r="TSY35" s="247"/>
      <c r="TSZ35" s="247"/>
      <c r="TTA35" s="247"/>
      <c r="TTB35" s="247"/>
      <c r="TTC35" s="247"/>
      <c r="TTD35" s="247"/>
      <c r="TTE35" s="247"/>
      <c r="TTF35" s="247"/>
      <c r="TTG35" s="247"/>
      <c r="TTH35" s="247"/>
      <c r="TTI35" s="247"/>
      <c r="TTJ35" s="247"/>
      <c r="TTK35" s="247"/>
      <c r="TTL35" s="247"/>
      <c r="TTM35" s="247"/>
      <c r="TTN35" s="247"/>
      <c r="TTO35" s="247"/>
      <c r="TTP35" s="247"/>
      <c r="TTQ35" s="247"/>
      <c r="TTR35" s="247"/>
      <c r="TTS35" s="247"/>
      <c r="TTT35" s="247"/>
      <c r="TTU35" s="247"/>
      <c r="TTV35" s="247"/>
      <c r="TTW35" s="247"/>
      <c r="TTX35" s="247"/>
      <c r="TTY35" s="247"/>
      <c r="TTZ35" s="247"/>
      <c r="TUA35" s="247"/>
      <c r="TUB35" s="247"/>
      <c r="TUC35" s="247"/>
      <c r="TUD35" s="247"/>
      <c r="TUE35" s="247"/>
      <c r="TUF35" s="247"/>
      <c r="TUG35" s="247"/>
      <c r="TUH35" s="247"/>
      <c r="TUI35" s="247"/>
      <c r="TUJ35" s="247"/>
      <c r="TUK35" s="247"/>
      <c r="TUL35" s="247"/>
      <c r="TUM35" s="247"/>
      <c r="TUN35" s="247"/>
      <c r="TUO35" s="247"/>
      <c r="TUP35" s="247"/>
      <c r="TUQ35" s="247"/>
      <c r="TUR35" s="247"/>
      <c r="TUS35" s="247"/>
      <c r="TUT35" s="247"/>
      <c r="TUU35" s="247"/>
      <c r="TUV35" s="247"/>
      <c r="TUW35" s="247"/>
      <c r="TUX35" s="247"/>
      <c r="TUY35" s="247"/>
      <c r="TUZ35" s="247"/>
      <c r="TVA35" s="247"/>
      <c r="TVB35" s="247"/>
      <c r="TVC35" s="247"/>
      <c r="TVD35" s="247"/>
      <c r="TVE35" s="247"/>
      <c r="TVF35" s="247"/>
      <c r="TVG35" s="247"/>
      <c r="TVH35" s="247"/>
      <c r="TVI35" s="247"/>
      <c r="TVJ35" s="247"/>
      <c r="TVK35" s="247"/>
      <c r="TVL35" s="247"/>
      <c r="TVM35" s="247"/>
      <c r="TVN35" s="247"/>
      <c r="TVO35" s="247"/>
      <c r="TVP35" s="247"/>
      <c r="TVQ35" s="247"/>
      <c r="TVR35" s="247"/>
      <c r="TVS35" s="247"/>
      <c r="TVT35" s="247"/>
      <c r="TVU35" s="247"/>
      <c r="TVV35" s="247"/>
      <c r="TVW35" s="247"/>
      <c r="TVX35" s="247"/>
      <c r="TVY35" s="247"/>
      <c r="TVZ35" s="247"/>
      <c r="TWA35" s="247"/>
      <c r="TWB35" s="247"/>
      <c r="TWC35" s="247"/>
      <c r="TWD35" s="247"/>
      <c r="TWE35" s="247"/>
      <c r="TWF35" s="247"/>
      <c r="TWG35" s="247"/>
      <c r="TWH35" s="247"/>
      <c r="TWI35" s="247"/>
      <c r="TWJ35" s="247"/>
      <c r="TWK35" s="247"/>
      <c r="TWL35" s="247"/>
      <c r="TWM35" s="247"/>
      <c r="TWN35" s="247"/>
      <c r="TWO35" s="247"/>
      <c r="TWP35" s="247"/>
      <c r="TWQ35" s="247"/>
      <c r="TWR35" s="247"/>
      <c r="TWS35" s="247"/>
      <c r="TWT35" s="247"/>
      <c r="TWU35" s="247"/>
      <c r="TWV35" s="247"/>
      <c r="TWW35" s="247"/>
      <c r="TWX35" s="247"/>
      <c r="TWY35" s="247"/>
      <c r="TWZ35" s="247"/>
      <c r="TXA35" s="247"/>
      <c r="TXB35" s="247"/>
      <c r="TXC35" s="247"/>
      <c r="TXD35" s="247"/>
      <c r="TXE35" s="247"/>
      <c r="TXF35" s="247"/>
      <c r="TXG35" s="247"/>
      <c r="TXH35" s="247"/>
      <c r="TXI35" s="247"/>
      <c r="TXJ35" s="247"/>
      <c r="TXK35" s="247"/>
      <c r="TXL35" s="247"/>
      <c r="TXM35" s="247"/>
      <c r="TXN35" s="247"/>
      <c r="TXO35" s="247"/>
      <c r="TXP35" s="247"/>
      <c r="TXQ35" s="247"/>
      <c r="TXR35" s="247"/>
      <c r="TXS35" s="247"/>
      <c r="TXT35" s="247"/>
      <c r="TXU35" s="247"/>
      <c r="TXV35" s="247"/>
      <c r="TXW35" s="247"/>
      <c r="TXX35" s="247"/>
      <c r="TXY35" s="247"/>
      <c r="TXZ35" s="247"/>
      <c r="TYA35" s="247"/>
      <c r="TYB35" s="247"/>
      <c r="TYC35" s="247"/>
      <c r="TYD35" s="247"/>
      <c r="TYE35" s="247"/>
      <c r="TYF35" s="247"/>
      <c r="TYG35" s="247"/>
      <c r="TYH35" s="247"/>
      <c r="TYI35" s="247"/>
      <c r="TYJ35" s="247"/>
      <c r="TYK35" s="247"/>
      <c r="TYL35" s="247"/>
      <c r="TYM35" s="247"/>
      <c r="TYN35" s="247"/>
      <c r="TYO35" s="247"/>
      <c r="TYP35" s="247"/>
      <c r="TYQ35" s="247"/>
      <c r="TYR35" s="247"/>
      <c r="TYS35" s="247"/>
      <c r="TYT35" s="247"/>
      <c r="TYU35" s="247"/>
      <c r="TYV35" s="247"/>
      <c r="TYW35" s="247"/>
      <c r="TYX35" s="247"/>
      <c r="TYY35" s="247"/>
      <c r="TYZ35" s="247"/>
      <c r="TZA35" s="247"/>
      <c r="TZB35" s="247"/>
      <c r="TZC35" s="247"/>
      <c r="TZD35" s="247"/>
      <c r="TZE35" s="247"/>
      <c r="TZF35" s="247"/>
      <c r="TZG35" s="247"/>
      <c r="TZH35" s="247"/>
      <c r="TZI35" s="247"/>
      <c r="TZJ35" s="247"/>
      <c r="TZK35" s="247"/>
      <c r="TZL35" s="247"/>
      <c r="TZM35" s="247"/>
      <c r="TZN35" s="247"/>
      <c r="TZO35" s="247"/>
      <c r="TZP35" s="247"/>
      <c r="TZQ35" s="247"/>
      <c r="TZR35" s="247"/>
      <c r="TZS35" s="247"/>
      <c r="TZT35" s="247"/>
      <c r="TZU35" s="247"/>
      <c r="TZV35" s="247"/>
      <c r="TZW35" s="247"/>
      <c r="TZX35" s="247"/>
      <c r="TZY35" s="247"/>
      <c r="TZZ35" s="247"/>
      <c r="UAA35" s="247"/>
      <c r="UAB35" s="247"/>
      <c r="UAC35" s="247"/>
      <c r="UAD35" s="247"/>
      <c r="UAE35" s="247"/>
      <c r="UAF35" s="247"/>
      <c r="UAG35" s="247"/>
      <c r="UAH35" s="247"/>
      <c r="UAI35" s="247"/>
      <c r="UAJ35" s="247"/>
      <c r="UAK35" s="247"/>
      <c r="UAL35" s="247"/>
      <c r="UAM35" s="247"/>
      <c r="UAN35" s="247"/>
      <c r="UAO35" s="247"/>
      <c r="UAP35" s="247"/>
      <c r="UAQ35" s="247"/>
      <c r="UAR35" s="247"/>
      <c r="UAS35" s="247"/>
      <c r="UAT35" s="247"/>
      <c r="UAU35" s="247"/>
      <c r="UAV35" s="247"/>
      <c r="UAW35" s="247"/>
      <c r="UAX35" s="247"/>
      <c r="UAY35" s="247"/>
      <c r="UAZ35" s="247"/>
      <c r="UBA35" s="247"/>
      <c r="UBB35" s="247"/>
      <c r="UBC35" s="247"/>
      <c r="UBD35" s="247"/>
      <c r="UBE35" s="247"/>
      <c r="UBF35" s="247"/>
      <c r="UBG35" s="247"/>
      <c r="UBH35" s="247"/>
      <c r="UBI35" s="247"/>
      <c r="UBJ35" s="247"/>
      <c r="UBK35" s="247"/>
      <c r="UBL35" s="247"/>
      <c r="UBM35" s="247"/>
      <c r="UBN35" s="247"/>
      <c r="UBO35" s="247"/>
      <c r="UBP35" s="247"/>
      <c r="UBQ35" s="247"/>
      <c r="UBR35" s="247"/>
      <c r="UBS35" s="247"/>
      <c r="UBT35" s="247"/>
      <c r="UBU35" s="247"/>
      <c r="UBV35" s="247"/>
      <c r="UBW35" s="247"/>
      <c r="UBX35" s="247"/>
      <c r="UBY35" s="247"/>
      <c r="UBZ35" s="247"/>
      <c r="UCA35" s="247"/>
      <c r="UCB35" s="247"/>
      <c r="UCC35" s="247"/>
      <c r="UCD35" s="247"/>
      <c r="UCE35" s="247"/>
      <c r="UCF35" s="247"/>
      <c r="UCG35" s="247"/>
      <c r="UCH35" s="247"/>
      <c r="UCI35" s="247"/>
      <c r="UCJ35" s="247"/>
      <c r="UCK35" s="247"/>
      <c r="UCL35" s="247"/>
      <c r="UCM35" s="247"/>
      <c r="UCN35" s="247"/>
      <c r="UCO35" s="247"/>
      <c r="UCP35" s="247"/>
      <c r="UCQ35" s="247"/>
      <c r="UCR35" s="247"/>
      <c r="UCS35" s="247"/>
      <c r="UCT35" s="247"/>
      <c r="UCU35" s="247"/>
      <c r="UCV35" s="247"/>
      <c r="UCW35" s="247"/>
      <c r="UCX35" s="247"/>
      <c r="UCY35" s="247"/>
      <c r="UCZ35" s="247"/>
      <c r="UDA35" s="247"/>
      <c r="UDB35" s="247"/>
      <c r="UDC35" s="247"/>
      <c r="UDD35" s="247"/>
      <c r="UDE35" s="247"/>
      <c r="UDF35" s="247"/>
      <c r="UDG35" s="247"/>
      <c r="UDH35" s="247"/>
      <c r="UDI35" s="247"/>
      <c r="UDJ35" s="247"/>
      <c r="UDK35" s="247"/>
      <c r="UDL35" s="247"/>
      <c r="UDM35" s="247"/>
      <c r="UDN35" s="247"/>
      <c r="UDO35" s="247"/>
      <c r="UDP35" s="247"/>
      <c r="UDQ35" s="247"/>
      <c r="UDR35" s="247"/>
      <c r="UDS35" s="247"/>
      <c r="UDT35" s="247"/>
      <c r="UDU35" s="247"/>
      <c r="UDV35" s="247"/>
      <c r="UDW35" s="247"/>
      <c r="UDX35" s="247"/>
      <c r="UDY35" s="247"/>
      <c r="UDZ35" s="247"/>
      <c r="UEA35" s="247"/>
      <c r="UEB35" s="247"/>
      <c r="UEC35" s="247"/>
      <c r="UED35" s="247"/>
      <c r="UEE35" s="247"/>
      <c r="UEF35" s="247"/>
      <c r="UEG35" s="247"/>
      <c r="UEH35" s="247"/>
      <c r="UEI35" s="247"/>
      <c r="UEJ35" s="247"/>
      <c r="UEK35" s="247"/>
      <c r="UEL35" s="247"/>
      <c r="UEM35" s="247"/>
      <c r="UEN35" s="247"/>
      <c r="UEO35" s="247"/>
      <c r="UEP35" s="247"/>
      <c r="UEQ35" s="247"/>
      <c r="UER35" s="247"/>
      <c r="UES35" s="247"/>
      <c r="UET35" s="247"/>
      <c r="UEU35" s="247"/>
      <c r="UEV35" s="247"/>
      <c r="UEW35" s="247"/>
      <c r="UEX35" s="247"/>
      <c r="UEY35" s="247"/>
      <c r="UEZ35" s="247"/>
      <c r="UFA35" s="247"/>
      <c r="UFB35" s="247"/>
      <c r="UFC35" s="247"/>
      <c r="UFD35" s="247"/>
      <c r="UFE35" s="247"/>
      <c r="UFF35" s="247"/>
      <c r="UFG35" s="247"/>
      <c r="UFH35" s="247"/>
      <c r="UFI35" s="247"/>
      <c r="UFJ35" s="247"/>
      <c r="UFK35" s="247"/>
      <c r="UFL35" s="247"/>
      <c r="UFM35" s="247"/>
      <c r="UFN35" s="247"/>
      <c r="UFO35" s="247"/>
      <c r="UFP35" s="247"/>
      <c r="UFQ35" s="247"/>
      <c r="UFR35" s="247"/>
      <c r="UFS35" s="247"/>
      <c r="UFT35" s="247"/>
      <c r="UFU35" s="247"/>
      <c r="UFV35" s="247"/>
      <c r="UFW35" s="247"/>
      <c r="UFX35" s="247"/>
      <c r="UFY35" s="247"/>
      <c r="UFZ35" s="247"/>
      <c r="UGA35" s="247"/>
      <c r="UGB35" s="247"/>
      <c r="UGC35" s="247"/>
      <c r="UGD35" s="247"/>
      <c r="UGE35" s="247"/>
      <c r="UGF35" s="247"/>
      <c r="UGG35" s="247"/>
      <c r="UGH35" s="247"/>
      <c r="UGI35" s="247"/>
      <c r="UGJ35" s="247"/>
      <c r="UGK35" s="247"/>
      <c r="UGL35" s="247"/>
      <c r="UGM35" s="247"/>
      <c r="UGN35" s="247"/>
      <c r="UGO35" s="247"/>
      <c r="UGP35" s="247"/>
      <c r="UGQ35" s="247"/>
      <c r="UGR35" s="247"/>
      <c r="UGS35" s="247"/>
      <c r="UGT35" s="247"/>
      <c r="UGU35" s="247"/>
      <c r="UGV35" s="247"/>
      <c r="UGW35" s="247"/>
      <c r="UGX35" s="247"/>
      <c r="UGY35" s="247"/>
      <c r="UGZ35" s="247"/>
      <c r="UHA35" s="247"/>
      <c r="UHB35" s="247"/>
      <c r="UHC35" s="247"/>
      <c r="UHD35" s="247"/>
      <c r="UHE35" s="247"/>
      <c r="UHF35" s="247"/>
      <c r="UHG35" s="247"/>
      <c r="UHH35" s="247"/>
      <c r="UHI35" s="247"/>
      <c r="UHJ35" s="247"/>
      <c r="UHK35" s="247"/>
      <c r="UHL35" s="247"/>
      <c r="UHM35" s="247"/>
      <c r="UHN35" s="247"/>
      <c r="UHO35" s="247"/>
      <c r="UHP35" s="247"/>
      <c r="UHQ35" s="247"/>
      <c r="UHR35" s="247"/>
      <c r="UHS35" s="247"/>
      <c r="UHT35" s="247"/>
      <c r="UHU35" s="247"/>
      <c r="UHV35" s="247"/>
      <c r="UHW35" s="247"/>
      <c r="UHX35" s="247"/>
      <c r="UHY35" s="247"/>
      <c r="UHZ35" s="247"/>
      <c r="UIA35" s="247"/>
      <c r="UIB35" s="247"/>
      <c r="UIC35" s="247"/>
      <c r="UID35" s="247"/>
      <c r="UIE35" s="247"/>
      <c r="UIF35" s="247"/>
      <c r="UIG35" s="247"/>
      <c r="UIH35" s="247"/>
      <c r="UII35" s="247"/>
      <c r="UIJ35" s="247"/>
      <c r="UIK35" s="247"/>
      <c r="UIL35" s="247"/>
      <c r="UIM35" s="247"/>
      <c r="UIN35" s="247"/>
      <c r="UIO35" s="247"/>
      <c r="UIP35" s="247"/>
      <c r="UIQ35" s="247"/>
      <c r="UIR35" s="247"/>
      <c r="UIS35" s="247"/>
      <c r="UIT35" s="247"/>
      <c r="UIU35" s="247"/>
      <c r="UIV35" s="247"/>
      <c r="UIW35" s="247"/>
      <c r="UIX35" s="247"/>
      <c r="UIY35" s="247"/>
      <c r="UIZ35" s="247"/>
      <c r="UJA35" s="247"/>
      <c r="UJB35" s="247"/>
      <c r="UJC35" s="247"/>
      <c r="UJD35" s="247"/>
      <c r="UJE35" s="247"/>
      <c r="UJF35" s="247"/>
      <c r="UJG35" s="247"/>
      <c r="UJH35" s="247"/>
      <c r="UJI35" s="247"/>
      <c r="UJJ35" s="247"/>
      <c r="UJK35" s="247"/>
      <c r="UJL35" s="247"/>
      <c r="UJM35" s="247"/>
      <c r="UJN35" s="247"/>
      <c r="UJO35" s="247"/>
      <c r="UJP35" s="247"/>
      <c r="UJQ35" s="247"/>
      <c r="UJR35" s="247"/>
      <c r="UJS35" s="247"/>
      <c r="UJT35" s="247"/>
      <c r="UJU35" s="247"/>
      <c r="UJV35" s="247"/>
      <c r="UJW35" s="247"/>
      <c r="UJX35" s="247"/>
      <c r="UJY35" s="247"/>
      <c r="UJZ35" s="247"/>
      <c r="UKA35" s="247"/>
      <c r="UKB35" s="247"/>
      <c r="UKC35" s="247"/>
      <c r="UKD35" s="247"/>
      <c r="UKE35" s="247"/>
      <c r="UKF35" s="247"/>
      <c r="UKG35" s="247"/>
      <c r="UKH35" s="247"/>
      <c r="UKI35" s="247"/>
      <c r="UKJ35" s="247"/>
      <c r="UKK35" s="247"/>
      <c r="UKL35" s="247"/>
      <c r="UKM35" s="247"/>
      <c r="UKN35" s="247"/>
      <c r="UKO35" s="247"/>
      <c r="UKP35" s="247"/>
      <c r="UKQ35" s="247"/>
      <c r="UKR35" s="247"/>
      <c r="UKS35" s="247"/>
      <c r="UKT35" s="247"/>
      <c r="UKU35" s="247"/>
      <c r="UKV35" s="247"/>
      <c r="UKW35" s="247"/>
      <c r="UKX35" s="247"/>
      <c r="UKY35" s="247"/>
      <c r="UKZ35" s="247"/>
      <c r="ULA35" s="247"/>
      <c r="ULB35" s="247"/>
      <c r="ULC35" s="247"/>
      <c r="ULD35" s="247"/>
      <c r="ULE35" s="247"/>
      <c r="ULF35" s="247"/>
      <c r="ULG35" s="247"/>
      <c r="ULH35" s="247"/>
      <c r="ULI35" s="247"/>
      <c r="ULJ35" s="247"/>
      <c r="ULK35" s="247"/>
      <c r="ULL35" s="247"/>
      <c r="ULM35" s="247"/>
      <c r="ULN35" s="247"/>
      <c r="ULO35" s="247"/>
      <c r="ULP35" s="247"/>
      <c r="ULQ35" s="247"/>
      <c r="ULR35" s="247"/>
      <c r="ULS35" s="247"/>
      <c r="ULT35" s="247"/>
      <c r="ULU35" s="247"/>
      <c r="ULV35" s="247"/>
      <c r="ULW35" s="247"/>
      <c r="ULX35" s="247"/>
      <c r="ULY35" s="247"/>
      <c r="ULZ35" s="247"/>
      <c r="UMA35" s="247"/>
      <c r="UMB35" s="247"/>
      <c r="UMC35" s="247"/>
      <c r="UMD35" s="247"/>
      <c r="UME35" s="247"/>
      <c r="UMF35" s="247"/>
      <c r="UMG35" s="247"/>
      <c r="UMH35" s="247"/>
      <c r="UMI35" s="247"/>
      <c r="UMJ35" s="247"/>
      <c r="UMK35" s="247"/>
      <c r="UML35" s="247"/>
      <c r="UMM35" s="247"/>
      <c r="UMN35" s="247"/>
      <c r="UMO35" s="247"/>
      <c r="UMP35" s="247"/>
      <c r="UMQ35" s="247"/>
      <c r="UMR35" s="247"/>
      <c r="UMS35" s="247"/>
      <c r="UMT35" s="247"/>
      <c r="UMU35" s="247"/>
      <c r="UMV35" s="247"/>
      <c r="UMW35" s="247"/>
      <c r="UMX35" s="247"/>
      <c r="UMY35" s="247"/>
      <c r="UMZ35" s="247"/>
      <c r="UNA35" s="247"/>
      <c r="UNB35" s="247"/>
      <c r="UNC35" s="247"/>
      <c r="UND35" s="247"/>
      <c r="UNE35" s="247"/>
      <c r="UNF35" s="247"/>
      <c r="UNG35" s="247"/>
      <c r="UNH35" s="247"/>
      <c r="UNI35" s="247"/>
      <c r="UNJ35" s="247"/>
      <c r="UNK35" s="247"/>
      <c r="UNL35" s="247"/>
      <c r="UNM35" s="247"/>
      <c r="UNN35" s="247"/>
      <c r="UNO35" s="247"/>
      <c r="UNP35" s="247"/>
      <c r="UNQ35" s="247"/>
      <c r="UNR35" s="247"/>
      <c r="UNS35" s="247"/>
      <c r="UNT35" s="247"/>
      <c r="UNU35" s="247"/>
      <c r="UNV35" s="247"/>
      <c r="UNW35" s="247"/>
      <c r="UNX35" s="247"/>
      <c r="UNY35" s="247"/>
      <c r="UNZ35" s="247"/>
      <c r="UOA35" s="247"/>
      <c r="UOB35" s="247"/>
      <c r="UOC35" s="247"/>
      <c r="UOD35" s="247"/>
      <c r="UOE35" s="247"/>
      <c r="UOF35" s="247"/>
      <c r="UOG35" s="247"/>
      <c r="UOH35" s="247"/>
      <c r="UOI35" s="247"/>
      <c r="UOJ35" s="247"/>
      <c r="UOK35" s="247"/>
      <c r="UOL35" s="247"/>
      <c r="UOM35" s="247"/>
      <c r="UON35" s="247"/>
      <c r="UOO35" s="247"/>
      <c r="UOP35" s="247"/>
      <c r="UOQ35" s="247"/>
      <c r="UOR35" s="247"/>
      <c r="UOS35" s="247"/>
      <c r="UOT35" s="247"/>
      <c r="UOU35" s="247"/>
      <c r="UOV35" s="247"/>
      <c r="UOW35" s="247"/>
      <c r="UOX35" s="247"/>
      <c r="UOY35" s="247"/>
      <c r="UOZ35" s="247"/>
      <c r="UPA35" s="247"/>
      <c r="UPB35" s="247"/>
      <c r="UPC35" s="247"/>
      <c r="UPD35" s="247"/>
      <c r="UPE35" s="247"/>
      <c r="UPF35" s="247"/>
      <c r="UPG35" s="247"/>
      <c r="UPH35" s="247"/>
      <c r="UPI35" s="247"/>
      <c r="UPJ35" s="247"/>
      <c r="UPK35" s="247"/>
      <c r="UPL35" s="247"/>
      <c r="UPM35" s="247"/>
      <c r="UPN35" s="247"/>
      <c r="UPO35" s="247"/>
      <c r="UPP35" s="247"/>
      <c r="UPQ35" s="247"/>
      <c r="UPR35" s="247"/>
      <c r="UPS35" s="247"/>
      <c r="UPT35" s="247"/>
      <c r="UPU35" s="247"/>
      <c r="UPV35" s="247"/>
      <c r="UPW35" s="247"/>
      <c r="UPX35" s="247"/>
      <c r="UPY35" s="247"/>
      <c r="UPZ35" s="247"/>
      <c r="UQA35" s="247"/>
      <c r="UQB35" s="247"/>
      <c r="UQC35" s="247"/>
      <c r="UQD35" s="247"/>
      <c r="UQE35" s="247"/>
      <c r="UQF35" s="247"/>
      <c r="UQG35" s="247"/>
      <c r="UQH35" s="247"/>
      <c r="UQI35" s="247"/>
      <c r="UQJ35" s="247"/>
      <c r="UQK35" s="247"/>
      <c r="UQL35" s="247"/>
      <c r="UQM35" s="247"/>
      <c r="UQN35" s="247"/>
      <c r="UQO35" s="247"/>
      <c r="UQP35" s="247"/>
      <c r="UQQ35" s="247"/>
      <c r="UQR35" s="247"/>
      <c r="UQS35" s="247"/>
      <c r="UQT35" s="247"/>
      <c r="UQU35" s="247"/>
      <c r="UQV35" s="247"/>
      <c r="UQW35" s="247"/>
      <c r="UQX35" s="247"/>
      <c r="UQY35" s="247"/>
      <c r="UQZ35" s="247"/>
      <c r="URA35" s="247"/>
      <c r="URB35" s="247"/>
      <c r="URC35" s="247"/>
      <c r="URD35" s="247"/>
      <c r="URE35" s="247"/>
      <c r="URF35" s="247"/>
      <c r="URG35" s="247"/>
      <c r="URH35" s="247"/>
      <c r="URI35" s="247"/>
      <c r="URJ35" s="247"/>
      <c r="URK35" s="247"/>
      <c r="URL35" s="247"/>
      <c r="URM35" s="247"/>
      <c r="URN35" s="247"/>
      <c r="URO35" s="247"/>
      <c r="URP35" s="247"/>
      <c r="URQ35" s="247"/>
      <c r="URR35" s="247"/>
      <c r="URS35" s="247"/>
      <c r="URT35" s="247"/>
      <c r="URU35" s="247"/>
      <c r="URV35" s="247"/>
      <c r="URW35" s="247"/>
      <c r="URX35" s="247"/>
      <c r="URY35" s="247"/>
      <c r="URZ35" s="247"/>
      <c r="USA35" s="247"/>
      <c r="USB35" s="247"/>
      <c r="USC35" s="247"/>
      <c r="USD35" s="247"/>
      <c r="USE35" s="247"/>
      <c r="USF35" s="247"/>
      <c r="USG35" s="247"/>
      <c r="USH35" s="247"/>
      <c r="USI35" s="247"/>
      <c r="USJ35" s="247"/>
      <c r="USK35" s="247"/>
      <c r="USL35" s="247"/>
      <c r="USM35" s="247"/>
      <c r="USN35" s="247"/>
      <c r="USO35" s="247"/>
      <c r="USP35" s="247"/>
      <c r="USQ35" s="247"/>
      <c r="USR35" s="247"/>
      <c r="USS35" s="247"/>
      <c r="UST35" s="247"/>
      <c r="USU35" s="247"/>
      <c r="USV35" s="247"/>
      <c r="USW35" s="247"/>
      <c r="USX35" s="247"/>
      <c r="USY35" s="247"/>
      <c r="USZ35" s="247"/>
      <c r="UTA35" s="247"/>
      <c r="UTB35" s="247"/>
      <c r="UTC35" s="247"/>
      <c r="UTD35" s="247"/>
      <c r="UTE35" s="247"/>
      <c r="UTF35" s="247"/>
      <c r="UTG35" s="247"/>
      <c r="UTH35" s="247"/>
      <c r="UTI35" s="247"/>
      <c r="UTJ35" s="247"/>
      <c r="UTK35" s="247"/>
      <c r="UTL35" s="247"/>
      <c r="UTM35" s="247"/>
      <c r="UTN35" s="247"/>
      <c r="UTO35" s="247"/>
      <c r="UTP35" s="247"/>
      <c r="UTQ35" s="247"/>
      <c r="UTR35" s="247"/>
      <c r="UTS35" s="247"/>
      <c r="UTT35" s="247"/>
      <c r="UTU35" s="247"/>
      <c r="UTV35" s="247"/>
      <c r="UTW35" s="247"/>
      <c r="UTX35" s="247"/>
      <c r="UTY35" s="247"/>
      <c r="UTZ35" s="247"/>
      <c r="UUA35" s="247"/>
      <c r="UUB35" s="247"/>
      <c r="UUC35" s="247"/>
      <c r="UUD35" s="247"/>
      <c r="UUE35" s="247"/>
      <c r="UUF35" s="247"/>
      <c r="UUG35" s="247"/>
      <c r="UUH35" s="247"/>
      <c r="UUI35" s="247"/>
      <c r="UUJ35" s="247"/>
      <c r="UUK35" s="247"/>
      <c r="UUL35" s="247"/>
      <c r="UUM35" s="247"/>
      <c r="UUN35" s="247"/>
      <c r="UUO35" s="247"/>
      <c r="UUP35" s="247"/>
      <c r="UUQ35" s="247"/>
      <c r="UUR35" s="247"/>
      <c r="UUS35" s="247"/>
      <c r="UUT35" s="247"/>
      <c r="UUU35" s="247"/>
      <c r="UUV35" s="247"/>
      <c r="UUW35" s="247"/>
      <c r="UUX35" s="247"/>
      <c r="UUY35" s="247"/>
      <c r="UUZ35" s="247"/>
      <c r="UVA35" s="247"/>
      <c r="UVB35" s="247"/>
      <c r="UVC35" s="247"/>
      <c r="UVD35" s="247"/>
      <c r="UVE35" s="247"/>
      <c r="UVF35" s="247"/>
      <c r="UVG35" s="247"/>
      <c r="UVH35" s="247"/>
      <c r="UVI35" s="247"/>
      <c r="UVJ35" s="247"/>
      <c r="UVK35" s="247"/>
      <c r="UVL35" s="247"/>
      <c r="UVM35" s="247"/>
      <c r="UVN35" s="247"/>
      <c r="UVO35" s="247"/>
      <c r="UVP35" s="247"/>
      <c r="UVQ35" s="247"/>
      <c r="UVR35" s="247"/>
      <c r="UVS35" s="247"/>
      <c r="UVT35" s="247"/>
      <c r="UVU35" s="247"/>
      <c r="UVV35" s="247"/>
      <c r="UVW35" s="247"/>
      <c r="UVX35" s="247"/>
      <c r="UVY35" s="247"/>
      <c r="UVZ35" s="247"/>
      <c r="UWA35" s="247"/>
      <c r="UWB35" s="247"/>
      <c r="UWC35" s="247"/>
      <c r="UWD35" s="247"/>
      <c r="UWE35" s="247"/>
      <c r="UWF35" s="247"/>
      <c r="UWG35" s="247"/>
      <c r="UWH35" s="247"/>
      <c r="UWI35" s="247"/>
      <c r="UWJ35" s="247"/>
      <c r="UWK35" s="247"/>
      <c r="UWL35" s="247"/>
      <c r="UWM35" s="247"/>
      <c r="UWN35" s="247"/>
      <c r="UWO35" s="247"/>
      <c r="UWP35" s="247"/>
      <c r="UWQ35" s="247"/>
      <c r="UWR35" s="247"/>
      <c r="UWS35" s="247"/>
      <c r="UWT35" s="247"/>
      <c r="UWU35" s="247"/>
      <c r="UWV35" s="247"/>
      <c r="UWW35" s="247"/>
      <c r="UWX35" s="247"/>
      <c r="UWY35" s="247"/>
      <c r="UWZ35" s="247"/>
      <c r="UXA35" s="247"/>
      <c r="UXB35" s="247"/>
      <c r="UXC35" s="247"/>
      <c r="UXD35" s="247"/>
      <c r="UXE35" s="247"/>
      <c r="UXF35" s="247"/>
      <c r="UXG35" s="247"/>
      <c r="UXH35" s="247"/>
      <c r="UXI35" s="247"/>
      <c r="UXJ35" s="247"/>
      <c r="UXK35" s="247"/>
      <c r="UXL35" s="247"/>
      <c r="UXM35" s="247"/>
      <c r="UXN35" s="247"/>
      <c r="UXO35" s="247"/>
      <c r="UXP35" s="247"/>
      <c r="UXQ35" s="247"/>
      <c r="UXR35" s="247"/>
      <c r="UXS35" s="247"/>
      <c r="UXT35" s="247"/>
      <c r="UXU35" s="247"/>
      <c r="UXV35" s="247"/>
      <c r="UXW35" s="247"/>
      <c r="UXX35" s="247"/>
      <c r="UXY35" s="247"/>
      <c r="UXZ35" s="247"/>
      <c r="UYA35" s="247"/>
      <c r="UYB35" s="247"/>
      <c r="UYC35" s="247"/>
      <c r="UYD35" s="247"/>
      <c r="UYE35" s="247"/>
      <c r="UYF35" s="247"/>
      <c r="UYG35" s="247"/>
      <c r="UYH35" s="247"/>
      <c r="UYI35" s="247"/>
      <c r="UYJ35" s="247"/>
      <c r="UYK35" s="247"/>
      <c r="UYL35" s="247"/>
      <c r="UYM35" s="247"/>
      <c r="UYN35" s="247"/>
      <c r="UYO35" s="247"/>
      <c r="UYP35" s="247"/>
      <c r="UYQ35" s="247"/>
      <c r="UYR35" s="247"/>
      <c r="UYS35" s="247"/>
      <c r="UYT35" s="247"/>
      <c r="UYU35" s="247"/>
      <c r="UYV35" s="247"/>
      <c r="UYW35" s="247"/>
      <c r="UYX35" s="247"/>
      <c r="UYY35" s="247"/>
      <c r="UYZ35" s="247"/>
      <c r="UZA35" s="247"/>
      <c r="UZB35" s="247"/>
      <c r="UZC35" s="247"/>
      <c r="UZD35" s="247"/>
      <c r="UZE35" s="247"/>
      <c r="UZF35" s="247"/>
      <c r="UZG35" s="247"/>
      <c r="UZH35" s="247"/>
      <c r="UZI35" s="247"/>
      <c r="UZJ35" s="247"/>
      <c r="UZK35" s="247"/>
      <c r="UZL35" s="247"/>
      <c r="UZM35" s="247"/>
      <c r="UZN35" s="247"/>
      <c r="UZO35" s="247"/>
      <c r="UZP35" s="247"/>
      <c r="UZQ35" s="247"/>
      <c r="UZR35" s="247"/>
      <c r="UZS35" s="247"/>
      <c r="UZT35" s="247"/>
      <c r="UZU35" s="247"/>
      <c r="UZV35" s="247"/>
      <c r="UZW35" s="247"/>
      <c r="UZX35" s="247"/>
      <c r="UZY35" s="247"/>
      <c r="UZZ35" s="247"/>
      <c r="VAA35" s="247"/>
      <c r="VAB35" s="247"/>
      <c r="VAC35" s="247"/>
      <c r="VAD35" s="247"/>
      <c r="VAE35" s="247"/>
      <c r="VAF35" s="247"/>
      <c r="VAG35" s="247"/>
      <c r="VAH35" s="247"/>
      <c r="VAI35" s="247"/>
      <c r="VAJ35" s="247"/>
      <c r="VAK35" s="247"/>
      <c r="VAL35" s="247"/>
      <c r="VAM35" s="247"/>
      <c r="VAN35" s="247"/>
      <c r="VAO35" s="247"/>
      <c r="VAP35" s="247"/>
      <c r="VAQ35" s="247"/>
      <c r="VAR35" s="247"/>
      <c r="VAS35" s="247"/>
      <c r="VAT35" s="247"/>
      <c r="VAU35" s="247"/>
      <c r="VAV35" s="247"/>
      <c r="VAW35" s="247"/>
      <c r="VAX35" s="247"/>
      <c r="VAY35" s="247"/>
      <c r="VAZ35" s="247"/>
      <c r="VBA35" s="247"/>
      <c r="VBB35" s="247"/>
      <c r="VBC35" s="247"/>
      <c r="VBD35" s="247"/>
      <c r="VBE35" s="247"/>
      <c r="VBF35" s="247"/>
      <c r="VBG35" s="247"/>
      <c r="VBH35" s="247"/>
      <c r="VBI35" s="247"/>
      <c r="VBJ35" s="247"/>
      <c r="VBK35" s="247"/>
      <c r="VBL35" s="247"/>
      <c r="VBM35" s="247"/>
      <c r="VBN35" s="247"/>
      <c r="VBO35" s="247"/>
      <c r="VBP35" s="247"/>
      <c r="VBQ35" s="247"/>
      <c r="VBR35" s="247"/>
      <c r="VBS35" s="247"/>
      <c r="VBT35" s="247"/>
      <c r="VBU35" s="247"/>
      <c r="VBV35" s="247"/>
      <c r="VBW35" s="247"/>
      <c r="VBX35" s="247"/>
      <c r="VBY35" s="247"/>
      <c r="VBZ35" s="247"/>
      <c r="VCA35" s="247"/>
      <c r="VCB35" s="247"/>
      <c r="VCC35" s="247"/>
      <c r="VCD35" s="247"/>
      <c r="VCE35" s="247"/>
      <c r="VCF35" s="247"/>
      <c r="VCG35" s="247"/>
      <c r="VCH35" s="247"/>
      <c r="VCI35" s="247"/>
      <c r="VCJ35" s="247"/>
      <c r="VCK35" s="247"/>
      <c r="VCL35" s="247"/>
      <c r="VCM35" s="247"/>
      <c r="VCN35" s="247"/>
      <c r="VCO35" s="247"/>
      <c r="VCP35" s="247"/>
      <c r="VCQ35" s="247"/>
      <c r="VCR35" s="247"/>
      <c r="VCS35" s="247"/>
      <c r="VCT35" s="247"/>
      <c r="VCU35" s="247"/>
      <c r="VCV35" s="247"/>
      <c r="VCW35" s="247"/>
      <c r="VCX35" s="247"/>
      <c r="VCY35" s="247"/>
      <c r="VCZ35" s="247"/>
      <c r="VDA35" s="247"/>
      <c r="VDB35" s="247"/>
      <c r="VDC35" s="247"/>
      <c r="VDD35" s="247"/>
      <c r="VDE35" s="247"/>
      <c r="VDF35" s="247"/>
      <c r="VDG35" s="247"/>
      <c r="VDH35" s="247"/>
      <c r="VDI35" s="247"/>
      <c r="VDJ35" s="247"/>
      <c r="VDK35" s="247"/>
      <c r="VDL35" s="247"/>
      <c r="VDM35" s="247"/>
      <c r="VDN35" s="247"/>
      <c r="VDO35" s="247"/>
      <c r="VDP35" s="247"/>
      <c r="VDQ35" s="247"/>
      <c r="VDR35" s="247"/>
      <c r="VDS35" s="247"/>
      <c r="VDT35" s="247"/>
      <c r="VDU35" s="247"/>
      <c r="VDV35" s="247"/>
      <c r="VDW35" s="247"/>
      <c r="VDX35" s="247"/>
      <c r="VDY35" s="247"/>
      <c r="VDZ35" s="247"/>
      <c r="VEA35" s="247"/>
      <c r="VEB35" s="247"/>
      <c r="VEC35" s="247"/>
      <c r="VED35" s="247"/>
      <c r="VEE35" s="247"/>
      <c r="VEF35" s="247"/>
      <c r="VEG35" s="247"/>
      <c r="VEH35" s="247"/>
      <c r="VEI35" s="247"/>
      <c r="VEJ35" s="247"/>
      <c r="VEK35" s="247"/>
      <c r="VEL35" s="247"/>
      <c r="VEM35" s="247"/>
      <c r="VEN35" s="247"/>
      <c r="VEO35" s="247"/>
      <c r="VEP35" s="247"/>
      <c r="VEQ35" s="247"/>
      <c r="VER35" s="247"/>
      <c r="VES35" s="247"/>
      <c r="VET35" s="247"/>
      <c r="VEU35" s="247"/>
      <c r="VEV35" s="247"/>
      <c r="VEW35" s="247"/>
      <c r="VEX35" s="247"/>
      <c r="VEY35" s="247"/>
      <c r="VEZ35" s="247"/>
      <c r="VFA35" s="247"/>
      <c r="VFB35" s="247"/>
      <c r="VFC35" s="247"/>
      <c r="VFD35" s="247"/>
      <c r="VFE35" s="247"/>
      <c r="VFF35" s="247"/>
      <c r="VFG35" s="247"/>
      <c r="VFH35" s="247"/>
      <c r="VFI35" s="247"/>
      <c r="VFJ35" s="247"/>
      <c r="VFK35" s="247"/>
      <c r="VFL35" s="247"/>
      <c r="VFM35" s="247"/>
      <c r="VFN35" s="247"/>
      <c r="VFO35" s="247"/>
      <c r="VFP35" s="247"/>
      <c r="VFQ35" s="247"/>
      <c r="VFR35" s="247"/>
      <c r="VFS35" s="247"/>
      <c r="VFT35" s="247"/>
      <c r="VFU35" s="247"/>
      <c r="VFV35" s="247"/>
      <c r="VFW35" s="247"/>
      <c r="VFX35" s="247"/>
      <c r="VFY35" s="247"/>
      <c r="VFZ35" s="247"/>
      <c r="VGA35" s="247"/>
      <c r="VGB35" s="247"/>
      <c r="VGC35" s="247"/>
      <c r="VGD35" s="247"/>
      <c r="VGE35" s="247"/>
      <c r="VGF35" s="247"/>
      <c r="VGG35" s="247"/>
      <c r="VGH35" s="247"/>
      <c r="VGI35" s="247"/>
      <c r="VGJ35" s="247"/>
      <c r="VGK35" s="247"/>
      <c r="VGL35" s="247"/>
      <c r="VGM35" s="247"/>
      <c r="VGN35" s="247"/>
      <c r="VGO35" s="247"/>
      <c r="VGP35" s="247"/>
      <c r="VGQ35" s="247"/>
      <c r="VGR35" s="247"/>
      <c r="VGS35" s="247"/>
      <c r="VGT35" s="247"/>
      <c r="VGU35" s="247"/>
      <c r="VGV35" s="247"/>
      <c r="VGW35" s="247"/>
      <c r="VGX35" s="247"/>
      <c r="VGY35" s="247"/>
      <c r="VGZ35" s="247"/>
      <c r="VHA35" s="247"/>
      <c r="VHB35" s="247"/>
      <c r="VHC35" s="247"/>
      <c r="VHD35" s="247"/>
      <c r="VHE35" s="247"/>
      <c r="VHF35" s="247"/>
      <c r="VHG35" s="247"/>
      <c r="VHH35" s="247"/>
      <c r="VHI35" s="247"/>
      <c r="VHJ35" s="247"/>
      <c r="VHK35" s="247"/>
      <c r="VHL35" s="247"/>
      <c r="VHM35" s="247"/>
      <c r="VHN35" s="247"/>
      <c r="VHO35" s="247"/>
      <c r="VHP35" s="247"/>
      <c r="VHQ35" s="247"/>
      <c r="VHR35" s="247"/>
      <c r="VHS35" s="247"/>
      <c r="VHT35" s="247"/>
      <c r="VHU35" s="247"/>
      <c r="VHV35" s="247"/>
      <c r="VHW35" s="247"/>
      <c r="VHX35" s="247"/>
      <c r="VHY35" s="247"/>
      <c r="VHZ35" s="247"/>
      <c r="VIA35" s="247"/>
      <c r="VIB35" s="247"/>
      <c r="VIC35" s="247"/>
      <c r="VID35" s="247"/>
      <c r="VIE35" s="247"/>
      <c r="VIF35" s="247"/>
      <c r="VIG35" s="247"/>
      <c r="VIH35" s="247"/>
      <c r="VII35" s="247"/>
      <c r="VIJ35" s="247"/>
      <c r="VIK35" s="247"/>
      <c r="VIL35" s="247"/>
      <c r="VIM35" s="247"/>
      <c r="VIN35" s="247"/>
      <c r="VIO35" s="247"/>
      <c r="VIP35" s="247"/>
      <c r="VIQ35" s="247"/>
      <c r="VIR35" s="247"/>
      <c r="VIS35" s="247"/>
      <c r="VIT35" s="247"/>
      <c r="VIU35" s="247"/>
      <c r="VIV35" s="247"/>
      <c r="VIW35" s="247"/>
      <c r="VIX35" s="247"/>
      <c r="VIY35" s="247"/>
      <c r="VIZ35" s="247"/>
      <c r="VJA35" s="247"/>
      <c r="VJB35" s="247"/>
      <c r="VJC35" s="247"/>
      <c r="VJD35" s="247"/>
      <c r="VJE35" s="247"/>
      <c r="VJF35" s="247"/>
      <c r="VJG35" s="247"/>
      <c r="VJH35" s="247"/>
      <c r="VJI35" s="247"/>
      <c r="VJJ35" s="247"/>
      <c r="VJK35" s="247"/>
      <c r="VJL35" s="247"/>
      <c r="VJM35" s="247"/>
      <c r="VJN35" s="247"/>
      <c r="VJO35" s="247"/>
      <c r="VJP35" s="247"/>
      <c r="VJQ35" s="247"/>
      <c r="VJR35" s="247"/>
      <c r="VJS35" s="247"/>
      <c r="VJT35" s="247"/>
      <c r="VJU35" s="247"/>
      <c r="VJV35" s="247"/>
      <c r="VJW35" s="247"/>
      <c r="VJX35" s="247"/>
      <c r="VJY35" s="247"/>
      <c r="VJZ35" s="247"/>
      <c r="VKA35" s="247"/>
      <c r="VKB35" s="247"/>
      <c r="VKC35" s="247"/>
      <c r="VKD35" s="247"/>
      <c r="VKE35" s="247"/>
      <c r="VKF35" s="247"/>
      <c r="VKG35" s="247"/>
      <c r="VKH35" s="247"/>
      <c r="VKI35" s="247"/>
      <c r="VKJ35" s="247"/>
      <c r="VKK35" s="247"/>
      <c r="VKL35" s="247"/>
      <c r="VKM35" s="247"/>
      <c r="VKN35" s="247"/>
      <c r="VKO35" s="247"/>
      <c r="VKP35" s="247"/>
      <c r="VKQ35" s="247"/>
      <c r="VKR35" s="247"/>
      <c r="VKS35" s="247"/>
      <c r="VKT35" s="247"/>
      <c r="VKU35" s="247"/>
      <c r="VKV35" s="247"/>
      <c r="VKW35" s="247"/>
      <c r="VKX35" s="247"/>
      <c r="VKY35" s="247"/>
      <c r="VKZ35" s="247"/>
      <c r="VLA35" s="247"/>
      <c r="VLB35" s="247"/>
      <c r="VLC35" s="247"/>
      <c r="VLD35" s="247"/>
      <c r="VLE35" s="247"/>
      <c r="VLF35" s="247"/>
      <c r="VLG35" s="247"/>
      <c r="VLH35" s="247"/>
      <c r="VLI35" s="247"/>
      <c r="VLJ35" s="247"/>
      <c r="VLK35" s="247"/>
      <c r="VLL35" s="247"/>
      <c r="VLM35" s="247"/>
      <c r="VLN35" s="247"/>
      <c r="VLO35" s="247"/>
      <c r="VLP35" s="247"/>
      <c r="VLQ35" s="247"/>
      <c r="VLR35" s="247"/>
      <c r="VLS35" s="247"/>
      <c r="VLT35" s="247"/>
      <c r="VLU35" s="247"/>
      <c r="VLV35" s="247"/>
      <c r="VLW35" s="247"/>
      <c r="VLX35" s="247"/>
      <c r="VLY35" s="247"/>
      <c r="VLZ35" s="247"/>
      <c r="VMA35" s="247"/>
      <c r="VMB35" s="247"/>
      <c r="VMC35" s="247"/>
      <c r="VMD35" s="247"/>
      <c r="VME35" s="247"/>
      <c r="VMF35" s="247"/>
      <c r="VMG35" s="247"/>
      <c r="VMH35" s="247"/>
      <c r="VMI35" s="247"/>
      <c r="VMJ35" s="247"/>
      <c r="VMK35" s="247"/>
      <c r="VML35" s="247"/>
      <c r="VMM35" s="247"/>
      <c r="VMN35" s="247"/>
      <c r="VMO35" s="247"/>
      <c r="VMP35" s="247"/>
      <c r="VMQ35" s="247"/>
      <c r="VMR35" s="247"/>
      <c r="VMS35" s="247"/>
      <c r="VMT35" s="247"/>
      <c r="VMU35" s="247"/>
      <c r="VMV35" s="247"/>
      <c r="VMW35" s="247"/>
      <c r="VMX35" s="247"/>
      <c r="VMY35" s="247"/>
      <c r="VMZ35" s="247"/>
      <c r="VNA35" s="247"/>
      <c r="VNB35" s="247"/>
      <c r="VNC35" s="247"/>
      <c r="VND35" s="247"/>
      <c r="VNE35" s="247"/>
      <c r="VNF35" s="247"/>
      <c r="VNG35" s="247"/>
      <c r="VNH35" s="247"/>
      <c r="VNI35" s="247"/>
      <c r="VNJ35" s="247"/>
      <c r="VNK35" s="247"/>
      <c r="VNL35" s="247"/>
      <c r="VNM35" s="247"/>
      <c r="VNN35" s="247"/>
      <c r="VNO35" s="247"/>
      <c r="VNP35" s="247"/>
      <c r="VNQ35" s="247"/>
      <c r="VNR35" s="247"/>
      <c r="VNS35" s="247"/>
      <c r="VNT35" s="247"/>
      <c r="VNU35" s="247"/>
      <c r="VNV35" s="247"/>
      <c r="VNW35" s="247"/>
      <c r="VNX35" s="247"/>
      <c r="VNY35" s="247"/>
      <c r="VNZ35" s="247"/>
      <c r="VOA35" s="247"/>
      <c r="VOB35" s="247"/>
      <c r="VOC35" s="247"/>
      <c r="VOD35" s="247"/>
      <c r="VOE35" s="247"/>
      <c r="VOF35" s="247"/>
      <c r="VOG35" s="247"/>
      <c r="VOH35" s="247"/>
      <c r="VOI35" s="247"/>
      <c r="VOJ35" s="247"/>
      <c r="VOK35" s="247"/>
      <c r="VOL35" s="247"/>
      <c r="VOM35" s="247"/>
      <c r="VON35" s="247"/>
      <c r="VOO35" s="247"/>
      <c r="VOP35" s="247"/>
      <c r="VOQ35" s="247"/>
      <c r="VOR35" s="247"/>
      <c r="VOS35" s="247"/>
      <c r="VOT35" s="247"/>
      <c r="VOU35" s="247"/>
      <c r="VOV35" s="247"/>
      <c r="VOW35" s="247"/>
      <c r="VOX35" s="247"/>
      <c r="VOY35" s="247"/>
      <c r="VOZ35" s="247"/>
      <c r="VPA35" s="247"/>
      <c r="VPB35" s="247"/>
      <c r="VPC35" s="247"/>
      <c r="VPD35" s="247"/>
      <c r="VPE35" s="247"/>
      <c r="VPF35" s="247"/>
      <c r="VPG35" s="247"/>
      <c r="VPH35" s="247"/>
      <c r="VPI35" s="247"/>
      <c r="VPJ35" s="247"/>
      <c r="VPK35" s="247"/>
      <c r="VPL35" s="247"/>
      <c r="VPM35" s="247"/>
      <c r="VPN35" s="247"/>
      <c r="VPO35" s="247"/>
      <c r="VPP35" s="247"/>
      <c r="VPQ35" s="247"/>
      <c r="VPR35" s="247"/>
      <c r="VPS35" s="247"/>
      <c r="VPT35" s="247"/>
      <c r="VPU35" s="247"/>
      <c r="VPV35" s="247"/>
      <c r="VPW35" s="247"/>
      <c r="VPX35" s="247"/>
      <c r="VPY35" s="247"/>
      <c r="VPZ35" s="247"/>
      <c r="VQA35" s="247"/>
      <c r="VQB35" s="247"/>
      <c r="VQC35" s="247"/>
      <c r="VQD35" s="247"/>
      <c r="VQE35" s="247"/>
      <c r="VQF35" s="247"/>
      <c r="VQG35" s="247"/>
      <c r="VQH35" s="247"/>
      <c r="VQI35" s="247"/>
      <c r="VQJ35" s="247"/>
      <c r="VQK35" s="247"/>
      <c r="VQL35" s="247"/>
      <c r="VQM35" s="247"/>
      <c r="VQN35" s="247"/>
      <c r="VQO35" s="247"/>
      <c r="VQP35" s="247"/>
      <c r="VQQ35" s="247"/>
      <c r="VQR35" s="247"/>
      <c r="VQS35" s="247"/>
      <c r="VQT35" s="247"/>
      <c r="VQU35" s="247"/>
      <c r="VQV35" s="247"/>
      <c r="VQW35" s="247"/>
      <c r="VQX35" s="247"/>
      <c r="VQY35" s="247"/>
      <c r="VQZ35" s="247"/>
      <c r="VRA35" s="247"/>
      <c r="VRB35" s="247"/>
      <c r="VRC35" s="247"/>
      <c r="VRD35" s="247"/>
      <c r="VRE35" s="247"/>
      <c r="VRF35" s="247"/>
      <c r="VRG35" s="247"/>
      <c r="VRH35" s="247"/>
      <c r="VRI35" s="247"/>
      <c r="VRJ35" s="247"/>
      <c r="VRK35" s="247"/>
      <c r="VRL35" s="247"/>
      <c r="VRM35" s="247"/>
      <c r="VRN35" s="247"/>
      <c r="VRO35" s="247"/>
      <c r="VRP35" s="247"/>
      <c r="VRQ35" s="247"/>
      <c r="VRR35" s="247"/>
      <c r="VRS35" s="247"/>
      <c r="VRT35" s="247"/>
      <c r="VRU35" s="247"/>
      <c r="VRV35" s="247"/>
      <c r="VRW35" s="247"/>
      <c r="VRX35" s="247"/>
      <c r="VRY35" s="247"/>
      <c r="VRZ35" s="247"/>
      <c r="VSA35" s="247"/>
      <c r="VSB35" s="247"/>
      <c r="VSC35" s="247"/>
      <c r="VSD35" s="247"/>
      <c r="VSE35" s="247"/>
      <c r="VSF35" s="247"/>
      <c r="VSG35" s="247"/>
      <c r="VSH35" s="247"/>
      <c r="VSI35" s="247"/>
      <c r="VSJ35" s="247"/>
      <c r="VSK35" s="247"/>
      <c r="VSL35" s="247"/>
      <c r="VSM35" s="247"/>
      <c r="VSN35" s="247"/>
      <c r="VSO35" s="247"/>
      <c r="VSP35" s="247"/>
      <c r="VSQ35" s="247"/>
      <c r="VSR35" s="247"/>
      <c r="VSS35" s="247"/>
      <c r="VST35" s="247"/>
      <c r="VSU35" s="247"/>
      <c r="VSV35" s="247"/>
      <c r="VSW35" s="247"/>
      <c r="VSX35" s="247"/>
      <c r="VSY35" s="247"/>
      <c r="VSZ35" s="247"/>
      <c r="VTA35" s="247"/>
      <c r="VTB35" s="247"/>
      <c r="VTC35" s="247"/>
      <c r="VTD35" s="247"/>
      <c r="VTE35" s="247"/>
      <c r="VTF35" s="247"/>
      <c r="VTG35" s="247"/>
      <c r="VTH35" s="247"/>
      <c r="VTI35" s="247"/>
      <c r="VTJ35" s="247"/>
      <c r="VTK35" s="247"/>
      <c r="VTL35" s="247"/>
      <c r="VTM35" s="247"/>
      <c r="VTN35" s="247"/>
      <c r="VTO35" s="247"/>
      <c r="VTP35" s="247"/>
      <c r="VTQ35" s="247"/>
      <c r="VTR35" s="247"/>
      <c r="VTS35" s="247"/>
      <c r="VTT35" s="247"/>
      <c r="VTU35" s="247"/>
      <c r="VTV35" s="247"/>
      <c r="VTW35" s="247"/>
      <c r="VTX35" s="247"/>
      <c r="VTY35" s="247"/>
      <c r="VTZ35" s="247"/>
      <c r="VUA35" s="247"/>
      <c r="VUB35" s="247"/>
      <c r="VUC35" s="247"/>
      <c r="VUD35" s="247"/>
      <c r="VUE35" s="247"/>
      <c r="VUF35" s="247"/>
      <c r="VUG35" s="247"/>
      <c r="VUH35" s="247"/>
      <c r="VUI35" s="247"/>
      <c r="VUJ35" s="247"/>
      <c r="VUK35" s="247"/>
      <c r="VUL35" s="247"/>
      <c r="VUM35" s="247"/>
      <c r="VUN35" s="247"/>
      <c r="VUO35" s="247"/>
      <c r="VUP35" s="247"/>
      <c r="VUQ35" s="247"/>
      <c r="VUR35" s="247"/>
      <c r="VUS35" s="247"/>
      <c r="VUT35" s="247"/>
      <c r="VUU35" s="247"/>
      <c r="VUV35" s="247"/>
      <c r="VUW35" s="247"/>
      <c r="VUX35" s="247"/>
      <c r="VUY35" s="247"/>
      <c r="VUZ35" s="247"/>
      <c r="VVA35" s="247"/>
      <c r="VVB35" s="247"/>
      <c r="VVC35" s="247"/>
      <c r="VVD35" s="247"/>
      <c r="VVE35" s="247"/>
      <c r="VVF35" s="247"/>
      <c r="VVG35" s="247"/>
      <c r="VVH35" s="247"/>
      <c r="VVI35" s="247"/>
      <c r="VVJ35" s="247"/>
      <c r="VVK35" s="247"/>
      <c r="VVL35" s="247"/>
      <c r="VVM35" s="247"/>
      <c r="VVN35" s="247"/>
      <c r="VVO35" s="247"/>
      <c r="VVP35" s="247"/>
      <c r="VVQ35" s="247"/>
      <c r="VVR35" s="247"/>
      <c r="VVS35" s="247"/>
      <c r="VVT35" s="247"/>
      <c r="VVU35" s="247"/>
      <c r="VVV35" s="247"/>
      <c r="VVW35" s="247"/>
      <c r="VVX35" s="247"/>
      <c r="VVY35" s="247"/>
      <c r="VVZ35" s="247"/>
      <c r="VWA35" s="247"/>
      <c r="VWB35" s="247"/>
      <c r="VWC35" s="247"/>
      <c r="VWD35" s="247"/>
      <c r="VWE35" s="247"/>
      <c r="VWF35" s="247"/>
      <c r="VWG35" s="247"/>
      <c r="VWH35" s="247"/>
      <c r="VWI35" s="247"/>
      <c r="VWJ35" s="247"/>
      <c r="VWK35" s="247"/>
      <c r="VWL35" s="247"/>
      <c r="VWM35" s="247"/>
      <c r="VWN35" s="247"/>
      <c r="VWO35" s="247"/>
      <c r="VWP35" s="247"/>
      <c r="VWQ35" s="247"/>
      <c r="VWR35" s="247"/>
      <c r="VWS35" s="247"/>
      <c r="VWT35" s="247"/>
      <c r="VWU35" s="247"/>
      <c r="VWV35" s="247"/>
      <c r="VWW35" s="247"/>
      <c r="VWX35" s="247"/>
      <c r="VWY35" s="247"/>
      <c r="VWZ35" s="247"/>
      <c r="VXA35" s="247"/>
      <c r="VXB35" s="247"/>
      <c r="VXC35" s="247"/>
      <c r="VXD35" s="247"/>
      <c r="VXE35" s="247"/>
      <c r="VXF35" s="247"/>
      <c r="VXG35" s="247"/>
      <c r="VXH35" s="247"/>
      <c r="VXI35" s="247"/>
      <c r="VXJ35" s="247"/>
      <c r="VXK35" s="247"/>
      <c r="VXL35" s="247"/>
      <c r="VXM35" s="247"/>
      <c r="VXN35" s="247"/>
      <c r="VXO35" s="247"/>
      <c r="VXP35" s="247"/>
      <c r="VXQ35" s="247"/>
      <c r="VXR35" s="247"/>
      <c r="VXS35" s="247"/>
      <c r="VXT35" s="247"/>
      <c r="VXU35" s="247"/>
      <c r="VXV35" s="247"/>
      <c r="VXW35" s="247"/>
      <c r="VXX35" s="247"/>
      <c r="VXY35" s="247"/>
      <c r="VXZ35" s="247"/>
      <c r="VYA35" s="247"/>
      <c r="VYB35" s="247"/>
      <c r="VYC35" s="247"/>
      <c r="VYD35" s="247"/>
      <c r="VYE35" s="247"/>
      <c r="VYF35" s="247"/>
      <c r="VYG35" s="247"/>
      <c r="VYH35" s="247"/>
      <c r="VYI35" s="247"/>
      <c r="VYJ35" s="247"/>
      <c r="VYK35" s="247"/>
      <c r="VYL35" s="247"/>
      <c r="VYM35" s="247"/>
      <c r="VYN35" s="247"/>
      <c r="VYO35" s="247"/>
      <c r="VYP35" s="247"/>
      <c r="VYQ35" s="247"/>
      <c r="VYR35" s="247"/>
      <c r="VYS35" s="247"/>
      <c r="VYT35" s="247"/>
      <c r="VYU35" s="247"/>
      <c r="VYV35" s="247"/>
      <c r="VYW35" s="247"/>
      <c r="VYX35" s="247"/>
      <c r="VYY35" s="247"/>
      <c r="VYZ35" s="247"/>
      <c r="VZA35" s="247"/>
      <c r="VZB35" s="247"/>
      <c r="VZC35" s="247"/>
      <c r="VZD35" s="247"/>
      <c r="VZE35" s="247"/>
      <c r="VZF35" s="247"/>
      <c r="VZG35" s="247"/>
      <c r="VZH35" s="247"/>
      <c r="VZI35" s="247"/>
      <c r="VZJ35" s="247"/>
      <c r="VZK35" s="247"/>
      <c r="VZL35" s="247"/>
      <c r="VZM35" s="247"/>
      <c r="VZN35" s="247"/>
      <c r="VZO35" s="247"/>
      <c r="VZP35" s="247"/>
      <c r="VZQ35" s="247"/>
      <c r="VZR35" s="247"/>
      <c r="VZS35" s="247"/>
      <c r="VZT35" s="247"/>
      <c r="VZU35" s="247"/>
      <c r="VZV35" s="247"/>
      <c r="VZW35" s="247"/>
      <c r="VZX35" s="247"/>
      <c r="VZY35" s="247"/>
      <c r="VZZ35" s="247"/>
      <c r="WAA35" s="247"/>
      <c r="WAB35" s="247"/>
      <c r="WAC35" s="247"/>
      <c r="WAD35" s="247"/>
      <c r="WAE35" s="247"/>
      <c r="WAF35" s="247"/>
      <c r="WAG35" s="247"/>
      <c r="WAH35" s="247"/>
      <c r="WAI35" s="247"/>
      <c r="WAJ35" s="247"/>
      <c r="WAK35" s="247"/>
      <c r="WAL35" s="247"/>
      <c r="WAM35" s="247"/>
      <c r="WAN35" s="247"/>
      <c r="WAO35" s="247"/>
      <c r="WAP35" s="247"/>
      <c r="WAQ35" s="247"/>
      <c r="WAR35" s="247"/>
      <c r="WAS35" s="247"/>
      <c r="WAT35" s="247"/>
      <c r="WAU35" s="247"/>
      <c r="WAV35" s="247"/>
      <c r="WAW35" s="247"/>
      <c r="WAX35" s="247"/>
      <c r="WAY35" s="247"/>
      <c r="WAZ35" s="247"/>
      <c r="WBA35" s="247"/>
      <c r="WBB35" s="247"/>
      <c r="WBC35" s="247"/>
      <c r="WBD35" s="247"/>
      <c r="WBE35" s="247"/>
      <c r="WBF35" s="247"/>
      <c r="WBG35" s="247"/>
      <c r="WBH35" s="247"/>
      <c r="WBI35" s="247"/>
      <c r="WBJ35" s="247"/>
      <c r="WBK35" s="247"/>
      <c r="WBL35" s="247"/>
      <c r="WBM35" s="247"/>
      <c r="WBN35" s="247"/>
      <c r="WBO35" s="247"/>
      <c r="WBP35" s="247"/>
      <c r="WBQ35" s="247"/>
      <c r="WBR35" s="247"/>
      <c r="WBS35" s="247"/>
      <c r="WBT35" s="247"/>
      <c r="WBU35" s="247"/>
      <c r="WBV35" s="247"/>
      <c r="WBW35" s="247"/>
      <c r="WBX35" s="247"/>
      <c r="WBY35" s="247"/>
      <c r="WBZ35" s="247"/>
      <c r="WCA35" s="247"/>
      <c r="WCB35" s="247"/>
      <c r="WCC35" s="247"/>
      <c r="WCD35" s="247"/>
      <c r="WCE35" s="247"/>
      <c r="WCF35" s="247"/>
      <c r="WCG35" s="247"/>
      <c r="WCH35" s="247"/>
      <c r="WCI35" s="247"/>
      <c r="WCJ35" s="247"/>
      <c r="WCK35" s="247"/>
      <c r="WCL35" s="247"/>
      <c r="WCM35" s="247"/>
      <c r="WCN35" s="247"/>
      <c r="WCO35" s="247"/>
      <c r="WCP35" s="247"/>
      <c r="WCQ35" s="247"/>
      <c r="WCR35" s="247"/>
      <c r="WCS35" s="247"/>
      <c r="WCT35" s="247"/>
      <c r="WCU35" s="247"/>
      <c r="WCV35" s="247"/>
      <c r="WCW35" s="247"/>
      <c r="WCX35" s="247"/>
      <c r="WCY35" s="247"/>
      <c r="WCZ35" s="247"/>
      <c r="WDA35" s="247"/>
      <c r="WDB35" s="247"/>
      <c r="WDC35" s="247"/>
      <c r="WDD35" s="247"/>
      <c r="WDE35" s="247"/>
      <c r="WDF35" s="247"/>
      <c r="WDG35" s="247"/>
      <c r="WDH35" s="247"/>
      <c r="WDI35" s="247"/>
      <c r="WDJ35" s="247"/>
      <c r="WDK35" s="247"/>
      <c r="WDL35" s="247"/>
      <c r="WDM35" s="247"/>
      <c r="WDN35" s="247"/>
      <c r="WDO35" s="247"/>
      <c r="WDP35" s="247"/>
      <c r="WDQ35" s="247"/>
      <c r="WDR35" s="247"/>
      <c r="WDS35" s="247"/>
      <c r="WDT35" s="247"/>
      <c r="WDU35" s="247"/>
      <c r="WDV35" s="247"/>
      <c r="WDW35" s="247"/>
      <c r="WDX35" s="247"/>
      <c r="WDY35" s="247"/>
      <c r="WDZ35" s="247"/>
      <c r="WEA35" s="247"/>
      <c r="WEB35" s="247"/>
      <c r="WEC35" s="247"/>
      <c r="WED35" s="247"/>
      <c r="WEE35" s="247"/>
      <c r="WEF35" s="247"/>
      <c r="WEG35" s="247"/>
      <c r="WEH35" s="247"/>
      <c r="WEI35" s="247"/>
      <c r="WEJ35" s="247"/>
      <c r="WEK35" s="247"/>
      <c r="WEL35" s="247"/>
      <c r="WEM35" s="247"/>
      <c r="WEN35" s="247"/>
      <c r="WEO35" s="247"/>
      <c r="WEP35" s="247"/>
      <c r="WEQ35" s="247"/>
      <c r="WER35" s="247"/>
      <c r="WES35" s="247"/>
      <c r="WET35" s="247"/>
      <c r="WEU35" s="247"/>
      <c r="WEV35" s="247"/>
      <c r="WEW35" s="247"/>
      <c r="WEX35" s="247"/>
      <c r="WEY35" s="247"/>
      <c r="WEZ35" s="247"/>
      <c r="WFA35" s="247"/>
      <c r="WFB35" s="247"/>
      <c r="WFC35" s="247"/>
      <c r="WFD35" s="247"/>
      <c r="WFE35" s="247"/>
      <c r="WFF35" s="247"/>
      <c r="WFG35" s="247"/>
      <c r="WFH35" s="247"/>
      <c r="WFI35" s="247"/>
      <c r="WFJ35" s="247"/>
      <c r="WFK35" s="247"/>
      <c r="WFL35" s="247"/>
      <c r="WFM35" s="247"/>
      <c r="WFN35" s="247"/>
      <c r="WFO35" s="247"/>
      <c r="WFP35" s="247"/>
      <c r="WFQ35" s="247"/>
      <c r="WFR35" s="247"/>
      <c r="WFS35" s="247"/>
      <c r="WFT35" s="247"/>
      <c r="WFU35" s="247"/>
      <c r="WFV35" s="247"/>
      <c r="WFW35" s="247"/>
      <c r="WFX35" s="247"/>
      <c r="WFY35" s="247"/>
      <c r="WFZ35" s="247"/>
      <c r="WGA35" s="247"/>
      <c r="WGB35" s="247"/>
      <c r="WGC35" s="247"/>
      <c r="WGD35" s="247"/>
      <c r="WGE35" s="247"/>
      <c r="WGF35" s="247"/>
      <c r="WGG35" s="247"/>
      <c r="WGH35" s="247"/>
      <c r="WGI35" s="247"/>
      <c r="WGJ35" s="247"/>
      <c r="WGK35" s="247"/>
      <c r="WGL35" s="247"/>
      <c r="WGM35" s="247"/>
      <c r="WGN35" s="247"/>
      <c r="WGO35" s="247"/>
      <c r="WGP35" s="247"/>
      <c r="WGQ35" s="247"/>
      <c r="WGR35" s="247"/>
      <c r="WGS35" s="247"/>
      <c r="WGT35" s="247"/>
      <c r="WGU35" s="247"/>
      <c r="WGV35" s="247"/>
      <c r="WGW35" s="247"/>
      <c r="WGX35" s="247"/>
      <c r="WGY35" s="247"/>
      <c r="WGZ35" s="247"/>
      <c r="WHA35" s="247"/>
      <c r="WHB35" s="247"/>
      <c r="WHC35" s="247"/>
      <c r="WHD35" s="247"/>
      <c r="WHE35" s="247"/>
      <c r="WHF35" s="247"/>
      <c r="WHG35" s="247"/>
      <c r="WHH35" s="247"/>
      <c r="WHI35" s="247"/>
      <c r="WHJ35" s="247"/>
      <c r="WHK35" s="247"/>
      <c r="WHL35" s="247"/>
      <c r="WHM35" s="247"/>
      <c r="WHN35" s="247"/>
      <c r="WHO35" s="247"/>
      <c r="WHP35" s="247"/>
      <c r="WHQ35" s="247"/>
      <c r="WHR35" s="247"/>
      <c r="WHS35" s="247"/>
      <c r="WHT35" s="247"/>
      <c r="WHU35" s="247"/>
      <c r="WHV35" s="247"/>
      <c r="WHW35" s="247"/>
      <c r="WHX35" s="247"/>
      <c r="WHY35" s="247"/>
      <c r="WHZ35" s="247"/>
      <c r="WIA35" s="247"/>
      <c r="WIB35" s="247"/>
      <c r="WIC35" s="247"/>
      <c r="WID35" s="247"/>
      <c r="WIE35" s="247"/>
      <c r="WIF35" s="247"/>
      <c r="WIG35" s="247"/>
      <c r="WIH35" s="247"/>
      <c r="WII35" s="247"/>
      <c r="WIJ35" s="247"/>
      <c r="WIK35" s="247"/>
      <c r="WIL35" s="247"/>
      <c r="WIM35" s="247"/>
      <c r="WIN35" s="247"/>
      <c r="WIO35" s="247"/>
      <c r="WIP35" s="247"/>
      <c r="WIQ35" s="247"/>
      <c r="WIR35" s="247"/>
      <c r="WIS35" s="247"/>
      <c r="WIT35" s="247"/>
      <c r="WIU35" s="247"/>
      <c r="WIV35" s="247"/>
      <c r="WIW35" s="247"/>
      <c r="WIX35" s="247"/>
      <c r="WIY35" s="247"/>
      <c r="WIZ35" s="247"/>
      <c r="WJA35" s="247"/>
      <c r="WJB35" s="247"/>
      <c r="WJC35" s="247"/>
      <c r="WJD35" s="247"/>
      <c r="WJE35" s="247"/>
      <c r="WJF35" s="247"/>
      <c r="WJG35" s="247"/>
      <c r="WJH35" s="247"/>
      <c r="WJI35" s="247"/>
      <c r="WJJ35" s="247"/>
      <c r="WJK35" s="247"/>
      <c r="WJL35" s="247"/>
      <c r="WJM35" s="247"/>
      <c r="WJN35" s="247"/>
      <c r="WJO35" s="247"/>
      <c r="WJP35" s="247"/>
      <c r="WJQ35" s="247"/>
      <c r="WJR35" s="247"/>
      <c r="WJS35" s="247"/>
      <c r="WJT35" s="247"/>
      <c r="WJU35" s="247"/>
      <c r="WJV35" s="247"/>
      <c r="WJW35" s="247"/>
      <c r="WJX35" s="247"/>
      <c r="WJY35" s="247"/>
      <c r="WJZ35" s="247"/>
      <c r="WKA35" s="247"/>
      <c r="WKB35" s="247"/>
      <c r="WKC35" s="247"/>
      <c r="WKD35" s="247"/>
      <c r="WKE35" s="247"/>
      <c r="WKF35" s="247"/>
      <c r="WKG35" s="247"/>
      <c r="WKH35" s="247"/>
      <c r="WKI35" s="247"/>
      <c r="WKJ35" s="247"/>
      <c r="WKK35" s="247"/>
      <c r="WKL35" s="247"/>
      <c r="WKM35" s="247"/>
      <c r="WKN35" s="247"/>
      <c r="WKO35" s="247"/>
      <c r="WKP35" s="247"/>
      <c r="WKQ35" s="247"/>
      <c r="WKR35" s="247"/>
      <c r="WKS35" s="247"/>
      <c r="WKT35" s="247"/>
      <c r="WKU35" s="247"/>
      <c r="WKV35" s="247"/>
      <c r="WKW35" s="247"/>
      <c r="WKX35" s="247"/>
      <c r="WKY35" s="247"/>
      <c r="WKZ35" s="247"/>
      <c r="WLA35" s="247"/>
      <c r="WLB35" s="247"/>
      <c r="WLC35" s="247"/>
      <c r="WLD35" s="247"/>
      <c r="WLE35" s="247"/>
      <c r="WLF35" s="247"/>
      <c r="WLG35" s="247"/>
      <c r="WLH35" s="247"/>
      <c r="WLI35" s="247"/>
      <c r="WLJ35" s="247"/>
      <c r="WLK35" s="247"/>
      <c r="WLL35" s="247"/>
      <c r="WLM35" s="247"/>
      <c r="WLN35" s="247"/>
      <c r="WLO35" s="247"/>
      <c r="WLP35" s="247"/>
      <c r="WLQ35" s="247"/>
      <c r="WLR35" s="247"/>
      <c r="WLS35" s="247"/>
      <c r="WLT35" s="247"/>
      <c r="WLU35" s="247"/>
      <c r="WLV35" s="247"/>
      <c r="WLW35" s="247"/>
      <c r="WLX35" s="247"/>
      <c r="WLY35" s="247"/>
      <c r="WLZ35" s="247"/>
      <c r="WMA35" s="247"/>
      <c r="WMB35" s="247"/>
      <c r="WMC35" s="247"/>
      <c r="WMD35" s="247"/>
      <c r="WME35" s="247"/>
      <c r="WMF35" s="247"/>
      <c r="WMG35" s="247"/>
      <c r="WMH35" s="247"/>
      <c r="WMI35" s="247"/>
      <c r="WMJ35" s="247"/>
      <c r="WMK35" s="247"/>
      <c r="WML35" s="247"/>
      <c r="WMM35" s="247"/>
      <c r="WMN35" s="247"/>
      <c r="WMO35" s="247"/>
      <c r="WMP35" s="247"/>
      <c r="WMQ35" s="247"/>
      <c r="WMR35" s="247"/>
      <c r="WMS35" s="247"/>
      <c r="WMT35" s="247"/>
      <c r="WMU35" s="247"/>
      <c r="WMV35" s="247"/>
      <c r="WMW35" s="247"/>
      <c r="WMX35" s="247"/>
      <c r="WMY35" s="247"/>
      <c r="WMZ35" s="247"/>
      <c r="WNA35" s="247"/>
      <c r="WNB35" s="247"/>
      <c r="WNC35" s="247"/>
      <c r="WND35" s="247"/>
      <c r="WNE35" s="247"/>
      <c r="WNF35" s="247"/>
      <c r="WNG35" s="247"/>
      <c r="WNH35" s="247"/>
      <c r="WNI35" s="247"/>
      <c r="WNJ35" s="247"/>
      <c r="WNK35" s="247"/>
      <c r="WNL35" s="247"/>
      <c r="WNM35" s="247"/>
      <c r="WNN35" s="247"/>
      <c r="WNO35" s="247"/>
      <c r="WNP35" s="247"/>
      <c r="WNQ35" s="247"/>
      <c r="WNR35" s="247"/>
      <c r="WNS35" s="247"/>
      <c r="WNT35" s="247"/>
      <c r="WNU35" s="247"/>
      <c r="WNV35" s="247"/>
      <c r="WNW35" s="247"/>
      <c r="WNX35" s="247"/>
      <c r="WNY35" s="247"/>
      <c r="WNZ35" s="247"/>
      <c r="WOA35" s="247"/>
      <c r="WOB35" s="247"/>
      <c r="WOC35" s="247"/>
      <c r="WOD35" s="247"/>
      <c r="WOE35" s="247"/>
      <c r="WOF35" s="247"/>
      <c r="WOG35" s="247"/>
      <c r="WOH35" s="247"/>
      <c r="WOI35" s="247"/>
      <c r="WOJ35" s="247"/>
      <c r="WOK35" s="247"/>
      <c r="WOL35" s="247"/>
      <c r="WOM35" s="247"/>
      <c r="WON35" s="247"/>
      <c r="WOO35" s="247"/>
      <c r="WOP35" s="247"/>
      <c r="WOQ35" s="247"/>
      <c r="WOR35" s="247"/>
      <c r="WOS35" s="247"/>
      <c r="WOT35" s="247"/>
      <c r="WOU35" s="247"/>
      <c r="WOV35" s="247"/>
      <c r="WOW35" s="247"/>
      <c r="WOX35" s="247"/>
      <c r="WOY35" s="247"/>
      <c r="WOZ35" s="247"/>
      <c r="WPA35" s="247"/>
      <c r="WPB35" s="247"/>
      <c r="WPC35" s="247"/>
      <c r="WPD35" s="247"/>
      <c r="WPE35" s="247"/>
      <c r="WPF35" s="247"/>
      <c r="WPG35" s="247"/>
      <c r="WPH35" s="247"/>
      <c r="WPI35" s="247"/>
      <c r="WPJ35" s="247"/>
      <c r="WPK35" s="247"/>
      <c r="WPL35" s="247"/>
      <c r="WPM35" s="247"/>
      <c r="WPN35" s="247"/>
      <c r="WPO35" s="247"/>
      <c r="WPP35" s="247"/>
      <c r="WPQ35" s="247"/>
      <c r="WPR35" s="247"/>
      <c r="WPS35" s="247"/>
      <c r="WPT35" s="247"/>
      <c r="WPU35" s="247"/>
      <c r="WPV35" s="247"/>
      <c r="WPW35" s="247"/>
      <c r="WPX35" s="247"/>
      <c r="WPY35" s="247"/>
      <c r="WPZ35" s="247"/>
      <c r="WQA35" s="247"/>
      <c r="WQB35" s="247"/>
      <c r="WQC35" s="247"/>
      <c r="WQD35" s="247"/>
      <c r="WQE35" s="247"/>
      <c r="WQF35" s="247"/>
      <c r="WQG35" s="247"/>
      <c r="WQH35" s="247"/>
      <c r="WQI35" s="247"/>
      <c r="WQJ35" s="247"/>
      <c r="WQK35" s="247"/>
      <c r="WQL35" s="247"/>
      <c r="WQM35" s="247"/>
      <c r="WQN35" s="247"/>
      <c r="WQO35" s="247"/>
      <c r="WQP35" s="247"/>
      <c r="WQQ35" s="247"/>
      <c r="WQR35" s="247"/>
      <c r="WQS35" s="247"/>
      <c r="WQT35" s="247"/>
      <c r="WQU35" s="247"/>
      <c r="WQV35" s="247"/>
      <c r="WQW35" s="247"/>
      <c r="WQX35" s="247"/>
      <c r="WQY35" s="247"/>
      <c r="WQZ35" s="247"/>
      <c r="WRA35" s="247"/>
      <c r="WRB35" s="247"/>
      <c r="WRC35" s="247"/>
      <c r="WRD35" s="247"/>
      <c r="WRE35" s="247"/>
      <c r="WRF35" s="247"/>
      <c r="WRG35" s="247"/>
      <c r="WRH35" s="247"/>
      <c r="WRI35" s="247"/>
      <c r="WRJ35" s="247"/>
      <c r="WRK35" s="247"/>
      <c r="WRL35" s="247"/>
      <c r="WRM35" s="247"/>
      <c r="WRN35" s="247"/>
      <c r="WRO35" s="247"/>
      <c r="WRP35" s="247"/>
      <c r="WRQ35" s="247"/>
      <c r="WRR35" s="247"/>
      <c r="WRS35" s="247"/>
      <c r="WRT35" s="247"/>
      <c r="WRU35" s="247"/>
      <c r="WRV35" s="247"/>
      <c r="WRW35" s="247"/>
      <c r="WRX35" s="247"/>
      <c r="WRY35" s="247"/>
      <c r="WRZ35" s="247"/>
      <c r="WSA35" s="247"/>
      <c r="WSB35" s="247"/>
      <c r="WSC35" s="247"/>
      <c r="WSD35" s="247"/>
      <c r="WSE35" s="247"/>
      <c r="WSF35" s="247"/>
      <c r="WSG35" s="247"/>
      <c r="WSH35" s="247"/>
      <c r="WSI35" s="247"/>
      <c r="WSJ35" s="247"/>
      <c r="WSK35" s="247"/>
      <c r="WSL35" s="247"/>
      <c r="WSM35" s="247"/>
      <c r="WSN35" s="247"/>
      <c r="WSO35" s="247"/>
      <c r="WSP35" s="247"/>
      <c r="WSQ35" s="247"/>
      <c r="WSR35" s="247"/>
      <c r="WSS35" s="247"/>
      <c r="WST35" s="247"/>
      <c r="WSU35" s="247"/>
      <c r="WSV35" s="247"/>
      <c r="WSW35" s="247"/>
      <c r="WSX35" s="247"/>
      <c r="WSY35" s="247"/>
      <c r="WSZ35" s="247"/>
      <c r="WTA35" s="247"/>
      <c r="WTB35" s="247"/>
      <c r="WTC35" s="247"/>
      <c r="WTD35" s="247"/>
      <c r="WTE35" s="247"/>
      <c r="WTF35" s="247"/>
      <c r="WTG35" s="247"/>
      <c r="WTH35" s="247"/>
      <c r="WTI35" s="247"/>
      <c r="WTJ35" s="247"/>
      <c r="WTK35" s="247"/>
      <c r="WTL35" s="247"/>
      <c r="WTM35" s="247"/>
      <c r="WTN35" s="247"/>
      <c r="WTO35" s="247"/>
      <c r="WTP35" s="247"/>
      <c r="WTQ35" s="247"/>
      <c r="WTR35" s="247"/>
      <c r="WTS35" s="247"/>
      <c r="WTT35" s="247"/>
      <c r="WTU35" s="247"/>
      <c r="WTV35" s="247"/>
      <c r="WTW35" s="247"/>
      <c r="WTX35" s="247"/>
      <c r="WTY35" s="247"/>
      <c r="WTZ35" s="247"/>
      <c r="WUA35" s="247"/>
      <c r="WUB35" s="247"/>
      <c r="WUC35" s="247"/>
      <c r="WUD35" s="247"/>
      <c r="WUE35" s="247"/>
      <c r="WUF35" s="247"/>
      <c r="WUG35" s="247"/>
      <c r="WUH35" s="247"/>
      <c r="WUI35" s="247"/>
      <c r="WUJ35" s="247"/>
      <c r="WUK35" s="247"/>
      <c r="WUL35" s="247"/>
      <c r="WUM35" s="247"/>
      <c r="WUN35" s="247"/>
      <c r="WUO35" s="247"/>
      <c r="WUP35" s="247"/>
      <c r="WUQ35" s="247"/>
      <c r="WUR35" s="247"/>
      <c r="WUS35" s="247"/>
      <c r="WUT35" s="247"/>
      <c r="WUU35" s="247"/>
      <c r="WUV35" s="247"/>
      <c r="WUW35" s="247"/>
      <c r="WUX35" s="247"/>
      <c r="WUY35" s="247"/>
      <c r="WUZ35" s="247"/>
      <c r="WVA35" s="247"/>
      <c r="WVB35" s="247"/>
      <c r="WVC35" s="247"/>
      <c r="WVD35" s="247"/>
      <c r="WVE35" s="247"/>
      <c r="WVF35" s="247"/>
      <c r="WVG35" s="247"/>
      <c r="WVH35" s="247"/>
      <c r="WVI35" s="247"/>
      <c r="WVJ35" s="247"/>
      <c r="WVK35" s="247"/>
      <c r="WVL35" s="247"/>
      <c r="WVM35" s="247"/>
      <c r="WVN35" s="247"/>
      <c r="WVO35" s="247"/>
      <c r="WVP35" s="247"/>
      <c r="WVQ35" s="247"/>
      <c r="WVR35" s="247"/>
      <c r="WVS35" s="247"/>
      <c r="WVT35" s="247"/>
      <c r="WVU35" s="247"/>
      <c r="WVV35" s="247"/>
      <c r="WVW35" s="247"/>
      <c r="WVX35" s="247"/>
      <c r="WVY35" s="247"/>
      <c r="WVZ35" s="247"/>
      <c r="WWA35" s="247"/>
      <c r="WWB35" s="247"/>
      <c r="WWC35" s="247"/>
      <c r="WWD35" s="247"/>
      <c r="WWE35" s="247"/>
      <c r="WWF35" s="247"/>
      <c r="WWG35" s="247"/>
      <c r="WWH35" s="247"/>
      <c r="WWI35" s="247"/>
      <c r="WWJ35" s="247"/>
      <c r="WWK35" s="247"/>
      <c r="WWL35" s="247"/>
      <c r="WWM35" s="247"/>
      <c r="WWN35" s="247"/>
      <c r="WWO35" s="247"/>
      <c r="WWP35" s="247"/>
      <c r="WWQ35" s="247"/>
      <c r="WWR35" s="247"/>
      <c r="WWS35" s="247"/>
      <c r="WWT35" s="247"/>
      <c r="WWU35" s="247"/>
      <c r="WWV35" s="247"/>
      <c r="WWW35" s="247"/>
      <c r="WWX35" s="247"/>
      <c r="WWY35" s="247"/>
      <c r="WWZ35" s="247"/>
      <c r="WXA35" s="247"/>
      <c r="WXB35" s="247"/>
      <c r="WXC35" s="247"/>
      <c r="WXD35" s="247"/>
      <c r="WXE35" s="247"/>
      <c r="WXF35" s="247"/>
      <c r="WXG35" s="247"/>
      <c r="WXH35" s="247"/>
      <c r="WXI35" s="247"/>
      <c r="WXJ35" s="247"/>
      <c r="WXK35" s="247"/>
      <c r="WXL35" s="247"/>
      <c r="WXM35" s="247"/>
      <c r="WXN35" s="247"/>
      <c r="WXO35" s="247"/>
      <c r="WXP35" s="247"/>
      <c r="WXQ35" s="247"/>
      <c r="WXR35" s="247"/>
      <c r="WXS35" s="247"/>
      <c r="WXT35" s="247"/>
      <c r="WXU35" s="247"/>
      <c r="WXV35" s="247"/>
      <c r="WXW35" s="247"/>
      <c r="WXX35" s="247"/>
      <c r="WXY35" s="247"/>
      <c r="WXZ35" s="247"/>
      <c r="WYA35" s="247"/>
      <c r="WYB35" s="247"/>
      <c r="WYC35" s="247"/>
      <c r="WYD35" s="247"/>
      <c r="WYE35" s="247"/>
      <c r="WYF35" s="247"/>
      <c r="WYG35" s="247"/>
      <c r="WYH35" s="247"/>
      <c r="WYI35" s="247"/>
      <c r="WYJ35" s="247"/>
      <c r="WYK35" s="247"/>
      <c r="WYL35" s="247"/>
      <c r="WYM35" s="247"/>
      <c r="WYN35" s="247"/>
      <c r="WYO35" s="247"/>
      <c r="WYP35" s="247"/>
      <c r="WYQ35" s="247"/>
      <c r="WYR35" s="247"/>
      <c r="WYS35" s="247"/>
      <c r="WYT35" s="247"/>
      <c r="WYU35" s="247"/>
      <c r="WYV35" s="247"/>
      <c r="WYW35" s="247"/>
      <c r="WYX35" s="247"/>
      <c r="WYY35" s="247"/>
      <c r="WYZ35" s="247"/>
      <c r="WZA35" s="247"/>
      <c r="WZB35" s="247"/>
      <c r="WZC35" s="247"/>
      <c r="WZD35" s="247"/>
      <c r="WZE35" s="247"/>
      <c r="WZF35" s="247"/>
      <c r="WZG35" s="247"/>
      <c r="WZH35" s="247"/>
      <c r="WZI35" s="247"/>
      <c r="WZJ35" s="247"/>
      <c r="WZK35" s="247"/>
      <c r="WZL35" s="247"/>
      <c r="WZM35" s="247"/>
      <c r="WZN35" s="247"/>
      <c r="WZO35" s="247"/>
      <c r="WZP35" s="247"/>
      <c r="WZQ35" s="247"/>
      <c r="WZR35" s="247"/>
      <c r="WZS35" s="247"/>
      <c r="WZT35" s="247"/>
      <c r="WZU35" s="247"/>
      <c r="WZV35" s="247"/>
      <c r="WZW35" s="247"/>
      <c r="WZX35" s="247"/>
      <c r="WZY35" s="247"/>
      <c r="WZZ35" s="247"/>
      <c r="XAA35" s="247"/>
      <c r="XAB35" s="247"/>
      <c r="XAC35" s="247"/>
      <c r="XAD35" s="247"/>
      <c r="XAE35" s="247"/>
      <c r="XAF35" s="247"/>
      <c r="XAG35" s="247"/>
      <c r="XAH35" s="247"/>
      <c r="XAI35" s="247"/>
      <c r="XAJ35" s="247"/>
      <c r="XAK35" s="247"/>
      <c r="XAL35" s="247"/>
      <c r="XAM35" s="247"/>
      <c r="XAN35" s="247"/>
      <c r="XAO35" s="247"/>
      <c r="XAP35" s="247"/>
      <c r="XAQ35" s="247"/>
      <c r="XAR35" s="247"/>
      <c r="XAS35" s="247"/>
      <c r="XAT35" s="247"/>
      <c r="XAU35" s="247"/>
      <c r="XAV35" s="247"/>
      <c r="XAW35" s="247"/>
      <c r="XAX35" s="247"/>
      <c r="XAY35" s="247"/>
      <c r="XAZ35" s="247"/>
      <c r="XBA35" s="247"/>
      <c r="XBB35" s="247"/>
      <c r="XBC35" s="247"/>
      <c r="XBD35" s="247"/>
      <c r="XBE35" s="247"/>
      <c r="XBF35" s="247"/>
      <c r="XBG35" s="247"/>
      <c r="XBH35" s="247"/>
      <c r="XBI35" s="247"/>
      <c r="XBJ35" s="247"/>
      <c r="XBK35" s="247"/>
      <c r="XBL35" s="247"/>
      <c r="XBM35" s="247"/>
      <c r="XBN35" s="247"/>
      <c r="XBO35" s="247"/>
      <c r="XBP35" s="247"/>
      <c r="XBQ35" s="247"/>
      <c r="XBR35" s="247"/>
      <c r="XBS35" s="247"/>
      <c r="XBT35" s="247"/>
      <c r="XBU35" s="247"/>
      <c r="XBV35" s="247"/>
      <c r="XBW35" s="247"/>
      <c r="XBX35" s="247"/>
      <c r="XBY35" s="247"/>
      <c r="XBZ35" s="247"/>
      <c r="XCA35" s="247"/>
      <c r="XCB35" s="247"/>
      <c r="XCC35" s="247"/>
      <c r="XCD35" s="247"/>
      <c r="XCE35" s="247"/>
      <c r="XCF35" s="247"/>
      <c r="XCG35" s="247"/>
      <c r="XCH35" s="247"/>
      <c r="XCI35" s="247"/>
      <c r="XCJ35" s="247"/>
      <c r="XCK35" s="247"/>
      <c r="XCL35" s="247"/>
      <c r="XCM35" s="247"/>
      <c r="XCN35" s="247"/>
      <c r="XCO35" s="247"/>
      <c r="XCP35" s="247"/>
      <c r="XCQ35" s="247"/>
      <c r="XCR35" s="247"/>
      <c r="XCS35" s="247"/>
      <c r="XCT35" s="247"/>
      <c r="XCU35" s="247"/>
      <c r="XCV35" s="247"/>
      <c r="XCW35" s="247"/>
      <c r="XCX35" s="247"/>
      <c r="XCY35" s="247"/>
      <c r="XCZ35" s="247"/>
      <c r="XDA35" s="247"/>
      <c r="XDB35" s="247"/>
      <c r="XDC35" s="247"/>
      <c r="XDD35" s="247"/>
      <c r="XDE35" s="247"/>
      <c r="XDF35" s="247"/>
      <c r="XDG35" s="247"/>
      <c r="XDH35" s="247"/>
      <c r="XDI35" s="247"/>
      <c r="XDJ35" s="247"/>
      <c r="XDK35" s="247"/>
      <c r="XDL35" s="247"/>
      <c r="XDM35" s="247"/>
      <c r="XDN35" s="247"/>
      <c r="XDO35" s="247"/>
      <c r="XDP35" s="247"/>
      <c r="XDQ35" s="247"/>
      <c r="XDR35" s="247"/>
      <c r="XDS35" s="247"/>
      <c r="XDT35" s="247"/>
      <c r="XDU35" s="247"/>
      <c r="XDV35" s="247"/>
      <c r="XDW35" s="247"/>
      <c r="XDX35" s="247"/>
      <c r="XDY35" s="247"/>
      <c r="XDZ35" s="247"/>
      <c r="XEA35" s="247"/>
      <c r="XEB35" s="247"/>
      <c r="XEC35" s="247"/>
      <c r="XED35" s="247"/>
      <c r="XEE35" s="247"/>
      <c r="XEF35" s="247"/>
      <c r="XEG35" s="247"/>
      <c r="XEH35" s="247"/>
      <c r="XEI35" s="247"/>
      <c r="XEJ35" s="247"/>
      <c r="XEK35" s="247"/>
      <c r="XEL35" s="247"/>
      <c r="XEM35" s="247"/>
      <c r="XEN35" s="247"/>
      <c r="XEO35" s="247"/>
      <c r="XEP35" s="247"/>
      <c r="XEQ35" s="247"/>
      <c r="XER35" s="247"/>
      <c r="XES35" s="247"/>
      <c r="XET35" s="247"/>
      <c r="XEU35" s="247"/>
      <c r="XEV35" s="247"/>
      <c r="XEW35" s="247"/>
      <c r="XEX35" s="247"/>
      <c r="XEY35" s="247"/>
      <c r="XEZ35" s="247"/>
    </row>
    <row r="36" ht="45" outlineLevel="1" spans="1:15">
      <c r="A36" s="189">
        <f>IF(D36="","",COUNTA($D$7:D36))</f>
        <v>26</v>
      </c>
      <c r="B36" s="66" t="s">
        <v>101</v>
      </c>
      <c r="C36" s="66" t="s">
        <v>127</v>
      </c>
      <c r="D36" s="35" t="s">
        <v>66</v>
      </c>
      <c r="E36" s="59">
        <v>-32.37</v>
      </c>
      <c r="F36" s="316">
        <v>120</v>
      </c>
      <c r="G36" s="316">
        <v>370.8</v>
      </c>
      <c r="H36" s="316">
        <v>360</v>
      </c>
      <c r="I36" s="338">
        <v>0.03</v>
      </c>
      <c r="J36" s="316">
        <v>55</v>
      </c>
      <c r="K36" s="218">
        <f>(F36+G36+J36)*$K$5</f>
        <v>32.748</v>
      </c>
      <c r="L36" s="218">
        <f>(F36+G36+J36+K36)*$L$5</f>
        <v>52.06932</v>
      </c>
      <c r="M36" s="286">
        <f t="shared" ref="M35:M39" si="4">F36+G36+J36+K36+L36</f>
        <v>630.61732</v>
      </c>
      <c r="N36" s="218">
        <f>E36*M36</f>
        <v>-20413.0826484</v>
      </c>
      <c r="O36" s="59" t="s">
        <v>67</v>
      </c>
    </row>
    <row r="37" ht="45" outlineLevel="1" spans="1:15">
      <c r="A37" s="189">
        <f>IF(D37="","",COUNTA($D$7:D37))</f>
        <v>27</v>
      </c>
      <c r="B37" s="66" t="s">
        <v>128</v>
      </c>
      <c r="C37" s="66" t="s">
        <v>129</v>
      </c>
      <c r="D37" s="35" t="s">
        <v>66</v>
      </c>
      <c r="E37" s="59">
        <v>-8.55</v>
      </c>
      <c r="F37" s="316">
        <v>135</v>
      </c>
      <c r="G37" s="316">
        <v>242.55</v>
      </c>
      <c r="H37" s="316">
        <v>231</v>
      </c>
      <c r="I37" s="338">
        <v>0.05</v>
      </c>
      <c r="J37" s="316">
        <v>55</v>
      </c>
      <c r="K37" s="218">
        <f>(F37+G37+J37)*$K$5</f>
        <v>25.953</v>
      </c>
      <c r="L37" s="218">
        <f>(F37+G37+J37+K37)*$L$5</f>
        <v>41.26527</v>
      </c>
      <c r="M37" s="286">
        <f t="shared" si="4"/>
        <v>499.76827</v>
      </c>
      <c r="N37" s="218">
        <f>E37*M37</f>
        <v>-4273.0187085</v>
      </c>
      <c r="O37" s="59" t="s">
        <v>67</v>
      </c>
    </row>
    <row r="38" ht="45" outlineLevel="1" spans="1:15">
      <c r="A38" s="189">
        <f>IF(D38="","",COUNTA($D$7:D38))</f>
        <v>28</v>
      </c>
      <c r="B38" s="66" t="s">
        <v>128</v>
      </c>
      <c r="C38" s="66" t="s">
        <v>130</v>
      </c>
      <c r="D38" s="35" t="s">
        <v>66</v>
      </c>
      <c r="E38" s="59">
        <v>-7.37</v>
      </c>
      <c r="F38" s="316">
        <v>135</v>
      </c>
      <c r="G38" s="316">
        <v>280.35</v>
      </c>
      <c r="H38" s="316">
        <v>267</v>
      </c>
      <c r="I38" s="338">
        <v>0.05</v>
      </c>
      <c r="J38" s="316">
        <v>55</v>
      </c>
      <c r="K38" s="218">
        <f>(F38+G38+J38)*$K$5</f>
        <v>28.221</v>
      </c>
      <c r="L38" s="218">
        <f>(F38+G38+J38+K38)*$L$5</f>
        <v>44.87139</v>
      </c>
      <c r="M38" s="286">
        <f t="shared" si="4"/>
        <v>543.44239</v>
      </c>
      <c r="N38" s="218">
        <f>E38*M38</f>
        <v>-4005.1704143</v>
      </c>
      <c r="O38" s="59" t="s">
        <v>67</v>
      </c>
    </row>
    <row r="39" ht="45" outlineLevel="1" spans="1:15">
      <c r="A39" s="189">
        <f>IF(D39="","",COUNTA($D$7:D39))</f>
        <v>29</v>
      </c>
      <c r="B39" s="66" t="s">
        <v>131</v>
      </c>
      <c r="C39" s="62" t="s">
        <v>132</v>
      </c>
      <c r="D39" s="189" t="s">
        <v>66</v>
      </c>
      <c r="E39" s="218">
        <v>-7.26</v>
      </c>
      <c r="F39" s="317">
        <v>115</v>
      </c>
      <c r="G39" s="317">
        <v>336</v>
      </c>
      <c r="H39" s="317">
        <v>320</v>
      </c>
      <c r="I39" s="339">
        <v>0.05</v>
      </c>
      <c r="J39" s="317">
        <v>55</v>
      </c>
      <c r="K39" s="218">
        <f>(F39+G39+J39)*$K$5</f>
        <v>30.36</v>
      </c>
      <c r="L39" s="218">
        <f>(F39+G39+J39+K39)*$L$5</f>
        <v>48.2724</v>
      </c>
      <c r="M39" s="286">
        <f t="shared" si="4"/>
        <v>584.6324</v>
      </c>
      <c r="N39" s="218">
        <f>E39*M39</f>
        <v>-4244.431224</v>
      </c>
      <c r="O39" s="59" t="s">
        <v>67</v>
      </c>
    </row>
    <row r="40" s="303" customFormat="1" ht="25" customHeight="1" spans="1:16380">
      <c r="A40" s="260" t="str">
        <f>IF(D40="","",COUNTA($D$7:D40))</f>
        <v/>
      </c>
      <c r="B40" s="231" t="s">
        <v>133</v>
      </c>
      <c r="C40" s="318"/>
      <c r="D40" s="312"/>
      <c r="E40" s="313"/>
      <c r="F40" s="313"/>
      <c r="G40" s="313"/>
      <c r="H40" s="314"/>
      <c r="I40" s="335"/>
      <c r="J40" s="314"/>
      <c r="K40" s="314"/>
      <c r="L40" s="314"/>
      <c r="M40" s="314"/>
      <c r="N40" s="340"/>
      <c r="O40" s="336"/>
      <c r="P40" s="329" t="s">
        <v>75</v>
      </c>
      <c r="Q40" s="294"/>
      <c r="R40" s="294"/>
      <c r="S40" s="29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  <c r="RG40" s="244"/>
      <c r="RH40" s="244"/>
      <c r="RI40" s="244"/>
      <c r="RJ40" s="244"/>
      <c r="RK40" s="244"/>
      <c r="RL40" s="244"/>
      <c r="RM40" s="244"/>
      <c r="RN40" s="244"/>
      <c r="RO40" s="244"/>
      <c r="RP40" s="244"/>
      <c r="RQ40" s="244"/>
      <c r="RR40" s="244"/>
      <c r="RS40" s="244"/>
      <c r="RT40" s="244"/>
      <c r="RU40" s="244"/>
      <c r="RV40" s="244"/>
      <c r="RW40" s="244"/>
      <c r="RX40" s="244"/>
      <c r="RY40" s="244"/>
      <c r="RZ40" s="244"/>
      <c r="SA40" s="244"/>
      <c r="SB40" s="244"/>
      <c r="SC40" s="244"/>
      <c r="SD40" s="244"/>
      <c r="SE40" s="244"/>
      <c r="SF40" s="244"/>
      <c r="SG40" s="244"/>
      <c r="SH40" s="244"/>
      <c r="SI40" s="244"/>
      <c r="SJ40" s="244"/>
      <c r="SK40" s="244"/>
      <c r="SL40" s="244"/>
      <c r="SM40" s="244"/>
      <c r="SN40" s="244"/>
      <c r="SO40" s="244"/>
      <c r="SP40" s="244"/>
      <c r="SQ40" s="244"/>
      <c r="SR40" s="244"/>
      <c r="SS40" s="244"/>
      <c r="ST40" s="244"/>
      <c r="SU40" s="244"/>
      <c r="SV40" s="244"/>
      <c r="SW40" s="244"/>
      <c r="SX40" s="244"/>
      <c r="SY40" s="244"/>
      <c r="SZ40" s="244"/>
      <c r="TA40" s="244"/>
      <c r="TB40" s="244"/>
      <c r="TC40" s="244"/>
      <c r="TD40" s="244"/>
      <c r="TE40" s="244"/>
      <c r="TF40" s="244"/>
      <c r="TG40" s="244"/>
      <c r="TH40" s="244"/>
      <c r="TI40" s="244"/>
      <c r="TJ40" s="244"/>
      <c r="TK40" s="244"/>
      <c r="TL40" s="244"/>
      <c r="TM40" s="244"/>
      <c r="TN40" s="244"/>
      <c r="TO40" s="244"/>
      <c r="TP40" s="244"/>
      <c r="TQ40" s="244"/>
      <c r="TR40" s="244"/>
      <c r="TS40" s="244"/>
      <c r="TT40" s="244"/>
      <c r="TU40" s="244"/>
      <c r="TV40" s="244"/>
      <c r="TW40" s="244"/>
      <c r="TX40" s="244"/>
      <c r="TY40" s="244"/>
      <c r="TZ40" s="244"/>
      <c r="UA40" s="244"/>
      <c r="UB40" s="244"/>
      <c r="UC40" s="244"/>
      <c r="UD40" s="244"/>
      <c r="UE40" s="244"/>
      <c r="UF40" s="244"/>
      <c r="UG40" s="244"/>
      <c r="UH40" s="244"/>
      <c r="UI40" s="244"/>
      <c r="UJ40" s="244"/>
      <c r="UK40" s="244"/>
      <c r="UL40" s="244"/>
      <c r="UM40" s="244"/>
      <c r="UN40" s="244"/>
      <c r="UO40" s="244"/>
      <c r="UP40" s="244"/>
      <c r="UQ40" s="244"/>
      <c r="UR40" s="244"/>
      <c r="US40" s="244"/>
      <c r="UT40" s="244"/>
      <c r="UU40" s="244"/>
      <c r="UV40" s="244"/>
      <c r="UW40" s="244"/>
      <c r="UX40" s="244"/>
      <c r="UY40" s="244"/>
      <c r="UZ40" s="244"/>
      <c r="VA40" s="244"/>
      <c r="VB40" s="244"/>
      <c r="VC40" s="244"/>
      <c r="VD40" s="244"/>
      <c r="VE40" s="244"/>
      <c r="VF40" s="244"/>
      <c r="VG40" s="244"/>
      <c r="VH40" s="244"/>
      <c r="VI40" s="244"/>
      <c r="VJ40" s="244"/>
      <c r="VK40" s="244"/>
      <c r="VL40" s="244"/>
      <c r="VM40" s="244"/>
      <c r="VN40" s="244"/>
      <c r="VO40" s="244"/>
      <c r="VP40" s="244"/>
      <c r="VQ40" s="244"/>
      <c r="VR40" s="244"/>
      <c r="VS40" s="244"/>
      <c r="VT40" s="244"/>
      <c r="VU40" s="244"/>
      <c r="VV40" s="244"/>
      <c r="VW40" s="244"/>
      <c r="VX40" s="244"/>
      <c r="VY40" s="244"/>
      <c r="VZ40" s="244"/>
      <c r="WA40" s="244"/>
      <c r="WB40" s="244"/>
      <c r="WC40" s="244"/>
      <c r="WD40" s="244"/>
      <c r="WE40" s="244"/>
      <c r="WF40" s="244"/>
      <c r="WG40" s="244"/>
      <c r="WH40" s="244"/>
      <c r="WI40" s="244"/>
      <c r="WJ40" s="244"/>
      <c r="WK40" s="244"/>
      <c r="WL40" s="244"/>
      <c r="WM40" s="244"/>
      <c r="WN40" s="244"/>
      <c r="WO40" s="244"/>
      <c r="WP40" s="244"/>
      <c r="WQ40" s="244"/>
      <c r="WR40" s="244"/>
      <c r="WS40" s="244"/>
      <c r="WT40" s="244"/>
      <c r="WU40" s="244"/>
      <c r="WV40" s="244"/>
      <c r="WW40" s="244"/>
      <c r="WX40" s="244"/>
      <c r="WY40" s="244"/>
      <c r="WZ40" s="244"/>
      <c r="XA40" s="244"/>
      <c r="XB40" s="244"/>
      <c r="XC40" s="244"/>
      <c r="XD40" s="244"/>
      <c r="XE40" s="244"/>
      <c r="XF40" s="244"/>
      <c r="XG40" s="244"/>
      <c r="XH40" s="244"/>
      <c r="XI40" s="244"/>
      <c r="XJ40" s="244"/>
      <c r="XK40" s="244"/>
      <c r="XL40" s="244"/>
      <c r="XM40" s="244"/>
      <c r="XN40" s="244"/>
      <c r="XO40" s="244"/>
      <c r="XP40" s="244"/>
      <c r="XQ40" s="244"/>
      <c r="XR40" s="244"/>
      <c r="XS40" s="244"/>
      <c r="XT40" s="244"/>
      <c r="XU40" s="244"/>
      <c r="XV40" s="244"/>
      <c r="XW40" s="244"/>
      <c r="XX40" s="244"/>
      <c r="XY40" s="244"/>
      <c r="XZ40" s="244"/>
      <c r="YA40" s="244"/>
      <c r="YB40" s="244"/>
      <c r="YC40" s="244"/>
      <c r="YD40" s="244"/>
      <c r="YE40" s="244"/>
      <c r="YF40" s="244"/>
      <c r="YG40" s="244"/>
      <c r="YH40" s="244"/>
      <c r="YI40" s="244"/>
      <c r="YJ40" s="244"/>
      <c r="YK40" s="244"/>
      <c r="YL40" s="244"/>
      <c r="YM40" s="244"/>
      <c r="YN40" s="244"/>
      <c r="YO40" s="244"/>
      <c r="YP40" s="244"/>
      <c r="YQ40" s="244"/>
      <c r="YR40" s="244"/>
      <c r="YS40" s="244"/>
      <c r="YT40" s="244"/>
      <c r="YU40" s="244"/>
      <c r="YV40" s="244"/>
      <c r="YW40" s="244"/>
      <c r="YX40" s="244"/>
      <c r="YY40" s="244"/>
      <c r="YZ40" s="244"/>
      <c r="ZA40" s="244"/>
      <c r="ZB40" s="244"/>
      <c r="ZC40" s="244"/>
      <c r="ZD40" s="244"/>
      <c r="ZE40" s="244"/>
      <c r="ZF40" s="244"/>
      <c r="ZG40" s="244"/>
      <c r="ZH40" s="244"/>
      <c r="ZI40" s="244"/>
      <c r="ZJ40" s="244"/>
      <c r="ZK40" s="244"/>
      <c r="ZL40" s="244"/>
      <c r="ZM40" s="244"/>
      <c r="ZN40" s="244"/>
      <c r="ZO40" s="244"/>
      <c r="ZP40" s="244"/>
      <c r="ZQ40" s="244"/>
      <c r="ZR40" s="244"/>
      <c r="ZS40" s="244"/>
      <c r="ZT40" s="244"/>
      <c r="ZU40" s="244"/>
      <c r="ZV40" s="244"/>
      <c r="ZW40" s="244"/>
      <c r="ZX40" s="244"/>
      <c r="ZY40" s="244"/>
      <c r="ZZ40" s="244"/>
      <c r="AAA40" s="244"/>
      <c r="AAB40" s="244"/>
      <c r="AAC40" s="244"/>
      <c r="AAD40" s="244"/>
      <c r="AAE40" s="244"/>
      <c r="AAF40" s="244"/>
      <c r="AAG40" s="244"/>
      <c r="AAH40" s="244"/>
      <c r="AAI40" s="244"/>
      <c r="AAJ40" s="244"/>
      <c r="AAK40" s="244"/>
      <c r="AAL40" s="244"/>
      <c r="AAM40" s="244"/>
      <c r="AAN40" s="244"/>
      <c r="AAO40" s="244"/>
      <c r="AAP40" s="244"/>
      <c r="AAQ40" s="244"/>
      <c r="AAR40" s="244"/>
      <c r="AAS40" s="244"/>
      <c r="AAT40" s="244"/>
      <c r="AAU40" s="244"/>
      <c r="AAV40" s="244"/>
      <c r="AAW40" s="244"/>
      <c r="AAX40" s="244"/>
      <c r="AAY40" s="244"/>
      <c r="AAZ40" s="244"/>
      <c r="ABA40" s="244"/>
      <c r="ABB40" s="244"/>
      <c r="ABC40" s="244"/>
      <c r="ABD40" s="244"/>
      <c r="ABE40" s="244"/>
      <c r="ABF40" s="244"/>
      <c r="ABG40" s="244"/>
      <c r="ABH40" s="244"/>
      <c r="ABI40" s="244"/>
      <c r="ABJ40" s="244"/>
      <c r="ABK40" s="244"/>
      <c r="ABL40" s="244"/>
      <c r="ABM40" s="244"/>
      <c r="ABN40" s="244"/>
      <c r="ABO40" s="244"/>
      <c r="ABP40" s="244"/>
      <c r="ABQ40" s="244"/>
      <c r="ABR40" s="244"/>
      <c r="ABS40" s="244"/>
      <c r="ABT40" s="244"/>
      <c r="ABU40" s="244"/>
      <c r="ABV40" s="244"/>
      <c r="ABW40" s="244"/>
      <c r="ABX40" s="244"/>
      <c r="ABY40" s="244"/>
      <c r="ABZ40" s="244"/>
      <c r="ACA40" s="244"/>
      <c r="ACB40" s="244"/>
      <c r="ACC40" s="244"/>
      <c r="ACD40" s="244"/>
      <c r="ACE40" s="244"/>
      <c r="ACF40" s="244"/>
      <c r="ACG40" s="244"/>
      <c r="ACH40" s="244"/>
      <c r="ACI40" s="244"/>
      <c r="ACJ40" s="244"/>
      <c r="ACK40" s="244"/>
      <c r="ACL40" s="244"/>
      <c r="ACM40" s="244"/>
      <c r="ACN40" s="244"/>
      <c r="ACO40" s="244"/>
      <c r="ACP40" s="244"/>
      <c r="ACQ40" s="244"/>
      <c r="ACR40" s="244"/>
      <c r="ACS40" s="244"/>
      <c r="ACT40" s="244"/>
      <c r="ACU40" s="244"/>
      <c r="ACV40" s="244"/>
      <c r="ACW40" s="244"/>
      <c r="ACX40" s="244"/>
      <c r="ACY40" s="244"/>
      <c r="ACZ40" s="244"/>
      <c r="ADA40" s="244"/>
      <c r="ADB40" s="244"/>
      <c r="ADC40" s="244"/>
      <c r="ADD40" s="244"/>
      <c r="ADE40" s="244"/>
      <c r="ADF40" s="244"/>
      <c r="ADG40" s="244"/>
      <c r="ADH40" s="244"/>
      <c r="ADI40" s="244"/>
      <c r="ADJ40" s="244"/>
      <c r="ADK40" s="244"/>
      <c r="ADL40" s="244"/>
      <c r="ADM40" s="244"/>
      <c r="ADN40" s="244"/>
      <c r="ADO40" s="244"/>
      <c r="ADP40" s="244"/>
      <c r="ADQ40" s="244"/>
      <c r="ADR40" s="244"/>
      <c r="ADS40" s="244"/>
      <c r="ADT40" s="244"/>
      <c r="ADU40" s="244"/>
      <c r="ADV40" s="244"/>
      <c r="ADW40" s="244"/>
      <c r="ADX40" s="244"/>
      <c r="ADY40" s="244"/>
      <c r="ADZ40" s="244"/>
      <c r="AEA40" s="244"/>
      <c r="AEB40" s="244"/>
      <c r="AEC40" s="244"/>
      <c r="AED40" s="244"/>
      <c r="AEE40" s="244"/>
      <c r="AEF40" s="244"/>
      <c r="AEG40" s="244"/>
      <c r="AEH40" s="244"/>
      <c r="AEI40" s="244"/>
      <c r="AEJ40" s="244"/>
      <c r="AEK40" s="244"/>
      <c r="AEL40" s="244"/>
      <c r="AEM40" s="244"/>
      <c r="AEN40" s="244"/>
      <c r="AEO40" s="244"/>
      <c r="AEP40" s="244"/>
      <c r="AEQ40" s="244"/>
      <c r="AER40" s="244"/>
      <c r="AES40" s="244"/>
      <c r="AET40" s="244"/>
      <c r="AEU40" s="244"/>
      <c r="AEV40" s="244"/>
      <c r="AEW40" s="244"/>
      <c r="AEX40" s="244"/>
      <c r="AEY40" s="244"/>
      <c r="AEZ40" s="244"/>
      <c r="AFA40" s="244"/>
      <c r="AFB40" s="244"/>
      <c r="AFC40" s="244"/>
      <c r="AFD40" s="244"/>
      <c r="AFE40" s="244"/>
      <c r="AFF40" s="244"/>
      <c r="AFG40" s="244"/>
      <c r="AFH40" s="244"/>
      <c r="AFI40" s="244"/>
      <c r="AFJ40" s="244"/>
      <c r="AFK40" s="244"/>
      <c r="AFL40" s="244"/>
      <c r="AFM40" s="244"/>
      <c r="AFN40" s="244"/>
      <c r="AFO40" s="244"/>
      <c r="AFP40" s="244"/>
      <c r="AFQ40" s="244"/>
      <c r="AFR40" s="244"/>
      <c r="AFS40" s="244"/>
      <c r="AFT40" s="244"/>
      <c r="AFU40" s="244"/>
      <c r="AFV40" s="244"/>
      <c r="AFW40" s="244"/>
      <c r="AFX40" s="244"/>
      <c r="AFY40" s="244"/>
      <c r="AFZ40" s="244"/>
      <c r="AGA40" s="244"/>
      <c r="AGB40" s="244"/>
      <c r="AGC40" s="244"/>
      <c r="AGD40" s="244"/>
      <c r="AGE40" s="244"/>
      <c r="AGF40" s="244"/>
      <c r="AGG40" s="244"/>
      <c r="AGH40" s="244"/>
      <c r="AGI40" s="244"/>
      <c r="AGJ40" s="244"/>
      <c r="AGK40" s="244"/>
      <c r="AGL40" s="244"/>
      <c r="AGM40" s="244"/>
      <c r="AGN40" s="244"/>
      <c r="AGO40" s="244"/>
      <c r="AGP40" s="244"/>
      <c r="AGQ40" s="244"/>
      <c r="AGR40" s="244"/>
      <c r="AGS40" s="244"/>
      <c r="AGT40" s="244"/>
      <c r="AGU40" s="244"/>
      <c r="AGV40" s="244"/>
      <c r="AGW40" s="244"/>
      <c r="AGX40" s="244"/>
      <c r="AGY40" s="244"/>
      <c r="AGZ40" s="244"/>
      <c r="AHA40" s="244"/>
      <c r="AHB40" s="244"/>
      <c r="AHC40" s="244"/>
      <c r="AHD40" s="244"/>
      <c r="AHE40" s="244"/>
      <c r="AHF40" s="244"/>
      <c r="AHG40" s="244"/>
      <c r="AHH40" s="244"/>
      <c r="AHI40" s="244"/>
      <c r="AHJ40" s="244"/>
      <c r="AHK40" s="244"/>
      <c r="AHL40" s="244"/>
      <c r="AHM40" s="244"/>
      <c r="AHN40" s="244"/>
      <c r="AHO40" s="244"/>
      <c r="AHP40" s="244"/>
      <c r="AHQ40" s="244"/>
      <c r="AHR40" s="244"/>
      <c r="AHS40" s="244"/>
      <c r="AHT40" s="244"/>
      <c r="AHU40" s="244"/>
      <c r="AHV40" s="244"/>
      <c r="AHW40" s="244"/>
      <c r="AHX40" s="244"/>
      <c r="AHY40" s="244"/>
      <c r="AHZ40" s="244"/>
      <c r="AIA40" s="244"/>
      <c r="AIB40" s="244"/>
      <c r="AIC40" s="244"/>
      <c r="AID40" s="244"/>
      <c r="AIE40" s="244"/>
      <c r="AIF40" s="244"/>
      <c r="AIG40" s="244"/>
      <c r="AIH40" s="244"/>
      <c r="AII40" s="244"/>
      <c r="AIJ40" s="244"/>
      <c r="AIK40" s="244"/>
      <c r="AIL40" s="244"/>
      <c r="AIM40" s="244"/>
      <c r="AIN40" s="244"/>
      <c r="AIO40" s="244"/>
      <c r="AIP40" s="244"/>
      <c r="AIQ40" s="244"/>
      <c r="AIR40" s="244"/>
      <c r="AIS40" s="244"/>
      <c r="AIT40" s="244"/>
      <c r="AIU40" s="244"/>
      <c r="AIV40" s="244"/>
      <c r="AIW40" s="244"/>
      <c r="AIX40" s="244"/>
      <c r="AIY40" s="244"/>
      <c r="AIZ40" s="244"/>
      <c r="AJA40" s="244"/>
      <c r="AJB40" s="244"/>
      <c r="AJC40" s="244"/>
      <c r="AJD40" s="244"/>
      <c r="AJE40" s="244"/>
      <c r="AJF40" s="244"/>
      <c r="AJG40" s="244"/>
      <c r="AJH40" s="244"/>
      <c r="AJI40" s="244"/>
      <c r="AJJ40" s="244"/>
      <c r="AJK40" s="244"/>
      <c r="AJL40" s="244"/>
      <c r="AJM40" s="244"/>
      <c r="AJN40" s="244"/>
      <c r="AJO40" s="244"/>
      <c r="AJP40" s="244"/>
      <c r="AJQ40" s="244"/>
      <c r="AJR40" s="244"/>
      <c r="AJS40" s="244"/>
      <c r="AJT40" s="244"/>
      <c r="AJU40" s="244"/>
      <c r="AJV40" s="244"/>
      <c r="AJW40" s="244"/>
      <c r="AJX40" s="244"/>
      <c r="AJY40" s="244"/>
      <c r="AJZ40" s="244"/>
      <c r="AKA40" s="244"/>
      <c r="AKB40" s="244"/>
      <c r="AKC40" s="244"/>
      <c r="AKD40" s="244"/>
      <c r="AKE40" s="244"/>
      <c r="AKF40" s="244"/>
      <c r="AKG40" s="244"/>
      <c r="AKH40" s="244"/>
      <c r="AKI40" s="244"/>
      <c r="AKJ40" s="244"/>
      <c r="AKK40" s="244"/>
      <c r="AKL40" s="244"/>
      <c r="AKM40" s="244"/>
      <c r="AKN40" s="244"/>
      <c r="AKO40" s="244"/>
      <c r="AKP40" s="244"/>
      <c r="AKQ40" s="244"/>
      <c r="AKR40" s="244"/>
      <c r="AKS40" s="244"/>
      <c r="AKT40" s="244"/>
      <c r="AKU40" s="244"/>
      <c r="AKV40" s="244"/>
      <c r="AKW40" s="244"/>
      <c r="AKX40" s="244"/>
      <c r="AKY40" s="244"/>
      <c r="AKZ40" s="244"/>
      <c r="ALA40" s="244"/>
      <c r="ALB40" s="244"/>
      <c r="ALC40" s="244"/>
      <c r="ALD40" s="244"/>
      <c r="ALE40" s="244"/>
      <c r="ALF40" s="244"/>
      <c r="ALG40" s="244"/>
      <c r="ALH40" s="244"/>
      <c r="ALI40" s="244"/>
      <c r="ALJ40" s="244"/>
      <c r="ALK40" s="244"/>
      <c r="ALL40" s="244"/>
      <c r="ALM40" s="244"/>
      <c r="ALN40" s="244"/>
      <c r="ALO40" s="244"/>
      <c r="ALP40" s="244"/>
      <c r="ALQ40" s="244"/>
      <c r="ALR40" s="244"/>
      <c r="ALS40" s="244"/>
      <c r="ALT40" s="244"/>
      <c r="ALU40" s="244"/>
      <c r="ALV40" s="244"/>
      <c r="ALW40" s="244"/>
      <c r="ALX40" s="244"/>
      <c r="ALY40" s="244"/>
      <c r="ALZ40" s="244"/>
      <c r="AMA40" s="244"/>
      <c r="AMB40" s="244"/>
      <c r="AMC40" s="244"/>
      <c r="AMD40" s="244"/>
      <c r="AME40" s="244"/>
      <c r="AMF40" s="244"/>
      <c r="AMG40" s="244"/>
      <c r="AMH40" s="244"/>
      <c r="AMI40" s="244"/>
      <c r="AMJ40" s="244"/>
      <c r="AMK40" s="244"/>
      <c r="AML40" s="244"/>
      <c r="AMM40" s="244"/>
      <c r="AMN40" s="244"/>
      <c r="AMO40" s="244"/>
      <c r="AMP40" s="244"/>
      <c r="AMQ40" s="244"/>
      <c r="AMR40" s="244"/>
      <c r="AMS40" s="244"/>
      <c r="AMT40" s="244"/>
      <c r="AMU40" s="244"/>
      <c r="AMV40" s="244"/>
      <c r="AMW40" s="244"/>
      <c r="AMX40" s="244"/>
      <c r="AMY40" s="244"/>
      <c r="AMZ40" s="244"/>
      <c r="ANA40" s="244"/>
      <c r="ANB40" s="244"/>
      <c r="ANC40" s="244"/>
      <c r="AND40" s="244"/>
      <c r="ANE40" s="244"/>
      <c r="ANF40" s="244"/>
      <c r="ANG40" s="244"/>
      <c r="ANH40" s="244"/>
      <c r="ANI40" s="244"/>
      <c r="ANJ40" s="244"/>
      <c r="ANK40" s="244"/>
      <c r="ANL40" s="244"/>
      <c r="ANM40" s="244"/>
      <c r="ANN40" s="244"/>
      <c r="ANO40" s="244"/>
      <c r="ANP40" s="244"/>
      <c r="ANQ40" s="244"/>
      <c r="ANR40" s="244"/>
      <c r="ANS40" s="244"/>
      <c r="ANT40" s="244"/>
      <c r="ANU40" s="244"/>
      <c r="ANV40" s="244"/>
      <c r="ANW40" s="244"/>
      <c r="ANX40" s="244"/>
      <c r="ANY40" s="244"/>
      <c r="ANZ40" s="244"/>
      <c r="AOA40" s="244"/>
      <c r="AOB40" s="244"/>
      <c r="AOC40" s="244"/>
      <c r="AOD40" s="244"/>
      <c r="AOE40" s="244"/>
      <c r="AOF40" s="244"/>
      <c r="AOG40" s="244"/>
      <c r="AOH40" s="244"/>
      <c r="AOI40" s="244"/>
      <c r="AOJ40" s="244"/>
      <c r="AOK40" s="244"/>
      <c r="AOL40" s="244"/>
      <c r="AOM40" s="244"/>
      <c r="AON40" s="244"/>
      <c r="AOO40" s="244"/>
      <c r="AOP40" s="244"/>
      <c r="AOQ40" s="244"/>
      <c r="AOR40" s="244"/>
      <c r="AOS40" s="244"/>
      <c r="AOT40" s="244"/>
      <c r="AOU40" s="244"/>
      <c r="AOV40" s="244"/>
      <c r="AOW40" s="244"/>
      <c r="AOX40" s="244"/>
      <c r="AOY40" s="244"/>
      <c r="AOZ40" s="244"/>
      <c r="APA40" s="244"/>
      <c r="APB40" s="244"/>
      <c r="APC40" s="244"/>
      <c r="APD40" s="244"/>
      <c r="APE40" s="244"/>
      <c r="APF40" s="244"/>
      <c r="APG40" s="244"/>
      <c r="APH40" s="244"/>
      <c r="API40" s="244"/>
      <c r="APJ40" s="244"/>
      <c r="APK40" s="244"/>
      <c r="APL40" s="244"/>
      <c r="APM40" s="244"/>
      <c r="APN40" s="244"/>
      <c r="APO40" s="244"/>
      <c r="APP40" s="244"/>
      <c r="APQ40" s="244"/>
      <c r="APR40" s="244"/>
      <c r="APS40" s="244"/>
      <c r="APT40" s="244"/>
      <c r="APU40" s="244"/>
      <c r="APV40" s="244"/>
      <c r="APW40" s="244"/>
      <c r="APX40" s="244"/>
      <c r="APY40" s="244"/>
      <c r="APZ40" s="244"/>
      <c r="AQA40" s="244"/>
      <c r="AQB40" s="244"/>
      <c r="AQC40" s="244"/>
      <c r="AQD40" s="244"/>
      <c r="AQE40" s="244"/>
      <c r="AQF40" s="244"/>
      <c r="AQG40" s="244"/>
      <c r="AQH40" s="244"/>
      <c r="AQI40" s="244"/>
      <c r="AQJ40" s="244"/>
      <c r="AQK40" s="244"/>
      <c r="AQL40" s="244"/>
      <c r="AQM40" s="244"/>
      <c r="AQN40" s="244"/>
      <c r="AQO40" s="244"/>
      <c r="AQP40" s="244"/>
      <c r="AQQ40" s="244"/>
      <c r="AQR40" s="244"/>
      <c r="AQS40" s="244"/>
      <c r="AQT40" s="244"/>
      <c r="AQU40" s="244"/>
      <c r="AQV40" s="244"/>
      <c r="AQW40" s="244"/>
      <c r="AQX40" s="244"/>
      <c r="AQY40" s="244"/>
      <c r="AQZ40" s="244"/>
      <c r="ARA40" s="244"/>
      <c r="ARB40" s="244"/>
      <c r="ARC40" s="244"/>
      <c r="ARD40" s="244"/>
      <c r="ARE40" s="244"/>
      <c r="ARF40" s="244"/>
      <c r="ARG40" s="244"/>
      <c r="ARH40" s="244"/>
      <c r="ARI40" s="244"/>
      <c r="ARJ40" s="244"/>
      <c r="ARK40" s="244"/>
      <c r="ARL40" s="244"/>
      <c r="ARM40" s="244"/>
      <c r="ARN40" s="244"/>
      <c r="ARO40" s="244"/>
      <c r="ARP40" s="244"/>
      <c r="ARQ40" s="244"/>
      <c r="ARR40" s="244"/>
      <c r="ARS40" s="244"/>
      <c r="ART40" s="244"/>
      <c r="ARU40" s="244"/>
      <c r="ARV40" s="244"/>
      <c r="ARW40" s="244"/>
      <c r="ARX40" s="244"/>
      <c r="ARY40" s="244"/>
      <c r="ARZ40" s="244"/>
      <c r="ASA40" s="244"/>
      <c r="ASB40" s="244"/>
      <c r="ASC40" s="244"/>
      <c r="ASD40" s="244"/>
      <c r="ASE40" s="244"/>
      <c r="ASF40" s="244"/>
      <c r="ASG40" s="244"/>
      <c r="ASH40" s="244"/>
      <c r="ASI40" s="244"/>
      <c r="ASJ40" s="244"/>
      <c r="ASK40" s="244"/>
      <c r="ASL40" s="244"/>
      <c r="ASM40" s="244"/>
      <c r="ASN40" s="244"/>
      <c r="ASO40" s="244"/>
      <c r="ASP40" s="244"/>
      <c r="ASQ40" s="244"/>
      <c r="ASR40" s="244"/>
      <c r="ASS40" s="244"/>
      <c r="AST40" s="244"/>
      <c r="ASU40" s="244"/>
      <c r="ASV40" s="244"/>
      <c r="ASW40" s="244"/>
      <c r="ASX40" s="244"/>
      <c r="ASY40" s="244"/>
      <c r="ASZ40" s="244"/>
      <c r="ATA40" s="244"/>
      <c r="ATB40" s="244"/>
      <c r="ATC40" s="244"/>
      <c r="ATD40" s="244"/>
      <c r="ATE40" s="244"/>
      <c r="ATF40" s="244"/>
      <c r="ATG40" s="244"/>
      <c r="ATH40" s="244"/>
      <c r="ATI40" s="244"/>
      <c r="ATJ40" s="244"/>
      <c r="ATK40" s="244"/>
      <c r="ATL40" s="244"/>
      <c r="ATM40" s="244"/>
      <c r="ATN40" s="244"/>
      <c r="ATO40" s="244"/>
      <c r="ATP40" s="244"/>
      <c r="ATQ40" s="244"/>
      <c r="ATR40" s="244"/>
      <c r="ATS40" s="244"/>
      <c r="ATT40" s="244"/>
      <c r="ATU40" s="244"/>
      <c r="ATV40" s="244"/>
      <c r="ATW40" s="244"/>
      <c r="ATX40" s="244"/>
      <c r="ATY40" s="244"/>
      <c r="ATZ40" s="244"/>
      <c r="AUA40" s="244"/>
      <c r="AUB40" s="244"/>
      <c r="AUC40" s="244"/>
      <c r="AUD40" s="244"/>
      <c r="AUE40" s="244"/>
      <c r="AUF40" s="244"/>
      <c r="AUG40" s="244"/>
      <c r="AUH40" s="244"/>
      <c r="AUI40" s="244"/>
      <c r="AUJ40" s="244"/>
      <c r="AUK40" s="244"/>
      <c r="AUL40" s="244"/>
      <c r="AUM40" s="244"/>
      <c r="AUN40" s="244"/>
      <c r="AUO40" s="244"/>
      <c r="AUP40" s="244"/>
      <c r="AUQ40" s="244"/>
      <c r="AUR40" s="244"/>
      <c r="AUS40" s="244"/>
      <c r="AUT40" s="244"/>
      <c r="AUU40" s="244"/>
      <c r="AUV40" s="244"/>
      <c r="AUW40" s="244"/>
      <c r="AUX40" s="244"/>
      <c r="AUY40" s="244"/>
      <c r="AUZ40" s="244"/>
      <c r="AVA40" s="244"/>
      <c r="AVB40" s="244"/>
      <c r="AVC40" s="244"/>
      <c r="AVD40" s="244"/>
      <c r="AVE40" s="244"/>
      <c r="AVF40" s="244"/>
      <c r="AVG40" s="244"/>
      <c r="AVH40" s="244"/>
      <c r="AVI40" s="244"/>
      <c r="AVJ40" s="244"/>
      <c r="AVK40" s="244"/>
      <c r="AVL40" s="244"/>
      <c r="AVM40" s="244"/>
      <c r="AVN40" s="244"/>
      <c r="AVO40" s="244"/>
      <c r="AVP40" s="244"/>
      <c r="AVQ40" s="244"/>
      <c r="AVR40" s="244"/>
      <c r="AVS40" s="244"/>
      <c r="AVT40" s="244"/>
      <c r="AVU40" s="244"/>
      <c r="AVV40" s="244"/>
      <c r="AVW40" s="244"/>
      <c r="AVX40" s="244"/>
      <c r="AVY40" s="244"/>
      <c r="AVZ40" s="244"/>
      <c r="AWA40" s="244"/>
      <c r="AWB40" s="244"/>
      <c r="AWC40" s="244"/>
      <c r="AWD40" s="244"/>
      <c r="AWE40" s="244"/>
      <c r="AWF40" s="244"/>
      <c r="AWG40" s="244"/>
      <c r="AWH40" s="244"/>
      <c r="AWI40" s="244"/>
      <c r="AWJ40" s="244"/>
      <c r="AWK40" s="244"/>
      <c r="AWL40" s="244"/>
      <c r="AWM40" s="244"/>
      <c r="AWN40" s="244"/>
      <c r="AWO40" s="244"/>
      <c r="AWP40" s="244"/>
      <c r="AWQ40" s="244"/>
      <c r="AWR40" s="244"/>
      <c r="AWS40" s="244"/>
      <c r="AWT40" s="244"/>
      <c r="AWU40" s="244"/>
      <c r="AWV40" s="244"/>
      <c r="AWW40" s="244"/>
      <c r="AWX40" s="244"/>
      <c r="AWY40" s="244"/>
      <c r="AWZ40" s="244"/>
      <c r="AXA40" s="244"/>
      <c r="AXB40" s="244"/>
      <c r="AXC40" s="244"/>
      <c r="AXD40" s="244"/>
      <c r="AXE40" s="244"/>
      <c r="AXF40" s="244"/>
      <c r="AXG40" s="244"/>
      <c r="AXH40" s="244"/>
      <c r="AXI40" s="244"/>
      <c r="AXJ40" s="244"/>
      <c r="AXK40" s="244"/>
      <c r="AXL40" s="244"/>
      <c r="AXM40" s="244"/>
      <c r="AXN40" s="244"/>
      <c r="AXO40" s="244"/>
      <c r="AXP40" s="244"/>
      <c r="AXQ40" s="244"/>
      <c r="AXR40" s="244"/>
      <c r="AXS40" s="244"/>
      <c r="AXT40" s="244"/>
      <c r="AXU40" s="244"/>
      <c r="AXV40" s="244"/>
      <c r="AXW40" s="244"/>
      <c r="AXX40" s="244"/>
      <c r="AXY40" s="244"/>
      <c r="AXZ40" s="244"/>
      <c r="AYA40" s="244"/>
      <c r="AYB40" s="244"/>
      <c r="AYC40" s="244"/>
      <c r="AYD40" s="244"/>
      <c r="AYE40" s="244"/>
      <c r="AYF40" s="244"/>
      <c r="AYG40" s="244"/>
      <c r="AYH40" s="244"/>
      <c r="AYI40" s="244"/>
      <c r="AYJ40" s="244"/>
      <c r="AYK40" s="244"/>
      <c r="AYL40" s="244"/>
      <c r="AYM40" s="244"/>
      <c r="AYN40" s="244"/>
      <c r="AYO40" s="244"/>
      <c r="AYP40" s="244"/>
      <c r="AYQ40" s="244"/>
      <c r="AYR40" s="244"/>
      <c r="AYS40" s="244"/>
      <c r="AYT40" s="244"/>
      <c r="AYU40" s="244"/>
      <c r="AYV40" s="244"/>
      <c r="AYW40" s="244"/>
      <c r="AYX40" s="244"/>
      <c r="AYY40" s="244"/>
      <c r="AYZ40" s="244"/>
      <c r="AZA40" s="244"/>
      <c r="AZB40" s="244"/>
      <c r="AZC40" s="244"/>
      <c r="AZD40" s="244"/>
      <c r="AZE40" s="244"/>
      <c r="AZF40" s="244"/>
      <c r="AZG40" s="244"/>
      <c r="AZH40" s="244"/>
      <c r="AZI40" s="244"/>
      <c r="AZJ40" s="244"/>
      <c r="AZK40" s="244"/>
      <c r="AZL40" s="244"/>
      <c r="AZM40" s="244"/>
      <c r="AZN40" s="244"/>
      <c r="AZO40" s="244"/>
      <c r="AZP40" s="244"/>
      <c r="AZQ40" s="244"/>
      <c r="AZR40" s="244"/>
      <c r="AZS40" s="244"/>
      <c r="AZT40" s="244"/>
      <c r="AZU40" s="244"/>
      <c r="AZV40" s="244"/>
      <c r="AZW40" s="244"/>
      <c r="AZX40" s="244"/>
      <c r="AZY40" s="244"/>
      <c r="AZZ40" s="244"/>
      <c r="BAA40" s="244"/>
      <c r="BAB40" s="244"/>
      <c r="BAC40" s="244"/>
      <c r="BAD40" s="244"/>
      <c r="BAE40" s="244"/>
      <c r="BAF40" s="244"/>
      <c r="BAG40" s="244"/>
      <c r="BAH40" s="244"/>
      <c r="BAI40" s="244"/>
      <c r="BAJ40" s="244"/>
      <c r="BAK40" s="244"/>
      <c r="BAL40" s="244"/>
      <c r="BAM40" s="244"/>
      <c r="BAN40" s="244"/>
      <c r="BAO40" s="244"/>
      <c r="BAP40" s="244"/>
      <c r="BAQ40" s="244"/>
      <c r="BAR40" s="244"/>
      <c r="BAS40" s="244"/>
      <c r="BAT40" s="244"/>
      <c r="BAU40" s="244"/>
      <c r="BAV40" s="244"/>
      <c r="BAW40" s="244"/>
      <c r="BAX40" s="244"/>
      <c r="BAY40" s="244"/>
      <c r="BAZ40" s="244"/>
      <c r="BBA40" s="244"/>
      <c r="BBB40" s="244"/>
      <c r="BBC40" s="244"/>
      <c r="BBD40" s="244"/>
      <c r="BBE40" s="244"/>
      <c r="BBF40" s="244"/>
      <c r="BBG40" s="244"/>
      <c r="BBH40" s="244"/>
      <c r="BBI40" s="244"/>
      <c r="BBJ40" s="244"/>
      <c r="BBK40" s="244"/>
      <c r="BBL40" s="244"/>
      <c r="BBM40" s="244"/>
      <c r="BBN40" s="244"/>
      <c r="BBO40" s="244"/>
      <c r="BBP40" s="244"/>
      <c r="BBQ40" s="244"/>
      <c r="BBR40" s="244"/>
      <c r="BBS40" s="244"/>
      <c r="BBT40" s="244"/>
      <c r="BBU40" s="244"/>
      <c r="BBV40" s="244"/>
      <c r="BBW40" s="244"/>
      <c r="BBX40" s="244"/>
      <c r="BBY40" s="244"/>
      <c r="BBZ40" s="244"/>
      <c r="BCA40" s="244"/>
      <c r="BCB40" s="244"/>
      <c r="BCC40" s="244"/>
      <c r="BCD40" s="244"/>
      <c r="BCE40" s="244"/>
      <c r="BCF40" s="244"/>
      <c r="BCG40" s="244"/>
      <c r="BCH40" s="244"/>
      <c r="BCI40" s="244"/>
      <c r="BCJ40" s="244"/>
      <c r="BCK40" s="244"/>
      <c r="BCL40" s="244"/>
      <c r="BCM40" s="244"/>
      <c r="BCN40" s="244"/>
      <c r="BCO40" s="244"/>
      <c r="BCP40" s="244"/>
      <c r="BCQ40" s="244"/>
      <c r="BCR40" s="244"/>
      <c r="BCS40" s="244"/>
      <c r="BCT40" s="244"/>
      <c r="BCU40" s="244"/>
      <c r="BCV40" s="244"/>
      <c r="BCW40" s="244"/>
      <c r="BCX40" s="244"/>
      <c r="BCY40" s="244"/>
      <c r="BCZ40" s="244"/>
      <c r="BDA40" s="244"/>
      <c r="BDB40" s="244"/>
      <c r="BDC40" s="244"/>
      <c r="BDD40" s="244"/>
      <c r="BDE40" s="244"/>
      <c r="BDF40" s="244"/>
      <c r="BDG40" s="244"/>
      <c r="BDH40" s="244"/>
      <c r="BDI40" s="244"/>
      <c r="BDJ40" s="244"/>
      <c r="BDK40" s="244"/>
      <c r="BDL40" s="244"/>
      <c r="BDM40" s="244"/>
      <c r="BDN40" s="244"/>
      <c r="BDO40" s="244"/>
      <c r="BDP40" s="244"/>
      <c r="BDQ40" s="244"/>
      <c r="BDR40" s="244"/>
      <c r="BDS40" s="244"/>
      <c r="BDT40" s="244"/>
      <c r="BDU40" s="244"/>
      <c r="BDV40" s="244"/>
      <c r="BDW40" s="244"/>
      <c r="BDX40" s="244"/>
      <c r="BDY40" s="244"/>
      <c r="BDZ40" s="244"/>
      <c r="BEA40" s="244"/>
      <c r="BEB40" s="244"/>
      <c r="BEC40" s="244"/>
      <c r="BED40" s="244"/>
      <c r="BEE40" s="244"/>
      <c r="BEF40" s="244"/>
      <c r="BEG40" s="244"/>
      <c r="BEH40" s="244"/>
      <c r="BEI40" s="244"/>
      <c r="BEJ40" s="244"/>
      <c r="BEK40" s="244"/>
      <c r="BEL40" s="244"/>
      <c r="BEM40" s="244"/>
      <c r="BEN40" s="244"/>
      <c r="BEO40" s="244"/>
      <c r="BEP40" s="244"/>
      <c r="BEQ40" s="244"/>
      <c r="BER40" s="244"/>
      <c r="BES40" s="244"/>
      <c r="BET40" s="244"/>
      <c r="BEU40" s="244"/>
      <c r="BEV40" s="244"/>
      <c r="BEW40" s="244"/>
      <c r="BEX40" s="244"/>
      <c r="BEY40" s="244"/>
      <c r="BEZ40" s="244"/>
      <c r="BFA40" s="244"/>
      <c r="BFB40" s="244"/>
      <c r="BFC40" s="244"/>
      <c r="BFD40" s="244"/>
      <c r="BFE40" s="244"/>
      <c r="BFF40" s="244"/>
      <c r="BFG40" s="244"/>
      <c r="BFH40" s="244"/>
      <c r="BFI40" s="244"/>
      <c r="BFJ40" s="244"/>
      <c r="BFK40" s="244"/>
      <c r="BFL40" s="244"/>
      <c r="BFM40" s="244"/>
      <c r="BFN40" s="244"/>
      <c r="BFO40" s="244"/>
      <c r="BFP40" s="244"/>
      <c r="BFQ40" s="244"/>
      <c r="BFR40" s="244"/>
      <c r="BFS40" s="244"/>
      <c r="BFT40" s="244"/>
      <c r="BFU40" s="244"/>
      <c r="BFV40" s="244"/>
      <c r="BFW40" s="244"/>
      <c r="BFX40" s="244"/>
      <c r="BFY40" s="244"/>
      <c r="BFZ40" s="244"/>
      <c r="BGA40" s="244"/>
      <c r="BGB40" s="244"/>
      <c r="BGC40" s="244"/>
      <c r="BGD40" s="244"/>
      <c r="BGE40" s="244"/>
      <c r="BGF40" s="244"/>
      <c r="BGG40" s="244"/>
      <c r="BGH40" s="244"/>
      <c r="BGI40" s="244"/>
      <c r="BGJ40" s="244"/>
      <c r="BGK40" s="244"/>
      <c r="BGL40" s="244"/>
      <c r="BGM40" s="244"/>
      <c r="BGN40" s="244"/>
      <c r="BGO40" s="244"/>
      <c r="BGP40" s="244"/>
      <c r="BGQ40" s="244"/>
      <c r="BGR40" s="244"/>
      <c r="BGS40" s="244"/>
      <c r="BGT40" s="244"/>
      <c r="BGU40" s="244"/>
      <c r="BGV40" s="244"/>
      <c r="BGW40" s="244"/>
      <c r="BGX40" s="244"/>
      <c r="BGY40" s="244"/>
      <c r="BGZ40" s="244"/>
      <c r="BHA40" s="244"/>
      <c r="BHB40" s="244"/>
      <c r="BHC40" s="244"/>
      <c r="BHD40" s="244"/>
      <c r="BHE40" s="244"/>
      <c r="BHF40" s="244"/>
      <c r="BHG40" s="244"/>
      <c r="BHH40" s="244"/>
      <c r="BHI40" s="244"/>
      <c r="BHJ40" s="244"/>
      <c r="BHK40" s="244"/>
      <c r="BHL40" s="244"/>
      <c r="BHM40" s="244"/>
      <c r="BHN40" s="244"/>
      <c r="BHO40" s="244"/>
      <c r="BHP40" s="244"/>
      <c r="BHQ40" s="244"/>
      <c r="BHR40" s="244"/>
      <c r="BHS40" s="244"/>
      <c r="BHT40" s="244"/>
      <c r="BHU40" s="244"/>
      <c r="BHV40" s="244"/>
      <c r="BHW40" s="244"/>
      <c r="BHX40" s="244"/>
      <c r="BHY40" s="244"/>
      <c r="BHZ40" s="244"/>
      <c r="BIA40" s="244"/>
      <c r="BIB40" s="244"/>
      <c r="BIC40" s="244"/>
      <c r="BID40" s="244"/>
      <c r="BIE40" s="244"/>
      <c r="BIF40" s="244"/>
      <c r="BIG40" s="244"/>
      <c r="BIH40" s="244"/>
      <c r="BII40" s="244"/>
      <c r="BIJ40" s="244"/>
      <c r="BIK40" s="244"/>
      <c r="BIL40" s="244"/>
      <c r="BIM40" s="244"/>
      <c r="BIN40" s="244"/>
      <c r="BIO40" s="244"/>
      <c r="BIP40" s="244"/>
      <c r="BIQ40" s="244"/>
      <c r="BIR40" s="244"/>
      <c r="BIS40" s="244"/>
      <c r="BIT40" s="244"/>
      <c r="BIU40" s="244"/>
      <c r="BIV40" s="244"/>
      <c r="BIW40" s="244"/>
      <c r="BIX40" s="244"/>
      <c r="BIY40" s="244"/>
      <c r="BIZ40" s="244"/>
      <c r="BJA40" s="244"/>
      <c r="BJB40" s="244"/>
      <c r="BJC40" s="244"/>
      <c r="BJD40" s="244"/>
      <c r="BJE40" s="244"/>
      <c r="BJF40" s="244"/>
      <c r="BJG40" s="244"/>
      <c r="BJH40" s="244"/>
      <c r="BJI40" s="244"/>
      <c r="BJJ40" s="244"/>
      <c r="BJK40" s="244"/>
      <c r="BJL40" s="244"/>
      <c r="BJM40" s="244"/>
      <c r="BJN40" s="244"/>
      <c r="BJO40" s="244"/>
      <c r="BJP40" s="244"/>
      <c r="BJQ40" s="244"/>
      <c r="BJR40" s="244"/>
      <c r="BJS40" s="244"/>
      <c r="BJT40" s="244"/>
      <c r="BJU40" s="244"/>
      <c r="BJV40" s="244"/>
      <c r="BJW40" s="244"/>
      <c r="BJX40" s="244"/>
      <c r="BJY40" s="244"/>
      <c r="BJZ40" s="244"/>
      <c r="BKA40" s="244"/>
      <c r="BKB40" s="244"/>
      <c r="BKC40" s="244"/>
      <c r="BKD40" s="244"/>
      <c r="BKE40" s="244"/>
      <c r="BKF40" s="244"/>
      <c r="BKG40" s="244"/>
      <c r="BKH40" s="244"/>
      <c r="BKI40" s="244"/>
      <c r="BKJ40" s="244"/>
      <c r="BKK40" s="244"/>
      <c r="BKL40" s="244"/>
      <c r="BKM40" s="244"/>
      <c r="BKN40" s="244"/>
      <c r="BKO40" s="244"/>
      <c r="BKP40" s="244"/>
      <c r="BKQ40" s="244"/>
      <c r="BKR40" s="244"/>
      <c r="BKS40" s="244"/>
      <c r="BKT40" s="244"/>
      <c r="BKU40" s="244"/>
      <c r="BKV40" s="244"/>
      <c r="BKW40" s="244"/>
      <c r="BKX40" s="244"/>
      <c r="BKY40" s="244"/>
      <c r="BKZ40" s="244"/>
      <c r="BLA40" s="244"/>
      <c r="BLB40" s="244"/>
      <c r="BLC40" s="244"/>
      <c r="BLD40" s="244"/>
      <c r="BLE40" s="244"/>
      <c r="BLF40" s="244"/>
      <c r="BLG40" s="244"/>
      <c r="BLH40" s="244"/>
      <c r="BLI40" s="244"/>
      <c r="BLJ40" s="244"/>
      <c r="BLK40" s="244"/>
      <c r="BLL40" s="244"/>
      <c r="BLM40" s="244"/>
      <c r="BLN40" s="244"/>
      <c r="BLO40" s="244"/>
      <c r="BLP40" s="244"/>
      <c r="BLQ40" s="244"/>
      <c r="BLR40" s="244"/>
      <c r="BLS40" s="244"/>
      <c r="BLT40" s="244"/>
      <c r="BLU40" s="244"/>
      <c r="BLV40" s="244"/>
      <c r="BLW40" s="244"/>
      <c r="BLX40" s="244"/>
      <c r="BLY40" s="244"/>
      <c r="BLZ40" s="244"/>
      <c r="BMA40" s="244"/>
      <c r="BMB40" s="244"/>
      <c r="BMC40" s="244"/>
      <c r="BMD40" s="244"/>
      <c r="BME40" s="244"/>
      <c r="BMF40" s="244"/>
      <c r="BMG40" s="244"/>
      <c r="BMH40" s="244"/>
      <c r="BMI40" s="244"/>
      <c r="BMJ40" s="244"/>
      <c r="BMK40" s="244"/>
      <c r="BML40" s="244"/>
      <c r="BMM40" s="244"/>
      <c r="BMN40" s="244"/>
      <c r="BMO40" s="244"/>
      <c r="BMP40" s="244"/>
      <c r="BMQ40" s="244"/>
      <c r="BMR40" s="244"/>
      <c r="BMS40" s="244"/>
      <c r="BMT40" s="244"/>
      <c r="BMU40" s="244"/>
      <c r="BMV40" s="244"/>
      <c r="BMW40" s="244"/>
      <c r="BMX40" s="244"/>
      <c r="BMY40" s="244"/>
      <c r="BMZ40" s="244"/>
      <c r="BNA40" s="244"/>
      <c r="BNB40" s="244"/>
      <c r="BNC40" s="244"/>
      <c r="BND40" s="244"/>
      <c r="BNE40" s="244"/>
      <c r="BNF40" s="244"/>
      <c r="BNG40" s="244"/>
      <c r="BNH40" s="244"/>
      <c r="BNI40" s="244"/>
      <c r="BNJ40" s="244"/>
      <c r="BNK40" s="244"/>
      <c r="BNL40" s="244"/>
      <c r="BNM40" s="244"/>
      <c r="BNN40" s="244"/>
      <c r="BNO40" s="244"/>
      <c r="BNP40" s="244"/>
      <c r="BNQ40" s="244"/>
      <c r="BNR40" s="244"/>
      <c r="BNS40" s="244"/>
      <c r="BNT40" s="244"/>
      <c r="BNU40" s="244"/>
      <c r="BNV40" s="244"/>
      <c r="BNW40" s="244"/>
      <c r="BNX40" s="244"/>
      <c r="BNY40" s="244"/>
      <c r="BNZ40" s="244"/>
      <c r="BOA40" s="244"/>
      <c r="BOB40" s="244"/>
      <c r="BOC40" s="244"/>
      <c r="BOD40" s="244"/>
      <c r="BOE40" s="244"/>
      <c r="BOF40" s="244"/>
      <c r="BOG40" s="244"/>
      <c r="BOH40" s="244"/>
      <c r="BOI40" s="244"/>
      <c r="BOJ40" s="244"/>
      <c r="BOK40" s="244"/>
      <c r="BOL40" s="244"/>
      <c r="BOM40" s="244"/>
      <c r="BON40" s="244"/>
      <c r="BOO40" s="244"/>
      <c r="BOP40" s="244"/>
      <c r="BOQ40" s="244"/>
      <c r="BOR40" s="244"/>
      <c r="BOS40" s="244"/>
      <c r="BOT40" s="244"/>
      <c r="BOU40" s="244"/>
      <c r="BOV40" s="244"/>
      <c r="BOW40" s="244"/>
      <c r="BOX40" s="244"/>
      <c r="BOY40" s="244"/>
      <c r="BOZ40" s="244"/>
      <c r="BPA40" s="244"/>
      <c r="BPB40" s="244"/>
      <c r="BPC40" s="244"/>
      <c r="BPD40" s="244"/>
      <c r="BPE40" s="244"/>
      <c r="BPF40" s="244"/>
      <c r="BPG40" s="244"/>
      <c r="BPH40" s="244"/>
      <c r="BPI40" s="244"/>
      <c r="BPJ40" s="244"/>
      <c r="BPK40" s="244"/>
      <c r="BPL40" s="244"/>
      <c r="BPM40" s="244"/>
      <c r="BPN40" s="244"/>
      <c r="BPO40" s="244"/>
      <c r="BPP40" s="244"/>
      <c r="BPQ40" s="244"/>
      <c r="BPR40" s="244"/>
      <c r="BPS40" s="244"/>
      <c r="BPT40" s="244"/>
      <c r="BPU40" s="244"/>
      <c r="BPV40" s="244"/>
      <c r="BPW40" s="244"/>
      <c r="BPX40" s="244"/>
      <c r="BPY40" s="244"/>
      <c r="BPZ40" s="244"/>
      <c r="BQA40" s="244"/>
      <c r="BQB40" s="244"/>
      <c r="BQC40" s="244"/>
      <c r="BQD40" s="244"/>
      <c r="BQE40" s="244"/>
      <c r="BQF40" s="244"/>
      <c r="BQG40" s="244"/>
      <c r="BQH40" s="244"/>
      <c r="BQI40" s="244"/>
      <c r="BQJ40" s="244"/>
      <c r="BQK40" s="244"/>
      <c r="BQL40" s="244"/>
      <c r="BQM40" s="244"/>
      <c r="BQN40" s="244"/>
      <c r="BQO40" s="244"/>
      <c r="BQP40" s="244"/>
      <c r="BQQ40" s="244"/>
      <c r="BQR40" s="244"/>
      <c r="BQS40" s="244"/>
      <c r="BQT40" s="244"/>
      <c r="BQU40" s="244"/>
      <c r="BQV40" s="244"/>
      <c r="BQW40" s="244"/>
      <c r="BQX40" s="244"/>
      <c r="BQY40" s="244"/>
      <c r="BQZ40" s="244"/>
      <c r="BRA40" s="244"/>
      <c r="BRB40" s="244"/>
      <c r="BRC40" s="244"/>
      <c r="BRD40" s="244"/>
      <c r="BRE40" s="244"/>
      <c r="BRF40" s="244"/>
      <c r="BRG40" s="244"/>
      <c r="BRH40" s="244"/>
      <c r="BRI40" s="244"/>
      <c r="BRJ40" s="244"/>
      <c r="BRK40" s="244"/>
      <c r="BRL40" s="244"/>
      <c r="BRM40" s="244"/>
      <c r="BRN40" s="244"/>
      <c r="BRO40" s="244"/>
      <c r="BRP40" s="244"/>
      <c r="BRQ40" s="244"/>
      <c r="BRR40" s="244"/>
      <c r="BRS40" s="244"/>
      <c r="BRT40" s="244"/>
      <c r="BRU40" s="244"/>
      <c r="BRV40" s="244"/>
      <c r="BRW40" s="244"/>
      <c r="BRX40" s="244"/>
      <c r="BRY40" s="244"/>
      <c r="BRZ40" s="244"/>
      <c r="BSA40" s="244"/>
      <c r="BSB40" s="244"/>
      <c r="BSC40" s="244"/>
      <c r="BSD40" s="244"/>
      <c r="BSE40" s="244"/>
      <c r="BSF40" s="244"/>
      <c r="BSG40" s="244"/>
      <c r="BSH40" s="244"/>
      <c r="BSI40" s="244"/>
      <c r="BSJ40" s="244"/>
      <c r="BSK40" s="244"/>
      <c r="BSL40" s="244"/>
      <c r="BSM40" s="244"/>
      <c r="BSN40" s="244"/>
      <c r="BSO40" s="244"/>
      <c r="BSP40" s="244"/>
      <c r="BSQ40" s="244"/>
      <c r="BSR40" s="244"/>
      <c r="BSS40" s="244"/>
      <c r="BST40" s="244"/>
      <c r="BSU40" s="244"/>
      <c r="BSV40" s="244"/>
      <c r="BSW40" s="244"/>
      <c r="BSX40" s="244"/>
      <c r="BSY40" s="244"/>
      <c r="BSZ40" s="244"/>
      <c r="BTA40" s="244"/>
      <c r="BTB40" s="244"/>
      <c r="BTC40" s="244"/>
      <c r="BTD40" s="244"/>
      <c r="BTE40" s="244"/>
      <c r="BTF40" s="244"/>
      <c r="BTG40" s="244"/>
      <c r="BTH40" s="244"/>
      <c r="BTI40" s="244"/>
      <c r="BTJ40" s="244"/>
      <c r="BTK40" s="244"/>
      <c r="BTL40" s="244"/>
      <c r="BTM40" s="244"/>
      <c r="BTN40" s="244"/>
      <c r="BTO40" s="244"/>
      <c r="BTP40" s="244"/>
      <c r="BTQ40" s="244"/>
      <c r="BTR40" s="244"/>
      <c r="BTS40" s="244"/>
      <c r="BTT40" s="244"/>
      <c r="BTU40" s="244"/>
      <c r="BTV40" s="244"/>
      <c r="BTW40" s="244"/>
      <c r="BTX40" s="244"/>
      <c r="BTY40" s="244"/>
      <c r="BTZ40" s="244"/>
      <c r="BUA40" s="244"/>
      <c r="BUB40" s="244"/>
      <c r="BUC40" s="244"/>
      <c r="BUD40" s="244"/>
      <c r="BUE40" s="244"/>
      <c r="BUF40" s="244"/>
      <c r="BUG40" s="244"/>
      <c r="BUH40" s="244"/>
      <c r="BUI40" s="244"/>
      <c r="BUJ40" s="244"/>
      <c r="BUK40" s="244"/>
      <c r="BUL40" s="244"/>
      <c r="BUM40" s="244"/>
      <c r="BUN40" s="244"/>
      <c r="BUO40" s="244"/>
      <c r="BUP40" s="244"/>
      <c r="BUQ40" s="244"/>
      <c r="BUR40" s="244"/>
      <c r="BUS40" s="244"/>
      <c r="BUT40" s="244"/>
      <c r="BUU40" s="244"/>
      <c r="BUV40" s="244"/>
      <c r="BUW40" s="244"/>
      <c r="BUX40" s="244"/>
      <c r="BUY40" s="244"/>
      <c r="BUZ40" s="244"/>
      <c r="BVA40" s="244"/>
      <c r="BVB40" s="244"/>
      <c r="BVC40" s="244"/>
      <c r="BVD40" s="244"/>
      <c r="BVE40" s="244"/>
      <c r="BVF40" s="244"/>
      <c r="BVG40" s="244"/>
      <c r="BVH40" s="244"/>
      <c r="BVI40" s="244"/>
      <c r="BVJ40" s="244"/>
      <c r="BVK40" s="244"/>
      <c r="BVL40" s="244"/>
      <c r="BVM40" s="244"/>
      <c r="BVN40" s="244"/>
      <c r="BVO40" s="244"/>
      <c r="BVP40" s="244"/>
      <c r="BVQ40" s="244"/>
      <c r="BVR40" s="244"/>
      <c r="BVS40" s="244"/>
      <c r="BVT40" s="244"/>
      <c r="BVU40" s="244"/>
      <c r="BVV40" s="244"/>
      <c r="BVW40" s="244"/>
      <c r="BVX40" s="244"/>
      <c r="BVY40" s="244"/>
      <c r="BVZ40" s="244"/>
      <c r="BWA40" s="244"/>
      <c r="BWB40" s="244"/>
      <c r="BWC40" s="244"/>
      <c r="BWD40" s="244"/>
      <c r="BWE40" s="244"/>
      <c r="BWF40" s="244"/>
      <c r="BWG40" s="244"/>
      <c r="BWH40" s="244"/>
      <c r="BWI40" s="244"/>
      <c r="BWJ40" s="244"/>
      <c r="BWK40" s="244"/>
      <c r="BWL40" s="244"/>
      <c r="BWM40" s="244"/>
      <c r="BWN40" s="244"/>
      <c r="BWO40" s="244"/>
      <c r="BWP40" s="244"/>
      <c r="BWQ40" s="244"/>
      <c r="BWR40" s="244"/>
      <c r="BWS40" s="244"/>
      <c r="BWT40" s="244"/>
      <c r="BWU40" s="244"/>
      <c r="BWV40" s="244"/>
      <c r="BWW40" s="244"/>
      <c r="BWX40" s="244"/>
      <c r="BWY40" s="244"/>
      <c r="BWZ40" s="244"/>
      <c r="BXA40" s="244"/>
      <c r="BXB40" s="244"/>
      <c r="BXC40" s="244"/>
      <c r="BXD40" s="244"/>
      <c r="BXE40" s="244"/>
      <c r="BXF40" s="244"/>
      <c r="BXG40" s="244"/>
      <c r="BXH40" s="244"/>
      <c r="BXI40" s="244"/>
      <c r="BXJ40" s="244"/>
      <c r="BXK40" s="244"/>
      <c r="BXL40" s="244"/>
      <c r="BXM40" s="244"/>
      <c r="BXN40" s="244"/>
      <c r="BXO40" s="244"/>
      <c r="BXP40" s="244"/>
      <c r="BXQ40" s="244"/>
      <c r="BXR40" s="244"/>
      <c r="BXS40" s="244"/>
      <c r="BXT40" s="244"/>
      <c r="BXU40" s="244"/>
      <c r="BXV40" s="244"/>
      <c r="BXW40" s="244"/>
      <c r="BXX40" s="244"/>
      <c r="BXY40" s="244"/>
      <c r="BXZ40" s="244"/>
      <c r="BYA40" s="244"/>
      <c r="BYB40" s="244"/>
      <c r="BYC40" s="244"/>
      <c r="BYD40" s="244"/>
      <c r="BYE40" s="244"/>
      <c r="BYF40" s="244"/>
      <c r="BYG40" s="244"/>
      <c r="BYH40" s="244"/>
      <c r="BYI40" s="244"/>
      <c r="BYJ40" s="244"/>
      <c r="BYK40" s="244"/>
      <c r="BYL40" s="244"/>
      <c r="BYM40" s="244"/>
      <c r="BYN40" s="244"/>
      <c r="BYO40" s="244"/>
      <c r="BYP40" s="244"/>
      <c r="BYQ40" s="244"/>
      <c r="BYR40" s="244"/>
      <c r="BYS40" s="244"/>
      <c r="BYT40" s="244"/>
      <c r="BYU40" s="244"/>
      <c r="BYV40" s="244"/>
      <c r="BYW40" s="244"/>
      <c r="BYX40" s="244"/>
      <c r="BYY40" s="244"/>
      <c r="BYZ40" s="244"/>
      <c r="BZA40" s="244"/>
      <c r="BZB40" s="244"/>
      <c r="BZC40" s="244"/>
      <c r="BZD40" s="244"/>
      <c r="BZE40" s="244"/>
      <c r="BZF40" s="244"/>
      <c r="BZG40" s="244"/>
      <c r="BZH40" s="244"/>
      <c r="BZI40" s="244"/>
      <c r="BZJ40" s="244"/>
      <c r="BZK40" s="244"/>
      <c r="BZL40" s="244"/>
      <c r="BZM40" s="244"/>
      <c r="BZN40" s="244"/>
      <c r="BZO40" s="244"/>
      <c r="BZP40" s="244"/>
      <c r="BZQ40" s="244"/>
      <c r="BZR40" s="244"/>
      <c r="BZS40" s="244"/>
      <c r="BZT40" s="244"/>
      <c r="BZU40" s="244"/>
      <c r="BZV40" s="244"/>
      <c r="BZW40" s="244"/>
      <c r="BZX40" s="244"/>
      <c r="BZY40" s="244"/>
      <c r="BZZ40" s="244"/>
      <c r="CAA40" s="244"/>
      <c r="CAB40" s="244"/>
      <c r="CAC40" s="244"/>
      <c r="CAD40" s="244"/>
      <c r="CAE40" s="244"/>
      <c r="CAF40" s="244"/>
      <c r="CAG40" s="244"/>
      <c r="CAH40" s="244"/>
      <c r="CAI40" s="244"/>
      <c r="CAJ40" s="244"/>
      <c r="CAK40" s="244"/>
      <c r="CAL40" s="244"/>
      <c r="CAM40" s="244"/>
      <c r="CAN40" s="244"/>
      <c r="CAO40" s="244"/>
      <c r="CAP40" s="244"/>
      <c r="CAQ40" s="244"/>
      <c r="CAR40" s="244"/>
      <c r="CAS40" s="244"/>
      <c r="CAT40" s="244"/>
      <c r="CAU40" s="244"/>
      <c r="CAV40" s="244"/>
      <c r="CAW40" s="244"/>
      <c r="CAX40" s="244"/>
      <c r="CAY40" s="244"/>
      <c r="CAZ40" s="244"/>
      <c r="CBA40" s="244"/>
      <c r="CBB40" s="244"/>
      <c r="CBC40" s="244"/>
      <c r="CBD40" s="244"/>
      <c r="CBE40" s="244"/>
      <c r="CBF40" s="244"/>
      <c r="CBG40" s="244"/>
      <c r="CBH40" s="244"/>
      <c r="CBI40" s="244"/>
      <c r="CBJ40" s="244"/>
      <c r="CBK40" s="244"/>
      <c r="CBL40" s="244"/>
      <c r="CBM40" s="244"/>
      <c r="CBN40" s="244"/>
      <c r="CBO40" s="244"/>
      <c r="CBP40" s="244"/>
      <c r="CBQ40" s="244"/>
      <c r="CBR40" s="244"/>
      <c r="CBS40" s="244"/>
      <c r="CBT40" s="244"/>
      <c r="CBU40" s="244"/>
      <c r="CBV40" s="244"/>
      <c r="CBW40" s="244"/>
      <c r="CBX40" s="244"/>
      <c r="CBY40" s="244"/>
      <c r="CBZ40" s="244"/>
      <c r="CCA40" s="244"/>
      <c r="CCB40" s="244"/>
      <c r="CCC40" s="244"/>
      <c r="CCD40" s="244"/>
      <c r="CCE40" s="244"/>
      <c r="CCF40" s="244"/>
      <c r="CCG40" s="244"/>
      <c r="CCH40" s="244"/>
      <c r="CCI40" s="244"/>
      <c r="CCJ40" s="244"/>
      <c r="CCK40" s="244"/>
      <c r="CCL40" s="244"/>
      <c r="CCM40" s="244"/>
      <c r="CCN40" s="244"/>
      <c r="CCO40" s="244"/>
      <c r="CCP40" s="244"/>
      <c r="CCQ40" s="244"/>
      <c r="CCR40" s="244"/>
      <c r="CCS40" s="244"/>
      <c r="CCT40" s="244"/>
      <c r="CCU40" s="244"/>
      <c r="CCV40" s="244"/>
      <c r="CCW40" s="244"/>
      <c r="CCX40" s="244"/>
      <c r="CCY40" s="244"/>
      <c r="CCZ40" s="244"/>
      <c r="CDA40" s="244"/>
      <c r="CDB40" s="244"/>
      <c r="CDC40" s="244"/>
      <c r="CDD40" s="244"/>
      <c r="CDE40" s="244"/>
      <c r="CDF40" s="244"/>
      <c r="CDG40" s="244"/>
      <c r="CDH40" s="244"/>
      <c r="CDI40" s="244"/>
      <c r="CDJ40" s="244"/>
      <c r="CDK40" s="244"/>
      <c r="CDL40" s="244"/>
      <c r="CDM40" s="244"/>
      <c r="CDN40" s="244"/>
      <c r="CDO40" s="244"/>
      <c r="CDP40" s="244"/>
      <c r="CDQ40" s="244"/>
      <c r="CDR40" s="244"/>
      <c r="CDS40" s="244"/>
      <c r="CDT40" s="244"/>
      <c r="CDU40" s="244"/>
      <c r="CDV40" s="244"/>
      <c r="CDW40" s="244"/>
      <c r="CDX40" s="244"/>
      <c r="CDY40" s="244"/>
      <c r="CDZ40" s="244"/>
      <c r="CEA40" s="244"/>
      <c r="CEB40" s="244"/>
      <c r="CEC40" s="244"/>
      <c r="CED40" s="244"/>
      <c r="CEE40" s="244"/>
      <c r="CEF40" s="244"/>
      <c r="CEG40" s="244"/>
      <c r="CEH40" s="244"/>
      <c r="CEI40" s="244"/>
      <c r="CEJ40" s="244"/>
      <c r="CEK40" s="244"/>
      <c r="CEL40" s="244"/>
      <c r="CEM40" s="244"/>
      <c r="CEN40" s="244"/>
      <c r="CEO40" s="244"/>
      <c r="CEP40" s="244"/>
      <c r="CEQ40" s="244"/>
      <c r="CER40" s="244"/>
      <c r="CES40" s="244"/>
      <c r="CET40" s="244"/>
      <c r="CEU40" s="244"/>
      <c r="CEV40" s="244"/>
      <c r="CEW40" s="244"/>
      <c r="CEX40" s="244"/>
      <c r="CEY40" s="244"/>
      <c r="CEZ40" s="244"/>
      <c r="CFA40" s="244"/>
      <c r="CFB40" s="244"/>
      <c r="CFC40" s="244"/>
      <c r="CFD40" s="244"/>
      <c r="CFE40" s="244"/>
      <c r="CFF40" s="244"/>
      <c r="CFG40" s="244"/>
      <c r="CFH40" s="244"/>
      <c r="CFI40" s="244"/>
      <c r="CFJ40" s="244"/>
      <c r="CFK40" s="244"/>
      <c r="CFL40" s="244"/>
      <c r="CFM40" s="244"/>
      <c r="CFN40" s="244"/>
      <c r="CFO40" s="244"/>
      <c r="CFP40" s="244"/>
      <c r="CFQ40" s="244"/>
      <c r="CFR40" s="244"/>
      <c r="CFS40" s="244"/>
      <c r="CFT40" s="244"/>
      <c r="CFU40" s="244"/>
      <c r="CFV40" s="244"/>
      <c r="CFW40" s="244"/>
      <c r="CFX40" s="244"/>
      <c r="CFY40" s="244"/>
      <c r="CFZ40" s="244"/>
      <c r="CGA40" s="244"/>
      <c r="CGB40" s="244"/>
      <c r="CGC40" s="244"/>
      <c r="CGD40" s="244"/>
      <c r="CGE40" s="244"/>
      <c r="CGF40" s="244"/>
      <c r="CGG40" s="244"/>
      <c r="CGH40" s="244"/>
      <c r="CGI40" s="244"/>
      <c r="CGJ40" s="244"/>
      <c r="CGK40" s="244"/>
      <c r="CGL40" s="244"/>
      <c r="CGM40" s="244"/>
      <c r="CGN40" s="244"/>
      <c r="CGO40" s="244"/>
      <c r="CGP40" s="244"/>
      <c r="CGQ40" s="244"/>
      <c r="CGR40" s="244"/>
      <c r="CGS40" s="244"/>
      <c r="CGT40" s="244"/>
      <c r="CGU40" s="244"/>
      <c r="CGV40" s="244"/>
      <c r="CGW40" s="244"/>
      <c r="CGX40" s="244"/>
      <c r="CGY40" s="244"/>
      <c r="CGZ40" s="244"/>
      <c r="CHA40" s="244"/>
      <c r="CHB40" s="244"/>
      <c r="CHC40" s="244"/>
      <c r="CHD40" s="244"/>
      <c r="CHE40" s="244"/>
      <c r="CHF40" s="244"/>
      <c r="CHG40" s="244"/>
      <c r="CHH40" s="244"/>
      <c r="CHI40" s="244"/>
      <c r="CHJ40" s="244"/>
      <c r="CHK40" s="244"/>
      <c r="CHL40" s="244"/>
      <c r="CHM40" s="244"/>
      <c r="CHN40" s="244"/>
      <c r="CHO40" s="244"/>
      <c r="CHP40" s="244"/>
      <c r="CHQ40" s="244"/>
      <c r="CHR40" s="244"/>
      <c r="CHS40" s="244"/>
      <c r="CHT40" s="244"/>
      <c r="CHU40" s="244"/>
      <c r="CHV40" s="244"/>
      <c r="CHW40" s="244"/>
      <c r="CHX40" s="244"/>
      <c r="CHY40" s="244"/>
      <c r="CHZ40" s="244"/>
      <c r="CIA40" s="244"/>
      <c r="CIB40" s="244"/>
      <c r="CIC40" s="244"/>
      <c r="CID40" s="244"/>
      <c r="CIE40" s="244"/>
      <c r="CIF40" s="244"/>
      <c r="CIG40" s="244"/>
      <c r="CIH40" s="244"/>
      <c r="CII40" s="244"/>
      <c r="CIJ40" s="244"/>
      <c r="CIK40" s="244"/>
      <c r="CIL40" s="244"/>
      <c r="CIM40" s="244"/>
      <c r="CIN40" s="244"/>
      <c r="CIO40" s="244"/>
      <c r="CIP40" s="244"/>
      <c r="CIQ40" s="244"/>
      <c r="CIR40" s="244"/>
      <c r="CIS40" s="244"/>
      <c r="CIT40" s="244"/>
      <c r="CIU40" s="244"/>
      <c r="CIV40" s="244"/>
      <c r="CIW40" s="244"/>
      <c r="CIX40" s="244"/>
      <c r="CIY40" s="244"/>
      <c r="CIZ40" s="244"/>
      <c r="CJA40" s="244"/>
      <c r="CJB40" s="244"/>
      <c r="CJC40" s="244"/>
      <c r="CJD40" s="244"/>
      <c r="CJE40" s="244"/>
      <c r="CJF40" s="244"/>
      <c r="CJG40" s="244"/>
      <c r="CJH40" s="244"/>
      <c r="CJI40" s="244"/>
      <c r="CJJ40" s="244"/>
      <c r="CJK40" s="244"/>
      <c r="CJL40" s="244"/>
      <c r="CJM40" s="244"/>
      <c r="CJN40" s="244"/>
      <c r="CJO40" s="244"/>
      <c r="CJP40" s="244"/>
      <c r="CJQ40" s="244"/>
      <c r="CJR40" s="244"/>
      <c r="CJS40" s="244"/>
      <c r="CJT40" s="244"/>
      <c r="CJU40" s="244"/>
      <c r="CJV40" s="244"/>
      <c r="CJW40" s="244"/>
      <c r="CJX40" s="244"/>
      <c r="CJY40" s="244"/>
      <c r="CJZ40" s="244"/>
      <c r="CKA40" s="244"/>
      <c r="CKB40" s="244"/>
      <c r="CKC40" s="244"/>
      <c r="CKD40" s="244"/>
      <c r="CKE40" s="244"/>
      <c r="CKF40" s="244"/>
      <c r="CKG40" s="244"/>
      <c r="CKH40" s="244"/>
      <c r="CKI40" s="244"/>
      <c r="CKJ40" s="244"/>
      <c r="CKK40" s="244"/>
      <c r="CKL40" s="244"/>
      <c r="CKM40" s="244"/>
      <c r="CKN40" s="244"/>
      <c r="CKO40" s="244"/>
      <c r="CKP40" s="244"/>
      <c r="CKQ40" s="244"/>
      <c r="CKR40" s="244"/>
      <c r="CKS40" s="244"/>
      <c r="CKT40" s="244"/>
      <c r="CKU40" s="244"/>
      <c r="CKV40" s="244"/>
      <c r="CKW40" s="244"/>
      <c r="CKX40" s="244"/>
      <c r="CKY40" s="244"/>
      <c r="CKZ40" s="244"/>
      <c r="CLA40" s="244"/>
      <c r="CLB40" s="244"/>
      <c r="CLC40" s="244"/>
      <c r="CLD40" s="244"/>
      <c r="CLE40" s="244"/>
      <c r="CLF40" s="244"/>
      <c r="CLG40" s="244"/>
      <c r="CLH40" s="244"/>
      <c r="CLI40" s="244"/>
      <c r="CLJ40" s="244"/>
      <c r="CLK40" s="244"/>
      <c r="CLL40" s="244"/>
      <c r="CLM40" s="244"/>
      <c r="CLN40" s="244"/>
      <c r="CLO40" s="244"/>
      <c r="CLP40" s="244"/>
      <c r="CLQ40" s="244"/>
      <c r="CLR40" s="244"/>
      <c r="CLS40" s="244"/>
      <c r="CLT40" s="244"/>
      <c r="CLU40" s="244"/>
      <c r="CLV40" s="244"/>
      <c r="CLW40" s="244"/>
      <c r="CLX40" s="244"/>
      <c r="CLY40" s="244"/>
      <c r="CLZ40" s="244"/>
      <c r="CMA40" s="244"/>
      <c r="CMB40" s="244"/>
      <c r="CMC40" s="244"/>
      <c r="CMD40" s="244"/>
      <c r="CME40" s="244"/>
      <c r="CMF40" s="244"/>
      <c r="CMG40" s="244"/>
      <c r="CMH40" s="244"/>
      <c r="CMI40" s="244"/>
      <c r="CMJ40" s="244"/>
      <c r="CMK40" s="244"/>
      <c r="CML40" s="244"/>
      <c r="CMM40" s="244"/>
      <c r="CMN40" s="244"/>
      <c r="CMO40" s="244"/>
      <c r="CMP40" s="244"/>
      <c r="CMQ40" s="244"/>
      <c r="CMR40" s="244"/>
      <c r="CMS40" s="244"/>
      <c r="CMT40" s="244"/>
      <c r="CMU40" s="244"/>
      <c r="CMV40" s="244"/>
      <c r="CMW40" s="244"/>
      <c r="CMX40" s="244"/>
      <c r="CMY40" s="244"/>
      <c r="CMZ40" s="244"/>
      <c r="CNA40" s="244"/>
      <c r="CNB40" s="244"/>
      <c r="CNC40" s="244"/>
      <c r="CND40" s="244"/>
      <c r="CNE40" s="244"/>
      <c r="CNF40" s="244"/>
      <c r="CNG40" s="244"/>
      <c r="CNH40" s="244"/>
      <c r="CNI40" s="244"/>
      <c r="CNJ40" s="244"/>
      <c r="CNK40" s="244"/>
      <c r="CNL40" s="244"/>
      <c r="CNM40" s="244"/>
      <c r="CNN40" s="244"/>
      <c r="CNO40" s="244"/>
      <c r="CNP40" s="244"/>
      <c r="CNQ40" s="244"/>
      <c r="CNR40" s="244"/>
      <c r="CNS40" s="244"/>
      <c r="CNT40" s="244"/>
      <c r="CNU40" s="244"/>
      <c r="CNV40" s="244"/>
      <c r="CNW40" s="244"/>
      <c r="CNX40" s="244"/>
      <c r="CNY40" s="244"/>
      <c r="CNZ40" s="244"/>
      <c r="COA40" s="244"/>
      <c r="COB40" s="244"/>
      <c r="COC40" s="244"/>
      <c r="COD40" s="244"/>
      <c r="COE40" s="244"/>
      <c r="COF40" s="244"/>
      <c r="COG40" s="244"/>
      <c r="COH40" s="244"/>
      <c r="COI40" s="244"/>
      <c r="COJ40" s="244"/>
      <c r="COK40" s="244"/>
      <c r="COL40" s="244"/>
      <c r="COM40" s="244"/>
      <c r="CON40" s="244"/>
      <c r="COO40" s="244"/>
      <c r="COP40" s="244"/>
      <c r="COQ40" s="244"/>
      <c r="COR40" s="244"/>
      <c r="COS40" s="244"/>
      <c r="COT40" s="244"/>
      <c r="COU40" s="244"/>
      <c r="COV40" s="244"/>
      <c r="COW40" s="244"/>
      <c r="COX40" s="244"/>
      <c r="COY40" s="244"/>
      <c r="COZ40" s="244"/>
      <c r="CPA40" s="244"/>
      <c r="CPB40" s="244"/>
      <c r="CPC40" s="244"/>
      <c r="CPD40" s="244"/>
      <c r="CPE40" s="244"/>
      <c r="CPF40" s="244"/>
      <c r="CPG40" s="244"/>
      <c r="CPH40" s="244"/>
      <c r="CPI40" s="244"/>
      <c r="CPJ40" s="244"/>
      <c r="CPK40" s="244"/>
      <c r="CPL40" s="244"/>
      <c r="CPM40" s="244"/>
      <c r="CPN40" s="244"/>
      <c r="CPO40" s="244"/>
      <c r="CPP40" s="244"/>
      <c r="CPQ40" s="244"/>
      <c r="CPR40" s="244"/>
      <c r="CPS40" s="244"/>
      <c r="CPT40" s="244"/>
      <c r="CPU40" s="244"/>
      <c r="CPV40" s="244"/>
      <c r="CPW40" s="244"/>
      <c r="CPX40" s="244"/>
      <c r="CPY40" s="244"/>
      <c r="CPZ40" s="244"/>
      <c r="CQA40" s="244"/>
      <c r="CQB40" s="244"/>
      <c r="CQC40" s="244"/>
      <c r="CQD40" s="244"/>
      <c r="CQE40" s="244"/>
      <c r="CQF40" s="244"/>
      <c r="CQG40" s="244"/>
      <c r="CQH40" s="244"/>
      <c r="CQI40" s="244"/>
      <c r="CQJ40" s="244"/>
      <c r="CQK40" s="244"/>
      <c r="CQL40" s="244"/>
      <c r="CQM40" s="244"/>
      <c r="CQN40" s="244"/>
      <c r="CQO40" s="244"/>
      <c r="CQP40" s="244"/>
      <c r="CQQ40" s="244"/>
      <c r="CQR40" s="244"/>
      <c r="CQS40" s="244"/>
      <c r="CQT40" s="244"/>
      <c r="CQU40" s="244"/>
      <c r="CQV40" s="244"/>
      <c r="CQW40" s="244"/>
      <c r="CQX40" s="244"/>
      <c r="CQY40" s="244"/>
      <c r="CQZ40" s="244"/>
      <c r="CRA40" s="244"/>
      <c r="CRB40" s="244"/>
      <c r="CRC40" s="244"/>
      <c r="CRD40" s="244"/>
      <c r="CRE40" s="244"/>
      <c r="CRF40" s="244"/>
      <c r="CRG40" s="244"/>
      <c r="CRH40" s="244"/>
      <c r="CRI40" s="244"/>
      <c r="CRJ40" s="244"/>
      <c r="CRK40" s="244"/>
      <c r="CRL40" s="244"/>
      <c r="CRM40" s="244"/>
      <c r="CRN40" s="244"/>
      <c r="CRO40" s="244"/>
      <c r="CRP40" s="244"/>
      <c r="CRQ40" s="244"/>
      <c r="CRR40" s="244"/>
      <c r="CRS40" s="244"/>
      <c r="CRT40" s="244"/>
      <c r="CRU40" s="244"/>
      <c r="CRV40" s="244"/>
      <c r="CRW40" s="244"/>
      <c r="CRX40" s="244"/>
      <c r="CRY40" s="244"/>
      <c r="CRZ40" s="244"/>
      <c r="CSA40" s="244"/>
      <c r="CSB40" s="244"/>
      <c r="CSC40" s="244"/>
      <c r="CSD40" s="244"/>
      <c r="CSE40" s="244"/>
      <c r="CSF40" s="244"/>
      <c r="CSG40" s="244"/>
      <c r="CSH40" s="244"/>
      <c r="CSI40" s="244"/>
      <c r="CSJ40" s="244"/>
      <c r="CSK40" s="244"/>
      <c r="CSL40" s="244"/>
      <c r="CSM40" s="244"/>
      <c r="CSN40" s="244"/>
      <c r="CSO40" s="244"/>
      <c r="CSP40" s="244"/>
      <c r="CSQ40" s="244"/>
      <c r="CSR40" s="244"/>
      <c r="CSS40" s="244"/>
      <c r="CST40" s="244"/>
      <c r="CSU40" s="244"/>
      <c r="CSV40" s="244"/>
      <c r="CSW40" s="244"/>
      <c r="CSX40" s="244"/>
      <c r="CSY40" s="244"/>
      <c r="CSZ40" s="244"/>
      <c r="CTA40" s="244"/>
      <c r="CTB40" s="244"/>
      <c r="CTC40" s="244"/>
      <c r="CTD40" s="244"/>
      <c r="CTE40" s="244"/>
      <c r="CTF40" s="244"/>
      <c r="CTG40" s="244"/>
      <c r="CTH40" s="244"/>
      <c r="CTI40" s="244"/>
      <c r="CTJ40" s="244"/>
      <c r="CTK40" s="244"/>
      <c r="CTL40" s="244"/>
      <c r="CTM40" s="244"/>
      <c r="CTN40" s="244"/>
      <c r="CTO40" s="244"/>
      <c r="CTP40" s="244"/>
      <c r="CTQ40" s="244"/>
      <c r="CTR40" s="244"/>
      <c r="CTS40" s="244"/>
      <c r="CTT40" s="244"/>
      <c r="CTU40" s="244"/>
      <c r="CTV40" s="244"/>
      <c r="CTW40" s="244"/>
      <c r="CTX40" s="244"/>
      <c r="CTY40" s="244"/>
      <c r="CTZ40" s="244"/>
      <c r="CUA40" s="244"/>
      <c r="CUB40" s="244"/>
      <c r="CUC40" s="244"/>
      <c r="CUD40" s="244"/>
      <c r="CUE40" s="244"/>
      <c r="CUF40" s="244"/>
      <c r="CUG40" s="244"/>
      <c r="CUH40" s="244"/>
      <c r="CUI40" s="244"/>
      <c r="CUJ40" s="244"/>
      <c r="CUK40" s="244"/>
      <c r="CUL40" s="244"/>
      <c r="CUM40" s="244"/>
      <c r="CUN40" s="244"/>
      <c r="CUO40" s="244"/>
      <c r="CUP40" s="244"/>
      <c r="CUQ40" s="244"/>
      <c r="CUR40" s="244"/>
      <c r="CUS40" s="244"/>
      <c r="CUT40" s="244"/>
      <c r="CUU40" s="244"/>
      <c r="CUV40" s="244"/>
      <c r="CUW40" s="244"/>
      <c r="CUX40" s="244"/>
      <c r="CUY40" s="244"/>
      <c r="CUZ40" s="244"/>
      <c r="CVA40" s="244"/>
      <c r="CVB40" s="244"/>
      <c r="CVC40" s="244"/>
      <c r="CVD40" s="244"/>
      <c r="CVE40" s="244"/>
      <c r="CVF40" s="244"/>
      <c r="CVG40" s="244"/>
      <c r="CVH40" s="244"/>
      <c r="CVI40" s="244"/>
      <c r="CVJ40" s="244"/>
      <c r="CVK40" s="244"/>
      <c r="CVL40" s="244"/>
      <c r="CVM40" s="244"/>
      <c r="CVN40" s="244"/>
      <c r="CVO40" s="244"/>
      <c r="CVP40" s="244"/>
      <c r="CVQ40" s="244"/>
      <c r="CVR40" s="244"/>
      <c r="CVS40" s="244"/>
      <c r="CVT40" s="244"/>
      <c r="CVU40" s="244"/>
      <c r="CVV40" s="244"/>
      <c r="CVW40" s="244"/>
      <c r="CVX40" s="244"/>
      <c r="CVY40" s="244"/>
      <c r="CVZ40" s="244"/>
      <c r="CWA40" s="244"/>
      <c r="CWB40" s="244"/>
      <c r="CWC40" s="244"/>
      <c r="CWD40" s="244"/>
      <c r="CWE40" s="244"/>
      <c r="CWF40" s="244"/>
      <c r="CWG40" s="244"/>
      <c r="CWH40" s="244"/>
      <c r="CWI40" s="244"/>
      <c r="CWJ40" s="244"/>
      <c r="CWK40" s="244"/>
      <c r="CWL40" s="244"/>
      <c r="CWM40" s="244"/>
      <c r="CWN40" s="244"/>
      <c r="CWO40" s="244"/>
      <c r="CWP40" s="244"/>
      <c r="CWQ40" s="244"/>
      <c r="CWR40" s="244"/>
      <c r="CWS40" s="244"/>
      <c r="CWT40" s="244"/>
      <c r="CWU40" s="244"/>
      <c r="CWV40" s="244"/>
      <c r="CWW40" s="244"/>
      <c r="CWX40" s="244"/>
      <c r="CWY40" s="244"/>
      <c r="CWZ40" s="244"/>
      <c r="CXA40" s="244"/>
      <c r="CXB40" s="244"/>
      <c r="CXC40" s="244"/>
      <c r="CXD40" s="244"/>
      <c r="CXE40" s="244"/>
      <c r="CXF40" s="244"/>
      <c r="CXG40" s="244"/>
      <c r="CXH40" s="244"/>
      <c r="CXI40" s="244"/>
      <c r="CXJ40" s="244"/>
      <c r="CXK40" s="244"/>
      <c r="CXL40" s="244"/>
      <c r="CXM40" s="244"/>
      <c r="CXN40" s="244"/>
      <c r="CXO40" s="244"/>
      <c r="CXP40" s="244"/>
      <c r="CXQ40" s="244"/>
      <c r="CXR40" s="244"/>
      <c r="CXS40" s="244"/>
      <c r="CXT40" s="244"/>
      <c r="CXU40" s="244"/>
      <c r="CXV40" s="244"/>
      <c r="CXW40" s="244"/>
      <c r="CXX40" s="244"/>
      <c r="CXY40" s="244"/>
      <c r="CXZ40" s="244"/>
      <c r="CYA40" s="244"/>
      <c r="CYB40" s="244"/>
      <c r="CYC40" s="244"/>
      <c r="CYD40" s="244"/>
      <c r="CYE40" s="244"/>
      <c r="CYF40" s="244"/>
      <c r="CYG40" s="244"/>
      <c r="CYH40" s="244"/>
      <c r="CYI40" s="244"/>
      <c r="CYJ40" s="244"/>
      <c r="CYK40" s="244"/>
      <c r="CYL40" s="244"/>
      <c r="CYM40" s="244"/>
      <c r="CYN40" s="244"/>
      <c r="CYO40" s="244"/>
      <c r="CYP40" s="244"/>
      <c r="CYQ40" s="244"/>
      <c r="CYR40" s="244"/>
      <c r="CYS40" s="244"/>
      <c r="CYT40" s="244"/>
      <c r="CYU40" s="244"/>
      <c r="CYV40" s="244"/>
      <c r="CYW40" s="244"/>
      <c r="CYX40" s="244"/>
      <c r="CYY40" s="244"/>
      <c r="CYZ40" s="244"/>
      <c r="CZA40" s="244"/>
      <c r="CZB40" s="244"/>
      <c r="CZC40" s="244"/>
      <c r="CZD40" s="244"/>
      <c r="CZE40" s="244"/>
      <c r="CZF40" s="244"/>
      <c r="CZG40" s="244"/>
      <c r="CZH40" s="244"/>
      <c r="CZI40" s="244"/>
      <c r="CZJ40" s="244"/>
      <c r="CZK40" s="244"/>
      <c r="CZL40" s="244"/>
      <c r="CZM40" s="244"/>
      <c r="CZN40" s="244"/>
      <c r="CZO40" s="244"/>
      <c r="CZP40" s="244"/>
      <c r="CZQ40" s="244"/>
      <c r="CZR40" s="244"/>
      <c r="CZS40" s="244"/>
      <c r="CZT40" s="244"/>
      <c r="CZU40" s="244"/>
      <c r="CZV40" s="244"/>
      <c r="CZW40" s="244"/>
      <c r="CZX40" s="244"/>
      <c r="CZY40" s="244"/>
      <c r="CZZ40" s="244"/>
      <c r="DAA40" s="244"/>
      <c r="DAB40" s="244"/>
      <c r="DAC40" s="244"/>
      <c r="DAD40" s="244"/>
      <c r="DAE40" s="244"/>
      <c r="DAF40" s="244"/>
      <c r="DAG40" s="244"/>
      <c r="DAH40" s="244"/>
      <c r="DAI40" s="244"/>
      <c r="DAJ40" s="244"/>
      <c r="DAK40" s="244"/>
      <c r="DAL40" s="244"/>
      <c r="DAM40" s="244"/>
      <c r="DAN40" s="244"/>
      <c r="DAO40" s="244"/>
      <c r="DAP40" s="244"/>
      <c r="DAQ40" s="244"/>
      <c r="DAR40" s="244"/>
      <c r="DAS40" s="244"/>
      <c r="DAT40" s="244"/>
      <c r="DAU40" s="244"/>
      <c r="DAV40" s="244"/>
      <c r="DAW40" s="244"/>
      <c r="DAX40" s="244"/>
      <c r="DAY40" s="244"/>
      <c r="DAZ40" s="244"/>
      <c r="DBA40" s="244"/>
      <c r="DBB40" s="244"/>
      <c r="DBC40" s="244"/>
      <c r="DBD40" s="244"/>
      <c r="DBE40" s="244"/>
      <c r="DBF40" s="244"/>
      <c r="DBG40" s="244"/>
      <c r="DBH40" s="244"/>
      <c r="DBI40" s="244"/>
      <c r="DBJ40" s="244"/>
      <c r="DBK40" s="244"/>
      <c r="DBL40" s="244"/>
      <c r="DBM40" s="244"/>
      <c r="DBN40" s="244"/>
      <c r="DBO40" s="244"/>
      <c r="DBP40" s="244"/>
      <c r="DBQ40" s="244"/>
      <c r="DBR40" s="244"/>
      <c r="DBS40" s="244"/>
      <c r="DBT40" s="244"/>
      <c r="DBU40" s="244"/>
      <c r="DBV40" s="244"/>
      <c r="DBW40" s="244"/>
      <c r="DBX40" s="244"/>
      <c r="DBY40" s="244"/>
      <c r="DBZ40" s="244"/>
      <c r="DCA40" s="244"/>
      <c r="DCB40" s="244"/>
      <c r="DCC40" s="244"/>
      <c r="DCD40" s="244"/>
      <c r="DCE40" s="244"/>
      <c r="DCF40" s="244"/>
      <c r="DCG40" s="244"/>
      <c r="DCH40" s="244"/>
      <c r="DCI40" s="244"/>
      <c r="DCJ40" s="244"/>
      <c r="DCK40" s="244"/>
      <c r="DCL40" s="244"/>
      <c r="DCM40" s="244"/>
      <c r="DCN40" s="244"/>
      <c r="DCO40" s="244"/>
      <c r="DCP40" s="244"/>
      <c r="DCQ40" s="244"/>
      <c r="DCR40" s="244"/>
      <c r="DCS40" s="244"/>
      <c r="DCT40" s="244"/>
      <c r="DCU40" s="244"/>
      <c r="DCV40" s="244"/>
      <c r="DCW40" s="244"/>
      <c r="DCX40" s="244"/>
      <c r="DCY40" s="244"/>
      <c r="DCZ40" s="244"/>
      <c r="DDA40" s="244"/>
      <c r="DDB40" s="244"/>
      <c r="DDC40" s="244"/>
      <c r="DDD40" s="244"/>
      <c r="DDE40" s="244"/>
      <c r="DDF40" s="244"/>
      <c r="DDG40" s="244"/>
      <c r="DDH40" s="244"/>
      <c r="DDI40" s="244"/>
      <c r="DDJ40" s="244"/>
      <c r="DDK40" s="244"/>
      <c r="DDL40" s="244"/>
      <c r="DDM40" s="244"/>
      <c r="DDN40" s="244"/>
      <c r="DDO40" s="244"/>
      <c r="DDP40" s="244"/>
      <c r="DDQ40" s="244"/>
      <c r="DDR40" s="244"/>
      <c r="DDS40" s="244"/>
      <c r="DDT40" s="244"/>
      <c r="DDU40" s="244"/>
      <c r="DDV40" s="244"/>
      <c r="DDW40" s="244"/>
      <c r="DDX40" s="244"/>
      <c r="DDY40" s="244"/>
      <c r="DDZ40" s="244"/>
      <c r="DEA40" s="244"/>
      <c r="DEB40" s="244"/>
      <c r="DEC40" s="244"/>
      <c r="DED40" s="244"/>
      <c r="DEE40" s="244"/>
      <c r="DEF40" s="244"/>
      <c r="DEG40" s="244"/>
      <c r="DEH40" s="244"/>
      <c r="DEI40" s="244"/>
      <c r="DEJ40" s="244"/>
      <c r="DEK40" s="244"/>
      <c r="DEL40" s="244"/>
      <c r="DEM40" s="244"/>
      <c r="DEN40" s="244"/>
      <c r="DEO40" s="244"/>
      <c r="DEP40" s="244"/>
      <c r="DEQ40" s="244"/>
      <c r="DER40" s="244"/>
      <c r="DES40" s="244"/>
      <c r="DET40" s="244"/>
      <c r="DEU40" s="244"/>
      <c r="DEV40" s="244"/>
      <c r="DEW40" s="244"/>
      <c r="DEX40" s="244"/>
      <c r="DEY40" s="244"/>
      <c r="DEZ40" s="244"/>
      <c r="DFA40" s="244"/>
      <c r="DFB40" s="244"/>
      <c r="DFC40" s="244"/>
      <c r="DFD40" s="244"/>
      <c r="DFE40" s="244"/>
      <c r="DFF40" s="244"/>
      <c r="DFG40" s="244"/>
      <c r="DFH40" s="244"/>
      <c r="DFI40" s="244"/>
      <c r="DFJ40" s="244"/>
      <c r="DFK40" s="244"/>
      <c r="DFL40" s="244"/>
      <c r="DFM40" s="244"/>
      <c r="DFN40" s="244"/>
      <c r="DFO40" s="244"/>
      <c r="DFP40" s="244"/>
      <c r="DFQ40" s="244"/>
      <c r="DFR40" s="244"/>
      <c r="DFS40" s="244"/>
      <c r="DFT40" s="244"/>
      <c r="DFU40" s="244"/>
      <c r="DFV40" s="244"/>
      <c r="DFW40" s="244"/>
      <c r="DFX40" s="244"/>
      <c r="DFY40" s="244"/>
      <c r="DFZ40" s="244"/>
      <c r="DGA40" s="244"/>
      <c r="DGB40" s="244"/>
      <c r="DGC40" s="244"/>
      <c r="DGD40" s="244"/>
      <c r="DGE40" s="244"/>
      <c r="DGF40" s="244"/>
      <c r="DGG40" s="244"/>
      <c r="DGH40" s="244"/>
      <c r="DGI40" s="244"/>
      <c r="DGJ40" s="244"/>
      <c r="DGK40" s="244"/>
      <c r="DGL40" s="244"/>
      <c r="DGM40" s="244"/>
      <c r="DGN40" s="244"/>
      <c r="DGO40" s="244"/>
      <c r="DGP40" s="244"/>
      <c r="DGQ40" s="244"/>
      <c r="DGR40" s="244"/>
      <c r="DGS40" s="244"/>
      <c r="DGT40" s="244"/>
      <c r="DGU40" s="244"/>
      <c r="DGV40" s="244"/>
      <c r="DGW40" s="244"/>
      <c r="DGX40" s="244"/>
      <c r="DGY40" s="244"/>
      <c r="DGZ40" s="244"/>
      <c r="DHA40" s="244"/>
      <c r="DHB40" s="244"/>
      <c r="DHC40" s="244"/>
      <c r="DHD40" s="244"/>
      <c r="DHE40" s="244"/>
      <c r="DHF40" s="244"/>
      <c r="DHG40" s="244"/>
      <c r="DHH40" s="244"/>
      <c r="DHI40" s="244"/>
      <c r="DHJ40" s="244"/>
      <c r="DHK40" s="244"/>
      <c r="DHL40" s="244"/>
      <c r="DHM40" s="244"/>
      <c r="DHN40" s="244"/>
      <c r="DHO40" s="244"/>
      <c r="DHP40" s="244"/>
      <c r="DHQ40" s="244"/>
      <c r="DHR40" s="244"/>
      <c r="DHS40" s="244"/>
      <c r="DHT40" s="244"/>
      <c r="DHU40" s="244"/>
      <c r="DHV40" s="244"/>
      <c r="DHW40" s="244"/>
      <c r="DHX40" s="244"/>
      <c r="DHY40" s="244"/>
      <c r="DHZ40" s="244"/>
      <c r="DIA40" s="244"/>
      <c r="DIB40" s="244"/>
      <c r="DIC40" s="244"/>
      <c r="DID40" s="244"/>
      <c r="DIE40" s="244"/>
      <c r="DIF40" s="244"/>
      <c r="DIG40" s="244"/>
      <c r="DIH40" s="244"/>
      <c r="DII40" s="244"/>
      <c r="DIJ40" s="244"/>
      <c r="DIK40" s="244"/>
      <c r="DIL40" s="244"/>
      <c r="DIM40" s="244"/>
      <c r="DIN40" s="244"/>
      <c r="DIO40" s="244"/>
      <c r="DIP40" s="244"/>
      <c r="DIQ40" s="244"/>
      <c r="DIR40" s="244"/>
      <c r="DIS40" s="244"/>
      <c r="DIT40" s="244"/>
      <c r="DIU40" s="244"/>
      <c r="DIV40" s="244"/>
      <c r="DIW40" s="244"/>
      <c r="DIX40" s="244"/>
      <c r="DIY40" s="244"/>
      <c r="DIZ40" s="244"/>
      <c r="DJA40" s="244"/>
      <c r="DJB40" s="244"/>
      <c r="DJC40" s="244"/>
      <c r="DJD40" s="244"/>
      <c r="DJE40" s="244"/>
      <c r="DJF40" s="244"/>
      <c r="DJG40" s="244"/>
      <c r="DJH40" s="244"/>
      <c r="DJI40" s="244"/>
      <c r="DJJ40" s="244"/>
      <c r="DJK40" s="244"/>
      <c r="DJL40" s="244"/>
      <c r="DJM40" s="244"/>
      <c r="DJN40" s="244"/>
      <c r="DJO40" s="244"/>
      <c r="DJP40" s="244"/>
      <c r="DJQ40" s="244"/>
      <c r="DJR40" s="244"/>
      <c r="DJS40" s="244"/>
      <c r="DJT40" s="244"/>
      <c r="DJU40" s="244"/>
      <c r="DJV40" s="244"/>
      <c r="DJW40" s="244"/>
      <c r="DJX40" s="244"/>
      <c r="DJY40" s="244"/>
      <c r="DJZ40" s="244"/>
      <c r="DKA40" s="244"/>
      <c r="DKB40" s="244"/>
      <c r="DKC40" s="244"/>
      <c r="DKD40" s="244"/>
      <c r="DKE40" s="244"/>
      <c r="DKF40" s="244"/>
      <c r="DKG40" s="244"/>
      <c r="DKH40" s="244"/>
      <c r="DKI40" s="244"/>
      <c r="DKJ40" s="244"/>
      <c r="DKK40" s="244"/>
      <c r="DKL40" s="244"/>
      <c r="DKM40" s="244"/>
      <c r="DKN40" s="244"/>
      <c r="DKO40" s="244"/>
      <c r="DKP40" s="244"/>
      <c r="DKQ40" s="244"/>
      <c r="DKR40" s="244"/>
      <c r="DKS40" s="244"/>
      <c r="DKT40" s="244"/>
      <c r="DKU40" s="244"/>
      <c r="DKV40" s="244"/>
      <c r="DKW40" s="244"/>
      <c r="DKX40" s="244"/>
      <c r="DKY40" s="244"/>
      <c r="DKZ40" s="244"/>
      <c r="DLA40" s="244"/>
      <c r="DLB40" s="244"/>
      <c r="DLC40" s="244"/>
      <c r="DLD40" s="244"/>
      <c r="DLE40" s="244"/>
      <c r="DLF40" s="244"/>
      <c r="DLG40" s="244"/>
      <c r="DLH40" s="244"/>
      <c r="DLI40" s="244"/>
      <c r="DLJ40" s="244"/>
      <c r="DLK40" s="244"/>
      <c r="DLL40" s="244"/>
      <c r="DLM40" s="244"/>
      <c r="DLN40" s="244"/>
      <c r="DLO40" s="244"/>
      <c r="DLP40" s="244"/>
      <c r="DLQ40" s="244"/>
      <c r="DLR40" s="244"/>
      <c r="DLS40" s="244"/>
      <c r="DLT40" s="244"/>
      <c r="DLU40" s="244"/>
      <c r="DLV40" s="244"/>
      <c r="DLW40" s="244"/>
      <c r="DLX40" s="244"/>
      <c r="DLY40" s="244"/>
      <c r="DLZ40" s="244"/>
      <c r="DMA40" s="244"/>
      <c r="DMB40" s="244"/>
      <c r="DMC40" s="244"/>
      <c r="DMD40" s="244"/>
      <c r="DME40" s="244"/>
      <c r="DMF40" s="244"/>
      <c r="DMG40" s="244"/>
      <c r="DMH40" s="244"/>
      <c r="DMI40" s="244"/>
      <c r="DMJ40" s="244"/>
      <c r="DMK40" s="244"/>
      <c r="DML40" s="244"/>
      <c r="DMM40" s="244"/>
      <c r="DMN40" s="244"/>
      <c r="DMO40" s="244"/>
      <c r="DMP40" s="244"/>
      <c r="DMQ40" s="244"/>
      <c r="DMR40" s="244"/>
      <c r="DMS40" s="244"/>
      <c r="DMT40" s="244"/>
      <c r="DMU40" s="244"/>
      <c r="DMV40" s="244"/>
      <c r="DMW40" s="244"/>
      <c r="DMX40" s="244"/>
      <c r="DMY40" s="244"/>
      <c r="DMZ40" s="244"/>
      <c r="DNA40" s="244"/>
      <c r="DNB40" s="244"/>
      <c r="DNC40" s="244"/>
      <c r="DND40" s="244"/>
      <c r="DNE40" s="244"/>
      <c r="DNF40" s="244"/>
      <c r="DNG40" s="244"/>
      <c r="DNH40" s="244"/>
      <c r="DNI40" s="244"/>
      <c r="DNJ40" s="244"/>
      <c r="DNK40" s="244"/>
      <c r="DNL40" s="244"/>
      <c r="DNM40" s="244"/>
      <c r="DNN40" s="244"/>
      <c r="DNO40" s="244"/>
      <c r="DNP40" s="244"/>
      <c r="DNQ40" s="244"/>
      <c r="DNR40" s="244"/>
      <c r="DNS40" s="244"/>
      <c r="DNT40" s="244"/>
      <c r="DNU40" s="244"/>
      <c r="DNV40" s="244"/>
      <c r="DNW40" s="244"/>
      <c r="DNX40" s="244"/>
      <c r="DNY40" s="244"/>
      <c r="DNZ40" s="244"/>
      <c r="DOA40" s="244"/>
      <c r="DOB40" s="244"/>
      <c r="DOC40" s="244"/>
      <c r="DOD40" s="244"/>
      <c r="DOE40" s="244"/>
      <c r="DOF40" s="244"/>
      <c r="DOG40" s="244"/>
      <c r="DOH40" s="244"/>
      <c r="DOI40" s="244"/>
      <c r="DOJ40" s="244"/>
      <c r="DOK40" s="244"/>
      <c r="DOL40" s="244"/>
      <c r="DOM40" s="244"/>
      <c r="DON40" s="244"/>
      <c r="DOO40" s="244"/>
      <c r="DOP40" s="244"/>
      <c r="DOQ40" s="244"/>
      <c r="DOR40" s="244"/>
      <c r="DOS40" s="244"/>
      <c r="DOT40" s="244"/>
      <c r="DOU40" s="244"/>
      <c r="DOV40" s="244"/>
      <c r="DOW40" s="244"/>
      <c r="DOX40" s="244"/>
      <c r="DOY40" s="244"/>
      <c r="DOZ40" s="244"/>
      <c r="DPA40" s="244"/>
      <c r="DPB40" s="244"/>
      <c r="DPC40" s="244"/>
      <c r="DPD40" s="244"/>
      <c r="DPE40" s="244"/>
      <c r="DPF40" s="244"/>
      <c r="DPG40" s="244"/>
      <c r="DPH40" s="244"/>
      <c r="DPI40" s="244"/>
      <c r="DPJ40" s="244"/>
      <c r="DPK40" s="244"/>
      <c r="DPL40" s="244"/>
      <c r="DPM40" s="244"/>
      <c r="DPN40" s="244"/>
      <c r="DPO40" s="244"/>
      <c r="DPP40" s="244"/>
      <c r="DPQ40" s="244"/>
      <c r="DPR40" s="244"/>
      <c r="DPS40" s="244"/>
      <c r="DPT40" s="244"/>
      <c r="DPU40" s="244"/>
      <c r="DPV40" s="244"/>
      <c r="DPW40" s="244"/>
      <c r="DPX40" s="244"/>
      <c r="DPY40" s="244"/>
      <c r="DPZ40" s="244"/>
      <c r="DQA40" s="244"/>
      <c r="DQB40" s="244"/>
      <c r="DQC40" s="244"/>
      <c r="DQD40" s="244"/>
      <c r="DQE40" s="244"/>
      <c r="DQF40" s="244"/>
      <c r="DQG40" s="244"/>
      <c r="DQH40" s="244"/>
      <c r="DQI40" s="244"/>
      <c r="DQJ40" s="244"/>
      <c r="DQK40" s="244"/>
      <c r="DQL40" s="244"/>
      <c r="DQM40" s="244"/>
      <c r="DQN40" s="244"/>
      <c r="DQO40" s="244"/>
      <c r="DQP40" s="244"/>
      <c r="DQQ40" s="244"/>
      <c r="DQR40" s="244"/>
      <c r="DQS40" s="244"/>
      <c r="DQT40" s="244"/>
      <c r="DQU40" s="244"/>
      <c r="DQV40" s="244"/>
      <c r="DQW40" s="244"/>
      <c r="DQX40" s="244"/>
      <c r="DQY40" s="244"/>
      <c r="DQZ40" s="244"/>
      <c r="DRA40" s="244"/>
      <c r="DRB40" s="244"/>
      <c r="DRC40" s="244"/>
      <c r="DRD40" s="244"/>
      <c r="DRE40" s="244"/>
      <c r="DRF40" s="244"/>
      <c r="DRG40" s="244"/>
      <c r="DRH40" s="244"/>
      <c r="DRI40" s="244"/>
      <c r="DRJ40" s="244"/>
      <c r="DRK40" s="244"/>
      <c r="DRL40" s="244"/>
      <c r="DRM40" s="244"/>
      <c r="DRN40" s="244"/>
      <c r="DRO40" s="244"/>
      <c r="DRP40" s="244"/>
      <c r="DRQ40" s="244"/>
      <c r="DRR40" s="244"/>
      <c r="DRS40" s="244"/>
      <c r="DRT40" s="244"/>
      <c r="DRU40" s="244"/>
      <c r="DRV40" s="244"/>
      <c r="DRW40" s="244"/>
      <c r="DRX40" s="244"/>
      <c r="DRY40" s="244"/>
      <c r="DRZ40" s="244"/>
      <c r="DSA40" s="244"/>
      <c r="DSB40" s="244"/>
      <c r="DSC40" s="244"/>
      <c r="DSD40" s="244"/>
      <c r="DSE40" s="244"/>
      <c r="DSF40" s="244"/>
      <c r="DSG40" s="244"/>
      <c r="DSH40" s="244"/>
      <c r="DSI40" s="244"/>
      <c r="DSJ40" s="244"/>
      <c r="DSK40" s="244"/>
      <c r="DSL40" s="244"/>
      <c r="DSM40" s="244"/>
      <c r="DSN40" s="244"/>
      <c r="DSO40" s="244"/>
      <c r="DSP40" s="244"/>
      <c r="DSQ40" s="244"/>
      <c r="DSR40" s="244"/>
      <c r="DSS40" s="244"/>
      <c r="DST40" s="244"/>
      <c r="DSU40" s="244"/>
      <c r="DSV40" s="244"/>
      <c r="DSW40" s="244"/>
      <c r="DSX40" s="244"/>
      <c r="DSY40" s="244"/>
      <c r="DSZ40" s="244"/>
      <c r="DTA40" s="244"/>
      <c r="DTB40" s="244"/>
      <c r="DTC40" s="244"/>
      <c r="DTD40" s="244"/>
      <c r="DTE40" s="244"/>
      <c r="DTF40" s="244"/>
      <c r="DTG40" s="244"/>
      <c r="DTH40" s="244"/>
      <c r="DTI40" s="244"/>
      <c r="DTJ40" s="244"/>
      <c r="DTK40" s="244"/>
      <c r="DTL40" s="244"/>
      <c r="DTM40" s="244"/>
      <c r="DTN40" s="244"/>
      <c r="DTO40" s="244"/>
      <c r="DTP40" s="244"/>
      <c r="DTQ40" s="244"/>
      <c r="DTR40" s="244"/>
      <c r="DTS40" s="244"/>
      <c r="DTT40" s="244"/>
      <c r="DTU40" s="244"/>
      <c r="DTV40" s="244"/>
      <c r="DTW40" s="244"/>
      <c r="DTX40" s="244"/>
      <c r="DTY40" s="244"/>
      <c r="DTZ40" s="244"/>
      <c r="DUA40" s="244"/>
      <c r="DUB40" s="244"/>
      <c r="DUC40" s="244"/>
      <c r="DUD40" s="244"/>
      <c r="DUE40" s="244"/>
      <c r="DUF40" s="244"/>
      <c r="DUG40" s="244"/>
      <c r="DUH40" s="244"/>
      <c r="DUI40" s="244"/>
      <c r="DUJ40" s="244"/>
      <c r="DUK40" s="244"/>
      <c r="DUL40" s="244"/>
      <c r="DUM40" s="244"/>
      <c r="DUN40" s="244"/>
      <c r="DUO40" s="244"/>
      <c r="DUP40" s="244"/>
      <c r="DUQ40" s="244"/>
      <c r="DUR40" s="244"/>
      <c r="DUS40" s="244"/>
      <c r="DUT40" s="244"/>
      <c r="DUU40" s="244"/>
      <c r="DUV40" s="244"/>
      <c r="DUW40" s="244"/>
      <c r="DUX40" s="244"/>
      <c r="DUY40" s="244"/>
      <c r="DUZ40" s="244"/>
      <c r="DVA40" s="244"/>
      <c r="DVB40" s="244"/>
      <c r="DVC40" s="244"/>
      <c r="DVD40" s="244"/>
      <c r="DVE40" s="244"/>
      <c r="DVF40" s="244"/>
      <c r="DVG40" s="244"/>
      <c r="DVH40" s="244"/>
      <c r="DVI40" s="244"/>
      <c r="DVJ40" s="244"/>
      <c r="DVK40" s="244"/>
      <c r="DVL40" s="244"/>
      <c r="DVM40" s="244"/>
      <c r="DVN40" s="244"/>
      <c r="DVO40" s="244"/>
      <c r="DVP40" s="244"/>
      <c r="DVQ40" s="244"/>
      <c r="DVR40" s="244"/>
      <c r="DVS40" s="244"/>
      <c r="DVT40" s="244"/>
      <c r="DVU40" s="244"/>
      <c r="DVV40" s="244"/>
      <c r="DVW40" s="244"/>
      <c r="DVX40" s="244"/>
      <c r="DVY40" s="244"/>
      <c r="DVZ40" s="244"/>
      <c r="DWA40" s="244"/>
      <c r="DWB40" s="244"/>
      <c r="DWC40" s="244"/>
      <c r="DWD40" s="244"/>
      <c r="DWE40" s="244"/>
      <c r="DWF40" s="244"/>
      <c r="DWG40" s="244"/>
      <c r="DWH40" s="244"/>
      <c r="DWI40" s="244"/>
      <c r="DWJ40" s="244"/>
      <c r="DWK40" s="244"/>
      <c r="DWL40" s="244"/>
      <c r="DWM40" s="244"/>
      <c r="DWN40" s="244"/>
      <c r="DWO40" s="244"/>
      <c r="DWP40" s="244"/>
      <c r="DWQ40" s="244"/>
      <c r="DWR40" s="244"/>
      <c r="DWS40" s="244"/>
      <c r="DWT40" s="244"/>
      <c r="DWU40" s="244"/>
      <c r="DWV40" s="244"/>
      <c r="DWW40" s="244"/>
      <c r="DWX40" s="244"/>
      <c r="DWY40" s="244"/>
      <c r="DWZ40" s="244"/>
      <c r="DXA40" s="244"/>
      <c r="DXB40" s="244"/>
      <c r="DXC40" s="244"/>
      <c r="DXD40" s="244"/>
      <c r="DXE40" s="244"/>
      <c r="DXF40" s="244"/>
      <c r="DXG40" s="244"/>
      <c r="DXH40" s="244"/>
      <c r="DXI40" s="244"/>
      <c r="DXJ40" s="244"/>
      <c r="DXK40" s="244"/>
      <c r="DXL40" s="244"/>
      <c r="DXM40" s="244"/>
      <c r="DXN40" s="244"/>
      <c r="DXO40" s="244"/>
      <c r="DXP40" s="244"/>
      <c r="DXQ40" s="244"/>
      <c r="DXR40" s="244"/>
      <c r="DXS40" s="244"/>
      <c r="DXT40" s="244"/>
      <c r="DXU40" s="244"/>
      <c r="DXV40" s="244"/>
      <c r="DXW40" s="244"/>
      <c r="DXX40" s="244"/>
      <c r="DXY40" s="244"/>
      <c r="DXZ40" s="244"/>
      <c r="DYA40" s="244"/>
      <c r="DYB40" s="244"/>
      <c r="DYC40" s="244"/>
      <c r="DYD40" s="244"/>
      <c r="DYE40" s="244"/>
      <c r="DYF40" s="244"/>
      <c r="DYG40" s="244"/>
      <c r="DYH40" s="244"/>
      <c r="DYI40" s="244"/>
      <c r="DYJ40" s="244"/>
      <c r="DYK40" s="244"/>
      <c r="DYL40" s="244"/>
      <c r="DYM40" s="244"/>
      <c r="DYN40" s="244"/>
      <c r="DYO40" s="244"/>
      <c r="DYP40" s="244"/>
      <c r="DYQ40" s="244"/>
      <c r="DYR40" s="244"/>
      <c r="DYS40" s="244"/>
      <c r="DYT40" s="244"/>
      <c r="DYU40" s="244"/>
      <c r="DYV40" s="244"/>
      <c r="DYW40" s="244"/>
      <c r="DYX40" s="244"/>
      <c r="DYY40" s="244"/>
      <c r="DYZ40" s="244"/>
      <c r="DZA40" s="244"/>
      <c r="DZB40" s="244"/>
      <c r="DZC40" s="244"/>
      <c r="DZD40" s="244"/>
      <c r="DZE40" s="244"/>
      <c r="DZF40" s="244"/>
      <c r="DZG40" s="244"/>
      <c r="DZH40" s="244"/>
      <c r="DZI40" s="244"/>
      <c r="DZJ40" s="244"/>
      <c r="DZK40" s="244"/>
      <c r="DZL40" s="244"/>
      <c r="DZM40" s="244"/>
      <c r="DZN40" s="244"/>
      <c r="DZO40" s="244"/>
      <c r="DZP40" s="244"/>
      <c r="DZQ40" s="244"/>
      <c r="DZR40" s="244"/>
      <c r="DZS40" s="244"/>
      <c r="DZT40" s="244"/>
      <c r="DZU40" s="244"/>
      <c r="DZV40" s="244"/>
      <c r="DZW40" s="244"/>
      <c r="DZX40" s="244"/>
      <c r="DZY40" s="244"/>
      <c r="DZZ40" s="244"/>
      <c r="EAA40" s="244"/>
      <c r="EAB40" s="244"/>
      <c r="EAC40" s="244"/>
      <c r="EAD40" s="244"/>
      <c r="EAE40" s="244"/>
      <c r="EAF40" s="244"/>
      <c r="EAG40" s="244"/>
      <c r="EAH40" s="244"/>
      <c r="EAI40" s="244"/>
      <c r="EAJ40" s="244"/>
      <c r="EAK40" s="244"/>
      <c r="EAL40" s="244"/>
      <c r="EAM40" s="244"/>
      <c r="EAN40" s="244"/>
      <c r="EAO40" s="244"/>
      <c r="EAP40" s="244"/>
      <c r="EAQ40" s="244"/>
      <c r="EAR40" s="244"/>
      <c r="EAS40" s="244"/>
      <c r="EAT40" s="244"/>
      <c r="EAU40" s="244"/>
      <c r="EAV40" s="244"/>
      <c r="EAW40" s="244"/>
      <c r="EAX40" s="244"/>
      <c r="EAY40" s="244"/>
      <c r="EAZ40" s="244"/>
      <c r="EBA40" s="244"/>
      <c r="EBB40" s="244"/>
      <c r="EBC40" s="244"/>
      <c r="EBD40" s="244"/>
      <c r="EBE40" s="244"/>
      <c r="EBF40" s="244"/>
      <c r="EBG40" s="244"/>
      <c r="EBH40" s="244"/>
      <c r="EBI40" s="244"/>
      <c r="EBJ40" s="244"/>
      <c r="EBK40" s="244"/>
      <c r="EBL40" s="244"/>
      <c r="EBM40" s="244"/>
      <c r="EBN40" s="244"/>
      <c r="EBO40" s="244"/>
      <c r="EBP40" s="244"/>
      <c r="EBQ40" s="244"/>
      <c r="EBR40" s="244"/>
      <c r="EBS40" s="244"/>
      <c r="EBT40" s="244"/>
      <c r="EBU40" s="244"/>
      <c r="EBV40" s="244"/>
      <c r="EBW40" s="244"/>
      <c r="EBX40" s="244"/>
      <c r="EBY40" s="244"/>
      <c r="EBZ40" s="244"/>
      <c r="ECA40" s="244"/>
      <c r="ECB40" s="244"/>
      <c r="ECC40" s="244"/>
      <c r="ECD40" s="244"/>
      <c r="ECE40" s="244"/>
      <c r="ECF40" s="244"/>
      <c r="ECG40" s="244"/>
      <c r="ECH40" s="244"/>
      <c r="ECI40" s="244"/>
      <c r="ECJ40" s="244"/>
      <c r="ECK40" s="244"/>
      <c r="ECL40" s="244"/>
      <c r="ECM40" s="244"/>
      <c r="ECN40" s="244"/>
      <c r="ECO40" s="244"/>
      <c r="ECP40" s="244"/>
      <c r="ECQ40" s="244"/>
      <c r="ECR40" s="244"/>
      <c r="ECS40" s="244"/>
      <c r="ECT40" s="244"/>
      <c r="ECU40" s="244"/>
      <c r="ECV40" s="244"/>
      <c r="ECW40" s="244"/>
      <c r="ECX40" s="244"/>
      <c r="ECY40" s="244"/>
      <c r="ECZ40" s="244"/>
      <c r="EDA40" s="244"/>
      <c r="EDB40" s="244"/>
      <c r="EDC40" s="244"/>
      <c r="EDD40" s="244"/>
      <c r="EDE40" s="244"/>
      <c r="EDF40" s="244"/>
      <c r="EDG40" s="244"/>
      <c r="EDH40" s="244"/>
      <c r="EDI40" s="244"/>
      <c r="EDJ40" s="244"/>
      <c r="EDK40" s="244"/>
      <c r="EDL40" s="244"/>
      <c r="EDM40" s="244"/>
      <c r="EDN40" s="244"/>
      <c r="EDO40" s="244"/>
      <c r="EDP40" s="244"/>
      <c r="EDQ40" s="244"/>
      <c r="EDR40" s="244"/>
      <c r="EDS40" s="244"/>
      <c r="EDT40" s="244"/>
      <c r="EDU40" s="244"/>
      <c r="EDV40" s="244"/>
      <c r="EDW40" s="244"/>
      <c r="EDX40" s="244"/>
      <c r="EDY40" s="244"/>
      <c r="EDZ40" s="244"/>
      <c r="EEA40" s="244"/>
      <c r="EEB40" s="244"/>
      <c r="EEC40" s="244"/>
      <c r="EED40" s="244"/>
      <c r="EEE40" s="244"/>
      <c r="EEF40" s="244"/>
      <c r="EEG40" s="244"/>
      <c r="EEH40" s="244"/>
      <c r="EEI40" s="244"/>
      <c r="EEJ40" s="244"/>
      <c r="EEK40" s="244"/>
      <c r="EEL40" s="244"/>
      <c r="EEM40" s="244"/>
      <c r="EEN40" s="244"/>
      <c r="EEO40" s="244"/>
      <c r="EEP40" s="244"/>
      <c r="EEQ40" s="244"/>
      <c r="EER40" s="244"/>
      <c r="EES40" s="244"/>
      <c r="EET40" s="244"/>
      <c r="EEU40" s="244"/>
      <c r="EEV40" s="244"/>
      <c r="EEW40" s="244"/>
      <c r="EEX40" s="244"/>
      <c r="EEY40" s="244"/>
      <c r="EEZ40" s="244"/>
      <c r="EFA40" s="244"/>
      <c r="EFB40" s="244"/>
      <c r="EFC40" s="244"/>
      <c r="EFD40" s="244"/>
      <c r="EFE40" s="244"/>
      <c r="EFF40" s="244"/>
      <c r="EFG40" s="244"/>
      <c r="EFH40" s="244"/>
      <c r="EFI40" s="244"/>
      <c r="EFJ40" s="244"/>
      <c r="EFK40" s="244"/>
      <c r="EFL40" s="244"/>
      <c r="EFM40" s="244"/>
      <c r="EFN40" s="244"/>
      <c r="EFO40" s="244"/>
      <c r="EFP40" s="244"/>
      <c r="EFQ40" s="244"/>
      <c r="EFR40" s="244"/>
      <c r="EFS40" s="244"/>
      <c r="EFT40" s="244"/>
      <c r="EFU40" s="244"/>
      <c r="EFV40" s="244"/>
      <c r="EFW40" s="244"/>
      <c r="EFX40" s="244"/>
      <c r="EFY40" s="244"/>
      <c r="EFZ40" s="244"/>
      <c r="EGA40" s="244"/>
      <c r="EGB40" s="244"/>
      <c r="EGC40" s="244"/>
      <c r="EGD40" s="244"/>
      <c r="EGE40" s="244"/>
      <c r="EGF40" s="244"/>
      <c r="EGG40" s="244"/>
      <c r="EGH40" s="244"/>
      <c r="EGI40" s="244"/>
      <c r="EGJ40" s="244"/>
      <c r="EGK40" s="244"/>
      <c r="EGL40" s="244"/>
      <c r="EGM40" s="244"/>
      <c r="EGN40" s="244"/>
      <c r="EGO40" s="244"/>
      <c r="EGP40" s="244"/>
      <c r="EGQ40" s="244"/>
      <c r="EGR40" s="244"/>
      <c r="EGS40" s="244"/>
      <c r="EGT40" s="244"/>
      <c r="EGU40" s="244"/>
      <c r="EGV40" s="244"/>
      <c r="EGW40" s="244"/>
      <c r="EGX40" s="244"/>
      <c r="EGY40" s="244"/>
      <c r="EGZ40" s="244"/>
      <c r="EHA40" s="244"/>
      <c r="EHB40" s="244"/>
      <c r="EHC40" s="244"/>
      <c r="EHD40" s="244"/>
      <c r="EHE40" s="244"/>
      <c r="EHF40" s="244"/>
      <c r="EHG40" s="244"/>
      <c r="EHH40" s="244"/>
      <c r="EHI40" s="244"/>
      <c r="EHJ40" s="244"/>
      <c r="EHK40" s="244"/>
      <c r="EHL40" s="244"/>
      <c r="EHM40" s="244"/>
      <c r="EHN40" s="244"/>
      <c r="EHO40" s="244"/>
      <c r="EHP40" s="244"/>
      <c r="EHQ40" s="244"/>
      <c r="EHR40" s="244"/>
      <c r="EHS40" s="244"/>
      <c r="EHT40" s="244"/>
      <c r="EHU40" s="244"/>
      <c r="EHV40" s="244"/>
      <c r="EHW40" s="244"/>
      <c r="EHX40" s="244"/>
      <c r="EHY40" s="244"/>
      <c r="EHZ40" s="244"/>
      <c r="EIA40" s="244"/>
      <c r="EIB40" s="244"/>
      <c r="EIC40" s="244"/>
      <c r="EID40" s="244"/>
      <c r="EIE40" s="244"/>
      <c r="EIF40" s="244"/>
      <c r="EIG40" s="244"/>
      <c r="EIH40" s="244"/>
      <c r="EII40" s="244"/>
      <c r="EIJ40" s="244"/>
      <c r="EIK40" s="244"/>
      <c r="EIL40" s="244"/>
      <c r="EIM40" s="244"/>
      <c r="EIN40" s="244"/>
      <c r="EIO40" s="244"/>
      <c r="EIP40" s="244"/>
      <c r="EIQ40" s="244"/>
      <c r="EIR40" s="244"/>
      <c r="EIS40" s="244"/>
      <c r="EIT40" s="244"/>
      <c r="EIU40" s="244"/>
      <c r="EIV40" s="244"/>
      <c r="EIW40" s="244"/>
      <c r="EIX40" s="244"/>
      <c r="EIY40" s="244"/>
      <c r="EIZ40" s="244"/>
      <c r="EJA40" s="244"/>
      <c r="EJB40" s="244"/>
      <c r="EJC40" s="244"/>
      <c r="EJD40" s="244"/>
      <c r="EJE40" s="244"/>
      <c r="EJF40" s="244"/>
      <c r="EJG40" s="244"/>
      <c r="EJH40" s="244"/>
      <c r="EJI40" s="244"/>
      <c r="EJJ40" s="244"/>
      <c r="EJK40" s="244"/>
      <c r="EJL40" s="244"/>
      <c r="EJM40" s="244"/>
      <c r="EJN40" s="244"/>
      <c r="EJO40" s="244"/>
      <c r="EJP40" s="244"/>
      <c r="EJQ40" s="244"/>
      <c r="EJR40" s="244"/>
      <c r="EJS40" s="244"/>
      <c r="EJT40" s="244"/>
      <c r="EJU40" s="244"/>
      <c r="EJV40" s="244"/>
      <c r="EJW40" s="244"/>
      <c r="EJX40" s="244"/>
      <c r="EJY40" s="244"/>
      <c r="EJZ40" s="244"/>
      <c r="EKA40" s="244"/>
      <c r="EKB40" s="244"/>
      <c r="EKC40" s="244"/>
      <c r="EKD40" s="244"/>
      <c r="EKE40" s="244"/>
      <c r="EKF40" s="244"/>
      <c r="EKG40" s="244"/>
      <c r="EKH40" s="244"/>
      <c r="EKI40" s="244"/>
      <c r="EKJ40" s="244"/>
      <c r="EKK40" s="244"/>
      <c r="EKL40" s="244"/>
      <c r="EKM40" s="244"/>
      <c r="EKN40" s="244"/>
      <c r="EKO40" s="244"/>
      <c r="EKP40" s="244"/>
      <c r="EKQ40" s="244"/>
      <c r="EKR40" s="244"/>
      <c r="EKS40" s="244"/>
      <c r="EKT40" s="244"/>
      <c r="EKU40" s="244"/>
      <c r="EKV40" s="244"/>
      <c r="EKW40" s="244"/>
      <c r="EKX40" s="244"/>
      <c r="EKY40" s="244"/>
      <c r="EKZ40" s="244"/>
      <c r="ELA40" s="244"/>
      <c r="ELB40" s="244"/>
      <c r="ELC40" s="244"/>
      <c r="ELD40" s="244"/>
      <c r="ELE40" s="244"/>
      <c r="ELF40" s="244"/>
      <c r="ELG40" s="244"/>
      <c r="ELH40" s="244"/>
      <c r="ELI40" s="244"/>
      <c r="ELJ40" s="244"/>
      <c r="ELK40" s="244"/>
      <c r="ELL40" s="244"/>
      <c r="ELM40" s="244"/>
      <c r="ELN40" s="244"/>
      <c r="ELO40" s="244"/>
      <c r="ELP40" s="244"/>
      <c r="ELQ40" s="244"/>
      <c r="ELR40" s="244"/>
      <c r="ELS40" s="244"/>
      <c r="ELT40" s="244"/>
      <c r="ELU40" s="244"/>
      <c r="ELV40" s="244"/>
      <c r="ELW40" s="244"/>
      <c r="ELX40" s="244"/>
      <c r="ELY40" s="244"/>
      <c r="ELZ40" s="244"/>
      <c r="EMA40" s="244"/>
      <c r="EMB40" s="244"/>
      <c r="EMC40" s="244"/>
      <c r="EMD40" s="244"/>
      <c r="EME40" s="244"/>
      <c r="EMF40" s="244"/>
      <c r="EMG40" s="244"/>
      <c r="EMH40" s="244"/>
      <c r="EMI40" s="244"/>
      <c r="EMJ40" s="244"/>
      <c r="EMK40" s="244"/>
      <c r="EML40" s="244"/>
      <c r="EMM40" s="244"/>
      <c r="EMN40" s="244"/>
      <c r="EMO40" s="244"/>
      <c r="EMP40" s="244"/>
      <c r="EMQ40" s="244"/>
      <c r="EMR40" s="244"/>
      <c r="EMS40" s="244"/>
      <c r="EMT40" s="244"/>
      <c r="EMU40" s="244"/>
      <c r="EMV40" s="244"/>
      <c r="EMW40" s="244"/>
      <c r="EMX40" s="244"/>
      <c r="EMY40" s="244"/>
      <c r="EMZ40" s="244"/>
      <c r="ENA40" s="244"/>
      <c r="ENB40" s="244"/>
      <c r="ENC40" s="244"/>
      <c r="END40" s="244"/>
      <c r="ENE40" s="244"/>
      <c r="ENF40" s="244"/>
      <c r="ENG40" s="244"/>
      <c r="ENH40" s="244"/>
      <c r="ENI40" s="244"/>
      <c r="ENJ40" s="244"/>
      <c r="ENK40" s="244"/>
      <c r="ENL40" s="244"/>
      <c r="ENM40" s="244"/>
      <c r="ENN40" s="244"/>
      <c r="ENO40" s="244"/>
      <c r="ENP40" s="244"/>
      <c r="ENQ40" s="244"/>
      <c r="ENR40" s="244"/>
      <c r="ENS40" s="244"/>
      <c r="ENT40" s="244"/>
      <c r="ENU40" s="244"/>
      <c r="ENV40" s="244"/>
      <c r="ENW40" s="244"/>
      <c r="ENX40" s="244"/>
      <c r="ENY40" s="244"/>
      <c r="ENZ40" s="244"/>
      <c r="EOA40" s="244"/>
      <c r="EOB40" s="244"/>
      <c r="EOC40" s="244"/>
      <c r="EOD40" s="244"/>
      <c r="EOE40" s="244"/>
      <c r="EOF40" s="244"/>
      <c r="EOG40" s="244"/>
      <c r="EOH40" s="244"/>
      <c r="EOI40" s="244"/>
      <c r="EOJ40" s="244"/>
      <c r="EOK40" s="244"/>
      <c r="EOL40" s="244"/>
      <c r="EOM40" s="244"/>
      <c r="EON40" s="244"/>
      <c r="EOO40" s="244"/>
      <c r="EOP40" s="244"/>
      <c r="EOQ40" s="244"/>
      <c r="EOR40" s="244"/>
      <c r="EOS40" s="244"/>
      <c r="EOT40" s="244"/>
      <c r="EOU40" s="244"/>
      <c r="EOV40" s="244"/>
      <c r="EOW40" s="244"/>
      <c r="EOX40" s="244"/>
      <c r="EOY40" s="244"/>
      <c r="EOZ40" s="244"/>
      <c r="EPA40" s="244"/>
      <c r="EPB40" s="244"/>
      <c r="EPC40" s="244"/>
      <c r="EPD40" s="244"/>
      <c r="EPE40" s="244"/>
      <c r="EPF40" s="244"/>
      <c r="EPG40" s="244"/>
      <c r="EPH40" s="244"/>
      <c r="EPI40" s="244"/>
      <c r="EPJ40" s="244"/>
      <c r="EPK40" s="244"/>
      <c r="EPL40" s="244"/>
      <c r="EPM40" s="244"/>
      <c r="EPN40" s="244"/>
      <c r="EPO40" s="244"/>
      <c r="EPP40" s="244"/>
      <c r="EPQ40" s="244"/>
      <c r="EPR40" s="244"/>
      <c r="EPS40" s="244"/>
      <c r="EPT40" s="244"/>
      <c r="EPU40" s="244"/>
      <c r="EPV40" s="244"/>
      <c r="EPW40" s="244"/>
      <c r="EPX40" s="244"/>
      <c r="EPY40" s="244"/>
      <c r="EPZ40" s="244"/>
      <c r="EQA40" s="244"/>
      <c r="EQB40" s="244"/>
      <c r="EQC40" s="244"/>
      <c r="EQD40" s="244"/>
      <c r="EQE40" s="244"/>
      <c r="EQF40" s="244"/>
      <c r="EQG40" s="244"/>
      <c r="EQH40" s="244"/>
      <c r="EQI40" s="244"/>
      <c r="EQJ40" s="244"/>
      <c r="EQK40" s="244"/>
      <c r="EQL40" s="244"/>
      <c r="EQM40" s="244"/>
      <c r="EQN40" s="244"/>
      <c r="EQO40" s="244"/>
      <c r="EQP40" s="244"/>
      <c r="EQQ40" s="244"/>
      <c r="EQR40" s="244"/>
      <c r="EQS40" s="244"/>
      <c r="EQT40" s="244"/>
      <c r="EQU40" s="244"/>
      <c r="EQV40" s="244"/>
      <c r="EQW40" s="244"/>
      <c r="EQX40" s="244"/>
      <c r="EQY40" s="244"/>
      <c r="EQZ40" s="244"/>
      <c r="ERA40" s="244"/>
      <c r="ERB40" s="244"/>
      <c r="ERC40" s="244"/>
      <c r="ERD40" s="244"/>
      <c r="ERE40" s="244"/>
      <c r="ERF40" s="244"/>
      <c r="ERG40" s="244"/>
      <c r="ERH40" s="244"/>
      <c r="ERI40" s="244"/>
      <c r="ERJ40" s="244"/>
      <c r="ERK40" s="244"/>
      <c r="ERL40" s="244"/>
      <c r="ERM40" s="244"/>
      <c r="ERN40" s="244"/>
      <c r="ERO40" s="244"/>
      <c r="ERP40" s="244"/>
      <c r="ERQ40" s="244"/>
      <c r="ERR40" s="244"/>
      <c r="ERS40" s="244"/>
      <c r="ERT40" s="244"/>
      <c r="ERU40" s="244"/>
      <c r="ERV40" s="244"/>
      <c r="ERW40" s="244"/>
      <c r="ERX40" s="244"/>
      <c r="ERY40" s="244"/>
      <c r="ERZ40" s="244"/>
      <c r="ESA40" s="244"/>
      <c r="ESB40" s="244"/>
      <c r="ESC40" s="244"/>
      <c r="ESD40" s="244"/>
      <c r="ESE40" s="244"/>
      <c r="ESF40" s="244"/>
      <c r="ESG40" s="244"/>
      <c r="ESH40" s="244"/>
      <c r="ESI40" s="244"/>
      <c r="ESJ40" s="244"/>
      <c r="ESK40" s="244"/>
      <c r="ESL40" s="244"/>
      <c r="ESM40" s="244"/>
      <c r="ESN40" s="244"/>
      <c r="ESO40" s="244"/>
      <c r="ESP40" s="244"/>
      <c r="ESQ40" s="244"/>
      <c r="ESR40" s="244"/>
      <c r="ESS40" s="244"/>
      <c r="EST40" s="244"/>
      <c r="ESU40" s="244"/>
      <c r="ESV40" s="244"/>
      <c r="ESW40" s="244"/>
      <c r="ESX40" s="244"/>
      <c r="ESY40" s="244"/>
      <c r="ESZ40" s="244"/>
      <c r="ETA40" s="244"/>
      <c r="ETB40" s="244"/>
      <c r="ETC40" s="244"/>
      <c r="ETD40" s="244"/>
      <c r="ETE40" s="244"/>
      <c r="ETF40" s="244"/>
      <c r="ETG40" s="244"/>
      <c r="ETH40" s="244"/>
      <c r="ETI40" s="244"/>
      <c r="ETJ40" s="244"/>
      <c r="ETK40" s="244"/>
      <c r="ETL40" s="244"/>
      <c r="ETM40" s="244"/>
      <c r="ETN40" s="244"/>
      <c r="ETO40" s="244"/>
      <c r="ETP40" s="244"/>
      <c r="ETQ40" s="244"/>
      <c r="ETR40" s="244"/>
      <c r="ETS40" s="244"/>
      <c r="ETT40" s="244"/>
      <c r="ETU40" s="244"/>
      <c r="ETV40" s="244"/>
      <c r="ETW40" s="244"/>
      <c r="ETX40" s="244"/>
      <c r="ETY40" s="244"/>
      <c r="ETZ40" s="244"/>
      <c r="EUA40" s="244"/>
      <c r="EUB40" s="244"/>
      <c r="EUC40" s="244"/>
      <c r="EUD40" s="244"/>
      <c r="EUE40" s="244"/>
      <c r="EUF40" s="244"/>
      <c r="EUG40" s="244"/>
      <c r="EUH40" s="244"/>
      <c r="EUI40" s="244"/>
      <c r="EUJ40" s="244"/>
      <c r="EUK40" s="244"/>
      <c r="EUL40" s="244"/>
      <c r="EUM40" s="244"/>
      <c r="EUN40" s="244"/>
      <c r="EUO40" s="244"/>
      <c r="EUP40" s="244"/>
      <c r="EUQ40" s="244"/>
      <c r="EUR40" s="244"/>
      <c r="EUS40" s="244"/>
      <c r="EUT40" s="244"/>
      <c r="EUU40" s="244"/>
      <c r="EUV40" s="244"/>
      <c r="EUW40" s="244"/>
      <c r="EUX40" s="244"/>
      <c r="EUY40" s="244"/>
      <c r="EUZ40" s="244"/>
      <c r="EVA40" s="244"/>
      <c r="EVB40" s="244"/>
      <c r="EVC40" s="244"/>
      <c r="EVD40" s="244"/>
      <c r="EVE40" s="244"/>
      <c r="EVF40" s="244"/>
      <c r="EVG40" s="244"/>
      <c r="EVH40" s="244"/>
      <c r="EVI40" s="244"/>
      <c r="EVJ40" s="244"/>
      <c r="EVK40" s="244"/>
      <c r="EVL40" s="244"/>
      <c r="EVM40" s="244"/>
      <c r="EVN40" s="244"/>
      <c r="EVO40" s="244"/>
      <c r="EVP40" s="244"/>
      <c r="EVQ40" s="244"/>
      <c r="EVR40" s="244"/>
      <c r="EVS40" s="244"/>
      <c r="EVT40" s="244"/>
      <c r="EVU40" s="244"/>
      <c r="EVV40" s="244"/>
      <c r="EVW40" s="244"/>
      <c r="EVX40" s="244"/>
      <c r="EVY40" s="244"/>
      <c r="EVZ40" s="244"/>
      <c r="EWA40" s="244"/>
      <c r="EWB40" s="244"/>
      <c r="EWC40" s="244"/>
      <c r="EWD40" s="244"/>
      <c r="EWE40" s="244"/>
      <c r="EWF40" s="244"/>
      <c r="EWG40" s="244"/>
      <c r="EWH40" s="244"/>
      <c r="EWI40" s="244"/>
      <c r="EWJ40" s="244"/>
      <c r="EWK40" s="244"/>
      <c r="EWL40" s="244"/>
      <c r="EWM40" s="244"/>
      <c r="EWN40" s="244"/>
      <c r="EWO40" s="244"/>
      <c r="EWP40" s="244"/>
      <c r="EWQ40" s="244"/>
      <c r="EWR40" s="244"/>
      <c r="EWS40" s="244"/>
      <c r="EWT40" s="244"/>
      <c r="EWU40" s="244"/>
      <c r="EWV40" s="244"/>
      <c r="EWW40" s="244"/>
      <c r="EWX40" s="244"/>
      <c r="EWY40" s="244"/>
      <c r="EWZ40" s="244"/>
      <c r="EXA40" s="244"/>
      <c r="EXB40" s="244"/>
      <c r="EXC40" s="244"/>
      <c r="EXD40" s="244"/>
      <c r="EXE40" s="244"/>
      <c r="EXF40" s="244"/>
      <c r="EXG40" s="244"/>
      <c r="EXH40" s="244"/>
      <c r="EXI40" s="244"/>
      <c r="EXJ40" s="244"/>
      <c r="EXK40" s="244"/>
      <c r="EXL40" s="244"/>
      <c r="EXM40" s="244"/>
      <c r="EXN40" s="244"/>
      <c r="EXO40" s="244"/>
      <c r="EXP40" s="244"/>
      <c r="EXQ40" s="244"/>
      <c r="EXR40" s="244"/>
      <c r="EXS40" s="244"/>
      <c r="EXT40" s="244"/>
      <c r="EXU40" s="244"/>
      <c r="EXV40" s="244"/>
      <c r="EXW40" s="244"/>
      <c r="EXX40" s="244"/>
      <c r="EXY40" s="244"/>
      <c r="EXZ40" s="244"/>
      <c r="EYA40" s="244"/>
      <c r="EYB40" s="244"/>
      <c r="EYC40" s="244"/>
      <c r="EYD40" s="244"/>
      <c r="EYE40" s="244"/>
      <c r="EYF40" s="244"/>
      <c r="EYG40" s="244"/>
      <c r="EYH40" s="244"/>
      <c r="EYI40" s="244"/>
      <c r="EYJ40" s="244"/>
      <c r="EYK40" s="244"/>
      <c r="EYL40" s="244"/>
      <c r="EYM40" s="244"/>
      <c r="EYN40" s="244"/>
      <c r="EYO40" s="244"/>
      <c r="EYP40" s="244"/>
      <c r="EYQ40" s="244"/>
      <c r="EYR40" s="244"/>
      <c r="EYS40" s="244"/>
      <c r="EYT40" s="244"/>
      <c r="EYU40" s="244"/>
      <c r="EYV40" s="244"/>
      <c r="EYW40" s="244"/>
      <c r="EYX40" s="244"/>
      <c r="EYY40" s="244"/>
      <c r="EYZ40" s="244"/>
      <c r="EZA40" s="244"/>
      <c r="EZB40" s="244"/>
      <c r="EZC40" s="244"/>
      <c r="EZD40" s="244"/>
      <c r="EZE40" s="244"/>
      <c r="EZF40" s="244"/>
      <c r="EZG40" s="244"/>
      <c r="EZH40" s="244"/>
      <c r="EZI40" s="244"/>
      <c r="EZJ40" s="244"/>
      <c r="EZK40" s="244"/>
      <c r="EZL40" s="244"/>
      <c r="EZM40" s="244"/>
      <c r="EZN40" s="244"/>
      <c r="EZO40" s="244"/>
      <c r="EZP40" s="244"/>
      <c r="EZQ40" s="244"/>
      <c r="EZR40" s="244"/>
      <c r="EZS40" s="244"/>
      <c r="EZT40" s="244"/>
      <c r="EZU40" s="244"/>
      <c r="EZV40" s="244"/>
      <c r="EZW40" s="244"/>
      <c r="EZX40" s="244"/>
      <c r="EZY40" s="244"/>
      <c r="EZZ40" s="244"/>
      <c r="FAA40" s="244"/>
      <c r="FAB40" s="244"/>
      <c r="FAC40" s="244"/>
      <c r="FAD40" s="244"/>
      <c r="FAE40" s="244"/>
      <c r="FAF40" s="244"/>
      <c r="FAG40" s="244"/>
      <c r="FAH40" s="244"/>
      <c r="FAI40" s="244"/>
      <c r="FAJ40" s="244"/>
      <c r="FAK40" s="244"/>
      <c r="FAL40" s="244"/>
      <c r="FAM40" s="244"/>
      <c r="FAN40" s="244"/>
      <c r="FAO40" s="244"/>
      <c r="FAP40" s="244"/>
      <c r="FAQ40" s="244"/>
      <c r="FAR40" s="244"/>
      <c r="FAS40" s="244"/>
      <c r="FAT40" s="244"/>
      <c r="FAU40" s="244"/>
      <c r="FAV40" s="244"/>
      <c r="FAW40" s="244"/>
      <c r="FAX40" s="244"/>
      <c r="FAY40" s="244"/>
      <c r="FAZ40" s="244"/>
      <c r="FBA40" s="244"/>
      <c r="FBB40" s="244"/>
      <c r="FBC40" s="244"/>
      <c r="FBD40" s="244"/>
      <c r="FBE40" s="244"/>
      <c r="FBF40" s="244"/>
      <c r="FBG40" s="244"/>
      <c r="FBH40" s="244"/>
      <c r="FBI40" s="244"/>
      <c r="FBJ40" s="244"/>
      <c r="FBK40" s="244"/>
      <c r="FBL40" s="244"/>
      <c r="FBM40" s="244"/>
      <c r="FBN40" s="244"/>
      <c r="FBO40" s="244"/>
      <c r="FBP40" s="244"/>
      <c r="FBQ40" s="244"/>
      <c r="FBR40" s="244"/>
      <c r="FBS40" s="244"/>
      <c r="FBT40" s="244"/>
      <c r="FBU40" s="244"/>
      <c r="FBV40" s="244"/>
      <c r="FBW40" s="244"/>
      <c r="FBX40" s="244"/>
      <c r="FBY40" s="244"/>
      <c r="FBZ40" s="244"/>
      <c r="FCA40" s="244"/>
      <c r="FCB40" s="244"/>
      <c r="FCC40" s="244"/>
      <c r="FCD40" s="244"/>
      <c r="FCE40" s="244"/>
      <c r="FCF40" s="244"/>
      <c r="FCG40" s="244"/>
      <c r="FCH40" s="244"/>
      <c r="FCI40" s="244"/>
      <c r="FCJ40" s="244"/>
      <c r="FCK40" s="244"/>
      <c r="FCL40" s="244"/>
      <c r="FCM40" s="244"/>
      <c r="FCN40" s="244"/>
      <c r="FCO40" s="244"/>
      <c r="FCP40" s="244"/>
      <c r="FCQ40" s="244"/>
      <c r="FCR40" s="244"/>
      <c r="FCS40" s="244"/>
      <c r="FCT40" s="244"/>
      <c r="FCU40" s="244"/>
      <c r="FCV40" s="244"/>
      <c r="FCW40" s="244"/>
      <c r="FCX40" s="244"/>
      <c r="FCY40" s="244"/>
      <c r="FCZ40" s="244"/>
      <c r="FDA40" s="244"/>
      <c r="FDB40" s="244"/>
      <c r="FDC40" s="244"/>
      <c r="FDD40" s="244"/>
      <c r="FDE40" s="244"/>
      <c r="FDF40" s="244"/>
      <c r="FDG40" s="244"/>
      <c r="FDH40" s="244"/>
      <c r="FDI40" s="244"/>
      <c r="FDJ40" s="244"/>
      <c r="FDK40" s="244"/>
      <c r="FDL40" s="244"/>
      <c r="FDM40" s="244"/>
      <c r="FDN40" s="244"/>
      <c r="FDO40" s="244"/>
      <c r="FDP40" s="244"/>
      <c r="FDQ40" s="244"/>
      <c r="FDR40" s="244"/>
      <c r="FDS40" s="244"/>
      <c r="FDT40" s="244"/>
      <c r="FDU40" s="244"/>
      <c r="FDV40" s="244"/>
      <c r="FDW40" s="244"/>
      <c r="FDX40" s="244"/>
      <c r="FDY40" s="244"/>
      <c r="FDZ40" s="244"/>
      <c r="FEA40" s="244"/>
      <c r="FEB40" s="244"/>
      <c r="FEC40" s="244"/>
      <c r="FED40" s="244"/>
      <c r="FEE40" s="244"/>
      <c r="FEF40" s="244"/>
      <c r="FEG40" s="244"/>
      <c r="FEH40" s="244"/>
      <c r="FEI40" s="244"/>
      <c r="FEJ40" s="244"/>
      <c r="FEK40" s="244"/>
      <c r="FEL40" s="244"/>
      <c r="FEM40" s="244"/>
      <c r="FEN40" s="244"/>
      <c r="FEO40" s="244"/>
      <c r="FEP40" s="244"/>
      <c r="FEQ40" s="244"/>
      <c r="FER40" s="244"/>
      <c r="FES40" s="244"/>
      <c r="FET40" s="244"/>
      <c r="FEU40" s="244"/>
      <c r="FEV40" s="244"/>
      <c r="FEW40" s="244"/>
      <c r="FEX40" s="244"/>
      <c r="FEY40" s="244"/>
      <c r="FEZ40" s="244"/>
      <c r="FFA40" s="244"/>
      <c r="FFB40" s="244"/>
      <c r="FFC40" s="244"/>
      <c r="FFD40" s="244"/>
      <c r="FFE40" s="244"/>
      <c r="FFF40" s="244"/>
      <c r="FFG40" s="244"/>
      <c r="FFH40" s="244"/>
      <c r="FFI40" s="244"/>
      <c r="FFJ40" s="244"/>
      <c r="FFK40" s="244"/>
      <c r="FFL40" s="244"/>
      <c r="FFM40" s="244"/>
      <c r="FFN40" s="244"/>
      <c r="FFO40" s="244"/>
      <c r="FFP40" s="244"/>
      <c r="FFQ40" s="244"/>
      <c r="FFR40" s="244"/>
      <c r="FFS40" s="244"/>
      <c r="FFT40" s="244"/>
      <c r="FFU40" s="244"/>
      <c r="FFV40" s="244"/>
      <c r="FFW40" s="244"/>
      <c r="FFX40" s="244"/>
      <c r="FFY40" s="244"/>
      <c r="FFZ40" s="244"/>
      <c r="FGA40" s="244"/>
      <c r="FGB40" s="244"/>
      <c r="FGC40" s="244"/>
      <c r="FGD40" s="244"/>
      <c r="FGE40" s="244"/>
      <c r="FGF40" s="244"/>
      <c r="FGG40" s="244"/>
      <c r="FGH40" s="244"/>
      <c r="FGI40" s="244"/>
      <c r="FGJ40" s="244"/>
      <c r="FGK40" s="244"/>
      <c r="FGL40" s="244"/>
      <c r="FGM40" s="244"/>
      <c r="FGN40" s="244"/>
      <c r="FGO40" s="244"/>
      <c r="FGP40" s="244"/>
      <c r="FGQ40" s="244"/>
      <c r="FGR40" s="244"/>
      <c r="FGS40" s="244"/>
      <c r="FGT40" s="244"/>
      <c r="FGU40" s="244"/>
      <c r="FGV40" s="244"/>
      <c r="FGW40" s="244"/>
      <c r="FGX40" s="244"/>
      <c r="FGY40" s="244"/>
      <c r="FGZ40" s="244"/>
      <c r="FHA40" s="244"/>
      <c r="FHB40" s="244"/>
      <c r="FHC40" s="244"/>
      <c r="FHD40" s="244"/>
      <c r="FHE40" s="244"/>
      <c r="FHF40" s="244"/>
      <c r="FHG40" s="244"/>
      <c r="FHH40" s="244"/>
      <c r="FHI40" s="244"/>
      <c r="FHJ40" s="244"/>
      <c r="FHK40" s="244"/>
      <c r="FHL40" s="244"/>
      <c r="FHM40" s="244"/>
      <c r="FHN40" s="244"/>
      <c r="FHO40" s="244"/>
      <c r="FHP40" s="244"/>
      <c r="FHQ40" s="244"/>
      <c r="FHR40" s="244"/>
      <c r="FHS40" s="244"/>
      <c r="FHT40" s="244"/>
      <c r="FHU40" s="244"/>
      <c r="FHV40" s="244"/>
      <c r="FHW40" s="244"/>
      <c r="FHX40" s="244"/>
      <c r="FHY40" s="244"/>
      <c r="FHZ40" s="244"/>
      <c r="FIA40" s="244"/>
      <c r="FIB40" s="244"/>
      <c r="FIC40" s="244"/>
      <c r="FID40" s="244"/>
      <c r="FIE40" s="244"/>
      <c r="FIF40" s="244"/>
      <c r="FIG40" s="244"/>
      <c r="FIH40" s="244"/>
      <c r="FII40" s="244"/>
      <c r="FIJ40" s="244"/>
      <c r="FIK40" s="244"/>
      <c r="FIL40" s="244"/>
      <c r="FIM40" s="244"/>
      <c r="FIN40" s="244"/>
      <c r="FIO40" s="244"/>
      <c r="FIP40" s="244"/>
      <c r="FIQ40" s="244"/>
      <c r="FIR40" s="244"/>
      <c r="FIS40" s="244"/>
      <c r="FIT40" s="244"/>
      <c r="FIU40" s="244"/>
      <c r="FIV40" s="244"/>
      <c r="FIW40" s="244"/>
      <c r="FIX40" s="244"/>
      <c r="FIY40" s="244"/>
      <c r="FIZ40" s="244"/>
      <c r="FJA40" s="244"/>
      <c r="FJB40" s="244"/>
      <c r="FJC40" s="244"/>
      <c r="FJD40" s="244"/>
      <c r="FJE40" s="244"/>
      <c r="FJF40" s="244"/>
      <c r="FJG40" s="244"/>
      <c r="FJH40" s="244"/>
      <c r="FJI40" s="244"/>
      <c r="FJJ40" s="244"/>
      <c r="FJK40" s="244"/>
      <c r="FJL40" s="244"/>
      <c r="FJM40" s="244"/>
      <c r="FJN40" s="244"/>
      <c r="FJO40" s="244"/>
      <c r="FJP40" s="244"/>
      <c r="FJQ40" s="244"/>
      <c r="FJR40" s="244"/>
      <c r="FJS40" s="244"/>
      <c r="FJT40" s="244"/>
      <c r="FJU40" s="244"/>
      <c r="FJV40" s="244"/>
      <c r="FJW40" s="244"/>
      <c r="FJX40" s="244"/>
      <c r="FJY40" s="244"/>
      <c r="FJZ40" s="244"/>
      <c r="FKA40" s="244"/>
      <c r="FKB40" s="244"/>
      <c r="FKC40" s="244"/>
      <c r="FKD40" s="244"/>
      <c r="FKE40" s="244"/>
      <c r="FKF40" s="244"/>
      <c r="FKG40" s="244"/>
      <c r="FKH40" s="244"/>
      <c r="FKI40" s="244"/>
      <c r="FKJ40" s="244"/>
      <c r="FKK40" s="244"/>
      <c r="FKL40" s="244"/>
      <c r="FKM40" s="244"/>
      <c r="FKN40" s="244"/>
      <c r="FKO40" s="244"/>
      <c r="FKP40" s="244"/>
      <c r="FKQ40" s="244"/>
      <c r="FKR40" s="244"/>
      <c r="FKS40" s="244"/>
      <c r="FKT40" s="244"/>
      <c r="FKU40" s="244"/>
      <c r="FKV40" s="244"/>
      <c r="FKW40" s="244"/>
      <c r="FKX40" s="244"/>
      <c r="FKY40" s="244"/>
      <c r="FKZ40" s="244"/>
      <c r="FLA40" s="244"/>
      <c r="FLB40" s="244"/>
      <c r="FLC40" s="244"/>
      <c r="FLD40" s="244"/>
      <c r="FLE40" s="244"/>
      <c r="FLF40" s="244"/>
      <c r="FLG40" s="244"/>
      <c r="FLH40" s="244"/>
      <c r="FLI40" s="244"/>
      <c r="FLJ40" s="244"/>
      <c r="FLK40" s="244"/>
      <c r="FLL40" s="244"/>
      <c r="FLM40" s="244"/>
      <c r="FLN40" s="244"/>
      <c r="FLO40" s="244"/>
      <c r="FLP40" s="244"/>
      <c r="FLQ40" s="244"/>
      <c r="FLR40" s="244"/>
      <c r="FLS40" s="244"/>
      <c r="FLT40" s="244"/>
      <c r="FLU40" s="244"/>
      <c r="FLV40" s="244"/>
      <c r="FLW40" s="244"/>
      <c r="FLX40" s="244"/>
      <c r="FLY40" s="244"/>
      <c r="FLZ40" s="244"/>
      <c r="FMA40" s="244"/>
      <c r="FMB40" s="244"/>
      <c r="FMC40" s="244"/>
      <c r="FMD40" s="244"/>
      <c r="FME40" s="244"/>
      <c r="FMF40" s="244"/>
      <c r="FMG40" s="244"/>
      <c r="FMH40" s="244"/>
      <c r="FMI40" s="244"/>
      <c r="FMJ40" s="244"/>
      <c r="FMK40" s="244"/>
      <c r="FML40" s="244"/>
      <c r="FMM40" s="244"/>
      <c r="FMN40" s="244"/>
      <c r="FMO40" s="244"/>
      <c r="FMP40" s="244"/>
      <c r="FMQ40" s="244"/>
      <c r="FMR40" s="244"/>
      <c r="FMS40" s="244"/>
      <c r="FMT40" s="244"/>
      <c r="FMU40" s="244"/>
      <c r="FMV40" s="244"/>
      <c r="FMW40" s="244"/>
      <c r="FMX40" s="244"/>
      <c r="FMY40" s="244"/>
      <c r="FMZ40" s="244"/>
      <c r="FNA40" s="244"/>
      <c r="FNB40" s="244"/>
      <c r="FNC40" s="244"/>
      <c r="FND40" s="244"/>
      <c r="FNE40" s="244"/>
      <c r="FNF40" s="244"/>
      <c r="FNG40" s="244"/>
      <c r="FNH40" s="244"/>
      <c r="FNI40" s="244"/>
      <c r="FNJ40" s="244"/>
      <c r="FNK40" s="244"/>
      <c r="FNL40" s="244"/>
      <c r="FNM40" s="244"/>
      <c r="FNN40" s="244"/>
      <c r="FNO40" s="244"/>
      <c r="FNP40" s="244"/>
      <c r="FNQ40" s="244"/>
      <c r="FNR40" s="244"/>
      <c r="FNS40" s="244"/>
      <c r="FNT40" s="244"/>
      <c r="FNU40" s="244"/>
      <c r="FNV40" s="244"/>
      <c r="FNW40" s="244"/>
      <c r="FNX40" s="244"/>
      <c r="FNY40" s="244"/>
      <c r="FNZ40" s="244"/>
      <c r="FOA40" s="244"/>
      <c r="FOB40" s="244"/>
      <c r="FOC40" s="244"/>
      <c r="FOD40" s="244"/>
      <c r="FOE40" s="244"/>
      <c r="FOF40" s="244"/>
      <c r="FOG40" s="244"/>
      <c r="FOH40" s="244"/>
      <c r="FOI40" s="244"/>
      <c r="FOJ40" s="244"/>
      <c r="FOK40" s="244"/>
      <c r="FOL40" s="244"/>
      <c r="FOM40" s="244"/>
      <c r="FON40" s="244"/>
      <c r="FOO40" s="244"/>
      <c r="FOP40" s="244"/>
      <c r="FOQ40" s="244"/>
      <c r="FOR40" s="244"/>
      <c r="FOS40" s="244"/>
      <c r="FOT40" s="244"/>
      <c r="FOU40" s="244"/>
      <c r="FOV40" s="244"/>
      <c r="FOW40" s="244"/>
      <c r="FOX40" s="244"/>
      <c r="FOY40" s="244"/>
      <c r="FOZ40" s="244"/>
      <c r="FPA40" s="244"/>
      <c r="FPB40" s="244"/>
      <c r="FPC40" s="244"/>
      <c r="FPD40" s="244"/>
      <c r="FPE40" s="244"/>
      <c r="FPF40" s="244"/>
      <c r="FPG40" s="244"/>
      <c r="FPH40" s="244"/>
      <c r="FPI40" s="244"/>
      <c r="FPJ40" s="244"/>
      <c r="FPK40" s="244"/>
      <c r="FPL40" s="244"/>
      <c r="FPM40" s="244"/>
      <c r="FPN40" s="244"/>
      <c r="FPO40" s="244"/>
      <c r="FPP40" s="244"/>
      <c r="FPQ40" s="244"/>
      <c r="FPR40" s="244"/>
      <c r="FPS40" s="244"/>
      <c r="FPT40" s="244"/>
      <c r="FPU40" s="244"/>
      <c r="FPV40" s="244"/>
      <c r="FPW40" s="244"/>
      <c r="FPX40" s="244"/>
      <c r="FPY40" s="244"/>
      <c r="FPZ40" s="244"/>
      <c r="FQA40" s="244"/>
      <c r="FQB40" s="244"/>
      <c r="FQC40" s="244"/>
      <c r="FQD40" s="244"/>
      <c r="FQE40" s="244"/>
      <c r="FQF40" s="244"/>
      <c r="FQG40" s="244"/>
      <c r="FQH40" s="244"/>
      <c r="FQI40" s="244"/>
      <c r="FQJ40" s="244"/>
      <c r="FQK40" s="244"/>
      <c r="FQL40" s="244"/>
      <c r="FQM40" s="244"/>
      <c r="FQN40" s="244"/>
      <c r="FQO40" s="244"/>
      <c r="FQP40" s="244"/>
      <c r="FQQ40" s="244"/>
      <c r="FQR40" s="244"/>
      <c r="FQS40" s="244"/>
      <c r="FQT40" s="244"/>
      <c r="FQU40" s="244"/>
      <c r="FQV40" s="244"/>
      <c r="FQW40" s="244"/>
      <c r="FQX40" s="244"/>
      <c r="FQY40" s="244"/>
      <c r="FQZ40" s="244"/>
      <c r="FRA40" s="244"/>
      <c r="FRB40" s="244"/>
      <c r="FRC40" s="244"/>
      <c r="FRD40" s="244"/>
      <c r="FRE40" s="244"/>
      <c r="FRF40" s="244"/>
      <c r="FRG40" s="244"/>
      <c r="FRH40" s="244"/>
      <c r="FRI40" s="244"/>
      <c r="FRJ40" s="244"/>
      <c r="FRK40" s="244"/>
      <c r="FRL40" s="244"/>
      <c r="FRM40" s="244"/>
      <c r="FRN40" s="244"/>
      <c r="FRO40" s="244"/>
      <c r="FRP40" s="244"/>
      <c r="FRQ40" s="244"/>
      <c r="FRR40" s="244"/>
      <c r="FRS40" s="244"/>
      <c r="FRT40" s="244"/>
      <c r="FRU40" s="244"/>
      <c r="FRV40" s="244"/>
      <c r="FRW40" s="244"/>
      <c r="FRX40" s="244"/>
      <c r="FRY40" s="244"/>
      <c r="FRZ40" s="244"/>
      <c r="FSA40" s="244"/>
      <c r="FSB40" s="244"/>
      <c r="FSC40" s="244"/>
      <c r="FSD40" s="244"/>
      <c r="FSE40" s="244"/>
      <c r="FSF40" s="244"/>
      <c r="FSG40" s="244"/>
      <c r="FSH40" s="244"/>
      <c r="FSI40" s="244"/>
      <c r="FSJ40" s="244"/>
      <c r="FSK40" s="244"/>
      <c r="FSL40" s="244"/>
      <c r="FSM40" s="244"/>
      <c r="FSN40" s="244"/>
      <c r="FSO40" s="244"/>
      <c r="FSP40" s="244"/>
      <c r="FSQ40" s="244"/>
      <c r="FSR40" s="244"/>
      <c r="FSS40" s="244"/>
      <c r="FST40" s="244"/>
      <c r="FSU40" s="244"/>
      <c r="FSV40" s="244"/>
      <c r="FSW40" s="244"/>
      <c r="FSX40" s="244"/>
      <c r="FSY40" s="244"/>
      <c r="FSZ40" s="244"/>
      <c r="FTA40" s="244"/>
      <c r="FTB40" s="244"/>
      <c r="FTC40" s="244"/>
      <c r="FTD40" s="244"/>
      <c r="FTE40" s="244"/>
      <c r="FTF40" s="244"/>
      <c r="FTG40" s="244"/>
      <c r="FTH40" s="244"/>
      <c r="FTI40" s="244"/>
      <c r="FTJ40" s="244"/>
      <c r="FTK40" s="244"/>
      <c r="FTL40" s="244"/>
      <c r="FTM40" s="244"/>
      <c r="FTN40" s="244"/>
      <c r="FTO40" s="244"/>
      <c r="FTP40" s="244"/>
      <c r="FTQ40" s="244"/>
      <c r="FTR40" s="244"/>
      <c r="FTS40" s="244"/>
      <c r="FTT40" s="244"/>
      <c r="FTU40" s="244"/>
      <c r="FTV40" s="244"/>
      <c r="FTW40" s="244"/>
      <c r="FTX40" s="244"/>
      <c r="FTY40" s="244"/>
      <c r="FTZ40" s="244"/>
      <c r="FUA40" s="244"/>
      <c r="FUB40" s="244"/>
      <c r="FUC40" s="244"/>
      <c r="FUD40" s="244"/>
      <c r="FUE40" s="244"/>
      <c r="FUF40" s="244"/>
      <c r="FUG40" s="244"/>
      <c r="FUH40" s="244"/>
      <c r="FUI40" s="244"/>
      <c r="FUJ40" s="244"/>
      <c r="FUK40" s="244"/>
      <c r="FUL40" s="244"/>
      <c r="FUM40" s="244"/>
      <c r="FUN40" s="244"/>
      <c r="FUO40" s="244"/>
      <c r="FUP40" s="244"/>
      <c r="FUQ40" s="244"/>
      <c r="FUR40" s="244"/>
      <c r="FUS40" s="244"/>
      <c r="FUT40" s="244"/>
      <c r="FUU40" s="244"/>
      <c r="FUV40" s="244"/>
      <c r="FUW40" s="244"/>
      <c r="FUX40" s="244"/>
      <c r="FUY40" s="244"/>
      <c r="FUZ40" s="244"/>
      <c r="FVA40" s="244"/>
      <c r="FVB40" s="244"/>
      <c r="FVC40" s="244"/>
      <c r="FVD40" s="244"/>
      <c r="FVE40" s="244"/>
      <c r="FVF40" s="244"/>
      <c r="FVG40" s="244"/>
      <c r="FVH40" s="244"/>
      <c r="FVI40" s="244"/>
      <c r="FVJ40" s="244"/>
      <c r="FVK40" s="244"/>
      <c r="FVL40" s="244"/>
      <c r="FVM40" s="244"/>
      <c r="FVN40" s="244"/>
      <c r="FVO40" s="244"/>
      <c r="FVP40" s="244"/>
      <c r="FVQ40" s="244"/>
      <c r="FVR40" s="244"/>
      <c r="FVS40" s="244"/>
      <c r="FVT40" s="244"/>
      <c r="FVU40" s="244"/>
      <c r="FVV40" s="244"/>
      <c r="FVW40" s="244"/>
      <c r="FVX40" s="244"/>
      <c r="FVY40" s="244"/>
      <c r="FVZ40" s="244"/>
      <c r="FWA40" s="244"/>
      <c r="FWB40" s="244"/>
      <c r="FWC40" s="244"/>
      <c r="FWD40" s="244"/>
      <c r="FWE40" s="244"/>
      <c r="FWF40" s="244"/>
      <c r="FWG40" s="244"/>
      <c r="FWH40" s="244"/>
      <c r="FWI40" s="244"/>
      <c r="FWJ40" s="244"/>
      <c r="FWK40" s="244"/>
      <c r="FWL40" s="244"/>
      <c r="FWM40" s="244"/>
      <c r="FWN40" s="244"/>
      <c r="FWO40" s="244"/>
      <c r="FWP40" s="244"/>
      <c r="FWQ40" s="244"/>
      <c r="FWR40" s="244"/>
      <c r="FWS40" s="244"/>
      <c r="FWT40" s="244"/>
      <c r="FWU40" s="244"/>
      <c r="FWV40" s="244"/>
      <c r="FWW40" s="244"/>
      <c r="FWX40" s="244"/>
      <c r="FWY40" s="244"/>
      <c r="FWZ40" s="244"/>
      <c r="FXA40" s="244"/>
      <c r="FXB40" s="244"/>
      <c r="FXC40" s="244"/>
      <c r="FXD40" s="244"/>
      <c r="FXE40" s="244"/>
      <c r="FXF40" s="244"/>
      <c r="FXG40" s="244"/>
      <c r="FXH40" s="244"/>
      <c r="FXI40" s="244"/>
      <c r="FXJ40" s="244"/>
      <c r="FXK40" s="244"/>
      <c r="FXL40" s="244"/>
      <c r="FXM40" s="244"/>
      <c r="FXN40" s="244"/>
      <c r="FXO40" s="244"/>
      <c r="FXP40" s="244"/>
      <c r="FXQ40" s="244"/>
      <c r="FXR40" s="244"/>
      <c r="FXS40" s="244"/>
      <c r="FXT40" s="244"/>
      <c r="FXU40" s="244"/>
      <c r="FXV40" s="244"/>
      <c r="FXW40" s="244"/>
      <c r="FXX40" s="244"/>
      <c r="FXY40" s="244"/>
      <c r="FXZ40" s="244"/>
      <c r="FYA40" s="244"/>
      <c r="FYB40" s="244"/>
      <c r="FYC40" s="244"/>
      <c r="FYD40" s="244"/>
      <c r="FYE40" s="244"/>
      <c r="FYF40" s="244"/>
      <c r="FYG40" s="244"/>
      <c r="FYH40" s="244"/>
      <c r="FYI40" s="244"/>
      <c r="FYJ40" s="244"/>
      <c r="FYK40" s="244"/>
      <c r="FYL40" s="244"/>
      <c r="FYM40" s="244"/>
      <c r="FYN40" s="244"/>
      <c r="FYO40" s="244"/>
      <c r="FYP40" s="244"/>
      <c r="FYQ40" s="244"/>
      <c r="FYR40" s="244"/>
      <c r="FYS40" s="244"/>
      <c r="FYT40" s="244"/>
      <c r="FYU40" s="244"/>
      <c r="FYV40" s="244"/>
      <c r="FYW40" s="244"/>
      <c r="FYX40" s="244"/>
      <c r="FYY40" s="244"/>
      <c r="FYZ40" s="244"/>
      <c r="FZA40" s="244"/>
      <c r="FZB40" s="244"/>
      <c r="FZC40" s="244"/>
      <c r="FZD40" s="244"/>
      <c r="FZE40" s="244"/>
      <c r="FZF40" s="244"/>
      <c r="FZG40" s="244"/>
      <c r="FZH40" s="244"/>
      <c r="FZI40" s="244"/>
      <c r="FZJ40" s="244"/>
      <c r="FZK40" s="244"/>
      <c r="FZL40" s="244"/>
      <c r="FZM40" s="244"/>
      <c r="FZN40" s="244"/>
      <c r="FZO40" s="244"/>
      <c r="FZP40" s="244"/>
      <c r="FZQ40" s="244"/>
      <c r="FZR40" s="244"/>
      <c r="FZS40" s="244"/>
      <c r="FZT40" s="244"/>
      <c r="FZU40" s="244"/>
      <c r="FZV40" s="244"/>
      <c r="FZW40" s="244"/>
      <c r="FZX40" s="244"/>
      <c r="FZY40" s="244"/>
      <c r="FZZ40" s="244"/>
      <c r="GAA40" s="244"/>
      <c r="GAB40" s="244"/>
      <c r="GAC40" s="244"/>
      <c r="GAD40" s="244"/>
      <c r="GAE40" s="244"/>
      <c r="GAF40" s="244"/>
      <c r="GAG40" s="244"/>
      <c r="GAH40" s="244"/>
      <c r="GAI40" s="244"/>
      <c r="GAJ40" s="244"/>
      <c r="GAK40" s="244"/>
      <c r="GAL40" s="244"/>
      <c r="GAM40" s="244"/>
      <c r="GAN40" s="244"/>
      <c r="GAO40" s="244"/>
      <c r="GAP40" s="244"/>
      <c r="GAQ40" s="244"/>
      <c r="GAR40" s="244"/>
      <c r="GAS40" s="244"/>
      <c r="GAT40" s="244"/>
      <c r="GAU40" s="244"/>
      <c r="GAV40" s="244"/>
      <c r="GAW40" s="244"/>
      <c r="GAX40" s="244"/>
      <c r="GAY40" s="244"/>
      <c r="GAZ40" s="244"/>
      <c r="GBA40" s="244"/>
      <c r="GBB40" s="244"/>
      <c r="GBC40" s="244"/>
      <c r="GBD40" s="244"/>
      <c r="GBE40" s="244"/>
      <c r="GBF40" s="244"/>
      <c r="GBG40" s="244"/>
      <c r="GBH40" s="244"/>
      <c r="GBI40" s="244"/>
      <c r="GBJ40" s="244"/>
      <c r="GBK40" s="244"/>
      <c r="GBL40" s="244"/>
      <c r="GBM40" s="244"/>
      <c r="GBN40" s="244"/>
      <c r="GBO40" s="244"/>
      <c r="GBP40" s="244"/>
      <c r="GBQ40" s="244"/>
      <c r="GBR40" s="244"/>
      <c r="GBS40" s="244"/>
      <c r="GBT40" s="244"/>
      <c r="GBU40" s="244"/>
      <c r="GBV40" s="244"/>
      <c r="GBW40" s="244"/>
      <c r="GBX40" s="244"/>
      <c r="GBY40" s="244"/>
      <c r="GBZ40" s="244"/>
      <c r="GCA40" s="244"/>
      <c r="GCB40" s="244"/>
      <c r="GCC40" s="244"/>
      <c r="GCD40" s="244"/>
      <c r="GCE40" s="244"/>
      <c r="GCF40" s="244"/>
      <c r="GCG40" s="244"/>
      <c r="GCH40" s="244"/>
      <c r="GCI40" s="244"/>
      <c r="GCJ40" s="244"/>
      <c r="GCK40" s="244"/>
      <c r="GCL40" s="244"/>
      <c r="GCM40" s="244"/>
      <c r="GCN40" s="244"/>
      <c r="GCO40" s="244"/>
      <c r="GCP40" s="244"/>
      <c r="GCQ40" s="244"/>
      <c r="GCR40" s="244"/>
      <c r="GCS40" s="244"/>
      <c r="GCT40" s="244"/>
      <c r="GCU40" s="244"/>
      <c r="GCV40" s="244"/>
      <c r="GCW40" s="244"/>
      <c r="GCX40" s="244"/>
      <c r="GCY40" s="244"/>
      <c r="GCZ40" s="244"/>
      <c r="GDA40" s="244"/>
      <c r="GDB40" s="244"/>
      <c r="GDC40" s="244"/>
      <c r="GDD40" s="244"/>
      <c r="GDE40" s="244"/>
      <c r="GDF40" s="244"/>
      <c r="GDG40" s="244"/>
      <c r="GDH40" s="244"/>
      <c r="GDI40" s="244"/>
      <c r="GDJ40" s="244"/>
      <c r="GDK40" s="244"/>
      <c r="GDL40" s="244"/>
      <c r="GDM40" s="244"/>
      <c r="GDN40" s="244"/>
      <c r="GDO40" s="244"/>
      <c r="GDP40" s="244"/>
      <c r="GDQ40" s="244"/>
      <c r="GDR40" s="244"/>
      <c r="GDS40" s="244"/>
      <c r="GDT40" s="244"/>
      <c r="GDU40" s="244"/>
      <c r="GDV40" s="244"/>
      <c r="GDW40" s="244"/>
      <c r="GDX40" s="244"/>
      <c r="GDY40" s="244"/>
      <c r="GDZ40" s="244"/>
      <c r="GEA40" s="244"/>
      <c r="GEB40" s="244"/>
      <c r="GEC40" s="244"/>
      <c r="GED40" s="244"/>
      <c r="GEE40" s="244"/>
      <c r="GEF40" s="244"/>
      <c r="GEG40" s="244"/>
      <c r="GEH40" s="244"/>
      <c r="GEI40" s="244"/>
      <c r="GEJ40" s="244"/>
      <c r="GEK40" s="244"/>
      <c r="GEL40" s="244"/>
      <c r="GEM40" s="244"/>
      <c r="GEN40" s="244"/>
      <c r="GEO40" s="244"/>
      <c r="GEP40" s="244"/>
      <c r="GEQ40" s="244"/>
      <c r="GER40" s="244"/>
      <c r="GES40" s="244"/>
      <c r="GET40" s="244"/>
      <c r="GEU40" s="244"/>
      <c r="GEV40" s="244"/>
      <c r="GEW40" s="244"/>
      <c r="GEX40" s="244"/>
      <c r="GEY40" s="244"/>
      <c r="GEZ40" s="244"/>
      <c r="GFA40" s="244"/>
      <c r="GFB40" s="244"/>
      <c r="GFC40" s="244"/>
      <c r="GFD40" s="244"/>
      <c r="GFE40" s="244"/>
      <c r="GFF40" s="244"/>
      <c r="GFG40" s="244"/>
      <c r="GFH40" s="244"/>
      <c r="GFI40" s="244"/>
      <c r="GFJ40" s="244"/>
      <c r="GFK40" s="244"/>
      <c r="GFL40" s="244"/>
      <c r="GFM40" s="244"/>
      <c r="GFN40" s="244"/>
      <c r="GFO40" s="244"/>
      <c r="GFP40" s="244"/>
      <c r="GFQ40" s="244"/>
      <c r="GFR40" s="244"/>
      <c r="GFS40" s="244"/>
      <c r="GFT40" s="244"/>
      <c r="GFU40" s="244"/>
      <c r="GFV40" s="244"/>
      <c r="GFW40" s="244"/>
      <c r="GFX40" s="244"/>
      <c r="GFY40" s="244"/>
      <c r="GFZ40" s="244"/>
      <c r="GGA40" s="244"/>
      <c r="GGB40" s="244"/>
      <c r="GGC40" s="244"/>
      <c r="GGD40" s="244"/>
      <c r="GGE40" s="244"/>
      <c r="GGF40" s="244"/>
      <c r="GGG40" s="244"/>
      <c r="GGH40" s="244"/>
      <c r="GGI40" s="244"/>
      <c r="GGJ40" s="244"/>
      <c r="GGK40" s="244"/>
      <c r="GGL40" s="244"/>
      <c r="GGM40" s="244"/>
      <c r="GGN40" s="244"/>
      <c r="GGO40" s="244"/>
      <c r="GGP40" s="244"/>
      <c r="GGQ40" s="244"/>
      <c r="GGR40" s="244"/>
      <c r="GGS40" s="244"/>
      <c r="GGT40" s="244"/>
      <c r="GGU40" s="244"/>
      <c r="GGV40" s="244"/>
      <c r="GGW40" s="244"/>
      <c r="GGX40" s="244"/>
      <c r="GGY40" s="244"/>
      <c r="GGZ40" s="244"/>
      <c r="GHA40" s="244"/>
      <c r="GHB40" s="244"/>
      <c r="GHC40" s="244"/>
      <c r="GHD40" s="244"/>
      <c r="GHE40" s="244"/>
      <c r="GHF40" s="244"/>
      <c r="GHG40" s="244"/>
      <c r="GHH40" s="244"/>
      <c r="GHI40" s="244"/>
      <c r="GHJ40" s="244"/>
      <c r="GHK40" s="244"/>
      <c r="GHL40" s="244"/>
      <c r="GHM40" s="244"/>
      <c r="GHN40" s="244"/>
      <c r="GHO40" s="244"/>
      <c r="GHP40" s="244"/>
      <c r="GHQ40" s="244"/>
      <c r="GHR40" s="244"/>
      <c r="GHS40" s="244"/>
      <c r="GHT40" s="244"/>
      <c r="GHU40" s="244"/>
      <c r="GHV40" s="244"/>
      <c r="GHW40" s="244"/>
      <c r="GHX40" s="244"/>
      <c r="GHY40" s="244"/>
      <c r="GHZ40" s="244"/>
      <c r="GIA40" s="244"/>
      <c r="GIB40" s="244"/>
      <c r="GIC40" s="244"/>
      <c r="GID40" s="244"/>
      <c r="GIE40" s="244"/>
      <c r="GIF40" s="244"/>
      <c r="GIG40" s="244"/>
      <c r="GIH40" s="244"/>
      <c r="GII40" s="244"/>
      <c r="GIJ40" s="244"/>
      <c r="GIK40" s="244"/>
      <c r="GIL40" s="244"/>
      <c r="GIM40" s="244"/>
      <c r="GIN40" s="244"/>
      <c r="GIO40" s="244"/>
      <c r="GIP40" s="244"/>
      <c r="GIQ40" s="244"/>
      <c r="GIR40" s="244"/>
      <c r="GIS40" s="244"/>
      <c r="GIT40" s="244"/>
      <c r="GIU40" s="244"/>
      <c r="GIV40" s="244"/>
      <c r="GIW40" s="244"/>
      <c r="GIX40" s="244"/>
      <c r="GIY40" s="244"/>
      <c r="GIZ40" s="244"/>
      <c r="GJA40" s="244"/>
      <c r="GJB40" s="244"/>
      <c r="GJC40" s="244"/>
      <c r="GJD40" s="244"/>
      <c r="GJE40" s="244"/>
      <c r="GJF40" s="244"/>
      <c r="GJG40" s="244"/>
      <c r="GJH40" s="244"/>
      <c r="GJI40" s="244"/>
      <c r="GJJ40" s="244"/>
      <c r="GJK40" s="244"/>
      <c r="GJL40" s="244"/>
      <c r="GJM40" s="244"/>
      <c r="GJN40" s="244"/>
      <c r="GJO40" s="244"/>
      <c r="GJP40" s="244"/>
      <c r="GJQ40" s="244"/>
      <c r="GJR40" s="244"/>
      <c r="GJS40" s="244"/>
      <c r="GJT40" s="244"/>
      <c r="GJU40" s="244"/>
      <c r="GJV40" s="244"/>
      <c r="GJW40" s="244"/>
      <c r="GJX40" s="244"/>
      <c r="GJY40" s="244"/>
      <c r="GJZ40" s="244"/>
      <c r="GKA40" s="244"/>
      <c r="GKB40" s="244"/>
      <c r="GKC40" s="244"/>
      <c r="GKD40" s="244"/>
      <c r="GKE40" s="244"/>
      <c r="GKF40" s="244"/>
      <c r="GKG40" s="244"/>
      <c r="GKH40" s="244"/>
      <c r="GKI40" s="244"/>
      <c r="GKJ40" s="244"/>
      <c r="GKK40" s="244"/>
      <c r="GKL40" s="244"/>
      <c r="GKM40" s="244"/>
      <c r="GKN40" s="244"/>
      <c r="GKO40" s="244"/>
      <c r="GKP40" s="244"/>
      <c r="GKQ40" s="244"/>
      <c r="GKR40" s="244"/>
      <c r="GKS40" s="244"/>
      <c r="GKT40" s="244"/>
      <c r="GKU40" s="244"/>
      <c r="GKV40" s="244"/>
      <c r="GKW40" s="244"/>
      <c r="GKX40" s="244"/>
      <c r="GKY40" s="244"/>
      <c r="GKZ40" s="244"/>
      <c r="GLA40" s="244"/>
      <c r="GLB40" s="244"/>
      <c r="GLC40" s="244"/>
      <c r="GLD40" s="244"/>
      <c r="GLE40" s="244"/>
      <c r="GLF40" s="244"/>
      <c r="GLG40" s="244"/>
      <c r="GLH40" s="244"/>
      <c r="GLI40" s="244"/>
      <c r="GLJ40" s="244"/>
      <c r="GLK40" s="244"/>
      <c r="GLL40" s="244"/>
      <c r="GLM40" s="244"/>
      <c r="GLN40" s="244"/>
      <c r="GLO40" s="244"/>
      <c r="GLP40" s="244"/>
      <c r="GLQ40" s="244"/>
      <c r="GLR40" s="244"/>
      <c r="GLS40" s="244"/>
      <c r="GLT40" s="244"/>
      <c r="GLU40" s="244"/>
      <c r="GLV40" s="244"/>
      <c r="GLW40" s="244"/>
      <c r="GLX40" s="244"/>
      <c r="GLY40" s="244"/>
      <c r="GLZ40" s="244"/>
      <c r="GMA40" s="244"/>
      <c r="GMB40" s="244"/>
      <c r="GMC40" s="244"/>
      <c r="GMD40" s="244"/>
      <c r="GME40" s="244"/>
      <c r="GMF40" s="244"/>
      <c r="GMG40" s="244"/>
      <c r="GMH40" s="244"/>
      <c r="GMI40" s="244"/>
      <c r="GMJ40" s="244"/>
      <c r="GMK40" s="244"/>
      <c r="GML40" s="244"/>
      <c r="GMM40" s="244"/>
      <c r="GMN40" s="244"/>
      <c r="GMO40" s="244"/>
      <c r="GMP40" s="244"/>
      <c r="GMQ40" s="244"/>
      <c r="GMR40" s="244"/>
      <c r="GMS40" s="244"/>
      <c r="GMT40" s="244"/>
      <c r="GMU40" s="244"/>
      <c r="GMV40" s="244"/>
      <c r="GMW40" s="244"/>
      <c r="GMX40" s="244"/>
      <c r="GMY40" s="244"/>
      <c r="GMZ40" s="244"/>
      <c r="GNA40" s="244"/>
      <c r="GNB40" s="244"/>
      <c r="GNC40" s="244"/>
      <c r="GND40" s="244"/>
      <c r="GNE40" s="244"/>
      <c r="GNF40" s="244"/>
      <c r="GNG40" s="244"/>
      <c r="GNH40" s="244"/>
      <c r="GNI40" s="244"/>
      <c r="GNJ40" s="244"/>
      <c r="GNK40" s="244"/>
      <c r="GNL40" s="244"/>
      <c r="GNM40" s="244"/>
      <c r="GNN40" s="244"/>
      <c r="GNO40" s="244"/>
      <c r="GNP40" s="244"/>
      <c r="GNQ40" s="244"/>
      <c r="GNR40" s="244"/>
      <c r="GNS40" s="244"/>
      <c r="GNT40" s="244"/>
      <c r="GNU40" s="244"/>
      <c r="GNV40" s="244"/>
      <c r="GNW40" s="244"/>
      <c r="GNX40" s="244"/>
      <c r="GNY40" s="244"/>
      <c r="GNZ40" s="244"/>
      <c r="GOA40" s="244"/>
      <c r="GOB40" s="244"/>
      <c r="GOC40" s="244"/>
      <c r="GOD40" s="244"/>
      <c r="GOE40" s="244"/>
      <c r="GOF40" s="244"/>
      <c r="GOG40" s="244"/>
      <c r="GOH40" s="244"/>
      <c r="GOI40" s="244"/>
      <c r="GOJ40" s="244"/>
      <c r="GOK40" s="244"/>
      <c r="GOL40" s="244"/>
      <c r="GOM40" s="244"/>
      <c r="GON40" s="244"/>
      <c r="GOO40" s="244"/>
      <c r="GOP40" s="244"/>
      <c r="GOQ40" s="244"/>
      <c r="GOR40" s="244"/>
      <c r="GOS40" s="244"/>
      <c r="GOT40" s="244"/>
      <c r="GOU40" s="244"/>
      <c r="GOV40" s="244"/>
      <c r="GOW40" s="244"/>
      <c r="GOX40" s="244"/>
      <c r="GOY40" s="244"/>
      <c r="GOZ40" s="244"/>
      <c r="GPA40" s="244"/>
      <c r="GPB40" s="244"/>
      <c r="GPC40" s="244"/>
      <c r="GPD40" s="244"/>
      <c r="GPE40" s="244"/>
      <c r="GPF40" s="244"/>
      <c r="GPG40" s="244"/>
      <c r="GPH40" s="244"/>
      <c r="GPI40" s="244"/>
      <c r="GPJ40" s="244"/>
      <c r="GPK40" s="244"/>
      <c r="GPL40" s="244"/>
      <c r="GPM40" s="244"/>
      <c r="GPN40" s="244"/>
      <c r="GPO40" s="244"/>
      <c r="GPP40" s="244"/>
      <c r="GPQ40" s="244"/>
      <c r="GPR40" s="244"/>
      <c r="GPS40" s="244"/>
      <c r="GPT40" s="244"/>
      <c r="GPU40" s="244"/>
      <c r="GPV40" s="244"/>
      <c r="GPW40" s="244"/>
      <c r="GPX40" s="244"/>
      <c r="GPY40" s="244"/>
      <c r="GPZ40" s="244"/>
      <c r="GQA40" s="244"/>
      <c r="GQB40" s="244"/>
      <c r="GQC40" s="244"/>
      <c r="GQD40" s="244"/>
      <c r="GQE40" s="244"/>
      <c r="GQF40" s="244"/>
      <c r="GQG40" s="244"/>
      <c r="GQH40" s="244"/>
      <c r="GQI40" s="244"/>
      <c r="GQJ40" s="244"/>
      <c r="GQK40" s="244"/>
      <c r="GQL40" s="244"/>
      <c r="GQM40" s="244"/>
      <c r="GQN40" s="244"/>
      <c r="GQO40" s="244"/>
      <c r="GQP40" s="244"/>
      <c r="GQQ40" s="244"/>
      <c r="GQR40" s="244"/>
      <c r="GQS40" s="244"/>
      <c r="GQT40" s="244"/>
      <c r="GQU40" s="244"/>
      <c r="GQV40" s="244"/>
      <c r="GQW40" s="244"/>
      <c r="GQX40" s="244"/>
      <c r="GQY40" s="244"/>
      <c r="GQZ40" s="244"/>
      <c r="GRA40" s="244"/>
      <c r="GRB40" s="244"/>
      <c r="GRC40" s="244"/>
      <c r="GRD40" s="244"/>
      <c r="GRE40" s="244"/>
      <c r="GRF40" s="244"/>
      <c r="GRG40" s="244"/>
      <c r="GRH40" s="244"/>
      <c r="GRI40" s="244"/>
      <c r="GRJ40" s="244"/>
      <c r="GRK40" s="244"/>
      <c r="GRL40" s="244"/>
      <c r="GRM40" s="244"/>
      <c r="GRN40" s="244"/>
      <c r="GRO40" s="244"/>
      <c r="GRP40" s="244"/>
      <c r="GRQ40" s="244"/>
      <c r="GRR40" s="244"/>
      <c r="GRS40" s="244"/>
      <c r="GRT40" s="244"/>
      <c r="GRU40" s="244"/>
      <c r="GRV40" s="244"/>
      <c r="GRW40" s="244"/>
      <c r="GRX40" s="244"/>
      <c r="GRY40" s="244"/>
      <c r="GRZ40" s="244"/>
      <c r="GSA40" s="244"/>
      <c r="GSB40" s="244"/>
      <c r="GSC40" s="244"/>
      <c r="GSD40" s="244"/>
      <c r="GSE40" s="244"/>
      <c r="GSF40" s="244"/>
      <c r="GSG40" s="244"/>
      <c r="GSH40" s="244"/>
      <c r="GSI40" s="244"/>
      <c r="GSJ40" s="244"/>
      <c r="GSK40" s="244"/>
      <c r="GSL40" s="244"/>
      <c r="GSM40" s="244"/>
      <c r="GSN40" s="244"/>
      <c r="GSO40" s="244"/>
      <c r="GSP40" s="244"/>
      <c r="GSQ40" s="244"/>
      <c r="GSR40" s="244"/>
      <c r="GSS40" s="244"/>
      <c r="GST40" s="244"/>
      <c r="GSU40" s="244"/>
      <c r="GSV40" s="244"/>
      <c r="GSW40" s="244"/>
      <c r="GSX40" s="244"/>
      <c r="GSY40" s="244"/>
      <c r="GSZ40" s="244"/>
      <c r="GTA40" s="244"/>
      <c r="GTB40" s="244"/>
      <c r="GTC40" s="244"/>
      <c r="GTD40" s="244"/>
      <c r="GTE40" s="244"/>
      <c r="GTF40" s="244"/>
      <c r="GTG40" s="244"/>
      <c r="GTH40" s="244"/>
      <c r="GTI40" s="244"/>
      <c r="GTJ40" s="244"/>
      <c r="GTK40" s="244"/>
      <c r="GTL40" s="244"/>
      <c r="GTM40" s="244"/>
      <c r="GTN40" s="244"/>
      <c r="GTO40" s="244"/>
      <c r="GTP40" s="244"/>
      <c r="GTQ40" s="244"/>
      <c r="GTR40" s="244"/>
      <c r="GTS40" s="244"/>
      <c r="GTT40" s="244"/>
      <c r="GTU40" s="244"/>
      <c r="GTV40" s="244"/>
      <c r="GTW40" s="244"/>
      <c r="GTX40" s="244"/>
      <c r="GTY40" s="244"/>
      <c r="GTZ40" s="244"/>
      <c r="GUA40" s="244"/>
      <c r="GUB40" s="244"/>
      <c r="GUC40" s="244"/>
      <c r="GUD40" s="244"/>
      <c r="GUE40" s="244"/>
      <c r="GUF40" s="244"/>
      <c r="GUG40" s="244"/>
      <c r="GUH40" s="244"/>
      <c r="GUI40" s="244"/>
      <c r="GUJ40" s="244"/>
      <c r="GUK40" s="244"/>
      <c r="GUL40" s="244"/>
      <c r="GUM40" s="244"/>
      <c r="GUN40" s="244"/>
      <c r="GUO40" s="244"/>
      <c r="GUP40" s="244"/>
      <c r="GUQ40" s="244"/>
      <c r="GUR40" s="244"/>
      <c r="GUS40" s="244"/>
      <c r="GUT40" s="244"/>
      <c r="GUU40" s="244"/>
      <c r="GUV40" s="244"/>
      <c r="GUW40" s="244"/>
      <c r="GUX40" s="244"/>
      <c r="GUY40" s="244"/>
      <c r="GUZ40" s="244"/>
      <c r="GVA40" s="244"/>
      <c r="GVB40" s="244"/>
      <c r="GVC40" s="244"/>
      <c r="GVD40" s="244"/>
      <c r="GVE40" s="244"/>
      <c r="GVF40" s="244"/>
      <c r="GVG40" s="244"/>
      <c r="GVH40" s="244"/>
      <c r="GVI40" s="244"/>
      <c r="GVJ40" s="244"/>
      <c r="GVK40" s="244"/>
      <c r="GVL40" s="244"/>
      <c r="GVM40" s="244"/>
      <c r="GVN40" s="244"/>
      <c r="GVO40" s="244"/>
      <c r="GVP40" s="244"/>
      <c r="GVQ40" s="244"/>
      <c r="GVR40" s="244"/>
      <c r="GVS40" s="244"/>
      <c r="GVT40" s="244"/>
      <c r="GVU40" s="244"/>
      <c r="GVV40" s="244"/>
      <c r="GVW40" s="244"/>
      <c r="GVX40" s="244"/>
      <c r="GVY40" s="244"/>
      <c r="GVZ40" s="244"/>
      <c r="GWA40" s="244"/>
      <c r="GWB40" s="244"/>
      <c r="GWC40" s="244"/>
      <c r="GWD40" s="244"/>
      <c r="GWE40" s="244"/>
      <c r="GWF40" s="244"/>
      <c r="GWG40" s="244"/>
      <c r="GWH40" s="244"/>
      <c r="GWI40" s="244"/>
      <c r="GWJ40" s="244"/>
      <c r="GWK40" s="244"/>
      <c r="GWL40" s="244"/>
      <c r="GWM40" s="244"/>
      <c r="GWN40" s="244"/>
      <c r="GWO40" s="244"/>
      <c r="GWP40" s="244"/>
      <c r="GWQ40" s="244"/>
      <c r="GWR40" s="244"/>
      <c r="GWS40" s="244"/>
      <c r="GWT40" s="244"/>
      <c r="GWU40" s="244"/>
      <c r="GWV40" s="244"/>
      <c r="GWW40" s="244"/>
      <c r="GWX40" s="244"/>
      <c r="GWY40" s="244"/>
      <c r="GWZ40" s="244"/>
      <c r="GXA40" s="244"/>
      <c r="GXB40" s="244"/>
      <c r="GXC40" s="244"/>
      <c r="GXD40" s="244"/>
      <c r="GXE40" s="244"/>
      <c r="GXF40" s="244"/>
      <c r="GXG40" s="244"/>
      <c r="GXH40" s="244"/>
      <c r="GXI40" s="244"/>
      <c r="GXJ40" s="244"/>
      <c r="GXK40" s="244"/>
      <c r="GXL40" s="244"/>
      <c r="GXM40" s="244"/>
      <c r="GXN40" s="244"/>
      <c r="GXO40" s="244"/>
      <c r="GXP40" s="244"/>
      <c r="GXQ40" s="244"/>
      <c r="GXR40" s="244"/>
      <c r="GXS40" s="244"/>
      <c r="GXT40" s="244"/>
      <c r="GXU40" s="244"/>
      <c r="GXV40" s="244"/>
      <c r="GXW40" s="244"/>
      <c r="GXX40" s="244"/>
      <c r="GXY40" s="244"/>
      <c r="GXZ40" s="244"/>
      <c r="GYA40" s="244"/>
      <c r="GYB40" s="244"/>
      <c r="GYC40" s="244"/>
      <c r="GYD40" s="244"/>
      <c r="GYE40" s="244"/>
      <c r="GYF40" s="244"/>
      <c r="GYG40" s="244"/>
      <c r="GYH40" s="244"/>
      <c r="GYI40" s="244"/>
      <c r="GYJ40" s="244"/>
      <c r="GYK40" s="244"/>
      <c r="GYL40" s="244"/>
      <c r="GYM40" s="244"/>
      <c r="GYN40" s="244"/>
      <c r="GYO40" s="244"/>
      <c r="GYP40" s="244"/>
      <c r="GYQ40" s="244"/>
      <c r="GYR40" s="244"/>
      <c r="GYS40" s="244"/>
      <c r="GYT40" s="244"/>
      <c r="GYU40" s="244"/>
      <c r="GYV40" s="244"/>
      <c r="GYW40" s="244"/>
      <c r="GYX40" s="244"/>
      <c r="GYY40" s="244"/>
      <c r="GYZ40" s="244"/>
      <c r="GZA40" s="244"/>
      <c r="GZB40" s="244"/>
      <c r="GZC40" s="244"/>
      <c r="GZD40" s="244"/>
      <c r="GZE40" s="244"/>
      <c r="GZF40" s="244"/>
      <c r="GZG40" s="244"/>
      <c r="GZH40" s="244"/>
      <c r="GZI40" s="244"/>
      <c r="GZJ40" s="244"/>
      <c r="GZK40" s="244"/>
      <c r="GZL40" s="244"/>
      <c r="GZM40" s="244"/>
      <c r="GZN40" s="244"/>
      <c r="GZO40" s="244"/>
      <c r="GZP40" s="244"/>
      <c r="GZQ40" s="244"/>
      <c r="GZR40" s="244"/>
      <c r="GZS40" s="244"/>
      <c r="GZT40" s="244"/>
      <c r="GZU40" s="244"/>
      <c r="GZV40" s="244"/>
      <c r="GZW40" s="244"/>
      <c r="GZX40" s="244"/>
      <c r="GZY40" s="244"/>
      <c r="GZZ40" s="244"/>
      <c r="HAA40" s="244"/>
      <c r="HAB40" s="244"/>
      <c r="HAC40" s="244"/>
      <c r="HAD40" s="244"/>
      <c r="HAE40" s="244"/>
      <c r="HAF40" s="244"/>
      <c r="HAG40" s="244"/>
      <c r="HAH40" s="244"/>
      <c r="HAI40" s="244"/>
      <c r="HAJ40" s="244"/>
      <c r="HAK40" s="244"/>
      <c r="HAL40" s="244"/>
      <c r="HAM40" s="244"/>
      <c r="HAN40" s="244"/>
      <c r="HAO40" s="244"/>
      <c r="HAP40" s="244"/>
      <c r="HAQ40" s="244"/>
      <c r="HAR40" s="244"/>
      <c r="HAS40" s="244"/>
      <c r="HAT40" s="244"/>
      <c r="HAU40" s="244"/>
      <c r="HAV40" s="244"/>
      <c r="HAW40" s="244"/>
      <c r="HAX40" s="244"/>
      <c r="HAY40" s="244"/>
      <c r="HAZ40" s="244"/>
      <c r="HBA40" s="244"/>
      <c r="HBB40" s="244"/>
      <c r="HBC40" s="244"/>
      <c r="HBD40" s="244"/>
      <c r="HBE40" s="244"/>
      <c r="HBF40" s="244"/>
      <c r="HBG40" s="244"/>
      <c r="HBH40" s="244"/>
      <c r="HBI40" s="244"/>
      <c r="HBJ40" s="244"/>
      <c r="HBK40" s="244"/>
      <c r="HBL40" s="244"/>
      <c r="HBM40" s="244"/>
      <c r="HBN40" s="244"/>
      <c r="HBO40" s="244"/>
      <c r="HBP40" s="244"/>
      <c r="HBQ40" s="244"/>
      <c r="HBR40" s="244"/>
      <c r="HBS40" s="244"/>
      <c r="HBT40" s="244"/>
      <c r="HBU40" s="244"/>
      <c r="HBV40" s="244"/>
      <c r="HBW40" s="244"/>
      <c r="HBX40" s="244"/>
      <c r="HBY40" s="244"/>
      <c r="HBZ40" s="244"/>
      <c r="HCA40" s="244"/>
      <c r="HCB40" s="244"/>
      <c r="HCC40" s="244"/>
      <c r="HCD40" s="244"/>
      <c r="HCE40" s="244"/>
      <c r="HCF40" s="244"/>
      <c r="HCG40" s="244"/>
      <c r="HCH40" s="244"/>
      <c r="HCI40" s="244"/>
      <c r="HCJ40" s="244"/>
      <c r="HCK40" s="244"/>
      <c r="HCL40" s="244"/>
      <c r="HCM40" s="244"/>
      <c r="HCN40" s="244"/>
      <c r="HCO40" s="244"/>
      <c r="HCP40" s="244"/>
      <c r="HCQ40" s="244"/>
      <c r="HCR40" s="244"/>
      <c r="HCS40" s="244"/>
      <c r="HCT40" s="244"/>
      <c r="HCU40" s="244"/>
      <c r="HCV40" s="244"/>
      <c r="HCW40" s="244"/>
      <c r="HCX40" s="244"/>
      <c r="HCY40" s="244"/>
      <c r="HCZ40" s="244"/>
      <c r="HDA40" s="244"/>
      <c r="HDB40" s="244"/>
      <c r="HDC40" s="244"/>
      <c r="HDD40" s="244"/>
      <c r="HDE40" s="244"/>
      <c r="HDF40" s="244"/>
      <c r="HDG40" s="244"/>
      <c r="HDH40" s="244"/>
      <c r="HDI40" s="244"/>
      <c r="HDJ40" s="244"/>
      <c r="HDK40" s="244"/>
      <c r="HDL40" s="244"/>
      <c r="HDM40" s="244"/>
      <c r="HDN40" s="244"/>
      <c r="HDO40" s="244"/>
      <c r="HDP40" s="244"/>
      <c r="HDQ40" s="244"/>
      <c r="HDR40" s="244"/>
      <c r="HDS40" s="244"/>
      <c r="HDT40" s="244"/>
      <c r="HDU40" s="244"/>
      <c r="HDV40" s="244"/>
      <c r="HDW40" s="244"/>
      <c r="HDX40" s="244"/>
      <c r="HDY40" s="244"/>
      <c r="HDZ40" s="244"/>
      <c r="HEA40" s="244"/>
      <c r="HEB40" s="244"/>
      <c r="HEC40" s="244"/>
      <c r="HED40" s="244"/>
      <c r="HEE40" s="244"/>
      <c r="HEF40" s="244"/>
      <c r="HEG40" s="244"/>
      <c r="HEH40" s="244"/>
      <c r="HEI40" s="244"/>
      <c r="HEJ40" s="244"/>
      <c r="HEK40" s="244"/>
      <c r="HEL40" s="244"/>
      <c r="HEM40" s="244"/>
      <c r="HEN40" s="244"/>
      <c r="HEO40" s="244"/>
      <c r="HEP40" s="244"/>
      <c r="HEQ40" s="244"/>
      <c r="HER40" s="244"/>
      <c r="HES40" s="244"/>
      <c r="HET40" s="244"/>
      <c r="HEU40" s="244"/>
      <c r="HEV40" s="244"/>
      <c r="HEW40" s="244"/>
      <c r="HEX40" s="244"/>
      <c r="HEY40" s="244"/>
      <c r="HEZ40" s="244"/>
      <c r="HFA40" s="244"/>
      <c r="HFB40" s="244"/>
      <c r="HFC40" s="244"/>
      <c r="HFD40" s="244"/>
      <c r="HFE40" s="244"/>
      <c r="HFF40" s="244"/>
      <c r="HFG40" s="244"/>
      <c r="HFH40" s="244"/>
      <c r="HFI40" s="244"/>
      <c r="HFJ40" s="244"/>
      <c r="HFK40" s="244"/>
      <c r="HFL40" s="244"/>
      <c r="HFM40" s="244"/>
      <c r="HFN40" s="244"/>
      <c r="HFO40" s="244"/>
      <c r="HFP40" s="244"/>
      <c r="HFQ40" s="244"/>
      <c r="HFR40" s="244"/>
      <c r="HFS40" s="244"/>
      <c r="HFT40" s="244"/>
      <c r="HFU40" s="244"/>
      <c r="HFV40" s="244"/>
      <c r="HFW40" s="244"/>
      <c r="HFX40" s="244"/>
      <c r="HFY40" s="244"/>
      <c r="HFZ40" s="244"/>
      <c r="HGA40" s="244"/>
      <c r="HGB40" s="244"/>
      <c r="HGC40" s="244"/>
      <c r="HGD40" s="244"/>
      <c r="HGE40" s="244"/>
      <c r="HGF40" s="244"/>
      <c r="HGG40" s="244"/>
      <c r="HGH40" s="244"/>
      <c r="HGI40" s="244"/>
      <c r="HGJ40" s="244"/>
      <c r="HGK40" s="244"/>
      <c r="HGL40" s="244"/>
      <c r="HGM40" s="244"/>
      <c r="HGN40" s="244"/>
      <c r="HGO40" s="244"/>
      <c r="HGP40" s="244"/>
      <c r="HGQ40" s="244"/>
      <c r="HGR40" s="244"/>
      <c r="HGS40" s="244"/>
      <c r="HGT40" s="244"/>
      <c r="HGU40" s="244"/>
      <c r="HGV40" s="244"/>
      <c r="HGW40" s="244"/>
      <c r="HGX40" s="244"/>
      <c r="HGY40" s="244"/>
      <c r="HGZ40" s="244"/>
      <c r="HHA40" s="244"/>
      <c r="HHB40" s="244"/>
      <c r="HHC40" s="244"/>
      <c r="HHD40" s="244"/>
      <c r="HHE40" s="244"/>
      <c r="HHF40" s="244"/>
      <c r="HHG40" s="244"/>
      <c r="HHH40" s="244"/>
      <c r="HHI40" s="244"/>
      <c r="HHJ40" s="244"/>
      <c r="HHK40" s="244"/>
      <c r="HHL40" s="244"/>
      <c r="HHM40" s="244"/>
      <c r="HHN40" s="244"/>
      <c r="HHO40" s="244"/>
      <c r="HHP40" s="244"/>
      <c r="HHQ40" s="244"/>
      <c r="HHR40" s="244"/>
      <c r="HHS40" s="244"/>
      <c r="HHT40" s="244"/>
      <c r="HHU40" s="244"/>
      <c r="HHV40" s="244"/>
      <c r="HHW40" s="244"/>
      <c r="HHX40" s="244"/>
      <c r="HHY40" s="244"/>
      <c r="HHZ40" s="244"/>
      <c r="HIA40" s="244"/>
      <c r="HIB40" s="244"/>
      <c r="HIC40" s="244"/>
      <c r="HID40" s="244"/>
      <c r="HIE40" s="244"/>
      <c r="HIF40" s="244"/>
      <c r="HIG40" s="244"/>
      <c r="HIH40" s="244"/>
      <c r="HII40" s="244"/>
      <c r="HIJ40" s="244"/>
      <c r="HIK40" s="244"/>
      <c r="HIL40" s="244"/>
      <c r="HIM40" s="244"/>
      <c r="HIN40" s="244"/>
      <c r="HIO40" s="244"/>
      <c r="HIP40" s="244"/>
      <c r="HIQ40" s="244"/>
      <c r="HIR40" s="244"/>
      <c r="HIS40" s="244"/>
      <c r="HIT40" s="244"/>
      <c r="HIU40" s="244"/>
      <c r="HIV40" s="244"/>
      <c r="HIW40" s="244"/>
      <c r="HIX40" s="244"/>
      <c r="HIY40" s="244"/>
      <c r="HIZ40" s="244"/>
      <c r="HJA40" s="244"/>
      <c r="HJB40" s="244"/>
      <c r="HJC40" s="244"/>
      <c r="HJD40" s="244"/>
      <c r="HJE40" s="244"/>
      <c r="HJF40" s="244"/>
      <c r="HJG40" s="244"/>
      <c r="HJH40" s="244"/>
      <c r="HJI40" s="244"/>
      <c r="HJJ40" s="244"/>
      <c r="HJK40" s="244"/>
      <c r="HJL40" s="244"/>
      <c r="HJM40" s="244"/>
      <c r="HJN40" s="244"/>
      <c r="HJO40" s="244"/>
      <c r="HJP40" s="244"/>
      <c r="HJQ40" s="244"/>
      <c r="HJR40" s="244"/>
      <c r="HJS40" s="244"/>
      <c r="HJT40" s="244"/>
      <c r="HJU40" s="244"/>
      <c r="HJV40" s="244"/>
      <c r="HJW40" s="244"/>
      <c r="HJX40" s="244"/>
      <c r="HJY40" s="244"/>
      <c r="HJZ40" s="244"/>
      <c r="HKA40" s="244"/>
      <c r="HKB40" s="244"/>
      <c r="HKC40" s="244"/>
      <c r="HKD40" s="244"/>
      <c r="HKE40" s="244"/>
      <c r="HKF40" s="244"/>
      <c r="HKG40" s="244"/>
      <c r="HKH40" s="244"/>
      <c r="HKI40" s="244"/>
      <c r="HKJ40" s="244"/>
      <c r="HKK40" s="244"/>
      <c r="HKL40" s="244"/>
      <c r="HKM40" s="244"/>
      <c r="HKN40" s="244"/>
      <c r="HKO40" s="244"/>
      <c r="HKP40" s="244"/>
      <c r="HKQ40" s="244"/>
      <c r="HKR40" s="244"/>
      <c r="HKS40" s="244"/>
      <c r="HKT40" s="244"/>
      <c r="HKU40" s="244"/>
      <c r="HKV40" s="244"/>
      <c r="HKW40" s="244"/>
      <c r="HKX40" s="244"/>
      <c r="HKY40" s="244"/>
      <c r="HKZ40" s="244"/>
      <c r="HLA40" s="244"/>
      <c r="HLB40" s="244"/>
      <c r="HLC40" s="244"/>
      <c r="HLD40" s="244"/>
      <c r="HLE40" s="244"/>
      <c r="HLF40" s="244"/>
      <c r="HLG40" s="244"/>
      <c r="HLH40" s="244"/>
      <c r="HLI40" s="244"/>
      <c r="HLJ40" s="244"/>
      <c r="HLK40" s="244"/>
      <c r="HLL40" s="244"/>
      <c r="HLM40" s="244"/>
      <c r="HLN40" s="244"/>
      <c r="HLO40" s="244"/>
      <c r="HLP40" s="244"/>
      <c r="HLQ40" s="244"/>
      <c r="HLR40" s="244"/>
      <c r="HLS40" s="244"/>
      <c r="HLT40" s="244"/>
      <c r="HLU40" s="244"/>
      <c r="HLV40" s="244"/>
      <c r="HLW40" s="244"/>
      <c r="HLX40" s="244"/>
      <c r="HLY40" s="244"/>
      <c r="HLZ40" s="244"/>
      <c r="HMA40" s="244"/>
      <c r="HMB40" s="244"/>
      <c r="HMC40" s="244"/>
      <c r="HMD40" s="244"/>
      <c r="HME40" s="244"/>
      <c r="HMF40" s="244"/>
      <c r="HMG40" s="244"/>
      <c r="HMH40" s="244"/>
      <c r="HMI40" s="244"/>
      <c r="HMJ40" s="244"/>
      <c r="HMK40" s="244"/>
      <c r="HML40" s="244"/>
      <c r="HMM40" s="244"/>
      <c r="HMN40" s="244"/>
      <c r="HMO40" s="244"/>
      <c r="HMP40" s="244"/>
      <c r="HMQ40" s="244"/>
      <c r="HMR40" s="244"/>
      <c r="HMS40" s="244"/>
      <c r="HMT40" s="244"/>
      <c r="HMU40" s="244"/>
      <c r="HMV40" s="244"/>
      <c r="HMW40" s="244"/>
      <c r="HMX40" s="244"/>
      <c r="HMY40" s="244"/>
      <c r="HMZ40" s="244"/>
      <c r="HNA40" s="244"/>
      <c r="HNB40" s="244"/>
      <c r="HNC40" s="244"/>
      <c r="HND40" s="244"/>
      <c r="HNE40" s="244"/>
      <c r="HNF40" s="244"/>
      <c r="HNG40" s="244"/>
      <c r="HNH40" s="244"/>
      <c r="HNI40" s="244"/>
      <c r="HNJ40" s="244"/>
      <c r="HNK40" s="244"/>
      <c r="HNL40" s="244"/>
      <c r="HNM40" s="244"/>
      <c r="HNN40" s="244"/>
      <c r="HNO40" s="244"/>
      <c r="HNP40" s="244"/>
      <c r="HNQ40" s="244"/>
      <c r="HNR40" s="244"/>
      <c r="HNS40" s="244"/>
      <c r="HNT40" s="244"/>
      <c r="HNU40" s="244"/>
      <c r="HNV40" s="244"/>
      <c r="HNW40" s="244"/>
      <c r="HNX40" s="244"/>
      <c r="HNY40" s="244"/>
      <c r="HNZ40" s="244"/>
      <c r="HOA40" s="244"/>
      <c r="HOB40" s="244"/>
      <c r="HOC40" s="244"/>
      <c r="HOD40" s="244"/>
      <c r="HOE40" s="244"/>
      <c r="HOF40" s="244"/>
      <c r="HOG40" s="244"/>
      <c r="HOH40" s="244"/>
      <c r="HOI40" s="244"/>
      <c r="HOJ40" s="244"/>
      <c r="HOK40" s="244"/>
      <c r="HOL40" s="244"/>
      <c r="HOM40" s="244"/>
      <c r="HON40" s="244"/>
      <c r="HOO40" s="244"/>
      <c r="HOP40" s="244"/>
      <c r="HOQ40" s="244"/>
      <c r="HOR40" s="244"/>
      <c r="HOS40" s="244"/>
      <c r="HOT40" s="244"/>
      <c r="HOU40" s="244"/>
      <c r="HOV40" s="244"/>
      <c r="HOW40" s="244"/>
      <c r="HOX40" s="244"/>
      <c r="HOY40" s="244"/>
      <c r="HOZ40" s="244"/>
      <c r="HPA40" s="244"/>
      <c r="HPB40" s="244"/>
      <c r="HPC40" s="244"/>
      <c r="HPD40" s="244"/>
      <c r="HPE40" s="244"/>
      <c r="HPF40" s="244"/>
      <c r="HPG40" s="244"/>
      <c r="HPH40" s="244"/>
      <c r="HPI40" s="244"/>
      <c r="HPJ40" s="244"/>
      <c r="HPK40" s="244"/>
      <c r="HPL40" s="244"/>
      <c r="HPM40" s="244"/>
      <c r="HPN40" s="244"/>
      <c r="HPO40" s="244"/>
      <c r="HPP40" s="244"/>
      <c r="HPQ40" s="244"/>
      <c r="HPR40" s="244"/>
      <c r="HPS40" s="244"/>
      <c r="HPT40" s="244"/>
      <c r="HPU40" s="244"/>
      <c r="HPV40" s="244"/>
      <c r="HPW40" s="244"/>
      <c r="HPX40" s="244"/>
      <c r="HPY40" s="244"/>
      <c r="HPZ40" s="244"/>
      <c r="HQA40" s="244"/>
      <c r="HQB40" s="244"/>
      <c r="HQC40" s="244"/>
      <c r="HQD40" s="244"/>
      <c r="HQE40" s="244"/>
      <c r="HQF40" s="244"/>
      <c r="HQG40" s="244"/>
      <c r="HQH40" s="244"/>
      <c r="HQI40" s="244"/>
      <c r="HQJ40" s="244"/>
      <c r="HQK40" s="244"/>
      <c r="HQL40" s="244"/>
      <c r="HQM40" s="244"/>
      <c r="HQN40" s="244"/>
      <c r="HQO40" s="244"/>
      <c r="HQP40" s="244"/>
      <c r="HQQ40" s="244"/>
      <c r="HQR40" s="244"/>
      <c r="HQS40" s="244"/>
      <c r="HQT40" s="244"/>
      <c r="HQU40" s="244"/>
      <c r="HQV40" s="244"/>
      <c r="HQW40" s="244"/>
      <c r="HQX40" s="244"/>
      <c r="HQY40" s="244"/>
      <c r="HQZ40" s="244"/>
      <c r="HRA40" s="244"/>
      <c r="HRB40" s="244"/>
      <c r="HRC40" s="244"/>
      <c r="HRD40" s="244"/>
      <c r="HRE40" s="244"/>
      <c r="HRF40" s="244"/>
      <c r="HRG40" s="244"/>
      <c r="HRH40" s="244"/>
      <c r="HRI40" s="244"/>
      <c r="HRJ40" s="244"/>
      <c r="HRK40" s="244"/>
      <c r="HRL40" s="244"/>
      <c r="HRM40" s="244"/>
      <c r="HRN40" s="244"/>
      <c r="HRO40" s="244"/>
      <c r="HRP40" s="244"/>
      <c r="HRQ40" s="244"/>
      <c r="HRR40" s="244"/>
      <c r="HRS40" s="244"/>
      <c r="HRT40" s="244"/>
      <c r="HRU40" s="244"/>
      <c r="HRV40" s="244"/>
      <c r="HRW40" s="244"/>
      <c r="HRX40" s="244"/>
      <c r="HRY40" s="244"/>
      <c r="HRZ40" s="244"/>
      <c r="HSA40" s="244"/>
      <c r="HSB40" s="244"/>
      <c r="HSC40" s="244"/>
      <c r="HSD40" s="244"/>
      <c r="HSE40" s="244"/>
      <c r="HSF40" s="244"/>
      <c r="HSG40" s="244"/>
      <c r="HSH40" s="244"/>
      <c r="HSI40" s="244"/>
      <c r="HSJ40" s="244"/>
      <c r="HSK40" s="244"/>
      <c r="HSL40" s="244"/>
      <c r="HSM40" s="244"/>
      <c r="HSN40" s="244"/>
      <c r="HSO40" s="244"/>
      <c r="HSP40" s="244"/>
      <c r="HSQ40" s="244"/>
      <c r="HSR40" s="244"/>
      <c r="HSS40" s="244"/>
      <c r="HST40" s="244"/>
      <c r="HSU40" s="244"/>
      <c r="HSV40" s="244"/>
      <c r="HSW40" s="244"/>
      <c r="HSX40" s="244"/>
      <c r="HSY40" s="244"/>
      <c r="HSZ40" s="244"/>
      <c r="HTA40" s="244"/>
      <c r="HTB40" s="244"/>
      <c r="HTC40" s="244"/>
      <c r="HTD40" s="244"/>
      <c r="HTE40" s="244"/>
      <c r="HTF40" s="244"/>
      <c r="HTG40" s="244"/>
      <c r="HTH40" s="244"/>
      <c r="HTI40" s="244"/>
      <c r="HTJ40" s="244"/>
      <c r="HTK40" s="244"/>
      <c r="HTL40" s="244"/>
      <c r="HTM40" s="244"/>
      <c r="HTN40" s="244"/>
      <c r="HTO40" s="244"/>
      <c r="HTP40" s="244"/>
      <c r="HTQ40" s="244"/>
      <c r="HTR40" s="244"/>
      <c r="HTS40" s="244"/>
      <c r="HTT40" s="244"/>
      <c r="HTU40" s="244"/>
      <c r="HTV40" s="244"/>
      <c r="HTW40" s="244"/>
      <c r="HTX40" s="244"/>
      <c r="HTY40" s="244"/>
      <c r="HTZ40" s="244"/>
      <c r="HUA40" s="244"/>
      <c r="HUB40" s="244"/>
      <c r="HUC40" s="244"/>
      <c r="HUD40" s="244"/>
      <c r="HUE40" s="244"/>
      <c r="HUF40" s="244"/>
      <c r="HUG40" s="244"/>
      <c r="HUH40" s="244"/>
      <c r="HUI40" s="244"/>
      <c r="HUJ40" s="244"/>
      <c r="HUK40" s="244"/>
      <c r="HUL40" s="244"/>
      <c r="HUM40" s="244"/>
      <c r="HUN40" s="244"/>
      <c r="HUO40" s="244"/>
      <c r="HUP40" s="244"/>
      <c r="HUQ40" s="244"/>
      <c r="HUR40" s="244"/>
      <c r="HUS40" s="244"/>
      <c r="HUT40" s="244"/>
      <c r="HUU40" s="244"/>
      <c r="HUV40" s="244"/>
      <c r="HUW40" s="244"/>
      <c r="HUX40" s="244"/>
      <c r="HUY40" s="244"/>
      <c r="HUZ40" s="244"/>
      <c r="HVA40" s="244"/>
      <c r="HVB40" s="244"/>
      <c r="HVC40" s="244"/>
      <c r="HVD40" s="244"/>
      <c r="HVE40" s="244"/>
      <c r="HVF40" s="244"/>
      <c r="HVG40" s="244"/>
      <c r="HVH40" s="244"/>
      <c r="HVI40" s="244"/>
      <c r="HVJ40" s="244"/>
      <c r="HVK40" s="244"/>
      <c r="HVL40" s="244"/>
      <c r="HVM40" s="244"/>
      <c r="HVN40" s="244"/>
      <c r="HVO40" s="244"/>
      <c r="HVP40" s="244"/>
      <c r="HVQ40" s="244"/>
      <c r="HVR40" s="244"/>
      <c r="HVS40" s="244"/>
      <c r="HVT40" s="244"/>
      <c r="HVU40" s="244"/>
      <c r="HVV40" s="244"/>
      <c r="HVW40" s="244"/>
      <c r="HVX40" s="244"/>
      <c r="HVY40" s="244"/>
      <c r="HVZ40" s="244"/>
      <c r="HWA40" s="244"/>
      <c r="HWB40" s="244"/>
      <c r="HWC40" s="244"/>
      <c r="HWD40" s="244"/>
      <c r="HWE40" s="244"/>
      <c r="HWF40" s="244"/>
      <c r="HWG40" s="244"/>
      <c r="HWH40" s="244"/>
      <c r="HWI40" s="244"/>
      <c r="HWJ40" s="244"/>
      <c r="HWK40" s="244"/>
      <c r="HWL40" s="244"/>
      <c r="HWM40" s="244"/>
      <c r="HWN40" s="244"/>
      <c r="HWO40" s="244"/>
      <c r="HWP40" s="244"/>
      <c r="HWQ40" s="244"/>
      <c r="HWR40" s="244"/>
      <c r="HWS40" s="244"/>
      <c r="HWT40" s="244"/>
      <c r="HWU40" s="244"/>
      <c r="HWV40" s="244"/>
      <c r="HWW40" s="244"/>
      <c r="HWX40" s="244"/>
      <c r="HWY40" s="244"/>
      <c r="HWZ40" s="244"/>
      <c r="HXA40" s="244"/>
      <c r="HXB40" s="244"/>
      <c r="HXC40" s="244"/>
      <c r="HXD40" s="244"/>
      <c r="HXE40" s="244"/>
      <c r="HXF40" s="244"/>
      <c r="HXG40" s="244"/>
      <c r="HXH40" s="244"/>
      <c r="HXI40" s="244"/>
      <c r="HXJ40" s="244"/>
      <c r="HXK40" s="244"/>
      <c r="HXL40" s="244"/>
      <c r="HXM40" s="244"/>
      <c r="HXN40" s="244"/>
      <c r="HXO40" s="244"/>
      <c r="HXP40" s="244"/>
      <c r="HXQ40" s="244"/>
      <c r="HXR40" s="244"/>
      <c r="HXS40" s="244"/>
      <c r="HXT40" s="244"/>
      <c r="HXU40" s="244"/>
      <c r="HXV40" s="244"/>
      <c r="HXW40" s="244"/>
      <c r="HXX40" s="244"/>
      <c r="HXY40" s="244"/>
      <c r="HXZ40" s="244"/>
      <c r="HYA40" s="244"/>
      <c r="HYB40" s="244"/>
      <c r="HYC40" s="244"/>
      <c r="HYD40" s="244"/>
      <c r="HYE40" s="244"/>
      <c r="HYF40" s="244"/>
      <c r="HYG40" s="244"/>
      <c r="HYH40" s="244"/>
      <c r="HYI40" s="244"/>
      <c r="HYJ40" s="244"/>
      <c r="HYK40" s="244"/>
      <c r="HYL40" s="244"/>
      <c r="HYM40" s="244"/>
      <c r="HYN40" s="244"/>
      <c r="HYO40" s="244"/>
      <c r="HYP40" s="244"/>
      <c r="HYQ40" s="244"/>
      <c r="HYR40" s="244"/>
      <c r="HYS40" s="244"/>
      <c r="HYT40" s="244"/>
      <c r="HYU40" s="244"/>
      <c r="HYV40" s="244"/>
      <c r="HYW40" s="244"/>
      <c r="HYX40" s="244"/>
      <c r="HYY40" s="244"/>
      <c r="HYZ40" s="244"/>
      <c r="HZA40" s="244"/>
      <c r="HZB40" s="244"/>
      <c r="HZC40" s="244"/>
      <c r="HZD40" s="244"/>
      <c r="HZE40" s="244"/>
      <c r="HZF40" s="244"/>
      <c r="HZG40" s="244"/>
      <c r="HZH40" s="244"/>
      <c r="HZI40" s="244"/>
      <c r="HZJ40" s="244"/>
      <c r="HZK40" s="244"/>
      <c r="HZL40" s="244"/>
      <c r="HZM40" s="244"/>
      <c r="HZN40" s="244"/>
      <c r="HZO40" s="244"/>
      <c r="HZP40" s="244"/>
      <c r="HZQ40" s="244"/>
      <c r="HZR40" s="244"/>
      <c r="HZS40" s="244"/>
      <c r="HZT40" s="244"/>
      <c r="HZU40" s="244"/>
      <c r="HZV40" s="244"/>
      <c r="HZW40" s="244"/>
      <c r="HZX40" s="244"/>
      <c r="HZY40" s="244"/>
      <c r="HZZ40" s="244"/>
      <c r="IAA40" s="244"/>
      <c r="IAB40" s="244"/>
      <c r="IAC40" s="244"/>
      <c r="IAD40" s="244"/>
      <c r="IAE40" s="244"/>
      <c r="IAF40" s="244"/>
      <c r="IAG40" s="244"/>
      <c r="IAH40" s="244"/>
      <c r="IAI40" s="244"/>
      <c r="IAJ40" s="244"/>
      <c r="IAK40" s="244"/>
      <c r="IAL40" s="244"/>
      <c r="IAM40" s="244"/>
      <c r="IAN40" s="244"/>
      <c r="IAO40" s="244"/>
      <c r="IAP40" s="244"/>
      <c r="IAQ40" s="244"/>
      <c r="IAR40" s="244"/>
      <c r="IAS40" s="244"/>
      <c r="IAT40" s="244"/>
      <c r="IAU40" s="244"/>
      <c r="IAV40" s="244"/>
      <c r="IAW40" s="244"/>
      <c r="IAX40" s="244"/>
      <c r="IAY40" s="244"/>
      <c r="IAZ40" s="244"/>
      <c r="IBA40" s="244"/>
      <c r="IBB40" s="244"/>
      <c r="IBC40" s="244"/>
      <c r="IBD40" s="244"/>
      <c r="IBE40" s="244"/>
      <c r="IBF40" s="244"/>
      <c r="IBG40" s="244"/>
      <c r="IBH40" s="244"/>
      <c r="IBI40" s="244"/>
      <c r="IBJ40" s="244"/>
      <c r="IBK40" s="244"/>
      <c r="IBL40" s="244"/>
      <c r="IBM40" s="244"/>
      <c r="IBN40" s="244"/>
      <c r="IBO40" s="244"/>
      <c r="IBP40" s="244"/>
      <c r="IBQ40" s="244"/>
      <c r="IBR40" s="244"/>
      <c r="IBS40" s="244"/>
      <c r="IBT40" s="244"/>
      <c r="IBU40" s="244"/>
      <c r="IBV40" s="244"/>
      <c r="IBW40" s="244"/>
      <c r="IBX40" s="244"/>
      <c r="IBY40" s="244"/>
      <c r="IBZ40" s="244"/>
      <c r="ICA40" s="244"/>
      <c r="ICB40" s="244"/>
      <c r="ICC40" s="244"/>
      <c r="ICD40" s="244"/>
      <c r="ICE40" s="244"/>
      <c r="ICF40" s="244"/>
      <c r="ICG40" s="244"/>
      <c r="ICH40" s="244"/>
      <c r="ICI40" s="244"/>
      <c r="ICJ40" s="244"/>
      <c r="ICK40" s="244"/>
      <c r="ICL40" s="244"/>
      <c r="ICM40" s="244"/>
      <c r="ICN40" s="244"/>
      <c r="ICO40" s="244"/>
      <c r="ICP40" s="244"/>
      <c r="ICQ40" s="244"/>
      <c r="ICR40" s="244"/>
      <c r="ICS40" s="244"/>
      <c r="ICT40" s="244"/>
      <c r="ICU40" s="244"/>
      <c r="ICV40" s="244"/>
      <c r="ICW40" s="244"/>
      <c r="ICX40" s="244"/>
      <c r="ICY40" s="244"/>
      <c r="ICZ40" s="244"/>
      <c r="IDA40" s="244"/>
      <c r="IDB40" s="244"/>
      <c r="IDC40" s="244"/>
      <c r="IDD40" s="244"/>
      <c r="IDE40" s="244"/>
      <c r="IDF40" s="244"/>
      <c r="IDG40" s="244"/>
      <c r="IDH40" s="244"/>
      <c r="IDI40" s="244"/>
      <c r="IDJ40" s="244"/>
      <c r="IDK40" s="244"/>
      <c r="IDL40" s="244"/>
      <c r="IDM40" s="244"/>
      <c r="IDN40" s="244"/>
      <c r="IDO40" s="244"/>
      <c r="IDP40" s="244"/>
      <c r="IDQ40" s="244"/>
      <c r="IDR40" s="244"/>
      <c r="IDS40" s="244"/>
      <c r="IDT40" s="244"/>
      <c r="IDU40" s="244"/>
      <c r="IDV40" s="244"/>
      <c r="IDW40" s="244"/>
      <c r="IDX40" s="244"/>
      <c r="IDY40" s="244"/>
      <c r="IDZ40" s="244"/>
      <c r="IEA40" s="244"/>
      <c r="IEB40" s="244"/>
      <c r="IEC40" s="244"/>
      <c r="IED40" s="244"/>
      <c r="IEE40" s="244"/>
      <c r="IEF40" s="244"/>
      <c r="IEG40" s="244"/>
      <c r="IEH40" s="244"/>
      <c r="IEI40" s="244"/>
      <c r="IEJ40" s="244"/>
      <c r="IEK40" s="244"/>
      <c r="IEL40" s="244"/>
      <c r="IEM40" s="244"/>
      <c r="IEN40" s="244"/>
      <c r="IEO40" s="244"/>
      <c r="IEP40" s="244"/>
      <c r="IEQ40" s="244"/>
      <c r="IER40" s="244"/>
      <c r="IES40" s="244"/>
      <c r="IET40" s="244"/>
      <c r="IEU40" s="244"/>
      <c r="IEV40" s="244"/>
      <c r="IEW40" s="244"/>
      <c r="IEX40" s="244"/>
      <c r="IEY40" s="244"/>
      <c r="IEZ40" s="244"/>
      <c r="IFA40" s="244"/>
      <c r="IFB40" s="244"/>
      <c r="IFC40" s="244"/>
      <c r="IFD40" s="244"/>
      <c r="IFE40" s="244"/>
      <c r="IFF40" s="244"/>
      <c r="IFG40" s="244"/>
      <c r="IFH40" s="244"/>
      <c r="IFI40" s="244"/>
      <c r="IFJ40" s="244"/>
      <c r="IFK40" s="244"/>
      <c r="IFL40" s="244"/>
      <c r="IFM40" s="244"/>
      <c r="IFN40" s="244"/>
      <c r="IFO40" s="244"/>
      <c r="IFP40" s="244"/>
      <c r="IFQ40" s="244"/>
      <c r="IFR40" s="244"/>
      <c r="IFS40" s="244"/>
      <c r="IFT40" s="244"/>
      <c r="IFU40" s="244"/>
      <c r="IFV40" s="244"/>
      <c r="IFW40" s="244"/>
      <c r="IFX40" s="244"/>
      <c r="IFY40" s="244"/>
      <c r="IFZ40" s="244"/>
      <c r="IGA40" s="244"/>
      <c r="IGB40" s="244"/>
      <c r="IGC40" s="244"/>
      <c r="IGD40" s="244"/>
      <c r="IGE40" s="244"/>
      <c r="IGF40" s="244"/>
      <c r="IGG40" s="244"/>
      <c r="IGH40" s="244"/>
      <c r="IGI40" s="244"/>
      <c r="IGJ40" s="244"/>
      <c r="IGK40" s="244"/>
      <c r="IGL40" s="244"/>
      <c r="IGM40" s="244"/>
      <c r="IGN40" s="244"/>
      <c r="IGO40" s="244"/>
      <c r="IGP40" s="244"/>
      <c r="IGQ40" s="244"/>
      <c r="IGR40" s="244"/>
      <c r="IGS40" s="244"/>
      <c r="IGT40" s="244"/>
      <c r="IGU40" s="244"/>
      <c r="IGV40" s="244"/>
      <c r="IGW40" s="244"/>
      <c r="IGX40" s="244"/>
      <c r="IGY40" s="244"/>
      <c r="IGZ40" s="244"/>
      <c r="IHA40" s="244"/>
      <c r="IHB40" s="244"/>
      <c r="IHC40" s="244"/>
      <c r="IHD40" s="244"/>
      <c r="IHE40" s="244"/>
      <c r="IHF40" s="244"/>
      <c r="IHG40" s="244"/>
      <c r="IHH40" s="244"/>
      <c r="IHI40" s="244"/>
      <c r="IHJ40" s="244"/>
      <c r="IHK40" s="244"/>
      <c r="IHL40" s="244"/>
      <c r="IHM40" s="244"/>
      <c r="IHN40" s="244"/>
      <c r="IHO40" s="244"/>
      <c r="IHP40" s="244"/>
      <c r="IHQ40" s="244"/>
      <c r="IHR40" s="244"/>
      <c r="IHS40" s="244"/>
      <c r="IHT40" s="244"/>
      <c r="IHU40" s="244"/>
      <c r="IHV40" s="244"/>
      <c r="IHW40" s="244"/>
      <c r="IHX40" s="244"/>
      <c r="IHY40" s="244"/>
      <c r="IHZ40" s="244"/>
      <c r="IIA40" s="244"/>
      <c r="IIB40" s="244"/>
      <c r="IIC40" s="244"/>
      <c r="IID40" s="244"/>
      <c r="IIE40" s="244"/>
      <c r="IIF40" s="244"/>
      <c r="IIG40" s="244"/>
      <c r="IIH40" s="244"/>
      <c r="III40" s="244"/>
      <c r="IIJ40" s="244"/>
      <c r="IIK40" s="244"/>
      <c r="IIL40" s="244"/>
      <c r="IIM40" s="244"/>
      <c r="IIN40" s="244"/>
      <c r="IIO40" s="244"/>
      <c r="IIP40" s="244"/>
      <c r="IIQ40" s="244"/>
      <c r="IIR40" s="244"/>
      <c r="IIS40" s="244"/>
      <c r="IIT40" s="244"/>
      <c r="IIU40" s="244"/>
      <c r="IIV40" s="244"/>
      <c r="IIW40" s="244"/>
      <c r="IIX40" s="244"/>
      <c r="IIY40" s="244"/>
      <c r="IIZ40" s="244"/>
      <c r="IJA40" s="244"/>
      <c r="IJB40" s="244"/>
      <c r="IJC40" s="244"/>
      <c r="IJD40" s="244"/>
      <c r="IJE40" s="244"/>
      <c r="IJF40" s="244"/>
      <c r="IJG40" s="244"/>
      <c r="IJH40" s="244"/>
      <c r="IJI40" s="244"/>
      <c r="IJJ40" s="244"/>
      <c r="IJK40" s="244"/>
      <c r="IJL40" s="244"/>
      <c r="IJM40" s="244"/>
      <c r="IJN40" s="244"/>
      <c r="IJO40" s="244"/>
      <c r="IJP40" s="244"/>
      <c r="IJQ40" s="244"/>
      <c r="IJR40" s="244"/>
      <c r="IJS40" s="244"/>
      <c r="IJT40" s="244"/>
      <c r="IJU40" s="244"/>
      <c r="IJV40" s="244"/>
      <c r="IJW40" s="244"/>
      <c r="IJX40" s="244"/>
      <c r="IJY40" s="244"/>
      <c r="IJZ40" s="244"/>
      <c r="IKA40" s="244"/>
      <c r="IKB40" s="244"/>
      <c r="IKC40" s="244"/>
      <c r="IKD40" s="244"/>
      <c r="IKE40" s="244"/>
      <c r="IKF40" s="244"/>
      <c r="IKG40" s="244"/>
      <c r="IKH40" s="244"/>
      <c r="IKI40" s="244"/>
      <c r="IKJ40" s="244"/>
      <c r="IKK40" s="244"/>
      <c r="IKL40" s="244"/>
      <c r="IKM40" s="244"/>
      <c r="IKN40" s="244"/>
      <c r="IKO40" s="244"/>
      <c r="IKP40" s="244"/>
      <c r="IKQ40" s="244"/>
      <c r="IKR40" s="244"/>
      <c r="IKS40" s="244"/>
      <c r="IKT40" s="244"/>
      <c r="IKU40" s="244"/>
      <c r="IKV40" s="244"/>
      <c r="IKW40" s="244"/>
      <c r="IKX40" s="244"/>
      <c r="IKY40" s="244"/>
      <c r="IKZ40" s="244"/>
      <c r="ILA40" s="244"/>
      <c r="ILB40" s="244"/>
      <c r="ILC40" s="244"/>
      <c r="ILD40" s="244"/>
      <c r="ILE40" s="244"/>
      <c r="ILF40" s="244"/>
      <c r="ILG40" s="244"/>
      <c r="ILH40" s="244"/>
      <c r="ILI40" s="244"/>
      <c r="ILJ40" s="244"/>
      <c r="ILK40" s="244"/>
      <c r="ILL40" s="244"/>
      <c r="ILM40" s="244"/>
      <c r="ILN40" s="244"/>
      <c r="ILO40" s="244"/>
      <c r="ILP40" s="244"/>
      <c r="ILQ40" s="244"/>
      <c r="ILR40" s="244"/>
      <c r="ILS40" s="244"/>
      <c r="ILT40" s="244"/>
      <c r="ILU40" s="244"/>
      <c r="ILV40" s="244"/>
      <c r="ILW40" s="244"/>
      <c r="ILX40" s="244"/>
      <c r="ILY40" s="244"/>
      <c r="ILZ40" s="244"/>
      <c r="IMA40" s="244"/>
      <c r="IMB40" s="244"/>
      <c r="IMC40" s="244"/>
      <c r="IMD40" s="244"/>
      <c r="IME40" s="244"/>
      <c r="IMF40" s="244"/>
      <c r="IMG40" s="244"/>
      <c r="IMH40" s="244"/>
      <c r="IMI40" s="244"/>
      <c r="IMJ40" s="244"/>
      <c r="IMK40" s="244"/>
      <c r="IML40" s="244"/>
      <c r="IMM40" s="244"/>
      <c r="IMN40" s="244"/>
      <c r="IMO40" s="244"/>
      <c r="IMP40" s="244"/>
      <c r="IMQ40" s="244"/>
      <c r="IMR40" s="244"/>
      <c r="IMS40" s="244"/>
      <c r="IMT40" s="244"/>
      <c r="IMU40" s="244"/>
      <c r="IMV40" s="244"/>
      <c r="IMW40" s="244"/>
      <c r="IMX40" s="244"/>
      <c r="IMY40" s="244"/>
      <c r="IMZ40" s="244"/>
      <c r="INA40" s="244"/>
      <c r="INB40" s="244"/>
      <c r="INC40" s="244"/>
      <c r="IND40" s="244"/>
      <c r="INE40" s="244"/>
      <c r="INF40" s="244"/>
      <c r="ING40" s="244"/>
      <c r="INH40" s="244"/>
      <c r="INI40" s="244"/>
      <c r="INJ40" s="244"/>
      <c r="INK40" s="244"/>
      <c r="INL40" s="244"/>
      <c r="INM40" s="244"/>
      <c r="INN40" s="244"/>
      <c r="INO40" s="244"/>
      <c r="INP40" s="244"/>
      <c r="INQ40" s="244"/>
      <c r="INR40" s="244"/>
      <c r="INS40" s="244"/>
      <c r="INT40" s="244"/>
      <c r="INU40" s="244"/>
      <c r="INV40" s="244"/>
      <c r="INW40" s="244"/>
      <c r="INX40" s="244"/>
      <c r="INY40" s="244"/>
      <c r="INZ40" s="244"/>
      <c r="IOA40" s="244"/>
      <c r="IOB40" s="244"/>
      <c r="IOC40" s="244"/>
      <c r="IOD40" s="244"/>
      <c r="IOE40" s="244"/>
      <c r="IOF40" s="244"/>
      <c r="IOG40" s="244"/>
      <c r="IOH40" s="244"/>
      <c r="IOI40" s="244"/>
      <c r="IOJ40" s="244"/>
      <c r="IOK40" s="244"/>
      <c r="IOL40" s="244"/>
      <c r="IOM40" s="244"/>
      <c r="ION40" s="244"/>
      <c r="IOO40" s="244"/>
      <c r="IOP40" s="244"/>
      <c r="IOQ40" s="244"/>
      <c r="IOR40" s="244"/>
      <c r="IOS40" s="244"/>
      <c r="IOT40" s="244"/>
      <c r="IOU40" s="244"/>
      <c r="IOV40" s="244"/>
      <c r="IOW40" s="244"/>
      <c r="IOX40" s="244"/>
      <c r="IOY40" s="244"/>
      <c r="IOZ40" s="244"/>
      <c r="IPA40" s="244"/>
      <c r="IPB40" s="244"/>
      <c r="IPC40" s="244"/>
      <c r="IPD40" s="244"/>
      <c r="IPE40" s="244"/>
      <c r="IPF40" s="244"/>
      <c r="IPG40" s="244"/>
      <c r="IPH40" s="244"/>
      <c r="IPI40" s="244"/>
      <c r="IPJ40" s="244"/>
      <c r="IPK40" s="244"/>
      <c r="IPL40" s="244"/>
      <c r="IPM40" s="244"/>
      <c r="IPN40" s="244"/>
      <c r="IPO40" s="244"/>
      <c r="IPP40" s="244"/>
      <c r="IPQ40" s="244"/>
      <c r="IPR40" s="244"/>
      <c r="IPS40" s="244"/>
      <c r="IPT40" s="244"/>
      <c r="IPU40" s="244"/>
      <c r="IPV40" s="244"/>
      <c r="IPW40" s="244"/>
      <c r="IPX40" s="244"/>
      <c r="IPY40" s="244"/>
      <c r="IPZ40" s="244"/>
      <c r="IQA40" s="244"/>
      <c r="IQB40" s="244"/>
      <c r="IQC40" s="244"/>
      <c r="IQD40" s="244"/>
      <c r="IQE40" s="244"/>
      <c r="IQF40" s="244"/>
      <c r="IQG40" s="244"/>
      <c r="IQH40" s="244"/>
      <c r="IQI40" s="244"/>
      <c r="IQJ40" s="244"/>
      <c r="IQK40" s="244"/>
      <c r="IQL40" s="244"/>
      <c r="IQM40" s="244"/>
      <c r="IQN40" s="244"/>
      <c r="IQO40" s="244"/>
      <c r="IQP40" s="244"/>
      <c r="IQQ40" s="244"/>
      <c r="IQR40" s="244"/>
      <c r="IQS40" s="244"/>
      <c r="IQT40" s="244"/>
      <c r="IQU40" s="244"/>
      <c r="IQV40" s="244"/>
      <c r="IQW40" s="244"/>
      <c r="IQX40" s="244"/>
      <c r="IQY40" s="244"/>
      <c r="IQZ40" s="244"/>
      <c r="IRA40" s="244"/>
      <c r="IRB40" s="244"/>
      <c r="IRC40" s="244"/>
      <c r="IRD40" s="244"/>
      <c r="IRE40" s="244"/>
      <c r="IRF40" s="244"/>
      <c r="IRG40" s="244"/>
      <c r="IRH40" s="244"/>
      <c r="IRI40" s="244"/>
      <c r="IRJ40" s="244"/>
      <c r="IRK40" s="244"/>
      <c r="IRL40" s="244"/>
      <c r="IRM40" s="244"/>
      <c r="IRN40" s="244"/>
      <c r="IRO40" s="244"/>
      <c r="IRP40" s="244"/>
      <c r="IRQ40" s="244"/>
      <c r="IRR40" s="244"/>
      <c r="IRS40" s="244"/>
      <c r="IRT40" s="244"/>
      <c r="IRU40" s="244"/>
      <c r="IRV40" s="244"/>
      <c r="IRW40" s="244"/>
      <c r="IRX40" s="244"/>
      <c r="IRY40" s="244"/>
      <c r="IRZ40" s="244"/>
      <c r="ISA40" s="244"/>
      <c r="ISB40" s="244"/>
      <c r="ISC40" s="244"/>
      <c r="ISD40" s="244"/>
      <c r="ISE40" s="244"/>
      <c r="ISF40" s="244"/>
      <c r="ISG40" s="244"/>
      <c r="ISH40" s="244"/>
      <c r="ISI40" s="244"/>
      <c r="ISJ40" s="244"/>
      <c r="ISK40" s="244"/>
      <c r="ISL40" s="244"/>
      <c r="ISM40" s="244"/>
      <c r="ISN40" s="244"/>
      <c r="ISO40" s="244"/>
      <c r="ISP40" s="244"/>
      <c r="ISQ40" s="244"/>
      <c r="ISR40" s="244"/>
      <c r="ISS40" s="244"/>
      <c r="IST40" s="244"/>
      <c r="ISU40" s="244"/>
      <c r="ISV40" s="244"/>
      <c r="ISW40" s="244"/>
      <c r="ISX40" s="244"/>
      <c r="ISY40" s="244"/>
      <c r="ISZ40" s="244"/>
      <c r="ITA40" s="244"/>
      <c r="ITB40" s="244"/>
      <c r="ITC40" s="244"/>
      <c r="ITD40" s="244"/>
      <c r="ITE40" s="244"/>
      <c r="ITF40" s="244"/>
      <c r="ITG40" s="244"/>
      <c r="ITH40" s="244"/>
      <c r="ITI40" s="244"/>
      <c r="ITJ40" s="244"/>
      <c r="ITK40" s="244"/>
      <c r="ITL40" s="244"/>
      <c r="ITM40" s="244"/>
      <c r="ITN40" s="244"/>
      <c r="ITO40" s="244"/>
      <c r="ITP40" s="244"/>
      <c r="ITQ40" s="244"/>
      <c r="ITR40" s="244"/>
      <c r="ITS40" s="244"/>
      <c r="ITT40" s="244"/>
      <c r="ITU40" s="244"/>
      <c r="ITV40" s="244"/>
      <c r="ITW40" s="244"/>
      <c r="ITX40" s="244"/>
      <c r="ITY40" s="244"/>
      <c r="ITZ40" s="244"/>
      <c r="IUA40" s="244"/>
      <c r="IUB40" s="244"/>
      <c r="IUC40" s="244"/>
      <c r="IUD40" s="244"/>
      <c r="IUE40" s="244"/>
      <c r="IUF40" s="244"/>
      <c r="IUG40" s="244"/>
      <c r="IUH40" s="244"/>
      <c r="IUI40" s="244"/>
      <c r="IUJ40" s="244"/>
      <c r="IUK40" s="244"/>
      <c r="IUL40" s="244"/>
      <c r="IUM40" s="244"/>
      <c r="IUN40" s="244"/>
      <c r="IUO40" s="244"/>
      <c r="IUP40" s="244"/>
      <c r="IUQ40" s="244"/>
      <c r="IUR40" s="244"/>
      <c r="IUS40" s="244"/>
      <c r="IUT40" s="244"/>
      <c r="IUU40" s="244"/>
      <c r="IUV40" s="244"/>
      <c r="IUW40" s="244"/>
      <c r="IUX40" s="244"/>
      <c r="IUY40" s="244"/>
      <c r="IUZ40" s="244"/>
      <c r="IVA40" s="244"/>
      <c r="IVB40" s="244"/>
      <c r="IVC40" s="244"/>
      <c r="IVD40" s="244"/>
      <c r="IVE40" s="244"/>
      <c r="IVF40" s="244"/>
      <c r="IVG40" s="244"/>
      <c r="IVH40" s="244"/>
      <c r="IVI40" s="244"/>
      <c r="IVJ40" s="244"/>
      <c r="IVK40" s="244"/>
      <c r="IVL40" s="244"/>
      <c r="IVM40" s="244"/>
      <c r="IVN40" s="244"/>
      <c r="IVO40" s="244"/>
      <c r="IVP40" s="244"/>
      <c r="IVQ40" s="244"/>
      <c r="IVR40" s="244"/>
      <c r="IVS40" s="244"/>
      <c r="IVT40" s="244"/>
      <c r="IVU40" s="244"/>
      <c r="IVV40" s="244"/>
      <c r="IVW40" s="244"/>
      <c r="IVX40" s="244"/>
      <c r="IVY40" s="244"/>
      <c r="IVZ40" s="244"/>
      <c r="IWA40" s="244"/>
      <c r="IWB40" s="244"/>
      <c r="IWC40" s="244"/>
      <c r="IWD40" s="244"/>
      <c r="IWE40" s="244"/>
      <c r="IWF40" s="244"/>
      <c r="IWG40" s="244"/>
      <c r="IWH40" s="244"/>
      <c r="IWI40" s="244"/>
      <c r="IWJ40" s="244"/>
      <c r="IWK40" s="244"/>
      <c r="IWL40" s="244"/>
      <c r="IWM40" s="244"/>
      <c r="IWN40" s="244"/>
      <c r="IWO40" s="244"/>
      <c r="IWP40" s="244"/>
      <c r="IWQ40" s="244"/>
      <c r="IWR40" s="244"/>
      <c r="IWS40" s="244"/>
      <c r="IWT40" s="244"/>
      <c r="IWU40" s="244"/>
      <c r="IWV40" s="244"/>
      <c r="IWW40" s="244"/>
      <c r="IWX40" s="244"/>
      <c r="IWY40" s="244"/>
      <c r="IWZ40" s="244"/>
      <c r="IXA40" s="244"/>
      <c r="IXB40" s="244"/>
      <c r="IXC40" s="244"/>
      <c r="IXD40" s="244"/>
      <c r="IXE40" s="244"/>
      <c r="IXF40" s="244"/>
      <c r="IXG40" s="244"/>
      <c r="IXH40" s="244"/>
      <c r="IXI40" s="244"/>
      <c r="IXJ40" s="244"/>
      <c r="IXK40" s="244"/>
      <c r="IXL40" s="244"/>
      <c r="IXM40" s="244"/>
      <c r="IXN40" s="244"/>
      <c r="IXO40" s="244"/>
      <c r="IXP40" s="244"/>
      <c r="IXQ40" s="244"/>
      <c r="IXR40" s="244"/>
      <c r="IXS40" s="244"/>
      <c r="IXT40" s="244"/>
      <c r="IXU40" s="244"/>
      <c r="IXV40" s="244"/>
      <c r="IXW40" s="244"/>
      <c r="IXX40" s="244"/>
      <c r="IXY40" s="244"/>
      <c r="IXZ40" s="244"/>
      <c r="IYA40" s="244"/>
      <c r="IYB40" s="244"/>
      <c r="IYC40" s="244"/>
      <c r="IYD40" s="244"/>
      <c r="IYE40" s="244"/>
      <c r="IYF40" s="244"/>
      <c r="IYG40" s="244"/>
      <c r="IYH40" s="244"/>
      <c r="IYI40" s="244"/>
      <c r="IYJ40" s="244"/>
      <c r="IYK40" s="244"/>
      <c r="IYL40" s="244"/>
      <c r="IYM40" s="244"/>
      <c r="IYN40" s="244"/>
      <c r="IYO40" s="244"/>
      <c r="IYP40" s="244"/>
      <c r="IYQ40" s="244"/>
      <c r="IYR40" s="244"/>
      <c r="IYS40" s="244"/>
      <c r="IYT40" s="244"/>
      <c r="IYU40" s="244"/>
      <c r="IYV40" s="244"/>
      <c r="IYW40" s="244"/>
      <c r="IYX40" s="244"/>
      <c r="IYY40" s="244"/>
      <c r="IYZ40" s="244"/>
      <c r="IZA40" s="244"/>
      <c r="IZB40" s="244"/>
      <c r="IZC40" s="244"/>
      <c r="IZD40" s="244"/>
      <c r="IZE40" s="244"/>
      <c r="IZF40" s="244"/>
      <c r="IZG40" s="244"/>
      <c r="IZH40" s="244"/>
      <c r="IZI40" s="244"/>
      <c r="IZJ40" s="244"/>
      <c r="IZK40" s="244"/>
      <c r="IZL40" s="244"/>
      <c r="IZM40" s="244"/>
      <c r="IZN40" s="244"/>
      <c r="IZO40" s="244"/>
      <c r="IZP40" s="244"/>
      <c r="IZQ40" s="244"/>
      <c r="IZR40" s="244"/>
      <c r="IZS40" s="244"/>
      <c r="IZT40" s="244"/>
      <c r="IZU40" s="244"/>
      <c r="IZV40" s="244"/>
      <c r="IZW40" s="244"/>
      <c r="IZX40" s="244"/>
      <c r="IZY40" s="244"/>
      <c r="IZZ40" s="244"/>
      <c r="JAA40" s="244"/>
      <c r="JAB40" s="244"/>
      <c r="JAC40" s="244"/>
      <c r="JAD40" s="244"/>
      <c r="JAE40" s="244"/>
      <c r="JAF40" s="244"/>
      <c r="JAG40" s="244"/>
      <c r="JAH40" s="244"/>
      <c r="JAI40" s="244"/>
      <c r="JAJ40" s="244"/>
      <c r="JAK40" s="244"/>
      <c r="JAL40" s="244"/>
      <c r="JAM40" s="244"/>
      <c r="JAN40" s="244"/>
      <c r="JAO40" s="244"/>
      <c r="JAP40" s="244"/>
      <c r="JAQ40" s="244"/>
      <c r="JAR40" s="244"/>
      <c r="JAS40" s="244"/>
      <c r="JAT40" s="244"/>
      <c r="JAU40" s="244"/>
      <c r="JAV40" s="244"/>
      <c r="JAW40" s="244"/>
      <c r="JAX40" s="244"/>
      <c r="JAY40" s="244"/>
      <c r="JAZ40" s="244"/>
      <c r="JBA40" s="244"/>
      <c r="JBB40" s="244"/>
      <c r="JBC40" s="244"/>
      <c r="JBD40" s="244"/>
      <c r="JBE40" s="244"/>
      <c r="JBF40" s="244"/>
      <c r="JBG40" s="244"/>
      <c r="JBH40" s="244"/>
      <c r="JBI40" s="244"/>
      <c r="JBJ40" s="244"/>
      <c r="JBK40" s="244"/>
      <c r="JBL40" s="244"/>
      <c r="JBM40" s="244"/>
      <c r="JBN40" s="244"/>
      <c r="JBO40" s="244"/>
      <c r="JBP40" s="244"/>
      <c r="JBQ40" s="244"/>
      <c r="JBR40" s="244"/>
      <c r="JBS40" s="244"/>
      <c r="JBT40" s="244"/>
      <c r="JBU40" s="244"/>
      <c r="JBV40" s="244"/>
      <c r="JBW40" s="244"/>
      <c r="JBX40" s="244"/>
      <c r="JBY40" s="244"/>
      <c r="JBZ40" s="244"/>
      <c r="JCA40" s="244"/>
      <c r="JCB40" s="244"/>
      <c r="JCC40" s="244"/>
      <c r="JCD40" s="244"/>
      <c r="JCE40" s="244"/>
      <c r="JCF40" s="244"/>
      <c r="JCG40" s="244"/>
      <c r="JCH40" s="244"/>
      <c r="JCI40" s="244"/>
      <c r="JCJ40" s="244"/>
      <c r="JCK40" s="244"/>
      <c r="JCL40" s="244"/>
      <c r="JCM40" s="244"/>
      <c r="JCN40" s="244"/>
      <c r="JCO40" s="244"/>
      <c r="JCP40" s="244"/>
      <c r="JCQ40" s="244"/>
      <c r="JCR40" s="244"/>
      <c r="JCS40" s="244"/>
      <c r="JCT40" s="244"/>
      <c r="JCU40" s="244"/>
      <c r="JCV40" s="244"/>
      <c r="JCW40" s="244"/>
      <c r="JCX40" s="244"/>
      <c r="JCY40" s="244"/>
      <c r="JCZ40" s="244"/>
      <c r="JDA40" s="244"/>
      <c r="JDB40" s="244"/>
      <c r="JDC40" s="244"/>
      <c r="JDD40" s="244"/>
      <c r="JDE40" s="244"/>
      <c r="JDF40" s="244"/>
      <c r="JDG40" s="244"/>
      <c r="JDH40" s="244"/>
      <c r="JDI40" s="244"/>
      <c r="JDJ40" s="244"/>
      <c r="JDK40" s="244"/>
      <c r="JDL40" s="244"/>
      <c r="JDM40" s="244"/>
      <c r="JDN40" s="244"/>
      <c r="JDO40" s="244"/>
      <c r="JDP40" s="244"/>
      <c r="JDQ40" s="244"/>
      <c r="JDR40" s="244"/>
      <c r="JDS40" s="244"/>
      <c r="JDT40" s="244"/>
      <c r="JDU40" s="244"/>
      <c r="JDV40" s="244"/>
      <c r="JDW40" s="244"/>
      <c r="JDX40" s="244"/>
      <c r="JDY40" s="244"/>
      <c r="JDZ40" s="244"/>
      <c r="JEA40" s="244"/>
      <c r="JEB40" s="244"/>
      <c r="JEC40" s="244"/>
      <c r="JED40" s="244"/>
      <c r="JEE40" s="244"/>
      <c r="JEF40" s="244"/>
      <c r="JEG40" s="244"/>
      <c r="JEH40" s="244"/>
      <c r="JEI40" s="244"/>
      <c r="JEJ40" s="244"/>
      <c r="JEK40" s="244"/>
      <c r="JEL40" s="244"/>
      <c r="JEM40" s="244"/>
      <c r="JEN40" s="244"/>
      <c r="JEO40" s="244"/>
      <c r="JEP40" s="244"/>
      <c r="JEQ40" s="244"/>
      <c r="JER40" s="244"/>
      <c r="JES40" s="244"/>
      <c r="JET40" s="244"/>
      <c r="JEU40" s="244"/>
      <c r="JEV40" s="244"/>
      <c r="JEW40" s="244"/>
      <c r="JEX40" s="244"/>
      <c r="JEY40" s="244"/>
      <c r="JEZ40" s="244"/>
      <c r="JFA40" s="244"/>
      <c r="JFB40" s="244"/>
      <c r="JFC40" s="244"/>
      <c r="JFD40" s="244"/>
      <c r="JFE40" s="244"/>
      <c r="JFF40" s="244"/>
      <c r="JFG40" s="244"/>
      <c r="JFH40" s="244"/>
      <c r="JFI40" s="244"/>
      <c r="JFJ40" s="244"/>
      <c r="JFK40" s="244"/>
      <c r="JFL40" s="244"/>
      <c r="JFM40" s="244"/>
      <c r="JFN40" s="244"/>
      <c r="JFO40" s="244"/>
      <c r="JFP40" s="244"/>
      <c r="JFQ40" s="244"/>
      <c r="JFR40" s="244"/>
      <c r="JFS40" s="244"/>
      <c r="JFT40" s="244"/>
      <c r="JFU40" s="244"/>
      <c r="JFV40" s="244"/>
      <c r="JFW40" s="244"/>
      <c r="JFX40" s="244"/>
      <c r="JFY40" s="244"/>
      <c r="JFZ40" s="244"/>
      <c r="JGA40" s="244"/>
      <c r="JGB40" s="244"/>
      <c r="JGC40" s="244"/>
      <c r="JGD40" s="244"/>
      <c r="JGE40" s="244"/>
      <c r="JGF40" s="244"/>
      <c r="JGG40" s="244"/>
      <c r="JGH40" s="244"/>
      <c r="JGI40" s="244"/>
      <c r="JGJ40" s="244"/>
      <c r="JGK40" s="244"/>
      <c r="JGL40" s="244"/>
      <c r="JGM40" s="244"/>
      <c r="JGN40" s="244"/>
      <c r="JGO40" s="244"/>
      <c r="JGP40" s="244"/>
      <c r="JGQ40" s="244"/>
      <c r="JGR40" s="244"/>
      <c r="JGS40" s="244"/>
      <c r="JGT40" s="244"/>
      <c r="JGU40" s="244"/>
      <c r="JGV40" s="244"/>
      <c r="JGW40" s="244"/>
      <c r="JGX40" s="244"/>
      <c r="JGY40" s="244"/>
      <c r="JGZ40" s="244"/>
      <c r="JHA40" s="244"/>
      <c r="JHB40" s="244"/>
      <c r="JHC40" s="244"/>
      <c r="JHD40" s="244"/>
      <c r="JHE40" s="244"/>
      <c r="JHF40" s="244"/>
      <c r="JHG40" s="244"/>
      <c r="JHH40" s="244"/>
      <c r="JHI40" s="244"/>
      <c r="JHJ40" s="244"/>
      <c r="JHK40" s="244"/>
      <c r="JHL40" s="244"/>
      <c r="JHM40" s="244"/>
      <c r="JHN40" s="244"/>
      <c r="JHO40" s="244"/>
      <c r="JHP40" s="244"/>
      <c r="JHQ40" s="244"/>
      <c r="JHR40" s="244"/>
      <c r="JHS40" s="244"/>
      <c r="JHT40" s="244"/>
      <c r="JHU40" s="244"/>
      <c r="JHV40" s="244"/>
      <c r="JHW40" s="244"/>
      <c r="JHX40" s="244"/>
      <c r="JHY40" s="244"/>
      <c r="JHZ40" s="244"/>
      <c r="JIA40" s="244"/>
      <c r="JIB40" s="244"/>
      <c r="JIC40" s="244"/>
      <c r="JID40" s="244"/>
      <c r="JIE40" s="244"/>
      <c r="JIF40" s="244"/>
      <c r="JIG40" s="244"/>
      <c r="JIH40" s="244"/>
      <c r="JII40" s="244"/>
      <c r="JIJ40" s="244"/>
      <c r="JIK40" s="244"/>
      <c r="JIL40" s="244"/>
      <c r="JIM40" s="244"/>
      <c r="JIN40" s="244"/>
      <c r="JIO40" s="244"/>
      <c r="JIP40" s="244"/>
      <c r="JIQ40" s="244"/>
      <c r="JIR40" s="244"/>
      <c r="JIS40" s="244"/>
      <c r="JIT40" s="244"/>
      <c r="JIU40" s="244"/>
      <c r="JIV40" s="244"/>
      <c r="JIW40" s="244"/>
      <c r="JIX40" s="244"/>
      <c r="JIY40" s="244"/>
      <c r="JIZ40" s="244"/>
      <c r="JJA40" s="244"/>
      <c r="JJB40" s="244"/>
      <c r="JJC40" s="244"/>
      <c r="JJD40" s="244"/>
      <c r="JJE40" s="244"/>
      <c r="JJF40" s="244"/>
      <c r="JJG40" s="244"/>
      <c r="JJH40" s="244"/>
      <c r="JJI40" s="244"/>
      <c r="JJJ40" s="244"/>
      <c r="JJK40" s="244"/>
      <c r="JJL40" s="244"/>
      <c r="JJM40" s="244"/>
      <c r="JJN40" s="244"/>
      <c r="JJO40" s="244"/>
      <c r="JJP40" s="244"/>
      <c r="JJQ40" s="244"/>
      <c r="JJR40" s="244"/>
      <c r="JJS40" s="244"/>
      <c r="JJT40" s="244"/>
      <c r="JJU40" s="244"/>
      <c r="JJV40" s="244"/>
      <c r="JJW40" s="244"/>
      <c r="JJX40" s="244"/>
      <c r="JJY40" s="244"/>
      <c r="JJZ40" s="244"/>
      <c r="JKA40" s="244"/>
      <c r="JKB40" s="244"/>
      <c r="JKC40" s="244"/>
      <c r="JKD40" s="244"/>
      <c r="JKE40" s="244"/>
      <c r="JKF40" s="244"/>
      <c r="JKG40" s="244"/>
      <c r="JKH40" s="244"/>
      <c r="JKI40" s="244"/>
      <c r="JKJ40" s="244"/>
      <c r="JKK40" s="244"/>
      <c r="JKL40" s="244"/>
      <c r="JKM40" s="244"/>
      <c r="JKN40" s="244"/>
      <c r="JKO40" s="244"/>
      <c r="JKP40" s="244"/>
      <c r="JKQ40" s="244"/>
      <c r="JKR40" s="244"/>
      <c r="JKS40" s="244"/>
      <c r="JKT40" s="244"/>
      <c r="JKU40" s="244"/>
      <c r="JKV40" s="244"/>
      <c r="JKW40" s="244"/>
      <c r="JKX40" s="244"/>
      <c r="JKY40" s="244"/>
      <c r="JKZ40" s="244"/>
      <c r="JLA40" s="244"/>
      <c r="JLB40" s="244"/>
      <c r="JLC40" s="244"/>
      <c r="JLD40" s="244"/>
      <c r="JLE40" s="244"/>
      <c r="JLF40" s="244"/>
      <c r="JLG40" s="244"/>
      <c r="JLH40" s="244"/>
      <c r="JLI40" s="244"/>
      <c r="JLJ40" s="244"/>
      <c r="JLK40" s="244"/>
      <c r="JLL40" s="244"/>
      <c r="JLM40" s="244"/>
      <c r="JLN40" s="244"/>
      <c r="JLO40" s="244"/>
      <c r="JLP40" s="244"/>
      <c r="JLQ40" s="244"/>
      <c r="JLR40" s="244"/>
      <c r="JLS40" s="244"/>
      <c r="JLT40" s="244"/>
      <c r="JLU40" s="244"/>
      <c r="JLV40" s="244"/>
      <c r="JLW40" s="244"/>
      <c r="JLX40" s="244"/>
      <c r="JLY40" s="244"/>
      <c r="JLZ40" s="244"/>
      <c r="JMA40" s="244"/>
      <c r="JMB40" s="244"/>
      <c r="JMC40" s="244"/>
      <c r="JMD40" s="244"/>
      <c r="JME40" s="244"/>
      <c r="JMF40" s="244"/>
      <c r="JMG40" s="244"/>
      <c r="JMH40" s="244"/>
      <c r="JMI40" s="244"/>
      <c r="JMJ40" s="244"/>
      <c r="JMK40" s="244"/>
      <c r="JML40" s="244"/>
      <c r="JMM40" s="244"/>
      <c r="JMN40" s="244"/>
      <c r="JMO40" s="244"/>
      <c r="JMP40" s="244"/>
      <c r="JMQ40" s="244"/>
      <c r="JMR40" s="244"/>
      <c r="JMS40" s="244"/>
      <c r="JMT40" s="244"/>
      <c r="JMU40" s="244"/>
      <c r="JMV40" s="244"/>
      <c r="JMW40" s="244"/>
      <c r="JMX40" s="244"/>
      <c r="JMY40" s="244"/>
      <c r="JMZ40" s="244"/>
      <c r="JNA40" s="244"/>
      <c r="JNB40" s="244"/>
      <c r="JNC40" s="244"/>
      <c r="JND40" s="244"/>
      <c r="JNE40" s="244"/>
      <c r="JNF40" s="244"/>
      <c r="JNG40" s="244"/>
      <c r="JNH40" s="244"/>
      <c r="JNI40" s="244"/>
      <c r="JNJ40" s="244"/>
      <c r="JNK40" s="244"/>
      <c r="JNL40" s="244"/>
      <c r="JNM40" s="244"/>
      <c r="JNN40" s="244"/>
      <c r="JNO40" s="244"/>
      <c r="JNP40" s="244"/>
      <c r="JNQ40" s="244"/>
      <c r="JNR40" s="244"/>
      <c r="JNS40" s="244"/>
      <c r="JNT40" s="244"/>
      <c r="JNU40" s="244"/>
      <c r="JNV40" s="244"/>
      <c r="JNW40" s="244"/>
      <c r="JNX40" s="244"/>
      <c r="JNY40" s="244"/>
      <c r="JNZ40" s="244"/>
      <c r="JOA40" s="244"/>
      <c r="JOB40" s="244"/>
      <c r="JOC40" s="244"/>
      <c r="JOD40" s="244"/>
      <c r="JOE40" s="244"/>
      <c r="JOF40" s="244"/>
      <c r="JOG40" s="244"/>
      <c r="JOH40" s="244"/>
      <c r="JOI40" s="244"/>
      <c r="JOJ40" s="244"/>
      <c r="JOK40" s="244"/>
      <c r="JOL40" s="244"/>
      <c r="JOM40" s="244"/>
      <c r="JON40" s="244"/>
      <c r="JOO40" s="244"/>
      <c r="JOP40" s="244"/>
      <c r="JOQ40" s="244"/>
      <c r="JOR40" s="244"/>
      <c r="JOS40" s="244"/>
      <c r="JOT40" s="244"/>
      <c r="JOU40" s="244"/>
      <c r="JOV40" s="244"/>
      <c r="JOW40" s="244"/>
      <c r="JOX40" s="244"/>
      <c r="JOY40" s="244"/>
      <c r="JOZ40" s="244"/>
      <c r="JPA40" s="244"/>
      <c r="JPB40" s="244"/>
      <c r="JPC40" s="244"/>
      <c r="JPD40" s="244"/>
      <c r="JPE40" s="244"/>
      <c r="JPF40" s="244"/>
      <c r="JPG40" s="244"/>
      <c r="JPH40" s="244"/>
      <c r="JPI40" s="244"/>
      <c r="JPJ40" s="244"/>
      <c r="JPK40" s="244"/>
      <c r="JPL40" s="244"/>
      <c r="JPM40" s="244"/>
      <c r="JPN40" s="244"/>
      <c r="JPO40" s="244"/>
      <c r="JPP40" s="244"/>
      <c r="JPQ40" s="244"/>
      <c r="JPR40" s="244"/>
      <c r="JPS40" s="244"/>
      <c r="JPT40" s="244"/>
      <c r="JPU40" s="244"/>
      <c r="JPV40" s="244"/>
      <c r="JPW40" s="244"/>
      <c r="JPX40" s="244"/>
      <c r="JPY40" s="244"/>
      <c r="JPZ40" s="244"/>
      <c r="JQA40" s="244"/>
      <c r="JQB40" s="244"/>
      <c r="JQC40" s="244"/>
      <c r="JQD40" s="244"/>
      <c r="JQE40" s="244"/>
      <c r="JQF40" s="244"/>
      <c r="JQG40" s="244"/>
      <c r="JQH40" s="244"/>
      <c r="JQI40" s="244"/>
      <c r="JQJ40" s="244"/>
      <c r="JQK40" s="244"/>
      <c r="JQL40" s="244"/>
      <c r="JQM40" s="244"/>
      <c r="JQN40" s="244"/>
      <c r="JQO40" s="244"/>
      <c r="JQP40" s="244"/>
      <c r="JQQ40" s="244"/>
      <c r="JQR40" s="244"/>
      <c r="JQS40" s="244"/>
      <c r="JQT40" s="244"/>
      <c r="JQU40" s="244"/>
      <c r="JQV40" s="244"/>
      <c r="JQW40" s="244"/>
      <c r="JQX40" s="244"/>
      <c r="JQY40" s="244"/>
      <c r="JQZ40" s="244"/>
      <c r="JRA40" s="244"/>
      <c r="JRB40" s="244"/>
      <c r="JRC40" s="244"/>
      <c r="JRD40" s="244"/>
      <c r="JRE40" s="244"/>
      <c r="JRF40" s="244"/>
      <c r="JRG40" s="244"/>
      <c r="JRH40" s="244"/>
      <c r="JRI40" s="244"/>
      <c r="JRJ40" s="244"/>
      <c r="JRK40" s="244"/>
      <c r="JRL40" s="244"/>
      <c r="JRM40" s="244"/>
      <c r="JRN40" s="244"/>
      <c r="JRO40" s="244"/>
      <c r="JRP40" s="244"/>
      <c r="JRQ40" s="244"/>
      <c r="JRR40" s="244"/>
      <c r="JRS40" s="244"/>
      <c r="JRT40" s="244"/>
      <c r="JRU40" s="244"/>
      <c r="JRV40" s="244"/>
      <c r="JRW40" s="244"/>
      <c r="JRX40" s="244"/>
      <c r="JRY40" s="244"/>
      <c r="JRZ40" s="244"/>
      <c r="JSA40" s="244"/>
      <c r="JSB40" s="244"/>
      <c r="JSC40" s="244"/>
      <c r="JSD40" s="244"/>
      <c r="JSE40" s="244"/>
      <c r="JSF40" s="244"/>
      <c r="JSG40" s="244"/>
      <c r="JSH40" s="244"/>
      <c r="JSI40" s="244"/>
      <c r="JSJ40" s="244"/>
      <c r="JSK40" s="244"/>
      <c r="JSL40" s="244"/>
      <c r="JSM40" s="244"/>
      <c r="JSN40" s="244"/>
      <c r="JSO40" s="244"/>
      <c r="JSP40" s="244"/>
      <c r="JSQ40" s="244"/>
      <c r="JSR40" s="244"/>
      <c r="JSS40" s="244"/>
      <c r="JST40" s="244"/>
      <c r="JSU40" s="244"/>
      <c r="JSV40" s="244"/>
      <c r="JSW40" s="244"/>
      <c r="JSX40" s="244"/>
      <c r="JSY40" s="244"/>
      <c r="JSZ40" s="244"/>
      <c r="JTA40" s="244"/>
      <c r="JTB40" s="244"/>
      <c r="JTC40" s="244"/>
      <c r="JTD40" s="244"/>
      <c r="JTE40" s="244"/>
      <c r="JTF40" s="244"/>
      <c r="JTG40" s="244"/>
      <c r="JTH40" s="244"/>
      <c r="JTI40" s="244"/>
      <c r="JTJ40" s="244"/>
      <c r="JTK40" s="244"/>
      <c r="JTL40" s="244"/>
      <c r="JTM40" s="244"/>
      <c r="JTN40" s="244"/>
      <c r="JTO40" s="244"/>
      <c r="JTP40" s="244"/>
      <c r="JTQ40" s="244"/>
      <c r="JTR40" s="244"/>
      <c r="JTS40" s="244"/>
      <c r="JTT40" s="244"/>
      <c r="JTU40" s="244"/>
      <c r="JTV40" s="244"/>
      <c r="JTW40" s="244"/>
      <c r="JTX40" s="244"/>
      <c r="JTY40" s="244"/>
      <c r="JTZ40" s="244"/>
      <c r="JUA40" s="244"/>
      <c r="JUB40" s="244"/>
      <c r="JUC40" s="244"/>
      <c r="JUD40" s="244"/>
      <c r="JUE40" s="244"/>
      <c r="JUF40" s="244"/>
      <c r="JUG40" s="244"/>
      <c r="JUH40" s="244"/>
      <c r="JUI40" s="244"/>
      <c r="JUJ40" s="244"/>
      <c r="JUK40" s="244"/>
      <c r="JUL40" s="244"/>
      <c r="JUM40" s="244"/>
      <c r="JUN40" s="244"/>
      <c r="JUO40" s="244"/>
      <c r="JUP40" s="244"/>
      <c r="JUQ40" s="244"/>
      <c r="JUR40" s="244"/>
      <c r="JUS40" s="244"/>
      <c r="JUT40" s="244"/>
      <c r="JUU40" s="244"/>
      <c r="JUV40" s="244"/>
      <c r="JUW40" s="244"/>
      <c r="JUX40" s="244"/>
      <c r="JUY40" s="244"/>
      <c r="JUZ40" s="244"/>
      <c r="JVA40" s="244"/>
      <c r="JVB40" s="244"/>
      <c r="JVC40" s="244"/>
      <c r="JVD40" s="244"/>
      <c r="JVE40" s="244"/>
      <c r="JVF40" s="244"/>
      <c r="JVG40" s="244"/>
      <c r="JVH40" s="244"/>
      <c r="JVI40" s="244"/>
      <c r="JVJ40" s="244"/>
      <c r="JVK40" s="244"/>
      <c r="JVL40" s="244"/>
      <c r="JVM40" s="244"/>
      <c r="JVN40" s="244"/>
      <c r="JVO40" s="244"/>
      <c r="JVP40" s="244"/>
      <c r="JVQ40" s="244"/>
      <c r="JVR40" s="244"/>
      <c r="JVS40" s="244"/>
      <c r="JVT40" s="244"/>
      <c r="JVU40" s="244"/>
      <c r="JVV40" s="244"/>
      <c r="JVW40" s="244"/>
      <c r="JVX40" s="244"/>
      <c r="JVY40" s="244"/>
      <c r="JVZ40" s="244"/>
      <c r="JWA40" s="244"/>
      <c r="JWB40" s="244"/>
      <c r="JWC40" s="244"/>
      <c r="JWD40" s="244"/>
      <c r="JWE40" s="244"/>
      <c r="JWF40" s="244"/>
      <c r="JWG40" s="244"/>
      <c r="JWH40" s="244"/>
      <c r="JWI40" s="244"/>
      <c r="JWJ40" s="244"/>
      <c r="JWK40" s="244"/>
      <c r="JWL40" s="244"/>
      <c r="JWM40" s="244"/>
      <c r="JWN40" s="244"/>
      <c r="JWO40" s="244"/>
      <c r="JWP40" s="244"/>
      <c r="JWQ40" s="244"/>
      <c r="JWR40" s="244"/>
      <c r="JWS40" s="244"/>
      <c r="JWT40" s="244"/>
      <c r="JWU40" s="244"/>
      <c r="JWV40" s="244"/>
      <c r="JWW40" s="244"/>
      <c r="JWX40" s="244"/>
      <c r="JWY40" s="244"/>
      <c r="JWZ40" s="244"/>
      <c r="JXA40" s="244"/>
      <c r="JXB40" s="244"/>
      <c r="JXC40" s="244"/>
      <c r="JXD40" s="244"/>
      <c r="JXE40" s="244"/>
      <c r="JXF40" s="244"/>
      <c r="JXG40" s="244"/>
      <c r="JXH40" s="244"/>
      <c r="JXI40" s="244"/>
      <c r="JXJ40" s="244"/>
      <c r="JXK40" s="244"/>
      <c r="JXL40" s="244"/>
      <c r="JXM40" s="244"/>
      <c r="JXN40" s="244"/>
      <c r="JXO40" s="244"/>
      <c r="JXP40" s="244"/>
      <c r="JXQ40" s="244"/>
      <c r="JXR40" s="244"/>
      <c r="JXS40" s="244"/>
      <c r="JXT40" s="244"/>
      <c r="JXU40" s="244"/>
      <c r="JXV40" s="244"/>
      <c r="JXW40" s="244"/>
      <c r="JXX40" s="244"/>
      <c r="JXY40" s="244"/>
      <c r="JXZ40" s="244"/>
      <c r="JYA40" s="244"/>
      <c r="JYB40" s="244"/>
      <c r="JYC40" s="244"/>
      <c r="JYD40" s="244"/>
      <c r="JYE40" s="244"/>
      <c r="JYF40" s="244"/>
      <c r="JYG40" s="244"/>
      <c r="JYH40" s="244"/>
      <c r="JYI40" s="244"/>
      <c r="JYJ40" s="244"/>
      <c r="JYK40" s="244"/>
      <c r="JYL40" s="244"/>
      <c r="JYM40" s="244"/>
      <c r="JYN40" s="244"/>
      <c r="JYO40" s="244"/>
      <c r="JYP40" s="244"/>
      <c r="JYQ40" s="244"/>
      <c r="JYR40" s="244"/>
      <c r="JYS40" s="244"/>
      <c r="JYT40" s="244"/>
      <c r="JYU40" s="244"/>
      <c r="JYV40" s="244"/>
      <c r="JYW40" s="244"/>
      <c r="JYX40" s="244"/>
      <c r="JYY40" s="244"/>
      <c r="JYZ40" s="244"/>
      <c r="JZA40" s="244"/>
      <c r="JZB40" s="244"/>
      <c r="JZC40" s="244"/>
      <c r="JZD40" s="244"/>
      <c r="JZE40" s="244"/>
      <c r="JZF40" s="244"/>
      <c r="JZG40" s="244"/>
      <c r="JZH40" s="244"/>
      <c r="JZI40" s="244"/>
      <c r="JZJ40" s="244"/>
      <c r="JZK40" s="244"/>
      <c r="JZL40" s="244"/>
      <c r="JZM40" s="244"/>
      <c r="JZN40" s="244"/>
      <c r="JZO40" s="244"/>
      <c r="JZP40" s="244"/>
      <c r="JZQ40" s="244"/>
      <c r="JZR40" s="244"/>
      <c r="JZS40" s="244"/>
      <c r="JZT40" s="244"/>
      <c r="JZU40" s="244"/>
      <c r="JZV40" s="244"/>
      <c r="JZW40" s="244"/>
      <c r="JZX40" s="244"/>
      <c r="JZY40" s="244"/>
      <c r="JZZ40" s="244"/>
      <c r="KAA40" s="244"/>
      <c r="KAB40" s="244"/>
      <c r="KAC40" s="244"/>
      <c r="KAD40" s="244"/>
      <c r="KAE40" s="244"/>
      <c r="KAF40" s="244"/>
      <c r="KAG40" s="244"/>
      <c r="KAH40" s="244"/>
      <c r="KAI40" s="244"/>
      <c r="KAJ40" s="244"/>
      <c r="KAK40" s="244"/>
      <c r="KAL40" s="244"/>
      <c r="KAM40" s="244"/>
      <c r="KAN40" s="244"/>
      <c r="KAO40" s="244"/>
      <c r="KAP40" s="244"/>
      <c r="KAQ40" s="244"/>
      <c r="KAR40" s="244"/>
      <c r="KAS40" s="244"/>
      <c r="KAT40" s="244"/>
      <c r="KAU40" s="244"/>
      <c r="KAV40" s="244"/>
      <c r="KAW40" s="244"/>
      <c r="KAX40" s="244"/>
      <c r="KAY40" s="244"/>
      <c r="KAZ40" s="244"/>
      <c r="KBA40" s="244"/>
      <c r="KBB40" s="244"/>
      <c r="KBC40" s="244"/>
      <c r="KBD40" s="244"/>
      <c r="KBE40" s="244"/>
      <c r="KBF40" s="244"/>
      <c r="KBG40" s="244"/>
      <c r="KBH40" s="244"/>
      <c r="KBI40" s="244"/>
      <c r="KBJ40" s="244"/>
      <c r="KBK40" s="244"/>
      <c r="KBL40" s="244"/>
      <c r="KBM40" s="244"/>
      <c r="KBN40" s="244"/>
      <c r="KBO40" s="244"/>
      <c r="KBP40" s="244"/>
      <c r="KBQ40" s="244"/>
      <c r="KBR40" s="244"/>
      <c r="KBS40" s="244"/>
      <c r="KBT40" s="244"/>
      <c r="KBU40" s="244"/>
      <c r="KBV40" s="244"/>
      <c r="KBW40" s="244"/>
      <c r="KBX40" s="244"/>
      <c r="KBY40" s="244"/>
      <c r="KBZ40" s="244"/>
      <c r="KCA40" s="244"/>
      <c r="KCB40" s="244"/>
      <c r="KCC40" s="244"/>
      <c r="KCD40" s="244"/>
      <c r="KCE40" s="244"/>
      <c r="KCF40" s="244"/>
      <c r="KCG40" s="244"/>
      <c r="KCH40" s="244"/>
      <c r="KCI40" s="244"/>
      <c r="KCJ40" s="244"/>
      <c r="KCK40" s="244"/>
      <c r="KCL40" s="244"/>
      <c r="KCM40" s="244"/>
      <c r="KCN40" s="244"/>
      <c r="KCO40" s="244"/>
      <c r="KCP40" s="244"/>
      <c r="KCQ40" s="244"/>
      <c r="KCR40" s="244"/>
      <c r="KCS40" s="244"/>
      <c r="KCT40" s="244"/>
      <c r="KCU40" s="244"/>
      <c r="KCV40" s="244"/>
      <c r="KCW40" s="244"/>
      <c r="KCX40" s="244"/>
      <c r="KCY40" s="244"/>
      <c r="KCZ40" s="244"/>
      <c r="KDA40" s="244"/>
      <c r="KDB40" s="244"/>
      <c r="KDC40" s="244"/>
      <c r="KDD40" s="244"/>
      <c r="KDE40" s="244"/>
      <c r="KDF40" s="244"/>
      <c r="KDG40" s="244"/>
      <c r="KDH40" s="244"/>
      <c r="KDI40" s="244"/>
      <c r="KDJ40" s="244"/>
      <c r="KDK40" s="244"/>
      <c r="KDL40" s="244"/>
      <c r="KDM40" s="244"/>
      <c r="KDN40" s="244"/>
      <c r="KDO40" s="244"/>
      <c r="KDP40" s="244"/>
      <c r="KDQ40" s="244"/>
      <c r="KDR40" s="244"/>
      <c r="KDS40" s="244"/>
      <c r="KDT40" s="244"/>
      <c r="KDU40" s="244"/>
      <c r="KDV40" s="244"/>
      <c r="KDW40" s="244"/>
      <c r="KDX40" s="244"/>
      <c r="KDY40" s="244"/>
      <c r="KDZ40" s="244"/>
      <c r="KEA40" s="244"/>
      <c r="KEB40" s="244"/>
      <c r="KEC40" s="244"/>
      <c r="KED40" s="244"/>
      <c r="KEE40" s="244"/>
      <c r="KEF40" s="244"/>
      <c r="KEG40" s="244"/>
      <c r="KEH40" s="244"/>
      <c r="KEI40" s="244"/>
      <c r="KEJ40" s="244"/>
      <c r="KEK40" s="244"/>
      <c r="KEL40" s="244"/>
      <c r="KEM40" s="244"/>
      <c r="KEN40" s="244"/>
      <c r="KEO40" s="244"/>
      <c r="KEP40" s="244"/>
      <c r="KEQ40" s="244"/>
      <c r="KER40" s="244"/>
      <c r="KES40" s="244"/>
      <c r="KET40" s="244"/>
      <c r="KEU40" s="244"/>
      <c r="KEV40" s="244"/>
      <c r="KEW40" s="244"/>
      <c r="KEX40" s="244"/>
      <c r="KEY40" s="244"/>
      <c r="KEZ40" s="244"/>
      <c r="KFA40" s="244"/>
      <c r="KFB40" s="244"/>
      <c r="KFC40" s="244"/>
      <c r="KFD40" s="244"/>
      <c r="KFE40" s="244"/>
      <c r="KFF40" s="244"/>
      <c r="KFG40" s="244"/>
      <c r="KFH40" s="244"/>
      <c r="KFI40" s="244"/>
      <c r="KFJ40" s="244"/>
      <c r="KFK40" s="244"/>
      <c r="KFL40" s="244"/>
      <c r="KFM40" s="244"/>
      <c r="KFN40" s="244"/>
      <c r="KFO40" s="244"/>
      <c r="KFP40" s="244"/>
      <c r="KFQ40" s="244"/>
      <c r="KFR40" s="244"/>
      <c r="KFS40" s="244"/>
      <c r="KFT40" s="244"/>
      <c r="KFU40" s="244"/>
      <c r="KFV40" s="244"/>
      <c r="KFW40" s="244"/>
      <c r="KFX40" s="244"/>
      <c r="KFY40" s="244"/>
      <c r="KFZ40" s="244"/>
      <c r="KGA40" s="244"/>
      <c r="KGB40" s="244"/>
      <c r="KGC40" s="244"/>
      <c r="KGD40" s="244"/>
      <c r="KGE40" s="244"/>
      <c r="KGF40" s="244"/>
      <c r="KGG40" s="244"/>
      <c r="KGH40" s="244"/>
      <c r="KGI40" s="244"/>
      <c r="KGJ40" s="244"/>
      <c r="KGK40" s="244"/>
      <c r="KGL40" s="244"/>
      <c r="KGM40" s="244"/>
      <c r="KGN40" s="244"/>
      <c r="KGO40" s="244"/>
      <c r="KGP40" s="244"/>
      <c r="KGQ40" s="244"/>
      <c r="KGR40" s="244"/>
      <c r="KGS40" s="244"/>
      <c r="KGT40" s="244"/>
      <c r="KGU40" s="244"/>
      <c r="KGV40" s="244"/>
      <c r="KGW40" s="244"/>
      <c r="KGX40" s="244"/>
      <c r="KGY40" s="244"/>
      <c r="KGZ40" s="244"/>
      <c r="KHA40" s="244"/>
      <c r="KHB40" s="244"/>
      <c r="KHC40" s="244"/>
      <c r="KHD40" s="244"/>
      <c r="KHE40" s="244"/>
      <c r="KHF40" s="244"/>
      <c r="KHG40" s="244"/>
      <c r="KHH40" s="244"/>
      <c r="KHI40" s="244"/>
      <c r="KHJ40" s="244"/>
      <c r="KHK40" s="244"/>
      <c r="KHL40" s="244"/>
      <c r="KHM40" s="244"/>
      <c r="KHN40" s="244"/>
      <c r="KHO40" s="244"/>
      <c r="KHP40" s="244"/>
      <c r="KHQ40" s="244"/>
      <c r="KHR40" s="244"/>
      <c r="KHS40" s="244"/>
      <c r="KHT40" s="244"/>
      <c r="KHU40" s="244"/>
      <c r="KHV40" s="244"/>
      <c r="KHW40" s="244"/>
      <c r="KHX40" s="244"/>
      <c r="KHY40" s="244"/>
      <c r="KHZ40" s="244"/>
      <c r="KIA40" s="244"/>
      <c r="KIB40" s="244"/>
      <c r="KIC40" s="244"/>
      <c r="KID40" s="244"/>
      <c r="KIE40" s="244"/>
      <c r="KIF40" s="244"/>
      <c r="KIG40" s="244"/>
      <c r="KIH40" s="244"/>
      <c r="KII40" s="244"/>
      <c r="KIJ40" s="244"/>
      <c r="KIK40" s="244"/>
      <c r="KIL40" s="244"/>
      <c r="KIM40" s="244"/>
      <c r="KIN40" s="244"/>
      <c r="KIO40" s="244"/>
      <c r="KIP40" s="244"/>
      <c r="KIQ40" s="244"/>
      <c r="KIR40" s="244"/>
      <c r="KIS40" s="244"/>
      <c r="KIT40" s="244"/>
      <c r="KIU40" s="244"/>
      <c r="KIV40" s="244"/>
      <c r="KIW40" s="244"/>
      <c r="KIX40" s="244"/>
      <c r="KIY40" s="244"/>
      <c r="KIZ40" s="244"/>
      <c r="KJA40" s="244"/>
      <c r="KJB40" s="244"/>
      <c r="KJC40" s="244"/>
      <c r="KJD40" s="244"/>
      <c r="KJE40" s="244"/>
      <c r="KJF40" s="244"/>
      <c r="KJG40" s="244"/>
      <c r="KJH40" s="244"/>
      <c r="KJI40" s="244"/>
      <c r="KJJ40" s="244"/>
      <c r="KJK40" s="244"/>
      <c r="KJL40" s="244"/>
      <c r="KJM40" s="244"/>
      <c r="KJN40" s="244"/>
      <c r="KJO40" s="244"/>
      <c r="KJP40" s="244"/>
      <c r="KJQ40" s="244"/>
      <c r="KJR40" s="244"/>
      <c r="KJS40" s="244"/>
      <c r="KJT40" s="244"/>
      <c r="KJU40" s="244"/>
      <c r="KJV40" s="244"/>
      <c r="KJW40" s="244"/>
      <c r="KJX40" s="244"/>
      <c r="KJY40" s="244"/>
      <c r="KJZ40" s="244"/>
      <c r="KKA40" s="244"/>
      <c r="KKB40" s="244"/>
      <c r="KKC40" s="244"/>
      <c r="KKD40" s="244"/>
      <c r="KKE40" s="244"/>
      <c r="KKF40" s="244"/>
      <c r="KKG40" s="244"/>
      <c r="KKH40" s="244"/>
      <c r="KKI40" s="244"/>
      <c r="KKJ40" s="244"/>
      <c r="KKK40" s="244"/>
      <c r="KKL40" s="244"/>
      <c r="KKM40" s="244"/>
      <c r="KKN40" s="244"/>
      <c r="KKO40" s="244"/>
      <c r="KKP40" s="244"/>
      <c r="KKQ40" s="244"/>
      <c r="KKR40" s="244"/>
      <c r="KKS40" s="244"/>
      <c r="KKT40" s="244"/>
      <c r="KKU40" s="244"/>
      <c r="KKV40" s="244"/>
      <c r="KKW40" s="244"/>
      <c r="KKX40" s="244"/>
      <c r="KKY40" s="244"/>
      <c r="KKZ40" s="244"/>
      <c r="KLA40" s="244"/>
      <c r="KLB40" s="244"/>
      <c r="KLC40" s="244"/>
      <c r="KLD40" s="244"/>
      <c r="KLE40" s="244"/>
      <c r="KLF40" s="244"/>
      <c r="KLG40" s="244"/>
      <c r="KLH40" s="244"/>
      <c r="KLI40" s="244"/>
      <c r="KLJ40" s="244"/>
      <c r="KLK40" s="244"/>
      <c r="KLL40" s="244"/>
      <c r="KLM40" s="244"/>
      <c r="KLN40" s="244"/>
      <c r="KLO40" s="244"/>
      <c r="KLP40" s="244"/>
      <c r="KLQ40" s="244"/>
      <c r="KLR40" s="244"/>
      <c r="KLS40" s="244"/>
      <c r="KLT40" s="244"/>
      <c r="KLU40" s="244"/>
      <c r="KLV40" s="244"/>
      <c r="KLW40" s="244"/>
      <c r="KLX40" s="244"/>
      <c r="KLY40" s="244"/>
      <c r="KLZ40" s="244"/>
      <c r="KMA40" s="244"/>
      <c r="KMB40" s="244"/>
      <c r="KMC40" s="244"/>
      <c r="KMD40" s="244"/>
      <c r="KME40" s="244"/>
      <c r="KMF40" s="244"/>
      <c r="KMG40" s="244"/>
      <c r="KMH40" s="244"/>
      <c r="KMI40" s="244"/>
      <c r="KMJ40" s="244"/>
      <c r="KMK40" s="244"/>
      <c r="KML40" s="244"/>
      <c r="KMM40" s="244"/>
      <c r="KMN40" s="244"/>
      <c r="KMO40" s="244"/>
      <c r="KMP40" s="244"/>
      <c r="KMQ40" s="244"/>
      <c r="KMR40" s="244"/>
      <c r="KMS40" s="244"/>
      <c r="KMT40" s="244"/>
      <c r="KMU40" s="244"/>
      <c r="KMV40" s="244"/>
      <c r="KMW40" s="244"/>
      <c r="KMX40" s="244"/>
      <c r="KMY40" s="244"/>
      <c r="KMZ40" s="244"/>
      <c r="KNA40" s="244"/>
      <c r="KNB40" s="244"/>
      <c r="KNC40" s="244"/>
      <c r="KND40" s="244"/>
      <c r="KNE40" s="244"/>
      <c r="KNF40" s="244"/>
      <c r="KNG40" s="244"/>
      <c r="KNH40" s="244"/>
      <c r="KNI40" s="244"/>
      <c r="KNJ40" s="244"/>
      <c r="KNK40" s="244"/>
      <c r="KNL40" s="244"/>
      <c r="KNM40" s="244"/>
      <c r="KNN40" s="244"/>
      <c r="KNO40" s="244"/>
      <c r="KNP40" s="244"/>
      <c r="KNQ40" s="244"/>
      <c r="KNR40" s="244"/>
      <c r="KNS40" s="244"/>
      <c r="KNT40" s="244"/>
      <c r="KNU40" s="244"/>
      <c r="KNV40" s="244"/>
      <c r="KNW40" s="244"/>
      <c r="KNX40" s="244"/>
      <c r="KNY40" s="244"/>
      <c r="KNZ40" s="244"/>
      <c r="KOA40" s="244"/>
      <c r="KOB40" s="244"/>
      <c r="KOC40" s="244"/>
      <c r="KOD40" s="244"/>
      <c r="KOE40" s="244"/>
      <c r="KOF40" s="244"/>
      <c r="KOG40" s="244"/>
      <c r="KOH40" s="244"/>
      <c r="KOI40" s="244"/>
      <c r="KOJ40" s="244"/>
      <c r="KOK40" s="244"/>
      <c r="KOL40" s="244"/>
      <c r="KOM40" s="244"/>
      <c r="KON40" s="244"/>
      <c r="KOO40" s="244"/>
      <c r="KOP40" s="244"/>
      <c r="KOQ40" s="244"/>
      <c r="KOR40" s="244"/>
      <c r="KOS40" s="244"/>
      <c r="KOT40" s="244"/>
      <c r="KOU40" s="244"/>
      <c r="KOV40" s="244"/>
      <c r="KOW40" s="244"/>
      <c r="KOX40" s="244"/>
      <c r="KOY40" s="244"/>
      <c r="KOZ40" s="244"/>
      <c r="KPA40" s="244"/>
      <c r="KPB40" s="244"/>
      <c r="KPC40" s="244"/>
      <c r="KPD40" s="244"/>
      <c r="KPE40" s="244"/>
      <c r="KPF40" s="244"/>
      <c r="KPG40" s="244"/>
      <c r="KPH40" s="244"/>
      <c r="KPI40" s="244"/>
      <c r="KPJ40" s="244"/>
      <c r="KPK40" s="244"/>
      <c r="KPL40" s="244"/>
      <c r="KPM40" s="244"/>
      <c r="KPN40" s="244"/>
      <c r="KPO40" s="244"/>
      <c r="KPP40" s="244"/>
      <c r="KPQ40" s="244"/>
      <c r="KPR40" s="244"/>
      <c r="KPS40" s="244"/>
      <c r="KPT40" s="244"/>
      <c r="KPU40" s="244"/>
      <c r="KPV40" s="244"/>
      <c r="KPW40" s="244"/>
      <c r="KPX40" s="244"/>
      <c r="KPY40" s="244"/>
      <c r="KPZ40" s="244"/>
      <c r="KQA40" s="244"/>
      <c r="KQB40" s="244"/>
      <c r="KQC40" s="244"/>
      <c r="KQD40" s="244"/>
      <c r="KQE40" s="244"/>
      <c r="KQF40" s="244"/>
      <c r="KQG40" s="244"/>
      <c r="KQH40" s="244"/>
      <c r="KQI40" s="244"/>
      <c r="KQJ40" s="244"/>
      <c r="KQK40" s="244"/>
      <c r="KQL40" s="244"/>
      <c r="KQM40" s="244"/>
      <c r="KQN40" s="244"/>
      <c r="KQO40" s="244"/>
      <c r="KQP40" s="244"/>
      <c r="KQQ40" s="244"/>
      <c r="KQR40" s="244"/>
      <c r="KQS40" s="244"/>
      <c r="KQT40" s="244"/>
      <c r="KQU40" s="244"/>
      <c r="KQV40" s="244"/>
      <c r="KQW40" s="244"/>
      <c r="KQX40" s="244"/>
      <c r="KQY40" s="244"/>
      <c r="KQZ40" s="244"/>
      <c r="KRA40" s="244"/>
      <c r="KRB40" s="244"/>
      <c r="KRC40" s="244"/>
      <c r="KRD40" s="244"/>
      <c r="KRE40" s="244"/>
      <c r="KRF40" s="244"/>
      <c r="KRG40" s="244"/>
      <c r="KRH40" s="244"/>
      <c r="KRI40" s="244"/>
      <c r="KRJ40" s="244"/>
      <c r="KRK40" s="244"/>
      <c r="KRL40" s="244"/>
      <c r="KRM40" s="244"/>
      <c r="KRN40" s="244"/>
      <c r="KRO40" s="244"/>
      <c r="KRP40" s="244"/>
      <c r="KRQ40" s="244"/>
      <c r="KRR40" s="244"/>
      <c r="KRS40" s="244"/>
      <c r="KRT40" s="244"/>
      <c r="KRU40" s="244"/>
      <c r="KRV40" s="244"/>
      <c r="KRW40" s="244"/>
      <c r="KRX40" s="244"/>
      <c r="KRY40" s="244"/>
      <c r="KRZ40" s="244"/>
      <c r="KSA40" s="244"/>
      <c r="KSB40" s="244"/>
      <c r="KSC40" s="244"/>
      <c r="KSD40" s="244"/>
      <c r="KSE40" s="244"/>
      <c r="KSF40" s="244"/>
      <c r="KSG40" s="244"/>
      <c r="KSH40" s="244"/>
      <c r="KSI40" s="244"/>
      <c r="KSJ40" s="244"/>
      <c r="KSK40" s="244"/>
      <c r="KSL40" s="244"/>
      <c r="KSM40" s="244"/>
      <c r="KSN40" s="244"/>
      <c r="KSO40" s="244"/>
      <c r="KSP40" s="244"/>
      <c r="KSQ40" s="244"/>
      <c r="KSR40" s="244"/>
      <c r="KSS40" s="244"/>
      <c r="KST40" s="244"/>
      <c r="KSU40" s="244"/>
      <c r="KSV40" s="244"/>
      <c r="KSW40" s="244"/>
      <c r="KSX40" s="244"/>
      <c r="KSY40" s="244"/>
      <c r="KSZ40" s="244"/>
      <c r="KTA40" s="244"/>
      <c r="KTB40" s="244"/>
      <c r="KTC40" s="244"/>
      <c r="KTD40" s="244"/>
      <c r="KTE40" s="244"/>
      <c r="KTF40" s="244"/>
      <c r="KTG40" s="244"/>
      <c r="KTH40" s="244"/>
      <c r="KTI40" s="244"/>
      <c r="KTJ40" s="244"/>
      <c r="KTK40" s="244"/>
      <c r="KTL40" s="244"/>
      <c r="KTM40" s="244"/>
      <c r="KTN40" s="244"/>
      <c r="KTO40" s="244"/>
      <c r="KTP40" s="244"/>
      <c r="KTQ40" s="244"/>
      <c r="KTR40" s="244"/>
      <c r="KTS40" s="244"/>
      <c r="KTT40" s="244"/>
      <c r="KTU40" s="244"/>
      <c r="KTV40" s="244"/>
      <c r="KTW40" s="244"/>
      <c r="KTX40" s="244"/>
      <c r="KTY40" s="244"/>
      <c r="KTZ40" s="244"/>
      <c r="KUA40" s="244"/>
      <c r="KUB40" s="244"/>
      <c r="KUC40" s="244"/>
      <c r="KUD40" s="244"/>
      <c r="KUE40" s="244"/>
      <c r="KUF40" s="244"/>
      <c r="KUG40" s="244"/>
      <c r="KUH40" s="244"/>
      <c r="KUI40" s="244"/>
      <c r="KUJ40" s="244"/>
      <c r="KUK40" s="244"/>
      <c r="KUL40" s="244"/>
      <c r="KUM40" s="244"/>
      <c r="KUN40" s="244"/>
      <c r="KUO40" s="244"/>
      <c r="KUP40" s="244"/>
      <c r="KUQ40" s="244"/>
      <c r="KUR40" s="244"/>
      <c r="KUS40" s="244"/>
      <c r="KUT40" s="244"/>
      <c r="KUU40" s="244"/>
      <c r="KUV40" s="244"/>
      <c r="KUW40" s="244"/>
      <c r="KUX40" s="244"/>
      <c r="KUY40" s="244"/>
      <c r="KUZ40" s="244"/>
      <c r="KVA40" s="244"/>
      <c r="KVB40" s="244"/>
      <c r="KVC40" s="244"/>
      <c r="KVD40" s="244"/>
      <c r="KVE40" s="244"/>
      <c r="KVF40" s="244"/>
      <c r="KVG40" s="244"/>
      <c r="KVH40" s="244"/>
      <c r="KVI40" s="244"/>
      <c r="KVJ40" s="244"/>
      <c r="KVK40" s="244"/>
      <c r="KVL40" s="244"/>
      <c r="KVM40" s="244"/>
      <c r="KVN40" s="244"/>
      <c r="KVO40" s="244"/>
      <c r="KVP40" s="244"/>
      <c r="KVQ40" s="244"/>
      <c r="KVR40" s="244"/>
      <c r="KVS40" s="244"/>
      <c r="KVT40" s="244"/>
      <c r="KVU40" s="244"/>
      <c r="KVV40" s="244"/>
      <c r="KVW40" s="244"/>
      <c r="KVX40" s="244"/>
      <c r="KVY40" s="244"/>
      <c r="KVZ40" s="244"/>
      <c r="KWA40" s="244"/>
      <c r="KWB40" s="244"/>
      <c r="KWC40" s="244"/>
      <c r="KWD40" s="244"/>
      <c r="KWE40" s="244"/>
      <c r="KWF40" s="244"/>
      <c r="KWG40" s="244"/>
      <c r="KWH40" s="244"/>
      <c r="KWI40" s="244"/>
      <c r="KWJ40" s="244"/>
      <c r="KWK40" s="244"/>
      <c r="KWL40" s="244"/>
      <c r="KWM40" s="244"/>
      <c r="KWN40" s="244"/>
      <c r="KWO40" s="244"/>
      <c r="KWP40" s="244"/>
      <c r="KWQ40" s="244"/>
      <c r="KWR40" s="244"/>
      <c r="KWS40" s="244"/>
      <c r="KWT40" s="244"/>
      <c r="KWU40" s="244"/>
      <c r="KWV40" s="244"/>
      <c r="KWW40" s="244"/>
      <c r="KWX40" s="244"/>
      <c r="KWY40" s="244"/>
      <c r="KWZ40" s="244"/>
      <c r="KXA40" s="244"/>
      <c r="KXB40" s="244"/>
      <c r="KXC40" s="244"/>
      <c r="KXD40" s="244"/>
      <c r="KXE40" s="244"/>
      <c r="KXF40" s="244"/>
      <c r="KXG40" s="244"/>
      <c r="KXH40" s="244"/>
      <c r="KXI40" s="244"/>
      <c r="KXJ40" s="244"/>
      <c r="KXK40" s="244"/>
      <c r="KXL40" s="244"/>
      <c r="KXM40" s="244"/>
      <c r="KXN40" s="244"/>
      <c r="KXO40" s="244"/>
      <c r="KXP40" s="244"/>
      <c r="KXQ40" s="244"/>
      <c r="KXR40" s="244"/>
      <c r="KXS40" s="244"/>
      <c r="KXT40" s="244"/>
      <c r="KXU40" s="244"/>
      <c r="KXV40" s="244"/>
      <c r="KXW40" s="244"/>
      <c r="KXX40" s="244"/>
      <c r="KXY40" s="244"/>
      <c r="KXZ40" s="244"/>
      <c r="KYA40" s="244"/>
      <c r="KYB40" s="244"/>
      <c r="KYC40" s="244"/>
      <c r="KYD40" s="244"/>
      <c r="KYE40" s="244"/>
      <c r="KYF40" s="244"/>
      <c r="KYG40" s="244"/>
      <c r="KYH40" s="244"/>
      <c r="KYI40" s="244"/>
      <c r="KYJ40" s="244"/>
      <c r="KYK40" s="244"/>
      <c r="KYL40" s="244"/>
      <c r="KYM40" s="244"/>
      <c r="KYN40" s="244"/>
      <c r="KYO40" s="244"/>
      <c r="KYP40" s="244"/>
      <c r="KYQ40" s="244"/>
      <c r="KYR40" s="244"/>
      <c r="KYS40" s="244"/>
      <c r="KYT40" s="244"/>
      <c r="KYU40" s="244"/>
      <c r="KYV40" s="244"/>
      <c r="KYW40" s="244"/>
      <c r="KYX40" s="244"/>
      <c r="KYY40" s="244"/>
      <c r="KYZ40" s="244"/>
      <c r="KZA40" s="244"/>
      <c r="KZB40" s="244"/>
      <c r="KZC40" s="244"/>
      <c r="KZD40" s="244"/>
      <c r="KZE40" s="244"/>
      <c r="KZF40" s="244"/>
      <c r="KZG40" s="244"/>
      <c r="KZH40" s="244"/>
      <c r="KZI40" s="244"/>
      <c r="KZJ40" s="244"/>
      <c r="KZK40" s="244"/>
      <c r="KZL40" s="244"/>
      <c r="KZM40" s="244"/>
      <c r="KZN40" s="244"/>
      <c r="KZO40" s="244"/>
      <c r="KZP40" s="244"/>
      <c r="KZQ40" s="244"/>
      <c r="KZR40" s="244"/>
      <c r="KZS40" s="244"/>
      <c r="KZT40" s="244"/>
      <c r="KZU40" s="244"/>
      <c r="KZV40" s="244"/>
      <c r="KZW40" s="244"/>
      <c r="KZX40" s="244"/>
      <c r="KZY40" s="244"/>
      <c r="KZZ40" s="244"/>
      <c r="LAA40" s="244"/>
      <c r="LAB40" s="244"/>
      <c r="LAC40" s="244"/>
      <c r="LAD40" s="244"/>
      <c r="LAE40" s="244"/>
      <c r="LAF40" s="244"/>
      <c r="LAG40" s="244"/>
      <c r="LAH40" s="244"/>
      <c r="LAI40" s="244"/>
      <c r="LAJ40" s="244"/>
      <c r="LAK40" s="244"/>
      <c r="LAL40" s="244"/>
      <c r="LAM40" s="244"/>
      <c r="LAN40" s="244"/>
      <c r="LAO40" s="244"/>
      <c r="LAP40" s="244"/>
      <c r="LAQ40" s="244"/>
      <c r="LAR40" s="244"/>
      <c r="LAS40" s="244"/>
      <c r="LAT40" s="244"/>
      <c r="LAU40" s="244"/>
      <c r="LAV40" s="244"/>
      <c r="LAW40" s="244"/>
      <c r="LAX40" s="244"/>
      <c r="LAY40" s="244"/>
      <c r="LAZ40" s="244"/>
      <c r="LBA40" s="244"/>
      <c r="LBB40" s="244"/>
      <c r="LBC40" s="244"/>
      <c r="LBD40" s="244"/>
      <c r="LBE40" s="244"/>
      <c r="LBF40" s="244"/>
      <c r="LBG40" s="244"/>
      <c r="LBH40" s="244"/>
      <c r="LBI40" s="244"/>
      <c r="LBJ40" s="244"/>
      <c r="LBK40" s="244"/>
      <c r="LBL40" s="244"/>
      <c r="LBM40" s="244"/>
      <c r="LBN40" s="244"/>
      <c r="LBO40" s="244"/>
      <c r="LBP40" s="244"/>
      <c r="LBQ40" s="244"/>
      <c r="LBR40" s="244"/>
      <c r="LBS40" s="244"/>
      <c r="LBT40" s="244"/>
      <c r="LBU40" s="244"/>
      <c r="LBV40" s="244"/>
      <c r="LBW40" s="244"/>
      <c r="LBX40" s="244"/>
      <c r="LBY40" s="244"/>
      <c r="LBZ40" s="244"/>
      <c r="LCA40" s="244"/>
      <c r="LCB40" s="244"/>
      <c r="LCC40" s="244"/>
      <c r="LCD40" s="244"/>
      <c r="LCE40" s="244"/>
      <c r="LCF40" s="244"/>
      <c r="LCG40" s="244"/>
      <c r="LCH40" s="244"/>
      <c r="LCI40" s="244"/>
      <c r="LCJ40" s="244"/>
      <c r="LCK40" s="244"/>
      <c r="LCL40" s="244"/>
      <c r="LCM40" s="244"/>
      <c r="LCN40" s="244"/>
      <c r="LCO40" s="244"/>
      <c r="LCP40" s="244"/>
      <c r="LCQ40" s="244"/>
      <c r="LCR40" s="244"/>
      <c r="LCS40" s="244"/>
      <c r="LCT40" s="244"/>
      <c r="LCU40" s="244"/>
      <c r="LCV40" s="244"/>
      <c r="LCW40" s="244"/>
      <c r="LCX40" s="244"/>
      <c r="LCY40" s="244"/>
      <c r="LCZ40" s="244"/>
      <c r="LDA40" s="244"/>
      <c r="LDB40" s="244"/>
      <c r="LDC40" s="244"/>
      <c r="LDD40" s="244"/>
      <c r="LDE40" s="244"/>
      <c r="LDF40" s="244"/>
      <c r="LDG40" s="244"/>
      <c r="LDH40" s="244"/>
      <c r="LDI40" s="244"/>
      <c r="LDJ40" s="244"/>
      <c r="LDK40" s="244"/>
      <c r="LDL40" s="244"/>
      <c r="LDM40" s="244"/>
      <c r="LDN40" s="244"/>
      <c r="LDO40" s="244"/>
      <c r="LDP40" s="244"/>
      <c r="LDQ40" s="244"/>
      <c r="LDR40" s="244"/>
      <c r="LDS40" s="244"/>
      <c r="LDT40" s="244"/>
      <c r="LDU40" s="244"/>
      <c r="LDV40" s="244"/>
      <c r="LDW40" s="244"/>
      <c r="LDX40" s="244"/>
      <c r="LDY40" s="244"/>
      <c r="LDZ40" s="244"/>
      <c r="LEA40" s="244"/>
      <c r="LEB40" s="244"/>
      <c r="LEC40" s="244"/>
      <c r="LED40" s="244"/>
      <c r="LEE40" s="244"/>
      <c r="LEF40" s="244"/>
      <c r="LEG40" s="244"/>
      <c r="LEH40" s="244"/>
      <c r="LEI40" s="244"/>
      <c r="LEJ40" s="244"/>
      <c r="LEK40" s="244"/>
      <c r="LEL40" s="244"/>
      <c r="LEM40" s="244"/>
      <c r="LEN40" s="244"/>
      <c r="LEO40" s="244"/>
      <c r="LEP40" s="244"/>
      <c r="LEQ40" s="244"/>
      <c r="LER40" s="244"/>
      <c r="LES40" s="244"/>
      <c r="LET40" s="244"/>
      <c r="LEU40" s="244"/>
      <c r="LEV40" s="244"/>
      <c r="LEW40" s="244"/>
      <c r="LEX40" s="244"/>
      <c r="LEY40" s="244"/>
      <c r="LEZ40" s="244"/>
      <c r="LFA40" s="244"/>
      <c r="LFB40" s="244"/>
      <c r="LFC40" s="244"/>
      <c r="LFD40" s="244"/>
      <c r="LFE40" s="244"/>
      <c r="LFF40" s="244"/>
      <c r="LFG40" s="244"/>
      <c r="LFH40" s="244"/>
      <c r="LFI40" s="244"/>
      <c r="LFJ40" s="244"/>
      <c r="LFK40" s="244"/>
      <c r="LFL40" s="244"/>
      <c r="LFM40" s="244"/>
      <c r="LFN40" s="244"/>
      <c r="LFO40" s="244"/>
      <c r="LFP40" s="244"/>
      <c r="LFQ40" s="244"/>
      <c r="LFR40" s="244"/>
      <c r="LFS40" s="244"/>
      <c r="LFT40" s="244"/>
      <c r="LFU40" s="244"/>
      <c r="LFV40" s="244"/>
      <c r="LFW40" s="244"/>
      <c r="LFX40" s="244"/>
      <c r="LFY40" s="244"/>
      <c r="LFZ40" s="244"/>
      <c r="LGA40" s="244"/>
      <c r="LGB40" s="244"/>
      <c r="LGC40" s="244"/>
      <c r="LGD40" s="244"/>
      <c r="LGE40" s="244"/>
      <c r="LGF40" s="244"/>
      <c r="LGG40" s="244"/>
      <c r="LGH40" s="244"/>
      <c r="LGI40" s="244"/>
      <c r="LGJ40" s="244"/>
      <c r="LGK40" s="244"/>
      <c r="LGL40" s="244"/>
      <c r="LGM40" s="244"/>
      <c r="LGN40" s="244"/>
      <c r="LGO40" s="244"/>
      <c r="LGP40" s="244"/>
      <c r="LGQ40" s="244"/>
      <c r="LGR40" s="244"/>
      <c r="LGS40" s="244"/>
      <c r="LGT40" s="244"/>
      <c r="LGU40" s="244"/>
      <c r="LGV40" s="244"/>
      <c r="LGW40" s="244"/>
      <c r="LGX40" s="244"/>
      <c r="LGY40" s="244"/>
      <c r="LGZ40" s="244"/>
      <c r="LHA40" s="244"/>
      <c r="LHB40" s="244"/>
      <c r="LHC40" s="244"/>
      <c r="LHD40" s="244"/>
      <c r="LHE40" s="244"/>
      <c r="LHF40" s="244"/>
      <c r="LHG40" s="244"/>
      <c r="LHH40" s="244"/>
      <c r="LHI40" s="244"/>
      <c r="LHJ40" s="244"/>
      <c r="LHK40" s="244"/>
      <c r="LHL40" s="244"/>
      <c r="LHM40" s="244"/>
      <c r="LHN40" s="244"/>
      <c r="LHO40" s="244"/>
      <c r="LHP40" s="244"/>
      <c r="LHQ40" s="244"/>
      <c r="LHR40" s="244"/>
      <c r="LHS40" s="244"/>
      <c r="LHT40" s="244"/>
      <c r="LHU40" s="244"/>
      <c r="LHV40" s="244"/>
      <c r="LHW40" s="244"/>
      <c r="LHX40" s="244"/>
      <c r="LHY40" s="244"/>
      <c r="LHZ40" s="244"/>
      <c r="LIA40" s="244"/>
      <c r="LIB40" s="244"/>
      <c r="LIC40" s="244"/>
      <c r="LID40" s="244"/>
      <c r="LIE40" s="244"/>
      <c r="LIF40" s="244"/>
      <c r="LIG40" s="244"/>
      <c r="LIH40" s="244"/>
      <c r="LII40" s="244"/>
      <c r="LIJ40" s="244"/>
      <c r="LIK40" s="244"/>
      <c r="LIL40" s="244"/>
      <c r="LIM40" s="244"/>
      <c r="LIN40" s="244"/>
      <c r="LIO40" s="244"/>
      <c r="LIP40" s="244"/>
      <c r="LIQ40" s="244"/>
      <c r="LIR40" s="244"/>
      <c r="LIS40" s="244"/>
      <c r="LIT40" s="244"/>
      <c r="LIU40" s="244"/>
      <c r="LIV40" s="244"/>
      <c r="LIW40" s="244"/>
      <c r="LIX40" s="244"/>
      <c r="LIY40" s="244"/>
      <c r="LIZ40" s="244"/>
      <c r="LJA40" s="244"/>
      <c r="LJB40" s="244"/>
      <c r="LJC40" s="244"/>
      <c r="LJD40" s="244"/>
      <c r="LJE40" s="244"/>
      <c r="LJF40" s="244"/>
      <c r="LJG40" s="244"/>
      <c r="LJH40" s="244"/>
      <c r="LJI40" s="244"/>
      <c r="LJJ40" s="244"/>
      <c r="LJK40" s="244"/>
      <c r="LJL40" s="244"/>
      <c r="LJM40" s="244"/>
      <c r="LJN40" s="244"/>
      <c r="LJO40" s="244"/>
      <c r="LJP40" s="244"/>
      <c r="LJQ40" s="244"/>
      <c r="LJR40" s="244"/>
      <c r="LJS40" s="244"/>
      <c r="LJT40" s="244"/>
      <c r="LJU40" s="244"/>
      <c r="LJV40" s="244"/>
      <c r="LJW40" s="244"/>
      <c r="LJX40" s="244"/>
      <c r="LJY40" s="244"/>
      <c r="LJZ40" s="244"/>
      <c r="LKA40" s="244"/>
      <c r="LKB40" s="244"/>
      <c r="LKC40" s="244"/>
      <c r="LKD40" s="244"/>
      <c r="LKE40" s="244"/>
      <c r="LKF40" s="244"/>
      <c r="LKG40" s="244"/>
      <c r="LKH40" s="244"/>
      <c r="LKI40" s="244"/>
      <c r="LKJ40" s="244"/>
      <c r="LKK40" s="244"/>
      <c r="LKL40" s="244"/>
      <c r="LKM40" s="244"/>
      <c r="LKN40" s="244"/>
      <c r="LKO40" s="244"/>
      <c r="LKP40" s="244"/>
      <c r="LKQ40" s="244"/>
      <c r="LKR40" s="244"/>
      <c r="LKS40" s="244"/>
      <c r="LKT40" s="244"/>
      <c r="LKU40" s="244"/>
      <c r="LKV40" s="244"/>
      <c r="LKW40" s="244"/>
      <c r="LKX40" s="244"/>
      <c r="LKY40" s="244"/>
      <c r="LKZ40" s="244"/>
      <c r="LLA40" s="244"/>
      <c r="LLB40" s="244"/>
      <c r="LLC40" s="244"/>
      <c r="LLD40" s="244"/>
      <c r="LLE40" s="244"/>
      <c r="LLF40" s="244"/>
      <c r="LLG40" s="244"/>
      <c r="LLH40" s="244"/>
      <c r="LLI40" s="244"/>
      <c r="LLJ40" s="244"/>
      <c r="LLK40" s="244"/>
      <c r="LLL40" s="244"/>
      <c r="LLM40" s="244"/>
      <c r="LLN40" s="244"/>
      <c r="LLO40" s="244"/>
      <c r="LLP40" s="244"/>
      <c r="LLQ40" s="244"/>
      <c r="LLR40" s="244"/>
      <c r="LLS40" s="244"/>
      <c r="LLT40" s="244"/>
      <c r="LLU40" s="244"/>
      <c r="LLV40" s="244"/>
      <c r="LLW40" s="244"/>
      <c r="LLX40" s="244"/>
      <c r="LLY40" s="244"/>
      <c r="LLZ40" s="244"/>
      <c r="LMA40" s="244"/>
      <c r="LMB40" s="244"/>
      <c r="LMC40" s="244"/>
      <c r="LMD40" s="244"/>
      <c r="LME40" s="244"/>
      <c r="LMF40" s="244"/>
      <c r="LMG40" s="244"/>
      <c r="LMH40" s="244"/>
      <c r="LMI40" s="244"/>
      <c r="LMJ40" s="244"/>
      <c r="LMK40" s="244"/>
      <c r="LML40" s="244"/>
      <c r="LMM40" s="244"/>
      <c r="LMN40" s="244"/>
      <c r="LMO40" s="244"/>
      <c r="LMP40" s="244"/>
      <c r="LMQ40" s="244"/>
      <c r="LMR40" s="244"/>
      <c r="LMS40" s="244"/>
      <c r="LMT40" s="244"/>
      <c r="LMU40" s="244"/>
      <c r="LMV40" s="244"/>
      <c r="LMW40" s="244"/>
      <c r="LMX40" s="244"/>
      <c r="LMY40" s="244"/>
      <c r="LMZ40" s="244"/>
      <c r="LNA40" s="244"/>
      <c r="LNB40" s="244"/>
      <c r="LNC40" s="244"/>
      <c r="LND40" s="244"/>
      <c r="LNE40" s="244"/>
      <c r="LNF40" s="244"/>
      <c r="LNG40" s="244"/>
      <c r="LNH40" s="244"/>
      <c r="LNI40" s="244"/>
      <c r="LNJ40" s="244"/>
      <c r="LNK40" s="244"/>
      <c r="LNL40" s="244"/>
      <c r="LNM40" s="244"/>
      <c r="LNN40" s="244"/>
      <c r="LNO40" s="244"/>
      <c r="LNP40" s="244"/>
      <c r="LNQ40" s="244"/>
      <c r="LNR40" s="244"/>
      <c r="LNS40" s="244"/>
      <c r="LNT40" s="244"/>
      <c r="LNU40" s="244"/>
      <c r="LNV40" s="244"/>
      <c r="LNW40" s="244"/>
      <c r="LNX40" s="244"/>
      <c r="LNY40" s="244"/>
      <c r="LNZ40" s="244"/>
      <c r="LOA40" s="244"/>
      <c r="LOB40" s="244"/>
      <c r="LOC40" s="244"/>
      <c r="LOD40" s="244"/>
      <c r="LOE40" s="244"/>
      <c r="LOF40" s="244"/>
      <c r="LOG40" s="244"/>
      <c r="LOH40" s="244"/>
      <c r="LOI40" s="244"/>
      <c r="LOJ40" s="244"/>
      <c r="LOK40" s="244"/>
      <c r="LOL40" s="244"/>
      <c r="LOM40" s="244"/>
      <c r="LON40" s="244"/>
      <c r="LOO40" s="244"/>
      <c r="LOP40" s="244"/>
      <c r="LOQ40" s="244"/>
      <c r="LOR40" s="244"/>
      <c r="LOS40" s="244"/>
      <c r="LOT40" s="244"/>
      <c r="LOU40" s="244"/>
      <c r="LOV40" s="244"/>
      <c r="LOW40" s="244"/>
      <c r="LOX40" s="244"/>
      <c r="LOY40" s="244"/>
      <c r="LOZ40" s="244"/>
      <c r="LPA40" s="244"/>
      <c r="LPB40" s="244"/>
      <c r="LPC40" s="244"/>
      <c r="LPD40" s="244"/>
      <c r="LPE40" s="244"/>
      <c r="LPF40" s="244"/>
      <c r="LPG40" s="244"/>
      <c r="LPH40" s="244"/>
      <c r="LPI40" s="244"/>
      <c r="LPJ40" s="244"/>
      <c r="LPK40" s="244"/>
      <c r="LPL40" s="244"/>
      <c r="LPM40" s="244"/>
      <c r="LPN40" s="244"/>
      <c r="LPO40" s="244"/>
      <c r="LPP40" s="244"/>
      <c r="LPQ40" s="244"/>
      <c r="LPR40" s="244"/>
      <c r="LPS40" s="244"/>
      <c r="LPT40" s="244"/>
      <c r="LPU40" s="244"/>
      <c r="LPV40" s="244"/>
      <c r="LPW40" s="244"/>
      <c r="LPX40" s="244"/>
      <c r="LPY40" s="244"/>
      <c r="LPZ40" s="244"/>
      <c r="LQA40" s="244"/>
      <c r="LQB40" s="244"/>
      <c r="LQC40" s="244"/>
      <c r="LQD40" s="244"/>
      <c r="LQE40" s="244"/>
      <c r="LQF40" s="244"/>
      <c r="LQG40" s="244"/>
      <c r="LQH40" s="244"/>
      <c r="LQI40" s="244"/>
      <c r="LQJ40" s="244"/>
      <c r="LQK40" s="244"/>
      <c r="LQL40" s="244"/>
      <c r="LQM40" s="244"/>
      <c r="LQN40" s="244"/>
      <c r="LQO40" s="244"/>
      <c r="LQP40" s="244"/>
      <c r="LQQ40" s="244"/>
      <c r="LQR40" s="244"/>
      <c r="LQS40" s="244"/>
      <c r="LQT40" s="244"/>
      <c r="LQU40" s="244"/>
      <c r="LQV40" s="244"/>
      <c r="LQW40" s="244"/>
      <c r="LQX40" s="244"/>
      <c r="LQY40" s="244"/>
      <c r="LQZ40" s="244"/>
      <c r="LRA40" s="244"/>
      <c r="LRB40" s="244"/>
      <c r="LRC40" s="244"/>
      <c r="LRD40" s="244"/>
      <c r="LRE40" s="244"/>
      <c r="LRF40" s="244"/>
      <c r="LRG40" s="244"/>
      <c r="LRH40" s="244"/>
      <c r="LRI40" s="244"/>
      <c r="LRJ40" s="244"/>
      <c r="LRK40" s="244"/>
      <c r="LRL40" s="244"/>
      <c r="LRM40" s="244"/>
      <c r="LRN40" s="244"/>
      <c r="LRO40" s="244"/>
      <c r="LRP40" s="244"/>
      <c r="LRQ40" s="244"/>
      <c r="LRR40" s="244"/>
      <c r="LRS40" s="244"/>
      <c r="LRT40" s="244"/>
      <c r="LRU40" s="244"/>
      <c r="LRV40" s="244"/>
      <c r="LRW40" s="244"/>
      <c r="LRX40" s="244"/>
      <c r="LRY40" s="244"/>
      <c r="LRZ40" s="244"/>
      <c r="LSA40" s="244"/>
      <c r="LSB40" s="244"/>
      <c r="LSC40" s="244"/>
      <c r="LSD40" s="244"/>
      <c r="LSE40" s="244"/>
      <c r="LSF40" s="244"/>
      <c r="LSG40" s="244"/>
      <c r="LSH40" s="244"/>
      <c r="LSI40" s="244"/>
      <c r="LSJ40" s="244"/>
      <c r="LSK40" s="244"/>
      <c r="LSL40" s="244"/>
      <c r="LSM40" s="244"/>
      <c r="LSN40" s="244"/>
      <c r="LSO40" s="244"/>
      <c r="LSP40" s="244"/>
      <c r="LSQ40" s="244"/>
      <c r="LSR40" s="244"/>
      <c r="LSS40" s="244"/>
      <c r="LST40" s="244"/>
      <c r="LSU40" s="244"/>
      <c r="LSV40" s="244"/>
      <c r="LSW40" s="244"/>
      <c r="LSX40" s="244"/>
      <c r="LSY40" s="244"/>
      <c r="LSZ40" s="244"/>
      <c r="LTA40" s="244"/>
      <c r="LTB40" s="244"/>
      <c r="LTC40" s="244"/>
      <c r="LTD40" s="244"/>
      <c r="LTE40" s="244"/>
      <c r="LTF40" s="244"/>
      <c r="LTG40" s="244"/>
      <c r="LTH40" s="244"/>
      <c r="LTI40" s="244"/>
      <c r="LTJ40" s="244"/>
      <c r="LTK40" s="244"/>
      <c r="LTL40" s="244"/>
      <c r="LTM40" s="244"/>
      <c r="LTN40" s="244"/>
      <c r="LTO40" s="244"/>
      <c r="LTP40" s="244"/>
      <c r="LTQ40" s="244"/>
      <c r="LTR40" s="244"/>
      <c r="LTS40" s="244"/>
      <c r="LTT40" s="244"/>
      <c r="LTU40" s="244"/>
      <c r="LTV40" s="244"/>
      <c r="LTW40" s="244"/>
      <c r="LTX40" s="244"/>
      <c r="LTY40" s="244"/>
      <c r="LTZ40" s="244"/>
      <c r="LUA40" s="244"/>
      <c r="LUB40" s="244"/>
      <c r="LUC40" s="244"/>
      <c r="LUD40" s="244"/>
      <c r="LUE40" s="244"/>
      <c r="LUF40" s="244"/>
      <c r="LUG40" s="244"/>
      <c r="LUH40" s="244"/>
      <c r="LUI40" s="244"/>
      <c r="LUJ40" s="244"/>
      <c r="LUK40" s="244"/>
      <c r="LUL40" s="244"/>
      <c r="LUM40" s="244"/>
      <c r="LUN40" s="244"/>
      <c r="LUO40" s="244"/>
      <c r="LUP40" s="244"/>
      <c r="LUQ40" s="244"/>
      <c r="LUR40" s="244"/>
      <c r="LUS40" s="244"/>
      <c r="LUT40" s="244"/>
      <c r="LUU40" s="244"/>
      <c r="LUV40" s="244"/>
      <c r="LUW40" s="244"/>
      <c r="LUX40" s="244"/>
      <c r="LUY40" s="244"/>
      <c r="LUZ40" s="244"/>
      <c r="LVA40" s="244"/>
      <c r="LVB40" s="244"/>
      <c r="LVC40" s="244"/>
      <c r="LVD40" s="244"/>
      <c r="LVE40" s="244"/>
      <c r="LVF40" s="244"/>
      <c r="LVG40" s="244"/>
      <c r="LVH40" s="244"/>
      <c r="LVI40" s="244"/>
      <c r="LVJ40" s="244"/>
      <c r="LVK40" s="244"/>
      <c r="LVL40" s="244"/>
      <c r="LVM40" s="244"/>
      <c r="LVN40" s="244"/>
      <c r="LVO40" s="244"/>
      <c r="LVP40" s="244"/>
      <c r="LVQ40" s="244"/>
      <c r="LVR40" s="244"/>
      <c r="LVS40" s="244"/>
      <c r="LVT40" s="244"/>
      <c r="LVU40" s="244"/>
      <c r="LVV40" s="244"/>
      <c r="LVW40" s="244"/>
      <c r="LVX40" s="244"/>
      <c r="LVY40" s="244"/>
      <c r="LVZ40" s="244"/>
      <c r="LWA40" s="244"/>
      <c r="LWB40" s="244"/>
      <c r="LWC40" s="244"/>
      <c r="LWD40" s="244"/>
      <c r="LWE40" s="244"/>
      <c r="LWF40" s="244"/>
      <c r="LWG40" s="244"/>
      <c r="LWH40" s="244"/>
      <c r="LWI40" s="244"/>
      <c r="LWJ40" s="244"/>
      <c r="LWK40" s="244"/>
      <c r="LWL40" s="244"/>
      <c r="LWM40" s="244"/>
      <c r="LWN40" s="244"/>
      <c r="LWO40" s="244"/>
      <c r="LWP40" s="244"/>
      <c r="LWQ40" s="244"/>
      <c r="LWR40" s="244"/>
      <c r="LWS40" s="244"/>
      <c r="LWT40" s="244"/>
      <c r="LWU40" s="244"/>
      <c r="LWV40" s="244"/>
      <c r="LWW40" s="244"/>
      <c r="LWX40" s="244"/>
      <c r="LWY40" s="244"/>
      <c r="LWZ40" s="244"/>
      <c r="LXA40" s="244"/>
      <c r="LXB40" s="244"/>
      <c r="LXC40" s="244"/>
      <c r="LXD40" s="244"/>
      <c r="LXE40" s="244"/>
      <c r="LXF40" s="244"/>
      <c r="LXG40" s="244"/>
      <c r="LXH40" s="244"/>
      <c r="LXI40" s="244"/>
      <c r="LXJ40" s="244"/>
      <c r="LXK40" s="244"/>
      <c r="LXL40" s="244"/>
      <c r="LXM40" s="244"/>
      <c r="LXN40" s="244"/>
      <c r="LXO40" s="244"/>
      <c r="LXP40" s="244"/>
      <c r="LXQ40" s="244"/>
      <c r="LXR40" s="244"/>
      <c r="LXS40" s="244"/>
      <c r="LXT40" s="244"/>
      <c r="LXU40" s="244"/>
      <c r="LXV40" s="244"/>
      <c r="LXW40" s="244"/>
      <c r="LXX40" s="244"/>
      <c r="LXY40" s="244"/>
      <c r="LXZ40" s="244"/>
      <c r="LYA40" s="244"/>
      <c r="LYB40" s="244"/>
      <c r="LYC40" s="244"/>
      <c r="LYD40" s="244"/>
      <c r="LYE40" s="244"/>
      <c r="LYF40" s="244"/>
      <c r="LYG40" s="244"/>
      <c r="LYH40" s="244"/>
      <c r="LYI40" s="244"/>
      <c r="LYJ40" s="244"/>
      <c r="LYK40" s="244"/>
      <c r="LYL40" s="244"/>
      <c r="LYM40" s="244"/>
      <c r="LYN40" s="244"/>
      <c r="LYO40" s="244"/>
      <c r="LYP40" s="244"/>
      <c r="LYQ40" s="244"/>
      <c r="LYR40" s="244"/>
      <c r="LYS40" s="244"/>
      <c r="LYT40" s="244"/>
      <c r="LYU40" s="244"/>
      <c r="LYV40" s="244"/>
      <c r="LYW40" s="244"/>
      <c r="LYX40" s="244"/>
      <c r="LYY40" s="244"/>
      <c r="LYZ40" s="244"/>
      <c r="LZA40" s="244"/>
      <c r="LZB40" s="244"/>
      <c r="LZC40" s="244"/>
      <c r="LZD40" s="244"/>
      <c r="LZE40" s="244"/>
      <c r="LZF40" s="244"/>
      <c r="LZG40" s="244"/>
      <c r="LZH40" s="244"/>
      <c r="LZI40" s="244"/>
      <c r="LZJ40" s="244"/>
      <c r="LZK40" s="244"/>
      <c r="LZL40" s="244"/>
      <c r="LZM40" s="244"/>
      <c r="LZN40" s="244"/>
      <c r="LZO40" s="244"/>
      <c r="LZP40" s="244"/>
      <c r="LZQ40" s="244"/>
      <c r="LZR40" s="244"/>
      <c r="LZS40" s="244"/>
      <c r="LZT40" s="244"/>
      <c r="LZU40" s="244"/>
      <c r="LZV40" s="244"/>
      <c r="LZW40" s="244"/>
      <c r="LZX40" s="244"/>
      <c r="LZY40" s="244"/>
      <c r="LZZ40" s="244"/>
      <c r="MAA40" s="244"/>
      <c r="MAB40" s="244"/>
      <c r="MAC40" s="244"/>
      <c r="MAD40" s="244"/>
      <c r="MAE40" s="244"/>
      <c r="MAF40" s="244"/>
      <c r="MAG40" s="244"/>
      <c r="MAH40" s="244"/>
      <c r="MAI40" s="244"/>
      <c r="MAJ40" s="244"/>
      <c r="MAK40" s="244"/>
      <c r="MAL40" s="244"/>
      <c r="MAM40" s="244"/>
      <c r="MAN40" s="244"/>
      <c r="MAO40" s="244"/>
      <c r="MAP40" s="244"/>
      <c r="MAQ40" s="244"/>
      <c r="MAR40" s="244"/>
      <c r="MAS40" s="244"/>
      <c r="MAT40" s="244"/>
      <c r="MAU40" s="244"/>
      <c r="MAV40" s="244"/>
      <c r="MAW40" s="244"/>
      <c r="MAX40" s="244"/>
      <c r="MAY40" s="244"/>
      <c r="MAZ40" s="244"/>
      <c r="MBA40" s="244"/>
      <c r="MBB40" s="244"/>
      <c r="MBC40" s="244"/>
      <c r="MBD40" s="244"/>
      <c r="MBE40" s="244"/>
      <c r="MBF40" s="244"/>
      <c r="MBG40" s="244"/>
      <c r="MBH40" s="244"/>
      <c r="MBI40" s="244"/>
      <c r="MBJ40" s="244"/>
      <c r="MBK40" s="244"/>
      <c r="MBL40" s="244"/>
      <c r="MBM40" s="244"/>
      <c r="MBN40" s="244"/>
      <c r="MBO40" s="244"/>
      <c r="MBP40" s="244"/>
      <c r="MBQ40" s="244"/>
      <c r="MBR40" s="244"/>
      <c r="MBS40" s="244"/>
      <c r="MBT40" s="244"/>
      <c r="MBU40" s="244"/>
      <c r="MBV40" s="244"/>
      <c r="MBW40" s="244"/>
      <c r="MBX40" s="244"/>
      <c r="MBY40" s="244"/>
      <c r="MBZ40" s="244"/>
      <c r="MCA40" s="244"/>
      <c r="MCB40" s="244"/>
      <c r="MCC40" s="244"/>
      <c r="MCD40" s="244"/>
      <c r="MCE40" s="244"/>
      <c r="MCF40" s="244"/>
      <c r="MCG40" s="244"/>
      <c r="MCH40" s="244"/>
      <c r="MCI40" s="244"/>
      <c r="MCJ40" s="244"/>
      <c r="MCK40" s="244"/>
      <c r="MCL40" s="244"/>
      <c r="MCM40" s="244"/>
      <c r="MCN40" s="244"/>
      <c r="MCO40" s="244"/>
      <c r="MCP40" s="244"/>
      <c r="MCQ40" s="244"/>
      <c r="MCR40" s="244"/>
      <c r="MCS40" s="244"/>
      <c r="MCT40" s="244"/>
      <c r="MCU40" s="244"/>
      <c r="MCV40" s="244"/>
      <c r="MCW40" s="244"/>
      <c r="MCX40" s="244"/>
      <c r="MCY40" s="244"/>
      <c r="MCZ40" s="244"/>
      <c r="MDA40" s="244"/>
      <c r="MDB40" s="244"/>
      <c r="MDC40" s="244"/>
      <c r="MDD40" s="244"/>
      <c r="MDE40" s="244"/>
      <c r="MDF40" s="244"/>
      <c r="MDG40" s="244"/>
      <c r="MDH40" s="244"/>
      <c r="MDI40" s="244"/>
      <c r="MDJ40" s="244"/>
      <c r="MDK40" s="244"/>
      <c r="MDL40" s="244"/>
      <c r="MDM40" s="244"/>
      <c r="MDN40" s="244"/>
      <c r="MDO40" s="244"/>
      <c r="MDP40" s="244"/>
      <c r="MDQ40" s="244"/>
      <c r="MDR40" s="244"/>
      <c r="MDS40" s="244"/>
      <c r="MDT40" s="244"/>
      <c r="MDU40" s="244"/>
      <c r="MDV40" s="244"/>
      <c r="MDW40" s="244"/>
      <c r="MDX40" s="244"/>
      <c r="MDY40" s="244"/>
      <c r="MDZ40" s="244"/>
      <c r="MEA40" s="244"/>
      <c r="MEB40" s="244"/>
      <c r="MEC40" s="244"/>
      <c r="MED40" s="244"/>
      <c r="MEE40" s="244"/>
      <c r="MEF40" s="244"/>
      <c r="MEG40" s="244"/>
      <c r="MEH40" s="244"/>
      <c r="MEI40" s="244"/>
      <c r="MEJ40" s="244"/>
      <c r="MEK40" s="244"/>
      <c r="MEL40" s="244"/>
      <c r="MEM40" s="244"/>
      <c r="MEN40" s="244"/>
      <c r="MEO40" s="244"/>
      <c r="MEP40" s="244"/>
      <c r="MEQ40" s="244"/>
      <c r="MER40" s="244"/>
      <c r="MES40" s="244"/>
      <c r="MET40" s="244"/>
      <c r="MEU40" s="244"/>
      <c r="MEV40" s="244"/>
      <c r="MEW40" s="244"/>
      <c r="MEX40" s="244"/>
      <c r="MEY40" s="244"/>
      <c r="MEZ40" s="244"/>
      <c r="MFA40" s="244"/>
      <c r="MFB40" s="244"/>
      <c r="MFC40" s="244"/>
      <c r="MFD40" s="244"/>
      <c r="MFE40" s="244"/>
      <c r="MFF40" s="244"/>
      <c r="MFG40" s="244"/>
      <c r="MFH40" s="244"/>
      <c r="MFI40" s="244"/>
      <c r="MFJ40" s="244"/>
      <c r="MFK40" s="244"/>
      <c r="MFL40" s="244"/>
      <c r="MFM40" s="244"/>
      <c r="MFN40" s="244"/>
      <c r="MFO40" s="244"/>
      <c r="MFP40" s="244"/>
      <c r="MFQ40" s="244"/>
      <c r="MFR40" s="244"/>
      <c r="MFS40" s="244"/>
      <c r="MFT40" s="244"/>
      <c r="MFU40" s="244"/>
      <c r="MFV40" s="244"/>
      <c r="MFW40" s="244"/>
      <c r="MFX40" s="244"/>
      <c r="MFY40" s="244"/>
      <c r="MFZ40" s="244"/>
      <c r="MGA40" s="244"/>
      <c r="MGB40" s="244"/>
      <c r="MGC40" s="244"/>
      <c r="MGD40" s="244"/>
      <c r="MGE40" s="244"/>
      <c r="MGF40" s="244"/>
      <c r="MGG40" s="244"/>
      <c r="MGH40" s="244"/>
      <c r="MGI40" s="244"/>
      <c r="MGJ40" s="244"/>
      <c r="MGK40" s="244"/>
      <c r="MGL40" s="244"/>
      <c r="MGM40" s="244"/>
      <c r="MGN40" s="244"/>
      <c r="MGO40" s="244"/>
      <c r="MGP40" s="244"/>
      <c r="MGQ40" s="244"/>
      <c r="MGR40" s="244"/>
      <c r="MGS40" s="244"/>
      <c r="MGT40" s="244"/>
      <c r="MGU40" s="244"/>
      <c r="MGV40" s="244"/>
      <c r="MGW40" s="244"/>
      <c r="MGX40" s="244"/>
      <c r="MGY40" s="244"/>
      <c r="MGZ40" s="244"/>
      <c r="MHA40" s="244"/>
      <c r="MHB40" s="244"/>
      <c r="MHC40" s="244"/>
      <c r="MHD40" s="244"/>
      <c r="MHE40" s="244"/>
      <c r="MHF40" s="244"/>
      <c r="MHG40" s="244"/>
      <c r="MHH40" s="244"/>
      <c r="MHI40" s="244"/>
      <c r="MHJ40" s="244"/>
      <c r="MHK40" s="244"/>
      <c r="MHL40" s="244"/>
      <c r="MHM40" s="244"/>
      <c r="MHN40" s="244"/>
      <c r="MHO40" s="244"/>
      <c r="MHP40" s="244"/>
      <c r="MHQ40" s="244"/>
      <c r="MHR40" s="244"/>
      <c r="MHS40" s="244"/>
      <c r="MHT40" s="244"/>
      <c r="MHU40" s="244"/>
      <c r="MHV40" s="244"/>
      <c r="MHW40" s="244"/>
      <c r="MHX40" s="244"/>
      <c r="MHY40" s="244"/>
      <c r="MHZ40" s="244"/>
      <c r="MIA40" s="244"/>
      <c r="MIB40" s="244"/>
      <c r="MIC40" s="244"/>
      <c r="MID40" s="244"/>
      <c r="MIE40" s="244"/>
      <c r="MIF40" s="244"/>
      <c r="MIG40" s="244"/>
      <c r="MIH40" s="244"/>
      <c r="MII40" s="244"/>
      <c r="MIJ40" s="244"/>
      <c r="MIK40" s="244"/>
      <c r="MIL40" s="244"/>
      <c r="MIM40" s="244"/>
      <c r="MIN40" s="244"/>
      <c r="MIO40" s="244"/>
      <c r="MIP40" s="244"/>
      <c r="MIQ40" s="244"/>
      <c r="MIR40" s="244"/>
      <c r="MIS40" s="244"/>
      <c r="MIT40" s="244"/>
      <c r="MIU40" s="244"/>
      <c r="MIV40" s="244"/>
      <c r="MIW40" s="244"/>
      <c r="MIX40" s="244"/>
      <c r="MIY40" s="244"/>
      <c r="MIZ40" s="244"/>
      <c r="MJA40" s="244"/>
      <c r="MJB40" s="244"/>
      <c r="MJC40" s="244"/>
      <c r="MJD40" s="244"/>
      <c r="MJE40" s="244"/>
      <c r="MJF40" s="244"/>
      <c r="MJG40" s="244"/>
      <c r="MJH40" s="244"/>
      <c r="MJI40" s="244"/>
      <c r="MJJ40" s="244"/>
      <c r="MJK40" s="244"/>
      <c r="MJL40" s="244"/>
      <c r="MJM40" s="244"/>
      <c r="MJN40" s="244"/>
      <c r="MJO40" s="244"/>
      <c r="MJP40" s="244"/>
      <c r="MJQ40" s="244"/>
      <c r="MJR40" s="244"/>
      <c r="MJS40" s="244"/>
      <c r="MJT40" s="244"/>
      <c r="MJU40" s="244"/>
      <c r="MJV40" s="244"/>
      <c r="MJW40" s="244"/>
      <c r="MJX40" s="244"/>
      <c r="MJY40" s="244"/>
      <c r="MJZ40" s="244"/>
      <c r="MKA40" s="244"/>
      <c r="MKB40" s="244"/>
      <c r="MKC40" s="244"/>
      <c r="MKD40" s="244"/>
      <c r="MKE40" s="244"/>
      <c r="MKF40" s="244"/>
      <c r="MKG40" s="244"/>
      <c r="MKH40" s="244"/>
      <c r="MKI40" s="244"/>
      <c r="MKJ40" s="244"/>
      <c r="MKK40" s="244"/>
      <c r="MKL40" s="244"/>
      <c r="MKM40" s="244"/>
      <c r="MKN40" s="244"/>
      <c r="MKO40" s="244"/>
      <c r="MKP40" s="244"/>
      <c r="MKQ40" s="244"/>
      <c r="MKR40" s="244"/>
      <c r="MKS40" s="244"/>
      <c r="MKT40" s="244"/>
      <c r="MKU40" s="244"/>
      <c r="MKV40" s="244"/>
      <c r="MKW40" s="244"/>
      <c r="MKX40" s="244"/>
      <c r="MKY40" s="244"/>
      <c r="MKZ40" s="244"/>
      <c r="MLA40" s="244"/>
      <c r="MLB40" s="244"/>
      <c r="MLC40" s="244"/>
      <c r="MLD40" s="244"/>
      <c r="MLE40" s="244"/>
      <c r="MLF40" s="244"/>
      <c r="MLG40" s="244"/>
      <c r="MLH40" s="244"/>
      <c r="MLI40" s="244"/>
      <c r="MLJ40" s="244"/>
      <c r="MLK40" s="244"/>
      <c r="MLL40" s="244"/>
      <c r="MLM40" s="244"/>
      <c r="MLN40" s="244"/>
      <c r="MLO40" s="244"/>
      <c r="MLP40" s="244"/>
      <c r="MLQ40" s="244"/>
      <c r="MLR40" s="244"/>
      <c r="MLS40" s="244"/>
      <c r="MLT40" s="244"/>
      <c r="MLU40" s="244"/>
      <c r="MLV40" s="244"/>
      <c r="MLW40" s="244"/>
      <c r="MLX40" s="244"/>
      <c r="MLY40" s="244"/>
      <c r="MLZ40" s="244"/>
      <c r="MMA40" s="244"/>
      <c r="MMB40" s="244"/>
      <c r="MMC40" s="244"/>
      <c r="MMD40" s="244"/>
      <c r="MME40" s="244"/>
      <c r="MMF40" s="244"/>
      <c r="MMG40" s="244"/>
      <c r="MMH40" s="244"/>
      <c r="MMI40" s="244"/>
      <c r="MMJ40" s="244"/>
      <c r="MMK40" s="244"/>
      <c r="MML40" s="244"/>
      <c r="MMM40" s="244"/>
      <c r="MMN40" s="244"/>
      <c r="MMO40" s="244"/>
      <c r="MMP40" s="244"/>
      <c r="MMQ40" s="244"/>
      <c r="MMR40" s="244"/>
      <c r="MMS40" s="244"/>
      <c r="MMT40" s="244"/>
      <c r="MMU40" s="244"/>
      <c r="MMV40" s="244"/>
      <c r="MMW40" s="244"/>
      <c r="MMX40" s="244"/>
      <c r="MMY40" s="244"/>
      <c r="MMZ40" s="244"/>
      <c r="MNA40" s="244"/>
      <c r="MNB40" s="244"/>
      <c r="MNC40" s="244"/>
      <c r="MND40" s="244"/>
      <c r="MNE40" s="244"/>
      <c r="MNF40" s="244"/>
      <c r="MNG40" s="244"/>
      <c r="MNH40" s="244"/>
      <c r="MNI40" s="244"/>
      <c r="MNJ40" s="244"/>
      <c r="MNK40" s="244"/>
      <c r="MNL40" s="244"/>
      <c r="MNM40" s="244"/>
      <c r="MNN40" s="244"/>
      <c r="MNO40" s="244"/>
      <c r="MNP40" s="244"/>
      <c r="MNQ40" s="244"/>
      <c r="MNR40" s="244"/>
      <c r="MNS40" s="244"/>
      <c r="MNT40" s="244"/>
      <c r="MNU40" s="244"/>
      <c r="MNV40" s="244"/>
      <c r="MNW40" s="244"/>
      <c r="MNX40" s="244"/>
      <c r="MNY40" s="244"/>
      <c r="MNZ40" s="244"/>
      <c r="MOA40" s="244"/>
      <c r="MOB40" s="244"/>
      <c r="MOC40" s="244"/>
      <c r="MOD40" s="244"/>
      <c r="MOE40" s="244"/>
      <c r="MOF40" s="244"/>
      <c r="MOG40" s="244"/>
      <c r="MOH40" s="244"/>
      <c r="MOI40" s="244"/>
      <c r="MOJ40" s="244"/>
      <c r="MOK40" s="244"/>
      <c r="MOL40" s="244"/>
      <c r="MOM40" s="244"/>
      <c r="MON40" s="244"/>
      <c r="MOO40" s="244"/>
      <c r="MOP40" s="244"/>
      <c r="MOQ40" s="244"/>
      <c r="MOR40" s="244"/>
      <c r="MOS40" s="244"/>
      <c r="MOT40" s="244"/>
      <c r="MOU40" s="244"/>
      <c r="MOV40" s="244"/>
      <c r="MOW40" s="244"/>
      <c r="MOX40" s="244"/>
      <c r="MOY40" s="244"/>
      <c r="MOZ40" s="244"/>
      <c r="MPA40" s="244"/>
      <c r="MPB40" s="244"/>
      <c r="MPC40" s="244"/>
      <c r="MPD40" s="244"/>
      <c r="MPE40" s="244"/>
      <c r="MPF40" s="244"/>
      <c r="MPG40" s="244"/>
      <c r="MPH40" s="244"/>
      <c r="MPI40" s="244"/>
      <c r="MPJ40" s="244"/>
      <c r="MPK40" s="244"/>
      <c r="MPL40" s="244"/>
      <c r="MPM40" s="244"/>
      <c r="MPN40" s="244"/>
      <c r="MPO40" s="244"/>
      <c r="MPP40" s="244"/>
      <c r="MPQ40" s="244"/>
      <c r="MPR40" s="244"/>
      <c r="MPS40" s="244"/>
      <c r="MPT40" s="244"/>
      <c r="MPU40" s="244"/>
      <c r="MPV40" s="244"/>
      <c r="MPW40" s="244"/>
      <c r="MPX40" s="244"/>
      <c r="MPY40" s="244"/>
      <c r="MPZ40" s="244"/>
      <c r="MQA40" s="244"/>
      <c r="MQB40" s="244"/>
      <c r="MQC40" s="244"/>
      <c r="MQD40" s="244"/>
      <c r="MQE40" s="244"/>
      <c r="MQF40" s="244"/>
      <c r="MQG40" s="244"/>
      <c r="MQH40" s="244"/>
      <c r="MQI40" s="244"/>
      <c r="MQJ40" s="244"/>
      <c r="MQK40" s="244"/>
      <c r="MQL40" s="244"/>
      <c r="MQM40" s="244"/>
      <c r="MQN40" s="244"/>
      <c r="MQO40" s="244"/>
      <c r="MQP40" s="244"/>
      <c r="MQQ40" s="244"/>
      <c r="MQR40" s="244"/>
      <c r="MQS40" s="244"/>
      <c r="MQT40" s="244"/>
      <c r="MQU40" s="244"/>
      <c r="MQV40" s="244"/>
      <c r="MQW40" s="244"/>
      <c r="MQX40" s="244"/>
      <c r="MQY40" s="244"/>
      <c r="MQZ40" s="244"/>
      <c r="MRA40" s="244"/>
      <c r="MRB40" s="244"/>
      <c r="MRC40" s="244"/>
      <c r="MRD40" s="244"/>
      <c r="MRE40" s="244"/>
      <c r="MRF40" s="244"/>
      <c r="MRG40" s="244"/>
      <c r="MRH40" s="244"/>
      <c r="MRI40" s="244"/>
      <c r="MRJ40" s="244"/>
      <c r="MRK40" s="244"/>
      <c r="MRL40" s="244"/>
      <c r="MRM40" s="244"/>
      <c r="MRN40" s="244"/>
      <c r="MRO40" s="244"/>
      <c r="MRP40" s="244"/>
      <c r="MRQ40" s="244"/>
      <c r="MRR40" s="244"/>
      <c r="MRS40" s="244"/>
      <c r="MRT40" s="244"/>
      <c r="MRU40" s="244"/>
      <c r="MRV40" s="244"/>
      <c r="MRW40" s="244"/>
      <c r="MRX40" s="244"/>
      <c r="MRY40" s="244"/>
      <c r="MRZ40" s="244"/>
      <c r="MSA40" s="244"/>
      <c r="MSB40" s="244"/>
      <c r="MSC40" s="244"/>
      <c r="MSD40" s="244"/>
      <c r="MSE40" s="244"/>
      <c r="MSF40" s="244"/>
      <c r="MSG40" s="244"/>
      <c r="MSH40" s="244"/>
      <c r="MSI40" s="244"/>
      <c r="MSJ40" s="244"/>
      <c r="MSK40" s="244"/>
      <c r="MSL40" s="244"/>
      <c r="MSM40" s="244"/>
      <c r="MSN40" s="244"/>
      <c r="MSO40" s="244"/>
      <c r="MSP40" s="244"/>
      <c r="MSQ40" s="244"/>
      <c r="MSR40" s="244"/>
      <c r="MSS40" s="244"/>
      <c r="MST40" s="244"/>
      <c r="MSU40" s="244"/>
      <c r="MSV40" s="244"/>
      <c r="MSW40" s="244"/>
      <c r="MSX40" s="244"/>
      <c r="MSY40" s="244"/>
      <c r="MSZ40" s="244"/>
      <c r="MTA40" s="244"/>
      <c r="MTB40" s="244"/>
      <c r="MTC40" s="244"/>
      <c r="MTD40" s="244"/>
      <c r="MTE40" s="244"/>
      <c r="MTF40" s="244"/>
      <c r="MTG40" s="244"/>
      <c r="MTH40" s="244"/>
      <c r="MTI40" s="244"/>
      <c r="MTJ40" s="244"/>
      <c r="MTK40" s="244"/>
      <c r="MTL40" s="244"/>
      <c r="MTM40" s="244"/>
      <c r="MTN40" s="244"/>
      <c r="MTO40" s="244"/>
      <c r="MTP40" s="244"/>
      <c r="MTQ40" s="244"/>
      <c r="MTR40" s="244"/>
      <c r="MTS40" s="244"/>
      <c r="MTT40" s="244"/>
      <c r="MTU40" s="244"/>
      <c r="MTV40" s="244"/>
      <c r="MTW40" s="244"/>
      <c r="MTX40" s="244"/>
      <c r="MTY40" s="244"/>
      <c r="MTZ40" s="244"/>
      <c r="MUA40" s="244"/>
      <c r="MUB40" s="244"/>
      <c r="MUC40" s="244"/>
      <c r="MUD40" s="244"/>
      <c r="MUE40" s="244"/>
      <c r="MUF40" s="244"/>
      <c r="MUG40" s="244"/>
      <c r="MUH40" s="244"/>
      <c r="MUI40" s="244"/>
      <c r="MUJ40" s="244"/>
      <c r="MUK40" s="244"/>
      <c r="MUL40" s="244"/>
      <c r="MUM40" s="244"/>
      <c r="MUN40" s="244"/>
      <c r="MUO40" s="244"/>
      <c r="MUP40" s="244"/>
      <c r="MUQ40" s="244"/>
      <c r="MUR40" s="244"/>
      <c r="MUS40" s="244"/>
      <c r="MUT40" s="244"/>
      <c r="MUU40" s="244"/>
      <c r="MUV40" s="244"/>
      <c r="MUW40" s="244"/>
      <c r="MUX40" s="244"/>
      <c r="MUY40" s="244"/>
      <c r="MUZ40" s="244"/>
      <c r="MVA40" s="244"/>
      <c r="MVB40" s="244"/>
      <c r="MVC40" s="244"/>
      <c r="MVD40" s="244"/>
      <c r="MVE40" s="244"/>
      <c r="MVF40" s="244"/>
      <c r="MVG40" s="244"/>
      <c r="MVH40" s="244"/>
      <c r="MVI40" s="244"/>
      <c r="MVJ40" s="244"/>
      <c r="MVK40" s="244"/>
      <c r="MVL40" s="244"/>
      <c r="MVM40" s="244"/>
      <c r="MVN40" s="244"/>
      <c r="MVO40" s="244"/>
      <c r="MVP40" s="244"/>
      <c r="MVQ40" s="244"/>
      <c r="MVR40" s="244"/>
      <c r="MVS40" s="244"/>
      <c r="MVT40" s="244"/>
      <c r="MVU40" s="244"/>
      <c r="MVV40" s="244"/>
      <c r="MVW40" s="244"/>
      <c r="MVX40" s="244"/>
      <c r="MVY40" s="244"/>
      <c r="MVZ40" s="244"/>
      <c r="MWA40" s="244"/>
      <c r="MWB40" s="244"/>
      <c r="MWC40" s="244"/>
      <c r="MWD40" s="244"/>
      <c r="MWE40" s="244"/>
      <c r="MWF40" s="244"/>
      <c r="MWG40" s="244"/>
      <c r="MWH40" s="244"/>
      <c r="MWI40" s="244"/>
      <c r="MWJ40" s="244"/>
      <c r="MWK40" s="244"/>
      <c r="MWL40" s="244"/>
      <c r="MWM40" s="244"/>
      <c r="MWN40" s="244"/>
      <c r="MWO40" s="244"/>
      <c r="MWP40" s="244"/>
      <c r="MWQ40" s="244"/>
      <c r="MWR40" s="244"/>
      <c r="MWS40" s="244"/>
      <c r="MWT40" s="244"/>
      <c r="MWU40" s="244"/>
      <c r="MWV40" s="244"/>
      <c r="MWW40" s="244"/>
      <c r="MWX40" s="244"/>
      <c r="MWY40" s="244"/>
      <c r="MWZ40" s="244"/>
      <c r="MXA40" s="244"/>
      <c r="MXB40" s="244"/>
      <c r="MXC40" s="244"/>
      <c r="MXD40" s="244"/>
      <c r="MXE40" s="244"/>
      <c r="MXF40" s="244"/>
      <c r="MXG40" s="244"/>
      <c r="MXH40" s="244"/>
      <c r="MXI40" s="244"/>
      <c r="MXJ40" s="244"/>
      <c r="MXK40" s="244"/>
      <c r="MXL40" s="244"/>
      <c r="MXM40" s="244"/>
      <c r="MXN40" s="244"/>
      <c r="MXO40" s="244"/>
      <c r="MXP40" s="244"/>
      <c r="MXQ40" s="244"/>
      <c r="MXR40" s="244"/>
      <c r="MXS40" s="244"/>
      <c r="MXT40" s="244"/>
      <c r="MXU40" s="244"/>
      <c r="MXV40" s="244"/>
      <c r="MXW40" s="244"/>
      <c r="MXX40" s="244"/>
      <c r="MXY40" s="244"/>
      <c r="MXZ40" s="244"/>
      <c r="MYA40" s="244"/>
      <c r="MYB40" s="244"/>
      <c r="MYC40" s="244"/>
      <c r="MYD40" s="244"/>
      <c r="MYE40" s="244"/>
      <c r="MYF40" s="244"/>
      <c r="MYG40" s="244"/>
      <c r="MYH40" s="244"/>
      <c r="MYI40" s="244"/>
      <c r="MYJ40" s="244"/>
      <c r="MYK40" s="244"/>
      <c r="MYL40" s="244"/>
      <c r="MYM40" s="244"/>
      <c r="MYN40" s="244"/>
      <c r="MYO40" s="244"/>
      <c r="MYP40" s="244"/>
      <c r="MYQ40" s="244"/>
      <c r="MYR40" s="244"/>
      <c r="MYS40" s="244"/>
      <c r="MYT40" s="244"/>
      <c r="MYU40" s="244"/>
      <c r="MYV40" s="244"/>
      <c r="MYW40" s="244"/>
      <c r="MYX40" s="244"/>
      <c r="MYY40" s="244"/>
      <c r="MYZ40" s="244"/>
      <c r="MZA40" s="244"/>
      <c r="MZB40" s="244"/>
      <c r="MZC40" s="244"/>
      <c r="MZD40" s="244"/>
      <c r="MZE40" s="244"/>
      <c r="MZF40" s="244"/>
      <c r="MZG40" s="244"/>
      <c r="MZH40" s="244"/>
      <c r="MZI40" s="244"/>
      <c r="MZJ40" s="244"/>
      <c r="MZK40" s="244"/>
      <c r="MZL40" s="244"/>
      <c r="MZM40" s="244"/>
      <c r="MZN40" s="244"/>
      <c r="MZO40" s="244"/>
      <c r="MZP40" s="244"/>
      <c r="MZQ40" s="244"/>
      <c r="MZR40" s="244"/>
      <c r="MZS40" s="244"/>
      <c r="MZT40" s="244"/>
      <c r="MZU40" s="244"/>
      <c r="MZV40" s="244"/>
      <c r="MZW40" s="244"/>
      <c r="MZX40" s="244"/>
      <c r="MZY40" s="244"/>
      <c r="MZZ40" s="244"/>
      <c r="NAA40" s="244"/>
      <c r="NAB40" s="244"/>
      <c r="NAC40" s="244"/>
      <c r="NAD40" s="244"/>
      <c r="NAE40" s="244"/>
      <c r="NAF40" s="244"/>
      <c r="NAG40" s="244"/>
      <c r="NAH40" s="244"/>
      <c r="NAI40" s="244"/>
      <c r="NAJ40" s="244"/>
      <c r="NAK40" s="244"/>
      <c r="NAL40" s="244"/>
      <c r="NAM40" s="244"/>
      <c r="NAN40" s="244"/>
      <c r="NAO40" s="244"/>
      <c r="NAP40" s="244"/>
      <c r="NAQ40" s="244"/>
      <c r="NAR40" s="244"/>
      <c r="NAS40" s="244"/>
      <c r="NAT40" s="244"/>
      <c r="NAU40" s="244"/>
      <c r="NAV40" s="244"/>
      <c r="NAW40" s="244"/>
      <c r="NAX40" s="244"/>
      <c r="NAY40" s="244"/>
      <c r="NAZ40" s="244"/>
      <c r="NBA40" s="244"/>
      <c r="NBB40" s="244"/>
      <c r="NBC40" s="244"/>
      <c r="NBD40" s="244"/>
      <c r="NBE40" s="244"/>
      <c r="NBF40" s="244"/>
      <c r="NBG40" s="244"/>
      <c r="NBH40" s="244"/>
      <c r="NBI40" s="244"/>
      <c r="NBJ40" s="244"/>
      <c r="NBK40" s="244"/>
      <c r="NBL40" s="244"/>
      <c r="NBM40" s="244"/>
      <c r="NBN40" s="244"/>
      <c r="NBO40" s="244"/>
      <c r="NBP40" s="244"/>
      <c r="NBQ40" s="244"/>
      <c r="NBR40" s="244"/>
      <c r="NBS40" s="244"/>
      <c r="NBT40" s="244"/>
      <c r="NBU40" s="244"/>
      <c r="NBV40" s="244"/>
      <c r="NBW40" s="244"/>
      <c r="NBX40" s="244"/>
      <c r="NBY40" s="244"/>
      <c r="NBZ40" s="244"/>
      <c r="NCA40" s="244"/>
      <c r="NCB40" s="244"/>
      <c r="NCC40" s="244"/>
      <c r="NCD40" s="244"/>
      <c r="NCE40" s="244"/>
      <c r="NCF40" s="244"/>
      <c r="NCG40" s="244"/>
      <c r="NCH40" s="244"/>
      <c r="NCI40" s="244"/>
      <c r="NCJ40" s="244"/>
      <c r="NCK40" s="244"/>
      <c r="NCL40" s="244"/>
      <c r="NCM40" s="244"/>
      <c r="NCN40" s="244"/>
      <c r="NCO40" s="244"/>
      <c r="NCP40" s="244"/>
      <c r="NCQ40" s="244"/>
      <c r="NCR40" s="244"/>
      <c r="NCS40" s="244"/>
      <c r="NCT40" s="244"/>
      <c r="NCU40" s="244"/>
      <c r="NCV40" s="244"/>
      <c r="NCW40" s="244"/>
      <c r="NCX40" s="244"/>
      <c r="NCY40" s="244"/>
      <c r="NCZ40" s="244"/>
      <c r="NDA40" s="244"/>
      <c r="NDB40" s="244"/>
      <c r="NDC40" s="244"/>
      <c r="NDD40" s="244"/>
      <c r="NDE40" s="244"/>
      <c r="NDF40" s="244"/>
      <c r="NDG40" s="244"/>
      <c r="NDH40" s="244"/>
      <c r="NDI40" s="244"/>
      <c r="NDJ40" s="244"/>
      <c r="NDK40" s="244"/>
      <c r="NDL40" s="244"/>
      <c r="NDM40" s="244"/>
      <c r="NDN40" s="244"/>
      <c r="NDO40" s="244"/>
      <c r="NDP40" s="244"/>
      <c r="NDQ40" s="244"/>
      <c r="NDR40" s="244"/>
      <c r="NDS40" s="244"/>
      <c r="NDT40" s="244"/>
      <c r="NDU40" s="244"/>
      <c r="NDV40" s="244"/>
      <c r="NDW40" s="244"/>
      <c r="NDX40" s="244"/>
      <c r="NDY40" s="244"/>
      <c r="NDZ40" s="244"/>
      <c r="NEA40" s="244"/>
      <c r="NEB40" s="244"/>
      <c r="NEC40" s="244"/>
      <c r="NED40" s="244"/>
      <c r="NEE40" s="244"/>
      <c r="NEF40" s="244"/>
      <c r="NEG40" s="244"/>
      <c r="NEH40" s="244"/>
      <c r="NEI40" s="244"/>
      <c r="NEJ40" s="244"/>
      <c r="NEK40" s="244"/>
      <c r="NEL40" s="244"/>
      <c r="NEM40" s="244"/>
      <c r="NEN40" s="244"/>
      <c r="NEO40" s="244"/>
      <c r="NEP40" s="244"/>
      <c r="NEQ40" s="244"/>
      <c r="NER40" s="244"/>
      <c r="NES40" s="244"/>
      <c r="NET40" s="244"/>
      <c r="NEU40" s="244"/>
      <c r="NEV40" s="244"/>
      <c r="NEW40" s="244"/>
      <c r="NEX40" s="244"/>
      <c r="NEY40" s="244"/>
      <c r="NEZ40" s="244"/>
      <c r="NFA40" s="244"/>
      <c r="NFB40" s="244"/>
      <c r="NFC40" s="244"/>
      <c r="NFD40" s="244"/>
      <c r="NFE40" s="244"/>
      <c r="NFF40" s="244"/>
      <c r="NFG40" s="244"/>
      <c r="NFH40" s="244"/>
      <c r="NFI40" s="244"/>
      <c r="NFJ40" s="244"/>
      <c r="NFK40" s="244"/>
      <c r="NFL40" s="244"/>
      <c r="NFM40" s="244"/>
      <c r="NFN40" s="244"/>
      <c r="NFO40" s="244"/>
      <c r="NFP40" s="244"/>
      <c r="NFQ40" s="244"/>
      <c r="NFR40" s="244"/>
      <c r="NFS40" s="244"/>
      <c r="NFT40" s="244"/>
      <c r="NFU40" s="244"/>
      <c r="NFV40" s="244"/>
      <c r="NFW40" s="244"/>
      <c r="NFX40" s="244"/>
      <c r="NFY40" s="244"/>
      <c r="NFZ40" s="244"/>
      <c r="NGA40" s="244"/>
      <c r="NGB40" s="244"/>
      <c r="NGC40" s="244"/>
      <c r="NGD40" s="244"/>
      <c r="NGE40" s="244"/>
      <c r="NGF40" s="244"/>
      <c r="NGG40" s="244"/>
      <c r="NGH40" s="244"/>
      <c r="NGI40" s="244"/>
      <c r="NGJ40" s="244"/>
      <c r="NGK40" s="244"/>
      <c r="NGL40" s="244"/>
      <c r="NGM40" s="244"/>
      <c r="NGN40" s="244"/>
      <c r="NGO40" s="244"/>
      <c r="NGP40" s="244"/>
      <c r="NGQ40" s="244"/>
      <c r="NGR40" s="244"/>
      <c r="NGS40" s="244"/>
      <c r="NGT40" s="244"/>
      <c r="NGU40" s="244"/>
      <c r="NGV40" s="244"/>
      <c r="NGW40" s="244"/>
      <c r="NGX40" s="244"/>
      <c r="NGY40" s="244"/>
      <c r="NGZ40" s="244"/>
      <c r="NHA40" s="244"/>
      <c r="NHB40" s="244"/>
      <c r="NHC40" s="244"/>
      <c r="NHD40" s="244"/>
      <c r="NHE40" s="244"/>
      <c r="NHF40" s="244"/>
      <c r="NHG40" s="244"/>
      <c r="NHH40" s="244"/>
      <c r="NHI40" s="244"/>
      <c r="NHJ40" s="244"/>
      <c r="NHK40" s="244"/>
      <c r="NHL40" s="244"/>
      <c r="NHM40" s="244"/>
      <c r="NHN40" s="244"/>
      <c r="NHO40" s="244"/>
      <c r="NHP40" s="244"/>
      <c r="NHQ40" s="244"/>
      <c r="NHR40" s="244"/>
      <c r="NHS40" s="244"/>
      <c r="NHT40" s="244"/>
      <c r="NHU40" s="244"/>
      <c r="NHV40" s="244"/>
      <c r="NHW40" s="244"/>
      <c r="NHX40" s="244"/>
      <c r="NHY40" s="244"/>
      <c r="NHZ40" s="244"/>
      <c r="NIA40" s="244"/>
      <c r="NIB40" s="244"/>
      <c r="NIC40" s="244"/>
      <c r="NID40" s="244"/>
      <c r="NIE40" s="244"/>
      <c r="NIF40" s="244"/>
      <c r="NIG40" s="244"/>
      <c r="NIH40" s="244"/>
      <c r="NII40" s="244"/>
      <c r="NIJ40" s="244"/>
      <c r="NIK40" s="244"/>
      <c r="NIL40" s="244"/>
      <c r="NIM40" s="244"/>
      <c r="NIN40" s="244"/>
      <c r="NIO40" s="244"/>
      <c r="NIP40" s="244"/>
      <c r="NIQ40" s="244"/>
      <c r="NIR40" s="244"/>
      <c r="NIS40" s="244"/>
      <c r="NIT40" s="244"/>
      <c r="NIU40" s="244"/>
      <c r="NIV40" s="244"/>
      <c r="NIW40" s="244"/>
      <c r="NIX40" s="244"/>
      <c r="NIY40" s="244"/>
      <c r="NIZ40" s="244"/>
      <c r="NJA40" s="244"/>
      <c r="NJB40" s="244"/>
      <c r="NJC40" s="244"/>
      <c r="NJD40" s="244"/>
      <c r="NJE40" s="244"/>
      <c r="NJF40" s="244"/>
      <c r="NJG40" s="244"/>
      <c r="NJH40" s="244"/>
      <c r="NJI40" s="244"/>
      <c r="NJJ40" s="244"/>
      <c r="NJK40" s="244"/>
      <c r="NJL40" s="244"/>
      <c r="NJM40" s="244"/>
      <c r="NJN40" s="244"/>
      <c r="NJO40" s="244"/>
      <c r="NJP40" s="244"/>
      <c r="NJQ40" s="244"/>
      <c r="NJR40" s="244"/>
      <c r="NJS40" s="244"/>
      <c r="NJT40" s="244"/>
      <c r="NJU40" s="244"/>
      <c r="NJV40" s="244"/>
      <c r="NJW40" s="244"/>
      <c r="NJX40" s="244"/>
      <c r="NJY40" s="244"/>
      <c r="NJZ40" s="244"/>
      <c r="NKA40" s="244"/>
      <c r="NKB40" s="244"/>
      <c r="NKC40" s="244"/>
      <c r="NKD40" s="244"/>
      <c r="NKE40" s="244"/>
      <c r="NKF40" s="244"/>
      <c r="NKG40" s="244"/>
      <c r="NKH40" s="244"/>
      <c r="NKI40" s="244"/>
      <c r="NKJ40" s="244"/>
      <c r="NKK40" s="244"/>
      <c r="NKL40" s="244"/>
      <c r="NKM40" s="244"/>
      <c r="NKN40" s="244"/>
      <c r="NKO40" s="244"/>
      <c r="NKP40" s="244"/>
      <c r="NKQ40" s="244"/>
      <c r="NKR40" s="244"/>
      <c r="NKS40" s="244"/>
      <c r="NKT40" s="244"/>
      <c r="NKU40" s="244"/>
      <c r="NKV40" s="244"/>
      <c r="NKW40" s="244"/>
      <c r="NKX40" s="244"/>
      <c r="NKY40" s="244"/>
      <c r="NKZ40" s="244"/>
      <c r="NLA40" s="244"/>
      <c r="NLB40" s="244"/>
      <c r="NLC40" s="244"/>
      <c r="NLD40" s="244"/>
      <c r="NLE40" s="244"/>
      <c r="NLF40" s="244"/>
      <c r="NLG40" s="244"/>
      <c r="NLH40" s="244"/>
      <c r="NLI40" s="244"/>
      <c r="NLJ40" s="244"/>
      <c r="NLK40" s="244"/>
      <c r="NLL40" s="244"/>
      <c r="NLM40" s="244"/>
      <c r="NLN40" s="244"/>
      <c r="NLO40" s="244"/>
      <c r="NLP40" s="244"/>
      <c r="NLQ40" s="244"/>
      <c r="NLR40" s="244"/>
      <c r="NLS40" s="244"/>
      <c r="NLT40" s="244"/>
      <c r="NLU40" s="244"/>
      <c r="NLV40" s="244"/>
      <c r="NLW40" s="244"/>
      <c r="NLX40" s="244"/>
      <c r="NLY40" s="244"/>
      <c r="NLZ40" s="244"/>
      <c r="NMA40" s="244"/>
      <c r="NMB40" s="244"/>
      <c r="NMC40" s="244"/>
      <c r="NMD40" s="244"/>
      <c r="NME40" s="244"/>
      <c r="NMF40" s="244"/>
      <c r="NMG40" s="244"/>
      <c r="NMH40" s="244"/>
      <c r="NMI40" s="244"/>
      <c r="NMJ40" s="244"/>
      <c r="NMK40" s="244"/>
      <c r="NML40" s="244"/>
      <c r="NMM40" s="244"/>
      <c r="NMN40" s="244"/>
      <c r="NMO40" s="244"/>
      <c r="NMP40" s="244"/>
      <c r="NMQ40" s="244"/>
      <c r="NMR40" s="244"/>
      <c r="NMS40" s="244"/>
      <c r="NMT40" s="244"/>
      <c r="NMU40" s="244"/>
      <c r="NMV40" s="244"/>
      <c r="NMW40" s="244"/>
      <c r="NMX40" s="244"/>
      <c r="NMY40" s="244"/>
      <c r="NMZ40" s="244"/>
      <c r="NNA40" s="244"/>
      <c r="NNB40" s="244"/>
      <c r="NNC40" s="244"/>
      <c r="NND40" s="244"/>
      <c r="NNE40" s="244"/>
      <c r="NNF40" s="244"/>
      <c r="NNG40" s="244"/>
      <c r="NNH40" s="244"/>
      <c r="NNI40" s="244"/>
      <c r="NNJ40" s="244"/>
      <c r="NNK40" s="244"/>
      <c r="NNL40" s="244"/>
      <c r="NNM40" s="244"/>
      <c r="NNN40" s="244"/>
      <c r="NNO40" s="244"/>
      <c r="NNP40" s="244"/>
      <c r="NNQ40" s="244"/>
      <c r="NNR40" s="244"/>
      <c r="NNS40" s="244"/>
      <c r="NNT40" s="244"/>
      <c r="NNU40" s="244"/>
      <c r="NNV40" s="244"/>
      <c r="NNW40" s="244"/>
      <c r="NNX40" s="244"/>
      <c r="NNY40" s="244"/>
      <c r="NNZ40" s="244"/>
      <c r="NOA40" s="244"/>
      <c r="NOB40" s="244"/>
      <c r="NOC40" s="244"/>
      <c r="NOD40" s="244"/>
      <c r="NOE40" s="244"/>
      <c r="NOF40" s="244"/>
      <c r="NOG40" s="244"/>
      <c r="NOH40" s="244"/>
      <c r="NOI40" s="244"/>
      <c r="NOJ40" s="244"/>
      <c r="NOK40" s="244"/>
      <c r="NOL40" s="244"/>
      <c r="NOM40" s="244"/>
      <c r="NON40" s="244"/>
      <c r="NOO40" s="244"/>
      <c r="NOP40" s="244"/>
      <c r="NOQ40" s="244"/>
      <c r="NOR40" s="244"/>
      <c r="NOS40" s="244"/>
      <c r="NOT40" s="244"/>
      <c r="NOU40" s="244"/>
      <c r="NOV40" s="244"/>
      <c r="NOW40" s="244"/>
      <c r="NOX40" s="244"/>
      <c r="NOY40" s="244"/>
      <c r="NOZ40" s="244"/>
      <c r="NPA40" s="244"/>
      <c r="NPB40" s="244"/>
      <c r="NPC40" s="244"/>
      <c r="NPD40" s="244"/>
      <c r="NPE40" s="244"/>
      <c r="NPF40" s="244"/>
      <c r="NPG40" s="244"/>
      <c r="NPH40" s="244"/>
      <c r="NPI40" s="244"/>
      <c r="NPJ40" s="244"/>
      <c r="NPK40" s="244"/>
      <c r="NPL40" s="244"/>
      <c r="NPM40" s="244"/>
      <c r="NPN40" s="244"/>
      <c r="NPO40" s="244"/>
      <c r="NPP40" s="244"/>
      <c r="NPQ40" s="244"/>
      <c r="NPR40" s="244"/>
      <c r="NPS40" s="244"/>
      <c r="NPT40" s="244"/>
      <c r="NPU40" s="244"/>
      <c r="NPV40" s="244"/>
      <c r="NPW40" s="244"/>
      <c r="NPX40" s="244"/>
      <c r="NPY40" s="244"/>
      <c r="NPZ40" s="244"/>
      <c r="NQA40" s="244"/>
      <c r="NQB40" s="244"/>
      <c r="NQC40" s="244"/>
      <c r="NQD40" s="244"/>
      <c r="NQE40" s="244"/>
      <c r="NQF40" s="244"/>
      <c r="NQG40" s="244"/>
      <c r="NQH40" s="244"/>
      <c r="NQI40" s="244"/>
      <c r="NQJ40" s="244"/>
      <c r="NQK40" s="244"/>
      <c r="NQL40" s="244"/>
      <c r="NQM40" s="244"/>
      <c r="NQN40" s="244"/>
      <c r="NQO40" s="244"/>
      <c r="NQP40" s="244"/>
      <c r="NQQ40" s="244"/>
      <c r="NQR40" s="244"/>
      <c r="NQS40" s="244"/>
      <c r="NQT40" s="244"/>
      <c r="NQU40" s="244"/>
      <c r="NQV40" s="244"/>
      <c r="NQW40" s="244"/>
      <c r="NQX40" s="244"/>
      <c r="NQY40" s="244"/>
      <c r="NQZ40" s="244"/>
      <c r="NRA40" s="244"/>
      <c r="NRB40" s="244"/>
      <c r="NRC40" s="244"/>
      <c r="NRD40" s="244"/>
      <c r="NRE40" s="244"/>
      <c r="NRF40" s="244"/>
      <c r="NRG40" s="244"/>
      <c r="NRH40" s="244"/>
      <c r="NRI40" s="244"/>
      <c r="NRJ40" s="244"/>
      <c r="NRK40" s="244"/>
      <c r="NRL40" s="244"/>
      <c r="NRM40" s="244"/>
      <c r="NRN40" s="244"/>
      <c r="NRO40" s="244"/>
      <c r="NRP40" s="244"/>
      <c r="NRQ40" s="244"/>
      <c r="NRR40" s="244"/>
      <c r="NRS40" s="244"/>
      <c r="NRT40" s="244"/>
      <c r="NRU40" s="244"/>
      <c r="NRV40" s="244"/>
      <c r="NRW40" s="244"/>
      <c r="NRX40" s="244"/>
      <c r="NRY40" s="244"/>
      <c r="NRZ40" s="244"/>
      <c r="NSA40" s="244"/>
      <c r="NSB40" s="244"/>
      <c r="NSC40" s="244"/>
      <c r="NSD40" s="244"/>
      <c r="NSE40" s="244"/>
      <c r="NSF40" s="244"/>
      <c r="NSG40" s="244"/>
      <c r="NSH40" s="244"/>
      <c r="NSI40" s="244"/>
      <c r="NSJ40" s="244"/>
      <c r="NSK40" s="244"/>
      <c r="NSL40" s="244"/>
      <c r="NSM40" s="244"/>
      <c r="NSN40" s="244"/>
      <c r="NSO40" s="244"/>
      <c r="NSP40" s="244"/>
      <c r="NSQ40" s="244"/>
      <c r="NSR40" s="244"/>
      <c r="NSS40" s="244"/>
      <c r="NST40" s="244"/>
      <c r="NSU40" s="244"/>
      <c r="NSV40" s="244"/>
      <c r="NSW40" s="244"/>
      <c r="NSX40" s="244"/>
      <c r="NSY40" s="244"/>
      <c r="NSZ40" s="244"/>
      <c r="NTA40" s="244"/>
      <c r="NTB40" s="244"/>
      <c r="NTC40" s="244"/>
      <c r="NTD40" s="244"/>
      <c r="NTE40" s="244"/>
      <c r="NTF40" s="244"/>
      <c r="NTG40" s="244"/>
      <c r="NTH40" s="244"/>
      <c r="NTI40" s="244"/>
      <c r="NTJ40" s="244"/>
      <c r="NTK40" s="244"/>
      <c r="NTL40" s="244"/>
      <c r="NTM40" s="244"/>
      <c r="NTN40" s="244"/>
      <c r="NTO40" s="244"/>
      <c r="NTP40" s="244"/>
      <c r="NTQ40" s="244"/>
      <c r="NTR40" s="244"/>
      <c r="NTS40" s="244"/>
      <c r="NTT40" s="244"/>
      <c r="NTU40" s="244"/>
      <c r="NTV40" s="244"/>
      <c r="NTW40" s="244"/>
      <c r="NTX40" s="244"/>
      <c r="NTY40" s="244"/>
      <c r="NTZ40" s="244"/>
      <c r="NUA40" s="244"/>
      <c r="NUB40" s="244"/>
      <c r="NUC40" s="244"/>
      <c r="NUD40" s="244"/>
      <c r="NUE40" s="244"/>
      <c r="NUF40" s="244"/>
      <c r="NUG40" s="244"/>
      <c r="NUH40" s="244"/>
      <c r="NUI40" s="244"/>
      <c r="NUJ40" s="244"/>
      <c r="NUK40" s="244"/>
      <c r="NUL40" s="244"/>
      <c r="NUM40" s="244"/>
      <c r="NUN40" s="244"/>
      <c r="NUO40" s="244"/>
      <c r="NUP40" s="244"/>
      <c r="NUQ40" s="244"/>
      <c r="NUR40" s="244"/>
      <c r="NUS40" s="244"/>
      <c r="NUT40" s="244"/>
      <c r="NUU40" s="244"/>
      <c r="NUV40" s="244"/>
      <c r="NUW40" s="244"/>
      <c r="NUX40" s="244"/>
      <c r="NUY40" s="244"/>
      <c r="NUZ40" s="244"/>
      <c r="NVA40" s="244"/>
      <c r="NVB40" s="244"/>
      <c r="NVC40" s="244"/>
      <c r="NVD40" s="244"/>
      <c r="NVE40" s="244"/>
      <c r="NVF40" s="244"/>
      <c r="NVG40" s="244"/>
      <c r="NVH40" s="244"/>
      <c r="NVI40" s="244"/>
      <c r="NVJ40" s="244"/>
      <c r="NVK40" s="244"/>
      <c r="NVL40" s="244"/>
      <c r="NVM40" s="244"/>
      <c r="NVN40" s="244"/>
      <c r="NVO40" s="244"/>
      <c r="NVP40" s="244"/>
      <c r="NVQ40" s="244"/>
      <c r="NVR40" s="244"/>
      <c r="NVS40" s="244"/>
      <c r="NVT40" s="244"/>
      <c r="NVU40" s="244"/>
      <c r="NVV40" s="244"/>
      <c r="NVW40" s="244"/>
      <c r="NVX40" s="244"/>
      <c r="NVY40" s="244"/>
      <c r="NVZ40" s="244"/>
      <c r="NWA40" s="244"/>
      <c r="NWB40" s="244"/>
      <c r="NWC40" s="244"/>
      <c r="NWD40" s="244"/>
      <c r="NWE40" s="244"/>
      <c r="NWF40" s="244"/>
      <c r="NWG40" s="244"/>
      <c r="NWH40" s="244"/>
      <c r="NWI40" s="244"/>
      <c r="NWJ40" s="244"/>
      <c r="NWK40" s="244"/>
      <c r="NWL40" s="244"/>
      <c r="NWM40" s="244"/>
      <c r="NWN40" s="244"/>
      <c r="NWO40" s="244"/>
      <c r="NWP40" s="244"/>
      <c r="NWQ40" s="244"/>
      <c r="NWR40" s="244"/>
      <c r="NWS40" s="244"/>
      <c r="NWT40" s="244"/>
      <c r="NWU40" s="244"/>
      <c r="NWV40" s="244"/>
      <c r="NWW40" s="244"/>
      <c r="NWX40" s="244"/>
      <c r="NWY40" s="244"/>
      <c r="NWZ40" s="244"/>
      <c r="NXA40" s="244"/>
      <c r="NXB40" s="244"/>
      <c r="NXC40" s="244"/>
      <c r="NXD40" s="244"/>
      <c r="NXE40" s="244"/>
      <c r="NXF40" s="244"/>
      <c r="NXG40" s="244"/>
      <c r="NXH40" s="244"/>
      <c r="NXI40" s="244"/>
      <c r="NXJ40" s="244"/>
      <c r="NXK40" s="244"/>
      <c r="NXL40" s="244"/>
      <c r="NXM40" s="244"/>
      <c r="NXN40" s="244"/>
      <c r="NXO40" s="244"/>
      <c r="NXP40" s="244"/>
      <c r="NXQ40" s="244"/>
      <c r="NXR40" s="244"/>
      <c r="NXS40" s="244"/>
      <c r="NXT40" s="244"/>
      <c r="NXU40" s="244"/>
      <c r="NXV40" s="244"/>
      <c r="NXW40" s="244"/>
      <c r="NXX40" s="244"/>
      <c r="NXY40" s="244"/>
      <c r="NXZ40" s="244"/>
      <c r="NYA40" s="244"/>
      <c r="NYB40" s="244"/>
      <c r="NYC40" s="244"/>
      <c r="NYD40" s="244"/>
      <c r="NYE40" s="244"/>
      <c r="NYF40" s="244"/>
      <c r="NYG40" s="244"/>
      <c r="NYH40" s="244"/>
      <c r="NYI40" s="244"/>
      <c r="NYJ40" s="244"/>
      <c r="NYK40" s="244"/>
      <c r="NYL40" s="244"/>
      <c r="NYM40" s="244"/>
      <c r="NYN40" s="244"/>
      <c r="NYO40" s="244"/>
      <c r="NYP40" s="244"/>
      <c r="NYQ40" s="244"/>
      <c r="NYR40" s="244"/>
      <c r="NYS40" s="244"/>
      <c r="NYT40" s="244"/>
      <c r="NYU40" s="244"/>
      <c r="NYV40" s="244"/>
      <c r="NYW40" s="244"/>
      <c r="NYX40" s="244"/>
      <c r="NYY40" s="244"/>
      <c r="NYZ40" s="244"/>
      <c r="NZA40" s="244"/>
      <c r="NZB40" s="244"/>
      <c r="NZC40" s="244"/>
      <c r="NZD40" s="244"/>
      <c r="NZE40" s="244"/>
      <c r="NZF40" s="244"/>
      <c r="NZG40" s="244"/>
      <c r="NZH40" s="244"/>
      <c r="NZI40" s="244"/>
      <c r="NZJ40" s="244"/>
      <c r="NZK40" s="244"/>
      <c r="NZL40" s="244"/>
      <c r="NZM40" s="244"/>
      <c r="NZN40" s="244"/>
      <c r="NZO40" s="244"/>
      <c r="NZP40" s="244"/>
      <c r="NZQ40" s="244"/>
      <c r="NZR40" s="244"/>
      <c r="NZS40" s="244"/>
      <c r="NZT40" s="244"/>
      <c r="NZU40" s="244"/>
      <c r="NZV40" s="244"/>
      <c r="NZW40" s="244"/>
      <c r="NZX40" s="244"/>
      <c r="NZY40" s="244"/>
      <c r="NZZ40" s="244"/>
      <c r="OAA40" s="244"/>
      <c r="OAB40" s="244"/>
      <c r="OAC40" s="244"/>
      <c r="OAD40" s="244"/>
      <c r="OAE40" s="244"/>
      <c r="OAF40" s="244"/>
      <c r="OAG40" s="244"/>
      <c r="OAH40" s="244"/>
      <c r="OAI40" s="244"/>
      <c r="OAJ40" s="244"/>
      <c r="OAK40" s="244"/>
      <c r="OAL40" s="244"/>
      <c r="OAM40" s="244"/>
      <c r="OAN40" s="244"/>
      <c r="OAO40" s="244"/>
      <c r="OAP40" s="244"/>
      <c r="OAQ40" s="244"/>
      <c r="OAR40" s="244"/>
      <c r="OAS40" s="244"/>
      <c r="OAT40" s="244"/>
      <c r="OAU40" s="244"/>
      <c r="OAV40" s="244"/>
      <c r="OAW40" s="244"/>
      <c r="OAX40" s="244"/>
      <c r="OAY40" s="244"/>
      <c r="OAZ40" s="244"/>
      <c r="OBA40" s="244"/>
      <c r="OBB40" s="244"/>
      <c r="OBC40" s="244"/>
      <c r="OBD40" s="244"/>
      <c r="OBE40" s="244"/>
      <c r="OBF40" s="244"/>
      <c r="OBG40" s="244"/>
      <c r="OBH40" s="244"/>
      <c r="OBI40" s="244"/>
      <c r="OBJ40" s="244"/>
      <c r="OBK40" s="244"/>
      <c r="OBL40" s="244"/>
      <c r="OBM40" s="244"/>
      <c r="OBN40" s="244"/>
      <c r="OBO40" s="244"/>
      <c r="OBP40" s="244"/>
      <c r="OBQ40" s="244"/>
      <c r="OBR40" s="244"/>
      <c r="OBS40" s="244"/>
      <c r="OBT40" s="244"/>
      <c r="OBU40" s="244"/>
      <c r="OBV40" s="244"/>
      <c r="OBW40" s="244"/>
      <c r="OBX40" s="244"/>
      <c r="OBY40" s="244"/>
      <c r="OBZ40" s="244"/>
      <c r="OCA40" s="244"/>
      <c r="OCB40" s="244"/>
      <c r="OCC40" s="244"/>
      <c r="OCD40" s="244"/>
      <c r="OCE40" s="244"/>
      <c r="OCF40" s="244"/>
      <c r="OCG40" s="244"/>
      <c r="OCH40" s="244"/>
      <c r="OCI40" s="244"/>
      <c r="OCJ40" s="244"/>
      <c r="OCK40" s="244"/>
      <c r="OCL40" s="244"/>
      <c r="OCM40" s="244"/>
      <c r="OCN40" s="244"/>
      <c r="OCO40" s="244"/>
      <c r="OCP40" s="244"/>
      <c r="OCQ40" s="244"/>
      <c r="OCR40" s="244"/>
      <c r="OCS40" s="244"/>
      <c r="OCT40" s="244"/>
      <c r="OCU40" s="244"/>
      <c r="OCV40" s="244"/>
      <c r="OCW40" s="244"/>
      <c r="OCX40" s="244"/>
      <c r="OCY40" s="244"/>
      <c r="OCZ40" s="244"/>
      <c r="ODA40" s="244"/>
      <c r="ODB40" s="244"/>
      <c r="ODC40" s="244"/>
      <c r="ODD40" s="244"/>
      <c r="ODE40" s="244"/>
      <c r="ODF40" s="244"/>
      <c r="ODG40" s="244"/>
      <c r="ODH40" s="244"/>
      <c r="ODI40" s="244"/>
      <c r="ODJ40" s="244"/>
      <c r="ODK40" s="244"/>
      <c r="ODL40" s="244"/>
      <c r="ODM40" s="244"/>
      <c r="ODN40" s="244"/>
      <c r="ODO40" s="244"/>
      <c r="ODP40" s="244"/>
      <c r="ODQ40" s="244"/>
      <c r="ODR40" s="244"/>
      <c r="ODS40" s="244"/>
      <c r="ODT40" s="244"/>
      <c r="ODU40" s="244"/>
      <c r="ODV40" s="244"/>
      <c r="ODW40" s="244"/>
      <c r="ODX40" s="244"/>
      <c r="ODY40" s="244"/>
      <c r="ODZ40" s="244"/>
      <c r="OEA40" s="244"/>
      <c r="OEB40" s="244"/>
      <c r="OEC40" s="244"/>
      <c r="OED40" s="244"/>
      <c r="OEE40" s="244"/>
      <c r="OEF40" s="244"/>
      <c r="OEG40" s="244"/>
      <c r="OEH40" s="244"/>
      <c r="OEI40" s="244"/>
      <c r="OEJ40" s="244"/>
      <c r="OEK40" s="244"/>
      <c r="OEL40" s="244"/>
      <c r="OEM40" s="244"/>
      <c r="OEN40" s="244"/>
      <c r="OEO40" s="244"/>
      <c r="OEP40" s="244"/>
      <c r="OEQ40" s="244"/>
      <c r="OER40" s="244"/>
      <c r="OES40" s="244"/>
      <c r="OET40" s="244"/>
      <c r="OEU40" s="244"/>
      <c r="OEV40" s="244"/>
      <c r="OEW40" s="244"/>
      <c r="OEX40" s="244"/>
      <c r="OEY40" s="244"/>
      <c r="OEZ40" s="244"/>
      <c r="OFA40" s="244"/>
      <c r="OFB40" s="244"/>
      <c r="OFC40" s="244"/>
      <c r="OFD40" s="244"/>
      <c r="OFE40" s="244"/>
      <c r="OFF40" s="244"/>
      <c r="OFG40" s="244"/>
      <c r="OFH40" s="244"/>
      <c r="OFI40" s="244"/>
      <c r="OFJ40" s="244"/>
      <c r="OFK40" s="244"/>
      <c r="OFL40" s="244"/>
      <c r="OFM40" s="244"/>
      <c r="OFN40" s="244"/>
      <c r="OFO40" s="244"/>
      <c r="OFP40" s="244"/>
      <c r="OFQ40" s="244"/>
      <c r="OFR40" s="244"/>
      <c r="OFS40" s="244"/>
      <c r="OFT40" s="244"/>
      <c r="OFU40" s="244"/>
      <c r="OFV40" s="244"/>
      <c r="OFW40" s="244"/>
      <c r="OFX40" s="244"/>
      <c r="OFY40" s="244"/>
      <c r="OFZ40" s="244"/>
      <c r="OGA40" s="244"/>
      <c r="OGB40" s="244"/>
      <c r="OGC40" s="244"/>
      <c r="OGD40" s="244"/>
      <c r="OGE40" s="244"/>
      <c r="OGF40" s="244"/>
      <c r="OGG40" s="244"/>
      <c r="OGH40" s="244"/>
      <c r="OGI40" s="244"/>
      <c r="OGJ40" s="244"/>
      <c r="OGK40" s="244"/>
      <c r="OGL40" s="244"/>
      <c r="OGM40" s="244"/>
      <c r="OGN40" s="244"/>
      <c r="OGO40" s="244"/>
      <c r="OGP40" s="244"/>
      <c r="OGQ40" s="244"/>
      <c r="OGR40" s="244"/>
      <c r="OGS40" s="244"/>
      <c r="OGT40" s="244"/>
      <c r="OGU40" s="244"/>
      <c r="OGV40" s="244"/>
      <c r="OGW40" s="244"/>
      <c r="OGX40" s="244"/>
      <c r="OGY40" s="244"/>
      <c r="OGZ40" s="244"/>
      <c r="OHA40" s="244"/>
      <c r="OHB40" s="244"/>
      <c r="OHC40" s="244"/>
      <c r="OHD40" s="244"/>
      <c r="OHE40" s="244"/>
      <c r="OHF40" s="244"/>
      <c r="OHG40" s="244"/>
      <c r="OHH40" s="244"/>
      <c r="OHI40" s="244"/>
      <c r="OHJ40" s="244"/>
      <c r="OHK40" s="244"/>
      <c r="OHL40" s="244"/>
      <c r="OHM40" s="244"/>
      <c r="OHN40" s="244"/>
      <c r="OHO40" s="244"/>
      <c r="OHP40" s="244"/>
      <c r="OHQ40" s="244"/>
      <c r="OHR40" s="244"/>
      <c r="OHS40" s="244"/>
      <c r="OHT40" s="244"/>
      <c r="OHU40" s="244"/>
      <c r="OHV40" s="244"/>
      <c r="OHW40" s="244"/>
      <c r="OHX40" s="244"/>
      <c r="OHY40" s="244"/>
      <c r="OHZ40" s="244"/>
      <c r="OIA40" s="244"/>
      <c r="OIB40" s="244"/>
      <c r="OIC40" s="244"/>
      <c r="OID40" s="244"/>
      <c r="OIE40" s="244"/>
      <c r="OIF40" s="244"/>
      <c r="OIG40" s="244"/>
      <c r="OIH40" s="244"/>
      <c r="OII40" s="244"/>
      <c r="OIJ40" s="244"/>
      <c r="OIK40" s="244"/>
      <c r="OIL40" s="244"/>
      <c r="OIM40" s="244"/>
      <c r="OIN40" s="244"/>
      <c r="OIO40" s="244"/>
      <c r="OIP40" s="244"/>
      <c r="OIQ40" s="244"/>
      <c r="OIR40" s="244"/>
      <c r="OIS40" s="244"/>
      <c r="OIT40" s="244"/>
      <c r="OIU40" s="244"/>
      <c r="OIV40" s="244"/>
      <c r="OIW40" s="244"/>
      <c r="OIX40" s="244"/>
      <c r="OIY40" s="244"/>
      <c r="OIZ40" s="244"/>
      <c r="OJA40" s="244"/>
      <c r="OJB40" s="244"/>
      <c r="OJC40" s="244"/>
      <c r="OJD40" s="244"/>
      <c r="OJE40" s="244"/>
      <c r="OJF40" s="244"/>
      <c r="OJG40" s="244"/>
      <c r="OJH40" s="244"/>
      <c r="OJI40" s="244"/>
      <c r="OJJ40" s="244"/>
      <c r="OJK40" s="244"/>
      <c r="OJL40" s="244"/>
      <c r="OJM40" s="244"/>
      <c r="OJN40" s="244"/>
      <c r="OJO40" s="244"/>
      <c r="OJP40" s="244"/>
      <c r="OJQ40" s="244"/>
      <c r="OJR40" s="244"/>
      <c r="OJS40" s="244"/>
      <c r="OJT40" s="244"/>
      <c r="OJU40" s="244"/>
      <c r="OJV40" s="244"/>
      <c r="OJW40" s="244"/>
      <c r="OJX40" s="244"/>
      <c r="OJY40" s="244"/>
      <c r="OJZ40" s="244"/>
      <c r="OKA40" s="244"/>
      <c r="OKB40" s="244"/>
      <c r="OKC40" s="244"/>
      <c r="OKD40" s="244"/>
      <c r="OKE40" s="244"/>
      <c r="OKF40" s="244"/>
      <c r="OKG40" s="244"/>
      <c r="OKH40" s="244"/>
      <c r="OKI40" s="244"/>
      <c r="OKJ40" s="244"/>
      <c r="OKK40" s="244"/>
      <c r="OKL40" s="244"/>
      <c r="OKM40" s="244"/>
      <c r="OKN40" s="244"/>
      <c r="OKO40" s="244"/>
      <c r="OKP40" s="244"/>
      <c r="OKQ40" s="244"/>
      <c r="OKR40" s="244"/>
      <c r="OKS40" s="244"/>
      <c r="OKT40" s="244"/>
      <c r="OKU40" s="244"/>
      <c r="OKV40" s="244"/>
      <c r="OKW40" s="244"/>
      <c r="OKX40" s="244"/>
      <c r="OKY40" s="244"/>
      <c r="OKZ40" s="244"/>
      <c r="OLA40" s="244"/>
      <c r="OLB40" s="244"/>
      <c r="OLC40" s="244"/>
      <c r="OLD40" s="244"/>
      <c r="OLE40" s="244"/>
      <c r="OLF40" s="244"/>
      <c r="OLG40" s="244"/>
      <c r="OLH40" s="244"/>
      <c r="OLI40" s="244"/>
      <c r="OLJ40" s="244"/>
      <c r="OLK40" s="244"/>
      <c r="OLL40" s="244"/>
      <c r="OLM40" s="244"/>
      <c r="OLN40" s="244"/>
      <c r="OLO40" s="244"/>
      <c r="OLP40" s="244"/>
      <c r="OLQ40" s="244"/>
      <c r="OLR40" s="244"/>
      <c r="OLS40" s="244"/>
      <c r="OLT40" s="244"/>
      <c r="OLU40" s="244"/>
      <c r="OLV40" s="244"/>
      <c r="OLW40" s="244"/>
      <c r="OLX40" s="244"/>
      <c r="OLY40" s="244"/>
      <c r="OLZ40" s="244"/>
      <c r="OMA40" s="244"/>
      <c r="OMB40" s="244"/>
      <c r="OMC40" s="244"/>
      <c r="OMD40" s="244"/>
      <c r="OME40" s="244"/>
      <c r="OMF40" s="244"/>
      <c r="OMG40" s="244"/>
      <c r="OMH40" s="244"/>
      <c r="OMI40" s="244"/>
      <c r="OMJ40" s="244"/>
      <c r="OMK40" s="244"/>
      <c r="OML40" s="244"/>
      <c r="OMM40" s="244"/>
      <c r="OMN40" s="244"/>
      <c r="OMO40" s="244"/>
      <c r="OMP40" s="244"/>
      <c r="OMQ40" s="244"/>
      <c r="OMR40" s="244"/>
      <c r="OMS40" s="244"/>
      <c r="OMT40" s="244"/>
      <c r="OMU40" s="244"/>
      <c r="OMV40" s="244"/>
      <c r="OMW40" s="244"/>
      <c r="OMX40" s="244"/>
      <c r="OMY40" s="244"/>
      <c r="OMZ40" s="244"/>
      <c r="ONA40" s="244"/>
      <c r="ONB40" s="244"/>
      <c r="ONC40" s="244"/>
      <c r="OND40" s="244"/>
      <c r="ONE40" s="244"/>
      <c r="ONF40" s="244"/>
      <c r="ONG40" s="244"/>
      <c r="ONH40" s="244"/>
      <c r="ONI40" s="244"/>
      <c r="ONJ40" s="244"/>
      <c r="ONK40" s="244"/>
      <c r="ONL40" s="244"/>
      <c r="ONM40" s="244"/>
      <c r="ONN40" s="244"/>
      <c r="ONO40" s="244"/>
      <c r="ONP40" s="244"/>
      <c r="ONQ40" s="244"/>
      <c r="ONR40" s="244"/>
      <c r="ONS40" s="244"/>
      <c r="ONT40" s="244"/>
      <c r="ONU40" s="244"/>
      <c r="ONV40" s="244"/>
      <c r="ONW40" s="244"/>
      <c r="ONX40" s="244"/>
      <c r="ONY40" s="244"/>
      <c r="ONZ40" s="244"/>
      <c r="OOA40" s="244"/>
      <c r="OOB40" s="244"/>
      <c r="OOC40" s="244"/>
      <c r="OOD40" s="244"/>
      <c r="OOE40" s="244"/>
      <c r="OOF40" s="244"/>
      <c r="OOG40" s="244"/>
      <c r="OOH40" s="244"/>
      <c r="OOI40" s="244"/>
      <c r="OOJ40" s="244"/>
      <c r="OOK40" s="244"/>
      <c r="OOL40" s="244"/>
      <c r="OOM40" s="244"/>
      <c r="OON40" s="244"/>
      <c r="OOO40" s="244"/>
      <c r="OOP40" s="244"/>
      <c r="OOQ40" s="244"/>
      <c r="OOR40" s="244"/>
      <c r="OOS40" s="244"/>
      <c r="OOT40" s="244"/>
      <c r="OOU40" s="244"/>
      <c r="OOV40" s="244"/>
      <c r="OOW40" s="244"/>
      <c r="OOX40" s="244"/>
      <c r="OOY40" s="244"/>
      <c r="OOZ40" s="244"/>
      <c r="OPA40" s="244"/>
      <c r="OPB40" s="244"/>
      <c r="OPC40" s="244"/>
      <c r="OPD40" s="244"/>
      <c r="OPE40" s="244"/>
      <c r="OPF40" s="244"/>
      <c r="OPG40" s="244"/>
      <c r="OPH40" s="244"/>
      <c r="OPI40" s="244"/>
      <c r="OPJ40" s="244"/>
      <c r="OPK40" s="244"/>
      <c r="OPL40" s="244"/>
      <c r="OPM40" s="244"/>
      <c r="OPN40" s="244"/>
      <c r="OPO40" s="244"/>
      <c r="OPP40" s="244"/>
      <c r="OPQ40" s="244"/>
      <c r="OPR40" s="244"/>
      <c r="OPS40" s="244"/>
      <c r="OPT40" s="244"/>
      <c r="OPU40" s="244"/>
      <c r="OPV40" s="244"/>
      <c r="OPW40" s="244"/>
      <c r="OPX40" s="244"/>
      <c r="OPY40" s="244"/>
      <c r="OPZ40" s="244"/>
      <c r="OQA40" s="244"/>
      <c r="OQB40" s="244"/>
      <c r="OQC40" s="244"/>
      <c r="OQD40" s="244"/>
      <c r="OQE40" s="244"/>
      <c r="OQF40" s="244"/>
      <c r="OQG40" s="244"/>
      <c r="OQH40" s="244"/>
      <c r="OQI40" s="244"/>
      <c r="OQJ40" s="244"/>
      <c r="OQK40" s="244"/>
      <c r="OQL40" s="244"/>
      <c r="OQM40" s="244"/>
      <c r="OQN40" s="244"/>
      <c r="OQO40" s="244"/>
      <c r="OQP40" s="244"/>
      <c r="OQQ40" s="244"/>
      <c r="OQR40" s="244"/>
      <c r="OQS40" s="244"/>
      <c r="OQT40" s="244"/>
      <c r="OQU40" s="244"/>
      <c r="OQV40" s="244"/>
      <c r="OQW40" s="244"/>
      <c r="OQX40" s="244"/>
      <c r="OQY40" s="244"/>
      <c r="OQZ40" s="244"/>
      <c r="ORA40" s="244"/>
      <c r="ORB40" s="244"/>
      <c r="ORC40" s="244"/>
      <c r="ORD40" s="244"/>
      <c r="ORE40" s="244"/>
      <c r="ORF40" s="244"/>
      <c r="ORG40" s="244"/>
      <c r="ORH40" s="244"/>
      <c r="ORI40" s="244"/>
      <c r="ORJ40" s="244"/>
      <c r="ORK40" s="244"/>
      <c r="ORL40" s="244"/>
      <c r="ORM40" s="244"/>
      <c r="ORN40" s="244"/>
      <c r="ORO40" s="244"/>
      <c r="ORP40" s="244"/>
      <c r="ORQ40" s="244"/>
      <c r="ORR40" s="244"/>
      <c r="ORS40" s="244"/>
      <c r="ORT40" s="244"/>
      <c r="ORU40" s="244"/>
      <c r="ORV40" s="244"/>
      <c r="ORW40" s="244"/>
      <c r="ORX40" s="244"/>
      <c r="ORY40" s="244"/>
      <c r="ORZ40" s="244"/>
      <c r="OSA40" s="244"/>
      <c r="OSB40" s="244"/>
      <c r="OSC40" s="244"/>
      <c r="OSD40" s="244"/>
      <c r="OSE40" s="244"/>
      <c r="OSF40" s="244"/>
      <c r="OSG40" s="244"/>
      <c r="OSH40" s="244"/>
      <c r="OSI40" s="244"/>
      <c r="OSJ40" s="244"/>
      <c r="OSK40" s="244"/>
      <c r="OSL40" s="244"/>
      <c r="OSM40" s="244"/>
      <c r="OSN40" s="244"/>
      <c r="OSO40" s="244"/>
      <c r="OSP40" s="244"/>
      <c r="OSQ40" s="244"/>
      <c r="OSR40" s="244"/>
      <c r="OSS40" s="244"/>
      <c r="OST40" s="244"/>
      <c r="OSU40" s="244"/>
      <c r="OSV40" s="244"/>
      <c r="OSW40" s="244"/>
      <c r="OSX40" s="244"/>
      <c r="OSY40" s="244"/>
      <c r="OSZ40" s="244"/>
      <c r="OTA40" s="244"/>
      <c r="OTB40" s="244"/>
      <c r="OTC40" s="244"/>
      <c r="OTD40" s="244"/>
      <c r="OTE40" s="244"/>
      <c r="OTF40" s="244"/>
      <c r="OTG40" s="244"/>
      <c r="OTH40" s="244"/>
      <c r="OTI40" s="244"/>
      <c r="OTJ40" s="244"/>
      <c r="OTK40" s="244"/>
      <c r="OTL40" s="244"/>
      <c r="OTM40" s="244"/>
      <c r="OTN40" s="244"/>
      <c r="OTO40" s="244"/>
      <c r="OTP40" s="244"/>
      <c r="OTQ40" s="244"/>
      <c r="OTR40" s="244"/>
      <c r="OTS40" s="244"/>
      <c r="OTT40" s="244"/>
      <c r="OTU40" s="244"/>
      <c r="OTV40" s="244"/>
      <c r="OTW40" s="244"/>
      <c r="OTX40" s="244"/>
      <c r="OTY40" s="244"/>
      <c r="OTZ40" s="244"/>
      <c r="OUA40" s="244"/>
      <c r="OUB40" s="244"/>
      <c r="OUC40" s="244"/>
      <c r="OUD40" s="244"/>
      <c r="OUE40" s="244"/>
      <c r="OUF40" s="244"/>
      <c r="OUG40" s="244"/>
      <c r="OUH40" s="244"/>
      <c r="OUI40" s="244"/>
      <c r="OUJ40" s="244"/>
      <c r="OUK40" s="244"/>
      <c r="OUL40" s="244"/>
      <c r="OUM40" s="244"/>
      <c r="OUN40" s="244"/>
      <c r="OUO40" s="244"/>
      <c r="OUP40" s="244"/>
      <c r="OUQ40" s="244"/>
      <c r="OUR40" s="244"/>
      <c r="OUS40" s="244"/>
      <c r="OUT40" s="244"/>
      <c r="OUU40" s="244"/>
      <c r="OUV40" s="244"/>
      <c r="OUW40" s="244"/>
      <c r="OUX40" s="244"/>
      <c r="OUY40" s="244"/>
      <c r="OUZ40" s="244"/>
      <c r="OVA40" s="244"/>
      <c r="OVB40" s="244"/>
      <c r="OVC40" s="244"/>
      <c r="OVD40" s="244"/>
      <c r="OVE40" s="244"/>
      <c r="OVF40" s="244"/>
      <c r="OVG40" s="244"/>
      <c r="OVH40" s="244"/>
      <c r="OVI40" s="244"/>
      <c r="OVJ40" s="244"/>
      <c r="OVK40" s="244"/>
      <c r="OVL40" s="244"/>
      <c r="OVM40" s="244"/>
      <c r="OVN40" s="244"/>
      <c r="OVO40" s="244"/>
      <c r="OVP40" s="244"/>
      <c r="OVQ40" s="244"/>
      <c r="OVR40" s="244"/>
      <c r="OVS40" s="244"/>
      <c r="OVT40" s="244"/>
      <c r="OVU40" s="244"/>
      <c r="OVV40" s="244"/>
      <c r="OVW40" s="244"/>
      <c r="OVX40" s="244"/>
      <c r="OVY40" s="244"/>
      <c r="OVZ40" s="244"/>
      <c r="OWA40" s="244"/>
      <c r="OWB40" s="244"/>
      <c r="OWC40" s="244"/>
      <c r="OWD40" s="244"/>
      <c r="OWE40" s="244"/>
      <c r="OWF40" s="244"/>
      <c r="OWG40" s="244"/>
      <c r="OWH40" s="244"/>
      <c r="OWI40" s="244"/>
      <c r="OWJ40" s="244"/>
      <c r="OWK40" s="244"/>
      <c r="OWL40" s="244"/>
      <c r="OWM40" s="244"/>
      <c r="OWN40" s="244"/>
      <c r="OWO40" s="244"/>
      <c r="OWP40" s="244"/>
      <c r="OWQ40" s="244"/>
      <c r="OWR40" s="244"/>
      <c r="OWS40" s="244"/>
      <c r="OWT40" s="244"/>
      <c r="OWU40" s="244"/>
      <c r="OWV40" s="244"/>
      <c r="OWW40" s="244"/>
      <c r="OWX40" s="244"/>
      <c r="OWY40" s="244"/>
      <c r="OWZ40" s="244"/>
      <c r="OXA40" s="244"/>
      <c r="OXB40" s="244"/>
      <c r="OXC40" s="244"/>
      <c r="OXD40" s="244"/>
      <c r="OXE40" s="244"/>
      <c r="OXF40" s="244"/>
      <c r="OXG40" s="244"/>
      <c r="OXH40" s="244"/>
      <c r="OXI40" s="244"/>
      <c r="OXJ40" s="244"/>
      <c r="OXK40" s="244"/>
      <c r="OXL40" s="244"/>
      <c r="OXM40" s="244"/>
      <c r="OXN40" s="244"/>
      <c r="OXO40" s="244"/>
      <c r="OXP40" s="244"/>
      <c r="OXQ40" s="244"/>
      <c r="OXR40" s="244"/>
      <c r="OXS40" s="244"/>
      <c r="OXT40" s="244"/>
      <c r="OXU40" s="244"/>
      <c r="OXV40" s="244"/>
      <c r="OXW40" s="244"/>
      <c r="OXX40" s="244"/>
      <c r="OXY40" s="244"/>
      <c r="OXZ40" s="244"/>
      <c r="OYA40" s="244"/>
      <c r="OYB40" s="244"/>
      <c r="OYC40" s="244"/>
      <c r="OYD40" s="244"/>
      <c r="OYE40" s="244"/>
      <c r="OYF40" s="244"/>
      <c r="OYG40" s="244"/>
      <c r="OYH40" s="244"/>
      <c r="OYI40" s="244"/>
      <c r="OYJ40" s="244"/>
      <c r="OYK40" s="244"/>
      <c r="OYL40" s="244"/>
      <c r="OYM40" s="244"/>
      <c r="OYN40" s="244"/>
      <c r="OYO40" s="244"/>
      <c r="OYP40" s="244"/>
      <c r="OYQ40" s="244"/>
      <c r="OYR40" s="244"/>
      <c r="OYS40" s="244"/>
      <c r="OYT40" s="244"/>
      <c r="OYU40" s="244"/>
      <c r="OYV40" s="244"/>
      <c r="OYW40" s="244"/>
      <c r="OYX40" s="244"/>
      <c r="OYY40" s="244"/>
      <c r="OYZ40" s="244"/>
      <c r="OZA40" s="244"/>
      <c r="OZB40" s="244"/>
      <c r="OZC40" s="244"/>
      <c r="OZD40" s="244"/>
      <c r="OZE40" s="244"/>
      <c r="OZF40" s="244"/>
      <c r="OZG40" s="244"/>
      <c r="OZH40" s="244"/>
      <c r="OZI40" s="244"/>
      <c r="OZJ40" s="244"/>
      <c r="OZK40" s="244"/>
      <c r="OZL40" s="244"/>
      <c r="OZM40" s="244"/>
      <c r="OZN40" s="244"/>
      <c r="OZO40" s="244"/>
      <c r="OZP40" s="244"/>
      <c r="OZQ40" s="244"/>
      <c r="OZR40" s="244"/>
      <c r="OZS40" s="244"/>
      <c r="OZT40" s="244"/>
      <c r="OZU40" s="244"/>
      <c r="OZV40" s="244"/>
      <c r="OZW40" s="244"/>
      <c r="OZX40" s="244"/>
      <c r="OZY40" s="244"/>
      <c r="OZZ40" s="244"/>
      <c r="PAA40" s="244"/>
      <c r="PAB40" s="244"/>
      <c r="PAC40" s="244"/>
      <c r="PAD40" s="244"/>
      <c r="PAE40" s="244"/>
      <c r="PAF40" s="244"/>
      <c r="PAG40" s="244"/>
      <c r="PAH40" s="244"/>
      <c r="PAI40" s="244"/>
      <c r="PAJ40" s="244"/>
      <c r="PAK40" s="244"/>
      <c r="PAL40" s="244"/>
      <c r="PAM40" s="244"/>
      <c r="PAN40" s="244"/>
      <c r="PAO40" s="244"/>
      <c r="PAP40" s="244"/>
      <c r="PAQ40" s="244"/>
      <c r="PAR40" s="244"/>
      <c r="PAS40" s="244"/>
      <c r="PAT40" s="244"/>
      <c r="PAU40" s="244"/>
      <c r="PAV40" s="244"/>
      <c r="PAW40" s="244"/>
      <c r="PAX40" s="244"/>
      <c r="PAY40" s="244"/>
      <c r="PAZ40" s="244"/>
      <c r="PBA40" s="244"/>
      <c r="PBB40" s="244"/>
      <c r="PBC40" s="244"/>
      <c r="PBD40" s="244"/>
      <c r="PBE40" s="244"/>
      <c r="PBF40" s="244"/>
      <c r="PBG40" s="244"/>
      <c r="PBH40" s="244"/>
      <c r="PBI40" s="244"/>
      <c r="PBJ40" s="244"/>
      <c r="PBK40" s="244"/>
      <c r="PBL40" s="244"/>
      <c r="PBM40" s="244"/>
      <c r="PBN40" s="244"/>
      <c r="PBO40" s="244"/>
      <c r="PBP40" s="244"/>
      <c r="PBQ40" s="244"/>
      <c r="PBR40" s="244"/>
      <c r="PBS40" s="244"/>
      <c r="PBT40" s="244"/>
      <c r="PBU40" s="244"/>
      <c r="PBV40" s="244"/>
      <c r="PBW40" s="244"/>
      <c r="PBX40" s="244"/>
      <c r="PBY40" s="244"/>
      <c r="PBZ40" s="244"/>
      <c r="PCA40" s="244"/>
      <c r="PCB40" s="244"/>
      <c r="PCC40" s="244"/>
      <c r="PCD40" s="244"/>
      <c r="PCE40" s="244"/>
      <c r="PCF40" s="244"/>
      <c r="PCG40" s="244"/>
      <c r="PCH40" s="244"/>
      <c r="PCI40" s="244"/>
      <c r="PCJ40" s="244"/>
      <c r="PCK40" s="244"/>
      <c r="PCL40" s="244"/>
      <c r="PCM40" s="244"/>
      <c r="PCN40" s="244"/>
      <c r="PCO40" s="244"/>
      <c r="PCP40" s="244"/>
      <c r="PCQ40" s="244"/>
      <c r="PCR40" s="244"/>
      <c r="PCS40" s="244"/>
      <c r="PCT40" s="244"/>
      <c r="PCU40" s="244"/>
      <c r="PCV40" s="244"/>
      <c r="PCW40" s="244"/>
      <c r="PCX40" s="244"/>
      <c r="PCY40" s="244"/>
      <c r="PCZ40" s="244"/>
      <c r="PDA40" s="244"/>
      <c r="PDB40" s="244"/>
      <c r="PDC40" s="244"/>
      <c r="PDD40" s="244"/>
      <c r="PDE40" s="244"/>
      <c r="PDF40" s="244"/>
      <c r="PDG40" s="244"/>
      <c r="PDH40" s="244"/>
      <c r="PDI40" s="244"/>
      <c r="PDJ40" s="244"/>
      <c r="PDK40" s="244"/>
      <c r="PDL40" s="244"/>
      <c r="PDM40" s="244"/>
      <c r="PDN40" s="244"/>
      <c r="PDO40" s="244"/>
      <c r="PDP40" s="244"/>
      <c r="PDQ40" s="244"/>
      <c r="PDR40" s="244"/>
      <c r="PDS40" s="244"/>
      <c r="PDT40" s="244"/>
      <c r="PDU40" s="244"/>
      <c r="PDV40" s="244"/>
      <c r="PDW40" s="244"/>
      <c r="PDX40" s="244"/>
      <c r="PDY40" s="244"/>
      <c r="PDZ40" s="244"/>
      <c r="PEA40" s="244"/>
      <c r="PEB40" s="244"/>
      <c r="PEC40" s="244"/>
      <c r="PED40" s="244"/>
      <c r="PEE40" s="244"/>
      <c r="PEF40" s="244"/>
      <c r="PEG40" s="244"/>
      <c r="PEH40" s="244"/>
      <c r="PEI40" s="244"/>
      <c r="PEJ40" s="244"/>
      <c r="PEK40" s="244"/>
      <c r="PEL40" s="244"/>
      <c r="PEM40" s="244"/>
      <c r="PEN40" s="244"/>
      <c r="PEO40" s="244"/>
      <c r="PEP40" s="244"/>
      <c r="PEQ40" s="244"/>
      <c r="PER40" s="244"/>
      <c r="PES40" s="244"/>
      <c r="PET40" s="244"/>
      <c r="PEU40" s="244"/>
      <c r="PEV40" s="244"/>
      <c r="PEW40" s="244"/>
      <c r="PEX40" s="244"/>
      <c r="PEY40" s="244"/>
      <c r="PEZ40" s="244"/>
      <c r="PFA40" s="244"/>
      <c r="PFB40" s="244"/>
      <c r="PFC40" s="244"/>
      <c r="PFD40" s="244"/>
      <c r="PFE40" s="244"/>
      <c r="PFF40" s="244"/>
      <c r="PFG40" s="244"/>
      <c r="PFH40" s="244"/>
      <c r="PFI40" s="244"/>
      <c r="PFJ40" s="244"/>
      <c r="PFK40" s="244"/>
      <c r="PFL40" s="244"/>
      <c r="PFM40" s="244"/>
      <c r="PFN40" s="244"/>
      <c r="PFO40" s="244"/>
      <c r="PFP40" s="244"/>
      <c r="PFQ40" s="244"/>
      <c r="PFR40" s="244"/>
      <c r="PFS40" s="244"/>
      <c r="PFT40" s="244"/>
      <c r="PFU40" s="244"/>
      <c r="PFV40" s="244"/>
      <c r="PFW40" s="244"/>
      <c r="PFX40" s="244"/>
      <c r="PFY40" s="244"/>
      <c r="PFZ40" s="244"/>
      <c r="PGA40" s="244"/>
      <c r="PGB40" s="244"/>
      <c r="PGC40" s="244"/>
      <c r="PGD40" s="244"/>
      <c r="PGE40" s="244"/>
      <c r="PGF40" s="244"/>
      <c r="PGG40" s="244"/>
      <c r="PGH40" s="244"/>
      <c r="PGI40" s="244"/>
      <c r="PGJ40" s="244"/>
      <c r="PGK40" s="244"/>
      <c r="PGL40" s="244"/>
      <c r="PGM40" s="244"/>
      <c r="PGN40" s="244"/>
      <c r="PGO40" s="244"/>
      <c r="PGP40" s="244"/>
      <c r="PGQ40" s="244"/>
      <c r="PGR40" s="244"/>
      <c r="PGS40" s="244"/>
      <c r="PGT40" s="244"/>
      <c r="PGU40" s="244"/>
      <c r="PGV40" s="244"/>
      <c r="PGW40" s="244"/>
      <c r="PGX40" s="244"/>
      <c r="PGY40" s="244"/>
      <c r="PGZ40" s="244"/>
      <c r="PHA40" s="244"/>
      <c r="PHB40" s="244"/>
      <c r="PHC40" s="244"/>
      <c r="PHD40" s="244"/>
      <c r="PHE40" s="244"/>
      <c r="PHF40" s="244"/>
      <c r="PHG40" s="244"/>
      <c r="PHH40" s="244"/>
      <c r="PHI40" s="244"/>
      <c r="PHJ40" s="244"/>
      <c r="PHK40" s="244"/>
      <c r="PHL40" s="244"/>
      <c r="PHM40" s="244"/>
      <c r="PHN40" s="244"/>
      <c r="PHO40" s="244"/>
      <c r="PHP40" s="244"/>
      <c r="PHQ40" s="244"/>
      <c r="PHR40" s="244"/>
      <c r="PHS40" s="244"/>
      <c r="PHT40" s="244"/>
      <c r="PHU40" s="244"/>
      <c r="PHV40" s="244"/>
      <c r="PHW40" s="244"/>
      <c r="PHX40" s="244"/>
      <c r="PHY40" s="244"/>
      <c r="PHZ40" s="244"/>
      <c r="PIA40" s="244"/>
      <c r="PIB40" s="244"/>
      <c r="PIC40" s="244"/>
      <c r="PID40" s="244"/>
      <c r="PIE40" s="244"/>
      <c r="PIF40" s="244"/>
      <c r="PIG40" s="244"/>
      <c r="PIH40" s="244"/>
      <c r="PII40" s="244"/>
      <c r="PIJ40" s="244"/>
      <c r="PIK40" s="244"/>
      <c r="PIL40" s="244"/>
      <c r="PIM40" s="244"/>
      <c r="PIN40" s="244"/>
      <c r="PIO40" s="244"/>
      <c r="PIP40" s="244"/>
      <c r="PIQ40" s="244"/>
      <c r="PIR40" s="244"/>
      <c r="PIS40" s="244"/>
      <c r="PIT40" s="244"/>
      <c r="PIU40" s="244"/>
      <c r="PIV40" s="244"/>
      <c r="PIW40" s="244"/>
      <c r="PIX40" s="244"/>
      <c r="PIY40" s="244"/>
      <c r="PIZ40" s="244"/>
      <c r="PJA40" s="244"/>
      <c r="PJB40" s="244"/>
      <c r="PJC40" s="244"/>
      <c r="PJD40" s="244"/>
      <c r="PJE40" s="244"/>
      <c r="PJF40" s="244"/>
      <c r="PJG40" s="244"/>
      <c r="PJH40" s="244"/>
      <c r="PJI40" s="244"/>
      <c r="PJJ40" s="244"/>
      <c r="PJK40" s="244"/>
      <c r="PJL40" s="244"/>
      <c r="PJM40" s="244"/>
      <c r="PJN40" s="244"/>
      <c r="PJO40" s="244"/>
      <c r="PJP40" s="244"/>
      <c r="PJQ40" s="244"/>
      <c r="PJR40" s="244"/>
      <c r="PJS40" s="244"/>
      <c r="PJT40" s="244"/>
      <c r="PJU40" s="244"/>
      <c r="PJV40" s="244"/>
      <c r="PJW40" s="244"/>
      <c r="PJX40" s="244"/>
      <c r="PJY40" s="244"/>
      <c r="PJZ40" s="244"/>
      <c r="PKA40" s="244"/>
      <c r="PKB40" s="244"/>
      <c r="PKC40" s="244"/>
      <c r="PKD40" s="244"/>
      <c r="PKE40" s="244"/>
      <c r="PKF40" s="244"/>
      <c r="PKG40" s="244"/>
      <c r="PKH40" s="244"/>
      <c r="PKI40" s="244"/>
      <c r="PKJ40" s="244"/>
      <c r="PKK40" s="244"/>
      <c r="PKL40" s="244"/>
      <c r="PKM40" s="244"/>
      <c r="PKN40" s="244"/>
      <c r="PKO40" s="244"/>
      <c r="PKP40" s="244"/>
      <c r="PKQ40" s="244"/>
      <c r="PKR40" s="244"/>
      <c r="PKS40" s="244"/>
      <c r="PKT40" s="244"/>
      <c r="PKU40" s="244"/>
      <c r="PKV40" s="244"/>
      <c r="PKW40" s="244"/>
      <c r="PKX40" s="244"/>
      <c r="PKY40" s="244"/>
      <c r="PKZ40" s="244"/>
      <c r="PLA40" s="244"/>
      <c r="PLB40" s="244"/>
      <c r="PLC40" s="244"/>
      <c r="PLD40" s="244"/>
      <c r="PLE40" s="244"/>
      <c r="PLF40" s="244"/>
      <c r="PLG40" s="244"/>
      <c r="PLH40" s="244"/>
      <c r="PLI40" s="244"/>
      <c r="PLJ40" s="244"/>
      <c r="PLK40" s="244"/>
      <c r="PLL40" s="244"/>
      <c r="PLM40" s="244"/>
      <c r="PLN40" s="244"/>
      <c r="PLO40" s="244"/>
      <c r="PLP40" s="244"/>
      <c r="PLQ40" s="244"/>
      <c r="PLR40" s="244"/>
      <c r="PLS40" s="244"/>
      <c r="PLT40" s="244"/>
      <c r="PLU40" s="244"/>
      <c r="PLV40" s="244"/>
      <c r="PLW40" s="244"/>
      <c r="PLX40" s="244"/>
      <c r="PLY40" s="244"/>
      <c r="PLZ40" s="244"/>
      <c r="PMA40" s="244"/>
      <c r="PMB40" s="244"/>
      <c r="PMC40" s="244"/>
      <c r="PMD40" s="244"/>
      <c r="PME40" s="244"/>
      <c r="PMF40" s="244"/>
      <c r="PMG40" s="244"/>
      <c r="PMH40" s="244"/>
      <c r="PMI40" s="244"/>
      <c r="PMJ40" s="244"/>
      <c r="PMK40" s="244"/>
      <c r="PML40" s="244"/>
      <c r="PMM40" s="244"/>
      <c r="PMN40" s="244"/>
      <c r="PMO40" s="244"/>
      <c r="PMP40" s="244"/>
      <c r="PMQ40" s="244"/>
      <c r="PMR40" s="244"/>
      <c r="PMS40" s="244"/>
      <c r="PMT40" s="244"/>
      <c r="PMU40" s="244"/>
      <c r="PMV40" s="244"/>
      <c r="PMW40" s="244"/>
      <c r="PMX40" s="244"/>
      <c r="PMY40" s="244"/>
      <c r="PMZ40" s="244"/>
      <c r="PNA40" s="244"/>
      <c r="PNB40" s="244"/>
      <c r="PNC40" s="244"/>
      <c r="PND40" s="244"/>
      <c r="PNE40" s="244"/>
      <c r="PNF40" s="244"/>
      <c r="PNG40" s="244"/>
      <c r="PNH40" s="244"/>
      <c r="PNI40" s="244"/>
      <c r="PNJ40" s="244"/>
      <c r="PNK40" s="244"/>
      <c r="PNL40" s="244"/>
      <c r="PNM40" s="244"/>
      <c r="PNN40" s="244"/>
      <c r="PNO40" s="244"/>
      <c r="PNP40" s="244"/>
      <c r="PNQ40" s="244"/>
      <c r="PNR40" s="244"/>
      <c r="PNS40" s="244"/>
      <c r="PNT40" s="244"/>
      <c r="PNU40" s="244"/>
      <c r="PNV40" s="244"/>
      <c r="PNW40" s="244"/>
      <c r="PNX40" s="244"/>
      <c r="PNY40" s="244"/>
      <c r="PNZ40" s="244"/>
      <c r="POA40" s="244"/>
      <c r="POB40" s="244"/>
      <c r="POC40" s="244"/>
      <c r="POD40" s="244"/>
      <c r="POE40" s="244"/>
      <c r="POF40" s="244"/>
      <c r="POG40" s="244"/>
      <c r="POH40" s="244"/>
      <c r="POI40" s="244"/>
      <c r="POJ40" s="244"/>
      <c r="POK40" s="244"/>
      <c r="POL40" s="244"/>
      <c r="POM40" s="244"/>
      <c r="PON40" s="244"/>
      <c r="POO40" s="244"/>
      <c r="POP40" s="244"/>
      <c r="POQ40" s="244"/>
      <c r="POR40" s="244"/>
      <c r="POS40" s="244"/>
      <c r="POT40" s="244"/>
      <c r="POU40" s="244"/>
      <c r="POV40" s="244"/>
      <c r="POW40" s="244"/>
      <c r="POX40" s="244"/>
      <c r="POY40" s="244"/>
      <c r="POZ40" s="244"/>
      <c r="PPA40" s="244"/>
      <c r="PPB40" s="244"/>
      <c r="PPC40" s="244"/>
      <c r="PPD40" s="244"/>
      <c r="PPE40" s="244"/>
      <c r="PPF40" s="244"/>
      <c r="PPG40" s="244"/>
      <c r="PPH40" s="244"/>
      <c r="PPI40" s="244"/>
      <c r="PPJ40" s="244"/>
      <c r="PPK40" s="244"/>
      <c r="PPL40" s="244"/>
      <c r="PPM40" s="244"/>
      <c r="PPN40" s="244"/>
      <c r="PPO40" s="244"/>
      <c r="PPP40" s="244"/>
      <c r="PPQ40" s="244"/>
      <c r="PPR40" s="244"/>
      <c r="PPS40" s="244"/>
      <c r="PPT40" s="244"/>
      <c r="PPU40" s="244"/>
      <c r="PPV40" s="244"/>
      <c r="PPW40" s="244"/>
      <c r="PPX40" s="244"/>
      <c r="PPY40" s="244"/>
      <c r="PPZ40" s="244"/>
      <c r="PQA40" s="244"/>
      <c r="PQB40" s="244"/>
      <c r="PQC40" s="244"/>
      <c r="PQD40" s="244"/>
      <c r="PQE40" s="244"/>
      <c r="PQF40" s="244"/>
      <c r="PQG40" s="244"/>
      <c r="PQH40" s="244"/>
      <c r="PQI40" s="244"/>
      <c r="PQJ40" s="244"/>
      <c r="PQK40" s="244"/>
      <c r="PQL40" s="244"/>
      <c r="PQM40" s="244"/>
      <c r="PQN40" s="244"/>
      <c r="PQO40" s="244"/>
      <c r="PQP40" s="244"/>
      <c r="PQQ40" s="244"/>
      <c r="PQR40" s="244"/>
      <c r="PQS40" s="244"/>
      <c r="PQT40" s="244"/>
      <c r="PQU40" s="244"/>
      <c r="PQV40" s="244"/>
      <c r="PQW40" s="244"/>
      <c r="PQX40" s="244"/>
      <c r="PQY40" s="244"/>
      <c r="PQZ40" s="244"/>
      <c r="PRA40" s="244"/>
      <c r="PRB40" s="244"/>
      <c r="PRC40" s="244"/>
      <c r="PRD40" s="244"/>
      <c r="PRE40" s="244"/>
      <c r="PRF40" s="244"/>
      <c r="PRG40" s="244"/>
      <c r="PRH40" s="244"/>
      <c r="PRI40" s="244"/>
      <c r="PRJ40" s="244"/>
      <c r="PRK40" s="244"/>
      <c r="PRL40" s="244"/>
      <c r="PRM40" s="244"/>
      <c r="PRN40" s="244"/>
      <c r="PRO40" s="244"/>
      <c r="PRP40" s="244"/>
      <c r="PRQ40" s="244"/>
      <c r="PRR40" s="244"/>
      <c r="PRS40" s="244"/>
      <c r="PRT40" s="244"/>
      <c r="PRU40" s="244"/>
      <c r="PRV40" s="244"/>
      <c r="PRW40" s="244"/>
      <c r="PRX40" s="244"/>
      <c r="PRY40" s="244"/>
      <c r="PRZ40" s="244"/>
      <c r="PSA40" s="244"/>
      <c r="PSB40" s="244"/>
      <c r="PSC40" s="244"/>
      <c r="PSD40" s="244"/>
      <c r="PSE40" s="244"/>
      <c r="PSF40" s="244"/>
      <c r="PSG40" s="244"/>
      <c r="PSH40" s="244"/>
      <c r="PSI40" s="244"/>
      <c r="PSJ40" s="244"/>
      <c r="PSK40" s="244"/>
      <c r="PSL40" s="244"/>
      <c r="PSM40" s="244"/>
      <c r="PSN40" s="244"/>
      <c r="PSO40" s="244"/>
      <c r="PSP40" s="244"/>
      <c r="PSQ40" s="244"/>
      <c r="PSR40" s="244"/>
      <c r="PSS40" s="244"/>
      <c r="PST40" s="244"/>
      <c r="PSU40" s="244"/>
      <c r="PSV40" s="244"/>
      <c r="PSW40" s="244"/>
      <c r="PSX40" s="244"/>
      <c r="PSY40" s="244"/>
      <c r="PSZ40" s="244"/>
      <c r="PTA40" s="244"/>
      <c r="PTB40" s="244"/>
      <c r="PTC40" s="244"/>
      <c r="PTD40" s="244"/>
      <c r="PTE40" s="244"/>
      <c r="PTF40" s="244"/>
      <c r="PTG40" s="244"/>
      <c r="PTH40" s="244"/>
      <c r="PTI40" s="244"/>
      <c r="PTJ40" s="244"/>
      <c r="PTK40" s="244"/>
      <c r="PTL40" s="244"/>
      <c r="PTM40" s="244"/>
      <c r="PTN40" s="244"/>
      <c r="PTO40" s="244"/>
      <c r="PTP40" s="244"/>
      <c r="PTQ40" s="244"/>
      <c r="PTR40" s="244"/>
      <c r="PTS40" s="244"/>
      <c r="PTT40" s="244"/>
      <c r="PTU40" s="244"/>
      <c r="PTV40" s="244"/>
      <c r="PTW40" s="244"/>
      <c r="PTX40" s="244"/>
      <c r="PTY40" s="244"/>
      <c r="PTZ40" s="244"/>
      <c r="PUA40" s="244"/>
      <c r="PUB40" s="244"/>
      <c r="PUC40" s="244"/>
      <c r="PUD40" s="244"/>
      <c r="PUE40" s="244"/>
      <c r="PUF40" s="244"/>
      <c r="PUG40" s="244"/>
      <c r="PUH40" s="244"/>
      <c r="PUI40" s="244"/>
      <c r="PUJ40" s="244"/>
      <c r="PUK40" s="244"/>
      <c r="PUL40" s="244"/>
      <c r="PUM40" s="244"/>
      <c r="PUN40" s="244"/>
      <c r="PUO40" s="244"/>
      <c r="PUP40" s="244"/>
      <c r="PUQ40" s="244"/>
      <c r="PUR40" s="244"/>
      <c r="PUS40" s="244"/>
      <c r="PUT40" s="244"/>
      <c r="PUU40" s="244"/>
      <c r="PUV40" s="244"/>
      <c r="PUW40" s="244"/>
      <c r="PUX40" s="244"/>
      <c r="PUY40" s="244"/>
      <c r="PUZ40" s="244"/>
      <c r="PVA40" s="244"/>
      <c r="PVB40" s="244"/>
      <c r="PVC40" s="244"/>
      <c r="PVD40" s="244"/>
      <c r="PVE40" s="244"/>
      <c r="PVF40" s="244"/>
      <c r="PVG40" s="244"/>
      <c r="PVH40" s="244"/>
      <c r="PVI40" s="244"/>
      <c r="PVJ40" s="244"/>
      <c r="PVK40" s="244"/>
      <c r="PVL40" s="244"/>
      <c r="PVM40" s="244"/>
      <c r="PVN40" s="244"/>
      <c r="PVO40" s="244"/>
      <c r="PVP40" s="244"/>
      <c r="PVQ40" s="244"/>
      <c r="PVR40" s="244"/>
      <c r="PVS40" s="244"/>
      <c r="PVT40" s="244"/>
      <c r="PVU40" s="244"/>
      <c r="PVV40" s="244"/>
      <c r="PVW40" s="244"/>
      <c r="PVX40" s="244"/>
      <c r="PVY40" s="244"/>
      <c r="PVZ40" s="244"/>
      <c r="PWA40" s="244"/>
      <c r="PWB40" s="244"/>
      <c r="PWC40" s="244"/>
      <c r="PWD40" s="244"/>
      <c r="PWE40" s="244"/>
      <c r="PWF40" s="244"/>
      <c r="PWG40" s="244"/>
      <c r="PWH40" s="244"/>
      <c r="PWI40" s="244"/>
      <c r="PWJ40" s="244"/>
      <c r="PWK40" s="244"/>
      <c r="PWL40" s="244"/>
      <c r="PWM40" s="244"/>
      <c r="PWN40" s="244"/>
      <c r="PWO40" s="244"/>
      <c r="PWP40" s="244"/>
      <c r="PWQ40" s="244"/>
      <c r="PWR40" s="244"/>
      <c r="PWS40" s="244"/>
      <c r="PWT40" s="244"/>
      <c r="PWU40" s="244"/>
      <c r="PWV40" s="244"/>
      <c r="PWW40" s="244"/>
      <c r="PWX40" s="244"/>
      <c r="PWY40" s="244"/>
      <c r="PWZ40" s="244"/>
      <c r="PXA40" s="244"/>
      <c r="PXB40" s="244"/>
      <c r="PXC40" s="244"/>
      <c r="PXD40" s="244"/>
      <c r="PXE40" s="244"/>
      <c r="PXF40" s="244"/>
      <c r="PXG40" s="244"/>
      <c r="PXH40" s="244"/>
      <c r="PXI40" s="244"/>
      <c r="PXJ40" s="244"/>
      <c r="PXK40" s="244"/>
      <c r="PXL40" s="244"/>
      <c r="PXM40" s="244"/>
      <c r="PXN40" s="244"/>
      <c r="PXO40" s="244"/>
      <c r="PXP40" s="244"/>
      <c r="PXQ40" s="244"/>
      <c r="PXR40" s="244"/>
      <c r="PXS40" s="244"/>
      <c r="PXT40" s="244"/>
      <c r="PXU40" s="244"/>
      <c r="PXV40" s="244"/>
      <c r="PXW40" s="244"/>
      <c r="PXX40" s="244"/>
      <c r="PXY40" s="244"/>
      <c r="PXZ40" s="244"/>
      <c r="PYA40" s="244"/>
      <c r="PYB40" s="244"/>
      <c r="PYC40" s="244"/>
      <c r="PYD40" s="244"/>
      <c r="PYE40" s="244"/>
      <c r="PYF40" s="244"/>
      <c r="PYG40" s="244"/>
      <c r="PYH40" s="244"/>
      <c r="PYI40" s="244"/>
      <c r="PYJ40" s="244"/>
      <c r="PYK40" s="244"/>
      <c r="PYL40" s="244"/>
      <c r="PYM40" s="244"/>
      <c r="PYN40" s="244"/>
      <c r="PYO40" s="244"/>
      <c r="PYP40" s="244"/>
      <c r="PYQ40" s="244"/>
      <c r="PYR40" s="244"/>
      <c r="PYS40" s="244"/>
      <c r="PYT40" s="244"/>
      <c r="PYU40" s="244"/>
      <c r="PYV40" s="244"/>
      <c r="PYW40" s="244"/>
      <c r="PYX40" s="244"/>
      <c r="PYY40" s="244"/>
      <c r="PYZ40" s="244"/>
      <c r="PZA40" s="244"/>
      <c r="PZB40" s="244"/>
      <c r="PZC40" s="244"/>
      <c r="PZD40" s="244"/>
      <c r="PZE40" s="244"/>
      <c r="PZF40" s="244"/>
      <c r="PZG40" s="244"/>
      <c r="PZH40" s="244"/>
      <c r="PZI40" s="244"/>
      <c r="PZJ40" s="244"/>
      <c r="PZK40" s="244"/>
      <c r="PZL40" s="244"/>
      <c r="PZM40" s="244"/>
      <c r="PZN40" s="244"/>
      <c r="PZO40" s="244"/>
      <c r="PZP40" s="244"/>
      <c r="PZQ40" s="244"/>
      <c r="PZR40" s="244"/>
      <c r="PZS40" s="244"/>
      <c r="PZT40" s="244"/>
      <c r="PZU40" s="244"/>
      <c r="PZV40" s="244"/>
      <c r="PZW40" s="244"/>
      <c r="PZX40" s="244"/>
      <c r="PZY40" s="244"/>
      <c r="PZZ40" s="244"/>
      <c r="QAA40" s="244"/>
      <c r="QAB40" s="244"/>
      <c r="QAC40" s="244"/>
      <c r="QAD40" s="244"/>
      <c r="QAE40" s="244"/>
      <c r="QAF40" s="244"/>
      <c r="QAG40" s="244"/>
      <c r="QAH40" s="244"/>
      <c r="QAI40" s="244"/>
      <c r="QAJ40" s="244"/>
      <c r="QAK40" s="244"/>
      <c r="QAL40" s="244"/>
      <c r="QAM40" s="244"/>
      <c r="QAN40" s="244"/>
      <c r="QAO40" s="244"/>
      <c r="QAP40" s="244"/>
      <c r="QAQ40" s="244"/>
      <c r="QAR40" s="244"/>
      <c r="QAS40" s="244"/>
      <c r="QAT40" s="244"/>
      <c r="QAU40" s="244"/>
      <c r="QAV40" s="244"/>
      <c r="QAW40" s="244"/>
      <c r="QAX40" s="244"/>
      <c r="QAY40" s="244"/>
      <c r="QAZ40" s="244"/>
      <c r="QBA40" s="244"/>
      <c r="QBB40" s="244"/>
      <c r="QBC40" s="244"/>
      <c r="QBD40" s="244"/>
      <c r="QBE40" s="244"/>
      <c r="QBF40" s="244"/>
      <c r="QBG40" s="244"/>
      <c r="QBH40" s="244"/>
      <c r="QBI40" s="244"/>
      <c r="QBJ40" s="244"/>
      <c r="QBK40" s="244"/>
      <c r="QBL40" s="244"/>
      <c r="QBM40" s="244"/>
      <c r="QBN40" s="244"/>
      <c r="QBO40" s="244"/>
      <c r="QBP40" s="244"/>
      <c r="QBQ40" s="244"/>
      <c r="QBR40" s="244"/>
      <c r="QBS40" s="244"/>
      <c r="QBT40" s="244"/>
      <c r="QBU40" s="244"/>
      <c r="QBV40" s="244"/>
      <c r="QBW40" s="244"/>
      <c r="QBX40" s="244"/>
      <c r="QBY40" s="244"/>
      <c r="QBZ40" s="244"/>
      <c r="QCA40" s="244"/>
      <c r="QCB40" s="244"/>
      <c r="QCC40" s="244"/>
      <c r="QCD40" s="244"/>
      <c r="QCE40" s="244"/>
      <c r="QCF40" s="244"/>
      <c r="QCG40" s="244"/>
      <c r="QCH40" s="244"/>
      <c r="QCI40" s="244"/>
      <c r="QCJ40" s="244"/>
      <c r="QCK40" s="244"/>
      <c r="QCL40" s="244"/>
      <c r="QCM40" s="244"/>
      <c r="QCN40" s="244"/>
      <c r="QCO40" s="244"/>
      <c r="QCP40" s="244"/>
      <c r="QCQ40" s="244"/>
      <c r="QCR40" s="244"/>
      <c r="QCS40" s="244"/>
      <c r="QCT40" s="244"/>
      <c r="QCU40" s="244"/>
      <c r="QCV40" s="244"/>
      <c r="QCW40" s="244"/>
      <c r="QCX40" s="244"/>
      <c r="QCY40" s="244"/>
      <c r="QCZ40" s="244"/>
      <c r="QDA40" s="244"/>
      <c r="QDB40" s="244"/>
      <c r="QDC40" s="244"/>
      <c r="QDD40" s="244"/>
      <c r="QDE40" s="244"/>
      <c r="QDF40" s="244"/>
      <c r="QDG40" s="244"/>
      <c r="QDH40" s="244"/>
      <c r="QDI40" s="244"/>
      <c r="QDJ40" s="244"/>
      <c r="QDK40" s="244"/>
      <c r="QDL40" s="244"/>
      <c r="QDM40" s="244"/>
      <c r="QDN40" s="244"/>
      <c r="QDO40" s="244"/>
      <c r="QDP40" s="244"/>
      <c r="QDQ40" s="244"/>
      <c r="QDR40" s="244"/>
      <c r="QDS40" s="244"/>
      <c r="QDT40" s="244"/>
      <c r="QDU40" s="244"/>
      <c r="QDV40" s="244"/>
      <c r="QDW40" s="244"/>
      <c r="QDX40" s="244"/>
      <c r="QDY40" s="244"/>
      <c r="QDZ40" s="244"/>
      <c r="QEA40" s="244"/>
      <c r="QEB40" s="244"/>
      <c r="QEC40" s="244"/>
      <c r="QED40" s="244"/>
      <c r="QEE40" s="244"/>
      <c r="QEF40" s="244"/>
      <c r="QEG40" s="244"/>
      <c r="QEH40" s="244"/>
      <c r="QEI40" s="244"/>
      <c r="QEJ40" s="244"/>
      <c r="QEK40" s="244"/>
      <c r="QEL40" s="244"/>
      <c r="QEM40" s="244"/>
      <c r="QEN40" s="244"/>
      <c r="QEO40" s="244"/>
      <c r="QEP40" s="244"/>
      <c r="QEQ40" s="244"/>
      <c r="QER40" s="244"/>
      <c r="QES40" s="244"/>
      <c r="QET40" s="244"/>
      <c r="QEU40" s="244"/>
      <c r="QEV40" s="244"/>
      <c r="QEW40" s="244"/>
      <c r="QEX40" s="244"/>
      <c r="QEY40" s="244"/>
      <c r="QEZ40" s="244"/>
      <c r="QFA40" s="244"/>
      <c r="QFB40" s="244"/>
      <c r="QFC40" s="244"/>
      <c r="QFD40" s="244"/>
      <c r="QFE40" s="244"/>
      <c r="QFF40" s="244"/>
      <c r="QFG40" s="244"/>
      <c r="QFH40" s="244"/>
      <c r="QFI40" s="244"/>
      <c r="QFJ40" s="244"/>
      <c r="QFK40" s="244"/>
      <c r="QFL40" s="244"/>
      <c r="QFM40" s="244"/>
      <c r="QFN40" s="244"/>
      <c r="QFO40" s="244"/>
      <c r="QFP40" s="244"/>
      <c r="QFQ40" s="244"/>
      <c r="QFR40" s="244"/>
      <c r="QFS40" s="244"/>
      <c r="QFT40" s="244"/>
      <c r="QFU40" s="244"/>
      <c r="QFV40" s="244"/>
      <c r="QFW40" s="244"/>
      <c r="QFX40" s="244"/>
      <c r="QFY40" s="244"/>
      <c r="QFZ40" s="244"/>
      <c r="QGA40" s="244"/>
      <c r="QGB40" s="244"/>
      <c r="QGC40" s="244"/>
      <c r="QGD40" s="244"/>
      <c r="QGE40" s="244"/>
      <c r="QGF40" s="244"/>
      <c r="QGG40" s="244"/>
      <c r="QGH40" s="244"/>
      <c r="QGI40" s="244"/>
      <c r="QGJ40" s="244"/>
      <c r="QGK40" s="244"/>
      <c r="QGL40" s="244"/>
      <c r="QGM40" s="244"/>
      <c r="QGN40" s="244"/>
      <c r="QGO40" s="244"/>
      <c r="QGP40" s="244"/>
      <c r="QGQ40" s="244"/>
      <c r="QGR40" s="244"/>
      <c r="QGS40" s="244"/>
      <c r="QGT40" s="244"/>
      <c r="QGU40" s="244"/>
      <c r="QGV40" s="244"/>
      <c r="QGW40" s="244"/>
      <c r="QGX40" s="244"/>
      <c r="QGY40" s="244"/>
      <c r="QGZ40" s="244"/>
      <c r="QHA40" s="244"/>
      <c r="QHB40" s="244"/>
      <c r="QHC40" s="244"/>
      <c r="QHD40" s="244"/>
      <c r="QHE40" s="244"/>
      <c r="QHF40" s="244"/>
      <c r="QHG40" s="244"/>
      <c r="QHH40" s="244"/>
      <c r="QHI40" s="244"/>
      <c r="QHJ40" s="244"/>
      <c r="QHK40" s="244"/>
      <c r="QHL40" s="244"/>
      <c r="QHM40" s="244"/>
      <c r="QHN40" s="244"/>
      <c r="QHO40" s="244"/>
      <c r="QHP40" s="244"/>
      <c r="QHQ40" s="244"/>
      <c r="QHR40" s="244"/>
      <c r="QHS40" s="244"/>
      <c r="QHT40" s="244"/>
      <c r="QHU40" s="244"/>
      <c r="QHV40" s="244"/>
      <c r="QHW40" s="244"/>
      <c r="QHX40" s="244"/>
      <c r="QHY40" s="244"/>
      <c r="QHZ40" s="244"/>
      <c r="QIA40" s="244"/>
      <c r="QIB40" s="244"/>
      <c r="QIC40" s="244"/>
      <c r="QID40" s="244"/>
      <c r="QIE40" s="244"/>
      <c r="QIF40" s="244"/>
      <c r="QIG40" s="244"/>
      <c r="QIH40" s="244"/>
      <c r="QII40" s="244"/>
      <c r="QIJ40" s="244"/>
      <c r="QIK40" s="244"/>
      <c r="QIL40" s="244"/>
      <c r="QIM40" s="244"/>
      <c r="QIN40" s="244"/>
      <c r="QIO40" s="244"/>
      <c r="QIP40" s="244"/>
      <c r="QIQ40" s="244"/>
      <c r="QIR40" s="244"/>
      <c r="QIS40" s="244"/>
      <c r="QIT40" s="244"/>
      <c r="QIU40" s="244"/>
      <c r="QIV40" s="244"/>
      <c r="QIW40" s="244"/>
      <c r="QIX40" s="244"/>
      <c r="QIY40" s="244"/>
      <c r="QIZ40" s="244"/>
      <c r="QJA40" s="244"/>
      <c r="QJB40" s="244"/>
      <c r="QJC40" s="244"/>
      <c r="QJD40" s="244"/>
      <c r="QJE40" s="244"/>
      <c r="QJF40" s="244"/>
      <c r="QJG40" s="244"/>
      <c r="QJH40" s="244"/>
      <c r="QJI40" s="244"/>
      <c r="QJJ40" s="244"/>
      <c r="QJK40" s="244"/>
      <c r="QJL40" s="244"/>
      <c r="QJM40" s="244"/>
      <c r="QJN40" s="244"/>
      <c r="QJO40" s="244"/>
      <c r="QJP40" s="244"/>
      <c r="QJQ40" s="244"/>
      <c r="QJR40" s="244"/>
      <c r="QJS40" s="244"/>
      <c r="QJT40" s="244"/>
      <c r="QJU40" s="244"/>
      <c r="QJV40" s="244"/>
      <c r="QJW40" s="244"/>
      <c r="QJX40" s="244"/>
      <c r="QJY40" s="244"/>
      <c r="QJZ40" s="244"/>
      <c r="QKA40" s="244"/>
      <c r="QKB40" s="244"/>
      <c r="QKC40" s="244"/>
      <c r="QKD40" s="244"/>
      <c r="QKE40" s="244"/>
      <c r="QKF40" s="244"/>
      <c r="QKG40" s="244"/>
      <c r="QKH40" s="244"/>
      <c r="QKI40" s="244"/>
      <c r="QKJ40" s="244"/>
      <c r="QKK40" s="244"/>
      <c r="QKL40" s="244"/>
      <c r="QKM40" s="244"/>
      <c r="QKN40" s="244"/>
      <c r="QKO40" s="244"/>
      <c r="QKP40" s="244"/>
      <c r="QKQ40" s="244"/>
      <c r="QKR40" s="244"/>
      <c r="QKS40" s="244"/>
      <c r="QKT40" s="244"/>
      <c r="QKU40" s="244"/>
      <c r="QKV40" s="244"/>
      <c r="QKW40" s="244"/>
      <c r="QKX40" s="244"/>
      <c r="QKY40" s="244"/>
      <c r="QKZ40" s="244"/>
      <c r="QLA40" s="244"/>
      <c r="QLB40" s="244"/>
      <c r="QLC40" s="244"/>
      <c r="QLD40" s="244"/>
      <c r="QLE40" s="244"/>
      <c r="QLF40" s="244"/>
      <c r="QLG40" s="244"/>
      <c r="QLH40" s="244"/>
      <c r="QLI40" s="244"/>
      <c r="QLJ40" s="244"/>
      <c r="QLK40" s="244"/>
      <c r="QLL40" s="244"/>
      <c r="QLM40" s="244"/>
      <c r="QLN40" s="244"/>
      <c r="QLO40" s="244"/>
      <c r="QLP40" s="244"/>
      <c r="QLQ40" s="244"/>
      <c r="QLR40" s="244"/>
      <c r="QLS40" s="244"/>
      <c r="QLT40" s="244"/>
      <c r="QLU40" s="244"/>
      <c r="QLV40" s="244"/>
      <c r="QLW40" s="244"/>
      <c r="QLX40" s="244"/>
      <c r="QLY40" s="244"/>
      <c r="QLZ40" s="244"/>
      <c r="QMA40" s="244"/>
      <c r="QMB40" s="244"/>
      <c r="QMC40" s="244"/>
      <c r="QMD40" s="244"/>
      <c r="QME40" s="244"/>
      <c r="QMF40" s="244"/>
      <c r="QMG40" s="244"/>
      <c r="QMH40" s="244"/>
      <c r="QMI40" s="244"/>
      <c r="QMJ40" s="244"/>
      <c r="QMK40" s="244"/>
      <c r="QML40" s="244"/>
      <c r="QMM40" s="244"/>
      <c r="QMN40" s="244"/>
      <c r="QMO40" s="244"/>
      <c r="QMP40" s="244"/>
      <c r="QMQ40" s="244"/>
      <c r="QMR40" s="244"/>
      <c r="QMS40" s="244"/>
      <c r="QMT40" s="244"/>
      <c r="QMU40" s="244"/>
      <c r="QMV40" s="244"/>
      <c r="QMW40" s="244"/>
      <c r="QMX40" s="244"/>
      <c r="QMY40" s="244"/>
      <c r="QMZ40" s="244"/>
      <c r="QNA40" s="244"/>
      <c r="QNB40" s="244"/>
      <c r="QNC40" s="244"/>
      <c r="QND40" s="244"/>
      <c r="QNE40" s="244"/>
      <c r="QNF40" s="244"/>
      <c r="QNG40" s="244"/>
      <c r="QNH40" s="244"/>
      <c r="QNI40" s="244"/>
      <c r="QNJ40" s="244"/>
      <c r="QNK40" s="244"/>
      <c r="QNL40" s="244"/>
      <c r="QNM40" s="244"/>
      <c r="QNN40" s="244"/>
      <c r="QNO40" s="244"/>
      <c r="QNP40" s="244"/>
      <c r="QNQ40" s="244"/>
      <c r="QNR40" s="244"/>
      <c r="QNS40" s="244"/>
      <c r="QNT40" s="244"/>
      <c r="QNU40" s="244"/>
      <c r="QNV40" s="244"/>
      <c r="QNW40" s="244"/>
      <c r="QNX40" s="244"/>
      <c r="QNY40" s="244"/>
      <c r="QNZ40" s="244"/>
      <c r="QOA40" s="244"/>
      <c r="QOB40" s="244"/>
      <c r="QOC40" s="244"/>
      <c r="QOD40" s="244"/>
      <c r="QOE40" s="244"/>
      <c r="QOF40" s="244"/>
      <c r="QOG40" s="244"/>
      <c r="QOH40" s="244"/>
      <c r="QOI40" s="244"/>
      <c r="QOJ40" s="244"/>
      <c r="QOK40" s="244"/>
      <c r="QOL40" s="244"/>
      <c r="QOM40" s="244"/>
      <c r="QON40" s="244"/>
      <c r="QOO40" s="244"/>
      <c r="QOP40" s="244"/>
      <c r="QOQ40" s="244"/>
      <c r="QOR40" s="244"/>
      <c r="QOS40" s="244"/>
      <c r="QOT40" s="244"/>
      <c r="QOU40" s="244"/>
      <c r="QOV40" s="244"/>
      <c r="QOW40" s="244"/>
      <c r="QOX40" s="244"/>
      <c r="QOY40" s="244"/>
      <c r="QOZ40" s="244"/>
      <c r="QPA40" s="244"/>
      <c r="QPB40" s="244"/>
      <c r="QPC40" s="244"/>
      <c r="QPD40" s="244"/>
      <c r="QPE40" s="244"/>
      <c r="QPF40" s="244"/>
      <c r="QPG40" s="244"/>
      <c r="QPH40" s="244"/>
      <c r="QPI40" s="244"/>
      <c r="QPJ40" s="244"/>
      <c r="QPK40" s="244"/>
      <c r="QPL40" s="244"/>
      <c r="QPM40" s="244"/>
      <c r="QPN40" s="244"/>
      <c r="QPO40" s="244"/>
      <c r="QPP40" s="244"/>
      <c r="QPQ40" s="244"/>
      <c r="QPR40" s="244"/>
      <c r="QPS40" s="244"/>
      <c r="QPT40" s="244"/>
      <c r="QPU40" s="244"/>
      <c r="QPV40" s="244"/>
      <c r="QPW40" s="244"/>
      <c r="QPX40" s="244"/>
      <c r="QPY40" s="244"/>
      <c r="QPZ40" s="244"/>
      <c r="QQA40" s="244"/>
      <c r="QQB40" s="244"/>
      <c r="QQC40" s="244"/>
      <c r="QQD40" s="244"/>
      <c r="QQE40" s="244"/>
      <c r="QQF40" s="244"/>
      <c r="QQG40" s="244"/>
      <c r="QQH40" s="244"/>
      <c r="QQI40" s="244"/>
      <c r="QQJ40" s="244"/>
      <c r="QQK40" s="244"/>
      <c r="QQL40" s="244"/>
      <c r="QQM40" s="244"/>
      <c r="QQN40" s="244"/>
      <c r="QQO40" s="244"/>
      <c r="QQP40" s="244"/>
      <c r="QQQ40" s="244"/>
      <c r="QQR40" s="244"/>
      <c r="QQS40" s="244"/>
      <c r="QQT40" s="244"/>
      <c r="QQU40" s="244"/>
      <c r="QQV40" s="244"/>
      <c r="QQW40" s="244"/>
      <c r="QQX40" s="244"/>
      <c r="QQY40" s="244"/>
      <c r="QQZ40" s="244"/>
      <c r="QRA40" s="244"/>
      <c r="QRB40" s="244"/>
      <c r="QRC40" s="244"/>
      <c r="QRD40" s="244"/>
      <c r="QRE40" s="244"/>
      <c r="QRF40" s="244"/>
      <c r="QRG40" s="244"/>
      <c r="QRH40" s="244"/>
      <c r="QRI40" s="244"/>
      <c r="QRJ40" s="244"/>
      <c r="QRK40" s="244"/>
      <c r="QRL40" s="244"/>
      <c r="QRM40" s="244"/>
      <c r="QRN40" s="244"/>
      <c r="QRO40" s="244"/>
      <c r="QRP40" s="244"/>
      <c r="QRQ40" s="244"/>
      <c r="QRR40" s="244"/>
      <c r="QRS40" s="244"/>
      <c r="QRT40" s="244"/>
      <c r="QRU40" s="244"/>
      <c r="QRV40" s="244"/>
      <c r="QRW40" s="244"/>
      <c r="QRX40" s="244"/>
      <c r="QRY40" s="244"/>
      <c r="QRZ40" s="244"/>
      <c r="QSA40" s="244"/>
      <c r="QSB40" s="244"/>
      <c r="QSC40" s="244"/>
      <c r="QSD40" s="244"/>
      <c r="QSE40" s="244"/>
      <c r="QSF40" s="244"/>
      <c r="QSG40" s="244"/>
      <c r="QSH40" s="244"/>
      <c r="QSI40" s="244"/>
      <c r="QSJ40" s="244"/>
      <c r="QSK40" s="244"/>
      <c r="QSL40" s="244"/>
      <c r="QSM40" s="244"/>
      <c r="QSN40" s="244"/>
      <c r="QSO40" s="244"/>
      <c r="QSP40" s="244"/>
      <c r="QSQ40" s="244"/>
      <c r="QSR40" s="244"/>
      <c r="QSS40" s="244"/>
      <c r="QST40" s="244"/>
      <c r="QSU40" s="244"/>
      <c r="QSV40" s="244"/>
      <c r="QSW40" s="244"/>
      <c r="QSX40" s="244"/>
      <c r="QSY40" s="244"/>
      <c r="QSZ40" s="244"/>
      <c r="QTA40" s="244"/>
      <c r="QTB40" s="244"/>
      <c r="QTC40" s="244"/>
      <c r="QTD40" s="244"/>
      <c r="QTE40" s="244"/>
      <c r="QTF40" s="244"/>
      <c r="QTG40" s="244"/>
      <c r="QTH40" s="244"/>
      <c r="QTI40" s="244"/>
      <c r="QTJ40" s="244"/>
      <c r="QTK40" s="244"/>
      <c r="QTL40" s="244"/>
      <c r="QTM40" s="244"/>
      <c r="QTN40" s="244"/>
      <c r="QTO40" s="244"/>
      <c r="QTP40" s="244"/>
      <c r="QTQ40" s="244"/>
      <c r="QTR40" s="244"/>
      <c r="QTS40" s="244"/>
      <c r="QTT40" s="244"/>
      <c r="QTU40" s="244"/>
      <c r="QTV40" s="244"/>
      <c r="QTW40" s="244"/>
      <c r="QTX40" s="244"/>
      <c r="QTY40" s="244"/>
      <c r="QTZ40" s="244"/>
      <c r="QUA40" s="244"/>
      <c r="QUB40" s="244"/>
      <c r="QUC40" s="244"/>
      <c r="QUD40" s="244"/>
      <c r="QUE40" s="244"/>
      <c r="QUF40" s="244"/>
      <c r="QUG40" s="244"/>
      <c r="QUH40" s="244"/>
      <c r="QUI40" s="244"/>
      <c r="QUJ40" s="244"/>
      <c r="QUK40" s="244"/>
      <c r="QUL40" s="244"/>
      <c r="QUM40" s="244"/>
      <c r="QUN40" s="244"/>
      <c r="QUO40" s="244"/>
      <c r="QUP40" s="244"/>
      <c r="QUQ40" s="244"/>
      <c r="QUR40" s="244"/>
      <c r="QUS40" s="244"/>
      <c r="QUT40" s="244"/>
      <c r="QUU40" s="244"/>
      <c r="QUV40" s="244"/>
      <c r="QUW40" s="244"/>
      <c r="QUX40" s="244"/>
      <c r="QUY40" s="244"/>
      <c r="QUZ40" s="244"/>
      <c r="QVA40" s="244"/>
      <c r="QVB40" s="244"/>
      <c r="QVC40" s="244"/>
      <c r="QVD40" s="244"/>
      <c r="QVE40" s="244"/>
      <c r="QVF40" s="244"/>
      <c r="QVG40" s="244"/>
      <c r="QVH40" s="244"/>
      <c r="QVI40" s="244"/>
      <c r="QVJ40" s="244"/>
      <c r="QVK40" s="244"/>
      <c r="QVL40" s="244"/>
      <c r="QVM40" s="244"/>
      <c r="QVN40" s="244"/>
      <c r="QVO40" s="244"/>
      <c r="QVP40" s="244"/>
      <c r="QVQ40" s="244"/>
      <c r="QVR40" s="244"/>
      <c r="QVS40" s="244"/>
      <c r="QVT40" s="244"/>
      <c r="QVU40" s="244"/>
      <c r="QVV40" s="244"/>
      <c r="QVW40" s="244"/>
      <c r="QVX40" s="244"/>
      <c r="QVY40" s="244"/>
      <c r="QVZ40" s="244"/>
      <c r="QWA40" s="244"/>
      <c r="QWB40" s="244"/>
      <c r="QWC40" s="244"/>
      <c r="QWD40" s="244"/>
      <c r="QWE40" s="244"/>
      <c r="QWF40" s="244"/>
      <c r="QWG40" s="244"/>
      <c r="QWH40" s="244"/>
      <c r="QWI40" s="244"/>
      <c r="QWJ40" s="244"/>
      <c r="QWK40" s="244"/>
      <c r="QWL40" s="244"/>
      <c r="QWM40" s="244"/>
      <c r="QWN40" s="244"/>
      <c r="QWO40" s="244"/>
      <c r="QWP40" s="244"/>
      <c r="QWQ40" s="244"/>
      <c r="QWR40" s="244"/>
      <c r="QWS40" s="244"/>
      <c r="QWT40" s="244"/>
      <c r="QWU40" s="244"/>
      <c r="QWV40" s="244"/>
      <c r="QWW40" s="244"/>
      <c r="QWX40" s="244"/>
      <c r="QWY40" s="244"/>
      <c r="QWZ40" s="244"/>
      <c r="QXA40" s="244"/>
      <c r="QXB40" s="244"/>
      <c r="QXC40" s="244"/>
      <c r="QXD40" s="244"/>
      <c r="QXE40" s="244"/>
      <c r="QXF40" s="244"/>
      <c r="QXG40" s="244"/>
      <c r="QXH40" s="244"/>
      <c r="QXI40" s="244"/>
      <c r="QXJ40" s="244"/>
      <c r="QXK40" s="244"/>
      <c r="QXL40" s="244"/>
      <c r="QXM40" s="244"/>
      <c r="QXN40" s="244"/>
      <c r="QXO40" s="244"/>
      <c r="QXP40" s="244"/>
      <c r="QXQ40" s="244"/>
      <c r="QXR40" s="244"/>
      <c r="QXS40" s="244"/>
      <c r="QXT40" s="244"/>
      <c r="QXU40" s="244"/>
      <c r="QXV40" s="244"/>
      <c r="QXW40" s="244"/>
      <c r="QXX40" s="244"/>
      <c r="QXY40" s="244"/>
      <c r="QXZ40" s="244"/>
      <c r="QYA40" s="244"/>
      <c r="QYB40" s="244"/>
      <c r="QYC40" s="244"/>
      <c r="QYD40" s="244"/>
      <c r="QYE40" s="244"/>
      <c r="QYF40" s="244"/>
      <c r="QYG40" s="244"/>
      <c r="QYH40" s="244"/>
      <c r="QYI40" s="244"/>
      <c r="QYJ40" s="244"/>
      <c r="QYK40" s="244"/>
      <c r="QYL40" s="244"/>
      <c r="QYM40" s="244"/>
      <c r="QYN40" s="244"/>
      <c r="QYO40" s="244"/>
      <c r="QYP40" s="244"/>
      <c r="QYQ40" s="244"/>
      <c r="QYR40" s="244"/>
      <c r="QYS40" s="244"/>
      <c r="QYT40" s="244"/>
      <c r="QYU40" s="244"/>
      <c r="QYV40" s="244"/>
      <c r="QYW40" s="244"/>
      <c r="QYX40" s="244"/>
      <c r="QYY40" s="244"/>
      <c r="QYZ40" s="244"/>
      <c r="QZA40" s="244"/>
      <c r="QZB40" s="244"/>
      <c r="QZC40" s="244"/>
      <c r="QZD40" s="244"/>
      <c r="QZE40" s="244"/>
      <c r="QZF40" s="244"/>
      <c r="QZG40" s="244"/>
      <c r="QZH40" s="244"/>
      <c r="QZI40" s="244"/>
      <c r="QZJ40" s="244"/>
      <c r="QZK40" s="244"/>
      <c r="QZL40" s="244"/>
      <c r="QZM40" s="244"/>
      <c r="QZN40" s="244"/>
      <c r="QZO40" s="244"/>
      <c r="QZP40" s="244"/>
      <c r="QZQ40" s="244"/>
      <c r="QZR40" s="244"/>
      <c r="QZS40" s="244"/>
      <c r="QZT40" s="244"/>
      <c r="QZU40" s="244"/>
      <c r="QZV40" s="244"/>
      <c r="QZW40" s="244"/>
      <c r="QZX40" s="244"/>
      <c r="QZY40" s="244"/>
      <c r="QZZ40" s="244"/>
      <c r="RAA40" s="244"/>
      <c r="RAB40" s="244"/>
      <c r="RAC40" s="244"/>
      <c r="RAD40" s="244"/>
      <c r="RAE40" s="244"/>
      <c r="RAF40" s="244"/>
      <c r="RAG40" s="244"/>
      <c r="RAH40" s="244"/>
      <c r="RAI40" s="244"/>
      <c r="RAJ40" s="244"/>
      <c r="RAK40" s="244"/>
      <c r="RAL40" s="244"/>
      <c r="RAM40" s="244"/>
      <c r="RAN40" s="244"/>
      <c r="RAO40" s="244"/>
      <c r="RAP40" s="244"/>
      <c r="RAQ40" s="244"/>
      <c r="RAR40" s="244"/>
      <c r="RAS40" s="244"/>
      <c r="RAT40" s="244"/>
      <c r="RAU40" s="244"/>
      <c r="RAV40" s="244"/>
      <c r="RAW40" s="244"/>
      <c r="RAX40" s="244"/>
      <c r="RAY40" s="244"/>
      <c r="RAZ40" s="244"/>
      <c r="RBA40" s="244"/>
      <c r="RBB40" s="244"/>
      <c r="RBC40" s="244"/>
      <c r="RBD40" s="244"/>
      <c r="RBE40" s="244"/>
      <c r="RBF40" s="244"/>
      <c r="RBG40" s="244"/>
      <c r="RBH40" s="244"/>
      <c r="RBI40" s="244"/>
      <c r="RBJ40" s="244"/>
      <c r="RBK40" s="244"/>
      <c r="RBL40" s="244"/>
      <c r="RBM40" s="244"/>
      <c r="RBN40" s="244"/>
      <c r="RBO40" s="244"/>
      <c r="RBP40" s="244"/>
      <c r="RBQ40" s="244"/>
      <c r="RBR40" s="244"/>
      <c r="RBS40" s="244"/>
      <c r="RBT40" s="244"/>
      <c r="RBU40" s="244"/>
      <c r="RBV40" s="244"/>
      <c r="RBW40" s="244"/>
      <c r="RBX40" s="244"/>
      <c r="RBY40" s="244"/>
      <c r="RBZ40" s="244"/>
      <c r="RCA40" s="244"/>
      <c r="RCB40" s="244"/>
      <c r="RCC40" s="244"/>
      <c r="RCD40" s="244"/>
      <c r="RCE40" s="244"/>
      <c r="RCF40" s="244"/>
      <c r="RCG40" s="244"/>
      <c r="RCH40" s="244"/>
      <c r="RCI40" s="244"/>
      <c r="RCJ40" s="244"/>
      <c r="RCK40" s="244"/>
      <c r="RCL40" s="244"/>
      <c r="RCM40" s="244"/>
      <c r="RCN40" s="244"/>
      <c r="RCO40" s="244"/>
      <c r="RCP40" s="244"/>
      <c r="RCQ40" s="244"/>
      <c r="RCR40" s="244"/>
      <c r="RCS40" s="244"/>
      <c r="RCT40" s="244"/>
      <c r="RCU40" s="244"/>
      <c r="RCV40" s="244"/>
      <c r="RCW40" s="244"/>
      <c r="RCX40" s="244"/>
      <c r="RCY40" s="244"/>
      <c r="RCZ40" s="244"/>
      <c r="RDA40" s="244"/>
      <c r="RDB40" s="244"/>
      <c r="RDC40" s="244"/>
      <c r="RDD40" s="244"/>
      <c r="RDE40" s="244"/>
      <c r="RDF40" s="244"/>
      <c r="RDG40" s="244"/>
      <c r="RDH40" s="244"/>
      <c r="RDI40" s="244"/>
      <c r="RDJ40" s="244"/>
      <c r="RDK40" s="244"/>
      <c r="RDL40" s="244"/>
      <c r="RDM40" s="244"/>
      <c r="RDN40" s="244"/>
      <c r="RDO40" s="244"/>
      <c r="RDP40" s="244"/>
      <c r="RDQ40" s="244"/>
      <c r="RDR40" s="244"/>
      <c r="RDS40" s="244"/>
      <c r="RDT40" s="244"/>
      <c r="RDU40" s="244"/>
      <c r="RDV40" s="244"/>
      <c r="RDW40" s="244"/>
      <c r="RDX40" s="244"/>
      <c r="RDY40" s="244"/>
      <c r="RDZ40" s="244"/>
      <c r="REA40" s="244"/>
      <c r="REB40" s="244"/>
      <c r="REC40" s="244"/>
      <c r="RED40" s="244"/>
      <c r="REE40" s="244"/>
      <c r="REF40" s="244"/>
      <c r="REG40" s="244"/>
      <c r="REH40" s="244"/>
      <c r="REI40" s="244"/>
      <c r="REJ40" s="244"/>
      <c r="REK40" s="244"/>
      <c r="REL40" s="244"/>
      <c r="REM40" s="244"/>
      <c r="REN40" s="244"/>
      <c r="REO40" s="244"/>
      <c r="REP40" s="244"/>
      <c r="REQ40" s="244"/>
      <c r="RER40" s="244"/>
      <c r="RES40" s="244"/>
      <c r="RET40" s="244"/>
      <c r="REU40" s="244"/>
      <c r="REV40" s="244"/>
      <c r="REW40" s="244"/>
      <c r="REX40" s="244"/>
      <c r="REY40" s="244"/>
      <c r="REZ40" s="244"/>
      <c r="RFA40" s="244"/>
      <c r="RFB40" s="244"/>
      <c r="RFC40" s="244"/>
      <c r="RFD40" s="244"/>
      <c r="RFE40" s="244"/>
      <c r="RFF40" s="244"/>
      <c r="RFG40" s="244"/>
      <c r="RFH40" s="244"/>
      <c r="RFI40" s="244"/>
      <c r="RFJ40" s="244"/>
      <c r="RFK40" s="244"/>
      <c r="RFL40" s="244"/>
      <c r="RFM40" s="244"/>
      <c r="RFN40" s="244"/>
      <c r="RFO40" s="244"/>
      <c r="RFP40" s="244"/>
      <c r="RFQ40" s="244"/>
      <c r="RFR40" s="244"/>
      <c r="RFS40" s="244"/>
      <c r="RFT40" s="244"/>
      <c r="RFU40" s="244"/>
      <c r="RFV40" s="244"/>
      <c r="RFW40" s="244"/>
      <c r="RFX40" s="244"/>
      <c r="RFY40" s="244"/>
      <c r="RFZ40" s="244"/>
      <c r="RGA40" s="244"/>
      <c r="RGB40" s="244"/>
      <c r="RGC40" s="244"/>
      <c r="RGD40" s="244"/>
      <c r="RGE40" s="244"/>
      <c r="RGF40" s="244"/>
      <c r="RGG40" s="244"/>
      <c r="RGH40" s="244"/>
      <c r="RGI40" s="244"/>
      <c r="RGJ40" s="244"/>
      <c r="RGK40" s="244"/>
      <c r="RGL40" s="244"/>
      <c r="RGM40" s="244"/>
      <c r="RGN40" s="244"/>
      <c r="RGO40" s="244"/>
      <c r="RGP40" s="244"/>
      <c r="RGQ40" s="244"/>
      <c r="RGR40" s="244"/>
      <c r="RGS40" s="244"/>
      <c r="RGT40" s="244"/>
      <c r="RGU40" s="244"/>
      <c r="RGV40" s="244"/>
      <c r="RGW40" s="244"/>
      <c r="RGX40" s="244"/>
      <c r="RGY40" s="244"/>
      <c r="RGZ40" s="244"/>
      <c r="RHA40" s="244"/>
      <c r="RHB40" s="244"/>
      <c r="RHC40" s="244"/>
      <c r="RHD40" s="244"/>
      <c r="RHE40" s="244"/>
      <c r="RHF40" s="244"/>
      <c r="RHG40" s="244"/>
      <c r="RHH40" s="244"/>
      <c r="RHI40" s="244"/>
      <c r="RHJ40" s="244"/>
      <c r="RHK40" s="244"/>
      <c r="RHL40" s="244"/>
      <c r="RHM40" s="244"/>
      <c r="RHN40" s="244"/>
      <c r="RHO40" s="244"/>
      <c r="RHP40" s="244"/>
      <c r="RHQ40" s="244"/>
      <c r="RHR40" s="244"/>
      <c r="RHS40" s="244"/>
      <c r="RHT40" s="244"/>
      <c r="RHU40" s="244"/>
      <c r="RHV40" s="244"/>
      <c r="RHW40" s="244"/>
      <c r="RHX40" s="244"/>
      <c r="RHY40" s="244"/>
      <c r="RHZ40" s="244"/>
      <c r="RIA40" s="244"/>
      <c r="RIB40" s="244"/>
      <c r="RIC40" s="244"/>
      <c r="RID40" s="244"/>
      <c r="RIE40" s="244"/>
      <c r="RIF40" s="244"/>
      <c r="RIG40" s="244"/>
      <c r="RIH40" s="244"/>
      <c r="RII40" s="244"/>
      <c r="RIJ40" s="244"/>
      <c r="RIK40" s="244"/>
      <c r="RIL40" s="244"/>
      <c r="RIM40" s="244"/>
      <c r="RIN40" s="244"/>
      <c r="RIO40" s="244"/>
      <c r="RIP40" s="244"/>
      <c r="RIQ40" s="244"/>
      <c r="RIR40" s="244"/>
      <c r="RIS40" s="244"/>
      <c r="RIT40" s="244"/>
      <c r="RIU40" s="244"/>
      <c r="RIV40" s="244"/>
      <c r="RIW40" s="244"/>
      <c r="RIX40" s="244"/>
      <c r="RIY40" s="244"/>
      <c r="RIZ40" s="244"/>
      <c r="RJA40" s="244"/>
      <c r="RJB40" s="244"/>
      <c r="RJC40" s="244"/>
      <c r="RJD40" s="244"/>
      <c r="RJE40" s="244"/>
      <c r="RJF40" s="244"/>
      <c r="RJG40" s="244"/>
      <c r="RJH40" s="244"/>
      <c r="RJI40" s="244"/>
      <c r="RJJ40" s="244"/>
      <c r="RJK40" s="244"/>
      <c r="RJL40" s="244"/>
      <c r="RJM40" s="244"/>
      <c r="RJN40" s="244"/>
      <c r="RJO40" s="244"/>
      <c r="RJP40" s="244"/>
      <c r="RJQ40" s="244"/>
      <c r="RJR40" s="244"/>
      <c r="RJS40" s="244"/>
      <c r="RJT40" s="244"/>
      <c r="RJU40" s="244"/>
      <c r="RJV40" s="244"/>
      <c r="RJW40" s="244"/>
      <c r="RJX40" s="244"/>
      <c r="RJY40" s="244"/>
      <c r="RJZ40" s="244"/>
      <c r="RKA40" s="244"/>
      <c r="RKB40" s="244"/>
      <c r="RKC40" s="244"/>
      <c r="RKD40" s="244"/>
      <c r="RKE40" s="244"/>
      <c r="RKF40" s="244"/>
      <c r="RKG40" s="244"/>
      <c r="RKH40" s="244"/>
      <c r="RKI40" s="244"/>
      <c r="RKJ40" s="244"/>
      <c r="RKK40" s="244"/>
      <c r="RKL40" s="244"/>
      <c r="RKM40" s="244"/>
      <c r="RKN40" s="244"/>
      <c r="RKO40" s="244"/>
      <c r="RKP40" s="244"/>
      <c r="RKQ40" s="244"/>
      <c r="RKR40" s="244"/>
      <c r="RKS40" s="244"/>
      <c r="RKT40" s="244"/>
      <c r="RKU40" s="244"/>
      <c r="RKV40" s="244"/>
      <c r="RKW40" s="244"/>
      <c r="RKX40" s="244"/>
      <c r="RKY40" s="244"/>
      <c r="RKZ40" s="244"/>
      <c r="RLA40" s="244"/>
      <c r="RLB40" s="244"/>
      <c r="RLC40" s="244"/>
      <c r="RLD40" s="244"/>
      <c r="RLE40" s="244"/>
      <c r="RLF40" s="244"/>
      <c r="RLG40" s="244"/>
      <c r="RLH40" s="244"/>
      <c r="RLI40" s="244"/>
      <c r="RLJ40" s="244"/>
      <c r="RLK40" s="244"/>
      <c r="RLL40" s="244"/>
      <c r="RLM40" s="244"/>
      <c r="RLN40" s="244"/>
      <c r="RLO40" s="244"/>
      <c r="RLP40" s="244"/>
      <c r="RLQ40" s="244"/>
      <c r="RLR40" s="244"/>
      <c r="RLS40" s="244"/>
      <c r="RLT40" s="244"/>
      <c r="RLU40" s="244"/>
      <c r="RLV40" s="244"/>
      <c r="RLW40" s="244"/>
      <c r="RLX40" s="244"/>
      <c r="RLY40" s="244"/>
      <c r="RLZ40" s="244"/>
      <c r="RMA40" s="244"/>
      <c r="RMB40" s="244"/>
      <c r="RMC40" s="244"/>
      <c r="RMD40" s="244"/>
      <c r="RME40" s="244"/>
      <c r="RMF40" s="244"/>
      <c r="RMG40" s="244"/>
      <c r="RMH40" s="244"/>
      <c r="RMI40" s="244"/>
      <c r="RMJ40" s="244"/>
      <c r="RMK40" s="244"/>
      <c r="RML40" s="244"/>
      <c r="RMM40" s="244"/>
      <c r="RMN40" s="244"/>
      <c r="RMO40" s="244"/>
      <c r="RMP40" s="244"/>
      <c r="RMQ40" s="244"/>
      <c r="RMR40" s="244"/>
      <c r="RMS40" s="244"/>
      <c r="RMT40" s="244"/>
      <c r="RMU40" s="244"/>
      <c r="RMV40" s="244"/>
      <c r="RMW40" s="244"/>
      <c r="RMX40" s="244"/>
      <c r="RMY40" s="244"/>
      <c r="RMZ40" s="244"/>
      <c r="RNA40" s="244"/>
      <c r="RNB40" s="244"/>
      <c r="RNC40" s="244"/>
      <c r="RND40" s="244"/>
      <c r="RNE40" s="244"/>
      <c r="RNF40" s="244"/>
      <c r="RNG40" s="244"/>
      <c r="RNH40" s="244"/>
      <c r="RNI40" s="244"/>
      <c r="RNJ40" s="244"/>
      <c r="RNK40" s="244"/>
      <c r="RNL40" s="244"/>
      <c r="RNM40" s="244"/>
      <c r="RNN40" s="244"/>
      <c r="RNO40" s="244"/>
      <c r="RNP40" s="244"/>
      <c r="RNQ40" s="244"/>
      <c r="RNR40" s="244"/>
      <c r="RNS40" s="244"/>
      <c r="RNT40" s="244"/>
      <c r="RNU40" s="244"/>
      <c r="RNV40" s="244"/>
      <c r="RNW40" s="244"/>
      <c r="RNX40" s="244"/>
      <c r="RNY40" s="244"/>
      <c r="RNZ40" s="244"/>
      <c r="ROA40" s="244"/>
      <c r="ROB40" s="244"/>
      <c r="ROC40" s="244"/>
      <c r="ROD40" s="244"/>
      <c r="ROE40" s="244"/>
      <c r="ROF40" s="244"/>
      <c r="ROG40" s="244"/>
      <c r="ROH40" s="244"/>
      <c r="ROI40" s="244"/>
      <c r="ROJ40" s="244"/>
      <c r="ROK40" s="244"/>
      <c r="ROL40" s="244"/>
      <c r="ROM40" s="244"/>
      <c r="RON40" s="244"/>
      <c r="ROO40" s="244"/>
      <c r="ROP40" s="244"/>
      <c r="ROQ40" s="244"/>
      <c r="ROR40" s="244"/>
      <c r="ROS40" s="244"/>
      <c r="ROT40" s="244"/>
      <c r="ROU40" s="244"/>
      <c r="ROV40" s="244"/>
      <c r="ROW40" s="244"/>
      <c r="ROX40" s="244"/>
      <c r="ROY40" s="244"/>
      <c r="ROZ40" s="244"/>
      <c r="RPA40" s="244"/>
      <c r="RPB40" s="244"/>
      <c r="RPC40" s="244"/>
      <c r="RPD40" s="244"/>
      <c r="RPE40" s="244"/>
      <c r="RPF40" s="244"/>
      <c r="RPG40" s="244"/>
      <c r="RPH40" s="244"/>
      <c r="RPI40" s="244"/>
      <c r="RPJ40" s="244"/>
      <c r="RPK40" s="244"/>
      <c r="RPL40" s="244"/>
      <c r="RPM40" s="244"/>
      <c r="RPN40" s="244"/>
      <c r="RPO40" s="244"/>
      <c r="RPP40" s="244"/>
      <c r="RPQ40" s="244"/>
      <c r="RPR40" s="244"/>
      <c r="RPS40" s="244"/>
      <c r="RPT40" s="244"/>
      <c r="RPU40" s="244"/>
      <c r="RPV40" s="244"/>
      <c r="RPW40" s="244"/>
      <c r="RPX40" s="244"/>
      <c r="RPY40" s="244"/>
      <c r="RPZ40" s="244"/>
      <c r="RQA40" s="244"/>
      <c r="RQB40" s="244"/>
      <c r="RQC40" s="244"/>
      <c r="RQD40" s="244"/>
      <c r="RQE40" s="244"/>
      <c r="RQF40" s="244"/>
      <c r="RQG40" s="244"/>
      <c r="RQH40" s="244"/>
      <c r="RQI40" s="244"/>
      <c r="RQJ40" s="244"/>
      <c r="RQK40" s="244"/>
      <c r="RQL40" s="244"/>
      <c r="RQM40" s="244"/>
      <c r="RQN40" s="244"/>
      <c r="RQO40" s="244"/>
      <c r="RQP40" s="244"/>
      <c r="RQQ40" s="244"/>
      <c r="RQR40" s="244"/>
      <c r="RQS40" s="244"/>
      <c r="RQT40" s="244"/>
      <c r="RQU40" s="244"/>
      <c r="RQV40" s="244"/>
      <c r="RQW40" s="244"/>
      <c r="RQX40" s="244"/>
      <c r="RQY40" s="244"/>
      <c r="RQZ40" s="244"/>
      <c r="RRA40" s="244"/>
      <c r="RRB40" s="244"/>
      <c r="RRC40" s="244"/>
      <c r="RRD40" s="244"/>
      <c r="RRE40" s="244"/>
      <c r="RRF40" s="244"/>
      <c r="RRG40" s="244"/>
      <c r="RRH40" s="244"/>
      <c r="RRI40" s="244"/>
      <c r="RRJ40" s="244"/>
      <c r="RRK40" s="244"/>
      <c r="RRL40" s="244"/>
      <c r="RRM40" s="244"/>
      <c r="RRN40" s="244"/>
      <c r="RRO40" s="244"/>
      <c r="RRP40" s="244"/>
      <c r="RRQ40" s="244"/>
      <c r="RRR40" s="244"/>
      <c r="RRS40" s="244"/>
      <c r="RRT40" s="244"/>
      <c r="RRU40" s="244"/>
      <c r="RRV40" s="244"/>
      <c r="RRW40" s="244"/>
      <c r="RRX40" s="244"/>
      <c r="RRY40" s="244"/>
      <c r="RRZ40" s="244"/>
      <c r="RSA40" s="244"/>
      <c r="RSB40" s="244"/>
      <c r="RSC40" s="244"/>
      <c r="RSD40" s="244"/>
      <c r="RSE40" s="244"/>
      <c r="RSF40" s="244"/>
      <c r="RSG40" s="244"/>
      <c r="RSH40" s="244"/>
      <c r="RSI40" s="244"/>
      <c r="RSJ40" s="244"/>
      <c r="RSK40" s="244"/>
      <c r="RSL40" s="244"/>
      <c r="RSM40" s="244"/>
      <c r="RSN40" s="244"/>
      <c r="RSO40" s="244"/>
      <c r="RSP40" s="244"/>
      <c r="RSQ40" s="244"/>
      <c r="RSR40" s="244"/>
      <c r="RSS40" s="244"/>
      <c r="RST40" s="244"/>
      <c r="RSU40" s="244"/>
      <c r="RSV40" s="244"/>
      <c r="RSW40" s="244"/>
      <c r="RSX40" s="244"/>
      <c r="RSY40" s="244"/>
      <c r="RSZ40" s="244"/>
      <c r="RTA40" s="244"/>
      <c r="RTB40" s="244"/>
      <c r="RTC40" s="244"/>
      <c r="RTD40" s="244"/>
      <c r="RTE40" s="244"/>
      <c r="RTF40" s="244"/>
      <c r="RTG40" s="244"/>
      <c r="RTH40" s="244"/>
      <c r="RTI40" s="244"/>
      <c r="RTJ40" s="244"/>
      <c r="RTK40" s="244"/>
      <c r="RTL40" s="244"/>
      <c r="RTM40" s="244"/>
      <c r="RTN40" s="244"/>
      <c r="RTO40" s="244"/>
      <c r="RTP40" s="244"/>
      <c r="RTQ40" s="244"/>
      <c r="RTR40" s="244"/>
      <c r="RTS40" s="244"/>
      <c r="RTT40" s="244"/>
      <c r="RTU40" s="244"/>
      <c r="RTV40" s="244"/>
      <c r="RTW40" s="244"/>
      <c r="RTX40" s="244"/>
      <c r="RTY40" s="244"/>
      <c r="RTZ40" s="244"/>
      <c r="RUA40" s="244"/>
      <c r="RUB40" s="244"/>
      <c r="RUC40" s="244"/>
      <c r="RUD40" s="244"/>
      <c r="RUE40" s="244"/>
      <c r="RUF40" s="244"/>
      <c r="RUG40" s="244"/>
      <c r="RUH40" s="244"/>
      <c r="RUI40" s="244"/>
      <c r="RUJ40" s="244"/>
      <c r="RUK40" s="244"/>
      <c r="RUL40" s="244"/>
      <c r="RUM40" s="244"/>
      <c r="RUN40" s="244"/>
      <c r="RUO40" s="244"/>
      <c r="RUP40" s="244"/>
      <c r="RUQ40" s="244"/>
      <c r="RUR40" s="244"/>
      <c r="RUS40" s="244"/>
      <c r="RUT40" s="244"/>
      <c r="RUU40" s="244"/>
      <c r="RUV40" s="244"/>
      <c r="RUW40" s="244"/>
      <c r="RUX40" s="244"/>
      <c r="RUY40" s="244"/>
      <c r="RUZ40" s="244"/>
      <c r="RVA40" s="244"/>
      <c r="RVB40" s="244"/>
      <c r="RVC40" s="244"/>
      <c r="RVD40" s="244"/>
      <c r="RVE40" s="244"/>
      <c r="RVF40" s="244"/>
      <c r="RVG40" s="244"/>
      <c r="RVH40" s="244"/>
      <c r="RVI40" s="244"/>
      <c r="RVJ40" s="244"/>
      <c r="RVK40" s="244"/>
      <c r="RVL40" s="244"/>
      <c r="RVM40" s="244"/>
      <c r="RVN40" s="244"/>
      <c r="RVO40" s="244"/>
      <c r="RVP40" s="244"/>
      <c r="RVQ40" s="244"/>
      <c r="RVR40" s="244"/>
      <c r="RVS40" s="244"/>
      <c r="RVT40" s="244"/>
      <c r="RVU40" s="244"/>
      <c r="RVV40" s="244"/>
      <c r="RVW40" s="244"/>
      <c r="RVX40" s="244"/>
      <c r="RVY40" s="244"/>
      <c r="RVZ40" s="244"/>
      <c r="RWA40" s="244"/>
      <c r="RWB40" s="244"/>
      <c r="RWC40" s="244"/>
      <c r="RWD40" s="244"/>
      <c r="RWE40" s="244"/>
      <c r="RWF40" s="244"/>
      <c r="RWG40" s="244"/>
      <c r="RWH40" s="244"/>
      <c r="RWI40" s="244"/>
      <c r="RWJ40" s="244"/>
      <c r="RWK40" s="244"/>
      <c r="RWL40" s="244"/>
      <c r="RWM40" s="244"/>
      <c r="RWN40" s="244"/>
      <c r="RWO40" s="244"/>
      <c r="RWP40" s="244"/>
      <c r="RWQ40" s="244"/>
      <c r="RWR40" s="244"/>
      <c r="RWS40" s="244"/>
      <c r="RWT40" s="244"/>
      <c r="RWU40" s="244"/>
      <c r="RWV40" s="244"/>
      <c r="RWW40" s="244"/>
      <c r="RWX40" s="244"/>
      <c r="RWY40" s="244"/>
      <c r="RWZ40" s="244"/>
      <c r="RXA40" s="244"/>
      <c r="RXB40" s="244"/>
      <c r="RXC40" s="244"/>
      <c r="RXD40" s="244"/>
      <c r="RXE40" s="244"/>
      <c r="RXF40" s="244"/>
      <c r="RXG40" s="244"/>
      <c r="RXH40" s="244"/>
      <c r="RXI40" s="244"/>
      <c r="RXJ40" s="244"/>
      <c r="RXK40" s="244"/>
      <c r="RXL40" s="244"/>
      <c r="RXM40" s="244"/>
      <c r="RXN40" s="244"/>
      <c r="RXO40" s="244"/>
      <c r="RXP40" s="244"/>
      <c r="RXQ40" s="244"/>
      <c r="RXR40" s="244"/>
      <c r="RXS40" s="244"/>
      <c r="RXT40" s="244"/>
      <c r="RXU40" s="244"/>
      <c r="RXV40" s="244"/>
      <c r="RXW40" s="244"/>
      <c r="RXX40" s="244"/>
      <c r="RXY40" s="244"/>
      <c r="RXZ40" s="244"/>
      <c r="RYA40" s="244"/>
      <c r="RYB40" s="244"/>
      <c r="RYC40" s="244"/>
      <c r="RYD40" s="244"/>
      <c r="RYE40" s="244"/>
      <c r="RYF40" s="244"/>
      <c r="RYG40" s="244"/>
      <c r="RYH40" s="244"/>
      <c r="RYI40" s="244"/>
      <c r="RYJ40" s="244"/>
      <c r="RYK40" s="244"/>
      <c r="RYL40" s="244"/>
      <c r="RYM40" s="244"/>
      <c r="RYN40" s="244"/>
      <c r="RYO40" s="244"/>
      <c r="RYP40" s="244"/>
      <c r="RYQ40" s="244"/>
      <c r="RYR40" s="244"/>
      <c r="RYS40" s="244"/>
      <c r="RYT40" s="244"/>
      <c r="RYU40" s="244"/>
      <c r="RYV40" s="244"/>
      <c r="RYW40" s="244"/>
      <c r="RYX40" s="244"/>
      <c r="RYY40" s="244"/>
      <c r="RYZ40" s="244"/>
      <c r="RZA40" s="244"/>
      <c r="RZB40" s="244"/>
      <c r="RZC40" s="244"/>
      <c r="RZD40" s="244"/>
      <c r="RZE40" s="244"/>
      <c r="RZF40" s="244"/>
      <c r="RZG40" s="244"/>
      <c r="RZH40" s="244"/>
      <c r="RZI40" s="244"/>
      <c r="RZJ40" s="244"/>
      <c r="RZK40" s="244"/>
      <c r="RZL40" s="244"/>
      <c r="RZM40" s="244"/>
      <c r="RZN40" s="244"/>
      <c r="RZO40" s="244"/>
      <c r="RZP40" s="244"/>
      <c r="RZQ40" s="244"/>
      <c r="RZR40" s="244"/>
      <c r="RZS40" s="244"/>
      <c r="RZT40" s="244"/>
      <c r="RZU40" s="244"/>
      <c r="RZV40" s="244"/>
      <c r="RZW40" s="244"/>
      <c r="RZX40" s="244"/>
      <c r="RZY40" s="244"/>
      <c r="RZZ40" s="244"/>
      <c r="SAA40" s="244"/>
      <c r="SAB40" s="244"/>
      <c r="SAC40" s="244"/>
      <c r="SAD40" s="244"/>
      <c r="SAE40" s="244"/>
      <c r="SAF40" s="244"/>
      <c r="SAG40" s="244"/>
      <c r="SAH40" s="244"/>
      <c r="SAI40" s="244"/>
      <c r="SAJ40" s="244"/>
      <c r="SAK40" s="244"/>
      <c r="SAL40" s="244"/>
      <c r="SAM40" s="244"/>
      <c r="SAN40" s="244"/>
      <c r="SAO40" s="244"/>
      <c r="SAP40" s="244"/>
      <c r="SAQ40" s="244"/>
      <c r="SAR40" s="244"/>
      <c r="SAS40" s="244"/>
      <c r="SAT40" s="244"/>
      <c r="SAU40" s="244"/>
      <c r="SAV40" s="244"/>
      <c r="SAW40" s="244"/>
      <c r="SAX40" s="244"/>
      <c r="SAY40" s="244"/>
      <c r="SAZ40" s="244"/>
      <c r="SBA40" s="244"/>
      <c r="SBB40" s="244"/>
      <c r="SBC40" s="244"/>
      <c r="SBD40" s="244"/>
      <c r="SBE40" s="244"/>
      <c r="SBF40" s="244"/>
      <c r="SBG40" s="244"/>
      <c r="SBH40" s="244"/>
      <c r="SBI40" s="244"/>
      <c r="SBJ40" s="244"/>
      <c r="SBK40" s="244"/>
      <c r="SBL40" s="244"/>
      <c r="SBM40" s="244"/>
      <c r="SBN40" s="244"/>
      <c r="SBO40" s="244"/>
      <c r="SBP40" s="244"/>
      <c r="SBQ40" s="244"/>
      <c r="SBR40" s="244"/>
      <c r="SBS40" s="244"/>
      <c r="SBT40" s="244"/>
      <c r="SBU40" s="244"/>
      <c r="SBV40" s="244"/>
      <c r="SBW40" s="244"/>
      <c r="SBX40" s="244"/>
      <c r="SBY40" s="244"/>
      <c r="SBZ40" s="244"/>
      <c r="SCA40" s="244"/>
      <c r="SCB40" s="244"/>
      <c r="SCC40" s="244"/>
      <c r="SCD40" s="244"/>
      <c r="SCE40" s="244"/>
      <c r="SCF40" s="244"/>
      <c r="SCG40" s="244"/>
      <c r="SCH40" s="244"/>
      <c r="SCI40" s="244"/>
      <c r="SCJ40" s="244"/>
      <c r="SCK40" s="244"/>
      <c r="SCL40" s="244"/>
      <c r="SCM40" s="244"/>
      <c r="SCN40" s="244"/>
      <c r="SCO40" s="244"/>
      <c r="SCP40" s="244"/>
      <c r="SCQ40" s="244"/>
      <c r="SCR40" s="244"/>
      <c r="SCS40" s="244"/>
      <c r="SCT40" s="244"/>
      <c r="SCU40" s="244"/>
      <c r="SCV40" s="244"/>
      <c r="SCW40" s="244"/>
      <c r="SCX40" s="244"/>
      <c r="SCY40" s="244"/>
      <c r="SCZ40" s="244"/>
      <c r="SDA40" s="244"/>
      <c r="SDB40" s="244"/>
      <c r="SDC40" s="244"/>
      <c r="SDD40" s="244"/>
      <c r="SDE40" s="244"/>
      <c r="SDF40" s="244"/>
      <c r="SDG40" s="244"/>
      <c r="SDH40" s="244"/>
      <c r="SDI40" s="244"/>
      <c r="SDJ40" s="244"/>
      <c r="SDK40" s="244"/>
      <c r="SDL40" s="244"/>
      <c r="SDM40" s="244"/>
      <c r="SDN40" s="244"/>
      <c r="SDO40" s="244"/>
      <c r="SDP40" s="244"/>
      <c r="SDQ40" s="244"/>
      <c r="SDR40" s="244"/>
      <c r="SDS40" s="244"/>
      <c r="SDT40" s="244"/>
      <c r="SDU40" s="244"/>
      <c r="SDV40" s="244"/>
      <c r="SDW40" s="244"/>
      <c r="SDX40" s="244"/>
      <c r="SDY40" s="244"/>
      <c r="SDZ40" s="244"/>
      <c r="SEA40" s="244"/>
      <c r="SEB40" s="244"/>
      <c r="SEC40" s="244"/>
      <c r="SED40" s="244"/>
      <c r="SEE40" s="244"/>
      <c r="SEF40" s="244"/>
      <c r="SEG40" s="244"/>
      <c r="SEH40" s="244"/>
      <c r="SEI40" s="244"/>
      <c r="SEJ40" s="244"/>
      <c r="SEK40" s="244"/>
      <c r="SEL40" s="244"/>
      <c r="SEM40" s="244"/>
      <c r="SEN40" s="244"/>
      <c r="SEO40" s="244"/>
      <c r="SEP40" s="244"/>
      <c r="SEQ40" s="244"/>
      <c r="SER40" s="244"/>
      <c r="SES40" s="244"/>
      <c r="SET40" s="244"/>
      <c r="SEU40" s="244"/>
      <c r="SEV40" s="244"/>
      <c r="SEW40" s="244"/>
      <c r="SEX40" s="244"/>
      <c r="SEY40" s="244"/>
      <c r="SEZ40" s="244"/>
      <c r="SFA40" s="244"/>
      <c r="SFB40" s="244"/>
      <c r="SFC40" s="244"/>
      <c r="SFD40" s="244"/>
      <c r="SFE40" s="244"/>
      <c r="SFF40" s="244"/>
      <c r="SFG40" s="244"/>
      <c r="SFH40" s="244"/>
      <c r="SFI40" s="244"/>
      <c r="SFJ40" s="244"/>
      <c r="SFK40" s="244"/>
      <c r="SFL40" s="244"/>
      <c r="SFM40" s="244"/>
      <c r="SFN40" s="244"/>
      <c r="SFO40" s="244"/>
      <c r="SFP40" s="244"/>
      <c r="SFQ40" s="244"/>
      <c r="SFR40" s="244"/>
      <c r="SFS40" s="244"/>
      <c r="SFT40" s="244"/>
      <c r="SFU40" s="244"/>
      <c r="SFV40" s="244"/>
      <c r="SFW40" s="244"/>
      <c r="SFX40" s="244"/>
      <c r="SFY40" s="244"/>
      <c r="SFZ40" s="244"/>
      <c r="SGA40" s="244"/>
      <c r="SGB40" s="244"/>
      <c r="SGC40" s="244"/>
      <c r="SGD40" s="244"/>
      <c r="SGE40" s="244"/>
      <c r="SGF40" s="244"/>
      <c r="SGG40" s="244"/>
      <c r="SGH40" s="244"/>
      <c r="SGI40" s="244"/>
      <c r="SGJ40" s="244"/>
      <c r="SGK40" s="244"/>
      <c r="SGL40" s="244"/>
      <c r="SGM40" s="244"/>
      <c r="SGN40" s="244"/>
      <c r="SGO40" s="244"/>
      <c r="SGP40" s="244"/>
      <c r="SGQ40" s="244"/>
      <c r="SGR40" s="244"/>
      <c r="SGS40" s="244"/>
      <c r="SGT40" s="244"/>
      <c r="SGU40" s="244"/>
      <c r="SGV40" s="244"/>
      <c r="SGW40" s="244"/>
      <c r="SGX40" s="244"/>
      <c r="SGY40" s="244"/>
      <c r="SGZ40" s="244"/>
      <c r="SHA40" s="244"/>
      <c r="SHB40" s="244"/>
      <c r="SHC40" s="244"/>
      <c r="SHD40" s="244"/>
      <c r="SHE40" s="244"/>
      <c r="SHF40" s="244"/>
      <c r="SHG40" s="244"/>
      <c r="SHH40" s="244"/>
      <c r="SHI40" s="244"/>
      <c r="SHJ40" s="244"/>
      <c r="SHK40" s="244"/>
      <c r="SHL40" s="244"/>
      <c r="SHM40" s="244"/>
      <c r="SHN40" s="244"/>
      <c r="SHO40" s="244"/>
      <c r="SHP40" s="244"/>
      <c r="SHQ40" s="244"/>
      <c r="SHR40" s="244"/>
      <c r="SHS40" s="244"/>
      <c r="SHT40" s="244"/>
      <c r="SHU40" s="244"/>
      <c r="SHV40" s="244"/>
      <c r="SHW40" s="244"/>
      <c r="SHX40" s="244"/>
      <c r="SHY40" s="244"/>
      <c r="SHZ40" s="244"/>
      <c r="SIA40" s="244"/>
      <c r="SIB40" s="244"/>
      <c r="SIC40" s="244"/>
      <c r="SID40" s="244"/>
      <c r="SIE40" s="244"/>
      <c r="SIF40" s="244"/>
      <c r="SIG40" s="244"/>
      <c r="SIH40" s="244"/>
      <c r="SII40" s="244"/>
      <c r="SIJ40" s="244"/>
      <c r="SIK40" s="244"/>
      <c r="SIL40" s="244"/>
      <c r="SIM40" s="244"/>
      <c r="SIN40" s="244"/>
      <c r="SIO40" s="244"/>
      <c r="SIP40" s="244"/>
      <c r="SIQ40" s="244"/>
      <c r="SIR40" s="244"/>
      <c r="SIS40" s="244"/>
      <c r="SIT40" s="244"/>
      <c r="SIU40" s="244"/>
      <c r="SIV40" s="244"/>
      <c r="SIW40" s="244"/>
      <c r="SIX40" s="244"/>
      <c r="SIY40" s="244"/>
      <c r="SIZ40" s="244"/>
      <c r="SJA40" s="244"/>
      <c r="SJB40" s="244"/>
      <c r="SJC40" s="244"/>
      <c r="SJD40" s="244"/>
      <c r="SJE40" s="244"/>
      <c r="SJF40" s="244"/>
      <c r="SJG40" s="244"/>
      <c r="SJH40" s="244"/>
      <c r="SJI40" s="244"/>
      <c r="SJJ40" s="244"/>
      <c r="SJK40" s="244"/>
      <c r="SJL40" s="244"/>
      <c r="SJM40" s="244"/>
      <c r="SJN40" s="244"/>
      <c r="SJO40" s="244"/>
      <c r="SJP40" s="244"/>
      <c r="SJQ40" s="244"/>
      <c r="SJR40" s="244"/>
      <c r="SJS40" s="244"/>
      <c r="SJT40" s="244"/>
      <c r="SJU40" s="244"/>
      <c r="SJV40" s="244"/>
      <c r="SJW40" s="244"/>
      <c r="SJX40" s="244"/>
      <c r="SJY40" s="244"/>
      <c r="SJZ40" s="244"/>
      <c r="SKA40" s="244"/>
      <c r="SKB40" s="244"/>
      <c r="SKC40" s="244"/>
      <c r="SKD40" s="244"/>
      <c r="SKE40" s="244"/>
      <c r="SKF40" s="244"/>
      <c r="SKG40" s="244"/>
      <c r="SKH40" s="244"/>
      <c r="SKI40" s="244"/>
      <c r="SKJ40" s="244"/>
      <c r="SKK40" s="244"/>
      <c r="SKL40" s="244"/>
      <c r="SKM40" s="244"/>
      <c r="SKN40" s="244"/>
      <c r="SKO40" s="244"/>
      <c r="SKP40" s="244"/>
      <c r="SKQ40" s="244"/>
      <c r="SKR40" s="244"/>
      <c r="SKS40" s="244"/>
      <c r="SKT40" s="244"/>
      <c r="SKU40" s="244"/>
      <c r="SKV40" s="244"/>
      <c r="SKW40" s="244"/>
      <c r="SKX40" s="244"/>
      <c r="SKY40" s="244"/>
      <c r="SKZ40" s="244"/>
      <c r="SLA40" s="244"/>
      <c r="SLB40" s="244"/>
      <c r="SLC40" s="244"/>
      <c r="SLD40" s="244"/>
      <c r="SLE40" s="244"/>
      <c r="SLF40" s="244"/>
      <c r="SLG40" s="244"/>
      <c r="SLH40" s="244"/>
      <c r="SLI40" s="244"/>
      <c r="SLJ40" s="244"/>
      <c r="SLK40" s="244"/>
      <c r="SLL40" s="244"/>
      <c r="SLM40" s="244"/>
      <c r="SLN40" s="244"/>
      <c r="SLO40" s="244"/>
      <c r="SLP40" s="244"/>
      <c r="SLQ40" s="244"/>
      <c r="SLR40" s="244"/>
      <c r="SLS40" s="244"/>
      <c r="SLT40" s="244"/>
      <c r="SLU40" s="244"/>
      <c r="SLV40" s="244"/>
      <c r="SLW40" s="244"/>
      <c r="SLX40" s="244"/>
      <c r="SLY40" s="244"/>
      <c r="SLZ40" s="244"/>
      <c r="SMA40" s="244"/>
      <c r="SMB40" s="244"/>
      <c r="SMC40" s="244"/>
      <c r="SMD40" s="244"/>
      <c r="SME40" s="244"/>
      <c r="SMF40" s="244"/>
      <c r="SMG40" s="244"/>
      <c r="SMH40" s="244"/>
      <c r="SMI40" s="244"/>
      <c r="SMJ40" s="244"/>
      <c r="SMK40" s="244"/>
      <c r="SML40" s="244"/>
      <c r="SMM40" s="244"/>
      <c r="SMN40" s="244"/>
      <c r="SMO40" s="244"/>
      <c r="SMP40" s="244"/>
      <c r="SMQ40" s="244"/>
      <c r="SMR40" s="244"/>
      <c r="SMS40" s="244"/>
      <c r="SMT40" s="244"/>
      <c r="SMU40" s="244"/>
      <c r="SMV40" s="244"/>
      <c r="SMW40" s="244"/>
      <c r="SMX40" s="244"/>
      <c r="SMY40" s="244"/>
      <c r="SMZ40" s="244"/>
      <c r="SNA40" s="244"/>
      <c r="SNB40" s="244"/>
      <c r="SNC40" s="244"/>
      <c r="SND40" s="244"/>
      <c r="SNE40" s="244"/>
      <c r="SNF40" s="244"/>
      <c r="SNG40" s="244"/>
      <c r="SNH40" s="244"/>
      <c r="SNI40" s="244"/>
      <c r="SNJ40" s="244"/>
      <c r="SNK40" s="244"/>
      <c r="SNL40" s="244"/>
      <c r="SNM40" s="244"/>
      <c r="SNN40" s="244"/>
      <c r="SNO40" s="244"/>
      <c r="SNP40" s="244"/>
      <c r="SNQ40" s="244"/>
      <c r="SNR40" s="244"/>
      <c r="SNS40" s="244"/>
      <c r="SNT40" s="244"/>
      <c r="SNU40" s="244"/>
      <c r="SNV40" s="244"/>
      <c r="SNW40" s="244"/>
      <c r="SNX40" s="244"/>
      <c r="SNY40" s="244"/>
      <c r="SNZ40" s="244"/>
      <c r="SOA40" s="244"/>
      <c r="SOB40" s="244"/>
      <c r="SOC40" s="244"/>
      <c r="SOD40" s="244"/>
      <c r="SOE40" s="244"/>
      <c r="SOF40" s="244"/>
      <c r="SOG40" s="244"/>
      <c r="SOH40" s="244"/>
      <c r="SOI40" s="244"/>
      <c r="SOJ40" s="244"/>
      <c r="SOK40" s="244"/>
      <c r="SOL40" s="244"/>
      <c r="SOM40" s="244"/>
      <c r="SON40" s="244"/>
      <c r="SOO40" s="244"/>
      <c r="SOP40" s="244"/>
      <c r="SOQ40" s="244"/>
      <c r="SOR40" s="244"/>
      <c r="SOS40" s="244"/>
      <c r="SOT40" s="244"/>
      <c r="SOU40" s="244"/>
      <c r="SOV40" s="244"/>
      <c r="SOW40" s="244"/>
      <c r="SOX40" s="244"/>
      <c r="SOY40" s="244"/>
      <c r="SOZ40" s="244"/>
      <c r="SPA40" s="244"/>
      <c r="SPB40" s="244"/>
      <c r="SPC40" s="244"/>
      <c r="SPD40" s="244"/>
      <c r="SPE40" s="244"/>
      <c r="SPF40" s="244"/>
      <c r="SPG40" s="244"/>
      <c r="SPH40" s="244"/>
      <c r="SPI40" s="244"/>
      <c r="SPJ40" s="244"/>
      <c r="SPK40" s="244"/>
      <c r="SPL40" s="244"/>
      <c r="SPM40" s="244"/>
      <c r="SPN40" s="244"/>
      <c r="SPO40" s="244"/>
      <c r="SPP40" s="244"/>
      <c r="SPQ40" s="244"/>
      <c r="SPR40" s="244"/>
      <c r="SPS40" s="244"/>
      <c r="SPT40" s="244"/>
      <c r="SPU40" s="244"/>
      <c r="SPV40" s="244"/>
      <c r="SPW40" s="244"/>
      <c r="SPX40" s="244"/>
      <c r="SPY40" s="244"/>
      <c r="SPZ40" s="244"/>
      <c r="SQA40" s="244"/>
      <c r="SQB40" s="244"/>
      <c r="SQC40" s="244"/>
      <c r="SQD40" s="244"/>
      <c r="SQE40" s="244"/>
      <c r="SQF40" s="244"/>
      <c r="SQG40" s="244"/>
      <c r="SQH40" s="244"/>
      <c r="SQI40" s="244"/>
      <c r="SQJ40" s="244"/>
      <c r="SQK40" s="244"/>
      <c r="SQL40" s="244"/>
      <c r="SQM40" s="244"/>
      <c r="SQN40" s="244"/>
      <c r="SQO40" s="244"/>
      <c r="SQP40" s="244"/>
      <c r="SQQ40" s="244"/>
      <c r="SQR40" s="244"/>
      <c r="SQS40" s="244"/>
      <c r="SQT40" s="244"/>
      <c r="SQU40" s="244"/>
      <c r="SQV40" s="244"/>
      <c r="SQW40" s="244"/>
      <c r="SQX40" s="244"/>
      <c r="SQY40" s="244"/>
      <c r="SQZ40" s="244"/>
      <c r="SRA40" s="244"/>
      <c r="SRB40" s="244"/>
      <c r="SRC40" s="244"/>
      <c r="SRD40" s="244"/>
      <c r="SRE40" s="244"/>
      <c r="SRF40" s="244"/>
      <c r="SRG40" s="244"/>
      <c r="SRH40" s="244"/>
      <c r="SRI40" s="244"/>
      <c r="SRJ40" s="244"/>
      <c r="SRK40" s="244"/>
      <c r="SRL40" s="244"/>
      <c r="SRM40" s="244"/>
      <c r="SRN40" s="244"/>
      <c r="SRO40" s="244"/>
      <c r="SRP40" s="244"/>
      <c r="SRQ40" s="244"/>
      <c r="SRR40" s="244"/>
      <c r="SRS40" s="244"/>
      <c r="SRT40" s="244"/>
      <c r="SRU40" s="244"/>
      <c r="SRV40" s="244"/>
      <c r="SRW40" s="244"/>
      <c r="SRX40" s="244"/>
      <c r="SRY40" s="244"/>
      <c r="SRZ40" s="244"/>
      <c r="SSA40" s="244"/>
      <c r="SSB40" s="244"/>
      <c r="SSC40" s="244"/>
      <c r="SSD40" s="244"/>
      <c r="SSE40" s="244"/>
      <c r="SSF40" s="244"/>
      <c r="SSG40" s="244"/>
      <c r="SSH40" s="244"/>
      <c r="SSI40" s="244"/>
      <c r="SSJ40" s="244"/>
      <c r="SSK40" s="244"/>
      <c r="SSL40" s="244"/>
      <c r="SSM40" s="244"/>
      <c r="SSN40" s="244"/>
      <c r="SSO40" s="244"/>
      <c r="SSP40" s="244"/>
      <c r="SSQ40" s="244"/>
      <c r="SSR40" s="244"/>
      <c r="SSS40" s="244"/>
      <c r="SST40" s="244"/>
      <c r="SSU40" s="244"/>
      <c r="SSV40" s="244"/>
      <c r="SSW40" s="244"/>
      <c r="SSX40" s="244"/>
      <c r="SSY40" s="244"/>
      <c r="SSZ40" s="244"/>
      <c r="STA40" s="244"/>
      <c r="STB40" s="244"/>
      <c r="STC40" s="244"/>
      <c r="STD40" s="244"/>
      <c r="STE40" s="244"/>
      <c r="STF40" s="244"/>
      <c r="STG40" s="244"/>
      <c r="STH40" s="244"/>
      <c r="STI40" s="244"/>
      <c r="STJ40" s="244"/>
      <c r="STK40" s="244"/>
      <c r="STL40" s="244"/>
      <c r="STM40" s="244"/>
      <c r="STN40" s="244"/>
      <c r="STO40" s="244"/>
      <c r="STP40" s="244"/>
      <c r="STQ40" s="244"/>
      <c r="STR40" s="244"/>
      <c r="STS40" s="244"/>
      <c r="STT40" s="244"/>
      <c r="STU40" s="244"/>
      <c r="STV40" s="244"/>
      <c r="STW40" s="244"/>
      <c r="STX40" s="244"/>
      <c r="STY40" s="244"/>
      <c r="STZ40" s="244"/>
      <c r="SUA40" s="244"/>
      <c r="SUB40" s="244"/>
      <c r="SUC40" s="244"/>
      <c r="SUD40" s="244"/>
      <c r="SUE40" s="244"/>
      <c r="SUF40" s="244"/>
      <c r="SUG40" s="244"/>
      <c r="SUH40" s="244"/>
      <c r="SUI40" s="244"/>
      <c r="SUJ40" s="244"/>
      <c r="SUK40" s="244"/>
      <c r="SUL40" s="244"/>
      <c r="SUM40" s="244"/>
      <c r="SUN40" s="244"/>
      <c r="SUO40" s="244"/>
      <c r="SUP40" s="244"/>
      <c r="SUQ40" s="244"/>
      <c r="SUR40" s="244"/>
      <c r="SUS40" s="244"/>
      <c r="SUT40" s="244"/>
      <c r="SUU40" s="244"/>
      <c r="SUV40" s="244"/>
      <c r="SUW40" s="244"/>
      <c r="SUX40" s="244"/>
      <c r="SUY40" s="244"/>
      <c r="SUZ40" s="244"/>
      <c r="SVA40" s="244"/>
      <c r="SVB40" s="244"/>
      <c r="SVC40" s="244"/>
      <c r="SVD40" s="244"/>
      <c r="SVE40" s="244"/>
      <c r="SVF40" s="244"/>
      <c r="SVG40" s="244"/>
      <c r="SVH40" s="244"/>
      <c r="SVI40" s="244"/>
      <c r="SVJ40" s="244"/>
      <c r="SVK40" s="244"/>
      <c r="SVL40" s="244"/>
      <c r="SVM40" s="244"/>
      <c r="SVN40" s="244"/>
      <c r="SVO40" s="244"/>
      <c r="SVP40" s="244"/>
      <c r="SVQ40" s="244"/>
      <c r="SVR40" s="244"/>
      <c r="SVS40" s="244"/>
      <c r="SVT40" s="244"/>
      <c r="SVU40" s="244"/>
      <c r="SVV40" s="244"/>
      <c r="SVW40" s="244"/>
      <c r="SVX40" s="244"/>
      <c r="SVY40" s="244"/>
      <c r="SVZ40" s="244"/>
      <c r="SWA40" s="244"/>
      <c r="SWB40" s="244"/>
      <c r="SWC40" s="244"/>
      <c r="SWD40" s="244"/>
      <c r="SWE40" s="244"/>
      <c r="SWF40" s="244"/>
      <c r="SWG40" s="244"/>
      <c r="SWH40" s="244"/>
      <c r="SWI40" s="244"/>
      <c r="SWJ40" s="244"/>
      <c r="SWK40" s="244"/>
      <c r="SWL40" s="244"/>
      <c r="SWM40" s="244"/>
      <c r="SWN40" s="244"/>
      <c r="SWO40" s="244"/>
      <c r="SWP40" s="244"/>
      <c r="SWQ40" s="244"/>
      <c r="SWR40" s="244"/>
      <c r="SWS40" s="244"/>
      <c r="SWT40" s="244"/>
      <c r="SWU40" s="244"/>
      <c r="SWV40" s="244"/>
      <c r="SWW40" s="244"/>
      <c r="SWX40" s="244"/>
      <c r="SWY40" s="244"/>
      <c r="SWZ40" s="244"/>
      <c r="SXA40" s="244"/>
      <c r="SXB40" s="244"/>
      <c r="SXC40" s="244"/>
      <c r="SXD40" s="244"/>
      <c r="SXE40" s="244"/>
      <c r="SXF40" s="244"/>
      <c r="SXG40" s="244"/>
      <c r="SXH40" s="244"/>
      <c r="SXI40" s="244"/>
      <c r="SXJ40" s="244"/>
      <c r="SXK40" s="244"/>
      <c r="SXL40" s="244"/>
      <c r="SXM40" s="244"/>
      <c r="SXN40" s="244"/>
      <c r="SXO40" s="244"/>
      <c r="SXP40" s="244"/>
      <c r="SXQ40" s="244"/>
      <c r="SXR40" s="244"/>
      <c r="SXS40" s="244"/>
      <c r="SXT40" s="244"/>
      <c r="SXU40" s="244"/>
      <c r="SXV40" s="244"/>
      <c r="SXW40" s="244"/>
      <c r="SXX40" s="244"/>
      <c r="SXY40" s="244"/>
      <c r="SXZ40" s="244"/>
      <c r="SYA40" s="244"/>
      <c r="SYB40" s="244"/>
      <c r="SYC40" s="244"/>
      <c r="SYD40" s="244"/>
      <c r="SYE40" s="244"/>
      <c r="SYF40" s="244"/>
      <c r="SYG40" s="244"/>
      <c r="SYH40" s="244"/>
      <c r="SYI40" s="244"/>
      <c r="SYJ40" s="244"/>
      <c r="SYK40" s="244"/>
      <c r="SYL40" s="244"/>
      <c r="SYM40" s="244"/>
      <c r="SYN40" s="244"/>
      <c r="SYO40" s="244"/>
      <c r="SYP40" s="244"/>
      <c r="SYQ40" s="244"/>
      <c r="SYR40" s="244"/>
      <c r="SYS40" s="244"/>
      <c r="SYT40" s="244"/>
      <c r="SYU40" s="244"/>
      <c r="SYV40" s="244"/>
      <c r="SYW40" s="244"/>
      <c r="SYX40" s="244"/>
      <c r="SYY40" s="244"/>
      <c r="SYZ40" s="244"/>
      <c r="SZA40" s="244"/>
      <c r="SZB40" s="244"/>
      <c r="SZC40" s="244"/>
      <c r="SZD40" s="244"/>
      <c r="SZE40" s="244"/>
      <c r="SZF40" s="244"/>
      <c r="SZG40" s="244"/>
      <c r="SZH40" s="244"/>
      <c r="SZI40" s="244"/>
      <c r="SZJ40" s="244"/>
      <c r="SZK40" s="244"/>
      <c r="SZL40" s="244"/>
      <c r="SZM40" s="244"/>
      <c r="SZN40" s="244"/>
      <c r="SZO40" s="244"/>
      <c r="SZP40" s="244"/>
      <c r="SZQ40" s="244"/>
      <c r="SZR40" s="244"/>
      <c r="SZS40" s="244"/>
      <c r="SZT40" s="244"/>
      <c r="SZU40" s="244"/>
      <c r="SZV40" s="244"/>
      <c r="SZW40" s="244"/>
      <c r="SZX40" s="244"/>
      <c r="SZY40" s="244"/>
      <c r="SZZ40" s="244"/>
      <c r="TAA40" s="244"/>
      <c r="TAB40" s="244"/>
      <c r="TAC40" s="244"/>
      <c r="TAD40" s="244"/>
      <c r="TAE40" s="244"/>
      <c r="TAF40" s="244"/>
      <c r="TAG40" s="244"/>
      <c r="TAH40" s="244"/>
      <c r="TAI40" s="244"/>
      <c r="TAJ40" s="244"/>
      <c r="TAK40" s="244"/>
      <c r="TAL40" s="244"/>
      <c r="TAM40" s="244"/>
      <c r="TAN40" s="244"/>
      <c r="TAO40" s="244"/>
      <c r="TAP40" s="244"/>
      <c r="TAQ40" s="244"/>
      <c r="TAR40" s="244"/>
      <c r="TAS40" s="244"/>
      <c r="TAT40" s="244"/>
      <c r="TAU40" s="244"/>
      <c r="TAV40" s="244"/>
      <c r="TAW40" s="244"/>
      <c r="TAX40" s="244"/>
      <c r="TAY40" s="244"/>
      <c r="TAZ40" s="244"/>
      <c r="TBA40" s="244"/>
      <c r="TBB40" s="244"/>
      <c r="TBC40" s="244"/>
      <c r="TBD40" s="244"/>
      <c r="TBE40" s="244"/>
      <c r="TBF40" s="244"/>
      <c r="TBG40" s="244"/>
      <c r="TBH40" s="244"/>
      <c r="TBI40" s="244"/>
      <c r="TBJ40" s="244"/>
      <c r="TBK40" s="244"/>
      <c r="TBL40" s="244"/>
      <c r="TBM40" s="244"/>
      <c r="TBN40" s="244"/>
      <c r="TBO40" s="244"/>
      <c r="TBP40" s="244"/>
      <c r="TBQ40" s="244"/>
      <c r="TBR40" s="244"/>
      <c r="TBS40" s="244"/>
      <c r="TBT40" s="244"/>
      <c r="TBU40" s="244"/>
      <c r="TBV40" s="244"/>
      <c r="TBW40" s="244"/>
      <c r="TBX40" s="244"/>
      <c r="TBY40" s="244"/>
      <c r="TBZ40" s="244"/>
      <c r="TCA40" s="244"/>
      <c r="TCB40" s="244"/>
      <c r="TCC40" s="244"/>
      <c r="TCD40" s="244"/>
      <c r="TCE40" s="244"/>
      <c r="TCF40" s="244"/>
      <c r="TCG40" s="244"/>
      <c r="TCH40" s="244"/>
      <c r="TCI40" s="244"/>
      <c r="TCJ40" s="244"/>
      <c r="TCK40" s="244"/>
      <c r="TCL40" s="244"/>
      <c r="TCM40" s="244"/>
      <c r="TCN40" s="244"/>
      <c r="TCO40" s="244"/>
      <c r="TCP40" s="244"/>
      <c r="TCQ40" s="244"/>
      <c r="TCR40" s="244"/>
      <c r="TCS40" s="244"/>
      <c r="TCT40" s="244"/>
      <c r="TCU40" s="244"/>
      <c r="TCV40" s="244"/>
      <c r="TCW40" s="244"/>
      <c r="TCX40" s="244"/>
      <c r="TCY40" s="244"/>
      <c r="TCZ40" s="244"/>
      <c r="TDA40" s="244"/>
      <c r="TDB40" s="244"/>
      <c r="TDC40" s="244"/>
      <c r="TDD40" s="244"/>
      <c r="TDE40" s="244"/>
      <c r="TDF40" s="244"/>
      <c r="TDG40" s="244"/>
      <c r="TDH40" s="244"/>
      <c r="TDI40" s="244"/>
      <c r="TDJ40" s="244"/>
      <c r="TDK40" s="244"/>
      <c r="TDL40" s="244"/>
      <c r="TDM40" s="244"/>
      <c r="TDN40" s="244"/>
      <c r="TDO40" s="244"/>
      <c r="TDP40" s="244"/>
      <c r="TDQ40" s="244"/>
      <c r="TDR40" s="244"/>
      <c r="TDS40" s="244"/>
      <c r="TDT40" s="244"/>
      <c r="TDU40" s="244"/>
      <c r="TDV40" s="244"/>
      <c r="TDW40" s="244"/>
      <c r="TDX40" s="244"/>
      <c r="TDY40" s="244"/>
      <c r="TDZ40" s="244"/>
      <c r="TEA40" s="244"/>
      <c r="TEB40" s="244"/>
      <c r="TEC40" s="244"/>
      <c r="TED40" s="244"/>
      <c r="TEE40" s="244"/>
      <c r="TEF40" s="244"/>
      <c r="TEG40" s="244"/>
      <c r="TEH40" s="244"/>
      <c r="TEI40" s="244"/>
      <c r="TEJ40" s="244"/>
      <c r="TEK40" s="244"/>
      <c r="TEL40" s="244"/>
      <c r="TEM40" s="244"/>
      <c r="TEN40" s="244"/>
      <c r="TEO40" s="244"/>
      <c r="TEP40" s="244"/>
      <c r="TEQ40" s="244"/>
      <c r="TER40" s="244"/>
      <c r="TES40" s="244"/>
      <c r="TET40" s="244"/>
      <c r="TEU40" s="244"/>
      <c r="TEV40" s="244"/>
      <c r="TEW40" s="244"/>
      <c r="TEX40" s="244"/>
      <c r="TEY40" s="244"/>
      <c r="TEZ40" s="244"/>
      <c r="TFA40" s="244"/>
      <c r="TFB40" s="244"/>
      <c r="TFC40" s="244"/>
      <c r="TFD40" s="244"/>
      <c r="TFE40" s="244"/>
      <c r="TFF40" s="244"/>
      <c r="TFG40" s="244"/>
      <c r="TFH40" s="244"/>
      <c r="TFI40" s="244"/>
      <c r="TFJ40" s="244"/>
      <c r="TFK40" s="244"/>
      <c r="TFL40" s="244"/>
      <c r="TFM40" s="244"/>
      <c r="TFN40" s="244"/>
      <c r="TFO40" s="244"/>
      <c r="TFP40" s="244"/>
      <c r="TFQ40" s="244"/>
      <c r="TFR40" s="244"/>
      <c r="TFS40" s="244"/>
      <c r="TFT40" s="244"/>
      <c r="TFU40" s="244"/>
      <c r="TFV40" s="244"/>
      <c r="TFW40" s="244"/>
      <c r="TFX40" s="244"/>
      <c r="TFY40" s="244"/>
      <c r="TFZ40" s="244"/>
      <c r="TGA40" s="244"/>
      <c r="TGB40" s="244"/>
      <c r="TGC40" s="244"/>
      <c r="TGD40" s="244"/>
      <c r="TGE40" s="244"/>
      <c r="TGF40" s="244"/>
      <c r="TGG40" s="244"/>
      <c r="TGH40" s="244"/>
      <c r="TGI40" s="244"/>
      <c r="TGJ40" s="244"/>
      <c r="TGK40" s="244"/>
      <c r="TGL40" s="244"/>
      <c r="TGM40" s="244"/>
      <c r="TGN40" s="244"/>
      <c r="TGO40" s="244"/>
      <c r="TGP40" s="244"/>
      <c r="TGQ40" s="244"/>
      <c r="TGR40" s="244"/>
      <c r="TGS40" s="244"/>
      <c r="TGT40" s="244"/>
      <c r="TGU40" s="244"/>
      <c r="TGV40" s="244"/>
      <c r="TGW40" s="244"/>
      <c r="TGX40" s="244"/>
      <c r="TGY40" s="244"/>
      <c r="TGZ40" s="244"/>
      <c r="THA40" s="244"/>
      <c r="THB40" s="244"/>
      <c r="THC40" s="244"/>
      <c r="THD40" s="244"/>
      <c r="THE40" s="244"/>
      <c r="THF40" s="244"/>
      <c r="THG40" s="244"/>
      <c r="THH40" s="244"/>
      <c r="THI40" s="244"/>
      <c r="THJ40" s="244"/>
      <c r="THK40" s="244"/>
      <c r="THL40" s="244"/>
      <c r="THM40" s="244"/>
      <c r="THN40" s="244"/>
      <c r="THO40" s="244"/>
      <c r="THP40" s="244"/>
      <c r="THQ40" s="244"/>
      <c r="THR40" s="244"/>
      <c r="THS40" s="244"/>
      <c r="THT40" s="244"/>
      <c r="THU40" s="244"/>
      <c r="THV40" s="244"/>
      <c r="THW40" s="244"/>
      <c r="THX40" s="244"/>
      <c r="THY40" s="244"/>
      <c r="THZ40" s="244"/>
      <c r="TIA40" s="244"/>
      <c r="TIB40" s="244"/>
      <c r="TIC40" s="244"/>
      <c r="TID40" s="244"/>
      <c r="TIE40" s="244"/>
      <c r="TIF40" s="244"/>
      <c r="TIG40" s="244"/>
      <c r="TIH40" s="244"/>
      <c r="TII40" s="244"/>
      <c r="TIJ40" s="244"/>
      <c r="TIK40" s="244"/>
      <c r="TIL40" s="244"/>
      <c r="TIM40" s="244"/>
      <c r="TIN40" s="244"/>
      <c r="TIO40" s="244"/>
      <c r="TIP40" s="244"/>
      <c r="TIQ40" s="244"/>
      <c r="TIR40" s="244"/>
      <c r="TIS40" s="244"/>
      <c r="TIT40" s="244"/>
      <c r="TIU40" s="244"/>
      <c r="TIV40" s="244"/>
      <c r="TIW40" s="244"/>
      <c r="TIX40" s="244"/>
      <c r="TIY40" s="244"/>
      <c r="TIZ40" s="244"/>
      <c r="TJA40" s="244"/>
      <c r="TJB40" s="244"/>
      <c r="TJC40" s="244"/>
      <c r="TJD40" s="244"/>
      <c r="TJE40" s="244"/>
      <c r="TJF40" s="244"/>
      <c r="TJG40" s="244"/>
      <c r="TJH40" s="244"/>
      <c r="TJI40" s="244"/>
      <c r="TJJ40" s="244"/>
      <c r="TJK40" s="244"/>
      <c r="TJL40" s="244"/>
      <c r="TJM40" s="244"/>
      <c r="TJN40" s="244"/>
      <c r="TJO40" s="244"/>
      <c r="TJP40" s="244"/>
      <c r="TJQ40" s="244"/>
      <c r="TJR40" s="244"/>
      <c r="TJS40" s="244"/>
      <c r="TJT40" s="244"/>
      <c r="TJU40" s="244"/>
      <c r="TJV40" s="244"/>
      <c r="TJW40" s="244"/>
      <c r="TJX40" s="244"/>
      <c r="TJY40" s="244"/>
      <c r="TJZ40" s="244"/>
      <c r="TKA40" s="244"/>
      <c r="TKB40" s="244"/>
      <c r="TKC40" s="244"/>
      <c r="TKD40" s="244"/>
      <c r="TKE40" s="244"/>
      <c r="TKF40" s="244"/>
      <c r="TKG40" s="244"/>
      <c r="TKH40" s="244"/>
      <c r="TKI40" s="244"/>
      <c r="TKJ40" s="244"/>
      <c r="TKK40" s="244"/>
      <c r="TKL40" s="244"/>
      <c r="TKM40" s="244"/>
      <c r="TKN40" s="244"/>
      <c r="TKO40" s="244"/>
      <c r="TKP40" s="244"/>
      <c r="TKQ40" s="244"/>
      <c r="TKR40" s="244"/>
      <c r="TKS40" s="244"/>
      <c r="TKT40" s="244"/>
      <c r="TKU40" s="244"/>
      <c r="TKV40" s="244"/>
      <c r="TKW40" s="244"/>
      <c r="TKX40" s="244"/>
      <c r="TKY40" s="244"/>
      <c r="TKZ40" s="244"/>
      <c r="TLA40" s="244"/>
      <c r="TLB40" s="244"/>
      <c r="TLC40" s="244"/>
      <c r="TLD40" s="244"/>
      <c r="TLE40" s="244"/>
      <c r="TLF40" s="244"/>
      <c r="TLG40" s="244"/>
      <c r="TLH40" s="244"/>
      <c r="TLI40" s="244"/>
      <c r="TLJ40" s="244"/>
      <c r="TLK40" s="244"/>
      <c r="TLL40" s="244"/>
      <c r="TLM40" s="244"/>
      <c r="TLN40" s="244"/>
      <c r="TLO40" s="244"/>
      <c r="TLP40" s="244"/>
      <c r="TLQ40" s="244"/>
      <c r="TLR40" s="244"/>
      <c r="TLS40" s="244"/>
      <c r="TLT40" s="244"/>
      <c r="TLU40" s="244"/>
      <c r="TLV40" s="244"/>
      <c r="TLW40" s="244"/>
      <c r="TLX40" s="244"/>
      <c r="TLY40" s="244"/>
      <c r="TLZ40" s="244"/>
      <c r="TMA40" s="244"/>
      <c r="TMB40" s="244"/>
      <c r="TMC40" s="244"/>
      <c r="TMD40" s="244"/>
      <c r="TME40" s="244"/>
      <c r="TMF40" s="244"/>
      <c r="TMG40" s="244"/>
      <c r="TMH40" s="244"/>
      <c r="TMI40" s="244"/>
      <c r="TMJ40" s="244"/>
      <c r="TMK40" s="244"/>
      <c r="TML40" s="244"/>
      <c r="TMM40" s="244"/>
      <c r="TMN40" s="244"/>
      <c r="TMO40" s="244"/>
      <c r="TMP40" s="244"/>
      <c r="TMQ40" s="244"/>
      <c r="TMR40" s="244"/>
      <c r="TMS40" s="244"/>
      <c r="TMT40" s="244"/>
      <c r="TMU40" s="244"/>
      <c r="TMV40" s="244"/>
      <c r="TMW40" s="244"/>
      <c r="TMX40" s="244"/>
      <c r="TMY40" s="244"/>
      <c r="TMZ40" s="244"/>
      <c r="TNA40" s="244"/>
      <c r="TNB40" s="244"/>
      <c r="TNC40" s="244"/>
      <c r="TND40" s="244"/>
      <c r="TNE40" s="244"/>
      <c r="TNF40" s="244"/>
      <c r="TNG40" s="244"/>
      <c r="TNH40" s="244"/>
      <c r="TNI40" s="244"/>
      <c r="TNJ40" s="244"/>
      <c r="TNK40" s="244"/>
      <c r="TNL40" s="244"/>
      <c r="TNM40" s="244"/>
      <c r="TNN40" s="244"/>
      <c r="TNO40" s="244"/>
      <c r="TNP40" s="244"/>
      <c r="TNQ40" s="244"/>
      <c r="TNR40" s="244"/>
      <c r="TNS40" s="244"/>
      <c r="TNT40" s="244"/>
      <c r="TNU40" s="244"/>
      <c r="TNV40" s="244"/>
      <c r="TNW40" s="244"/>
      <c r="TNX40" s="244"/>
      <c r="TNY40" s="244"/>
      <c r="TNZ40" s="244"/>
      <c r="TOA40" s="244"/>
      <c r="TOB40" s="244"/>
      <c r="TOC40" s="244"/>
      <c r="TOD40" s="244"/>
      <c r="TOE40" s="244"/>
      <c r="TOF40" s="244"/>
      <c r="TOG40" s="244"/>
      <c r="TOH40" s="244"/>
      <c r="TOI40" s="244"/>
      <c r="TOJ40" s="244"/>
      <c r="TOK40" s="244"/>
      <c r="TOL40" s="244"/>
      <c r="TOM40" s="244"/>
      <c r="TON40" s="244"/>
      <c r="TOO40" s="244"/>
      <c r="TOP40" s="244"/>
      <c r="TOQ40" s="244"/>
      <c r="TOR40" s="244"/>
      <c r="TOS40" s="244"/>
      <c r="TOT40" s="244"/>
      <c r="TOU40" s="244"/>
      <c r="TOV40" s="244"/>
      <c r="TOW40" s="244"/>
      <c r="TOX40" s="244"/>
      <c r="TOY40" s="244"/>
      <c r="TOZ40" s="244"/>
      <c r="TPA40" s="244"/>
      <c r="TPB40" s="244"/>
      <c r="TPC40" s="244"/>
      <c r="TPD40" s="244"/>
      <c r="TPE40" s="244"/>
      <c r="TPF40" s="244"/>
      <c r="TPG40" s="244"/>
      <c r="TPH40" s="244"/>
      <c r="TPI40" s="244"/>
      <c r="TPJ40" s="244"/>
      <c r="TPK40" s="244"/>
      <c r="TPL40" s="244"/>
      <c r="TPM40" s="244"/>
      <c r="TPN40" s="244"/>
      <c r="TPO40" s="244"/>
      <c r="TPP40" s="244"/>
      <c r="TPQ40" s="244"/>
      <c r="TPR40" s="244"/>
      <c r="TPS40" s="244"/>
      <c r="TPT40" s="244"/>
      <c r="TPU40" s="244"/>
      <c r="TPV40" s="244"/>
      <c r="TPW40" s="244"/>
      <c r="TPX40" s="244"/>
      <c r="TPY40" s="244"/>
      <c r="TPZ40" s="244"/>
      <c r="TQA40" s="244"/>
      <c r="TQB40" s="244"/>
      <c r="TQC40" s="244"/>
      <c r="TQD40" s="244"/>
      <c r="TQE40" s="244"/>
      <c r="TQF40" s="244"/>
      <c r="TQG40" s="244"/>
      <c r="TQH40" s="244"/>
      <c r="TQI40" s="244"/>
      <c r="TQJ40" s="244"/>
      <c r="TQK40" s="244"/>
      <c r="TQL40" s="244"/>
      <c r="TQM40" s="244"/>
      <c r="TQN40" s="244"/>
      <c r="TQO40" s="244"/>
      <c r="TQP40" s="244"/>
      <c r="TQQ40" s="244"/>
      <c r="TQR40" s="244"/>
      <c r="TQS40" s="244"/>
      <c r="TQT40" s="244"/>
      <c r="TQU40" s="244"/>
      <c r="TQV40" s="244"/>
      <c r="TQW40" s="244"/>
      <c r="TQX40" s="244"/>
      <c r="TQY40" s="244"/>
      <c r="TQZ40" s="244"/>
      <c r="TRA40" s="244"/>
      <c r="TRB40" s="244"/>
      <c r="TRC40" s="244"/>
      <c r="TRD40" s="244"/>
      <c r="TRE40" s="244"/>
      <c r="TRF40" s="244"/>
      <c r="TRG40" s="244"/>
      <c r="TRH40" s="244"/>
      <c r="TRI40" s="244"/>
      <c r="TRJ40" s="244"/>
      <c r="TRK40" s="244"/>
      <c r="TRL40" s="244"/>
      <c r="TRM40" s="244"/>
      <c r="TRN40" s="244"/>
      <c r="TRO40" s="244"/>
      <c r="TRP40" s="244"/>
      <c r="TRQ40" s="244"/>
      <c r="TRR40" s="244"/>
      <c r="TRS40" s="244"/>
      <c r="TRT40" s="244"/>
      <c r="TRU40" s="244"/>
      <c r="TRV40" s="244"/>
      <c r="TRW40" s="244"/>
      <c r="TRX40" s="244"/>
      <c r="TRY40" s="244"/>
      <c r="TRZ40" s="244"/>
      <c r="TSA40" s="244"/>
      <c r="TSB40" s="244"/>
      <c r="TSC40" s="244"/>
      <c r="TSD40" s="244"/>
      <c r="TSE40" s="244"/>
      <c r="TSF40" s="244"/>
      <c r="TSG40" s="244"/>
      <c r="TSH40" s="244"/>
      <c r="TSI40" s="244"/>
      <c r="TSJ40" s="244"/>
      <c r="TSK40" s="244"/>
      <c r="TSL40" s="244"/>
      <c r="TSM40" s="244"/>
      <c r="TSN40" s="244"/>
      <c r="TSO40" s="244"/>
      <c r="TSP40" s="244"/>
      <c r="TSQ40" s="244"/>
      <c r="TSR40" s="244"/>
      <c r="TSS40" s="244"/>
      <c r="TST40" s="244"/>
      <c r="TSU40" s="244"/>
      <c r="TSV40" s="244"/>
      <c r="TSW40" s="244"/>
      <c r="TSX40" s="244"/>
      <c r="TSY40" s="244"/>
      <c r="TSZ40" s="244"/>
      <c r="TTA40" s="244"/>
      <c r="TTB40" s="244"/>
      <c r="TTC40" s="244"/>
      <c r="TTD40" s="244"/>
      <c r="TTE40" s="244"/>
      <c r="TTF40" s="244"/>
      <c r="TTG40" s="244"/>
      <c r="TTH40" s="244"/>
      <c r="TTI40" s="244"/>
      <c r="TTJ40" s="244"/>
      <c r="TTK40" s="244"/>
      <c r="TTL40" s="244"/>
      <c r="TTM40" s="244"/>
      <c r="TTN40" s="244"/>
      <c r="TTO40" s="244"/>
      <c r="TTP40" s="244"/>
      <c r="TTQ40" s="244"/>
      <c r="TTR40" s="244"/>
      <c r="TTS40" s="244"/>
      <c r="TTT40" s="244"/>
      <c r="TTU40" s="244"/>
      <c r="TTV40" s="244"/>
      <c r="TTW40" s="244"/>
      <c r="TTX40" s="244"/>
      <c r="TTY40" s="244"/>
      <c r="TTZ40" s="244"/>
      <c r="TUA40" s="244"/>
      <c r="TUB40" s="244"/>
      <c r="TUC40" s="244"/>
      <c r="TUD40" s="244"/>
      <c r="TUE40" s="244"/>
      <c r="TUF40" s="244"/>
      <c r="TUG40" s="244"/>
      <c r="TUH40" s="244"/>
      <c r="TUI40" s="244"/>
      <c r="TUJ40" s="244"/>
      <c r="TUK40" s="244"/>
      <c r="TUL40" s="244"/>
      <c r="TUM40" s="244"/>
      <c r="TUN40" s="244"/>
      <c r="TUO40" s="244"/>
      <c r="TUP40" s="244"/>
      <c r="TUQ40" s="244"/>
      <c r="TUR40" s="244"/>
      <c r="TUS40" s="244"/>
      <c r="TUT40" s="244"/>
      <c r="TUU40" s="244"/>
      <c r="TUV40" s="244"/>
      <c r="TUW40" s="244"/>
      <c r="TUX40" s="244"/>
      <c r="TUY40" s="244"/>
      <c r="TUZ40" s="244"/>
      <c r="TVA40" s="244"/>
      <c r="TVB40" s="244"/>
      <c r="TVC40" s="244"/>
      <c r="TVD40" s="244"/>
      <c r="TVE40" s="244"/>
      <c r="TVF40" s="244"/>
      <c r="TVG40" s="244"/>
      <c r="TVH40" s="244"/>
      <c r="TVI40" s="244"/>
      <c r="TVJ40" s="244"/>
      <c r="TVK40" s="244"/>
      <c r="TVL40" s="244"/>
      <c r="TVM40" s="244"/>
      <c r="TVN40" s="244"/>
      <c r="TVO40" s="244"/>
      <c r="TVP40" s="244"/>
      <c r="TVQ40" s="244"/>
      <c r="TVR40" s="244"/>
      <c r="TVS40" s="244"/>
      <c r="TVT40" s="244"/>
      <c r="TVU40" s="244"/>
      <c r="TVV40" s="244"/>
      <c r="TVW40" s="244"/>
      <c r="TVX40" s="244"/>
      <c r="TVY40" s="244"/>
      <c r="TVZ40" s="244"/>
      <c r="TWA40" s="244"/>
      <c r="TWB40" s="244"/>
      <c r="TWC40" s="244"/>
      <c r="TWD40" s="244"/>
      <c r="TWE40" s="244"/>
      <c r="TWF40" s="244"/>
      <c r="TWG40" s="244"/>
      <c r="TWH40" s="244"/>
      <c r="TWI40" s="244"/>
      <c r="TWJ40" s="244"/>
      <c r="TWK40" s="244"/>
      <c r="TWL40" s="244"/>
      <c r="TWM40" s="244"/>
      <c r="TWN40" s="244"/>
      <c r="TWO40" s="244"/>
      <c r="TWP40" s="244"/>
      <c r="TWQ40" s="244"/>
      <c r="TWR40" s="244"/>
      <c r="TWS40" s="244"/>
      <c r="TWT40" s="244"/>
      <c r="TWU40" s="244"/>
      <c r="TWV40" s="244"/>
      <c r="TWW40" s="244"/>
      <c r="TWX40" s="244"/>
      <c r="TWY40" s="244"/>
      <c r="TWZ40" s="244"/>
      <c r="TXA40" s="244"/>
      <c r="TXB40" s="244"/>
      <c r="TXC40" s="244"/>
      <c r="TXD40" s="244"/>
      <c r="TXE40" s="244"/>
      <c r="TXF40" s="244"/>
      <c r="TXG40" s="244"/>
      <c r="TXH40" s="244"/>
      <c r="TXI40" s="244"/>
      <c r="TXJ40" s="244"/>
      <c r="TXK40" s="244"/>
      <c r="TXL40" s="244"/>
      <c r="TXM40" s="244"/>
      <c r="TXN40" s="244"/>
      <c r="TXO40" s="244"/>
      <c r="TXP40" s="244"/>
      <c r="TXQ40" s="244"/>
      <c r="TXR40" s="244"/>
      <c r="TXS40" s="244"/>
      <c r="TXT40" s="244"/>
      <c r="TXU40" s="244"/>
      <c r="TXV40" s="244"/>
      <c r="TXW40" s="244"/>
      <c r="TXX40" s="244"/>
      <c r="TXY40" s="244"/>
      <c r="TXZ40" s="244"/>
      <c r="TYA40" s="244"/>
      <c r="TYB40" s="244"/>
      <c r="TYC40" s="244"/>
      <c r="TYD40" s="244"/>
      <c r="TYE40" s="244"/>
      <c r="TYF40" s="244"/>
      <c r="TYG40" s="244"/>
      <c r="TYH40" s="244"/>
      <c r="TYI40" s="244"/>
      <c r="TYJ40" s="244"/>
      <c r="TYK40" s="244"/>
      <c r="TYL40" s="244"/>
      <c r="TYM40" s="244"/>
      <c r="TYN40" s="244"/>
      <c r="TYO40" s="244"/>
      <c r="TYP40" s="244"/>
      <c r="TYQ40" s="244"/>
      <c r="TYR40" s="244"/>
      <c r="TYS40" s="244"/>
      <c r="TYT40" s="244"/>
      <c r="TYU40" s="244"/>
      <c r="TYV40" s="244"/>
      <c r="TYW40" s="244"/>
      <c r="TYX40" s="244"/>
      <c r="TYY40" s="244"/>
      <c r="TYZ40" s="244"/>
      <c r="TZA40" s="244"/>
      <c r="TZB40" s="244"/>
      <c r="TZC40" s="244"/>
      <c r="TZD40" s="244"/>
      <c r="TZE40" s="244"/>
      <c r="TZF40" s="244"/>
      <c r="TZG40" s="244"/>
      <c r="TZH40" s="244"/>
      <c r="TZI40" s="244"/>
      <c r="TZJ40" s="244"/>
      <c r="TZK40" s="244"/>
      <c r="TZL40" s="244"/>
      <c r="TZM40" s="244"/>
      <c r="TZN40" s="244"/>
      <c r="TZO40" s="244"/>
      <c r="TZP40" s="244"/>
      <c r="TZQ40" s="244"/>
      <c r="TZR40" s="244"/>
      <c r="TZS40" s="244"/>
      <c r="TZT40" s="244"/>
      <c r="TZU40" s="244"/>
      <c r="TZV40" s="244"/>
      <c r="TZW40" s="244"/>
      <c r="TZX40" s="244"/>
      <c r="TZY40" s="244"/>
      <c r="TZZ40" s="244"/>
      <c r="UAA40" s="244"/>
      <c r="UAB40" s="244"/>
      <c r="UAC40" s="244"/>
      <c r="UAD40" s="244"/>
      <c r="UAE40" s="244"/>
      <c r="UAF40" s="244"/>
      <c r="UAG40" s="244"/>
      <c r="UAH40" s="244"/>
      <c r="UAI40" s="244"/>
      <c r="UAJ40" s="244"/>
      <c r="UAK40" s="244"/>
      <c r="UAL40" s="244"/>
      <c r="UAM40" s="244"/>
      <c r="UAN40" s="244"/>
      <c r="UAO40" s="244"/>
      <c r="UAP40" s="244"/>
      <c r="UAQ40" s="244"/>
      <c r="UAR40" s="244"/>
      <c r="UAS40" s="244"/>
      <c r="UAT40" s="244"/>
      <c r="UAU40" s="244"/>
      <c r="UAV40" s="244"/>
      <c r="UAW40" s="244"/>
      <c r="UAX40" s="244"/>
      <c r="UAY40" s="244"/>
      <c r="UAZ40" s="244"/>
      <c r="UBA40" s="244"/>
      <c r="UBB40" s="244"/>
      <c r="UBC40" s="244"/>
      <c r="UBD40" s="244"/>
      <c r="UBE40" s="244"/>
      <c r="UBF40" s="244"/>
      <c r="UBG40" s="244"/>
      <c r="UBH40" s="244"/>
      <c r="UBI40" s="244"/>
      <c r="UBJ40" s="244"/>
      <c r="UBK40" s="244"/>
      <c r="UBL40" s="244"/>
      <c r="UBM40" s="244"/>
      <c r="UBN40" s="244"/>
      <c r="UBO40" s="244"/>
      <c r="UBP40" s="244"/>
      <c r="UBQ40" s="244"/>
      <c r="UBR40" s="244"/>
      <c r="UBS40" s="244"/>
      <c r="UBT40" s="244"/>
      <c r="UBU40" s="244"/>
      <c r="UBV40" s="244"/>
      <c r="UBW40" s="244"/>
      <c r="UBX40" s="244"/>
      <c r="UBY40" s="244"/>
      <c r="UBZ40" s="244"/>
      <c r="UCA40" s="244"/>
      <c r="UCB40" s="244"/>
      <c r="UCC40" s="244"/>
      <c r="UCD40" s="244"/>
      <c r="UCE40" s="244"/>
      <c r="UCF40" s="244"/>
      <c r="UCG40" s="244"/>
      <c r="UCH40" s="244"/>
      <c r="UCI40" s="244"/>
      <c r="UCJ40" s="244"/>
      <c r="UCK40" s="244"/>
      <c r="UCL40" s="244"/>
      <c r="UCM40" s="244"/>
      <c r="UCN40" s="244"/>
      <c r="UCO40" s="244"/>
      <c r="UCP40" s="244"/>
      <c r="UCQ40" s="244"/>
      <c r="UCR40" s="244"/>
      <c r="UCS40" s="244"/>
      <c r="UCT40" s="244"/>
      <c r="UCU40" s="244"/>
      <c r="UCV40" s="244"/>
      <c r="UCW40" s="244"/>
      <c r="UCX40" s="244"/>
      <c r="UCY40" s="244"/>
      <c r="UCZ40" s="244"/>
      <c r="UDA40" s="244"/>
      <c r="UDB40" s="244"/>
      <c r="UDC40" s="244"/>
      <c r="UDD40" s="244"/>
      <c r="UDE40" s="244"/>
      <c r="UDF40" s="244"/>
      <c r="UDG40" s="244"/>
      <c r="UDH40" s="244"/>
      <c r="UDI40" s="244"/>
      <c r="UDJ40" s="244"/>
      <c r="UDK40" s="244"/>
      <c r="UDL40" s="244"/>
      <c r="UDM40" s="244"/>
      <c r="UDN40" s="244"/>
      <c r="UDO40" s="244"/>
      <c r="UDP40" s="244"/>
      <c r="UDQ40" s="244"/>
      <c r="UDR40" s="244"/>
      <c r="UDS40" s="244"/>
      <c r="UDT40" s="244"/>
      <c r="UDU40" s="244"/>
      <c r="UDV40" s="244"/>
      <c r="UDW40" s="244"/>
      <c r="UDX40" s="244"/>
      <c r="UDY40" s="244"/>
      <c r="UDZ40" s="244"/>
      <c r="UEA40" s="244"/>
      <c r="UEB40" s="244"/>
      <c r="UEC40" s="244"/>
      <c r="UED40" s="244"/>
      <c r="UEE40" s="244"/>
      <c r="UEF40" s="244"/>
      <c r="UEG40" s="244"/>
      <c r="UEH40" s="244"/>
      <c r="UEI40" s="244"/>
      <c r="UEJ40" s="244"/>
      <c r="UEK40" s="244"/>
      <c r="UEL40" s="244"/>
      <c r="UEM40" s="244"/>
      <c r="UEN40" s="244"/>
      <c r="UEO40" s="244"/>
      <c r="UEP40" s="244"/>
      <c r="UEQ40" s="244"/>
      <c r="UER40" s="244"/>
      <c r="UES40" s="244"/>
      <c r="UET40" s="244"/>
      <c r="UEU40" s="244"/>
      <c r="UEV40" s="244"/>
      <c r="UEW40" s="244"/>
      <c r="UEX40" s="244"/>
      <c r="UEY40" s="244"/>
      <c r="UEZ40" s="244"/>
      <c r="UFA40" s="244"/>
      <c r="UFB40" s="244"/>
      <c r="UFC40" s="244"/>
      <c r="UFD40" s="244"/>
      <c r="UFE40" s="244"/>
      <c r="UFF40" s="244"/>
      <c r="UFG40" s="244"/>
      <c r="UFH40" s="244"/>
      <c r="UFI40" s="244"/>
      <c r="UFJ40" s="244"/>
      <c r="UFK40" s="244"/>
      <c r="UFL40" s="244"/>
      <c r="UFM40" s="244"/>
      <c r="UFN40" s="244"/>
      <c r="UFO40" s="244"/>
      <c r="UFP40" s="244"/>
      <c r="UFQ40" s="244"/>
      <c r="UFR40" s="244"/>
      <c r="UFS40" s="244"/>
      <c r="UFT40" s="244"/>
      <c r="UFU40" s="244"/>
      <c r="UFV40" s="244"/>
      <c r="UFW40" s="244"/>
      <c r="UFX40" s="244"/>
      <c r="UFY40" s="244"/>
      <c r="UFZ40" s="244"/>
      <c r="UGA40" s="244"/>
      <c r="UGB40" s="244"/>
      <c r="UGC40" s="244"/>
      <c r="UGD40" s="244"/>
      <c r="UGE40" s="244"/>
      <c r="UGF40" s="244"/>
      <c r="UGG40" s="244"/>
      <c r="UGH40" s="244"/>
      <c r="UGI40" s="244"/>
      <c r="UGJ40" s="244"/>
      <c r="UGK40" s="244"/>
      <c r="UGL40" s="244"/>
      <c r="UGM40" s="244"/>
      <c r="UGN40" s="244"/>
      <c r="UGO40" s="244"/>
      <c r="UGP40" s="244"/>
      <c r="UGQ40" s="244"/>
      <c r="UGR40" s="244"/>
      <c r="UGS40" s="244"/>
      <c r="UGT40" s="244"/>
      <c r="UGU40" s="244"/>
      <c r="UGV40" s="244"/>
      <c r="UGW40" s="244"/>
      <c r="UGX40" s="244"/>
      <c r="UGY40" s="244"/>
      <c r="UGZ40" s="244"/>
      <c r="UHA40" s="244"/>
      <c r="UHB40" s="244"/>
      <c r="UHC40" s="244"/>
      <c r="UHD40" s="244"/>
      <c r="UHE40" s="244"/>
      <c r="UHF40" s="244"/>
      <c r="UHG40" s="244"/>
      <c r="UHH40" s="244"/>
      <c r="UHI40" s="244"/>
      <c r="UHJ40" s="244"/>
      <c r="UHK40" s="244"/>
      <c r="UHL40" s="244"/>
      <c r="UHM40" s="244"/>
      <c r="UHN40" s="244"/>
      <c r="UHO40" s="244"/>
      <c r="UHP40" s="244"/>
      <c r="UHQ40" s="244"/>
      <c r="UHR40" s="244"/>
      <c r="UHS40" s="244"/>
      <c r="UHT40" s="244"/>
      <c r="UHU40" s="244"/>
      <c r="UHV40" s="244"/>
      <c r="UHW40" s="244"/>
      <c r="UHX40" s="244"/>
      <c r="UHY40" s="244"/>
      <c r="UHZ40" s="244"/>
      <c r="UIA40" s="244"/>
      <c r="UIB40" s="244"/>
      <c r="UIC40" s="244"/>
      <c r="UID40" s="244"/>
      <c r="UIE40" s="244"/>
      <c r="UIF40" s="244"/>
      <c r="UIG40" s="244"/>
      <c r="UIH40" s="244"/>
      <c r="UII40" s="244"/>
      <c r="UIJ40" s="244"/>
      <c r="UIK40" s="244"/>
      <c r="UIL40" s="244"/>
      <c r="UIM40" s="244"/>
      <c r="UIN40" s="244"/>
      <c r="UIO40" s="244"/>
      <c r="UIP40" s="244"/>
      <c r="UIQ40" s="244"/>
      <c r="UIR40" s="244"/>
      <c r="UIS40" s="244"/>
      <c r="UIT40" s="244"/>
      <c r="UIU40" s="244"/>
      <c r="UIV40" s="244"/>
      <c r="UIW40" s="244"/>
      <c r="UIX40" s="244"/>
      <c r="UIY40" s="244"/>
      <c r="UIZ40" s="244"/>
      <c r="UJA40" s="244"/>
      <c r="UJB40" s="244"/>
      <c r="UJC40" s="244"/>
      <c r="UJD40" s="244"/>
      <c r="UJE40" s="244"/>
      <c r="UJF40" s="244"/>
      <c r="UJG40" s="244"/>
      <c r="UJH40" s="244"/>
      <c r="UJI40" s="244"/>
      <c r="UJJ40" s="244"/>
      <c r="UJK40" s="244"/>
      <c r="UJL40" s="244"/>
      <c r="UJM40" s="244"/>
      <c r="UJN40" s="244"/>
      <c r="UJO40" s="244"/>
      <c r="UJP40" s="244"/>
      <c r="UJQ40" s="244"/>
      <c r="UJR40" s="244"/>
      <c r="UJS40" s="244"/>
      <c r="UJT40" s="244"/>
      <c r="UJU40" s="244"/>
      <c r="UJV40" s="244"/>
      <c r="UJW40" s="244"/>
      <c r="UJX40" s="244"/>
      <c r="UJY40" s="244"/>
      <c r="UJZ40" s="244"/>
      <c r="UKA40" s="244"/>
      <c r="UKB40" s="244"/>
      <c r="UKC40" s="244"/>
      <c r="UKD40" s="244"/>
      <c r="UKE40" s="244"/>
      <c r="UKF40" s="244"/>
      <c r="UKG40" s="244"/>
      <c r="UKH40" s="244"/>
      <c r="UKI40" s="244"/>
      <c r="UKJ40" s="244"/>
      <c r="UKK40" s="244"/>
      <c r="UKL40" s="244"/>
      <c r="UKM40" s="244"/>
      <c r="UKN40" s="244"/>
      <c r="UKO40" s="244"/>
      <c r="UKP40" s="244"/>
      <c r="UKQ40" s="244"/>
      <c r="UKR40" s="244"/>
      <c r="UKS40" s="244"/>
      <c r="UKT40" s="244"/>
      <c r="UKU40" s="244"/>
      <c r="UKV40" s="244"/>
      <c r="UKW40" s="244"/>
      <c r="UKX40" s="244"/>
      <c r="UKY40" s="244"/>
      <c r="UKZ40" s="244"/>
      <c r="ULA40" s="244"/>
      <c r="ULB40" s="244"/>
      <c r="ULC40" s="244"/>
      <c r="ULD40" s="244"/>
      <c r="ULE40" s="244"/>
      <c r="ULF40" s="244"/>
      <c r="ULG40" s="244"/>
      <c r="ULH40" s="244"/>
      <c r="ULI40" s="244"/>
      <c r="ULJ40" s="244"/>
      <c r="ULK40" s="244"/>
      <c r="ULL40" s="244"/>
      <c r="ULM40" s="244"/>
      <c r="ULN40" s="244"/>
      <c r="ULO40" s="244"/>
      <c r="ULP40" s="244"/>
      <c r="ULQ40" s="244"/>
      <c r="ULR40" s="244"/>
      <c r="ULS40" s="244"/>
      <c r="ULT40" s="244"/>
      <c r="ULU40" s="244"/>
      <c r="ULV40" s="244"/>
      <c r="ULW40" s="244"/>
      <c r="ULX40" s="244"/>
      <c r="ULY40" s="244"/>
      <c r="ULZ40" s="244"/>
      <c r="UMA40" s="244"/>
      <c r="UMB40" s="244"/>
      <c r="UMC40" s="244"/>
      <c r="UMD40" s="244"/>
      <c r="UME40" s="244"/>
      <c r="UMF40" s="244"/>
      <c r="UMG40" s="244"/>
      <c r="UMH40" s="244"/>
      <c r="UMI40" s="244"/>
      <c r="UMJ40" s="244"/>
      <c r="UMK40" s="244"/>
      <c r="UML40" s="244"/>
      <c r="UMM40" s="244"/>
      <c r="UMN40" s="244"/>
      <c r="UMO40" s="244"/>
      <c r="UMP40" s="244"/>
      <c r="UMQ40" s="244"/>
      <c r="UMR40" s="244"/>
      <c r="UMS40" s="244"/>
      <c r="UMT40" s="244"/>
      <c r="UMU40" s="244"/>
      <c r="UMV40" s="244"/>
      <c r="UMW40" s="244"/>
      <c r="UMX40" s="244"/>
      <c r="UMY40" s="244"/>
      <c r="UMZ40" s="244"/>
      <c r="UNA40" s="244"/>
      <c r="UNB40" s="244"/>
      <c r="UNC40" s="244"/>
      <c r="UND40" s="244"/>
      <c r="UNE40" s="244"/>
      <c r="UNF40" s="244"/>
      <c r="UNG40" s="244"/>
      <c r="UNH40" s="244"/>
      <c r="UNI40" s="244"/>
      <c r="UNJ40" s="244"/>
      <c r="UNK40" s="244"/>
      <c r="UNL40" s="244"/>
      <c r="UNM40" s="244"/>
      <c r="UNN40" s="244"/>
      <c r="UNO40" s="244"/>
      <c r="UNP40" s="244"/>
      <c r="UNQ40" s="244"/>
      <c r="UNR40" s="244"/>
      <c r="UNS40" s="244"/>
      <c r="UNT40" s="244"/>
      <c r="UNU40" s="244"/>
      <c r="UNV40" s="244"/>
      <c r="UNW40" s="244"/>
      <c r="UNX40" s="244"/>
      <c r="UNY40" s="244"/>
      <c r="UNZ40" s="244"/>
      <c r="UOA40" s="244"/>
      <c r="UOB40" s="244"/>
      <c r="UOC40" s="244"/>
      <c r="UOD40" s="244"/>
      <c r="UOE40" s="244"/>
      <c r="UOF40" s="244"/>
      <c r="UOG40" s="244"/>
      <c r="UOH40" s="244"/>
      <c r="UOI40" s="244"/>
      <c r="UOJ40" s="244"/>
      <c r="UOK40" s="244"/>
      <c r="UOL40" s="244"/>
      <c r="UOM40" s="244"/>
      <c r="UON40" s="244"/>
      <c r="UOO40" s="244"/>
      <c r="UOP40" s="244"/>
      <c r="UOQ40" s="244"/>
      <c r="UOR40" s="244"/>
      <c r="UOS40" s="244"/>
      <c r="UOT40" s="244"/>
      <c r="UOU40" s="244"/>
      <c r="UOV40" s="244"/>
      <c r="UOW40" s="244"/>
      <c r="UOX40" s="244"/>
      <c r="UOY40" s="244"/>
      <c r="UOZ40" s="244"/>
      <c r="UPA40" s="244"/>
      <c r="UPB40" s="244"/>
      <c r="UPC40" s="244"/>
      <c r="UPD40" s="244"/>
      <c r="UPE40" s="244"/>
      <c r="UPF40" s="244"/>
      <c r="UPG40" s="244"/>
      <c r="UPH40" s="244"/>
      <c r="UPI40" s="244"/>
      <c r="UPJ40" s="244"/>
      <c r="UPK40" s="244"/>
      <c r="UPL40" s="244"/>
      <c r="UPM40" s="244"/>
      <c r="UPN40" s="244"/>
      <c r="UPO40" s="244"/>
      <c r="UPP40" s="244"/>
      <c r="UPQ40" s="244"/>
      <c r="UPR40" s="244"/>
      <c r="UPS40" s="244"/>
      <c r="UPT40" s="244"/>
      <c r="UPU40" s="244"/>
      <c r="UPV40" s="244"/>
      <c r="UPW40" s="244"/>
      <c r="UPX40" s="244"/>
      <c r="UPY40" s="244"/>
      <c r="UPZ40" s="244"/>
      <c r="UQA40" s="244"/>
      <c r="UQB40" s="244"/>
      <c r="UQC40" s="244"/>
      <c r="UQD40" s="244"/>
      <c r="UQE40" s="244"/>
      <c r="UQF40" s="244"/>
      <c r="UQG40" s="244"/>
      <c r="UQH40" s="244"/>
      <c r="UQI40" s="244"/>
      <c r="UQJ40" s="244"/>
      <c r="UQK40" s="244"/>
      <c r="UQL40" s="244"/>
      <c r="UQM40" s="244"/>
      <c r="UQN40" s="244"/>
      <c r="UQO40" s="244"/>
      <c r="UQP40" s="244"/>
      <c r="UQQ40" s="244"/>
      <c r="UQR40" s="244"/>
      <c r="UQS40" s="244"/>
      <c r="UQT40" s="244"/>
      <c r="UQU40" s="244"/>
      <c r="UQV40" s="244"/>
      <c r="UQW40" s="244"/>
      <c r="UQX40" s="244"/>
      <c r="UQY40" s="244"/>
      <c r="UQZ40" s="244"/>
      <c r="URA40" s="244"/>
      <c r="URB40" s="244"/>
      <c r="URC40" s="244"/>
      <c r="URD40" s="244"/>
      <c r="URE40" s="244"/>
      <c r="URF40" s="244"/>
      <c r="URG40" s="244"/>
      <c r="URH40" s="244"/>
      <c r="URI40" s="244"/>
      <c r="URJ40" s="244"/>
      <c r="URK40" s="244"/>
      <c r="URL40" s="244"/>
      <c r="URM40" s="244"/>
      <c r="URN40" s="244"/>
      <c r="URO40" s="244"/>
      <c r="URP40" s="244"/>
      <c r="URQ40" s="244"/>
      <c r="URR40" s="244"/>
      <c r="URS40" s="244"/>
      <c r="URT40" s="244"/>
      <c r="URU40" s="244"/>
      <c r="URV40" s="244"/>
      <c r="URW40" s="244"/>
      <c r="URX40" s="244"/>
      <c r="URY40" s="244"/>
      <c r="URZ40" s="244"/>
      <c r="USA40" s="244"/>
      <c r="USB40" s="244"/>
      <c r="USC40" s="244"/>
      <c r="USD40" s="244"/>
      <c r="USE40" s="244"/>
      <c r="USF40" s="244"/>
      <c r="USG40" s="244"/>
      <c r="USH40" s="244"/>
      <c r="USI40" s="244"/>
      <c r="USJ40" s="244"/>
      <c r="USK40" s="244"/>
      <c r="USL40" s="244"/>
      <c r="USM40" s="244"/>
      <c r="USN40" s="244"/>
      <c r="USO40" s="244"/>
      <c r="USP40" s="244"/>
      <c r="USQ40" s="244"/>
      <c r="USR40" s="244"/>
      <c r="USS40" s="244"/>
      <c r="UST40" s="244"/>
      <c r="USU40" s="244"/>
      <c r="USV40" s="244"/>
      <c r="USW40" s="244"/>
      <c r="USX40" s="244"/>
      <c r="USY40" s="244"/>
      <c r="USZ40" s="244"/>
      <c r="UTA40" s="244"/>
      <c r="UTB40" s="244"/>
      <c r="UTC40" s="244"/>
      <c r="UTD40" s="244"/>
      <c r="UTE40" s="244"/>
      <c r="UTF40" s="244"/>
      <c r="UTG40" s="244"/>
      <c r="UTH40" s="244"/>
      <c r="UTI40" s="244"/>
      <c r="UTJ40" s="244"/>
      <c r="UTK40" s="244"/>
      <c r="UTL40" s="244"/>
      <c r="UTM40" s="244"/>
      <c r="UTN40" s="244"/>
      <c r="UTO40" s="244"/>
      <c r="UTP40" s="244"/>
      <c r="UTQ40" s="244"/>
      <c r="UTR40" s="244"/>
      <c r="UTS40" s="244"/>
      <c r="UTT40" s="244"/>
      <c r="UTU40" s="244"/>
      <c r="UTV40" s="244"/>
      <c r="UTW40" s="244"/>
      <c r="UTX40" s="244"/>
      <c r="UTY40" s="244"/>
      <c r="UTZ40" s="244"/>
      <c r="UUA40" s="244"/>
      <c r="UUB40" s="244"/>
      <c r="UUC40" s="244"/>
      <c r="UUD40" s="244"/>
      <c r="UUE40" s="244"/>
      <c r="UUF40" s="244"/>
      <c r="UUG40" s="244"/>
      <c r="UUH40" s="244"/>
      <c r="UUI40" s="244"/>
      <c r="UUJ40" s="244"/>
      <c r="UUK40" s="244"/>
      <c r="UUL40" s="244"/>
      <c r="UUM40" s="244"/>
      <c r="UUN40" s="244"/>
      <c r="UUO40" s="244"/>
      <c r="UUP40" s="244"/>
      <c r="UUQ40" s="244"/>
      <c r="UUR40" s="244"/>
      <c r="UUS40" s="244"/>
      <c r="UUT40" s="244"/>
      <c r="UUU40" s="244"/>
      <c r="UUV40" s="244"/>
      <c r="UUW40" s="244"/>
      <c r="UUX40" s="244"/>
      <c r="UUY40" s="244"/>
      <c r="UUZ40" s="244"/>
      <c r="UVA40" s="244"/>
      <c r="UVB40" s="244"/>
      <c r="UVC40" s="244"/>
      <c r="UVD40" s="244"/>
      <c r="UVE40" s="244"/>
      <c r="UVF40" s="244"/>
      <c r="UVG40" s="244"/>
      <c r="UVH40" s="244"/>
      <c r="UVI40" s="244"/>
      <c r="UVJ40" s="244"/>
      <c r="UVK40" s="244"/>
      <c r="UVL40" s="244"/>
      <c r="UVM40" s="244"/>
      <c r="UVN40" s="244"/>
      <c r="UVO40" s="244"/>
      <c r="UVP40" s="244"/>
      <c r="UVQ40" s="244"/>
      <c r="UVR40" s="244"/>
      <c r="UVS40" s="244"/>
      <c r="UVT40" s="244"/>
      <c r="UVU40" s="244"/>
      <c r="UVV40" s="244"/>
      <c r="UVW40" s="244"/>
      <c r="UVX40" s="244"/>
      <c r="UVY40" s="244"/>
      <c r="UVZ40" s="244"/>
      <c r="UWA40" s="244"/>
      <c r="UWB40" s="244"/>
      <c r="UWC40" s="244"/>
      <c r="UWD40" s="244"/>
      <c r="UWE40" s="244"/>
      <c r="UWF40" s="244"/>
      <c r="UWG40" s="244"/>
      <c r="UWH40" s="244"/>
      <c r="UWI40" s="244"/>
      <c r="UWJ40" s="244"/>
      <c r="UWK40" s="244"/>
      <c r="UWL40" s="244"/>
      <c r="UWM40" s="244"/>
      <c r="UWN40" s="244"/>
      <c r="UWO40" s="244"/>
      <c r="UWP40" s="244"/>
      <c r="UWQ40" s="244"/>
      <c r="UWR40" s="244"/>
      <c r="UWS40" s="244"/>
      <c r="UWT40" s="244"/>
      <c r="UWU40" s="244"/>
      <c r="UWV40" s="244"/>
      <c r="UWW40" s="244"/>
      <c r="UWX40" s="244"/>
      <c r="UWY40" s="244"/>
      <c r="UWZ40" s="244"/>
      <c r="UXA40" s="244"/>
      <c r="UXB40" s="244"/>
      <c r="UXC40" s="244"/>
      <c r="UXD40" s="244"/>
      <c r="UXE40" s="244"/>
      <c r="UXF40" s="244"/>
      <c r="UXG40" s="244"/>
      <c r="UXH40" s="244"/>
      <c r="UXI40" s="244"/>
      <c r="UXJ40" s="244"/>
      <c r="UXK40" s="244"/>
      <c r="UXL40" s="244"/>
      <c r="UXM40" s="244"/>
      <c r="UXN40" s="244"/>
      <c r="UXO40" s="244"/>
      <c r="UXP40" s="244"/>
      <c r="UXQ40" s="244"/>
      <c r="UXR40" s="244"/>
      <c r="UXS40" s="244"/>
      <c r="UXT40" s="244"/>
      <c r="UXU40" s="244"/>
      <c r="UXV40" s="244"/>
      <c r="UXW40" s="244"/>
      <c r="UXX40" s="244"/>
      <c r="UXY40" s="244"/>
      <c r="UXZ40" s="244"/>
      <c r="UYA40" s="244"/>
      <c r="UYB40" s="244"/>
      <c r="UYC40" s="244"/>
      <c r="UYD40" s="244"/>
      <c r="UYE40" s="244"/>
      <c r="UYF40" s="244"/>
      <c r="UYG40" s="244"/>
      <c r="UYH40" s="244"/>
      <c r="UYI40" s="244"/>
      <c r="UYJ40" s="244"/>
      <c r="UYK40" s="244"/>
      <c r="UYL40" s="244"/>
      <c r="UYM40" s="244"/>
      <c r="UYN40" s="244"/>
      <c r="UYO40" s="244"/>
      <c r="UYP40" s="244"/>
      <c r="UYQ40" s="244"/>
      <c r="UYR40" s="244"/>
      <c r="UYS40" s="244"/>
      <c r="UYT40" s="244"/>
      <c r="UYU40" s="244"/>
      <c r="UYV40" s="244"/>
      <c r="UYW40" s="244"/>
      <c r="UYX40" s="244"/>
      <c r="UYY40" s="244"/>
      <c r="UYZ40" s="244"/>
      <c r="UZA40" s="244"/>
      <c r="UZB40" s="244"/>
      <c r="UZC40" s="244"/>
      <c r="UZD40" s="244"/>
      <c r="UZE40" s="244"/>
      <c r="UZF40" s="244"/>
      <c r="UZG40" s="244"/>
      <c r="UZH40" s="244"/>
      <c r="UZI40" s="244"/>
      <c r="UZJ40" s="244"/>
      <c r="UZK40" s="244"/>
      <c r="UZL40" s="244"/>
      <c r="UZM40" s="244"/>
      <c r="UZN40" s="244"/>
      <c r="UZO40" s="244"/>
      <c r="UZP40" s="244"/>
      <c r="UZQ40" s="244"/>
      <c r="UZR40" s="244"/>
      <c r="UZS40" s="244"/>
      <c r="UZT40" s="244"/>
      <c r="UZU40" s="244"/>
      <c r="UZV40" s="244"/>
      <c r="UZW40" s="244"/>
      <c r="UZX40" s="244"/>
      <c r="UZY40" s="244"/>
      <c r="UZZ40" s="244"/>
      <c r="VAA40" s="244"/>
      <c r="VAB40" s="244"/>
      <c r="VAC40" s="244"/>
      <c r="VAD40" s="244"/>
      <c r="VAE40" s="244"/>
      <c r="VAF40" s="244"/>
      <c r="VAG40" s="244"/>
      <c r="VAH40" s="244"/>
      <c r="VAI40" s="244"/>
      <c r="VAJ40" s="244"/>
      <c r="VAK40" s="244"/>
      <c r="VAL40" s="244"/>
      <c r="VAM40" s="244"/>
      <c r="VAN40" s="244"/>
      <c r="VAO40" s="244"/>
      <c r="VAP40" s="244"/>
      <c r="VAQ40" s="244"/>
      <c r="VAR40" s="244"/>
      <c r="VAS40" s="244"/>
      <c r="VAT40" s="244"/>
      <c r="VAU40" s="244"/>
      <c r="VAV40" s="244"/>
      <c r="VAW40" s="244"/>
      <c r="VAX40" s="244"/>
      <c r="VAY40" s="244"/>
      <c r="VAZ40" s="244"/>
      <c r="VBA40" s="244"/>
      <c r="VBB40" s="244"/>
      <c r="VBC40" s="244"/>
      <c r="VBD40" s="244"/>
      <c r="VBE40" s="244"/>
      <c r="VBF40" s="244"/>
      <c r="VBG40" s="244"/>
      <c r="VBH40" s="244"/>
      <c r="VBI40" s="244"/>
      <c r="VBJ40" s="244"/>
      <c r="VBK40" s="244"/>
      <c r="VBL40" s="244"/>
      <c r="VBM40" s="244"/>
      <c r="VBN40" s="244"/>
      <c r="VBO40" s="244"/>
      <c r="VBP40" s="244"/>
      <c r="VBQ40" s="244"/>
      <c r="VBR40" s="244"/>
      <c r="VBS40" s="244"/>
      <c r="VBT40" s="244"/>
      <c r="VBU40" s="244"/>
      <c r="VBV40" s="244"/>
      <c r="VBW40" s="244"/>
      <c r="VBX40" s="244"/>
      <c r="VBY40" s="244"/>
      <c r="VBZ40" s="244"/>
      <c r="VCA40" s="244"/>
      <c r="VCB40" s="244"/>
      <c r="VCC40" s="244"/>
      <c r="VCD40" s="244"/>
      <c r="VCE40" s="244"/>
      <c r="VCF40" s="244"/>
      <c r="VCG40" s="244"/>
      <c r="VCH40" s="244"/>
      <c r="VCI40" s="244"/>
      <c r="VCJ40" s="244"/>
      <c r="VCK40" s="244"/>
      <c r="VCL40" s="244"/>
      <c r="VCM40" s="244"/>
      <c r="VCN40" s="244"/>
      <c r="VCO40" s="244"/>
      <c r="VCP40" s="244"/>
      <c r="VCQ40" s="244"/>
      <c r="VCR40" s="244"/>
      <c r="VCS40" s="244"/>
      <c r="VCT40" s="244"/>
      <c r="VCU40" s="244"/>
      <c r="VCV40" s="244"/>
      <c r="VCW40" s="244"/>
      <c r="VCX40" s="244"/>
      <c r="VCY40" s="244"/>
      <c r="VCZ40" s="244"/>
      <c r="VDA40" s="244"/>
      <c r="VDB40" s="244"/>
      <c r="VDC40" s="244"/>
      <c r="VDD40" s="244"/>
      <c r="VDE40" s="244"/>
      <c r="VDF40" s="244"/>
      <c r="VDG40" s="244"/>
      <c r="VDH40" s="244"/>
      <c r="VDI40" s="244"/>
      <c r="VDJ40" s="244"/>
      <c r="VDK40" s="244"/>
      <c r="VDL40" s="244"/>
      <c r="VDM40" s="244"/>
      <c r="VDN40" s="244"/>
      <c r="VDO40" s="244"/>
      <c r="VDP40" s="244"/>
      <c r="VDQ40" s="244"/>
      <c r="VDR40" s="244"/>
      <c r="VDS40" s="244"/>
      <c r="VDT40" s="244"/>
      <c r="VDU40" s="244"/>
      <c r="VDV40" s="244"/>
      <c r="VDW40" s="244"/>
      <c r="VDX40" s="244"/>
      <c r="VDY40" s="244"/>
      <c r="VDZ40" s="244"/>
      <c r="VEA40" s="244"/>
      <c r="VEB40" s="244"/>
      <c r="VEC40" s="244"/>
      <c r="VED40" s="244"/>
      <c r="VEE40" s="244"/>
      <c r="VEF40" s="244"/>
      <c r="VEG40" s="244"/>
      <c r="VEH40" s="244"/>
      <c r="VEI40" s="244"/>
      <c r="VEJ40" s="244"/>
      <c r="VEK40" s="244"/>
      <c r="VEL40" s="244"/>
      <c r="VEM40" s="244"/>
      <c r="VEN40" s="244"/>
      <c r="VEO40" s="244"/>
      <c r="VEP40" s="244"/>
      <c r="VEQ40" s="244"/>
      <c r="VER40" s="244"/>
      <c r="VES40" s="244"/>
      <c r="VET40" s="244"/>
      <c r="VEU40" s="244"/>
      <c r="VEV40" s="244"/>
      <c r="VEW40" s="244"/>
      <c r="VEX40" s="244"/>
      <c r="VEY40" s="244"/>
      <c r="VEZ40" s="244"/>
      <c r="VFA40" s="244"/>
      <c r="VFB40" s="244"/>
      <c r="VFC40" s="244"/>
      <c r="VFD40" s="244"/>
      <c r="VFE40" s="244"/>
      <c r="VFF40" s="244"/>
      <c r="VFG40" s="244"/>
      <c r="VFH40" s="244"/>
      <c r="VFI40" s="244"/>
      <c r="VFJ40" s="244"/>
      <c r="VFK40" s="244"/>
      <c r="VFL40" s="244"/>
      <c r="VFM40" s="244"/>
      <c r="VFN40" s="244"/>
      <c r="VFO40" s="244"/>
      <c r="VFP40" s="244"/>
      <c r="VFQ40" s="244"/>
      <c r="VFR40" s="244"/>
      <c r="VFS40" s="244"/>
      <c r="VFT40" s="244"/>
      <c r="VFU40" s="244"/>
      <c r="VFV40" s="244"/>
      <c r="VFW40" s="244"/>
      <c r="VFX40" s="244"/>
      <c r="VFY40" s="244"/>
      <c r="VFZ40" s="244"/>
      <c r="VGA40" s="244"/>
      <c r="VGB40" s="244"/>
      <c r="VGC40" s="244"/>
      <c r="VGD40" s="244"/>
      <c r="VGE40" s="244"/>
      <c r="VGF40" s="244"/>
      <c r="VGG40" s="244"/>
      <c r="VGH40" s="244"/>
      <c r="VGI40" s="244"/>
      <c r="VGJ40" s="244"/>
      <c r="VGK40" s="244"/>
      <c r="VGL40" s="244"/>
      <c r="VGM40" s="244"/>
      <c r="VGN40" s="244"/>
      <c r="VGO40" s="244"/>
      <c r="VGP40" s="244"/>
      <c r="VGQ40" s="244"/>
      <c r="VGR40" s="244"/>
      <c r="VGS40" s="244"/>
      <c r="VGT40" s="244"/>
      <c r="VGU40" s="244"/>
      <c r="VGV40" s="244"/>
      <c r="VGW40" s="244"/>
      <c r="VGX40" s="244"/>
      <c r="VGY40" s="244"/>
      <c r="VGZ40" s="244"/>
      <c r="VHA40" s="244"/>
      <c r="VHB40" s="244"/>
      <c r="VHC40" s="244"/>
      <c r="VHD40" s="244"/>
      <c r="VHE40" s="244"/>
      <c r="VHF40" s="244"/>
      <c r="VHG40" s="244"/>
      <c r="VHH40" s="244"/>
      <c r="VHI40" s="244"/>
      <c r="VHJ40" s="244"/>
      <c r="VHK40" s="244"/>
      <c r="VHL40" s="244"/>
      <c r="VHM40" s="244"/>
      <c r="VHN40" s="244"/>
      <c r="VHO40" s="244"/>
      <c r="VHP40" s="244"/>
      <c r="VHQ40" s="244"/>
      <c r="VHR40" s="244"/>
      <c r="VHS40" s="244"/>
      <c r="VHT40" s="244"/>
      <c r="VHU40" s="244"/>
      <c r="VHV40" s="244"/>
      <c r="VHW40" s="244"/>
      <c r="VHX40" s="244"/>
      <c r="VHY40" s="244"/>
      <c r="VHZ40" s="244"/>
      <c r="VIA40" s="244"/>
      <c r="VIB40" s="244"/>
      <c r="VIC40" s="244"/>
      <c r="VID40" s="244"/>
      <c r="VIE40" s="244"/>
      <c r="VIF40" s="244"/>
      <c r="VIG40" s="244"/>
      <c r="VIH40" s="244"/>
      <c r="VII40" s="244"/>
      <c r="VIJ40" s="244"/>
      <c r="VIK40" s="244"/>
      <c r="VIL40" s="244"/>
      <c r="VIM40" s="244"/>
      <c r="VIN40" s="244"/>
      <c r="VIO40" s="244"/>
      <c r="VIP40" s="244"/>
      <c r="VIQ40" s="244"/>
      <c r="VIR40" s="244"/>
      <c r="VIS40" s="244"/>
      <c r="VIT40" s="244"/>
      <c r="VIU40" s="244"/>
      <c r="VIV40" s="244"/>
      <c r="VIW40" s="244"/>
      <c r="VIX40" s="244"/>
      <c r="VIY40" s="244"/>
      <c r="VIZ40" s="244"/>
      <c r="VJA40" s="244"/>
      <c r="VJB40" s="244"/>
      <c r="VJC40" s="244"/>
      <c r="VJD40" s="244"/>
      <c r="VJE40" s="244"/>
      <c r="VJF40" s="244"/>
      <c r="VJG40" s="244"/>
      <c r="VJH40" s="244"/>
      <c r="VJI40" s="244"/>
      <c r="VJJ40" s="244"/>
      <c r="VJK40" s="244"/>
      <c r="VJL40" s="244"/>
      <c r="VJM40" s="244"/>
      <c r="VJN40" s="244"/>
      <c r="VJO40" s="244"/>
      <c r="VJP40" s="244"/>
      <c r="VJQ40" s="244"/>
      <c r="VJR40" s="244"/>
      <c r="VJS40" s="244"/>
      <c r="VJT40" s="244"/>
      <c r="VJU40" s="244"/>
      <c r="VJV40" s="244"/>
      <c r="VJW40" s="244"/>
      <c r="VJX40" s="244"/>
      <c r="VJY40" s="244"/>
      <c r="VJZ40" s="244"/>
      <c r="VKA40" s="244"/>
      <c r="VKB40" s="244"/>
      <c r="VKC40" s="244"/>
      <c r="VKD40" s="244"/>
      <c r="VKE40" s="244"/>
      <c r="VKF40" s="244"/>
      <c r="VKG40" s="244"/>
      <c r="VKH40" s="244"/>
      <c r="VKI40" s="244"/>
      <c r="VKJ40" s="244"/>
      <c r="VKK40" s="244"/>
      <c r="VKL40" s="244"/>
      <c r="VKM40" s="244"/>
      <c r="VKN40" s="244"/>
      <c r="VKO40" s="244"/>
      <c r="VKP40" s="244"/>
      <c r="VKQ40" s="244"/>
      <c r="VKR40" s="244"/>
      <c r="VKS40" s="244"/>
      <c r="VKT40" s="244"/>
      <c r="VKU40" s="244"/>
      <c r="VKV40" s="244"/>
      <c r="VKW40" s="244"/>
      <c r="VKX40" s="244"/>
      <c r="VKY40" s="244"/>
      <c r="VKZ40" s="244"/>
      <c r="VLA40" s="244"/>
      <c r="VLB40" s="244"/>
      <c r="VLC40" s="244"/>
      <c r="VLD40" s="244"/>
      <c r="VLE40" s="244"/>
      <c r="VLF40" s="244"/>
      <c r="VLG40" s="244"/>
      <c r="VLH40" s="244"/>
      <c r="VLI40" s="244"/>
      <c r="VLJ40" s="244"/>
      <c r="VLK40" s="244"/>
      <c r="VLL40" s="244"/>
      <c r="VLM40" s="244"/>
      <c r="VLN40" s="244"/>
      <c r="VLO40" s="244"/>
      <c r="VLP40" s="244"/>
      <c r="VLQ40" s="244"/>
      <c r="VLR40" s="244"/>
      <c r="VLS40" s="244"/>
      <c r="VLT40" s="244"/>
      <c r="VLU40" s="244"/>
      <c r="VLV40" s="244"/>
      <c r="VLW40" s="244"/>
      <c r="VLX40" s="244"/>
      <c r="VLY40" s="244"/>
      <c r="VLZ40" s="244"/>
      <c r="VMA40" s="244"/>
      <c r="VMB40" s="244"/>
      <c r="VMC40" s="244"/>
      <c r="VMD40" s="244"/>
      <c r="VME40" s="244"/>
      <c r="VMF40" s="244"/>
      <c r="VMG40" s="244"/>
      <c r="VMH40" s="244"/>
      <c r="VMI40" s="244"/>
      <c r="VMJ40" s="244"/>
      <c r="VMK40" s="244"/>
      <c r="VML40" s="244"/>
      <c r="VMM40" s="244"/>
      <c r="VMN40" s="244"/>
      <c r="VMO40" s="244"/>
      <c r="VMP40" s="244"/>
      <c r="VMQ40" s="244"/>
      <c r="VMR40" s="244"/>
      <c r="VMS40" s="244"/>
      <c r="VMT40" s="244"/>
      <c r="VMU40" s="244"/>
      <c r="VMV40" s="244"/>
      <c r="VMW40" s="244"/>
      <c r="VMX40" s="244"/>
      <c r="VMY40" s="244"/>
      <c r="VMZ40" s="244"/>
      <c r="VNA40" s="244"/>
      <c r="VNB40" s="244"/>
      <c r="VNC40" s="244"/>
      <c r="VND40" s="244"/>
      <c r="VNE40" s="244"/>
      <c r="VNF40" s="244"/>
      <c r="VNG40" s="244"/>
      <c r="VNH40" s="244"/>
      <c r="VNI40" s="244"/>
      <c r="VNJ40" s="244"/>
      <c r="VNK40" s="244"/>
      <c r="VNL40" s="244"/>
      <c r="VNM40" s="244"/>
      <c r="VNN40" s="244"/>
      <c r="VNO40" s="244"/>
      <c r="VNP40" s="244"/>
      <c r="VNQ40" s="244"/>
      <c r="VNR40" s="244"/>
      <c r="VNS40" s="244"/>
      <c r="VNT40" s="244"/>
      <c r="VNU40" s="244"/>
      <c r="VNV40" s="244"/>
      <c r="VNW40" s="244"/>
      <c r="VNX40" s="244"/>
      <c r="VNY40" s="244"/>
      <c r="VNZ40" s="244"/>
      <c r="VOA40" s="244"/>
      <c r="VOB40" s="244"/>
      <c r="VOC40" s="244"/>
      <c r="VOD40" s="244"/>
      <c r="VOE40" s="244"/>
      <c r="VOF40" s="244"/>
      <c r="VOG40" s="244"/>
      <c r="VOH40" s="244"/>
      <c r="VOI40" s="244"/>
      <c r="VOJ40" s="244"/>
      <c r="VOK40" s="244"/>
      <c r="VOL40" s="244"/>
      <c r="VOM40" s="244"/>
      <c r="VON40" s="244"/>
      <c r="VOO40" s="244"/>
      <c r="VOP40" s="244"/>
      <c r="VOQ40" s="244"/>
      <c r="VOR40" s="244"/>
      <c r="VOS40" s="244"/>
      <c r="VOT40" s="244"/>
      <c r="VOU40" s="244"/>
      <c r="VOV40" s="244"/>
      <c r="VOW40" s="244"/>
      <c r="VOX40" s="244"/>
      <c r="VOY40" s="244"/>
      <c r="VOZ40" s="244"/>
      <c r="VPA40" s="244"/>
      <c r="VPB40" s="244"/>
      <c r="VPC40" s="244"/>
      <c r="VPD40" s="244"/>
      <c r="VPE40" s="244"/>
      <c r="VPF40" s="244"/>
      <c r="VPG40" s="244"/>
      <c r="VPH40" s="244"/>
      <c r="VPI40" s="244"/>
      <c r="VPJ40" s="244"/>
      <c r="VPK40" s="244"/>
      <c r="VPL40" s="244"/>
      <c r="VPM40" s="244"/>
      <c r="VPN40" s="244"/>
      <c r="VPO40" s="244"/>
      <c r="VPP40" s="244"/>
      <c r="VPQ40" s="244"/>
      <c r="VPR40" s="244"/>
      <c r="VPS40" s="244"/>
      <c r="VPT40" s="244"/>
      <c r="VPU40" s="244"/>
      <c r="VPV40" s="244"/>
      <c r="VPW40" s="244"/>
      <c r="VPX40" s="244"/>
      <c r="VPY40" s="244"/>
      <c r="VPZ40" s="244"/>
      <c r="VQA40" s="244"/>
      <c r="VQB40" s="244"/>
      <c r="VQC40" s="244"/>
      <c r="VQD40" s="244"/>
      <c r="VQE40" s="244"/>
      <c r="VQF40" s="244"/>
      <c r="VQG40" s="244"/>
      <c r="VQH40" s="244"/>
      <c r="VQI40" s="244"/>
      <c r="VQJ40" s="244"/>
      <c r="VQK40" s="244"/>
      <c r="VQL40" s="244"/>
      <c r="VQM40" s="244"/>
      <c r="VQN40" s="244"/>
      <c r="VQO40" s="244"/>
      <c r="VQP40" s="244"/>
      <c r="VQQ40" s="244"/>
      <c r="VQR40" s="244"/>
      <c r="VQS40" s="244"/>
      <c r="VQT40" s="244"/>
      <c r="VQU40" s="244"/>
      <c r="VQV40" s="244"/>
      <c r="VQW40" s="244"/>
      <c r="VQX40" s="244"/>
      <c r="VQY40" s="244"/>
      <c r="VQZ40" s="244"/>
      <c r="VRA40" s="244"/>
      <c r="VRB40" s="244"/>
      <c r="VRC40" s="244"/>
      <c r="VRD40" s="244"/>
      <c r="VRE40" s="244"/>
      <c r="VRF40" s="244"/>
      <c r="VRG40" s="244"/>
      <c r="VRH40" s="244"/>
      <c r="VRI40" s="244"/>
      <c r="VRJ40" s="244"/>
      <c r="VRK40" s="244"/>
      <c r="VRL40" s="244"/>
      <c r="VRM40" s="244"/>
      <c r="VRN40" s="244"/>
      <c r="VRO40" s="244"/>
      <c r="VRP40" s="244"/>
      <c r="VRQ40" s="244"/>
      <c r="VRR40" s="244"/>
      <c r="VRS40" s="244"/>
      <c r="VRT40" s="244"/>
      <c r="VRU40" s="244"/>
      <c r="VRV40" s="244"/>
      <c r="VRW40" s="244"/>
      <c r="VRX40" s="244"/>
      <c r="VRY40" s="244"/>
      <c r="VRZ40" s="244"/>
      <c r="VSA40" s="244"/>
      <c r="VSB40" s="244"/>
      <c r="VSC40" s="244"/>
      <c r="VSD40" s="244"/>
      <c r="VSE40" s="244"/>
      <c r="VSF40" s="244"/>
      <c r="VSG40" s="244"/>
      <c r="VSH40" s="244"/>
      <c r="VSI40" s="244"/>
      <c r="VSJ40" s="244"/>
      <c r="VSK40" s="244"/>
      <c r="VSL40" s="244"/>
      <c r="VSM40" s="244"/>
      <c r="VSN40" s="244"/>
      <c r="VSO40" s="244"/>
      <c r="VSP40" s="244"/>
      <c r="VSQ40" s="244"/>
      <c r="VSR40" s="244"/>
      <c r="VSS40" s="244"/>
      <c r="VST40" s="244"/>
      <c r="VSU40" s="244"/>
      <c r="VSV40" s="244"/>
      <c r="VSW40" s="244"/>
      <c r="VSX40" s="244"/>
      <c r="VSY40" s="244"/>
      <c r="VSZ40" s="244"/>
      <c r="VTA40" s="244"/>
      <c r="VTB40" s="244"/>
      <c r="VTC40" s="244"/>
      <c r="VTD40" s="244"/>
      <c r="VTE40" s="244"/>
      <c r="VTF40" s="244"/>
      <c r="VTG40" s="244"/>
      <c r="VTH40" s="244"/>
      <c r="VTI40" s="244"/>
      <c r="VTJ40" s="244"/>
      <c r="VTK40" s="244"/>
      <c r="VTL40" s="244"/>
      <c r="VTM40" s="244"/>
      <c r="VTN40" s="244"/>
      <c r="VTO40" s="244"/>
      <c r="VTP40" s="244"/>
      <c r="VTQ40" s="244"/>
      <c r="VTR40" s="244"/>
      <c r="VTS40" s="244"/>
      <c r="VTT40" s="244"/>
      <c r="VTU40" s="244"/>
      <c r="VTV40" s="244"/>
      <c r="VTW40" s="244"/>
      <c r="VTX40" s="244"/>
      <c r="VTY40" s="244"/>
      <c r="VTZ40" s="244"/>
      <c r="VUA40" s="244"/>
      <c r="VUB40" s="244"/>
      <c r="VUC40" s="244"/>
      <c r="VUD40" s="244"/>
      <c r="VUE40" s="244"/>
      <c r="VUF40" s="244"/>
      <c r="VUG40" s="244"/>
      <c r="VUH40" s="244"/>
      <c r="VUI40" s="244"/>
      <c r="VUJ40" s="244"/>
      <c r="VUK40" s="244"/>
      <c r="VUL40" s="244"/>
      <c r="VUM40" s="244"/>
      <c r="VUN40" s="244"/>
      <c r="VUO40" s="244"/>
      <c r="VUP40" s="244"/>
      <c r="VUQ40" s="244"/>
      <c r="VUR40" s="244"/>
      <c r="VUS40" s="244"/>
      <c r="VUT40" s="244"/>
      <c r="VUU40" s="244"/>
      <c r="VUV40" s="244"/>
      <c r="VUW40" s="244"/>
      <c r="VUX40" s="244"/>
      <c r="VUY40" s="244"/>
      <c r="VUZ40" s="244"/>
      <c r="VVA40" s="244"/>
      <c r="VVB40" s="244"/>
      <c r="VVC40" s="244"/>
      <c r="VVD40" s="244"/>
      <c r="VVE40" s="244"/>
      <c r="VVF40" s="244"/>
      <c r="VVG40" s="244"/>
      <c r="VVH40" s="244"/>
      <c r="VVI40" s="244"/>
      <c r="VVJ40" s="244"/>
      <c r="VVK40" s="244"/>
      <c r="VVL40" s="244"/>
      <c r="VVM40" s="244"/>
      <c r="VVN40" s="244"/>
      <c r="VVO40" s="244"/>
      <c r="VVP40" s="244"/>
      <c r="VVQ40" s="244"/>
      <c r="VVR40" s="244"/>
      <c r="VVS40" s="244"/>
      <c r="VVT40" s="244"/>
      <c r="VVU40" s="244"/>
      <c r="VVV40" s="244"/>
      <c r="VVW40" s="244"/>
      <c r="VVX40" s="244"/>
      <c r="VVY40" s="244"/>
      <c r="VVZ40" s="244"/>
      <c r="VWA40" s="244"/>
      <c r="VWB40" s="244"/>
      <c r="VWC40" s="244"/>
      <c r="VWD40" s="244"/>
      <c r="VWE40" s="244"/>
      <c r="VWF40" s="244"/>
      <c r="VWG40" s="244"/>
      <c r="VWH40" s="244"/>
      <c r="VWI40" s="244"/>
      <c r="VWJ40" s="244"/>
      <c r="VWK40" s="244"/>
      <c r="VWL40" s="244"/>
      <c r="VWM40" s="244"/>
      <c r="VWN40" s="244"/>
      <c r="VWO40" s="244"/>
      <c r="VWP40" s="244"/>
      <c r="VWQ40" s="244"/>
      <c r="VWR40" s="244"/>
      <c r="VWS40" s="244"/>
      <c r="VWT40" s="244"/>
      <c r="VWU40" s="244"/>
      <c r="VWV40" s="244"/>
      <c r="VWW40" s="244"/>
      <c r="VWX40" s="244"/>
      <c r="VWY40" s="244"/>
      <c r="VWZ40" s="244"/>
      <c r="VXA40" s="244"/>
      <c r="VXB40" s="244"/>
      <c r="VXC40" s="244"/>
      <c r="VXD40" s="244"/>
      <c r="VXE40" s="244"/>
      <c r="VXF40" s="244"/>
      <c r="VXG40" s="244"/>
      <c r="VXH40" s="244"/>
      <c r="VXI40" s="244"/>
      <c r="VXJ40" s="244"/>
      <c r="VXK40" s="244"/>
      <c r="VXL40" s="244"/>
      <c r="VXM40" s="244"/>
      <c r="VXN40" s="244"/>
      <c r="VXO40" s="244"/>
      <c r="VXP40" s="244"/>
      <c r="VXQ40" s="244"/>
      <c r="VXR40" s="244"/>
      <c r="VXS40" s="244"/>
      <c r="VXT40" s="244"/>
      <c r="VXU40" s="244"/>
      <c r="VXV40" s="244"/>
      <c r="VXW40" s="244"/>
      <c r="VXX40" s="244"/>
      <c r="VXY40" s="244"/>
      <c r="VXZ40" s="244"/>
      <c r="VYA40" s="244"/>
      <c r="VYB40" s="244"/>
      <c r="VYC40" s="244"/>
      <c r="VYD40" s="244"/>
      <c r="VYE40" s="244"/>
      <c r="VYF40" s="244"/>
      <c r="VYG40" s="244"/>
      <c r="VYH40" s="244"/>
      <c r="VYI40" s="244"/>
      <c r="VYJ40" s="244"/>
      <c r="VYK40" s="244"/>
      <c r="VYL40" s="244"/>
      <c r="VYM40" s="244"/>
      <c r="VYN40" s="244"/>
      <c r="VYO40" s="244"/>
      <c r="VYP40" s="244"/>
      <c r="VYQ40" s="244"/>
      <c r="VYR40" s="244"/>
      <c r="VYS40" s="244"/>
      <c r="VYT40" s="244"/>
      <c r="VYU40" s="244"/>
      <c r="VYV40" s="244"/>
      <c r="VYW40" s="244"/>
      <c r="VYX40" s="244"/>
      <c r="VYY40" s="244"/>
      <c r="VYZ40" s="244"/>
      <c r="VZA40" s="244"/>
      <c r="VZB40" s="244"/>
      <c r="VZC40" s="244"/>
      <c r="VZD40" s="244"/>
      <c r="VZE40" s="244"/>
      <c r="VZF40" s="244"/>
      <c r="VZG40" s="244"/>
      <c r="VZH40" s="244"/>
      <c r="VZI40" s="244"/>
      <c r="VZJ40" s="244"/>
      <c r="VZK40" s="244"/>
      <c r="VZL40" s="244"/>
      <c r="VZM40" s="244"/>
      <c r="VZN40" s="244"/>
      <c r="VZO40" s="244"/>
      <c r="VZP40" s="244"/>
      <c r="VZQ40" s="244"/>
      <c r="VZR40" s="244"/>
      <c r="VZS40" s="244"/>
      <c r="VZT40" s="244"/>
      <c r="VZU40" s="244"/>
      <c r="VZV40" s="244"/>
      <c r="VZW40" s="244"/>
      <c r="VZX40" s="244"/>
      <c r="VZY40" s="244"/>
      <c r="VZZ40" s="244"/>
      <c r="WAA40" s="244"/>
      <c r="WAB40" s="244"/>
      <c r="WAC40" s="244"/>
      <c r="WAD40" s="244"/>
      <c r="WAE40" s="244"/>
      <c r="WAF40" s="244"/>
      <c r="WAG40" s="244"/>
      <c r="WAH40" s="244"/>
      <c r="WAI40" s="244"/>
      <c r="WAJ40" s="244"/>
      <c r="WAK40" s="244"/>
      <c r="WAL40" s="244"/>
      <c r="WAM40" s="244"/>
      <c r="WAN40" s="244"/>
      <c r="WAO40" s="244"/>
      <c r="WAP40" s="244"/>
      <c r="WAQ40" s="244"/>
      <c r="WAR40" s="244"/>
      <c r="WAS40" s="244"/>
      <c r="WAT40" s="244"/>
      <c r="WAU40" s="244"/>
      <c r="WAV40" s="244"/>
      <c r="WAW40" s="244"/>
      <c r="WAX40" s="244"/>
      <c r="WAY40" s="244"/>
      <c r="WAZ40" s="244"/>
      <c r="WBA40" s="244"/>
      <c r="WBB40" s="244"/>
      <c r="WBC40" s="244"/>
      <c r="WBD40" s="244"/>
      <c r="WBE40" s="244"/>
      <c r="WBF40" s="244"/>
      <c r="WBG40" s="244"/>
      <c r="WBH40" s="244"/>
      <c r="WBI40" s="244"/>
      <c r="WBJ40" s="244"/>
      <c r="WBK40" s="244"/>
      <c r="WBL40" s="244"/>
      <c r="WBM40" s="244"/>
      <c r="WBN40" s="244"/>
      <c r="WBO40" s="244"/>
      <c r="WBP40" s="244"/>
      <c r="WBQ40" s="244"/>
      <c r="WBR40" s="244"/>
      <c r="WBS40" s="244"/>
      <c r="WBT40" s="244"/>
      <c r="WBU40" s="244"/>
      <c r="WBV40" s="244"/>
      <c r="WBW40" s="244"/>
      <c r="WBX40" s="244"/>
      <c r="WBY40" s="244"/>
      <c r="WBZ40" s="244"/>
      <c r="WCA40" s="244"/>
      <c r="WCB40" s="244"/>
      <c r="WCC40" s="244"/>
      <c r="WCD40" s="244"/>
      <c r="WCE40" s="244"/>
      <c r="WCF40" s="244"/>
      <c r="WCG40" s="244"/>
      <c r="WCH40" s="244"/>
      <c r="WCI40" s="244"/>
      <c r="WCJ40" s="244"/>
      <c r="WCK40" s="244"/>
      <c r="WCL40" s="244"/>
      <c r="WCM40" s="244"/>
      <c r="WCN40" s="244"/>
      <c r="WCO40" s="244"/>
      <c r="WCP40" s="244"/>
      <c r="WCQ40" s="244"/>
      <c r="WCR40" s="244"/>
      <c r="WCS40" s="244"/>
      <c r="WCT40" s="244"/>
      <c r="WCU40" s="244"/>
      <c r="WCV40" s="244"/>
      <c r="WCW40" s="244"/>
      <c r="WCX40" s="244"/>
      <c r="WCY40" s="244"/>
      <c r="WCZ40" s="244"/>
      <c r="WDA40" s="244"/>
      <c r="WDB40" s="244"/>
      <c r="WDC40" s="244"/>
      <c r="WDD40" s="244"/>
      <c r="WDE40" s="244"/>
      <c r="WDF40" s="244"/>
      <c r="WDG40" s="244"/>
      <c r="WDH40" s="244"/>
      <c r="WDI40" s="244"/>
      <c r="WDJ40" s="244"/>
      <c r="WDK40" s="244"/>
      <c r="WDL40" s="244"/>
      <c r="WDM40" s="244"/>
      <c r="WDN40" s="244"/>
      <c r="WDO40" s="244"/>
      <c r="WDP40" s="244"/>
      <c r="WDQ40" s="244"/>
      <c r="WDR40" s="244"/>
      <c r="WDS40" s="244"/>
      <c r="WDT40" s="244"/>
      <c r="WDU40" s="244"/>
      <c r="WDV40" s="244"/>
      <c r="WDW40" s="244"/>
      <c r="WDX40" s="244"/>
      <c r="WDY40" s="244"/>
      <c r="WDZ40" s="244"/>
      <c r="WEA40" s="244"/>
      <c r="WEB40" s="244"/>
      <c r="WEC40" s="244"/>
      <c r="WED40" s="244"/>
      <c r="WEE40" s="244"/>
      <c r="WEF40" s="244"/>
      <c r="WEG40" s="244"/>
      <c r="WEH40" s="244"/>
      <c r="WEI40" s="244"/>
      <c r="WEJ40" s="244"/>
      <c r="WEK40" s="244"/>
      <c r="WEL40" s="244"/>
      <c r="WEM40" s="244"/>
      <c r="WEN40" s="244"/>
      <c r="WEO40" s="244"/>
      <c r="WEP40" s="244"/>
      <c r="WEQ40" s="244"/>
      <c r="WER40" s="244"/>
      <c r="WES40" s="244"/>
      <c r="WET40" s="244"/>
      <c r="WEU40" s="244"/>
      <c r="WEV40" s="244"/>
      <c r="WEW40" s="244"/>
      <c r="WEX40" s="244"/>
      <c r="WEY40" s="244"/>
      <c r="WEZ40" s="244"/>
      <c r="WFA40" s="244"/>
      <c r="WFB40" s="244"/>
      <c r="WFC40" s="244"/>
      <c r="WFD40" s="244"/>
      <c r="WFE40" s="244"/>
      <c r="WFF40" s="244"/>
      <c r="WFG40" s="244"/>
      <c r="WFH40" s="244"/>
      <c r="WFI40" s="244"/>
      <c r="WFJ40" s="244"/>
      <c r="WFK40" s="244"/>
      <c r="WFL40" s="244"/>
      <c r="WFM40" s="244"/>
      <c r="WFN40" s="244"/>
      <c r="WFO40" s="244"/>
      <c r="WFP40" s="244"/>
      <c r="WFQ40" s="244"/>
      <c r="WFR40" s="244"/>
      <c r="WFS40" s="244"/>
      <c r="WFT40" s="244"/>
      <c r="WFU40" s="244"/>
      <c r="WFV40" s="244"/>
      <c r="WFW40" s="244"/>
      <c r="WFX40" s="244"/>
      <c r="WFY40" s="244"/>
      <c r="WFZ40" s="244"/>
      <c r="WGA40" s="244"/>
      <c r="WGB40" s="244"/>
      <c r="WGC40" s="244"/>
      <c r="WGD40" s="244"/>
      <c r="WGE40" s="244"/>
      <c r="WGF40" s="244"/>
      <c r="WGG40" s="244"/>
      <c r="WGH40" s="244"/>
      <c r="WGI40" s="244"/>
      <c r="WGJ40" s="244"/>
      <c r="WGK40" s="244"/>
      <c r="WGL40" s="244"/>
      <c r="WGM40" s="244"/>
      <c r="WGN40" s="244"/>
      <c r="WGO40" s="244"/>
      <c r="WGP40" s="244"/>
      <c r="WGQ40" s="244"/>
      <c r="WGR40" s="244"/>
      <c r="WGS40" s="244"/>
      <c r="WGT40" s="244"/>
      <c r="WGU40" s="244"/>
      <c r="WGV40" s="244"/>
      <c r="WGW40" s="244"/>
      <c r="WGX40" s="244"/>
      <c r="WGY40" s="244"/>
      <c r="WGZ40" s="244"/>
      <c r="WHA40" s="244"/>
      <c r="WHB40" s="244"/>
      <c r="WHC40" s="244"/>
      <c r="WHD40" s="244"/>
      <c r="WHE40" s="244"/>
      <c r="WHF40" s="244"/>
      <c r="WHG40" s="244"/>
      <c r="WHH40" s="244"/>
      <c r="WHI40" s="244"/>
      <c r="WHJ40" s="244"/>
      <c r="WHK40" s="244"/>
      <c r="WHL40" s="244"/>
      <c r="WHM40" s="244"/>
      <c r="WHN40" s="244"/>
      <c r="WHO40" s="244"/>
      <c r="WHP40" s="244"/>
      <c r="WHQ40" s="244"/>
      <c r="WHR40" s="244"/>
      <c r="WHS40" s="244"/>
      <c r="WHT40" s="244"/>
      <c r="WHU40" s="244"/>
      <c r="WHV40" s="244"/>
      <c r="WHW40" s="244"/>
      <c r="WHX40" s="244"/>
      <c r="WHY40" s="244"/>
      <c r="WHZ40" s="244"/>
      <c r="WIA40" s="244"/>
      <c r="WIB40" s="244"/>
      <c r="WIC40" s="244"/>
      <c r="WID40" s="244"/>
      <c r="WIE40" s="244"/>
      <c r="WIF40" s="244"/>
      <c r="WIG40" s="244"/>
      <c r="WIH40" s="244"/>
      <c r="WII40" s="244"/>
      <c r="WIJ40" s="244"/>
      <c r="WIK40" s="244"/>
      <c r="WIL40" s="244"/>
      <c r="WIM40" s="244"/>
      <c r="WIN40" s="244"/>
      <c r="WIO40" s="244"/>
      <c r="WIP40" s="244"/>
      <c r="WIQ40" s="244"/>
      <c r="WIR40" s="244"/>
      <c r="WIS40" s="244"/>
      <c r="WIT40" s="244"/>
      <c r="WIU40" s="244"/>
      <c r="WIV40" s="244"/>
      <c r="WIW40" s="244"/>
      <c r="WIX40" s="244"/>
      <c r="WIY40" s="244"/>
      <c r="WIZ40" s="244"/>
      <c r="WJA40" s="244"/>
      <c r="WJB40" s="244"/>
      <c r="WJC40" s="244"/>
      <c r="WJD40" s="244"/>
      <c r="WJE40" s="244"/>
      <c r="WJF40" s="244"/>
      <c r="WJG40" s="244"/>
      <c r="WJH40" s="244"/>
      <c r="WJI40" s="244"/>
      <c r="WJJ40" s="244"/>
      <c r="WJK40" s="244"/>
      <c r="WJL40" s="244"/>
      <c r="WJM40" s="244"/>
      <c r="WJN40" s="244"/>
      <c r="WJO40" s="244"/>
      <c r="WJP40" s="244"/>
      <c r="WJQ40" s="244"/>
      <c r="WJR40" s="244"/>
      <c r="WJS40" s="244"/>
      <c r="WJT40" s="244"/>
      <c r="WJU40" s="244"/>
      <c r="WJV40" s="244"/>
      <c r="WJW40" s="244"/>
      <c r="WJX40" s="244"/>
      <c r="WJY40" s="244"/>
      <c r="WJZ40" s="244"/>
      <c r="WKA40" s="244"/>
      <c r="WKB40" s="244"/>
      <c r="WKC40" s="244"/>
      <c r="WKD40" s="244"/>
      <c r="WKE40" s="244"/>
      <c r="WKF40" s="244"/>
      <c r="WKG40" s="244"/>
      <c r="WKH40" s="244"/>
      <c r="WKI40" s="244"/>
      <c r="WKJ40" s="244"/>
      <c r="WKK40" s="244"/>
      <c r="WKL40" s="244"/>
      <c r="WKM40" s="244"/>
      <c r="WKN40" s="244"/>
      <c r="WKO40" s="244"/>
      <c r="WKP40" s="244"/>
      <c r="WKQ40" s="244"/>
      <c r="WKR40" s="244"/>
      <c r="WKS40" s="244"/>
      <c r="WKT40" s="244"/>
      <c r="WKU40" s="244"/>
      <c r="WKV40" s="244"/>
      <c r="WKW40" s="244"/>
      <c r="WKX40" s="244"/>
      <c r="WKY40" s="244"/>
      <c r="WKZ40" s="244"/>
      <c r="WLA40" s="244"/>
      <c r="WLB40" s="244"/>
      <c r="WLC40" s="244"/>
      <c r="WLD40" s="244"/>
      <c r="WLE40" s="244"/>
      <c r="WLF40" s="244"/>
      <c r="WLG40" s="244"/>
      <c r="WLH40" s="244"/>
      <c r="WLI40" s="244"/>
      <c r="WLJ40" s="244"/>
      <c r="WLK40" s="244"/>
      <c r="WLL40" s="244"/>
      <c r="WLM40" s="244"/>
      <c r="WLN40" s="244"/>
      <c r="WLO40" s="244"/>
      <c r="WLP40" s="244"/>
      <c r="WLQ40" s="244"/>
      <c r="WLR40" s="244"/>
      <c r="WLS40" s="244"/>
      <c r="WLT40" s="244"/>
      <c r="WLU40" s="244"/>
      <c r="WLV40" s="244"/>
      <c r="WLW40" s="244"/>
      <c r="WLX40" s="244"/>
      <c r="WLY40" s="244"/>
      <c r="WLZ40" s="244"/>
      <c r="WMA40" s="244"/>
      <c r="WMB40" s="244"/>
      <c r="WMC40" s="244"/>
      <c r="WMD40" s="244"/>
      <c r="WME40" s="244"/>
      <c r="WMF40" s="244"/>
      <c r="WMG40" s="244"/>
      <c r="WMH40" s="244"/>
      <c r="WMI40" s="244"/>
      <c r="WMJ40" s="244"/>
      <c r="WMK40" s="244"/>
      <c r="WML40" s="244"/>
      <c r="WMM40" s="244"/>
      <c r="WMN40" s="244"/>
      <c r="WMO40" s="244"/>
      <c r="WMP40" s="244"/>
      <c r="WMQ40" s="244"/>
      <c r="WMR40" s="244"/>
      <c r="WMS40" s="244"/>
      <c r="WMT40" s="244"/>
      <c r="WMU40" s="244"/>
      <c r="WMV40" s="244"/>
      <c r="WMW40" s="244"/>
      <c r="WMX40" s="244"/>
      <c r="WMY40" s="244"/>
      <c r="WMZ40" s="244"/>
      <c r="WNA40" s="244"/>
      <c r="WNB40" s="244"/>
      <c r="WNC40" s="244"/>
      <c r="WND40" s="244"/>
      <c r="WNE40" s="244"/>
      <c r="WNF40" s="244"/>
      <c r="WNG40" s="244"/>
      <c r="WNH40" s="244"/>
      <c r="WNI40" s="244"/>
      <c r="WNJ40" s="244"/>
      <c r="WNK40" s="244"/>
      <c r="WNL40" s="244"/>
      <c r="WNM40" s="244"/>
      <c r="WNN40" s="244"/>
      <c r="WNO40" s="244"/>
      <c r="WNP40" s="244"/>
      <c r="WNQ40" s="244"/>
      <c r="WNR40" s="244"/>
      <c r="WNS40" s="244"/>
      <c r="WNT40" s="244"/>
      <c r="WNU40" s="244"/>
      <c r="WNV40" s="244"/>
      <c r="WNW40" s="244"/>
      <c r="WNX40" s="244"/>
      <c r="WNY40" s="244"/>
      <c r="WNZ40" s="244"/>
      <c r="WOA40" s="244"/>
      <c r="WOB40" s="244"/>
      <c r="WOC40" s="244"/>
      <c r="WOD40" s="244"/>
      <c r="WOE40" s="244"/>
      <c r="WOF40" s="244"/>
      <c r="WOG40" s="244"/>
      <c r="WOH40" s="244"/>
      <c r="WOI40" s="244"/>
      <c r="WOJ40" s="244"/>
      <c r="WOK40" s="244"/>
      <c r="WOL40" s="244"/>
      <c r="WOM40" s="244"/>
      <c r="WON40" s="244"/>
      <c r="WOO40" s="244"/>
      <c r="WOP40" s="244"/>
      <c r="WOQ40" s="244"/>
      <c r="WOR40" s="244"/>
      <c r="WOS40" s="244"/>
      <c r="WOT40" s="244"/>
      <c r="WOU40" s="244"/>
      <c r="WOV40" s="244"/>
      <c r="WOW40" s="244"/>
      <c r="WOX40" s="244"/>
      <c r="WOY40" s="244"/>
      <c r="WOZ40" s="244"/>
      <c r="WPA40" s="244"/>
      <c r="WPB40" s="244"/>
      <c r="WPC40" s="244"/>
      <c r="WPD40" s="244"/>
      <c r="WPE40" s="244"/>
      <c r="WPF40" s="244"/>
      <c r="WPG40" s="244"/>
      <c r="WPH40" s="244"/>
      <c r="WPI40" s="244"/>
      <c r="WPJ40" s="244"/>
      <c r="WPK40" s="244"/>
      <c r="WPL40" s="244"/>
      <c r="WPM40" s="244"/>
      <c r="WPN40" s="244"/>
      <c r="WPO40" s="244"/>
      <c r="WPP40" s="244"/>
      <c r="WPQ40" s="244"/>
      <c r="WPR40" s="244"/>
      <c r="WPS40" s="244"/>
      <c r="WPT40" s="244"/>
      <c r="WPU40" s="244"/>
      <c r="WPV40" s="244"/>
      <c r="WPW40" s="244"/>
      <c r="WPX40" s="244"/>
      <c r="WPY40" s="244"/>
      <c r="WPZ40" s="244"/>
      <c r="WQA40" s="244"/>
      <c r="WQB40" s="244"/>
      <c r="WQC40" s="244"/>
      <c r="WQD40" s="244"/>
      <c r="WQE40" s="244"/>
      <c r="WQF40" s="244"/>
      <c r="WQG40" s="244"/>
      <c r="WQH40" s="244"/>
      <c r="WQI40" s="244"/>
      <c r="WQJ40" s="244"/>
      <c r="WQK40" s="244"/>
      <c r="WQL40" s="244"/>
      <c r="WQM40" s="244"/>
      <c r="WQN40" s="244"/>
      <c r="WQO40" s="244"/>
      <c r="WQP40" s="244"/>
      <c r="WQQ40" s="244"/>
      <c r="WQR40" s="244"/>
      <c r="WQS40" s="244"/>
      <c r="WQT40" s="244"/>
      <c r="WQU40" s="244"/>
      <c r="WQV40" s="244"/>
      <c r="WQW40" s="244"/>
      <c r="WQX40" s="244"/>
      <c r="WQY40" s="244"/>
      <c r="WQZ40" s="244"/>
      <c r="WRA40" s="244"/>
      <c r="WRB40" s="244"/>
      <c r="WRC40" s="244"/>
      <c r="WRD40" s="244"/>
      <c r="WRE40" s="244"/>
      <c r="WRF40" s="244"/>
      <c r="WRG40" s="244"/>
      <c r="WRH40" s="244"/>
      <c r="WRI40" s="244"/>
      <c r="WRJ40" s="244"/>
      <c r="WRK40" s="244"/>
      <c r="WRL40" s="244"/>
      <c r="WRM40" s="244"/>
      <c r="WRN40" s="244"/>
      <c r="WRO40" s="244"/>
      <c r="WRP40" s="244"/>
      <c r="WRQ40" s="244"/>
      <c r="WRR40" s="244"/>
      <c r="WRS40" s="244"/>
      <c r="WRT40" s="244"/>
      <c r="WRU40" s="244"/>
      <c r="WRV40" s="244"/>
      <c r="WRW40" s="244"/>
      <c r="WRX40" s="244"/>
      <c r="WRY40" s="244"/>
      <c r="WRZ40" s="244"/>
      <c r="WSA40" s="244"/>
      <c r="WSB40" s="244"/>
      <c r="WSC40" s="244"/>
      <c r="WSD40" s="244"/>
      <c r="WSE40" s="244"/>
      <c r="WSF40" s="244"/>
      <c r="WSG40" s="244"/>
      <c r="WSH40" s="244"/>
      <c r="WSI40" s="244"/>
      <c r="WSJ40" s="244"/>
      <c r="WSK40" s="244"/>
      <c r="WSL40" s="244"/>
      <c r="WSM40" s="244"/>
      <c r="WSN40" s="244"/>
      <c r="WSO40" s="244"/>
      <c r="WSP40" s="244"/>
      <c r="WSQ40" s="244"/>
      <c r="WSR40" s="244"/>
      <c r="WSS40" s="244"/>
      <c r="WST40" s="244"/>
      <c r="WSU40" s="244"/>
      <c r="WSV40" s="244"/>
      <c r="WSW40" s="244"/>
      <c r="WSX40" s="244"/>
      <c r="WSY40" s="244"/>
      <c r="WSZ40" s="244"/>
      <c r="WTA40" s="244"/>
      <c r="WTB40" s="244"/>
      <c r="WTC40" s="244"/>
      <c r="WTD40" s="244"/>
      <c r="WTE40" s="244"/>
      <c r="WTF40" s="244"/>
      <c r="WTG40" s="244"/>
      <c r="WTH40" s="244"/>
      <c r="WTI40" s="244"/>
      <c r="WTJ40" s="244"/>
      <c r="WTK40" s="244"/>
      <c r="WTL40" s="244"/>
      <c r="WTM40" s="244"/>
      <c r="WTN40" s="244"/>
      <c r="WTO40" s="244"/>
      <c r="WTP40" s="244"/>
      <c r="WTQ40" s="244"/>
      <c r="WTR40" s="244"/>
      <c r="WTS40" s="244"/>
      <c r="WTT40" s="244"/>
      <c r="WTU40" s="244"/>
      <c r="WTV40" s="244"/>
      <c r="WTW40" s="244"/>
      <c r="WTX40" s="244"/>
      <c r="WTY40" s="244"/>
      <c r="WTZ40" s="244"/>
      <c r="WUA40" s="244"/>
      <c r="WUB40" s="244"/>
      <c r="WUC40" s="244"/>
      <c r="WUD40" s="244"/>
      <c r="WUE40" s="244"/>
      <c r="WUF40" s="244"/>
      <c r="WUG40" s="244"/>
      <c r="WUH40" s="244"/>
      <c r="WUI40" s="244"/>
      <c r="WUJ40" s="244"/>
      <c r="WUK40" s="244"/>
      <c r="WUL40" s="244"/>
      <c r="WUM40" s="244"/>
      <c r="WUN40" s="244"/>
      <c r="WUO40" s="244"/>
      <c r="WUP40" s="244"/>
      <c r="WUQ40" s="244"/>
      <c r="WUR40" s="244"/>
      <c r="WUS40" s="244"/>
      <c r="WUT40" s="244"/>
      <c r="WUU40" s="244"/>
      <c r="WUV40" s="244"/>
      <c r="WUW40" s="244"/>
      <c r="WUX40" s="244"/>
      <c r="WUY40" s="244"/>
      <c r="WUZ40" s="244"/>
      <c r="WVA40" s="244"/>
      <c r="WVB40" s="244"/>
      <c r="WVC40" s="244"/>
      <c r="WVD40" s="244"/>
      <c r="WVE40" s="244"/>
      <c r="WVF40" s="244"/>
      <c r="WVG40" s="244"/>
      <c r="WVH40" s="244"/>
      <c r="WVI40" s="244"/>
      <c r="WVJ40" s="244"/>
      <c r="WVK40" s="244"/>
      <c r="WVL40" s="244"/>
      <c r="WVM40" s="244"/>
      <c r="WVN40" s="244"/>
      <c r="WVO40" s="244"/>
      <c r="WVP40" s="244"/>
      <c r="WVQ40" s="244"/>
      <c r="WVR40" s="244"/>
      <c r="WVS40" s="244"/>
      <c r="WVT40" s="244"/>
      <c r="WVU40" s="244"/>
      <c r="WVV40" s="244"/>
      <c r="WVW40" s="244"/>
      <c r="WVX40" s="244"/>
      <c r="WVY40" s="244"/>
      <c r="WVZ40" s="244"/>
      <c r="WWA40" s="244"/>
      <c r="WWB40" s="244"/>
      <c r="WWC40" s="244"/>
      <c r="WWD40" s="244"/>
      <c r="WWE40" s="244"/>
      <c r="WWF40" s="244"/>
      <c r="WWG40" s="244"/>
      <c r="WWH40" s="244"/>
      <c r="WWI40" s="244"/>
      <c r="WWJ40" s="244"/>
      <c r="WWK40" s="244"/>
      <c r="WWL40" s="244"/>
      <c r="WWM40" s="244"/>
      <c r="WWN40" s="244"/>
      <c r="WWO40" s="244"/>
      <c r="WWP40" s="244"/>
      <c r="WWQ40" s="244"/>
      <c r="WWR40" s="244"/>
      <c r="WWS40" s="244"/>
      <c r="WWT40" s="244"/>
      <c r="WWU40" s="244"/>
      <c r="WWV40" s="244"/>
      <c r="WWW40" s="244"/>
      <c r="WWX40" s="244"/>
      <c r="WWY40" s="244"/>
      <c r="WWZ40" s="244"/>
      <c r="WXA40" s="244"/>
      <c r="WXB40" s="244"/>
      <c r="WXC40" s="244"/>
      <c r="WXD40" s="244"/>
      <c r="WXE40" s="244"/>
      <c r="WXF40" s="244"/>
      <c r="WXG40" s="244"/>
      <c r="WXH40" s="244"/>
      <c r="WXI40" s="244"/>
      <c r="WXJ40" s="244"/>
      <c r="WXK40" s="244"/>
      <c r="WXL40" s="244"/>
      <c r="WXM40" s="244"/>
      <c r="WXN40" s="244"/>
      <c r="WXO40" s="244"/>
      <c r="WXP40" s="244"/>
      <c r="WXQ40" s="244"/>
      <c r="WXR40" s="244"/>
      <c r="WXS40" s="244"/>
      <c r="WXT40" s="244"/>
      <c r="WXU40" s="244"/>
      <c r="WXV40" s="244"/>
      <c r="WXW40" s="244"/>
      <c r="WXX40" s="244"/>
      <c r="WXY40" s="244"/>
      <c r="WXZ40" s="244"/>
      <c r="WYA40" s="244"/>
      <c r="WYB40" s="244"/>
      <c r="WYC40" s="244"/>
      <c r="WYD40" s="244"/>
      <c r="WYE40" s="244"/>
      <c r="WYF40" s="244"/>
      <c r="WYG40" s="244"/>
      <c r="WYH40" s="244"/>
      <c r="WYI40" s="244"/>
      <c r="WYJ40" s="244"/>
      <c r="WYK40" s="244"/>
      <c r="WYL40" s="244"/>
      <c r="WYM40" s="244"/>
      <c r="WYN40" s="244"/>
      <c r="WYO40" s="244"/>
      <c r="WYP40" s="244"/>
      <c r="WYQ40" s="244"/>
      <c r="WYR40" s="244"/>
      <c r="WYS40" s="244"/>
      <c r="WYT40" s="244"/>
      <c r="WYU40" s="244"/>
      <c r="WYV40" s="244"/>
      <c r="WYW40" s="244"/>
      <c r="WYX40" s="244"/>
      <c r="WYY40" s="244"/>
      <c r="WYZ40" s="244"/>
      <c r="WZA40" s="244"/>
      <c r="WZB40" s="244"/>
      <c r="WZC40" s="244"/>
      <c r="WZD40" s="244"/>
      <c r="WZE40" s="244"/>
      <c r="WZF40" s="244"/>
      <c r="WZG40" s="244"/>
      <c r="WZH40" s="244"/>
      <c r="WZI40" s="244"/>
      <c r="WZJ40" s="244"/>
      <c r="WZK40" s="244"/>
      <c r="WZL40" s="244"/>
      <c r="WZM40" s="244"/>
      <c r="WZN40" s="244"/>
      <c r="WZO40" s="244"/>
      <c r="WZP40" s="244"/>
      <c r="WZQ40" s="244"/>
      <c r="WZR40" s="244"/>
      <c r="WZS40" s="244"/>
      <c r="WZT40" s="244"/>
      <c r="WZU40" s="244"/>
      <c r="WZV40" s="244"/>
      <c r="WZW40" s="244"/>
      <c r="WZX40" s="244"/>
      <c r="WZY40" s="244"/>
      <c r="WZZ40" s="244"/>
      <c r="XAA40" s="244"/>
      <c r="XAB40" s="244"/>
      <c r="XAC40" s="244"/>
      <c r="XAD40" s="244"/>
      <c r="XAE40" s="244"/>
      <c r="XAF40" s="244"/>
      <c r="XAG40" s="244"/>
      <c r="XAH40" s="244"/>
      <c r="XAI40" s="244"/>
      <c r="XAJ40" s="244"/>
      <c r="XAK40" s="244"/>
      <c r="XAL40" s="244"/>
      <c r="XAM40" s="244"/>
      <c r="XAN40" s="244"/>
      <c r="XAO40" s="244"/>
      <c r="XAP40" s="244"/>
      <c r="XAQ40" s="244"/>
      <c r="XAR40" s="244"/>
      <c r="XAS40" s="244"/>
      <c r="XAT40" s="244"/>
      <c r="XAU40" s="244"/>
      <c r="XAV40" s="244"/>
      <c r="XAW40" s="244"/>
      <c r="XAX40" s="244"/>
      <c r="XAY40" s="244"/>
      <c r="XAZ40" s="244"/>
      <c r="XBA40" s="244"/>
      <c r="XBB40" s="244"/>
      <c r="XBC40" s="244"/>
      <c r="XBD40" s="244"/>
      <c r="XBE40" s="244"/>
      <c r="XBF40" s="244"/>
      <c r="XBG40" s="244"/>
      <c r="XBH40" s="244"/>
      <c r="XBI40" s="244"/>
      <c r="XBJ40" s="244"/>
      <c r="XBK40" s="244"/>
      <c r="XBL40" s="244"/>
      <c r="XBM40" s="244"/>
      <c r="XBN40" s="244"/>
      <c r="XBO40" s="244"/>
      <c r="XBP40" s="244"/>
      <c r="XBQ40" s="244"/>
      <c r="XBR40" s="244"/>
      <c r="XBS40" s="244"/>
      <c r="XBT40" s="244"/>
      <c r="XBU40" s="244"/>
      <c r="XBV40" s="244"/>
      <c r="XBW40" s="244"/>
      <c r="XBX40" s="244"/>
      <c r="XBY40" s="244"/>
      <c r="XBZ40" s="244"/>
      <c r="XCA40" s="244"/>
      <c r="XCB40" s="244"/>
      <c r="XCC40" s="244"/>
      <c r="XCD40" s="244"/>
      <c r="XCE40" s="244"/>
      <c r="XCF40" s="244"/>
      <c r="XCG40" s="244"/>
      <c r="XCH40" s="244"/>
      <c r="XCI40" s="244"/>
      <c r="XCJ40" s="244"/>
      <c r="XCK40" s="244"/>
      <c r="XCL40" s="244"/>
      <c r="XCM40" s="244"/>
      <c r="XCN40" s="244"/>
      <c r="XCO40" s="244"/>
      <c r="XCP40" s="244"/>
      <c r="XCQ40" s="244"/>
      <c r="XCR40" s="244"/>
      <c r="XCS40" s="244"/>
      <c r="XCT40" s="244"/>
      <c r="XCU40" s="244"/>
      <c r="XCV40" s="244"/>
      <c r="XCW40" s="244"/>
      <c r="XCX40" s="244"/>
      <c r="XCY40" s="244"/>
      <c r="XCZ40" s="244"/>
      <c r="XDA40" s="244"/>
      <c r="XDB40" s="244"/>
      <c r="XDC40" s="244"/>
      <c r="XDD40" s="244"/>
      <c r="XDE40" s="244"/>
      <c r="XDF40" s="244"/>
      <c r="XDG40" s="244"/>
      <c r="XDH40" s="244"/>
      <c r="XDI40" s="244"/>
      <c r="XDJ40" s="244"/>
      <c r="XDK40" s="244"/>
      <c r="XDL40" s="244"/>
      <c r="XDM40" s="244"/>
      <c r="XDN40" s="244"/>
      <c r="XDO40" s="244"/>
      <c r="XDP40" s="244"/>
      <c r="XDQ40" s="244"/>
      <c r="XDR40" s="244"/>
      <c r="XDS40" s="244"/>
      <c r="XDT40" s="244"/>
      <c r="XDU40" s="244"/>
      <c r="XDV40" s="244"/>
      <c r="XDW40" s="244"/>
      <c r="XDX40" s="244"/>
      <c r="XDY40" s="244"/>
      <c r="XDZ40" s="244"/>
      <c r="XEA40" s="244"/>
      <c r="XEB40" s="244"/>
      <c r="XEC40" s="244"/>
      <c r="XED40" s="244"/>
      <c r="XEE40" s="244"/>
      <c r="XEF40" s="244"/>
      <c r="XEG40" s="244"/>
      <c r="XEH40" s="244"/>
      <c r="XEI40" s="244"/>
      <c r="XEJ40" s="244"/>
      <c r="XEK40" s="244"/>
      <c r="XEL40" s="244"/>
      <c r="XEM40" s="244"/>
      <c r="XEN40" s="244"/>
      <c r="XEO40" s="244"/>
      <c r="XEP40" s="244"/>
      <c r="XEQ40" s="244"/>
      <c r="XER40" s="244"/>
      <c r="XES40" s="244"/>
      <c r="XET40" s="244"/>
      <c r="XEU40" s="244"/>
      <c r="XEV40" s="244"/>
      <c r="XEW40" s="244"/>
      <c r="XEX40" s="244"/>
      <c r="XEY40" s="244"/>
      <c r="XEZ40" s="244"/>
    </row>
    <row r="41" s="295" customFormat="1" ht="56.25" outlineLevel="1" spans="1:16380">
      <c r="A41" s="189">
        <f>IF(D41="","",COUNTA($D$7:D41))</f>
        <v>30</v>
      </c>
      <c r="B41" s="36" t="s">
        <v>134</v>
      </c>
      <c r="C41" s="36" t="s">
        <v>135</v>
      </c>
      <c r="D41" s="35" t="s">
        <v>66</v>
      </c>
      <c r="E41" s="59">
        <v>1.5</v>
      </c>
      <c r="F41" s="59">
        <v>65</v>
      </c>
      <c r="G41" s="59">
        <f>H41*(1+I41)</f>
        <v>309.75</v>
      </c>
      <c r="H41" s="218">
        <v>295</v>
      </c>
      <c r="I41" s="285">
        <v>0.05</v>
      </c>
      <c r="J41" s="59">
        <v>75</v>
      </c>
      <c r="K41" s="59">
        <f>(F41+G41+J41)*$K$5</f>
        <v>26.985</v>
      </c>
      <c r="L41" s="59">
        <f>(F41+G41+J41+K41)*$L$5</f>
        <v>42.90615</v>
      </c>
      <c r="M41" s="59">
        <f>F41+G41+J41+K41+L41</f>
        <v>519.64115</v>
      </c>
      <c r="N41" s="218">
        <f>E41*M41</f>
        <v>779.461725</v>
      </c>
      <c r="O41" s="59" t="s">
        <v>67</v>
      </c>
      <c r="P41" s="333"/>
      <c r="Q41" s="124"/>
      <c r="R41" s="124"/>
      <c r="S41" s="124"/>
      <c r="T41" s="124"/>
      <c r="U41" s="124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0"/>
      <c r="XEV41" s="20"/>
      <c r="XEW41" s="20"/>
      <c r="XEX41" s="20"/>
      <c r="XEY41" s="20"/>
      <c r="XEZ41" s="20"/>
    </row>
    <row r="42" s="233" customFormat="1" ht="37" customHeight="1" spans="1:16380">
      <c r="A42" s="260"/>
      <c r="B42" s="165" t="s">
        <v>136</v>
      </c>
      <c r="C42" s="319"/>
      <c r="D42" s="235"/>
      <c r="E42" s="241"/>
      <c r="F42" s="241"/>
      <c r="G42" s="241"/>
      <c r="H42" s="261"/>
      <c r="I42" s="277"/>
      <c r="J42" s="241"/>
      <c r="K42" s="241"/>
      <c r="L42" s="241"/>
      <c r="M42" s="241"/>
      <c r="N42" s="261"/>
      <c r="O42" s="261"/>
      <c r="P42" s="329"/>
      <c r="Q42" s="122"/>
      <c r="R42" s="122"/>
      <c r="S42" s="122"/>
      <c r="T42" s="122"/>
      <c r="U42" s="122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  <c r="RG42" s="244"/>
      <c r="RH42" s="244"/>
      <c r="RI42" s="244"/>
      <c r="RJ42" s="244"/>
      <c r="RK42" s="244"/>
      <c r="RL42" s="244"/>
      <c r="RM42" s="244"/>
      <c r="RN42" s="244"/>
      <c r="RO42" s="244"/>
      <c r="RP42" s="244"/>
      <c r="RQ42" s="244"/>
      <c r="RR42" s="244"/>
      <c r="RS42" s="244"/>
      <c r="RT42" s="244"/>
      <c r="RU42" s="244"/>
      <c r="RV42" s="244"/>
      <c r="RW42" s="244"/>
      <c r="RX42" s="244"/>
      <c r="RY42" s="244"/>
      <c r="RZ42" s="244"/>
      <c r="SA42" s="244"/>
      <c r="SB42" s="244"/>
      <c r="SC42" s="244"/>
      <c r="SD42" s="244"/>
      <c r="SE42" s="244"/>
      <c r="SF42" s="244"/>
      <c r="SG42" s="244"/>
      <c r="SH42" s="244"/>
      <c r="SI42" s="244"/>
      <c r="SJ42" s="244"/>
      <c r="SK42" s="244"/>
      <c r="SL42" s="244"/>
      <c r="SM42" s="244"/>
      <c r="SN42" s="244"/>
      <c r="SO42" s="244"/>
      <c r="SP42" s="244"/>
      <c r="SQ42" s="244"/>
      <c r="SR42" s="244"/>
      <c r="SS42" s="244"/>
      <c r="ST42" s="244"/>
      <c r="SU42" s="244"/>
      <c r="SV42" s="244"/>
      <c r="SW42" s="244"/>
      <c r="SX42" s="244"/>
      <c r="SY42" s="244"/>
      <c r="SZ42" s="244"/>
      <c r="TA42" s="244"/>
      <c r="TB42" s="244"/>
      <c r="TC42" s="244"/>
      <c r="TD42" s="244"/>
      <c r="TE42" s="244"/>
      <c r="TF42" s="244"/>
      <c r="TG42" s="244"/>
      <c r="TH42" s="244"/>
      <c r="TI42" s="244"/>
      <c r="TJ42" s="244"/>
      <c r="TK42" s="244"/>
      <c r="TL42" s="244"/>
      <c r="TM42" s="244"/>
      <c r="TN42" s="244"/>
      <c r="TO42" s="244"/>
      <c r="TP42" s="244"/>
      <c r="TQ42" s="244"/>
      <c r="TR42" s="244"/>
      <c r="TS42" s="244"/>
      <c r="TT42" s="244"/>
      <c r="TU42" s="244"/>
      <c r="TV42" s="244"/>
      <c r="TW42" s="244"/>
      <c r="TX42" s="244"/>
      <c r="TY42" s="244"/>
      <c r="TZ42" s="244"/>
      <c r="UA42" s="244"/>
      <c r="UB42" s="244"/>
      <c r="UC42" s="244"/>
      <c r="UD42" s="244"/>
      <c r="UE42" s="244"/>
      <c r="UF42" s="244"/>
      <c r="UG42" s="244"/>
      <c r="UH42" s="244"/>
      <c r="UI42" s="244"/>
      <c r="UJ42" s="244"/>
      <c r="UK42" s="244"/>
      <c r="UL42" s="244"/>
      <c r="UM42" s="244"/>
      <c r="UN42" s="244"/>
      <c r="UO42" s="244"/>
      <c r="UP42" s="244"/>
      <c r="UQ42" s="244"/>
      <c r="UR42" s="244"/>
      <c r="US42" s="244"/>
      <c r="UT42" s="244"/>
      <c r="UU42" s="244"/>
      <c r="UV42" s="244"/>
      <c r="UW42" s="244"/>
      <c r="UX42" s="244"/>
      <c r="UY42" s="244"/>
      <c r="UZ42" s="244"/>
      <c r="VA42" s="244"/>
      <c r="VB42" s="244"/>
      <c r="VC42" s="244"/>
      <c r="VD42" s="244"/>
      <c r="VE42" s="244"/>
      <c r="VF42" s="244"/>
      <c r="VG42" s="244"/>
      <c r="VH42" s="244"/>
      <c r="VI42" s="244"/>
      <c r="VJ42" s="244"/>
      <c r="VK42" s="244"/>
      <c r="VL42" s="244"/>
      <c r="VM42" s="244"/>
      <c r="VN42" s="244"/>
      <c r="VO42" s="244"/>
      <c r="VP42" s="244"/>
      <c r="VQ42" s="244"/>
      <c r="VR42" s="244"/>
      <c r="VS42" s="244"/>
      <c r="VT42" s="244"/>
      <c r="VU42" s="244"/>
      <c r="VV42" s="244"/>
      <c r="VW42" s="244"/>
      <c r="VX42" s="244"/>
      <c r="VY42" s="244"/>
      <c r="VZ42" s="244"/>
      <c r="WA42" s="244"/>
      <c r="WB42" s="244"/>
      <c r="WC42" s="244"/>
      <c r="WD42" s="244"/>
      <c r="WE42" s="244"/>
      <c r="WF42" s="244"/>
      <c r="WG42" s="244"/>
      <c r="WH42" s="244"/>
      <c r="WI42" s="244"/>
      <c r="WJ42" s="244"/>
      <c r="WK42" s="244"/>
      <c r="WL42" s="244"/>
      <c r="WM42" s="244"/>
      <c r="WN42" s="244"/>
      <c r="WO42" s="244"/>
      <c r="WP42" s="244"/>
      <c r="WQ42" s="244"/>
      <c r="WR42" s="244"/>
      <c r="WS42" s="244"/>
      <c r="WT42" s="244"/>
      <c r="WU42" s="244"/>
      <c r="WV42" s="244"/>
      <c r="WW42" s="244"/>
      <c r="WX42" s="244"/>
      <c r="WY42" s="244"/>
      <c r="WZ42" s="244"/>
      <c r="XA42" s="244"/>
      <c r="XB42" s="244"/>
      <c r="XC42" s="244"/>
      <c r="XD42" s="244"/>
      <c r="XE42" s="244"/>
      <c r="XF42" s="244"/>
      <c r="XG42" s="244"/>
      <c r="XH42" s="244"/>
      <c r="XI42" s="244"/>
      <c r="XJ42" s="244"/>
      <c r="XK42" s="244"/>
      <c r="XL42" s="244"/>
      <c r="XM42" s="244"/>
      <c r="XN42" s="244"/>
      <c r="XO42" s="244"/>
      <c r="XP42" s="244"/>
      <c r="XQ42" s="244"/>
      <c r="XR42" s="244"/>
      <c r="XS42" s="244"/>
      <c r="XT42" s="244"/>
      <c r="XU42" s="244"/>
      <c r="XV42" s="244"/>
      <c r="XW42" s="244"/>
      <c r="XX42" s="244"/>
      <c r="XY42" s="244"/>
      <c r="XZ42" s="244"/>
      <c r="YA42" s="244"/>
      <c r="YB42" s="244"/>
      <c r="YC42" s="244"/>
      <c r="YD42" s="244"/>
      <c r="YE42" s="244"/>
      <c r="YF42" s="244"/>
      <c r="YG42" s="244"/>
      <c r="YH42" s="244"/>
      <c r="YI42" s="244"/>
      <c r="YJ42" s="244"/>
      <c r="YK42" s="244"/>
      <c r="YL42" s="244"/>
      <c r="YM42" s="244"/>
      <c r="YN42" s="244"/>
      <c r="YO42" s="244"/>
      <c r="YP42" s="244"/>
      <c r="YQ42" s="244"/>
      <c r="YR42" s="244"/>
      <c r="YS42" s="244"/>
      <c r="YT42" s="244"/>
      <c r="YU42" s="244"/>
      <c r="YV42" s="244"/>
      <c r="YW42" s="244"/>
      <c r="YX42" s="244"/>
      <c r="YY42" s="244"/>
      <c r="YZ42" s="244"/>
      <c r="ZA42" s="244"/>
      <c r="ZB42" s="244"/>
      <c r="ZC42" s="244"/>
      <c r="ZD42" s="244"/>
      <c r="ZE42" s="244"/>
      <c r="ZF42" s="244"/>
      <c r="ZG42" s="244"/>
      <c r="ZH42" s="244"/>
      <c r="ZI42" s="244"/>
      <c r="ZJ42" s="244"/>
      <c r="ZK42" s="244"/>
      <c r="ZL42" s="244"/>
      <c r="ZM42" s="244"/>
      <c r="ZN42" s="244"/>
      <c r="ZO42" s="244"/>
      <c r="ZP42" s="244"/>
      <c r="ZQ42" s="244"/>
      <c r="ZR42" s="244"/>
      <c r="ZS42" s="244"/>
      <c r="ZT42" s="244"/>
      <c r="ZU42" s="244"/>
      <c r="ZV42" s="244"/>
      <c r="ZW42" s="244"/>
      <c r="ZX42" s="244"/>
      <c r="ZY42" s="244"/>
      <c r="ZZ42" s="244"/>
      <c r="AAA42" s="244"/>
      <c r="AAB42" s="244"/>
      <c r="AAC42" s="244"/>
      <c r="AAD42" s="244"/>
      <c r="AAE42" s="244"/>
      <c r="AAF42" s="244"/>
      <c r="AAG42" s="244"/>
      <c r="AAH42" s="244"/>
      <c r="AAI42" s="244"/>
      <c r="AAJ42" s="244"/>
      <c r="AAK42" s="244"/>
      <c r="AAL42" s="244"/>
      <c r="AAM42" s="244"/>
      <c r="AAN42" s="244"/>
      <c r="AAO42" s="244"/>
      <c r="AAP42" s="244"/>
      <c r="AAQ42" s="244"/>
      <c r="AAR42" s="244"/>
      <c r="AAS42" s="244"/>
      <c r="AAT42" s="244"/>
      <c r="AAU42" s="244"/>
      <c r="AAV42" s="244"/>
      <c r="AAW42" s="244"/>
      <c r="AAX42" s="244"/>
      <c r="AAY42" s="244"/>
      <c r="AAZ42" s="244"/>
      <c r="ABA42" s="244"/>
      <c r="ABB42" s="244"/>
      <c r="ABC42" s="244"/>
      <c r="ABD42" s="244"/>
      <c r="ABE42" s="244"/>
      <c r="ABF42" s="244"/>
      <c r="ABG42" s="244"/>
      <c r="ABH42" s="244"/>
      <c r="ABI42" s="244"/>
      <c r="ABJ42" s="244"/>
      <c r="ABK42" s="244"/>
      <c r="ABL42" s="244"/>
      <c r="ABM42" s="244"/>
      <c r="ABN42" s="244"/>
      <c r="ABO42" s="244"/>
      <c r="ABP42" s="244"/>
      <c r="ABQ42" s="244"/>
      <c r="ABR42" s="244"/>
      <c r="ABS42" s="244"/>
      <c r="ABT42" s="244"/>
      <c r="ABU42" s="244"/>
      <c r="ABV42" s="244"/>
      <c r="ABW42" s="244"/>
      <c r="ABX42" s="244"/>
      <c r="ABY42" s="244"/>
      <c r="ABZ42" s="244"/>
      <c r="ACA42" s="244"/>
      <c r="ACB42" s="244"/>
      <c r="ACC42" s="244"/>
      <c r="ACD42" s="244"/>
      <c r="ACE42" s="244"/>
      <c r="ACF42" s="244"/>
      <c r="ACG42" s="244"/>
      <c r="ACH42" s="244"/>
      <c r="ACI42" s="244"/>
      <c r="ACJ42" s="244"/>
      <c r="ACK42" s="244"/>
      <c r="ACL42" s="244"/>
      <c r="ACM42" s="244"/>
      <c r="ACN42" s="244"/>
      <c r="ACO42" s="244"/>
      <c r="ACP42" s="244"/>
      <c r="ACQ42" s="244"/>
      <c r="ACR42" s="244"/>
      <c r="ACS42" s="244"/>
      <c r="ACT42" s="244"/>
      <c r="ACU42" s="244"/>
      <c r="ACV42" s="244"/>
      <c r="ACW42" s="244"/>
      <c r="ACX42" s="244"/>
      <c r="ACY42" s="244"/>
      <c r="ACZ42" s="244"/>
      <c r="ADA42" s="244"/>
      <c r="ADB42" s="244"/>
      <c r="ADC42" s="244"/>
      <c r="ADD42" s="244"/>
      <c r="ADE42" s="244"/>
      <c r="ADF42" s="244"/>
      <c r="ADG42" s="244"/>
      <c r="ADH42" s="244"/>
      <c r="ADI42" s="244"/>
      <c r="ADJ42" s="244"/>
      <c r="ADK42" s="244"/>
      <c r="ADL42" s="244"/>
      <c r="ADM42" s="244"/>
      <c r="ADN42" s="244"/>
      <c r="ADO42" s="244"/>
      <c r="ADP42" s="244"/>
      <c r="ADQ42" s="244"/>
      <c r="ADR42" s="244"/>
      <c r="ADS42" s="244"/>
      <c r="ADT42" s="244"/>
      <c r="ADU42" s="244"/>
      <c r="ADV42" s="244"/>
      <c r="ADW42" s="244"/>
      <c r="ADX42" s="244"/>
      <c r="ADY42" s="244"/>
      <c r="ADZ42" s="244"/>
      <c r="AEA42" s="244"/>
      <c r="AEB42" s="244"/>
      <c r="AEC42" s="244"/>
      <c r="AED42" s="244"/>
      <c r="AEE42" s="244"/>
      <c r="AEF42" s="244"/>
      <c r="AEG42" s="244"/>
      <c r="AEH42" s="244"/>
      <c r="AEI42" s="244"/>
      <c r="AEJ42" s="244"/>
      <c r="AEK42" s="244"/>
      <c r="AEL42" s="244"/>
      <c r="AEM42" s="244"/>
      <c r="AEN42" s="244"/>
      <c r="AEO42" s="244"/>
      <c r="AEP42" s="244"/>
      <c r="AEQ42" s="244"/>
      <c r="AER42" s="244"/>
      <c r="AES42" s="244"/>
      <c r="AET42" s="244"/>
      <c r="AEU42" s="244"/>
      <c r="AEV42" s="244"/>
      <c r="AEW42" s="244"/>
      <c r="AEX42" s="244"/>
      <c r="AEY42" s="244"/>
      <c r="AEZ42" s="244"/>
      <c r="AFA42" s="244"/>
      <c r="AFB42" s="244"/>
      <c r="AFC42" s="244"/>
      <c r="AFD42" s="244"/>
      <c r="AFE42" s="244"/>
      <c r="AFF42" s="244"/>
      <c r="AFG42" s="244"/>
      <c r="AFH42" s="244"/>
      <c r="AFI42" s="244"/>
      <c r="AFJ42" s="244"/>
      <c r="AFK42" s="244"/>
      <c r="AFL42" s="244"/>
      <c r="AFM42" s="244"/>
      <c r="AFN42" s="244"/>
      <c r="AFO42" s="244"/>
      <c r="AFP42" s="244"/>
      <c r="AFQ42" s="244"/>
      <c r="AFR42" s="244"/>
      <c r="AFS42" s="244"/>
      <c r="AFT42" s="244"/>
      <c r="AFU42" s="244"/>
      <c r="AFV42" s="244"/>
      <c r="AFW42" s="244"/>
      <c r="AFX42" s="244"/>
      <c r="AFY42" s="244"/>
      <c r="AFZ42" s="244"/>
      <c r="AGA42" s="244"/>
      <c r="AGB42" s="244"/>
      <c r="AGC42" s="244"/>
      <c r="AGD42" s="244"/>
      <c r="AGE42" s="244"/>
      <c r="AGF42" s="244"/>
      <c r="AGG42" s="244"/>
      <c r="AGH42" s="244"/>
      <c r="AGI42" s="244"/>
      <c r="AGJ42" s="244"/>
      <c r="AGK42" s="244"/>
      <c r="AGL42" s="244"/>
      <c r="AGM42" s="244"/>
      <c r="AGN42" s="244"/>
      <c r="AGO42" s="244"/>
      <c r="AGP42" s="244"/>
      <c r="AGQ42" s="244"/>
      <c r="AGR42" s="244"/>
      <c r="AGS42" s="244"/>
      <c r="AGT42" s="244"/>
      <c r="AGU42" s="244"/>
      <c r="AGV42" s="244"/>
      <c r="AGW42" s="244"/>
      <c r="AGX42" s="244"/>
      <c r="AGY42" s="244"/>
      <c r="AGZ42" s="244"/>
      <c r="AHA42" s="244"/>
      <c r="AHB42" s="244"/>
      <c r="AHC42" s="244"/>
      <c r="AHD42" s="244"/>
      <c r="AHE42" s="244"/>
      <c r="AHF42" s="244"/>
      <c r="AHG42" s="244"/>
      <c r="AHH42" s="244"/>
      <c r="AHI42" s="244"/>
      <c r="AHJ42" s="244"/>
      <c r="AHK42" s="244"/>
      <c r="AHL42" s="244"/>
      <c r="AHM42" s="244"/>
      <c r="AHN42" s="244"/>
      <c r="AHO42" s="244"/>
      <c r="AHP42" s="244"/>
      <c r="AHQ42" s="244"/>
      <c r="AHR42" s="244"/>
      <c r="AHS42" s="244"/>
      <c r="AHT42" s="244"/>
      <c r="AHU42" s="244"/>
      <c r="AHV42" s="244"/>
      <c r="AHW42" s="244"/>
      <c r="AHX42" s="244"/>
      <c r="AHY42" s="244"/>
      <c r="AHZ42" s="244"/>
      <c r="AIA42" s="244"/>
      <c r="AIB42" s="244"/>
      <c r="AIC42" s="244"/>
      <c r="AID42" s="244"/>
      <c r="AIE42" s="244"/>
      <c r="AIF42" s="244"/>
      <c r="AIG42" s="244"/>
      <c r="AIH42" s="244"/>
      <c r="AII42" s="244"/>
      <c r="AIJ42" s="244"/>
      <c r="AIK42" s="244"/>
      <c r="AIL42" s="244"/>
      <c r="AIM42" s="244"/>
      <c r="AIN42" s="244"/>
      <c r="AIO42" s="244"/>
      <c r="AIP42" s="244"/>
      <c r="AIQ42" s="244"/>
      <c r="AIR42" s="244"/>
      <c r="AIS42" s="244"/>
      <c r="AIT42" s="244"/>
      <c r="AIU42" s="244"/>
      <c r="AIV42" s="244"/>
      <c r="AIW42" s="244"/>
      <c r="AIX42" s="244"/>
      <c r="AIY42" s="244"/>
      <c r="AIZ42" s="244"/>
      <c r="AJA42" s="244"/>
      <c r="AJB42" s="244"/>
      <c r="AJC42" s="244"/>
      <c r="AJD42" s="244"/>
      <c r="AJE42" s="244"/>
      <c r="AJF42" s="244"/>
      <c r="AJG42" s="244"/>
      <c r="AJH42" s="244"/>
      <c r="AJI42" s="244"/>
      <c r="AJJ42" s="244"/>
      <c r="AJK42" s="244"/>
      <c r="AJL42" s="244"/>
      <c r="AJM42" s="244"/>
      <c r="AJN42" s="244"/>
      <c r="AJO42" s="244"/>
      <c r="AJP42" s="244"/>
      <c r="AJQ42" s="244"/>
      <c r="AJR42" s="244"/>
      <c r="AJS42" s="244"/>
      <c r="AJT42" s="244"/>
      <c r="AJU42" s="244"/>
      <c r="AJV42" s="244"/>
      <c r="AJW42" s="244"/>
      <c r="AJX42" s="244"/>
      <c r="AJY42" s="244"/>
      <c r="AJZ42" s="244"/>
      <c r="AKA42" s="244"/>
      <c r="AKB42" s="244"/>
      <c r="AKC42" s="244"/>
      <c r="AKD42" s="244"/>
      <c r="AKE42" s="244"/>
      <c r="AKF42" s="244"/>
      <c r="AKG42" s="244"/>
      <c r="AKH42" s="244"/>
      <c r="AKI42" s="244"/>
      <c r="AKJ42" s="244"/>
      <c r="AKK42" s="244"/>
      <c r="AKL42" s="244"/>
      <c r="AKM42" s="244"/>
      <c r="AKN42" s="244"/>
      <c r="AKO42" s="244"/>
      <c r="AKP42" s="244"/>
      <c r="AKQ42" s="244"/>
      <c r="AKR42" s="244"/>
      <c r="AKS42" s="244"/>
      <c r="AKT42" s="244"/>
      <c r="AKU42" s="244"/>
      <c r="AKV42" s="244"/>
      <c r="AKW42" s="244"/>
      <c r="AKX42" s="244"/>
      <c r="AKY42" s="244"/>
      <c r="AKZ42" s="244"/>
      <c r="ALA42" s="244"/>
      <c r="ALB42" s="244"/>
      <c r="ALC42" s="244"/>
      <c r="ALD42" s="244"/>
      <c r="ALE42" s="244"/>
      <c r="ALF42" s="244"/>
      <c r="ALG42" s="244"/>
      <c r="ALH42" s="244"/>
      <c r="ALI42" s="244"/>
      <c r="ALJ42" s="244"/>
      <c r="ALK42" s="244"/>
      <c r="ALL42" s="244"/>
      <c r="ALM42" s="244"/>
      <c r="ALN42" s="244"/>
      <c r="ALO42" s="244"/>
      <c r="ALP42" s="244"/>
      <c r="ALQ42" s="244"/>
      <c r="ALR42" s="244"/>
      <c r="ALS42" s="244"/>
      <c r="ALT42" s="244"/>
      <c r="ALU42" s="244"/>
      <c r="ALV42" s="244"/>
      <c r="ALW42" s="244"/>
      <c r="ALX42" s="244"/>
      <c r="ALY42" s="244"/>
      <c r="ALZ42" s="244"/>
      <c r="AMA42" s="244"/>
      <c r="AMB42" s="244"/>
      <c r="AMC42" s="244"/>
      <c r="AMD42" s="244"/>
      <c r="AME42" s="244"/>
      <c r="AMF42" s="244"/>
      <c r="AMG42" s="244"/>
      <c r="AMH42" s="244"/>
      <c r="AMI42" s="244"/>
      <c r="AMJ42" s="244"/>
      <c r="AMK42" s="244"/>
      <c r="AML42" s="244"/>
      <c r="AMM42" s="244"/>
      <c r="AMN42" s="244"/>
      <c r="AMO42" s="244"/>
      <c r="AMP42" s="244"/>
      <c r="AMQ42" s="244"/>
      <c r="AMR42" s="244"/>
      <c r="AMS42" s="244"/>
      <c r="AMT42" s="244"/>
      <c r="AMU42" s="244"/>
      <c r="AMV42" s="244"/>
      <c r="AMW42" s="244"/>
      <c r="AMX42" s="244"/>
      <c r="AMY42" s="244"/>
      <c r="AMZ42" s="244"/>
      <c r="ANA42" s="244"/>
      <c r="ANB42" s="244"/>
      <c r="ANC42" s="244"/>
      <c r="AND42" s="244"/>
      <c r="ANE42" s="244"/>
      <c r="ANF42" s="244"/>
      <c r="ANG42" s="244"/>
      <c r="ANH42" s="244"/>
      <c r="ANI42" s="244"/>
      <c r="ANJ42" s="244"/>
      <c r="ANK42" s="244"/>
      <c r="ANL42" s="244"/>
      <c r="ANM42" s="244"/>
      <c r="ANN42" s="244"/>
      <c r="ANO42" s="244"/>
      <c r="ANP42" s="244"/>
      <c r="ANQ42" s="244"/>
      <c r="ANR42" s="244"/>
      <c r="ANS42" s="244"/>
      <c r="ANT42" s="244"/>
      <c r="ANU42" s="244"/>
      <c r="ANV42" s="244"/>
      <c r="ANW42" s="244"/>
      <c r="ANX42" s="244"/>
      <c r="ANY42" s="244"/>
      <c r="ANZ42" s="244"/>
      <c r="AOA42" s="244"/>
      <c r="AOB42" s="244"/>
      <c r="AOC42" s="244"/>
      <c r="AOD42" s="244"/>
      <c r="AOE42" s="244"/>
      <c r="AOF42" s="244"/>
      <c r="AOG42" s="244"/>
      <c r="AOH42" s="244"/>
      <c r="AOI42" s="244"/>
      <c r="AOJ42" s="244"/>
      <c r="AOK42" s="244"/>
      <c r="AOL42" s="244"/>
      <c r="AOM42" s="244"/>
      <c r="AON42" s="244"/>
      <c r="AOO42" s="244"/>
      <c r="AOP42" s="244"/>
      <c r="AOQ42" s="244"/>
      <c r="AOR42" s="244"/>
      <c r="AOS42" s="244"/>
      <c r="AOT42" s="244"/>
      <c r="AOU42" s="244"/>
      <c r="AOV42" s="244"/>
      <c r="AOW42" s="244"/>
      <c r="AOX42" s="244"/>
      <c r="AOY42" s="244"/>
      <c r="AOZ42" s="244"/>
      <c r="APA42" s="244"/>
      <c r="APB42" s="244"/>
      <c r="APC42" s="244"/>
      <c r="APD42" s="244"/>
      <c r="APE42" s="244"/>
      <c r="APF42" s="244"/>
      <c r="APG42" s="244"/>
      <c r="APH42" s="244"/>
      <c r="API42" s="244"/>
      <c r="APJ42" s="244"/>
      <c r="APK42" s="244"/>
      <c r="APL42" s="244"/>
      <c r="APM42" s="244"/>
      <c r="APN42" s="244"/>
      <c r="APO42" s="244"/>
      <c r="APP42" s="244"/>
      <c r="APQ42" s="244"/>
      <c r="APR42" s="244"/>
      <c r="APS42" s="244"/>
      <c r="APT42" s="244"/>
      <c r="APU42" s="244"/>
      <c r="APV42" s="244"/>
      <c r="APW42" s="244"/>
      <c r="APX42" s="244"/>
      <c r="APY42" s="244"/>
      <c r="APZ42" s="244"/>
      <c r="AQA42" s="244"/>
      <c r="AQB42" s="244"/>
      <c r="AQC42" s="244"/>
      <c r="AQD42" s="244"/>
      <c r="AQE42" s="244"/>
      <c r="AQF42" s="244"/>
      <c r="AQG42" s="244"/>
      <c r="AQH42" s="244"/>
      <c r="AQI42" s="244"/>
      <c r="AQJ42" s="244"/>
      <c r="AQK42" s="244"/>
      <c r="AQL42" s="244"/>
      <c r="AQM42" s="244"/>
      <c r="AQN42" s="244"/>
      <c r="AQO42" s="244"/>
      <c r="AQP42" s="244"/>
      <c r="AQQ42" s="244"/>
      <c r="AQR42" s="244"/>
      <c r="AQS42" s="244"/>
      <c r="AQT42" s="244"/>
      <c r="AQU42" s="244"/>
      <c r="AQV42" s="244"/>
      <c r="AQW42" s="244"/>
      <c r="AQX42" s="244"/>
      <c r="AQY42" s="244"/>
      <c r="AQZ42" s="244"/>
      <c r="ARA42" s="244"/>
      <c r="ARB42" s="244"/>
      <c r="ARC42" s="244"/>
      <c r="ARD42" s="244"/>
      <c r="ARE42" s="244"/>
      <c r="ARF42" s="244"/>
      <c r="ARG42" s="244"/>
      <c r="ARH42" s="244"/>
      <c r="ARI42" s="244"/>
      <c r="ARJ42" s="244"/>
      <c r="ARK42" s="244"/>
      <c r="ARL42" s="244"/>
      <c r="ARM42" s="244"/>
      <c r="ARN42" s="244"/>
      <c r="ARO42" s="244"/>
      <c r="ARP42" s="244"/>
      <c r="ARQ42" s="244"/>
      <c r="ARR42" s="244"/>
      <c r="ARS42" s="244"/>
      <c r="ART42" s="244"/>
      <c r="ARU42" s="244"/>
      <c r="ARV42" s="244"/>
      <c r="ARW42" s="244"/>
      <c r="ARX42" s="244"/>
      <c r="ARY42" s="244"/>
      <c r="ARZ42" s="244"/>
      <c r="ASA42" s="244"/>
      <c r="ASB42" s="244"/>
      <c r="ASC42" s="244"/>
      <c r="ASD42" s="244"/>
      <c r="ASE42" s="244"/>
      <c r="ASF42" s="244"/>
      <c r="ASG42" s="244"/>
      <c r="ASH42" s="244"/>
      <c r="ASI42" s="244"/>
      <c r="ASJ42" s="244"/>
      <c r="ASK42" s="244"/>
      <c r="ASL42" s="244"/>
      <c r="ASM42" s="244"/>
      <c r="ASN42" s="244"/>
      <c r="ASO42" s="244"/>
      <c r="ASP42" s="244"/>
      <c r="ASQ42" s="244"/>
      <c r="ASR42" s="244"/>
      <c r="ASS42" s="244"/>
      <c r="AST42" s="244"/>
      <c r="ASU42" s="244"/>
      <c r="ASV42" s="244"/>
      <c r="ASW42" s="244"/>
      <c r="ASX42" s="244"/>
      <c r="ASY42" s="244"/>
      <c r="ASZ42" s="244"/>
      <c r="ATA42" s="244"/>
      <c r="ATB42" s="244"/>
      <c r="ATC42" s="244"/>
      <c r="ATD42" s="244"/>
      <c r="ATE42" s="244"/>
      <c r="ATF42" s="244"/>
      <c r="ATG42" s="244"/>
      <c r="ATH42" s="244"/>
      <c r="ATI42" s="244"/>
      <c r="ATJ42" s="244"/>
      <c r="ATK42" s="244"/>
      <c r="ATL42" s="244"/>
      <c r="ATM42" s="244"/>
      <c r="ATN42" s="244"/>
      <c r="ATO42" s="244"/>
      <c r="ATP42" s="244"/>
      <c r="ATQ42" s="244"/>
      <c r="ATR42" s="244"/>
      <c r="ATS42" s="244"/>
      <c r="ATT42" s="244"/>
      <c r="ATU42" s="244"/>
      <c r="ATV42" s="244"/>
      <c r="ATW42" s="244"/>
      <c r="ATX42" s="244"/>
      <c r="ATY42" s="244"/>
      <c r="ATZ42" s="244"/>
      <c r="AUA42" s="244"/>
      <c r="AUB42" s="244"/>
      <c r="AUC42" s="244"/>
      <c r="AUD42" s="244"/>
      <c r="AUE42" s="244"/>
      <c r="AUF42" s="244"/>
      <c r="AUG42" s="244"/>
      <c r="AUH42" s="244"/>
      <c r="AUI42" s="244"/>
      <c r="AUJ42" s="244"/>
      <c r="AUK42" s="244"/>
      <c r="AUL42" s="244"/>
      <c r="AUM42" s="244"/>
      <c r="AUN42" s="244"/>
      <c r="AUO42" s="244"/>
      <c r="AUP42" s="244"/>
      <c r="AUQ42" s="244"/>
      <c r="AUR42" s="244"/>
      <c r="AUS42" s="244"/>
      <c r="AUT42" s="244"/>
      <c r="AUU42" s="244"/>
      <c r="AUV42" s="244"/>
      <c r="AUW42" s="244"/>
      <c r="AUX42" s="244"/>
      <c r="AUY42" s="244"/>
      <c r="AUZ42" s="244"/>
      <c r="AVA42" s="244"/>
      <c r="AVB42" s="244"/>
      <c r="AVC42" s="244"/>
      <c r="AVD42" s="244"/>
      <c r="AVE42" s="244"/>
      <c r="AVF42" s="244"/>
      <c r="AVG42" s="244"/>
      <c r="AVH42" s="244"/>
      <c r="AVI42" s="244"/>
      <c r="AVJ42" s="244"/>
      <c r="AVK42" s="244"/>
      <c r="AVL42" s="244"/>
      <c r="AVM42" s="244"/>
      <c r="AVN42" s="244"/>
      <c r="AVO42" s="244"/>
      <c r="AVP42" s="244"/>
      <c r="AVQ42" s="244"/>
      <c r="AVR42" s="244"/>
      <c r="AVS42" s="244"/>
      <c r="AVT42" s="244"/>
      <c r="AVU42" s="244"/>
      <c r="AVV42" s="244"/>
      <c r="AVW42" s="244"/>
      <c r="AVX42" s="244"/>
      <c r="AVY42" s="244"/>
      <c r="AVZ42" s="244"/>
      <c r="AWA42" s="244"/>
      <c r="AWB42" s="244"/>
      <c r="AWC42" s="244"/>
      <c r="AWD42" s="244"/>
      <c r="AWE42" s="244"/>
      <c r="AWF42" s="244"/>
      <c r="AWG42" s="244"/>
      <c r="AWH42" s="244"/>
      <c r="AWI42" s="244"/>
      <c r="AWJ42" s="244"/>
      <c r="AWK42" s="244"/>
      <c r="AWL42" s="244"/>
      <c r="AWM42" s="244"/>
      <c r="AWN42" s="244"/>
      <c r="AWO42" s="244"/>
      <c r="AWP42" s="244"/>
      <c r="AWQ42" s="244"/>
      <c r="AWR42" s="244"/>
      <c r="AWS42" s="244"/>
      <c r="AWT42" s="244"/>
      <c r="AWU42" s="244"/>
      <c r="AWV42" s="244"/>
      <c r="AWW42" s="244"/>
      <c r="AWX42" s="244"/>
      <c r="AWY42" s="244"/>
      <c r="AWZ42" s="244"/>
      <c r="AXA42" s="244"/>
      <c r="AXB42" s="244"/>
      <c r="AXC42" s="244"/>
      <c r="AXD42" s="244"/>
      <c r="AXE42" s="244"/>
      <c r="AXF42" s="244"/>
      <c r="AXG42" s="244"/>
      <c r="AXH42" s="244"/>
      <c r="AXI42" s="244"/>
      <c r="AXJ42" s="244"/>
      <c r="AXK42" s="244"/>
      <c r="AXL42" s="244"/>
      <c r="AXM42" s="244"/>
      <c r="AXN42" s="244"/>
      <c r="AXO42" s="244"/>
      <c r="AXP42" s="244"/>
      <c r="AXQ42" s="244"/>
      <c r="AXR42" s="244"/>
      <c r="AXS42" s="244"/>
      <c r="AXT42" s="244"/>
      <c r="AXU42" s="244"/>
      <c r="AXV42" s="244"/>
      <c r="AXW42" s="244"/>
      <c r="AXX42" s="244"/>
      <c r="AXY42" s="244"/>
      <c r="AXZ42" s="244"/>
      <c r="AYA42" s="244"/>
      <c r="AYB42" s="244"/>
      <c r="AYC42" s="244"/>
      <c r="AYD42" s="244"/>
      <c r="AYE42" s="244"/>
      <c r="AYF42" s="244"/>
      <c r="AYG42" s="244"/>
      <c r="AYH42" s="244"/>
      <c r="AYI42" s="244"/>
      <c r="AYJ42" s="244"/>
      <c r="AYK42" s="244"/>
      <c r="AYL42" s="244"/>
      <c r="AYM42" s="244"/>
      <c r="AYN42" s="244"/>
      <c r="AYO42" s="244"/>
      <c r="AYP42" s="244"/>
      <c r="AYQ42" s="244"/>
      <c r="AYR42" s="244"/>
      <c r="AYS42" s="244"/>
      <c r="AYT42" s="244"/>
      <c r="AYU42" s="244"/>
      <c r="AYV42" s="244"/>
      <c r="AYW42" s="244"/>
      <c r="AYX42" s="244"/>
      <c r="AYY42" s="244"/>
      <c r="AYZ42" s="244"/>
      <c r="AZA42" s="244"/>
      <c r="AZB42" s="244"/>
      <c r="AZC42" s="244"/>
      <c r="AZD42" s="244"/>
      <c r="AZE42" s="244"/>
      <c r="AZF42" s="244"/>
      <c r="AZG42" s="244"/>
      <c r="AZH42" s="244"/>
      <c r="AZI42" s="244"/>
      <c r="AZJ42" s="244"/>
      <c r="AZK42" s="244"/>
      <c r="AZL42" s="244"/>
      <c r="AZM42" s="244"/>
      <c r="AZN42" s="244"/>
      <c r="AZO42" s="244"/>
      <c r="AZP42" s="244"/>
      <c r="AZQ42" s="244"/>
      <c r="AZR42" s="244"/>
      <c r="AZS42" s="244"/>
      <c r="AZT42" s="244"/>
      <c r="AZU42" s="244"/>
      <c r="AZV42" s="244"/>
      <c r="AZW42" s="244"/>
      <c r="AZX42" s="244"/>
      <c r="AZY42" s="244"/>
      <c r="AZZ42" s="244"/>
      <c r="BAA42" s="244"/>
      <c r="BAB42" s="244"/>
      <c r="BAC42" s="244"/>
      <c r="BAD42" s="244"/>
      <c r="BAE42" s="244"/>
      <c r="BAF42" s="244"/>
      <c r="BAG42" s="244"/>
      <c r="BAH42" s="244"/>
      <c r="BAI42" s="244"/>
      <c r="BAJ42" s="244"/>
      <c r="BAK42" s="244"/>
      <c r="BAL42" s="244"/>
      <c r="BAM42" s="244"/>
      <c r="BAN42" s="244"/>
      <c r="BAO42" s="244"/>
      <c r="BAP42" s="244"/>
      <c r="BAQ42" s="244"/>
      <c r="BAR42" s="244"/>
      <c r="BAS42" s="244"/>
      <c r="BAT42" s="244"/>
      <c r="BAU42" s="244"/>
      <c r="BAV42" s="244"/>
      <c r="BAW42" s="244"/>
      <c r="BAX42" s="244"/>
      <c r="BAY42" s="244"/>
      <c r="BAZ42" s="244"/>
      <c r="BBA42" s="244"/>
      <c r="BBB42" s="244"/>
      <c r="BBC42" s="244"/>
      <c r="BBD42" s="244"/>
      <c r="BBE42" s="244"/>
      <c r="BBF42" s="244"/>
      <c r="BBG42" s="244"/>
      <c r="BBH42" s="244"/>
      <c r="BBI42" s="244"/>
      <c r="BBJ42" s="244"/>
      <c r="BBK42" s="244"/>
      <c r="BBL42" s="244"/>
      <c r="BBM42" s="244"/>
      <c r="BBN42" s="244"/>
      <c r="BBO42" s="244"/>
      <c r="BBP42" s="244"/>
      <c r="BBQ42" s="244"/>
      <c r="BBR42" s="244"/>
      <c r="BBS42" s="244"/>
      <c r="BBT42" s="244"/>
      <c r="BBU42" s="244"/>
      <c r="BBV42" s="244"/>
      <c r="BBW42" s="244"/>
      <c r="BBX42" s="244"/>
      <c r="BBY42" s="244"/>
      <c r="BBZ42" s="244"/>
      <c r="BCA42" s="244"/>
      <c r="BCB42" s="244"/>
      <c r="BCC42" s="244"/>
      <c r="BCD42" s="244"/>
      <c r="BCE42" s="244"/>
      <c r="BCF42" s="244"/>
      <c r="BCG42" s="244"/>
      <c r="BCH42" s="244"/>
      <c r="BCI42" s="244"/>
      <c r="BCJ42" s="244"/>
      <c r="BCK42" s="244"/>
      <c r="BCL42" s="244"/>
      <c r="BCM42" s="244"/>
      <c r="BCN42" s="244"/>
      <c r="BCO42" s="244"/>
      <c r="BCP42" s="244"/>
      <c r="BCQ42" s="244"/>
      <c r="BCR42" s="244"/>
      <c r="BCS42" s="244"/>
      <c r="BCT42" s="244"/>
      <c r="BCU42" s="244"/>
      <c r="BCV42" s="244"/>
      <c r="BCW42" s="244"/>
      <c r="BCX42" s="244"/>
      <c r="BCY42" s="244"/>
      <c r="BCZ42" s="244"/>
      <c r="BDA42" s="244"/>
      <c r="BDB42" s="244"/>
      <c r="BDC42" s="244"/>
      <c r="BDD42" s="244"/>
      <c r="BDE42" s="244"/>
      <c r="BDF42" s="244"/>
      <c r="BDG42" s="244"/>
      <c r="BDH42" s="244"/>
      <c r="BDI42" s="244"/>
      <c r="BDJ42" s="244"/>
      <c r="BDK42" s="244"/>
      <c r="BDL42" s="244"/>
      <c r="BDM42" s="244"/>
      <c r="BDN42" s="244"/>
      <c r="BDO42" s="244"/>
      <c r="BDP42" s="244"/>
      <c r="BDQ42" s="244"/>
      <c r="BDR42" s="244"/>
      <c r="BDS42" s="244"/>
      <c r="BDT42" s="244"/>
      <c r="BDU42" s="244"/>
      <c r="BDV42" s="244"/>
      <c r="BDW42" s="244"/>
      <c r="BDX42" s="244"/>
      <c r="BDY42" s="244"/>
      <c r="BDZ42" s="244"/>
      <c r="BEA42" s="244"/>
      <c r="BEB42" s="244"/>
      <c r="BEC42" s="244"/>
      <c r="BED42" s="244"/>
      <c r="BEE42" s="244"/>
      <c r="BEF42" s="244"/>
      <c r="BEG42" s="244"/>
      <c r="BEH42" s="244"/>
      <c r="BEI42" s="244"/>
      <c r="BEJ42" s="244"/>
      <c r="BEK42" s="244"/>
      <c r="BEL42" s="244"/>
      <c r="BEM42" s="244"/>
      <c r="BEN42" s="244"/>
      <c r="BEO42" s="244"/>
      <c r="BEP42" s="244"/>
      <c r="BEQ42" s="244"/>
      <c r="BER42" s="244"/>
      <c r="BES42" s="244"/>
      <c r="BET42" s="244"/>
      <c r="BEU42" s="244"/>
      <c r="BEV42" s="244"/>
      <c r="BEW42" s="244"/>
      <c r="BEX42" s="244"/>
      <c r="BEY42" s="244"/>
      <c r="BEZ42" s="244"/>
      <c r="BFA42" s="244"/>
      <c r="BFB42" s="244"/>
      <c r="BFC42" s="244"/>
      <c r="BFD42" s="244"/>
      <c r="BFE42" s="244"/>
      <c r="BFF42" s="244"/>
      <c r="BFG42" s="244"/>
      <c r="BFH42" s="244"/>
      <c r="BFI42" s="244"/>
      <c r="BFJ42" s="244"/>
      <c r="BFK42" s="244"/>
      <c r="BFL42" s="244"/>
      <c r="BFM42" s="244"/>
      <c r="BFN42" s="244"/>
      <c r="BFO42" s="244"/>
      <c r="BFP42" s="244"/>
      <c r="BFQ42" s="244"/>
      <c r="BFR42" s="244"/>
      <c r="BFS42" s="244"/>
      <c r="BFT42" s="244"/>
      <c r="BFU42" s="244"/>
      <c r="BFV42" s="244"/>
      <c r="BFW42" s="244"/>
      <c r="BFX42" s="244"/>
      <c r="BFY42" s="244"/>
      <c r="BFZ42" s="244"/>
      <c r="BGA42" s="244"/>
      <c r="BGB42" s="244"/>
      <c r="BGC42" s="244"/>
      <c r="BGD42" s="244"/>
      <c r="BGE42" s="244"/>
      <c r="BGF42" s="244"/>
      <c r="BGG42" s="244"/>
      <c r="BGH42" s="244"/>
      <c r="BGI42" s="244"/>
      <c r="BGJ42" s="244"/>
      <c r="BGK42" s="244"/>
      <c r="BGL42" s="244"/>
      <c r="BGM42" s="244"/>
      <c r="BGN42" s="244"/>
      <c r="BGO42" s="244"/>
      <c r="BGP42" s="244"/>
      <c r="BGQ42" s="244"/>
      <c r="BGR42" s="244"/>
      <c r="BGS42" s="244"/>
      <c r="BGT42" s="244"/>
      <c r="BGU42" s="244"/>
      <c r="BGV42" s="244"/>
      <c r="BGW42" s="244"/>
      <c r="BGX42" s="244"/>
      <c r="BGY42" s="244"/>
      <c r="BGZ42" s="244"/>
      <c r="BHA42" s="244"/>
      <c r="BHB42" s="244"/>
      <c r="BHC42" s="244"/>
      <c r="BHD42" s="244"/>
      <c r="BHE42" s="244"/>
      <c r="BHF42" s="244"/>
      <c r="BHG42" s="244"/>
      <c r="BHH42" s="244"/>
      <c r="BHI42" s="244"/>
      <c r="BHJ42" s="244"/>
      <c r="BHK42" s="244"/>
      <c r="BHL42" s="244"/>
      <c r="BHM42" s="244"/>
      <c r="BHN42" s="244"/>
      <c r="BHO42" s="244"/>
      <c r="BHP42" s="244"/>
      <c r="BHQ42" s="244"/>
      <c r="BHR42" s="244"/>
      <c r="BHS42" s="244"/>
      <c r="BHT42" s="244"/>
      <c r="BHU42" s="244"/>
      <c r="BHV42" s="244"/>
      <c r="BHW42" s="244"/>
      <c r="BHX42" s="244"/>
      <c r="BHY42" s="244"/>
      <c r="BHZ42" s="244"/>
      <c r="BIA42" s="244"/>
      <c r="BIB42" s="244"/>
      <c r="BIC42" s="244"/>
      <c r="BID42" s="244"/>
      <c r="BIE42" s="244"/>
      <c r="BIF42" s="244"/>
      <c r="BIG42" s="244"/>
      <c r="BIH42" s="244"/>
      <c r="BII42" s="244"/>
      <c r="BIJ42" s="244"/>
      <c r="BIK42" s="244"/>
      <c r="BIL42" s="244"/>
      <c r="BIM42" s="244"/>
      <c r="BIN42" s="244"/>
      <c r="BIO42" s="244"/>
      <c r="BIP42" s="244"/>
      <c r="BIQ42" s="244"/>
      <c r="BIR42" s="244"/>
      <c r="BIS42" s="244"/>
      <c r="BIT42" s="244"/>
      <c r="BIU42" s="244"/>
      <c r="BIV42" s="244"/>
      <c r="BIW42" s="244"/>
      <c r="BIX42" s="244"/>
      <c r="BIY42" s="244"/>
      <c r="BIZ42" s="244"/>
      <c r="BJA42" s="244"/>
      <c r="BJB42" s="244"/>
      <c r="BJC42" s="244"/>
      <c r="BJD42" s="244"/>
      <c r="BJE42" s="244"/>
      <c r="BJF42" s="244"/>
      <c r="BJG42" s="244"/>
      <c r="BJH42" s="244"/>
      <c r="BJI42" s="244"/>
      <c r="BJJ42" s="244"/>
      <c r="BJK42" s="244"/>
      <c r="BJL42" s="244"/>
      <c r="BJM42" s="244"/>
      <c r="BJN42" s="244"/>
      <c r="BJO42" s="244"/>
      <c r="BJP42" s="244"/>
      <c r="BJQ42" s="244"/>
      <c r="BJR42" s="244"/>
      <c r="BJS42" s="244"/>
      <c r="BJT42" s="244"/>
      <c r="BJU42" s="244"/>
      <c r="BJV42" s="244"/>
      <c r="BJW42" s="244"/>
      <c r="BJX42" s="244"/>
      <c r="BJY42" s="244"/>
      <c r="BJZ42" s="244"/>
      <c r="BKA42" s="244"/>
      <c r="BKB42" s="244"/>
      <c r="BKC42" s="244"/>
      <c r="BKD42" s="244"/>
      <c r="BKE42" s="244"/>
      <c r="BKF42" s="244"/>
      <c r="BKG42" s="244"/>
      <c r="BKH42" s="244"/>
      <c r="BKI42" s="244"/>
      <c r="BKJ42" s="244"/>
      <c r="BKK42" s="244"/>
      <c r="BKL42" s="244"/>
      <c r="BKM42" s="244"/>
      <c r="BKN42" s="244"/>
      <c r="BKO42" s="244"/>
      <c r="BKP42" s="244"/>
      <c r="BKQ42" s="244"/>
      <c r="BKR42" s="244"/>
      <c r="BKS42" s="244"/>
      <c r="BKT42" s="244"/>
      <c r="BKU42" s="244"/>
      <c r="BKV42" s="244"/>
      <c r="BKW42" s="244"/>
      <c r="BKX42" s="244"/>
      <c r="BKY42" s="244"/>
      <c r="BKZ42" s="244"/>
      <c r="BLA42" s="244"/>
      <c r="BLB42" s="244"/>
      <c r="BLC42" s="244"/>
      <c r="BLD42" s="244"/>
      <c r="BLE42" s="244"/>
      <c r="BLF42" s="244"/>
      <c r="BLG42" s="244"/>
      <c r="BLH42" s="244"/>
      <c r="BLI42" s="244"/>
      <c r="BLJ42" s="244"/>
      <c r="BLK42" s="244"/>
      <c r="BLL42" s="244"/>
      <c r="BLM42" s="244"/>
      <c r="BLN42" s="244"/>
      <c r="BLO42" s="244"/>
      <c r="BLP42" s="244"/>
      <c r="BLQ42" s="244"/>
      <c r="BLR42" s="244"/>
      <c r="BLS42" s="244"/>
      <c r="BLT42" s="244"/>
      <c r="BLU42" s="244"/>
      <c r="BLV42" s="244"/>
      <c r="BLW42" s="244"/>
      <c r="BLX42" s="244"/>
      <c r="BLY42" s="244"/>
      <c r="BLZ42" s="244"/>
      <c r="BMA42" s="244"/>
      <c r="BMB42" s="244"/>
      <c r="BMC42" s="244"/>
      <c r="BMD42" s="244"/>
      <c r="BME42" s="244"/>
      <c r="BMF42" s="244"/>
      <c r="BMG42" s="244"/>
      <c r="BMH42" s="244"/>
      <c r="BMI42" s="244"/>
      <c r="BMJ42" s="244"/>
      <c r="BMK42" s="244"/>
      <c r="BML42" s="244"/>
      <c r="BMM42" s="244"/>
      <c r="BMN42" s="244"/>
      <c r="BMO42" s="244"/>
      <c r="BMP42" s="244"/>
      <c r="BMQ42" s="244"/>
      <c r="BMR42" s="244"/>
      <c r="BMS42" s="244"/>
      <c r="BMT42" s="244"/>
      <c r="BMU42" s="244"/>
      <c r="BMV42" s="244"/>
      <c r="BMW42" s="244"/>
      <c r="BMX42" s="244"/>
      <c r="BMY42" s="244"/>
      <c r="BMZ42" s="244"/>
      <c r="BNA42" s="244"/>
      <c r="BNB42" s="244"/>
      <c r="BNC42" s="244"/>
      <c r="BND42" s="244"/>
      <c r="BNE42" s="244"/>
      <c r="BNF42" s="244"/>
      <c r="BNG42" s="244"/>
      <c r="BNH42" s="244"/>
      <c r="BNI42" s="244"/>
      <c r="BNJ42" s="244"/>
      <c r="BNK42" s="244"/>
      <c r="BNL42" s="244"/>
      <c r="BNM42" s="244"/>
      <c r="BNN42" s="244"/>
      <c r="BNO42" s="244"/>
      <c r="BNP42" s="244"/>
      <c r="BNQ42" s="244"/>
      <c r="BNR42" s="244"/>
      <c r="BNS42" s="244"/>
      <c r="BNT42" s="244"/>
      <c r="BNU42" s="244"/>
      <c r="BNV42" s="244"/>
      <c r="BNW42" s="244"/>
      <c r="BNX42" s="244"/>
      <c r="BNY42" s="244"/>
      <c r="BNZ42" s="244"/>
      <c r="BOA42" s="244"/>
      <c r="BOB42" s="244"/>
      <c r="BOC42" s="244"/>
      <c r="BOD42" s="244"/>
      <c r="BOE42" s="244"/>
      <c r="BOF42" s="244"/>
      <c r="BOG42" s="244"/>
      <c r="BOH42" s="244"/>
      <c r="BOI42" s="244"/>
      <c r="BOJ42" s="244"/>
      <c r="BOK42" s="244"/>
      <c r="BOL42" s="244"/>
      <c r="BOM42" s="244"/>
      <c r="BON42" s="244"/>
      <c r="BOO42" s="244"/>
      <c r="BOP42" s="244"/>
      <c r="BOQ42" s="244"/>
      <c r="BOR42" s="244"/>
      <c r="BOS42" s="244"/>
      <c r="BOT42" s="244"/>
      <c r="BOU42" s="244"/>
      <c r="BOV42" s="244"/>
      <c r="BOW42" s="244"/>
      <c r="BOX42" s="244"/>
      <c r="BOY42" s="244"/>
      <c r="BOZ42" s="244"/>
      <c r="BPA42" s="244"/>
      <c r="BPB42" s="244"/>
      <c r="BPC42" s="244"/>
      <c r="BPD42" s="244"/>
      <c r="BPE42" s="244"/>
      <c r="BPF42" s="244"/>
      <c r="BPG42" s="244"/>
      <c r="BPH42" s="244"/>
      <c r="BPI42" s="244"/>
      <c r="BPJ42" s="244"/>
      <c r="BPK42" s="244"/>
      <c r="BPL42" s="244"/>
      <c r="BPM42" s="244"/>
      <c r="BPN42" s="244"/>
      <c r="BPO42" s="244"/>
      <c r="BPP42" s="244"/>
      <c r="BPQ42" s="244"/>
      <c r="BPR42" s="244"/>
      <c r="BPS42" s="244"/>
      <c r="BPT42" s="244"/>
      <c r="BPU42" s="244"/>
      <c r="BPV42" s="244"/>
      <c r="BPW42" s="244"/>
      <c r="BPX42" s="244"/>
      <c r="BPY42" s="244"/>
      <c r="BPZ42" s="244"/>
      <c r="BQA42" s="244"/>
      <c r="BQB42" s="244"/>
      <c r="BQC42" s="244"/>
      <c r="BQD42" s="244"/>
      <c r="BQE42" s="244"/>
      <c r="BQF42" s="244"/>
      <c r="BQG42" s="244"/>
      <c r="BQH42" s="244"/>
      <c r="BQI42" s="244"/>
      <c r="BQJ42" s="244"/>
      <c r="BQK42" s="244"/>
      <c r="BQL42" s="244"/>
      <c r="BQM42" s="244"/>
      <c r="BQN42" s="244"/>
      <c r="BQO42" s="244"/>
      <c r="BQP42" s="244"/>
      <c r="BQQ42" s="244"/>
      <c r="BQR42" s="244"/>
      <c r="BQS42" s="244"/>
      <c r="BQT42" s="244"/>
      <c r="BQU42" s="244"/>
      <c r="BQV42" s="244"/>
      <c r="BQW42" s="244"/>
      <c r="BQX42" s="244"/>
      <c r="BQY42" s="244"/>
      <c r="BQZ42" s="244"/>
      <c r="BRA42" s="244"/>
      <c r="BRB42" s="244"/>
      <c r="BRC42" s="244"/>
      <c r="BRD42" s="244"/>
      <c r="BRE42" s="244"/>
      <c r="BRF42" s="244"/>
      <c r="BRG42" s="244"/>
      <c r="BRH42" s="244"/>
      <c r="BRI42" s="244"/>
      <c r="BRJ42" s="244"/>
      <c r="BRK42" s="244"/>
      <c r="BRL42" s="244"/>
      <c r="BRM42" s="244"/>
      <c r="BRN42" s="244"/>
      <c r="BRO42" s="244"/>
      <c r="BRP42" s="244"/>
      <c r="BRQ42" s="244"/>
      <c r="BRR42" s="244"/>
      <c r="BRS42" s="244"/>
      <c r="BRT42" s="244"/>
      <c r="BRU42" s="244"/>
      <c r="BRV42" s="244"/>
      <c r="BRW42" s="244"/>
      <c r="BRX42" s="244"/>
      <c r="BRY42" s="244"/>
      <c r="BRZ42" s="244"/>
      <c r="BSA42" s="244"/>
      <c r="BSB42" s="244"/>
      <c r="BSC42" s="244"/>
      <c r="BSD42" s="244"/>
      <c r="BSE42" s="244"/>
      <c r="BSF42" s="244"/>
      <c r="BSG42" s="244"/>
      <c r="BSH42" s="244"/>
      <c r="BSI42" s="244"/>
      <c r="BSJ42" s="244"/>
      <c r="BSK42" s="244"/>
      <c r="BSL42" s="244"/>
      <c r="BSM42" s="244"/>
      <c r="BSN42" s="244"/>
      <c r="BSO42" s="244"/>
      <c r="BSP42" s="244"/>
      <c r="BSQ42" s="244"/>
      <c r="BSR42" s="244"/>
      <c r="BSS42" s="244"/>
      <c r="BST42" s="244"/>
      <c r="BSU42" s="244"/>
      <c r="BSV42" s="244"/>
      <c r="BSW42" s="244"/>
      <c r="BSX42" s="244"/>
      <c r="BSY42" s="244"/>
      <c r="BSZ42" s="244"/>
      <c r="BTA42" s="244"/>
      <c r="BTB42" s="244"/>
      <c r="BTC42" s="244"/>
      <c r="BTD42" s="244"/>
      <c r="BTE42" s="244"/>
      <c r="BTF42" s="244"/>
      <c r="BTG42" s="244"/>
      <c r="BTH42" s="244"/>
      <c r="BTI42" s="244"/>
      <c r="BTJ42" s="244"/>
      <c r="BTK42" s="244"/>
      <c r="BTL42" s="244"/>
      <c r="BTM42" s="244"/>
      <c r="BTN42" s="244"/>
      <c r="BTO42" s="244"/>
      <c r="BTP42" s="244"/>
      <c r="BTQ42" s="244"/>
      <c r="BTR42" s="244"/>
      <c r="BTS42" s="244"/>
      <c r="BTT42" s="244"/>
      <c r="BTU42" s="244"/>
      <c r="BTV42" s="244"/>
      <c r="BTW42" s="244"/>
      <c r="BTX42" s="244"/>
      <c r="BTY42" s="244"/>
      <c r="BTZ42" s="244"/>
      <c r="BUA42" s="244"/>
      <c r="BUB42" s="244"/>
      <c r="BUC42" s="244"/>
      <c r="BUD42" s="244"/>
      <c r="BUE42" s="244"/>
      <c r="BUF42" s="244"/>
      <c r="BUG42" s="244"/>
      <c r="BUH42" s="244"/>
      <c r="BUI42" s="244"/>
      <c r="BUJ42" s="244"/>
      <c r="BUK42" s="244"/>
      <c r="BUL42" s="244"/>
      <c r="BUM42" s="244"/>
      <c r="BUN42" s="244"/>
      <c r="BUO42" s="244"/>
      <c r="BUP42" s="244"/>
      <c r="BUQ42" s="244"/>
      <c r="BUR42" s="244"/>
      <c r="BUS42" s="244"/>
      <c r="BUT42" s="244"/>
      <c r="BUU42" s="244"/>
      <c r="BUV42" s="244"/>
      <c r="BUW42" s="244"/>
      <c r="BUX42" s="244"/>
      <c r="BUY42" s="244"/>
      <c r="BUZ42" s="244"/>
      <c r="BVA42" s="244"/>
      <c r="BVB42" s="244"/>
      <c r="BVC42" s="244"/>
      <c r="BVD42" s="244"/>
      <c r="BVE42" s="244"/>
      <c r="BVF42" s="244"/>
      <c r="BVG42" s="244"/>
      <c r="BVH42" s="244"/>
      <c r="BVI42" s="244"/>
      <c r="BVJ42" s="244"/>
      <c r="BVK42" s="244"/>
      <c r="BVL42" s="244"/>
      <c r="BVM42" s="244"/>
      <c r="BVN42" s="244"/>
      <c r="BVO42" s="244"/>
      <c r="BVP42" s="244"/>
      <c r="BVQ42" s="244"/>
      <c r="BVR42" s="244"/>
      <c r="BVS42" s="244"/>
      <c r="BVT42" s="244"/>
      <c r="BVU42" s="244"/>
      <c r="BVV42" s="244"/>
      <c r="BVW42" s="244"/>
      <c r="BVX42" s="244"/>
      <c r="BVY42" s="244"/>
      <c r="BVZ42" s="244"/>
      <c r="BWA42" s="244"/>
      <c r="BWB42" s="244"/>
      <c r="BWC42" s="244"/>
      <c r="BWD42" s="244"/>
      <c r="BWE42" s="244"/>
      <c r="BWF42" s="244"/>
      <c r="BWG42" s="244"/>
      <c r="BWH42" s="244"/>
      <c r="BWI42" s="244"/>
      <c r="BWJ42" s="244"/>
      <c r="BWK42" s="244"/>
      <c r="BWL42" s="244"/>
      <c r="BWM42" s="244"/>
      <c r="BWN42" s="244"/>
      <c r="BWO42" s="244"/>
      <c r="BWP42" s="244"/>
      <c r="BWQ42" s="244"/>
      <c r="BWR42" s="244"/>
      <c r="BWS42" s="244"/>
      <c r="BWT42" s="244"/>
      <c r="BWU42" s="244"/>
      <c r="BWV42" s="244"/>
      <c r="BWW42" s="244"/>
      <c r="BWX42" s="244"/>
      <c r="BWY42" s="244"/>
      <c r="BWZ42" s="244"/>
      <c r="BXA42" s="244"/>
      <c r="BXB42" s="244"/>
      <c r="BXC42" s="244"/>
      <c r="BXD42" s="244"/>
      <c r="BXE42" s="244"/>
      <c r="BXF42" s="244"/>
      <c r="BXG42" s="244"/>
      <c r="BXH42" s="244"/>
      <c r="BXI42" s="244"/>
      <c r="BXJ42" s="244"/>
      <c r="BXK42" s="244"/>
      <c r="BXL42" s="244"/>
      <c r="BXM42" s="244"/>
      <c r="BXN42" s="244"/>
      <c r="BXO42" s="244"/>
      <c r="BXP42" s="244"/>
      <c r="BXQ42" s="244"/>
      <c r="BXR42" s="244"/>
      <c r="BXS42" s="244"/>
      <c r="BXT42" s="244"/>
      <c r="BXU42" s="244"/>
      <c r="BXV42" s="244"/>
      <c r="BXW42" s="244"/>
      <c r="BXX42" s="244"/>
      <c r="BXY42" s="244"/>
      <c r="BXZ42" s="244"/>
      <c r="BYA42" s="244"/>
      <c r="BYB42" s="244"/>
      <c r="BYC42" s="244"/>
      <c r="BYD42" s="244"/>
      <c r="BYE42" s="244"/>
      <c r="BYF42" s="244"/>
      <c r="BYG42" s="244"/>
      <c r="BYH42" s="244"/>
      <c r="BYI42" s="244"/>
      <c r="BYJ42" s="244"/>
      <c r="BYK42" s="244"/>
      <c r="BYL42" s="244"/>
      <c r="BYM42" s="244"/>
      <c r="BYN42" s="244"/>
      <c r="BYO42" s="244"/>
      <c r="BYP42" s="244"/>
      <c r="BYQ42" s="244"/>
      <c r="BYR42" s="244"/>
      <c r="BYS42" s="244"/>
      <c r="BYT42" s="244"/>
      <c r="BYU42" s="244"/>
      <c r="BYV42" s="244"/>
      <c r="BYW42" s="244"/>
      <c r="BYX42" s="244"/>
      <c r="BYY42" s="244"/>
      <c r="BYZ42" s="244"/>
      <c r="BZA42" s="244"/>
      <c r="BZB42" s="244"/>
      <c r="BZC42" s="244"/>
      <c r="BZD42" s="244"/>
      <c r="BZE42" s="244"/>
      <c r="BZF42" s="244"/>
      <c r="BZG42" s="244"/>
      <c r="BZH42" s="244"/>
      <c r="BZI42" s="244"/>
      <c r="BZJ42" s="244"/>
      <c r="BZK42" s="244"/>
      <c r="BZL42" s="244"/>
      <c r="BZM42" s="244"/>
      <c r="BZN42" s="244"/>
      <c r="BZO42" s="244"/>
      <c r="BZP42" s="244"/>
      <c r="BZQ42" s="244"/>
      <c r="BZR42" s="244"/>
      <c r="BZS42" s="244"/>
      <c r="BZT42" s="244"/>
      <c r="BZU42" s="244"/>
      <c r="BZV42" s="244"/>
      <c r="BZW42" s="244"/>
      <c r="BZX42" s="244"/>
      <c r="BZY42" s="244"/>
      <c r="BZZ42" s="244"/>
      <c r="CAA42" s="244"/>
      <c r="CAB42" s="244"/>
      <c r="CAC42" s="244"/>
      <c r="CAD42" s="244"/>
      <c r="CAE42" s="244"/>
      <c r="CAF42" s="244"/>
      <c r="CAG42" s="244"/>
      <c r="CAH42" s="244"/>
      <c r="CAI42" s="244"/>
      <c r="CAJ42" s="244"/>
      <c r="CAK42" s="244"/>
      <c r="CAL42" s="244"/>
      <c r="CAM42" s="244"/>
      <c r="CAN42" s="244"/>
      <c r="CAO42" s="244"/>
      <c r="CAP42" s="244"/>
      <c r="CAQ42" s="244"/>
      <c r="CAR42" s="244"/>
      <c r="CAS42" s="244"/>
      <c r="CAT42" s="244"/>
      <c r="CAU42" s="244"/>
      <c r="CAV42" s="244"/>
      <c r="CAW42" s="244"/>
      <c r="CAX42" s="244"/>
      <c r="CAY42" s="244"/>
      <c r="CAZ42" s="244"/>
      <c r="CBA42" s="244"/>
      <c r="CBB42" s="244"/>
      <c r="CBC42" s="244"/>
      <c r="CBD42" s="244"/>
      <c r="CBE42" s="244"/>
      <c r="CBF42" s="244"/>
      <c r="CBG42" s="244"/>
      <c r="CBH42" s="244"/>
      <c r="CBI42" s="244"/>
      <c r="CBJ42" s="244"/>
      <c r="CBK42" s="244"/>
      <c r="CBL42" s="244"/>
      <c r="CBM42" s="244"/>
      <c r="CBN42" s="244"/>
      <c r="CBO42" s="244"/>
      <c r="CBP42" s="244"/>
      <c r="CBQ42" s="244"/>
      <c r="CBR42" s="244"/>
      <c r="CBS42" s="244"/>
      <c r="CBT42" s="244"/>
      <c r="CBU42" s="244"/>
      <c r="CBV42" s="244"/>
      <c r="CBW42" s="244"/>
      <c r="CBX42" s="244"/>
      <c r="CBY42" s="244"/>
      <c r="CBZ42" s="244"/>
      <c r="CCA42" s="244"/>
      <c r="CCB42" s="244"/>
      <c r="CCC42" s="244"/>
      <c r="CCD42" s="244"/>
      <c r="CCE42" s="244"/>
      <c r="CCF42" s="244"/>
      <c r="CCG42" s="244"/>
      <c r="CCH42" s="244"/>
      <c r="CCI42" s="244"/>
      <c r="CCJ42" s="244"/>
      <c r="CCK42" s="244"/>
      <c r="CCL42" s="244"/>
      <c r="CCM42" s="244"/>
      <c r="CCN42" s="244"/>
      <c r="CCO42" s="244"/>
      <c r="CCP42" s="244"/>
      <c r="CCQ42" s="244"/>
      <c r="CCR42" s="244"/>
      <c r="CCS42" s="244"/>
      <c r="CCT42" s="244"/>
      <c r="CCU42" s="244"/>
      <c r="CCV42" s="244"/>
      <c r="CCW42" s="244"/>
      <c r="CCX42" s="244"/>
      <c r="CCY42" s="244"/>
      <c r="CCZ42" s="244"/>
      <c r="CDA42" s="244"/>
      <c r="CDB42" s="244"/>
      <c r="CDC42" s="244"/>
      <c r="CDD42" s="244"/>
      <c r="CDE42" s="244"/>
      <c r="CDF42" s="244"/>
      <c r="CDG42" s="244"/>
      <c r="CDH42" s="244"/>
      <c r="CDI42" s="244"/>
      <c r="CDJ42" s="244"/>
      <c r="CDK42" s="244"/>
      <c r="CDL42" s="244"/>
      <c r="CDM42" s="244"/>
      <c r="CDN42" s="244"/>
      <c r="CDO42" s="244"/>
      <c r="CDP42" s="244"/>
      <c r="CDQ42" s="244"/>
      <c r="CDR42" s="244"/>
      <c r="CDS42" s="244"/>
      <c r="CDT42" s="244"/>
      <c r="CDU42" s="244"/>
      <c r="CDV42" s="244"/>
      <c r="CDW42" s="244"/>
      <c r="CDX42" s="244"/>
      <c r="CDY42" s="244"/>
      <c r="CDZ42" s="244"/>
      <c r="CEA42" s="244"/>
      <c r="CEB42" s="244"/>
      <c r="CEC42" s="244"/>
      <c r="CED42" s="244"/>
      <c r="CEE42" s="244"/>
      <c r="CEF42" s="244"/>
      <c r="CEG42" s="244"/>
      <c r="CEH42" s="244"/>
      <c r="CEI42" s="244"/>
      <c r="CEJ42" s="244"/>
      <c r="CEK42" s="244"/>
      <c r="CEL42" s="244"/>
      <c r="CEM42" s="244"/>
      <c r="CEN42" s="244"/>
      <c r="CEO42" s="244"/>
      <c r="CEP42" s="244"/>
      <c r="CEQ42" s="244"/>
      <c r="CER42" s="244"/>
      <c r="CES42" s="244"/>
      <c r="CET42" s="244"/>
      <c r="CEU42" s="244"/>
      <c r="CEV42" s="244"/>
      <c r="CEW42" s="244"/>
      <c r="CEX42" s="244"/>
      <c r="CEY42" s="244"/>
      <c r="CEZ42" s="244"/>
      <c r="CFA42" s="244"/>
      <c r="CFB42" s="244"/>
      <c r="CFC42" s="244"/>
      <c r="CFD42" s="244"/>
      <c r="CFE42" s="244"/>
      <c r="CFF42" s="244"/>
      <c r="CFG42" s="244"/>
      <c r="CFH42" s="244"/>
      <c r="CFI42" s="244"/>
      <c r="CFJ42" s="244"/>
      <c r="CFK42" s="244"/>
      <c r="CFL42" s="244"/>
      <c r="CFM42" s="244"/>
      <c r="CFN42" s="244"/>
      <c r="CFO42" s="244"/>
      <c r="CFP42" s="244"/>
      <c r="CFQ42" s="244"/>
      <c r="CFR42" s="244"/>
      <c r="CFS42" s="244"/>
      <c r="CFT42" s="244"/>
      <c r="CFU42" s="244"/>
      <c r="CFV42" s="244"/>
      <c r="CFW42" s="244"/>
      <c r="CFX42" s="244"/>
      <c r="CFY42" s="244"/>
      <c r="CFZ42" s="244"/>
      <c r="CGA42" s="244"/>
      <c r="CGB42" s="244"/>
      <c r="CGC42" s="244"/>
      <c r="CGD42" s="244"/>
      <c r="CGE42" s="244"/>
      <c r="CGF42" s="244"/>
      <c r="CGG42" s="244"/>
      <c r="CGH42" s="244"/>
      <c r="CGI42" s="244"/>
      <c r="CGJ42" s="244"/>
      <c r="CGK42" s="244"/>
      <c r="CGL42" s="244"/>
      <c r="CGM42" s="244"/>
      <c r="CGN42" s="244"/>
      <c r="CGO42" s="244"/>
      <c r="CGP42" s="244"/>
      <c r="CGQ42" s="244"/>
      <c r="CGR42" s="244"/>
      <c r="CGS42" s="244"/>
      <c r="CGT42" s="244"/>
      <c r="CGU42" s="244"/>
      <c r="CGV42" s="244"/>
      <c r="CGW42" s="244"/>
      <c r="CGX42" s="244"/>
      <c r="CGY42" s="244"/>
      <c r="CGZ42" s="244"/>
      <c r="CHA42" s="244"/>
      <c r="CHB42" s="244"/>
      <c r="CHC42" s="244"/>
      <c r="CHD42" s="244"/>
      <c r="CHE42" s="244"/>
      <c r="CHF42" s="244"/>
      <c r="CHG42" s="244"/>
      <c r="CHH42" s="244"/>
      <c r="CHI42" s="244"/>
      <c r="CHJ42" s="244"/>
      <c r="CHK42" s="244"/>
      <c r="CHL42" s="244"/>
      <c r="CHM42" s="244"/>
      <c r="CHN42" s="244"/>
      <c r="CHO42" s="244"/>
      <c r="CHP42" s="244"/>
      <c r="CHQ42" s="244"/>
      <c r="CHR42" s="244"/>
      <c r="CHS42" s="244"/>
      <c r="CHT42" s="244"/>
      <c r="CHU42" s="244"/>
      <c r="CHV42" s="244"/>
      <c r="CHW42" s="244"/>
      <c r="CHX42" s="244"/>
      <c r="CHY42" s="244"/>
      <c r="CHZ42" s="244"/>
      <c r="CIA42" s="244"/>
      <c r="CIB42" s="244"/>
      <c r="CIC42" s="244"/>
      <c r="CID42" s="244"/>
      <c r="CIE42" s="244"/>
      <c r="CIF42" s="244"/>
      <c r="CIG42" s="244"/>
      <c r="CIH42" s="244"/>
      <c r="CII42" s="244"/>
      <c r="CIJ42" s="244"/>
      <c r="CIK42" s="244"/>
      <c r="CIL42" s="244"/>
      <c r="CIM42" s="244"/>
      <c r="CIN42" s="244"/>
      <c r="CIO42" s="244"/>
      <c r="CIP42" s="244"/>
      <c r="CIQ42" s="244"/>
      <c r="CIR42" s="244"/>
      <c r="CIS42" s="244"/>
      <c r="CIT42" s="244"/>
      <c r="CIU42" s="244"/>
      <c r="CIV42" s="244"/>
      <c r="CIW42" s="244"/>
      <c r="CIX42" s="244"/>
      <c r="CIY42" s="244"/>
      <c r="CIZ42" s="244"/>
      <c r="CJA42" s="244"/>
      <c r="CJB42" s="244"/>
      <c r="CJC42" s="244"/>
      <c r="CJD42" s="244"/>
      <c r="CJE42" s="244"/>
      <c r="CJF42" s="244"/>
      <c r="CJG42" s="244"/>
      <c r="CJH42" s="244"/>
      <c r="CJI42" s="244"/>
      <c r="CJJ42" s="244"/>
      <c r="CJK42" s="244"/>
      <c r="CJL42" s="244"/>
      <c r="CJM42" s="244"/>
      <c r="CJN42" s="244"/>
      <c r="CJO42" s="244"/>
      <c r="CJP42" s="244"/>
      <c r="CJQ42" s="244"/>
      <c r="CJR42" s="244"/>
      <c r="CJS42" s="244"/>
      <c r="CJT42" s="244"/>
      <c r="CJU42" s="244"/>
      <c r="CJV42" s="244"/>
      <c r="CJW42" s="244"/>
      <c r="CJX42" s="244"/>
      <c r="CJY42" s="244"/>
      <c r="CJZ42" s="244"/>
      <c r="CKA42" s="244"/>
      <c r="CKB42" s="244"/>
      <c r="CKC42" s="244"/>
      <c r="CKD42" s="244"/>
      <c r="CKE42" s="244"/>
      <c r="CKF42" s="244"/>
      <c r="CKG42" s="244"/>
      <c r="CKH42" s="244"/>
      <c r="CKI42" s="244"/>
      <c r="CKJ42" s="244"/>
      <c r="CKK42" s="244"/>
      <c r="CKL42" s="244"/>
      <c r="CKM42" s="244"/>
      <c r="CKN42" s="244"/>
      <c r="CKO42" s="244"/>
      <c r="CKP42" s="244"/>
      <c r="CKQ42" s="244"/>
      <c r="CKR42" s="244"/>
      <c r="CKS42" s="244"/>
      <c r="CKT42" s="244"/>
      <c r="CKU42" s="244"/>
      <c r="CKV42" s="244"/>
      <c r="CKW42" s="244"/>
      <c r="CKX42" s="244"/>
      <c r="CKY42" s="244"/>
      <c r="CKZ42" s="244"/>
      <c r="CLA42" s="244"/>
      <c r="CLB42" s="244"/>
      <c r="CLC42" s="244"/>
      <c r="CLD42" s="244"/>
      <c r="CLE42" s="244"/>
      <c r="CLF42" s="244"/>
      <c r="CLG42" s="244"/>
      <c r="CLH42" s="244"/>
      <c r="CLI42" s="244"/>
      <c r="CLJ42" s="244"/>
      <c r="CLK42" s="244"/>
      <c r="CLL42" s="244"/>
      <c r="CLM42" s="244"/>
      <c r="CLN42" s="244"/>
      <c r="CLO42" s="244"/>
      <c r="CLP42" s="244"/>
      <c r="CLQ42" s="244"/>
      <c r="CLR42" s="244"/>
      <c r="CLS42" s="244"/>
      <c r="CLT42" s="244"/>
      <c r="CLU42" s="244"/>
      <c r="CLV42" s="244"/>
      <c r="CLW42" s="244"/>
      <c r="CLX42" s="244"/>
      <c r="CLY42" s="244"/>
      <c r="CLZ42" s="244"/>
      <c r="CMA42" s="244"/>
      <c r="CMB42" s="244"/>
      <c r="CMC42" s="244"/>
      <c r="CMD42" s="244"/>
      <c r="CME42" s="244"/>
      <c r="CMF42" s="244"/>
      <c r="CMG42" s="244"/>
      <c r="CMH42" s="244"/>
      <c r="CMI42" s="244"/>
      <c r="CMJ42" s="244"/>
      <c r="CMK42" s="244"/>
      <c r="CML42" s="244"/>
      <c r="CMM42" s="244"/>
      <c r="CMN42" s="244"/>
      <c r="CMO42" s="244"/>
      <c r="CMP42" s="244"/>
      <c r="CMQ42" s="244"/>
      <c r="CMR42" s="244"/>
      <c r="CMS42" s="244"/>
      <c r="CMT42" s="244"/>
      <c r="CMU42" s="244"/>
      <c r="CMV42" s="244"/>
      <c r="CMW42" s="244"/>
      <c r="CMX42" s="244"/>
      <c r="CMY42" s="244"/>
      <c r="CMZ42" s="244"/>
      <c r="CNA42" s="244"/>
      <c r="CNB42" s="244"/>
      <c r="CNC42" s="244"/>
      <c r="CND42" s="244"/>
      <c r="CNE42" s="244"/>
      <c r="CNF42" s="244"/>
      <c r="CNG42" s="244"/>
      <c r="CNH42" s="244"/>
      <c r="CNI42" s="244"/>
      <c r="CNJ42" s="244"/>
      <c r="CNK42" s="244"/>
      <c r="CNL42" s="244"/>
      <c r="CNM42" s="244"/>
      <c r="CNN42" s="244"/>
      <c r="CNO42" s="244"/>
      <c r="CNP42" s="244"/>
      <c r="CNQ42" s="244"/>
      <c r="CNR42" s="244"/>
      <c r="CNS42" s="244"/>
      <c r="CNT42" s="244"/>
      <c r="CNU42" s="244"/>
      <c r="CNV42" s="244"/>
      <c r="CNW42" s="244"/>
      <c r="CNX42" s="244"/>
      <c r="CNY42" s="244"/>
      <c r="CNZ42" s="244"/>
      <c r="COA42" s="244"/>
      <c r="COB42" s="244"/>
      <c r="COC42" s="244"/>
      <c r="COD42" s="244"/>
      <c r="COE42" s="244"/>
      <c r="COF42" s="244"/>
      <c r="COG42" s="244"/>
      <c r="COH42" s="244"/>
      <c r="COI42" s="244"/>
      <c r="COJ42" s="244"/>
      <c r="COK42" s="244"/>
      <c r="COL42" s="244"/>
      <c r="COM42" s="244"/>
      <c r="CON42" s="244"/>
      <c r="COO42" s="244"/>
      <c r="COP42" s="244"/>
      <c r="COQ42" s="244"/>
      <c r="COR42" s="244"/>
      <c r="COS42" s="244"/>
      <c r="COT42" s="244"/>
      <c r="COU42" s="244"/>
      <c r="COV42" s="244"/>
      <c r="COW42" s="244"/>
      <c r="COX42" s="244"/>
      <c r="COY42" s="244"/>
      <c r="COZ42" s="244"/>
      <c r="CPA42" s="244"/>
      <c r="CPB42" s="244"/>
      <c r="CPC42" s="244"/>
      <c r="CPD42" s="244"/>
      <c r="CPE42" s="244"/>
      <c r="CPF42" s="244"/>
      <c r="CPG42" s="244"/>
      <c r="CPH42" s="244"/>
      <c r="CPI42" s="244"/>
      <c r="CPJ42" s="244"/>
      <c r="CPK42" s="244"/>
      <c r="CPL42" s="244"/>
      <c r="CPM42" s="244"/>
      <c r="CPN42" s="244"/>
      <c r="CPO42" s="244"/>
      <c r="CPP42" s="244"/>
      <c r="CPQ42" s="244"/>
      <c r="CPR42" s="244"/>
      <c r="CPS42" s="244"/>
      <c r="CPT42" s="244"/>
      <c r="CPU42" s="244"/>
      <c r="CPV42" s="244"/>
      <c r="CPW42" s="244"/>
      <c r="CPX42" s="244"/>
      <c r="CPY42" s="244"/>
      <c r="CPZ42" s="244"/>
      <c r="CQA42" s="244"/>
      <c r="CQB42" s="244"/>
      <c r="CQC42" s="244"/>
      <c r="CQD42" s="244"/>
      <c r="CQE42" s="244"/>
      <c r="CQF42" s="244"/>
      <c r="CQG42" s="244"/>
      <c r="CQH42" s="244"/>
      <c r="CQI42" s="244"/>
      <c r="CQJ42" s="244"/>
      <c r="CQK42" s="244"/>
      <c r="CQL42" s="244"/>
      <c r="CQM42" s="244"/>
      <c r="CQN42" s="244"/>
      <c r="CQO42" s="244"/>
      <c r="CQP42" s="244"/>
      <c r="CQQ42" s="244"/>
      <c r="CQR42" s="244"/>
      <c r="CQS42" s="244"/>
      <c r="CQT42" s="244"/>
      <c r="CQU42" s="244"/>
      <c r="CQV42" s="244"/>
      <c r="CQW42" s="244"/>
      <c r="CQX42" s="244"/>
      <c r="CQY42" s="244"/>
      <c r="CQZ42" s="244"/>
      <c r="CRA42" s="244"/>
      <c r="CRB42" s="244"/>
      <c r="CRC42" s="244"/>
      <c r="CRD42" s="244"/>
      <c r="CRE42" s="244"/>
      <c r="CRF42" s="244"/>
      <c r="CRG42" s="244"/>
      <c r="CRH42" s="244"/>
      <c r="CRI42" s="244"/>
      <c r="CRJ42" s="244"/>
      <c r="CRK42" s="244"/>
      <c r="CRL42" s="244"/>
      <c r="CRM42" s="244"/>
      <c r="CRN42" s="244"/>
      <c r="CRO42" s="244"/>
      <c r="CRP42" s="244"/>
      <c r="CRQ42" s="244"/>
      <c r="CRR42" s="244"/>
      <c r="CRS42" s="244"/>
      <c r="CRT42" s="244"/>
      <c r="CRU42" s="244"/>
      <c r="CRV42" s="244"/>
      <c r="CRW42" s="244"/>
      <c r="CRX42" s="244"/>
      <c r="CRY42" s="244"/>
      <c r="CRZ42" s="244"/>
      <c r="CSA42" s="244"/>
      <c r="CSB42" s="244"/>
      <c r="CSC42" s="244"/>
      <c r="CSD42" s="244"/>
      <c r="CSE42" s="244"/>
      <c r="CSF42" s="244"/>
      <c r="CSG42" s="244"/>
      <c r="CSH42" s="244"/>
      <c r="CSI42" s="244"/>
      <c r="CSJ42" s="244"/>
      <c r="CSK42" s="244"/>
      <c r="CSL42" s="244"/>
      <c r="CSM42" s="244"/>
      <c r="CSN42" s="244"/>
      <c r="CSO42" s="244"/>
      <c r="CSP42" s="244"/>
      <c r="CSQ42" s="244"/>
      <c r="CSR42" s="244"/>
      <c r="CSS42" s="244"/>
      <c r="CST42" s="244"/>
      <c r="CSU42" s="244"/>
      <c r="CSV42" s="244"/>
      <c r="CSW42" s="244"/>
      <c r="CSX42" s="244"/>
      <c r="CSY42" s="244"/>
      <c r="CSZ42" s="244"/>
      <c r="CTA42" s="244"/>
      <c r="CTB42" s="244"/>
      <c r="CTC42" s="244"/>
      <c r="CTD42" s="244"/>
      <c r="CTE42" s="244"/>
      <c r="CTF42" s="244"/>
      <c r="CTG42" s="244"/>
      <c r="CTH42" s="244"/>
      <c r="CTI42" s="244"/>
      <c r="CTJ42" s="244"/>
      <c r="CTK42" s="244"/>
      <c r="CTL42" s="244"/>
      <c r="CTM42" s="244"/>
      <c r="CTN42" s="244"/>
      <c r="CTO42" s="244"/>
      <c r="CTP42" s="244"/>
      <c r="CTQ42" s="244"/>
      <c r="CTR42" s="244"/>
      <c r="CTS42" s="244"/>
      <c r="CTT42" s="244"/>
      <c r="CTU42" s="244"/>
      <c r="CTV42" s="244"/>
      <c r="CTW42" s="244"/>
      <c r="CTX42" s="244"/>
      <c r="CTY42" s="244"/>
      <c r="CTZ42" s="244"/>
      <c r="CUA42" s="244"/>
      <c r="CUB42" s="244"/>
      <c r="CUC42" s="244"/>
      <c r="CUD42" s="244"/>
      <c r="CUE42" s="244"/>
      <c r="CUF42" s="244"/>
      <c r="CUG42" s="244"/>
      <c r="CUH42" s="244"/>
      <c r="CUI42" s="244"/>
      <c r="CUJ42" s="244"/>
      <c r="CUK42" s="244"/>
      <c r="CUL42" s="244"/>
      <c r="CUM42" s="244"/>
      <c r="CUN42" s="244"/>
      <c r="CUO42" s="244"/>
      <c r="CUP42" s="244"/>
      <c r="CUQ42" s="244"/>
      <c r="CUR42" s="244"/>
      <c r="CUS42" s="244"/>
      <c r="CUT42" s="244"/>
      <c r="CUU42" s="244"/>
      <c r="CUV42" s="244"/>
      <c r="CUW42" s="244"/>
      <c r="CUX42" s="244"/>
      <c r="CUY42" s="244"/>
      <c r="CUZ42" s="244"/>
      <c r="CVA42" s="244"/>
      <c r="CVB42" s="244"/>
      <c r="CVC42" s="244"/>
      <c r="CVD42" s="244"/>
      <c r="CVE42" s="244"/>
      <c r="CVF42" s="244"/>
      <c r="CVG42" s="244"/>
      <c r="CVH42" s="244"/>
      <c r="CVI42" s="244"/>
      <c r="CVJ42" s="244"/>
      <c r="CVK42" s="244"/>
      <c r="CVL42" s="244"/>
      <c r="CVM42" s="244"/>
      <c r="CVN42" s="244"/>
      <c r="CVO42" s="244"/>
      <c r="CVP42" s="244"/>
      <c r="CVQ42" s="244"/>
      <c r="CVR42" s="244"/>
      <c r="CVS42" s="244"/>
      <c r="CVT42" s="244"/>
      <c r="CVU42" s="244"/>
      <c r="CVV42" s="244"/>
      <c r="CVW42" s="244"/>
      <c r="CVX42" s="244"/>
      <c r="CVY42" s="244"/>
      <c r="CVZ42" s="244"/>
      <c r="CWA42" s="244"/>
      <c r="CWB42" s="244"/>
      <c r="CWC42" s="244"/>
      <c r="CWD42" s="244"/>
      <c r="CWE42" s="244"/>
      <c r="CWF42" s="244"/>
      <c r="CWG42" s="244"/>
      <c r="CWH42" s="244"/>
      <c r="CWI42" s="244"/>
      <c r="CWJ42" s="244"/>
      <c r="CWK42" s="244"/>
      <c r="CWL42" s="244"/>
      <c r="CWM42" s="244"/>
      <c r="CWN42" s="244"/>
      <c r="CWO42" s="244"/>
      <c r="CWP42" s="244"/>
      <c r="CWQ42" s="244"/>
      <c r="CWR42" s="244"/>
      <c r="CWS42" s="244"/>
      <c r="CWT42" s="244"/>
      <c r="CWU42" s="244"/>
      <c r="CWV42" s="244"/>
      <c r="CWW42" s="244"/>
      <c r="CWX42" s="244"/>
      <c r="CWY42" s="244"/>
      <c r="CWZ42" s="244"/>
      <c r="CXA42" s="244"/>
      <c r="CXB42" s="244"/>
      <c r="CXC42" s="244"/>
      <c r="CXD42" s="244"/>
      <c r="CXE42" s="244"/>
      <c r="CXF42" s="244"/>
      <c r="CXG42" s="244"/>
      <c r="CXH42" s="244"/>
      <c r="CXI42" s="244"/>
      <c r="CXJ42" s="244"/>
      <c r="CXK42" s="244"/>
      <c r="CXL42" s="244"/>
      <c r="CXM42" s="244"/>
      <c r="CXN42" s="244"/>
      <c r="CXO42" s="244"/>
      <c r="CXP42" s="244"/>
      <c r="CXQ42" s="244"/>
      <c r="CXR42" s="244"/>
      <c r="CXS42" s="244"/>
      <c r="CXT42" s="244"/>
      <c r="CXU42" s="244"/>
      <c r="CXV42" s="244"/>
      <c r="CXW42" s="244"/>
      <c r="CXX42" s="244"/>
      <c r="CXY42" s="244"/>
      <c r="CXZ42" s="244"/>
      <c r="CYA42" s="244"/>
      <c r="CYB42" s="244"/>
      <c r="CYC42" s="244"/>
      <c r="CYD42" s="244"/>
      <c r="CYE42" s="244"/>
      <c r="CYF42" s="244"/>
      <c r="CYG42" s="244"/>
      <c r="CYH42" s="244"/>
      <c r="CYI42" s="244"/>
      <c r="CYJ42" s="244"/>
      <c r="CYK42" s="244"/>
      <c r="CYL42" s="244"/>
      <c r="CYM42" s="244"/>
      <c r="CYN42" s="244"/>
      <c r="CYO42" s="244"/>
      <c r="CYP42" s="244"/>
      <c r="CYQ42" s="244"/>
      <c r="CYR42" s="244"/>
      <c r="CYS42" s="244"/>
      <c r="CYT42" s="244"/>
      <c r="CYU42" s="244"/>
      <c r="CYV42" s="244"/>
      <c r="CYW42" s="244"/>
      <c r="CYX42" s="244"/>
      <c r="CYY42" s="244"/>
      <c r="CYZ42" s="244"/>
      <c r="CZA42" s="244"/>
      <c r="CZB42" s="244"/>
      <c r="CZC42" s="244"/>
      <c r="CZD42" s="244"/>
      <c r="CZE42" s="244"/>
      <c r="CZF42" s="244"/>
      <c r="CZG42" s="244"/>
      <c r="CZH42" s="244"/>
      <c r="CZI42" s="244"/>
      <c r="CZJ42" s="244"/>
      <c r="CZK42" s="244"/>
      <c r="CZL42" s="244"/>
      <c r="CZM42" s="244"/>
      <c r="CZN42" s="244"/>
      <c r="CZO42" s="244"/>
      <c r="CZP42" s="244"/>
      <c r="CZQ42" s="244"/>
      <c r="CZR42" s="244"/>
      <c r="CZS42" s="244"/>
      <c r="CZT42" s="244"/>
      <c r="CZU42" s="244"/>
      <c r="CZV42" s="244"/>
      <c r="CZW42" s="244"/>
      <c r="CZX42" s="244"/>
      <c r="CZY42" s="244"/>
      <c r="CZZ42" s="244"/>
      <c r="DAA42" s="244"/>
      <c r="DAB42" s="244"/>
      <c r="DAC42" s="244"/>
      <c r="DAD42" s="244"/>
      <c r="DAE42" s="244"/>
      <c r="DAF42" s="244"/>
      <c r="DAG42" s="244"/>
      <c r="DAH42" s="244"/>
      <c r="DAI42" s="244"/>
      <c r="DAJ42" s="244"/>
      <c r="DAK42" s="244"/>
      <c r="DAL42" s="244"/>
      <c r="DAM42" s="244"/>
      <c r="DAN42" s="244"/>
      <c r="DAO42" s="244"/>
      <c r="DAP42" s="244"/>
      <c r="DAQ42" s="244"/>
      <c r="DAR42" s="244"/>
      <c r="DAS42" s="244"/>
      <c r="DAT42" s="244"/>
      <c r="DAU42" s="244"/>
      <c r="DAV42" s="244"/>
      <c r="DAW42" s="244"/>
      <c r="DAX42" s="244"/>
      <c r="DAY42" s="244"/>
      <c r="DAZ42" s="244"/>
      <c r="DBA42" s="244"/>
      <c r="DBB42" s="244"/>
      <c r="DBC42" s="244"/>
      <c r="DBD42" s="244"/>
      <c r="DBE42" s="244"/>
      <c r="DBF42" s="244"/>
      <c r="DBG42" s="244"/>
      <c r="DBH42" s="244"/>
      <c r="DBI42" s="244"/>
      <c r="DBJ42" s="244"/>
      <c r="DBK42" s="244"/>
      <c r="DBL42" s="244"/>
      <c r="DBM42" s="244"/>
      <c r="DBN42" s="244"/>
      <c r="DBO42" s="244"/>
      <c r="DBP42" s="244"/>
      <c r="DBQ42" s="244"/>
      <c r="DBR42" s="244"/>
      <c r="DBS42" s="244"/>
      <c r="DBT42" s="244"/>
      <c r="DBU42" s="244"/>
      <c r="DBV42" s="244"/>
      <c r="DBW42" s="244"/>
      <c r="DBX42" s="244"/>
      <c r="DBY42" s="244"/>
      <c r="DBZ42" s="244"/>
      <c r="DCA42" s="244"/>
      <c r="DCB42" s="244"/>
      <c r="DCC42" s="244"/>
      <c r="DCD42" s="244"/>
      <c r="DCE42" s="244"/>
      <c r="DCF42" s="244"/>
      <c r="DCG42" s="244"/>
      <c r="DCH42" s="244"/>
      <c r="DCI42" s="244"/>
      <c r="DCJ42" s="244"/>
      <c r="DCK42" s="244"/>
      <c r="DCL42" s="244"/>
      <c r="DCM42" s="244"/>
      <c r="DCN42" s="244"/>
      <c r="DCO42" s="244"/>
      <c r="DCP42" s="244"/>
      <c r="DCQ42" s="244"/>
      <c r="DCR42" s="244"/>
      <c r="DCS42" s="244"/>
      <c r="DCT42" s="244"/>
      <c r="DCU42" s="244"/>
      <c r="DCV42" s="244"/>
      <c r="DCW42" s="244"/>
      <c r="DCX42" s="244"/>
      <c r="DCY42" s="244"/>
      <c r="DCZ42" s="244"/>
      <c r="DDA42" s="244"/>
      <c r="DDB42" s="244"/>
      <c r="DDC42" s="244"/>
      <c r="DDD42" s="244"/>
      <c r="DDE42" s="244"/>
      <c r="DDF42" s="244"/>
      <c r="DDG42" s="244"/>
      <c r="DDH42" s="244"/>
      <c r="DDI42" s="244"/>
      <c r="DDJ42" s="244"/>
      <c r="DDK42" s="244"/>
      <c r="DDL42" s="244"/>
      <c r="DDM42" s="244"/>
      <c r="DDN42" s="244"/>
      <c r="DDO42" s="244"/>
      <c r="DDP42" s="244"/>
      <c r="DDQ42" s="244"/>
      <c r="DDR42" s="244"/>
      <c r="DDS42" s="244"/>
      <c r="DDT42" s="244"/>
      <c r="DDU42" s="244"/>
      <c r="DDV42" s="244"/>
      <c r="DDW42" s="244"/>
      <c r="DDX42" s="244"/>
      <c r="DDY42" s="244"/>
      <c r="DDZ42" s="244"/>
      <c r="DEA42" s="244"/>
      <c r="DEB42" s="244"/>
      <c r="DEC42" s="244"/>
      <c r="DED42" s="244"/>
      <c r="DEE42" s="244"/>
      <c r="DEF42" s="244"/>
      <c r="DEG42" s="244"/>
      <c r="DEH42" s="244"/>
      <c r="DEI42" s="244"/>
      <c r="DEJ42" s="244"/>
      <c r="DEK42" s="244"/>
      <c r="DEL42" s="244"/>
      <c r="DEM42" s="244"/>
      <c r="DEN42" s="244"/>
      <c r="DEO42" s="244"/>
      <c r="DEP42" s="244"/>
      <c r="DEQ42" s="244"/>
      <c r="DER42" s="244"/>
      <c r="DES42" s="244"/>
      <c r="DET42" s="244"/>
      <c r="DEU42" s="244"/>
      <c r="DEV42" s="244"/>
      <c r="DEW42" s="244"/>
      <c r="DEX42" s="244"/>
      <c r="DEY42" s="244"/>
      <c r="DEZ42" s="244"/>
      <c r="DFA42" s="244"/>
      <c r="DFB42" s="244"/>
      <c r="DFC42" s="244"/>
      <c r="DFD42" s="244"/>
      <c r="DFE42" s="244"/>
      <c r="DFF42" s="244"/>
      <c r="DFG42" s="244"/>
      <c r="DFH42" s="244"/>
      <c r="DFI42" s="244"/>
      <c r="DFJ42" s="244"/>
      <c r="DFK42" s="244"/>
      <c r="DFL42" s="244"/>
      <c r="DFM42" s="244"/>
      <c r="DFN42" s="244"/>
      <c r="DFO42" s="244"/>
      <c r="DFP42" s="244"/>
      <c r="DFQ42" s="244"/>
      <c r="DFR42" s="244"/>
      <c r="DFS42" s="244"/>
      <c r="DFT42" s="244"/>
      <c r="DFU42" s="244"/>
      <c r="DFV42" s="244"/>
      <c r="DFW42" s="244"/>
      <c r="DFX42" s="244"/>
      <c r="DFY42" s="244"/>
      <c r="DFZ42" s="244"/>
      <c r="DGA42" s="244"/>
      <c r="DGB42" s="244"/>
      <c r="DGC42" s="244"/>
      <c r="DGD42" s="244"/>
      <c r="DGE42" s="244"/>
      <c r="DGF42" s="244"/>
      <c r="DGG42" s="244"/>
      <c r="DGH42" s="244"/>
      <c r="DGI42" s="244"/>
      <c r="DGJ42" s="244"/>
      <c r="DGK42" s="244"/>
      <c r="DGL42" s="244"/>
      <c r="DGM42" s="244"/>
      <c r="DGN42" s="244"/>
      <c r="DGO42" s="244"/>
      <c r="DGP42" s="244"/>
      <c r="DGQ42" s="244"/>
      <c r="DGR42" s="244"/>
      <c r="DGS42" s="244"/>
      <c r="DGT42" s="244"/>
      <c r="DGU42" s="244"/>
      <c r="DGV42" s="244"/>
      <c r="DGW42" s="244"/>
      <c r="DGX42" s="244"/>
      <c r="DGY42" s="244"/>
      <c r="DGZ42" s="244"/>
      <c r="DHA42" s="244"/>
      <c r="DHB42" s="244"/>
      <c r="DHC42" s="244"/>
      <c r="DHD42" s="244"/>
      <c r="DHE42" s="244"/>
      <c r="DHF42" s="244"/>
      <c r="DHG42" s="244"/>
      <c r="DHH42" s="244"/>
      <c r="DHI42" s="244"/>
      <c r="DHJ42" s="244"/>
      <c r="DHK42" s="244"/>
      <c r="DHL42" s="244"/>
      <c r="DHM42" s="244"/>
      <c r="DHN42" s="244"/>
      <c r="DHO42" s="244"/>
      <c r="DHP42" s="244"/>
      <c r="DHQ42" s="244"/>
      <c r="DHR42" s="244"/>
      <c r="DHS42" s="244"/>
      <c r="DHT42" s="244"/>
      <c r="DHU42" s="244"/>
      <c r="DHV42" s="244"/>
      <c r="DHW42" s="244"/>
      <c r="DHX42" s="244"/>
      <c r="DHY42" s="244"/>
      <c r="DHZ42" s="244"/>
      <c r="DIA42" s="244"/>
      <c r="DIB42" s="244"/>
      <c r="DIC42" s="244"/>
      <c r="DID42" s="244"/>
      <c r="DIE42" s="244"/>
      <c r="DIF42" s="244"/>
      <c r="DIG42" s="244"/>
      <c r="DIH42" s="244"/>
      <c r="DII42" s="244"/>
      <c r="DIJ42" s="244"/>
      <c r="DIK42" s="244"/>
      <c r="DIL42" s="244"/>
      <c r="DIM42" s="244"/>
      <c r="DIN42" s="244"/>
      <c r="DIO42" s="244"/>
      <c r="DIP42" s="244"/>
      <c r="DIQ42" s="244"/>
      <c r="DIR42" s="244"/>
      <c r="DIS42" s="244"/>
      <c r="DIT42" s="244"/>
      <c r="DIU42" s="244"/>
      <c r="DIV42" s="244"/>
      <c r="DIW42" s="244"/>
      <c r="DIX42" s="244"/>
      <c r="DIY42" s="244"/>
      <c r="DIZ42" s="244"/>
      <c r="DJA42" s="244"/>
      <c r="DJB42" s="244"/>
      <c r="DJC42" s="244"/>
      <c r="DJD42" s="244"/>
      <c r="DJE42" s="244"/>
      <c r="DJF42" s="244"/>
      <c r="DJG42" s="244"/>
      <c r="DJH42" s="244"/>
      <c r="DJI42" s="244"/>
      <c r="DJJ42" s="244"/>
      <c r="DJK42" s="244"/>
      <c r="DJL42" s="244"/>
      <c r="DJM42" s="244"/>
      <c r="DJN42" s="244"/>
      <c r="DJO42" s="244"/>
      <c r="DJP42" s="244"/>
      <c r="DJQ42" s="244"/>
      <c r="DJR42" s="244"/>
      <c r="DJS42" s="244"/>
      <c r="DJT42" s="244"/>
      <c r="DJU42" s="244"/>
      <c r="DJV42" s="244"/>
      <c r="DJW42" s="244"/>
      <c r="DJX42" s="244"/>
      <c r="DJY42" s="244"/>
      <c r="DJZ42" s="244"/>
      <c r="DKA42" s="244"/>
      <c r="DKB42" s="244"/>
      <c r="DKC42" s="244"/>
      <c r="DKD42" s="244"/>
      <c r="DKE42" s="244"/>
      <c r="DKF42" s="244"/>
      <c r="DKG42" s="244"/>
      <c r="DKH42" s="244"/>
      <c r="DKI42" s="244"/>
      <c r="DKJ42" s="244"/>
      <c r="DKK42" s="244"/>
      <c r="DKL42" s="244"/>
      <c r="DKM42" s="244"/>
      <c r="DKN42" s="244"/>
      <c r="DKO42" s="244"/>
      <c r="DKP42" s="244"/>
      <c r="DKQ42" s="244"/>
      <c r="DKR42" s="244"/>
      <c r="DKS42" s="244"/>
      <c r="DKT42" s="244"/>
      <c r="DKU42" s="244"/>
      <c r="DKV42" s="244"/>
      <c r="DKW42" s="244"/>
      <c r="DKX42" s="244"/>
      <c r="DKY42" s="244"/>
      <c r="DKZ42" s="244"/>
      <c r="DLA42" s="244"/>
      <c r="DLB42" s="244"/>
      <c r="DLC42" s="244"/>
      <c r="DLD42" s="244"/>
      <c r="DLE42" s="244"/>
      <c r="DLF42" s="244"/>
      <c r="DLG42" s="244"/>
      <c r="DLH42" s="244"/>
      <c r="DLI42" s="244"/>
      <c r="DLJ42" s="244"/>
      <c r="DLK42" s="244"/>
      <c r="DLL42" s="244"/>
      <c r="DLM42" s="244"/>
      <c r="DLN42" s="244"/>
      <c r="DLO42" s="244"/>
      <c r="DLP42" s="244"/>
      <c r="DLQ42" s="244"/>
      <c r="DLR42" s="244"/>
      <c r="DLS42" s="244"/>
      <c r="DLT42" s="244"/>
      <c r="DLU42" s="244"/>
      <c r="DLV42" s="244"/>
      <c r="DLW42" s="244"/>
      <c r="DLX42" s="244"/>
      <c r="DLY42" s="244"/>
      <c r="DLZ42" s="244"/>
      <c r="DMA42" s="244"/>
      <c r="DMB42" s="244"/>
      <c r="DMC42" s="244"/>
      <c r="DMD42" s="244"/>
      <c r="DME42" s="244"/>
      <c r="DMF42" s="244"/>
      <c r="DMG42" s="244"/>
      <c r="DMH42" s="244"/>
      <c r="DMI42" s="244"/>
      <c r="DMJ42" s="244"/>
      <c r="DMK42" s="244"/>
      <c r="DML42" s="244"/>
      <c r="DMM42" s="244"/>
      <c r="DMN42" s="244"/>
      <c r="DMO42" s="244"/>
      <c r="DMP42" s="244"/>
      <c r="DMQ42" s="244"/>
      <c r="DMR42" s="244"/>
      <c r="DMS42" s="244"/>
      <c r="DMT42" s="244"/>
      <c r="DMU42" s="244"/>
      <c r="DMV42" s="244"/>
      <c r="DMW42" s="244"/>
      <c r="DMX42" s="244"/>
      <c r="DMY42" s="244"/>
      <c r="DMZ42" s="244"/>
      <c r="DNA42" s="244"/>
      <c r="DNB42" s="244"/>
      <c r="DNC42" s="244"/>
      <c r="DND42" s="244"/>
      <c r="DNE42" s="244"/>
      <c r="DNF42" s="244"/>
      <c r="DNG42" s="244"/>
      <c r="DNH42" s="244"/>
      <c r="DNI42" s="244"/>
      <c r="DNJ42" s="244"/>
      <c r="DNK42" s="244"/>
      <c r="DNL42" s="244"/>
      <c r="DNM42" s="244"/>
      <c r="DNN42" s="244"/>
      <c r="DNO42" s="244"/>
      <c r="DNP42" s="244"/>
      <c r="DNQ42" s="244"/>
      <c r="DNR42" s="244"/>
      <c r="DNS42" s="244"/>
      <c r="DNT42" s="244"/>
      <c r="DNU42" s="244"/>
      <c r="DNV42" s="244"/>
      <c r="DNW42" s="244"/>
      <c r="DNX42" s="244"/>
      <c r="DNY42" s="244"/>
      <c r="DNZ42" s="244"/>
      <c r="DOA42" s="244"/>
      <c r="DOB42" s="244"/>
      <c r="DOC42" s="244"/>
      <c r="DOD42" s="244"/>
      <c r="DOE42" s="244"/>
      <c r="DOF42" s="244"/>
      <c r="DOG42" s="244"/>
      <c r="DOH42" s="244"/>
      <c r="DOI42" s="244"/>
      <c r="DOJ42" s="244"/>
      <c r="DOK42" s="244"/>
      <c r="DOL42" s="244"/>
      <c r="DOM42" s="244"/>
      <c r="DON42" s="244"/>
      <c r="DOO42" s="244"/>
      <c r="DOP42" s="244"/>
      <c r="DOQ42" s="244"/>
      <c r="DOR42" s="244"/>
      <c r="DOS42" s="244"/>
      <c r="DOT42" s="244"/>
      <c r="DOU42" s="244"/>
      <c r="DOV42" s="244"/>
      <c r="DOW42" s="244"/>
      <c r="DOX42" s="244"/>
      <c r="DOY42" s="244"/>
      <c r="DOZ42" s="244"/>
      <c r="DPA42" s="244"/>
      <c r="DPB42" s="244"/>
      <c r="DPC42" s="244"/>
      <c r="DPD42" s="244"/>
      <c r="DPE42" s="244"/>
      <c r="DPF42" s="244"/>
      <c r="DPG42" s="244"/>
      <c r="DPH42" s="244"/>
      <c r="DPI42" s="244"/>
      <c r="DPJ42" s="244"/>
      <c r="DPK42" s="244"/>
      <c r="DPL42" s="244"/>
      <c r="DPM42" s="244"/>
      <c r="DPN42" s="244"/>
      <c r="DPO42" s="244"/>
      <c r="DPP42" s="244"/>
      <c r="DPQ42" s="244"/>
      <c r="DPR42" s="244"/>
      <c r="DPS42" s="244"/>
      <c r="DPT42" s="244"/>
      <c r="DPU42" s="244"/>
      <c r="DPV42" s="244"/>
      <c r="DPW42" s="244"/>
      <c r="DPX42" s="244"/>
      <c r="DPY42" s="244"/>
      <c r="DPZ42" s="244"/>
      <c r="DQA42" s="244"/>
      <c r="DQB42" s="244"/>
      <c r="DQC42" s="244"/>
      <c r="DQD42" s="244"/>
      <c r="DQE42" s="244"/>
      <c r="DQF42" s="244"/>
      <c r="DQG42" s="244"/>
      <c r="DQH42" s="244"/>
      <c r="DQI42" s="244"/>
      <c r="DQJ42" s="244"/>
      <c r="DQK42" s="244"/>
      <c r="DQL42" s="244"/>
      <c r="DQM42" s="244"/>
      <c r="DQN42" s="244"/>
      <c r="DQO42" s="244"/>
      <c r="DQP42" s="244"/>
      <c r="DQQ42" s="244"/>
      <c r="DQR42" s="244"/>
      <c r="DQS42" s="244"/>
      <c r="DQT42" s="244"/>
      <c r="DQU42" s="244"/>
      <c r="DQV42" s="244"/>
      <c r="DQW42" s="244"/>
      <c r="DQX42" s="244"/>
      <c r="DQY42" s="244"/>
      <c r="DQZ42" s="244"/>
      <c r="DRA42" s="244"/>
      <c r="DRB42" s="244"/>
      <c r="DRC42" s="244"/>
      <c r="DRD42" s="244"/>
      <c r="DRE42" s="244"/>
      <c r="DRF42" s="244"/>
      <c r="DRG42" s="244"/>
      <c r="DRH42" s="244"/>
      <c r="DRI42" s="244"/>
      <c r="DRJ42" s="244"/>
      <c r="DRK42" s="244"/>
      <c r="DRL42" s="244"/>
      <c r="DRM42" s="244"/>
      <c r="DRN42" s="244"/>
      <c r="DRO42" s="244"/>
      <c r="DRP42" s="244"/>
      <c r="DRQ42" s="244"/>
      <c r="DRR42" s="244"/>
      <c r="DRS42" s="244"/>
      <c r="DRT42" s="244"/>
      <c r="DRU42" s="244"/>
      <c r="DRV42" s="244"/>
      <c r="DRW42" s="244"/>
      <c r="DRX42" s="244"/>
      <c r="DRY42" s="244"/>
      <c r="DRZ42" s="244"/>
      <c r="DSA42" s="244"/>
      <c r="DSB42" s="244"/>
      <c r="DSC42" s="244"/>
      <c r="DSD42" s="244"/>
      <c r="DSE42" s="244"/>
      <c r="DSF42" s="244"/>
      <c r="DSG42" s="244"/>
      <c r="DSH42" s="244"/>
      <c r="DSI42" s="244"/>
      <c r="DSJ42" s="244"/>
      <c r="DSK42" s="244"/>
      <c r="DSL42" s="244"/>
      <c r="DSM42" s="244"/>
      <c r="DSN42" s="244"/>
      <c r="DSO42" s="244"/>
      <c r="DSP42" s="244"/>
      <c r="DSQ42" s="244"/>
      <c r="DSR42" s="244"/>
      <c r="DSS42" s="244"/>
      <c r="DST42" s="244"/>
      <c r="DSU42" s="244"/>
      <c r="DSV42" s="244"/>
      <c r="DSW42" s="244"/>
      <c r="DSX42" s="244"/>
      <c r="DSY42" s="244"/>
      <c r="DSZ42" s="244"/>
      <c r="DTA42" s="244"/>
      <c r="DTB42" s="244"/>
      <c r="DTC42" s="244"/>
      <c r="DTD42" s="244"/>
      <c r="DTE42" s="244"/>
      <c r="DTF42" s="244"/>
      <c r="DTG42" s="244"/>
      <c r="DTH42" s="244"/>
      <c r="DTI42" s="244"/>
      <c r="DTJ42" s="244"/>
      <c r="DTK42" s="244"/>
      <c r="DTL42" s="244"/>
      <c r="DTM42" s="244"/>
      <c r="DTN42" s="244"/>
      <c r="DTO42" s="244"/>
      <c r="DTP42" s="244"/>
      <c r="DTQ42" s="244"/>
      <c r="DTR42" s="244"/>
      <c r="DTS42" s="244"/>
      <c r="DTT42" s="244"/>
      <c r="DTU42" s="244"/>
      <c r="DTV42" s="244"/>
      <c r="DTW42" s="244"/>
      <c r="DTX42" s="244"/>
      <c r="DTY42" s="244"/>
      <c r="DTZ42" s="244"/>
      <c r="DUA42" s="244"/>
      <c r="DUB42" s="244"/>
      <c r="DUC42" s="244"/>
      <c r="DUD42" s="244"/>
      <c r="DUE42" s="244"/>
      <c r="DUF42" s="244"/>
      <c r="DUG42" s="244"/>
      <c r="DUH42" s="244"/>
      <c r="DUI42" s="244"/>
      <c r="DUJ42" s="244"/>
      <c r="DUK42" s="244"/>
      <c r="DUL42" s="244"/>
      <c r="DUM42" s="244"/>
      <c r="DUN42" s="244"/>
      <c r="DUO42" s="244"/>
      <c r="DUP42" s="244"/>
      <c r="DUQ42" s="244"/>
      <c r="DUR42" s="244"/>
      <c r="DUS42" s="244"/>
      <c r="DUT42" s="244"/>
      <c r="DUU42" s="244"/>
      <c r="DUV42" s="244"/>
      <c r="DUW42" s="244"/>
      <c r="DUX42" s="244"/>
      <c r="DUY42" s="244"/>
      <c r="DUZ42" s="244"/>
      <c r="DVA42" s="244"/>
      <c r="DVB42" s="244"/>
      <c r="DVC42" s="244"/>
      <c r="DVD42" s="244"/>
      <c r="DVE42" s="244"/>
      <c r="DVF42" s="244"/>
      <c r="DVG42" s="244"/>
      <c r="DVH42" s="244"/>
      <c r="DVI42" s="244"/>
      <c r="DVJ42" s="244"/>
      <c r="DVK42" s="244"/>
      <c r="DVL42" s="244"/>
      <c r="DVM42" s="244"/>
      <c r="DVN42" s="244"/>
      <c r="DVO42" s="244"/>
      <c r="DVP42" s="244"/>
      <c r="DVQ42" s="244"/>
      <c r="DVR42" s="244"/>
      <c r="DVS42" s="244"/>
      <c r="DVT42" s="244"/>
      <c r="DVU42" s="244"/>
      <c r="DVV42" s="244"/>
      <c r="DVW42" s="244"/>
      <c r="DVX42" s="244"/>
      <c r="DVY42" s="244"/>
      <c r="DVZ42" s="244"/>
      <c r="DWA42" s="244"/>
      <c r="DWB42" s="244"/>
      <c r="DWC42" s="244"/>
      <c r="DWD42" s="244"/>
      <c r="DWE42" s="244"/>
      <c r="DWF42" s="244"/>
      <c r="DWG42" s="244"/>
      <c r="DWH42" s="244"/>
      <c r="DWI42" s="244"/>
      <c r="DWJ42" s="244"/>
      <c r="DWK42" s="244"/>
      <c r="DWL42" s="244"/>
      <c r="DWM42" s="244"/>
      <c r="DWN42" s="244"/>
      <c r="DWO42" s="244"/>
      <c r="DWP42" s="244"/>
      <c r="DWQ42" s="244"/>
      <c r="DWR42" s="244"/>
      <c r="DWS42" s="244"/>
      <c r="DWT42" s="244"/>
      <c r="DWU42" s="244"/>
      <c r="DWV42" s="244"/>
      <c r="DWW42" s="244"/>
      <c r="DWX42" s="244"/>
      <c r="DWY42" s="244"/>
      <c r="DWZ42" s="244"/>
      <c r="DXA42" s="244"/>
      <c r="DXB42" s="244"/>
      <c r="DXC42" s="244"/>
      <c r="DXD42" s="244"/>
      <c r="DXE42" s="244"/>
      <c r="DXF42" s="244"/>
      <c r="DXG42" s="244"/>
      <c r="DXH42" s="244"/>
      <c r="DXI42" s="244"/>
      <c r="DXJ42" s="244"/>
      <c r="DXK42" s="244"/>
      <c r="DXL42" s="244"/>
      <c r="DXM42" s="244"/>
      <c r="DXN42" s="244"/>
      <c r="DXO42" s="244"/>
      <c r="DXP42" s="244"/>
      <c r="DXQ42" s="244"/>
      <c r="DXR42" s="244"/>
      <c r="DXS42" s="244"/>
      <c r="DXT42" s="244"/>
      <c r="DXU42" s="244"/>
      <c r="DXV42" s="244"/>
      <c r="DXW42" s="244"/>
      <c r="DXX42" s="244"/>
      <c r="DXY42" s="244"/>
      <c r="DXZ42" s="244"/>
      <c r="DYA42" s="244"/>
      <c r="DYB42" s="244"/>
      <c r="DYC42" s="244"/>
      <c r="DYD42" s="244"/>
      <c r="DYE42" s="244"/>
      <c r="DYF42" s="244"/>
      <c r="DYG42" s="244"/>
      <c r="DYH42" s="244"/>
      <c r="DYI42" s="244"/>
      <c r="DYJ42" s="244"/>
      <c r="DYK42" s="244"/>
      <c r="DYL42" s="244"/>
      <c r="DYM42" s="244"/>
      <c r="DYN42" s="244"/>
      <c r="DYO42" s="244"/>
      <c r="DYP42" s="244"/>
      <c r="DYQ42" s="244"/>
      <c r="DYR42" s="244"/>
      <c r="DYS42" s="244"/>
      <c r="DYT42" s="244"/>
      <c r="DYU42" s="244"/>
      <c r="DYV42" s="244"/>
      <c r="DYW42" s="244"/>
      <c r="DYX42" s="244"/>
      <c r="DYY42" s="244"/>
      <c r="DYZ42" s="244"/>
      <c r="DZA42" s="244"/>
      <c r="DZB42" s="244"/>
      <c r="DZC42" s="244"/>
      <c r="DZD42" s="244"/>
      <c r="DZE42" s="244"/>
      <c r="DZF42" s="244"/>
      <c r="DZG42" s="244"/>
      <c r="DZH42" s="244"/>
      <c r="DZI42" s="244"/>
      <c r="DZJ42" s="244"/>
      <c r="DZK42" s="244"/>
      <c r="DZL42" s="244"/>
      <c r="DZM42" s="244"/>
      <c r="DZN42" s="244"/>
      <c r="DZO42" s="244"/>
      <c r="DZP42" s="244"/>
      <c r="DZQ42" s="244"/>
      <c r="DZR42" s="244"/>
      <c r="DZS42" s="244"/>
      <c r="DZT42" s="244"/>
      <c r="DZU42" s="244"/>
      <c r="DZV42" s="244"/>
      <c r="DZW42" s="244"/>
      <c r="DZX42" s="244"/>
      <c r="DZY42" s="244"/>
      <c r="DZZ42" s="244"/>
      <c r="EAA42" s="244"/>
      <c r="EAB42" s="244"/>
      <c r="EAC42" s="244"/>
      <c r="EAD42" s="244"/>
      <c r="EAE42" s="244"/>
      <c r="EAF42" s="244"/>
      <c r="EAG42" s="244"/>
      <c r="EAH42" s="244"/>
      <c r="EAI42" s="244"/>
      <c r="EAJ42" s="244"/>
      <c r="EAK42" s="244"/>
      <c r="EAL42" s="244"/>
      <c r="EAM42" s="244"/>
      <c r="EAN42" s="244"/>
      <c r="EAO42" s="244"/>
      <c r="EAP42" s="244"/>
      <c r="EAQ42" s="244"/>
      <c r="EAR42" s="244"/>
      <c r="EAS42" s="244"/>
      <c r="EAT42" s="244"/>
      <c r="EAU42" s="244"/>
      <c r="EAV42" s="244"/>
      <c r="EAW42" s="244"/>
      <c r="EAX42" s="244"/>
      <c r="EAY42" s="244"/>
      <c r="EAZ42" s="244"/>
      <c r="EBA42" s="244"/>
      <c r="EBB42" s="244"/>
      <c r="EBC42" s="244"/>
      <c r="EBD42" s="244"/>
      <c r="EBE42" s="244"/>
      <c r="EBF42" s="244"/>
      <c r="EBG42" s="244"/>
      <c r="EBH42" s="244"/>
      <c r="EBI42" s="244"/>
      <c r="EBJ42" s="244"/>
      <c r="EBK42" s="244"/>
      <c r="EBL42" s="244"/>
      <c r="EBM42" s="244"/>
      <c r="EBN42" s="244"/>
      <c r="EBO42" s="244"/>
      <c r="EBP42" s="244"/>
      <c r="EBQ42" s="244"/>
      <c r="EBR42" s="244"/>
      <c r="EBS42" s="244"/>
      <c r="EBT42" s="244"/>
      <c r="EBU42" s="244"/>
      <c r="EBV42" s="244"/>
      <c r="EBW42" s="244"/>
      <c r="EBX42" s="244"/>
      <c r="EBY42" s="244"/>
      <c r="EBZ42" s="244"/>
      <c r="ECA42" s="244"/>
      <c r="ECB42" s="244"/>
      <c r="ECC42" s="244"/>
      <c r="ECD42" s="244"/>
      <c r="ECE42" s="244"/>
      <c r="ECF42" s="244"/>
      <c r="ECG42" s="244"/>
      <c r="ECH42" s="244"/>
      <c r="ECI42" s="244"/>
      <c r="ECJ42" s="244"/>
      <c r="ECK42" s="244"/>
      <c r="ECL42" s="244"/>
      <c r="ECM42" s="244"/>
      <c r="ECN42" s="244"/>
      <c r="ECO42" s="244"/>
      <c r="ECP42" s="244"/>
      <c r="ECQ42" s="244"/>
      <c r="ECR42" s="244"/>
      <c r="ECS42" s="244"/>
      <c r="ECT42" s="244"/>
      <c r="ECU42" s="244"/>
      <c r="ECV42" s="244"/>
      <c r="ECW42" s="244"/>
      <c r="ECX42" s="244"/>
      <c r="ECY42" s="244"/>
      <c r="ECZ42" s="244"/>
      <c r="EDA42" s="244"/>
      <c r="EDB42" s="244"/>
      <c r="EDC42" s="244"/>
      <c r="EDD42" s="244"/>
      <c r="EDE42" s="244"/>
      <c r="EDF42" s="244"/>
      <c r="EDG42" s="244"/>
      <c r="EDH42" s="244"/>
      <c r="EDI42" s="244"/>
      <c r="EDJ42" s="244"/>
      <c r="EDK42" s="244"/>
      <c r="EDL42" s="244"/>
      <c r="EDM42" s="244"/>
      <c r="EDN42" s="244"/>
      <c r="EDO42" s="244"/>
      <c r="EDP42" s="244"/>
      <c r="EDQ42" s="244"/>
      <c r="EDR42" s="244"/>
      <c r="EDS42" s="244"/>
      <c r="EDT42" s="244"/>
      <c r="EDU42" s="244"/>
      <c r="EDV42" s="244"/>
      <c r="EDW42" s="244"/>
      <c r="EDX42" s="244"/>
      <c r="EDY42" s="244"/>
      <c r="EDZ42" s="244"/>
      <c r="EEA42" s="244"/>
      <c r="EEB42" s="244"/>
      <c r="EEC42" s="244"/>
      <c r="EED42" s="244"/>
      <c r="EEE42" s="244"/>
      <c r="EEF42" s="244"/>
      <c r="EEG42" s="244"/>
      <c r="EEH42" s="244"/>
      <c r="EEI42" s="244"/>
      <c r="EEJ42" s="244"/>
      <c r="EEK42" s="244"/>
      <c r="EEL42" s="244"/>
      <c r="EEM42" s="244"/>
      <c r="EEN42" s="244"/>
      <c r="EEO42" s="244"/>
      <c r="EEP42" s="244"/>
      <c r="EEQ42" s="244"/>
      <c r="EER42" s="244"/>
      <c r="EES42" s="244"/>
      <c r="EET42" s="244"/>
      <c r="EEU42" s="244"/>
      <c r="EEV42" s="244"/>
      <c r="EEW42" s="244"/>
      <c r="EEX42" s="244"/>
      <c r="EEY42" s="244"/>
      <c r="EEZ42" s="244"/>
      <c r="EFA42" s="244"/>
      <c r="EFB42" s="244"/>
      <c r="EFC42" s="244"/>
      <c r="EFD42" s="244"/>
      <c r="EFE42" s="244"/>
      <c r="EFF42" s="244"/>
      <c r="EFG42" s="244"/>
      <c r="EFH42" s="244"/>
      <c r="EFI42" s="244"/>
      <c r="EFJ42" s="244"/>
      <c r="EFK42" s="244"/>
      <c r="EFL42" s="244"/>
      <c r="EFM42" s="244"/>
      <c r="EFN42" s="244"/>
      <c r="EFO42" s="244"/>
      <c r="EFP42" s="244"/>
      <c r="EFQ42" s="244"/>
      <c r="EFR42" s="244"/>
      <c r="EFS42" s="244"/>
      <c r="EFT42" s="244"/>
      <c r="EFU42" s="244"/>
      <c r="EFV42" s="244"/>
      <c r="EFW42" s="244"/>
      <c r="EFX42" s="244"/>
      <c r="EFY42" s="244"/>
      <c r="EFZ42" s="244"/>
      <c r="EGA42" s="244"/>
      <c r="EGB42" s="244"/>
      <c r="EGC42" s="244"/>
      <c r="EGD42" s="244"/>
      <c r="EGE42" s="244"/>
      <c r="EGF42" s="244"/>
      <c r="EGG42" s="244"/>
      <c r="EGH42" s="244"/>
      <c r="EGI42" s="244"/>
      <c r="EGJ42" s="244"/>
      <c r="EGK42" s="244"/>
      <c r="EGL42" s="244"/>
      <c r="EGM42" s="244"/>
      <c r="EGN42" s="244"/>
      <c r="EGO42" s="244"/>
      <c r="EGP42" s="244"/>
      <c r="EGQ42" s="244"/>
      <c r="EGR42" s="244"/>
      <c r="EGS42" s="244"/>
      <c r="EGT42" s="244"/>
      <c r="EGU42" s="244"/>
      <c r="EGV42" s="244"/>
      <c r="EGW42" s="244"/>
      <c r="EGX42" s="244"/>
      <c r="EGY42" s="244"/>
      <c r="EGZ42" s="244"/>
      <c r="EHA42" s="244"/>
      <c r="EHB42" s="244"/>
      <c r="EHC42" s="244"/>
      <c r="EHD42" s="244"/>
      <c r="EHE42" s="244"/>
      <c r="EHF42" s="244"/>
      <c r="EHG42" s="244"/>
      <c r="EHH42" s="244"/>
      <c r="EHI42" s="244"/>
      <c r="EHJ42" s="244"/>
      <c r="EHK42" s="244"/>
      <c r="EHL42" s="244"/>
      <c r="EHM42" s="244"/>
      <c r="EHN42" s="244"/>
      <c r="EHO42" s="244"/>
      <c r="EHP42" s="244"/>
      <c r="EHQ42" s="244"/>
      <c r="EHR42" s="244"/>
      <c r="EHS42" s="244"/>
      <c r="EHT42" s="244"/>
      <c r="EHU42" s="244"/>
      <c r="EHV42" s="244"/>
      <c r="EHW42" s="244"/>
      <c r="EHX42" s="244"/>
      <c r="EHY42" s="244"/>
      <c r="EHZ42" s="244"/>
      <c r="EIA42" s="244"/>
      <c r="EIB42" s="244"/>
      <c r="EIC42" s="244"/>
      <c r="EID42" s="244"/>
      <c r="EIE42" s="244"/>
      <c r="EIF42" s="244"/>
      <c r="EIG42" s="244"/>
      <c r="EIH42" s="244"/>
      <c r="EII42" s="244"/>
      <c r="EIJ42" s="244"/>
      <c r="EIK42" s="244"/>
      <c r="EIL42" s="244"/>
      <c r="EIM42" s="244"/>
      <c r="EIN42" s="244"/>
      <c r="EIO42" s="244"/>
      <c r="EIP42" s="244"/>
      <c r="EIQ42" s="244"/>
      <c r="EIR42" s="244"/>
      <c r="EIS42" s="244"/>
      <c r="EIT42" s="244"/>
      <c r="EIU42" s="244"/>
      <c r="EIV42" s="244"/>
      <c r="EIW42" s="244"/>
      <c r="EIX42" s="244"/>
      <c r="EIY42" s="244"/>
      <c r="EIZ42" s="244"/>
      <c r="EJA42" s="244"/>
      <c r="EJB42" s="244"/>
      <c r="EJC42" s="244"/>
      <c r="EJD42" s="244"/>
      <c r="EJE42" s="244"/>
      <c r="EJF42" s="244"/>
      <c r="EJG42" s="244"/>
      <c r="EJH42" s="244"/>
      <c r="EJI42" s="244"/>
      <c r="EJJ42" s="244"/>
      <c r="EJK42" s="244"/>
      <c r="EJL42" s="244"/>
      <c r="EJM42" s="244"/>
      <c r="EJN42" s="244"/>
      <c r="EJO42" s="244"/>
      <c r="EJP42" s="244"/>
      <c r="EJQ42" s="244"/>
      <c r="EJR42" s="244"/>
      <c r="EJS42" s="244"/>
      <c r="EJT42" s="244"/>
      <c r="EJU42" s="244"/>
      <c r="EJV42" s="244"/>
      <c r="EJW42" s="244"/>
      <c r="EJX42" s="244"/>
      <c r="EJY42" s="244"/>
      <c r="EJZ42" s="244"/>
      <c r="EKA42" s="244"/>
      <c r="EKB42" s="244"/>
      <c r="EKC42" s="244"/>
      <c r="EKD42" s="244"/>
      <c r="EKE42" s="244"/>
      <c r="EKF42" s="244"/>
      <c r="EKG42" s="244"/>
      <c r="EKH42" s="244"/>
      <c r="EKI42" s="244"/>
      <c r="EKJ42" s="244"/>
      <c r="EKK42" s="244"/>
      <c r="EKL42" s="244"/>
      <c r="EKM42" s="244"/>
      <c r="EKN42" s="244"/>
      <c r="EKO42" s="244"/>
      <c r="EKP42" s="244"/>
      <c r="EKQ42" s="244"/>
      <c r="EKR42" s="244"/>
      <c r="EKS42" s="244"/>
      <c r="EKT42" s="244"/>
      <c r="EKU42" s="244"/>
      <c r="EKV42" s="244"/>
      <c r="EKW42" s="244"/>
      <c r="EKX42" s="244"/>
      <c r="EKY42" s="244"/>
      <c r="EKZ42" s="244"/>
      <c r="ELA42" s="244"/>
      <c r="ELB42" s="244"/>
      <c r="ELC42" s="244"/>
      <c r="ELD42" s="244"/>
      <c r="ELE42" s="244"/>
      <c r="ELF42" s="244"/>
      <c r="ELG42" s="244"/>
      <c r="ELH42" s="244"/>
      <c r="ELI42" s="244"/>
      <c r="ELJ42" s="244"/>
      <c r="ELK42" s="244"/>
      <c r="ELL42" s="244"/>
      <c r="ELM42" s="244"/>
      <c r="ELN42" s="244"/>
      <c r="ELO42" s="244"/>
      <c r="ELP42" s="244"/>
      <c r="ELQ42" s="244"/>
      <c r="ELR42" s="244"/>
      <c r="ELS42" s="244"/>
      <c r="ELT42" s="244"/>
      <c r="ELU42" s="244"/>
      <c r="ELV42" s="244"/>
      <c r="ELW42" s="244"/>
      <c r="ELX42" s="244"/>
      <c r="ELY42" s="244"/>
      <c r="ELZ42" s="244"/>
      <c r="EMA42" s="244"/>
      <c r="EMB42" s="244"/>
      <c r="EMC42" s="244"/>
      <c r="EMD42" s="244"/>
      <c r="EME42" s="244"/>
      <c r="EMF42" s="244"/>
      <c r="EMG42" s="244"/>
      <c r="EMH42" s="244"/>
      <c r="EMI42" s="244"/>
      <c r="EMJ42" s="244"/>
      <c r="EMK42" s="244"/>
      <c r="EML42" s="244"/>
      <c r="EMM42" s="244"/>
      <c r="EMN42" s="244"/>
      <c r="EMO42" s="244"/>
      <c r="EMP42" s="244"/>
      <c r="EMQ42" s="244"/>
      <c r="EMR42" s="244"/>
      <c r="EMS42" s="244"/>
      <c r="EMT42" s="244"/>
      <c r="EMU42" s="244"/>
      <c r="EMV42" s="244"/>
      <c r="EMW42" s="244"/>
      <c r="EMX42" s="244"/>
      <c r="EMY42" s="244"/>
      <c r="EMZ42" s="244"/>
      <c r="ENA42" s="244"/>
      <c r="ENB42" s="244"/>
      <c r="ENC42" s="244"/>
      <c r="END42" s="244"/>
      <c r="ENE42" s="244"/>
      <c r="ENF42" s="244"/>
      <c r="ENG42" s="244"/>
      <c r="ENH42" s="244"/>
      <c r="ENI42" s="244"/>
      <c r="ENJ42" s="244"/>
      <c r="ENK42" s="244"/>
      <c r="ENL42" s="244"/>
      <c r="ENM42" s="244"/>
      <c r="ENN42" s="244"/>
      <c r="ENO42" s="244"/>
      <c r="ENP42" s="244"/>
      <c r="ENQ42" s="244"/>
      <c r="ENR42" s="244"/>
      <c r="ENS42" s="244"/>
      <c r="ENT42" s="244"/>
      <c r="ENU42" s="244"/>
      <c r="ENV42" s="244"/>
      <c r="ENW42" s="244"/>
      <c r="ENX42" s="244"/>
      <c r="ENY42" s="244"/>
      <c r="ENZ42" s="244"/>
      <c r="EOA42" s="244"/>
      <c r="EOB42" s="244"/>
      <c r="EOC42" s="244"/>
      <c r="EOD42" s="244"/>
      <c r="EOE42" s="244"/>
      <c r="EOF42" s="244"/>
      <c r="EOG42" s="244"/>
      <c r="EOH42" s="244"/>
      <c r="EOI42" s="244"/>
      <c r="EOJ42" s="244"/>
      <c r="EOK42" s="244"/>
      <c r="EOL42" s="244"/>
      <c r="EOM42" s="244"/>
      <c r="EON42" s="244"/>
      <c r="EOO42" s="244"/>
      <c r="EOP42" s="244"/>
      <c r="EOQ42" s="244"/>
      <c r="EOR42" s="244"/>
      <c r="EOS42" s="244"/>
      <c r="EOT42" s="244"/>
      <c r="EOU42" s="244"/>
      <c r="EOV42" s="244"/>
      <c r="EOW42" s="244"/>
      <c r="EOX42" s="244"/>
      <c r="EOY42" s="244"/>
      <c r="EOZ42" s="244"/>
      <c r="EPA42" s="244"/>
      <c r="EPB42" s="244"/>
      <c r="EPC42" s="244"/>
      <c r="EPD42" s="244"/>
      <c r="EPE42" s="244"/>
      <c r="EPF42" s="244"/>
      <c r="EPG42" s="244"/>
      <c r="EPH42" s="244"/>
      <c r="EPI42" s="244"/>
      <c r="EPJ42" s="244"/>
      <c r="EPK42" s="244"/>
      <c r="EPL42" s="244"/>
      <c r="EPM42" s="244"/>
      <c r="EPN42" s="244"/>
      <c r="EPO42" s="244"/>
      <c r="EPP42" s="244"/>
      <c r="EPQ42" s="244"/>
      <c r="EPR42" s="244"/>
      <c r="EPS42" s="244"/>
      <c r="EPT42" s="244"/>
      <c r="EPU42" s="244"/>
      <c r="EPV42" s="244"/>
      <c r="EPW42" s="244"/>
      <c r="EPX42" s="244"/>
      <c r="EPY42" s="244"/>
      <c r="EPZ42" s="244"/>
      <c r="EQA42" s="244"/>
      <c r="EQB42" s="244"/>
      <c r="EQC42" s="244"/>
      <c r="EQD42" s="244"/>
      <c r="EQE42" s="244"/>
      <c r="EQF42" s="244"/>
      <c r="EQG42" s="244"/>
      <c r="EQH42" s="244"/>
      <c r="EQI42" s="244"/>
      <c r="EQJ42" s="244"/>
      <c r="EQK42" s="244"/>
      <c r="EQL42" s="244"/>
      <c r="EQM42" s="244"/>
      <c r="EQN42" s="244"/>
      <c r="EQO42" s="244"/>
      <c r="EQP42" s="244"/>
      <c r="EQQ42" s="244"/>
      <c r="EQR42" s="244"/>
      <c r="EQS42" s="244"/>
      <c r="EQT42" s="244"/>
      <c r="EQU42" s="244"/>
      <c r="EQV42" s="244"/>
      <c r="EQW42" s="244"/>
      <c r="EQX42" s="244"/>
      <c r="EQY42" s="244"/>
      <c r="EQZ42" s="244"/>
      <c r="ERA42" s="244"/>
      <c r="ERB42" s="244"/>
      <c r="ERC42" s="244"/>
      <c r="ERD42" s="244"/>
      <c r="ERE42" s="244"/>
      <c r="ERF42" s="244"/>
      <c r="ERG42" s="244"/>
      <c r="ERH42" s="244"/>
      <c r="ERI42" s="244"/>
      <c r="ERJ42" s="244"/>
      <c r="ERK42" s="244"/>
      <c r="ERL42" s="244"/>
      <c r="ERM42" s="244"/>
      <c r="ERN42" s="244"/>
      <c r="ERO42" s="244"/>
      <c r="ERP42" s="244"/>
      <c r="ERQ42" s="244"/>
      <c r="ERR42" s="244"/>
      <c r="ERS42" s="244"/>
      <c r="ERT42" s="244"/>
      <c r="ERU42" s="244"/>
      <c r="ERV42" s="244"/>
      <c r="ERW42" s="244"/>
      <c r="ERX42" s="244"/>
      <c r="ERY42" s="244"/>
      <c r="ERZ42" s="244"/>
      <c r="ESA42" s="244"/>
      <c r="ESB42" s="244"/>
      <c r="ESC42" s="244"/>
      <c r="ESD42" s="244"/>
      <c r="ESE42" s="244"/>
      <c r="ESF42" s="244"/>
      <c r="ESG42" s="244"/>
      <c r="ESH42" s="244"/>
      <c r="ESI42" s="244"/>
      <c r="ESJ42" s="244"/>
      <c r="ESK42" s="244"/>
      <c r="ESL42" s="244"/>
      <c r="ESM42" s="244"/>
      <c r="ESN42" s="244"/>
      <c r="ESO42" s="244"/>
      <c r="ESP42" s="244"/>
      <c r="ESQ42" s="244"/>
      <c r="ESR42" s="244"/>
      <c r="ESS42" s="244"/>
      <c r="EST42" s="244"/>
      <c r="ESU42" s="244"/>
      <c r="ESV42" s="244"/>
      <c r="ESW42" s="244"/>
      <c r="ESX42" s="244"/>
      <c r="ESY42" s="244"/>
      <c r="ESZ42" s="244"/>
      <c r="ETA42" s="244"/>
      <c r="ETB42" s="244"/>
      <c r="ETC42" s="244"/>
      <c r="ETD42" s="244"/>
      <c r="ETE42" s="244"/>
      <c r="ETF42" s="244"/>
      <c r="ETG42" s="244"/>
      <c r="ETH42" s="244"/>
      <c r="ETI42" s="244"/>
      <c r="ETJ42" s="244"/>
      <c r="ETK42" s="244"/>
      <c r="ETL42" s="244"/>
      <c r="ETM42" s="244"/>
      <c r="ETN42" s="244"/>
      <c r="ETO42" s="244"/>
      <c r="ETP42" s="244"/>
      <c r="ETQ42" s="244"/>
      <c r="ETR42" s="244"/>
      <c r="ETS42" s="244"/>
      <c r="ETT42" s="244"/>
      <c r="ETU42" s="244"/>
      <c r="ETV42" s="244"/>
      <c r="ETW42" s="244"/>
      <c r="ETX42" s="244"/>
      <c r="ETY42" s="244"/>
      <c r="ETZ42" s="244"/>
      <c r="EUA42" s="244"/>
      <c r="EUB42" s="244"/>
      <c r="EUC42" s="244"/>
      <c r="EUD42" s="244"/>
      <c r="EUE42" s="244"/>
      <c r="EUF42" s="244"/>
      <c r="EUG42" s="244"/>
      <c r="EUH42" s="244"/>
      <c r="EUI42" s="244"/>
      <c r="EUJ42" s="244"/>
      <c r="EUK42" s="244"/>
      <c r="EUL42" s="244"/>
      <c r="EUM42" s="244"/>
      <c r="EUN42" s="244"/>
      <c r="EUO42" s="244"/>
      <c r="EUP42" s="244"/>
      <c r="EUQ42" s="244"/>
      <c r="EUR42" s="244"/>
      <c r="EUS42" s="244"/>
      <c r="EUT42" s="244"/>
      <c r="EUU42" s="244"/>
      <c r="EUV42" s="244"/>
      <c r="EUW42" s="244"/>
      <c r="EUX42" s="244"/>
      <c r="EUY42" s="244"/>
      <c r="EUZ42" s="244"/>
      <c r="EVA42" s="244"/>
      <c r="EVB42" s="244"/>
      <c r="EVC42" s="244"/>
      <c r="EVD42" s="244"/>
      <c r="EVE42" s="244"/>
      <c r="EVF42" s="244"/>
      <c r="EVG42" s="244"/>
      <c r="EVH42" s="244"/>
      <c r="EVI42" s="244"/>
      <c r="EVJ42" s="244"/>
      <c r="EVK42" s="244"/>
      <c r="EVL42" s="244"/>
      <c r="EVM42" s="244"/>
      <c r="EVN42" s="244"/>
      <c r="EVO42" s="244"/>
      <c r="EVP42" s="244"/>
      <c r="EVQ42" s="244"/>
      <c r="EVR42" s="244"/>
      <c r="EVS42" s="244"/>
      <c r="EVT42" s="244"/>
      <c r="EVU42" s="244"/>
      <c r="EVV42" s="244"/>
      <c r="EVW42" s="244"/>
      <c r="EVX42" s="244"/>
      <c r="EVY42" s="244"/>
      <c r="EVZ42" s="244"/>
      <c r="EWA42" s="244"/>
      <c r="EWB42" s="244"/>
      <c r="EWC42" s="244"/>
      <c r="EWD42" s="244"/>
      <c r="EWE42" s="244"/>
      <c r="EWF42" s="244"/>
      <c r="EWG42" s="244"/>
      <c r="EWH42" s="244"/>
      <c r="EWI42" s="244"/>
      <c r="EWJ42" s="244"/>
      <c r="EWK42" s="244"/>
      <c r="EWL42" s="244"/>
      <c r="EWM42" s="244"/>
      <c r="EWN42" s="244"/>
      <c r="EWO42" s="244"/>
      <c r="EWP42" s="244"/>
      <c r="EWQ42" s="244"/>
      <c r="EWR42" s="244"/>
      <c r="EWS42" s="244"/>
      <c r="EWT42" s="244"/>
      <c r="EWU42" s="244"/>
      <c r="EWV42" s="244"/>
      <c r="EWW42" s="244"/>
      <c r="EWX42" s="244"/>
      <c r="EWY42" s="244"/>
      <c r="EWZ42" s="244"/>
      <c r="EXA42" s="244"/>
      <c r="EXB42" s="244"/>
      <c r="EXC42" s="244"/>
      <c r="EXD42" s="244"/>
      <c r="EXE42" s="244"/>
      <c r="EXF42" s="244"/>
      <c r="EXG42" s="244"/>
      <c r="EXH42" s="244"/>
      <c r="EXI42" s="244"/>
      <c r="EXJ42" s="244"/>
      <c r="EXK42" s="244"/>
      <c r="EXL42" s="244"/>
      <c r="EXM42" s="244"/>
      <c r="EXN42" s="244"/>
      <c r="EXO42" s="244"/>
      <c r="EXP42" s="244"/>
      <c r="EXQ42" s="244"/>
      <c r="EXR42" s="244"/>
      <c r="EXS42" s="244"/>
      <c r="EXT42" s="244"/>
      <c r="EXU42" s="244"/>
      <c r="EXV42" s="244"/>
      <c r="EXW42" s="244"/>
      <c r="EXX42" s="244"/>
      <c r="EXY42" s="244"/>
      <c r="EXZ42" s="244"/>
      <c r="EYA42" s="244"/>
      <c r="EYB42" s="244"/>
      <c r="EYC42" s="244"/>
      <c r="EYD42" s="244"/>
      <c r="EYE42" s="244"/>
      <c r="EYF42" s="244"/>
      <c r="EYG42" s="244"/>
      <c r="EYH42" s="244"/>
      <c r="EYI42" s="244"/>
      <c r="EYJ42" s="244"/>
      <c r="EYK42" s="244"/>
      <c r="EYL42" s="244"/>
      <c r="EYM42" s="244"/>
      <c r="EYN42" s="244"/>
      <c r="EYO42" s="244"/>
      <c r="EYP42" s="244"/>
      <c r="EYQ42" s="244"/>
      <c r="EYR42" s="244"/>
      <c r="EYS42" s="244"/>
      <c r="EYT42" s="244"/>
      <c r="EYU42" s="244"/>
      <c r="EYV42" s="244"/>
      <c r="EYW42" s="244"/>
      <c r="EYX42" s="244"/>
      <c r="EYY42" s="244"/>
      <c r="EYZ42" s="244"/>
      <c r="EZA42" s="244"/>
      <c r="EZB42" s="244"/>
      <c r="EZC42" s="244"/>
      <c r="EZD42" s="244"/>
      <c r="EZE42" s="244"/>
      <c r="EZF42" s="244"/>
      <c r="EZG42" s="244"/>
      <c r="EZH42" s="244"/>
      <c r="EZI42" s="244"/>
      <c r="EZJ42" s="244"/>
      <c r="EZK42" s="244"/>
      <c r="EZL42" s="244"/>
      <c r="EZM42" s="244"/>
      <c r="EZN42" s="244"/>
      <c r="EZO42" s="244"/>
      <c r="EZP42" s="244"/>
      <c r="EZQ42" s="244"/>
      <c r="EZR42" s="244"/>
      <c r="EZS42" s="244"/>
      <c r="EZT42" s="244"/>
      <c r="EZU42" s="244"/>
      <c r="EZV42" s="244"/>
      <c r="EZW42" s="244"/>
      <c r="EZX42" s="244"/>
      <c r="EZY42" s="244"/>
      <c r="EZZ42" s="244"/>
      <c r="FAA42" s="244"/>
      <c r="FAB42" s="244"/>
      <c r="FAC42" s="244"/>
      <c r="FAD42" s="244"/>
      <c r="FAE42" s="244"/>
      <c r="FAF42" s="244"/>
      <c r="FAG42" s="244"/>
      <c r="FAH42" s="244"/>
      <c r="FAI42" s="244"/>
      <c r="FAJ42" s="244"/>
      <c r="FAK42" s="244"/>
      <c r="FAL42" s="244"/>
      <c r="FAM42" s="244"/>
      <c r="FAN42" s="244"/>
      <c r="FAO42" s="244"/>
      <c r="FAP42" s="244"/>
      <c r="FAQ42" s="244"/>
      <c r="FAR42" s="244"/>
      <c r="FAS42" s="244"/>
      <c r="FAT42" s="244"/>
      <c r="FAU42" s="244"/>
      <c r="FAV42" s="244"/>
      <c r="FAW42" s="244"/>
      <c r="FAX42" s="244"/>
      <c r="FAY42" s="244"/>
      <c r="FAZ42" s="244"/>
      <c r="FBA42" s="244"/>
      <c r="FBB42" s="244"/>
      <c r="FBC42" s="244"/>
      <c r="FBD42" s="244"/>
      <c r="FBE42" s="244"/>
      <c r="FBF42" s="244"/>
      <c r="FBG42" s="244"/>
      <c r="FBH42" s="244"/>
      <c r="FBI42" s="244"/>
      <c r="FBJ42" s="244"/>
      <c r="FBK42" s="244"/>
      <c r="FBL42" s="244"/>
      <c r="FBM42" s="244"/>
      <c r="FBN42" s="244"/>
      <c r="FBO42" s="244"/>
      <c r="FBP42" s="244"/>
      <c r="FBQ42" s="244"/>
      <c r="FBR42" s="244"/>
      <c r="FBS42" s="244"/>
      <c r="FBT42" s="244"/>
      <c r="FBU42" s="244"/>
      <c r="FBV42" s="244"/>
      <c r="FBW42" s="244"/>
      <c r="FBX42" s="244"/>
      <c r="FBY42" s="244"/>
      <c r="FBZ42" s="244"/>
      <c r="FCA42" s="244"/>
      <c r="FCB42" s="244"/>
      <c r="FCC42" s="244"/>
      <c r="FCD42" s="244"/>
      <c r="FCE42" s="244"/>
      <c r="FCF42" s="244"/>
      <c r="FCG42" s="244"/>
      <c r="FCH42" s="244"/>
      <c r="FCI42" s="244"/>
      <c r="FCJ42" s="244"/>
      <c r="FCK42" s="244"/>
      <c r="FCL42" s="244"/>
      <c r="FCM42" s="244"/>
      <c r="FCN42" s="244"/>
      <c r="FCO42" s="244"/>
      <c r="FCP42" s="244"/>
      <c r="FCQ42" s="244"/>
      <c r="FCR42" s="244"/>
      <c r="FCS42" s="244"/>
      <c r="FCT42" s="244"/>
      <c r="FCU42" s="244"/>
      <c r="FCV42" s="244"/>
      <c r="FCW42" s="244"/>
      <c r="FCX42" s="244"/>
      <c r="FCY42" s="244"/>
      <c r="FCZ42" s="244"/>
      <c r="FDA42" s="244"/>
      <c r="FDB42" s="244"/>
      <c r="FDC42" s="244"/>
      <c r="FDD42" s="244"/>
      <c r="FDE42" s="244"/>
      <c r="FDF42" s="244"/>
      <c r="FDG42" s="244"/>
      <c r="FDH42" s="244"/>
      <c r="FDI42" s="244"/>
      <c r="FDJ42" s="244"/>
      <c r="FDK42" s="244"/>
      <c r="FDL42" s="244"/>
      <c r="FDM42" s="244"/>
      <c r="FDN42" s="244"/>
      <c r="FDO42" s="244"/>
      <c r="FDP42" s="244"/>
      <c r="FDQ42" s="244"/>
      <c r="FDR42" s="244"/>
      <c r="FDS42" s="244"/>
      <c r="FDT42" s="244"/>
      <c r="FDU42" s="244"/>
      <c r="FDV42" s="244"/>
      <c r="FDW42" s="244"/>
      <c r="FDX42" s="244"/>
      <c r="FDY42" s="244"/>
      <c r="FDZ42" s="244"/>
      <c r="FEA42" s="244"/>
      <c r="FEB42" s="244"/>
      <c r="FEC42" s="244"/>
      <c r="FED42" s="244"/>
      <c r="FEE42" s="244"/>
      <c r="FEF42" s="244"/>
      <c r="FEG42" s="244"/>
      <c r="FEH42" s="244"/>
      <c r="FEI42" s="244"/>
      <c r="FEJ42" s="244"/>
      <c r="FEK42" s="244"/>
      <c r="FEL42" s="244"/>
      <c r="FEM42" s="244"/>
      <c r="FEN42" s="244"/>
      <c r="FEO42" s="244"/>
      <c r="FEP42" s="244"/>
      <c r="FEQ42" s="244"/>
      <c r="FER42" s="244"/>
      <c r="FES42" s="244"/>
      <c r="FET42" s="244"/>
      <c r="FEU42" s="244"/>
      <c r="FEV42" s="244"/>
      <c r="FEW42" s="244"/>
      <c r="FEX42" s="244"/>
      <c r="FEY42" s="244"/>
      <c r="FEZ42" s="244"/>
      <c r="FFA42" s="244"/>
      <c r="FFB42" s="244"/>
      <c r="FFC42" s="244"/>
      <c r="FFD42" s="244"/>
      <c r="FFE42" s="244"/>
      <c r="FFF42" s="244"/>
      <c r="FFG42" s="244"/>
      <c r="FFH42" s="244"/>
      <c r="FFI42" s="244"/>
      <c r="FFJ42" s="244"/>
      <c r="FFK42" s="244"/>
      <c r="FFL42" s="244"/>
      <c r="FFM42" s="244"/>
      <c r="FFN42" s="244"/>
      <c r="FFO42" s="244"/>
      <c r="FFP42" s="244"/>
      <c r="FFQ42" s="244"/>
      <c r="FFR42" s="244"/>
      <c r="FFS42" s="244"/>
      <c r="FFT42" s="244"/>
      <c r="FFU42" s="244"/>
      <c r="FFV42" s="244"/>
      <c r="FFW42" s="244"/>
      <c r="FFX42" s="244"/>
      <c r="FFY42" s="244"/>
      <c r="FFZ42" s="244"/>
      <c r="FGA42" s="244"/>
      <c r="FGB42" s="244"/>
      <c r="FGC42" s="244"/>
      <c r="FGD42" s="244"/>
      <c r="FGE42" s="244"/>
      <c r="FGF42" s="244"/>
      <c r="FGG42" s="244"/>
      <c r="FGH42" s="244"/>
      <c r="FGI42" s="244"/>
      <c r="FGJ42" s="244"/>
      <c r="FGK42" s="244"/>
      <c r="FGL42" s="244"/>
      <c r="FGM42" s="244"/>
      <c r="FGN42" s="244"/>
      <c r="FGO42" s="244"/>
      <c r="FGP42" s="244"/>
      <c r="FGQ42" s="244"/>
      <c r="FGR42" s="244"/>
      <c r="FGS42" s="244"/>
      <c r="FGT42" s="244"/>
      <c r="FGU42" s="244"/>
      <c r="FGV42" s="244"/>
      <c r="FGW42" s="244"/>
      <c r="FGX42" s="244"/>
      <c r="FGY42" s="244"/>
      <c r="FGZ42" s="244"/>
      <c r="FHA42" s="244"/>
      <c r="FHB42" s="244"/>
      <c r="FHC42" s="244"/>
      <c r="FHD42" s="244"/>
      <c r="FHE42" s="244"/>
      <c r="FHF42" s="244"/>
      <c r="FHG42" s="244"/>
      <c r="FHH42" s="244"/>
      <c r="FHI42" s="244"/>
      <c r="FHJ42" s="244"/>
      <c r="FHK42" s="244"/>
      <c r="FHL42" s="244"/>
      <c r="FHM42" s="244"/>
      <c r="FHN42" s="244"/>
      <c r="FHO42" s="244"/>
      <c r="FHP42" s="244"/>
      <c r="FHQ42" s="244"/>
      <c r="FHR42" s="244"/>
      <c r="FHS42" s="244"/>
      <c r="FHT42" s="244"/>
      <c r="FHU42" s="244"/>
      <c r="FHV42" s="244"/>
      <c r="FHW42" s="244"/>
      <c r="FHX42" s="244"/>
      <c r="FHY42" s="244"/>
      <c r="FHZ42" s="244"/>
      <c r="FIA42" s="244"/>
      <c r="FIB42" s="244"/>
      <c r="FIC42" s="244"/>
      <c r="FID42" s="244"/>
      <c r="FIE42" s="244"/>
      <c r="FIF42" s="244"/>
      <c r="FIG42" s="244"/>
      <c r="FIH42" s="244"/>
      <c r="FII42" s="244"/>
      <c r="FIJ42" s="244"/>
      <c r="FIK42" s="244"/>
      <c r="FIL42" s="244"/>
      <c r="FIM42" s="244"/>
      <c r="FIN42" s="244"/>
      <c r="FIO42" s="244"/>
      <c r="FIP42" s="244"/>
      <c r="FIQ42" s="244"/>
      <c r="FIR42" s="244"/>
      <c r="FIS42" s="244"/>
      <c r="FIT42" s="244"/>
      <c r="FIU42" s="244"/>
      <c r="FIV42" s="244"/>
      <c r="FIW42" s="244"/>
      <c r="FIX42" s="244"/>
      <c r="FIY42" s="244"/>
      <c r="FIZ42" s="244"/>
      <c r="FJA42" s="244"/>
      <c r="FJB42" s="244"/>
      <c r="FJC42" s="244"/>
      <c r="FJD42" s="244"/>
      <c r="FJE42" s="244"/>
      <c r="FJF42" s="244"/>
      <c r="FJG42" s="244"/>
      <c r="FJH42" s="244"/>
      <c r="FJI42" s="244"/>
      <c r="FJJ42" s="244"/>
      <c r="FJK42" s="244"/>
      <c r="FJL42" s="244"/>
      <c r="FJM42" s="244"/>
      <c r="FJN42" s="244"/>
      <c r="FJO42" s="244"/>
      <c r="FJP42" s="244"/>
      <c r="FJQ42" s="244"/>
      <c r="FJR42" s="244"/>
      <c r="FJS42" s="244"/>
      <c r="FJT42" s="244"/>
      <c r="FJU42" s="244"/>
      <c r="FJV42" s="244"/>
      <c r="FJW42" s="244"/>
      <c r="FJX42" s="244"/>
      <c r="FJY42" s="244"/>
      <c r="FJZ42" s="244"/>
      <c r="FKA42" s="244"/>
      <c r="FKB42" s="244"/>
      <c r="FKC42" s="244"/>
      <c r="FKD42" s="244"/>
      <c r="FKE42" s="244"/>
      <c r="FKF42" s="244"/>
      <c r="FKG42" s="244"/>
      <c r="FKH42" s="244"/>
      <c r="FKI42" s="244"/>
      <c r="FKJ42" s="244"/>
      <c r="FKK42" s="244"/>
      <c r="FKL42" s="244"/>
      <c r="FKM42" s="244"/>
      <c r="FKN42" s="244"/>
      <c r="FKO42" s="244"/>
      <c r="FKP42" s="244"/>
      <c r="FKQ42" s="244"/>
      <c r="FKR42" s="244"/>
      <c r="FKS42" s="244"/>
      <c r="FKT42" s="244"/>
      <c r="FKU42" s="244"/>
      <c r="FKV42" s="244"/>
      <c r="FKW42" s="244"/>
      <c r="FKX42" s="244"/>
      <c r="FKY42" s="244"/>
      <c r="FKZ42" s="244"/>
      <c r="FLA42" s="244"/>
      <c r="FLB42" s="244"/>
      <c r="FLC42" s="244"/>
      <c r="FLD42" s="244"/>
      <c r="FLE42" s="244"/>
      <c r="FLF42" s="244"/>
      <c r="FLG42" s="244"/>
      <c r="FLH42" s="244"/>
      <c r="FLI42" s="244"/>
      <c r="FLJ42" s="244"/>
      <c r="FLK42" s="244"/>
      <c r="FLL42" s="244"/>
      <c r="FLM42" s="244"/>
      <c r="FLN42" s="244"/>
      <c r="FLO42" s="244"/>
      <c r="FLP42" s="244"/>
      <c r="FLQ42" s="244"/>
      <c r="FLR42" s="244"/>
      <c r="FLS42" s="244"/>
      <c r="FLT42" s="244"/>
      <c r="FLU42" s="244"/>
      <c r="FLV42" s="244"/>
      <c r="FLW42" s="244"/>
      <c r="FLX42" s="244"/>
      <c r="FLY42" s="244"/>
      <c r="FLZ42" s="244"/>
      <c r="FMA42" s="244"/>
      <c r="FMB42" s="244"/>
      <c r="FMC42" s="244"/>
      <c r="FMD42" s="244"/>
      <c r="FME42" s="244"/>
      <c r="FMF42" s="244"/>
      <c r="FMG42" s="244"/>
      <c r="FMH42" s="244"/>
      <c r="FMI42" s="244"/>
      <c r="FMJ42" s="244"/>
      <c r="FMK42" s="244"/>
      <c r="FML42" s="244"/>
      <c r="FMM42" s="244"/>
      <c r="FMN42" s="244"/>
      <c r="FMO42" s="244"/>
      <c r="FMP42" s="244"/>
      <c r="FMQ42" s="244"/>
      <c r="FMR42" s="244"/>
      <c r="FMS42" s="244"/>
      <c r="FMT42" s="244"/>
      <c r="FMU42" s="244"/>
      <c r="FMV42" s="244"/>
      <c r="FMW42" s="244"/>
      <c r="FMX42" s="244"/>
      <c r="FMY42" s="244"/>
      <c r="FMZ42" s="244"/>
      <c r="FNA42" s="244"/>
      <c r="FNB42" s="244"/>
      <c r="FNC42" s="244"/>
      <c r="FND42" s="244"/>
      <c r="FNE42" s="244"/>
      <c r="FNF42" s="244"/>
      <c r="FNG42" s="244"/>
      <c r="FNH42" s="244"/>
      <c r="FNI42" s="244"/>
      <c r="FNJ42" s="244"/>
      <c r="FNK42" s="244"/>
      <c r="FNL42" s="244"/>
      <c r="FNM42" s="244"/>
      <c r="FNN42" s="244"/>
      <c r="FNO42" s="244"/>
      <c r="FNP42" s="244"/>
      <c r="FNQ42" s="244"/>
      <c r="FNR42" s="244"/>
      <c r="FNS42" s="244"/>
      <c r="FNT42" s="244"/>
      <c r="FNU42" s="244"/>
      <c r="FNV42" s="244"/>
      <c r="FNW42" s="244"/>
      <c r="FNX42" s="244"/>
      <c r="FNY42" s="244"/>
      <c r="FNZ42" s="244"/>
      <c r="FOA42" s="244"/>
      <c r="FOB42" s="244"/>
      <c r="FOC42" s="244"/>
      <c r="FOD42" s="244"/>
      <c r="FOE42" s="244"/>
      <c r="FOF42" s="244"/>
      <c r="FOG42" s="244"/>
      <c r="FOH42" s="244"/>
      <c r="FOI42" s="244"/>
      <c r="FOJ42" s="244"/>
      <c r="FOK42" s="244"/>
      <c r="FOL42" s="244"/>
      <c r="FOM42" s="244"/>
      <c r="FON42" s="244"/>
      <c r="FOO42" s="244"/>
      <c r="FOP42" s="244"/>
      <c r="FOQ42" s="244"/>
      <c r="FOR42" s="244"/>
      <c r="FOS42" s="244"/>
      <c r="FOT42" s="244"/>
      <c r="FOU42" s="244"/>
      <c r="FOV42" s="244"/>
      <c r="FOW42" s="244"/>
      <c r="FOX42" s="244"/>
      <c r="FOY42" s="244"/>
      <c r="FOZ42" s="244"/>
      <c r="FPA42" s="244"/>
      <c r="FPB42" s="244"/>
      <c r="FPC42" s="244"/>
      <c r="FPD42" s="244"/>
      <c r="FPE42" s="244"/>
      <c r="FPF42" s="244"/>
      <c r="FPG42" s="244"/>
      <c r="FPH42" s="244"/>
      <c r="FPI42" s="244"/>
      <c r="FPJ42" s="244"/>
      <c r="FPK42" s="244"/>
      <c r="FPL42" s="244"/>
      <c r="FPM42" s="244"/>
      <c r="FPN42" s="244"/>
      <c r="FPO42" s="244"/>
      <c r="FPP42" s="244"/>
      <c r="FPQ42" s="244"/>
      <c r="FPR42" s="244"/>
      <c r="FPS42" s="244"/>
      <c r="FPT42" s="244"/>
      <c r="FPU42" s="244"/>
      <c r="FPV42" s="244"/>
      <c r="FPW42" s="244"/>
      <c r="FPX42" s="244"/>
      <c r="FPY42" s="244"/>
      <c r="FPZ42" s="244"/>
      <c r="FQA42" s="244"/>
      <c r="FQB42" s="244"/>
      <c r="FQC42" s="244"/>
      <c r="FQD42" s="244"/>
      <c r="FQE42" s="244"/>
      <c r="FQF42" s="244"/>
      <c r="FQG42" s="244"/>
      <c r="FQH42" s="244"/>
      <c r="FQI42" s="244"/>
      <c r="FQJ42" s="244"/>
      <c r="FQK42" s="244"/>
      <c r="FQL42" s="244"/>
      <c r="FQM42" s="244"/>
      <c r="FQN42" s="244"/>
      <c r="FQO42" s="244"/>
      <c r="FQP42" s="244"/>
      <c r="FQQ42" s="244"/>
      <c r="FQR42" s="244"/>
      <c r="FQS42" s="244"/>
      <c r="FQT42" s="244"/>
      <c r="FQU42" s="244"/>
      <c r="FQV42" s="244"/>
      <c r="FQW42" s="244"/>
      <c r="FQX42" s="244"/>
      <c r="FQY42" s="244"/>
      <c r="FQZ42" s="244"/>
      <c r="FRA42" s="244"/>
      <c r="FRB42" s="244"/>
      <c r="FRC42" s="244"/>
      <c r="FRD42" s="244"/>
      <c r="FRE42" s="244"/>
      <c r="FRF42" s="244"/>
      <c r="FRG42" s="244"/>
      <c r="FRH42" s="244"/>
      <c r="FRI42" s="244"/>
      <c r="FRJ42" s="244"/>
      <c r="FRK42" s="244"/>
      <c r="FRL42" s="244"/>
      <c r="FRM42" s="244"/>
      <c r="FRN42" s="244"/>
      <c r="FRO42" s="244"/>
      <c r="FRP42" s="244"/>
      <c r="FRQ42" s="244"/>
      <c r="FRR42" s="244"/>
      <c r="FRS42" s="244"/>
      <c r="FRT42" s="244"/>
      <c r="FRU42" s="244"/>
      <c r="FRV42" s="244"/>
      <c r="FRW42" s="244"/>
      <c r="FRX42" s="244"/>
      <c r="FRY42" s="244"/>
      <c r="FRZ42" s="244"/>
      <c r="FSA42" s="244"/>
      <c r="FSB42" s="244"/>
      <c r="FSC42" s="244"/>
      <c r="FSD42" s="244"/>
      <c r="FSE42" s="244"/>
      <c r="FSF42" s="244"/>
      <c r="FSG42" s="244"/>
      <c r="FSH42" s="244"/>
      <c r="FSI42" s="244"/>
      <c r="FSJ42" s="244"/>
      <c r="FSK42" s="244"/>
      <c r="FSL42" s="244"/>
      <c r="FSM42" s="244"/>
      <c r="FSN42" s="244"/>
      <c r="FSO42" s="244"/>
      <c r="FSP42" s="244"/>
      <c r="FSQ42" s="244"/>
      <c r="FSR42" s="244"/>
      <c r="FSS42" s="244"/>
      <c r="FST42" s="244"/>
      <c r="FSU42" s="244"/>
      <c r="FSV42" s="244"/>
      <c r="FSW42" s="244"/>
      <c r="FSX42" s="244"/>
      <c r="FSY42" s="244"/>
      <c r="FSZ42" s="244"/>
      <c r="FTA42" s="244"/>
      <c r="FTB42" s="244"/>
      <c r="FTC42" s="244"/>
      <c r="FTD42" s="244"/>
      <c r="FTE42" s="244"/>
      <c r="FTF42" s="244"/>
      <c r="FTG42" s="244"/>
      <c r="FTH42" s="244"/>
      <c r="FTI42" s="244"/>
      <c r="FTJ42" s="244"/>
      <c r="FTK42" s="244"/>
      <c r="FTL42" s="244"/>
      <c r="FTM42" s="244"/>
      <c r="FTN42" s="244"/>
      <c r="FTO42" s="244"/>
      <c r="FTP42" s="244"/>
      <c r="FTQ42" s="244"/>
      <c r="FTR42" s="244"/>
      <c r="FTS42" s="244"/>
      <c r="FTT42" s="244"/>
      <c r="FTU42" s="244"/>
      <c r="FTV42" s="244"/>
      <c r="FTW42" s="244"/>
      <c r="FTX42" s="244"/>
      <c r="FTY42" s="244"/>
      <c r="FTZ42" s="244"/>
      <c r="FUA42" s="244"/>
      <c r="FUB42" s="244"/>
      <c r="FUC42" s="244"/>
      <c r="FUD42" s="244"/>
      <c r="FUE42" s="244"/>
      <c r="FUF42" s="244"/>
      <c r="FUG42" s="244"/>
      <c r="FUH42" s="244"/>
      <c r="FUI42" s="244"/>
      <c r="FUJ42" s="244"/>
      <c r="FUK42" s="244"/>
      <c r="FUL42" s="244"/>
      <c r="FUM42" s="244"/>
      <c r="FUN42" s="244"/>
      <c r="FUO42" s="244"/>
      <c r="FUP42" s="244"/>
      <c r="FUQ42" s="244"/>
      <c r="FUR42" s="244"/>
      <c r="FUS42" s="244"/>
      <c r="FUT42" s="244"/>
      <c r="FUU42" s="244"/>
      <c r="FUV42" s="244"/>
      <c r="FUW42" s="244"/>
      <c r="FUX42" s="244"/>
      <c r="FUY42" s="244"/>
      <c r="FUZ42" s="244"/>
      <c r="FVA42" s="244"/>
      <c r="FVB42" s="244"/>
      <c r="FVC42" s="244"/>
      <c r="FVD42" s="244"/>
      <c r="FVE42" s="244"/>
      <c r="FVF42" s="244"/>
      <c r="FVG42" s="244"/>
      <c r="FVH42" s="244"/>
      <c r="FVI42" s="244"/>
      <c r="FVJ42" s="244"/>
      <c r="FVK42" s="244"/>
      <c r="FVL42" s="244"/>
      <c r="FVM42" s="244"/>
      <c r="FVN42" s="244"/>
      <c r="FVO42" s="244"/>
      <c r="FVP42" s="244"/>
      <c r="FVQ42" s="244"/>
      <c r="FVR42" s="244"/>
      <c r="FVS42" s="244"/>
      <c r="FVT42" s="244"/>
      <c r="FVU42" s="244"/>
      <c r="FVV42" s="244"/>
      <c r="FVW42" s="244"/>
      <c r="FVX42" s="244"/>
      <c r="FVY42" s="244"/>
      <c r="FVZ42" s="244"/>
      <c r="FWA42" s="244"/>
      <c r="FWB42" s="244"/>
      <c r="FWC42" s="244"/>
      <c r="FWD42" s="244"/>
      <c r="FWE42" s="244"/>
      <c r="FWF42" s="244"/>
      <c r="FWG42" s="244"/>
      <c r="FWH42" s="244"/>
      <c r="FWI42" s="244"/>
      <c r="FWJ42" s="244"/>
      <c r="FWK42" s="244"/>
      <c r="FWL42" s="244"/>
      <c r="FWM42" s="244"/>
      <c r="FWN42" s="244"/>
      <c r="FWO42" s="244"/>
      <c r="FWP42" s="244"/>
      <c r="FWQ42" s="244"/>
      <c r="FWR42" s="244"/>
      <c r="FWS42" s="244"/>
      <c r="FWT42" s="244"/>
      <c r="FWU42" s="244"/>
      <c r="FWV42" s="244"/>
      <c r="FWW42" s="244"/>
      <c r="FWX42" s="244"/>
      <c r="FWY42" s="244"/>
      <c r="FWZ42" s="244"/>
      <c r="FXA42" s="244"/>
      <c r="FXB42" s="244"/>
      <c r="FXC42" s="244"/>
      <c r="FXD42" s="244"/>
      <c r="FXE42" s="244"/>
      <c r="FXF42" s="244"/>
      <c r="FXG42" s="244"/>
      <c r="FXH42" s="244"/>
      <c r="FXI42" s="244"/>
      <c r="FXJ42" s="244"/>
      <c r="FXK42" s="244"/>
      <c r="FXL42" s="244"/>
      <c r="FXM42" s="244"/>
      <c r="FXN42" s="244"/>
      <c r="FXO42" s="244"/>
      <c r="FXP42" s="244"/>
      <c r="FXQ42" s="244"/>
      <c r="FXR42" s="244"/>
      <c r="FXS42" s="244"/>
      <c r="FXT42" s="244"/>
      <c r="FXU42" s="244"/>
      <c r="FXV42" s="244"/>
      <c r="FXW42" s="244"/>
      <c r="FXX42" s="244"/>
      <c r="FXY42" s="244"/>
      <c r="FXZ42" s="244"/>
      <c r="FYA42" s="244"/>
      <c r="FYB42" s="244"/>
      <c r="FYC42" s="244"/>
      <c r="FYD42" s="244"/>
      <c r="FYE42" s="244"/>
      <c r="FYF42" s="244"/>
      <c r="FYG42" s="244"/>
      <c r="FYH42" s="244"/>
      <c r="FYI42" s="244"/>
      <c r="FYJ42" s="244"/>
      <c r="FYK42" s="244"/>
      <c r="FYL42" s="244"/>
      <c r="FYM42" s="244"/>
      <c r="FYN42" s="244"/>
      <c r="FYO42" s="244"/>
      <c r="FYP42" s="244"/>
      <c r="FYQ42" s="244"/>
      <c r="FYR42" s="244"/>
      <c r="FYS42" s="244"/>
      <c r="FYT42" s="244"/>
      <c r="FYU42" s="244"/>
      <c r="FYV42" s="244"/>
      <c r="FYW42" s="244"/>
      <c r="FYX42" s="244"/>
      <c r="FYY42" s="244"/>
      <c r="FYZ42" s="244"/>
      <c r="FZA42" s="244"/>
      <c r="FZB42" s="244"/>
      <c r="FZC42" s="244"/>
      <c r="FZD42" s="244"/>
      <c r="FZE42" s="244"/>
      <c r="FZF42" s="244"/>
      <c r="FZG42" s="244"/>
      <c r="FZH42" s="244"/>
      <c r="FZI42" s="244"/>
      <c r="FZJ42" s="244"/>
      <c r="FZK42" s="244"/>
      <c r="FZL42" s="244"/>
      <c r="FZM42" s="244"/>
      <c r="FZN42" s="244"/>
      <c r="FZO42" s="244"/>
      <c r="FZP42" s="244"/>
      <c r="FZQ42" s="244"/>
      <c r="FZR42" s="244"/>
      <c r="FZS42" s="244"/>
      <c r="FZT42" s="244"/>
      <c r="FZU42" s="244"/>
      <c r="FZV42" s="244"/>
      <c r="FZW42" s="244"/>
      <c r="FZX42" s="244"/>
      <c r="FZY42" s="244"/>
      <c r="FZZ42" s="244"/>
      <c r="GAA42" s="244"/>
      <c r="GAB42" s="244"/>
      <c r="GAC42" s="244"/>
      <c r="GAD42" s="244"/>
      <c r="GAE42" s="244"/>
      <c r="GAF42" s="244"/>
      <c r="GAG42" s="244"/>
      <c r="GAH42" s="244"/>
      <c r="GAI42" s="244"/>
      <c r="GAJ42" s="244"/>
      <c r="GAK42" s="244"/>
      <c r="GAL42" s="244"/>
      <c r="GAM42" s="244"/>
      <c r="GAN42" s="244"/>
      <c r="GAO42" s="244"/>
      <c r="GAP42" s="244"/>
      <c r="GAQ42" s="244"/>
      <c r="GAR42" s="244"/>
      <c r="GAS42" s="244"/>
      <c r="GAT42" s="244"/>
      <c r="GAU42" s="244"/>
      <c r="GAV42" s="244"/>
      <c r="GAW42" s="244"/>
      <c r="GAX42" s="244"/>
      <c r="GAY42" s="244"/>
      <c r="GAZ42" s="244"/>
      <c r="GBA42" s="244"/>
      <c r="GBB42" s="244"/>
      <c r="GBC42" s="244"/>
      <c r="GBD42" s="244"/>
      <c r="GBE42" s="244"/>
      <c r="GBF42" s="244"/>
      <c r="GBG42" s="244"/>
      <c r="GBH42" s="244"/>
      <c r="GBI42" s="244"/>
      <c r="GBJ42" s="244"/>
      <c r="GBK42" s="244"/>
      <c r="GBL42" s="244"/>
      <c r="GBM42" s="244"/>
      <c r="GBN42" s="244"/>
      <c r="GBO42" s="244"/>
      <c r="GBP42" s="244"/>
      <c r="GBQ42" s="244"/>
      <c r="GBR42" s="244"/>
      <c r="GBS42" s="244"/>
      <c r="GBT42" s="244"/>
      <c r="GBU42" s="244"/>
      <c r="GBV42" s="244"/>
      <c r="GBW42" s="244"/>
      <c r="GBX42" s="244"/>
      <c r="GBY42" s="244"/>
      <c r="GBZ42" s="244"/>
      <c r="GCA42" s="244"/>
      <c r="GCB42" s="244"/>
      <c r="GCC42" s="244"/>
      <c r="GCD42" s="244"/>
      <c r="GCE42" s="244"/>
      <c r="GCF42" s="244"/>
      <c r="GCG42" s="244"/>
      <c r="GCH42" s="244"/>
      <c r="GCI42" s="244"/>
      <c r="GCJ42" s="244"/>
      <c r="GCK42" s="244"/>
      <c r="GCL42" s="244"/>
      <c r="GCM42" s="244"/>
      <c r="GCN42" s="244"/>
      <c r="GCO42" s="244"/>
      <c r="GCP42" s="244"/>
      <c r="GCQ42" s="244"/>
      <c r="GCR42" s="244"/>
      <c r="GCS42" s="244"/>
      <c r="GCT42" s="244"/>
      <c r="GCU42" s="244"/>
      <c r="GCV42" s="244"/>
      <c r="GCW42" s="244"/>
      <c r="GCX42" s="244"/>
      <c r="GCY42" s="244"/>
      <c r="GCZ42" s="244"/>
      <c r="GDA42" s="244"/>
      <c r="GDB42" s="244"/>
      <c r="GDC42" s="244"/>
      <c r="GDD42" s="244"/>
      <c r="GDE42" s="244"/>
      <c r="GDF42" s="244"/>
      <c r="GDG42" s="244"/>
      <c r="GDH42" s="244"/>
      <c r="GDI42" s="244"/>
      <c r="GDJ42" s="244"/>
      <c r="GDK42" s="244"/>
      <c r="GDL42" s="244"/>
      <c r="GDM42" s="244"/>
      <c r="GDN42" s="244"/>
      <c r="GDO42" s="244"/>
      <c r="GDP42" s="244"/>
      <c r="GDQ42" s="244"/>
      <c r="GDR42" s="244"/>
      <c r="GDS42" s="244"/>
      <c r="GDT42" s="244"/>
      <c r="GDU42" s="244"/>
      <c r="GDV42" s="244"/>
      <c r="GDW42" s="244"/>
      <c r="GDX42" s="244"/>
      <c r="GDY42" s="244"/>
      <c r="GDZ42" s="244"/>
      <c r="GEA42" s="244"/>
      <c r="GEB42" s="244"/>
      <c r="GEC42" s="244"/>
      <c r="GED42" s="244"/>
      <c r="GEE42" s="244"/>
      <c r="GEF42" s="244"/>
      <c r="GEG42" s="244"/>
      <c r="GEH42" s="244"/>
      <c r="GEI42" s="244"/>
      <c r="GEJ42" s="244"/>
      <c r="GEK42" s="244"/>
      <c r="GEL42" s="244"/>
      <c r="GEM42" s="244"/>
      <c r="GEN42" s="244"/>
      <c r="GEO42" s="244"/>
      <c r="GEP42" s="244"/>
      <c r="GEQ42" s="244"/>
      <c r="GER42" s="244"/>
      <c r="GES42" s="244"/>
      <c r="GET42" s="244"/>
      <c r="GEU42" s="244"/>
      <c r="GEV42" s="244"/>
      <c r="GEW42" s="244"/>
      <c r="GEX42" s="244"/>
      <c r="GEY42" s="244"/>
      <c r="GEZ42" s="244"/>
      <c r="GFA42" s="244"/>
      <c r="GFB42" s="244"/>
      <c r="GFC42" s="244"/>
      <c r="GFD42" s="244"/>
      <c r="GFE42" s="244"/>
      <c r="GFF42" s="244"/>
      <c r="GFG42" s="244"/>
      <c r="GFH42" s="244"/>
      <c r="GFI42" s="244"/>
      <c r="GFJ42" s="244"/>
      <c r="GFK42" s="244"/>
      <c r="GFL42" s="244"/>
      <c r="GFM42" s="244"/>
      <c r="GFN42" s="244"/>
      <c r="GFO42" s="244"/>
      <c r="GFP42" s="244"/>
      <c r="GFQ42" s="244"/>
      <c r="GFR42" s="244"/>
      <c r="GFS42" s="244"/>
      <c r="GFT42" s="244"/>
      <c r="GFU42" s="244"/>
      <c r="GFV42" s="244"/>
      <c r="GFW42" s="244"/>
      <c r="GFX42" s="244"/>
      <c r="GFY42" s="244"/>
      <c r="GFZ42" s="244"/>
      <c r="GGA42" s="244"/>
      <c r="GGB42" s="244"/>
      <c r="GGC42" s="244"/>
      <c r="GGD42" s="244"/>
      <c r="GGE42" s="244"/>
      <c r="GGF42" s="244"/>
      <c r="GGG42" s="244"/>
      <c r="GGH42" s="244"/>
      <c r="GGI42" s="244"/>
      <c r="GGJ42" s="244"/>
      <c r="GGK42" s="244"/>
      <c r="GGL42" s="244"/>
      <c r="GGM42" s="244"/>
      <c r="GGN42" s="244"/>
      <c r="GGO42" s="244"/>
      <c r="GGP42" s="244"/>
      <c r="GGQ42" s="244"/>
      <c r="GGR42" s="244"/>
      <c r="GGS42" s="244"/>
      <c r="GGT42" s="244"/>
      <c r="GGU42" s="244"/>
      <c r="GGV42" s="244"/>
      <c r="GGW42" s="244"/>
      <c r="GGX42" s="244"/>
      <c r="GGY42" s="244"/>
      <c r="GGZ42" s="244"/>
      <c r="GHA42" s="244"/>
      <c r="GHB42" s="244"/>
      <c r="GHC42" s="244"/>
      <c r="GHD42" s="244"/>
      <c r="GHE42" s="244"/>
      <c r="GHF42" s="244"/>
      <c r="GHG42" s="244"/>
      <c r="GHH42" s="244"/>
      <c r="GHI42" s="244"/>
      <c r="GHJ42" s="244"/>
      <c r="GHK42" s="244"/>
      <c r="GHL42" s="244"/>
      <c r="GHM42" s="244"/>
      <c r="GHN42" s="244"/>
      <c r="GHO42" s="244"/>
      <c r="GHP42" s="244"/>
      <c r="GHQ42" s="244"/>
      <c r="GHR42" s="244"/>
      <c r="GHS42" s="244"/>
      <c r="GHT42" s="244"/>
      <c r="GHU42" s="244"/>
      <c r="GHV42" s="244"/>
      <c r="GHW42" s="244"/>
      <c r="GHX42" s="244"/>
      <c r="GHY42" s="244"/>
      <c r="GHZ42" s="244"/>
      <c r="GIA42" s="244"/>
      <c r="GIB42" s="244"/>
      <c r="GIC42" s="244"/>
      <c r="GID42" s="244"/>
      <c r="GIE42" s="244"/>
      <c r="GIF42" s="244"/>
      <c r="GIG42" s="244"/>
      <c r="GIH42" s="244"/>
      <c r="GII42" s="244"/>
      <c r="GIJ42" s="244"/>
      <c r="GIK42" s="244"/>
      <c r="GIL42" s="244"/>
      <c r="GIM42" s="244"/>
      <c r="GIN42" s="244"/>
      <c r="GIO42" s="244"/>
      <c r="GIP42" s="244"/>
      <c r="GIQ42" s="244"/>
      <c r="GIR42" s="244"/>
      <c r="GIS42" s="244"/>
      <c r="GIT42" s="244"/>
      <c r="GIU42" s="244"/>
      <c r="GIV42" s="244"/>
      <c r="GIW42" s="244"/>
      <c r="GIX42" s="244"/>
      <c r="GIY42" s="244"/>
      <c r="GIZ42" s="244"/>
      <c r="GJA42" s="244"/>
      <c r="GJB42" s="244"/>
      <c r="GJC42" s="244"/>
      <c r="GJD42" s="244"/>
      <c r="GJE42" s="244"/>
      <c r="GJF42" s="244"/>
      <c r="GJG42" s="244"/>
      <c r="GJH42" s="244"/>
      <c r="GJI42" s="244"/>
      <c r="GJJ42" s="244"/>
      <c r="GJK42" s="244"/>
      <c r="GJL42" s="244"/>
      <c r="GJM42" s="244"/>
      <c r="GJN42" s="244"/>
      <c r="GJO42" s="244"/>
      <c r="GJP42" s="244"/>
      <c r="GJQ42" s="244"/>
      <c r="GJR42" s="244"/>
      <c r="GJS42" s="244"/>
      <c r="GJT42" s="244"/>
      <c r="GJU42" s="244"/>
      <c r="GJV42" s="244"/>
      <c r="GJW42" s="244"/>
      <c r="GJX42" s="244"/>
      <c r="GJY42" s="244"/>
      <c r="GJZ42" s="244"/>
      <c r="GKA42" s="244"/>
      <c r="GKB42" s="244"/>
      <c r="GKC42" s="244"/>
      <c r="GKD42" s="244"/>
      <c r="GKE42" s="244"/>
      <c r="GKF42" s="244"/>
      <c r="GKG42" s="244"/>
      <c r="GKH42" s="244"/>
      <c r="GKI42" s="244"/>
      <c r="GKJ42" s="244"/>
      <c r="GKK42" s="244"/>
      <c r="GKL42" s="244"/>
      <c r="GKM42" s="244"/>
      <c r="GKN42" s="244"/>
      <c r="GKO42" s="244"/>
      <c r="GKP42" s="244"/>
      <c r="GKQ42" s="244"/>
      <c r="GKR42" s="244"/>
      <c r="GKS42" s="244"/>
      <c r="GKT42" s="244"/>
      <c r="GKU42" s="244"/>
      <c r="GKV42" s="244"/>
      <c r="GKW42" s="244"/>
      <c r="GKX42" s="244"/>
      <c r="GKY42" s="244"/>
      <c r="GKZ42" s="244"/>
      <c r="GLA42" s="244"/>
      <c r="GLB42" s="244"/>
      <c r="GLC42" s="244"/>
      <c r="GLD42" s="244"/>
      <c r="GLE42" s="244"/>
      <c r="GLF42" s="244"/>
      <c r="GLG42" s="244"/>
      <c r="GLH42" s="244"/>
      <c r="GLI42" s="244"/>
      <c r="GLJ42" s="244"/>
      <c r="GLK42" s="244"/>
      <c r="GLL42" s="244"/>
      <c r="GLM42" s="244"/>
      <c r="GLN42" s="244"/>
      <c r="GLO42" s="244"/>
      <c r="GLP42" s="244"/>
      <c r="GLQ42" s="244"/>
      <c r="GLR42" s="244"/>
      <c r="GLS42" s="244"/>
      <c r="GLT42" s="244"/>
      <c r="GLU42" s="244"/>
      <c r="GLV42" s="244"/>
      <c r="GLW42" s="244"/>
      <c r="GLX42" s="244"/>
      <c r="GLY42" s="244"/>
      <c r="GLZ42" s="244"/>
      <c r="GMA42" s="244"/>
      <c r="GMB42" s="244"/>
      <c r="GMC42" s="244"/>
      <c r="GMD42" s="244"/>
      <c r="GME42" s="244"/>
      <c r="GMF42" s="244"/>
      <c r="GMG42" s="244"/>
      <c r="GMH42" s="244"/>
      <c r="GMI42" s="244"/>
      <c r="GMJ42" s="244"/>
      <c r="GMK42" s="244"/>
      <c r="GML42" s="244"/>
      <c r="GMM42" s="244"/>
      <c r="GMN42" s="244"/>
      <c r="GMO42" s="244"/>
      <c r="GMP42" s="244"/>
      <c r="GMQ42" s="244"/>
      <c r="GMR42" s="244"/>
      <c r="GMS42" s="244"/>
      <c r="GMT42" s="244"/>
      <c r="GMU42" s="244"/>
      <c r="GMV42" s="244"/>
      <c r="GMW42" s="244"/>
      <c r="GMX42" s="244"/>
      <c r="GMY42" s="244"/>
      <c r="GMZ42" s="244"/>
      <c r="GNA42" s="244"/>
      <c r="GNB42" s="244"/>
      <c r="GNC42" s="244"/>
      <c r="GND42" s="244"/>
      <c r="GNE42" s="244"/>
      <c r="GNF42" s="244"/>
      <c r="GNG42" s="244"/>
      <c r="GNH42" s="244"/>
      <c r="GNI42" s="244"/>
      <c r="GNJ42" s="244"/>
      <c r="GNK42" s="244"/>
      <c r="GNL42" s="244"/>
      <c r="GNM42" s="244"/>
      <c r="GNN42" s="244"/>
      <c r="GNO42" s="244"/>
      <c r="GNP42" s="244"/>
      <c r="GNQ42" s="244"/>
      <c r="GNR42" s="244"/>
      <c r="GNS42" s="244"/>
      <c r="GNT42" s="244"/>
      <c r="GNU42" s="244"/>
      <c r="GNV42" s="244"/>
      <c r="GNW42" s="244"/>
      <c r="GNX42" s="244"/>
      <c r="GNY42" s="244"/>
      <c r="GNZ42" s="244"/>
      <c r="GOA42" s="244"/>
      <c r="GOB42" s="244"/>
      <c r="GOC42" s="244"/>
      <c r="GOD42" s="244"/>
      <c r="GOE42" s="244"/>
      <c r="GOF42" s="244"/>
      <c r="GOG42" s="244"/>
      <c r="GOH42" s="244"/>
      <c r="GOI42" s="244"/>
      <c r="GOJ42" s="244"/>
      <c r="GOK42" s="244"/>
      <c r="GOL42" s="244"/>
      <c r="GOM42" s="244"/>
      <c r="GON42" s="244"/>
      <c r="GOO42" s="244"/>
      <c r="GOP42" s="244"/>
      <c r="GOQ42" s="244"/>
      <c r="GOR42" s="244"/>
      <c r="GOS42" s="244"/>
      <c r="GOT42" s="244"/>
      <c r="GOU42" s="244"/>
      <c r="GOV42" s="244"/>
      <c r="GOW42" s="244"/>
      <c r="GOX42" s="244"/>
      <c r="GOY42" s="244"/>
      <c r="GOZ42" s="244"/>
      <c r="GPA42" s="244"/>
      <c r="GPB42" s="244"/>
      <c r="GPC42" s="244"/>
      <c r="GPD42" s="244"/>
      <c r="GPE42" s="244"/>
      <c r="GPF42" s="244"/>
      <c r="GPG42" s="244"/>
      <c r="GPH42" s="244"/>
      <c r="GPI42" s="244"/>
      <c r="GPJ42" s="244"/>
      <c r="GPK42" s="244"/>
      <c r="GPL42" s="244"/>
      <c r="GPM42" s="244"/>
      <c r="GPN42" s="244"/>
      <c r="GPO42" s="244"/>
      <c r="GPP42" s="244"/>
      <c r="GPQ42" s="244"/>
      <c r="GPR42" s="244"/>
      <c r="GPS42" s="244"/>
      <c r="GPT42" s="244"/>
      <c r="GPU42" s="244"/>
      <c r="GPV42" s="244"/>
      <c r="GPW42" s="244"/>
      <c r="GPX42" s="244"/>
      <c r="GPY42" s="244"/>
      <c r="GPZ42" s="244"/>
      <c r="GQA42" s="244"/>
      <c r="GQB42" s="244"/>
      <c r="GQC42" s="244"/>
      <c r="GQD42" s="244"/>
      <c r="GQE42" s="244"/>
      <c r="GQF42" s="244"/>
      <c r="GQG42" s="244"/>
      <c r="GQH42" s="244"/>
      <c r="GQI42" s="244"/>
      <c r="GQJ42" s="244"/>
      <c r="GQK42" s="244"/>
      <c r="GQL42" s="244"/>
      <c r="GQM42" s="244"/>
      <c r="GQN42" s="244"/>
      <c r="GQO42" s="244"/>
      <c r="GQP42" s="244"/>
      <c r="GQQ42" s="244"/>
      <c r="GQR42" s="244"/>
      <c r="GQS42" s="244"/>
      <c r="GQT42" s="244"/>
      <c r="GQU42" s="244"/>
      <c r="GQV42" s="244"/>
      <c r="GQW42" s="244"/>
      <c r="GQX42" s="244"/>
      <c r="GQY42" s="244"/>
      <c r="GQZ42" s="244"/>
      <c r="GRA42" s="244"/>
      <c r="GRB42" s="244"/>
      <c r="GRC42" s="244"/>
      <c r="GRD42" s="244"/>
      <c r="GRE42" s="244"/>
      <c r="GRF42" s="244"/>
      <c r="GRG42" s="244"/>
      <c r="GRH42" s="244"/>
      <c r="GRI42" s="244"/>
      <c r="GRJ42" s="244"/>
      <c r="GRK42" s="244"/>
      <c r="GRL42" s="244"/>
      <c r="GRM42" s="244"/>
      <c r="GRN42" s="244"/>
      <c r="GRO42" s="244"/>
      <c r="GRP42" s="244"/>
      <c r="GRQ42" s="244"/>
      <c r="GRR42" s="244"/>
      <c r="GRS42" s="244"/>
      <c r="GRT42" s="244"/>
      <c r="GRU42" s="244"/>
      <c r="GRV42" s="244"/>
      <c r="GRW42" s="244"/>
      <c r="GRX42" s="244"/>
      <c r="GRY42" s="244"/>
      <c r="GRZ42" s="244"/>
      <c r="GSA42" s="244"/>
      <c r="GSB42" s="244"/>
      <c r="GSC42" s="244"/>
      <c r="GSD42" s="244"/>
      <c r="GSE42" s="244"/>
      <c r="GSF42" s="244"/>
      <c r="GSG42" s="244"/>
      <c r="GSH42" s="244"/>
      <c r="GSI42" s="244"/>
      <c r="GSJ42" s="244"/>
      <c r="GSK42" s="244"/>
      <c r="GSL42" s="244"/>
      <c r="GSM42" s="244"/>
      <c r="GSN42" s="244"/>
      <c r="GSO42" s="244"/>
      <c r="GSP42" s="244"/>
      <c r="GSQ42" s="244"/>
      <c r="GSR42" s="244"/>
      <c r="GSS42" s="244"/>
      <c r="GST42" s="244"/>
      <c r="GSU42" s="244"/>
      <c r="GSV42" s="244"/>
      <c r="GSW42" s="244"/>
      <c r="GSX42" s="244"/>
      <c r="GSY42" s="244"/>
      <c r="GSZ42" s="244"/>
      <c r="GTA42" s="244"/>
      <c r="GTB42" s="244"/>
      <c r="GTC42" s="244"/>
      <c r="GTD42" s="244"/>
      <c r="GTE42" s="244"/>
      <c r="GTF42" s="244"/>
      <c r="GTG42" s="244"/>
      <c r="GTH42" s="244"/>
      <c r="GTI42" s="244"/>
      <c r="GTJ42" s="244"/>
      <c r="GTK42" s="244"/>
      <c r="GTL42" s="244"/>
      <c r="GTM42" s="244"/>
      <c r="GTN42" s="244"/>
      <c r="GTO42" s="244"/>
      <c r="GTP42" s="244"/>
      <c r="GTQ42" s="244"/>
      <c r="GTR42" s="244"/>
      <c r="GTS42" s="244"/>
      <c r="GTT42" s="244"/>
      <c r="GTU42" s="244"/>
      <c r="GTV42" s="244"/>
      <c r="GTW42" s="244"/>
      <c r="GTX42" s="244"/>
      <c r="GTY42" s="244"/>
      <c r="GTZ42" s="244"/>
      <c r="GUA42" s="244"/>
      <c r="GUB42" s="244"/>
      <c r="GUC42" s="244"/>
      <c r="GUD42" s="244"/>
      <c r="GUE42" s="244"/>
      <c r="GUF42" s="244"/>
      <c r="GUG42" s="244"/>
      <c r="GUH42" s="244"/>
      <c r="GUI42" s="244"/>
      <c r="GUJ42" s="244"/>
      <c r="GUK42" s="244"/>
      <c r="GUL42" s="244"/>
      <c r="GUM42" s="244"/>
      <c r="GUN42" s="244"/>
      <c r="GUO42" s="244"/>
      <c r="GUP42" s="244"/>
      <c r="GUQ42" s="244"/>
      <c r="GUR42" s="244"/>
      <c r="GUS42" s="244"/>
      <c r="GUT42" s="244"/>
      <c r="GUU42" s="244"/>
      <c r="GUV42" s="244"/>
      <c r="GUW42" s="244"/>
      <c r="GUX42" s="244"/>
      <c r="GUY42" s="244"/>
      <c r="GUZ42" s="244"/>
      <c r="GVA42" s="244"/>
      <c r="GVB42" s="244"/>
      <c r="GVC42" s="244"/>
      <c r="GVD42" s="244"/>
      <c r="GVE42" s="244"/>
      <c r="GVF42" s="244"/>
      <c r="GVG42" s="244"/>
      <c r="GVH42" s="244"/>
      <c r="GVI42" s="244"/>
      <c r="GVJ42" s="244"/>
      <c r="GVK42" s="244"/>
      <c r="GVL42" s="244"/>
      <c r="GVM42" s="244"/>
      <c r="GVN42" s="244"/>
      <c r="GVO42" s="244"/>
      <c r="GVP42" s="244"/>
      <c r="GVQ42" s="244"/>
      <c r="GVR42" s="244"/>
      <c r="GVS42" s="244"/>
      <c r="GVT42" s="244"/>
      <c r="GVU42" s="244"/>
      <c r="GVV42" s="244"/>
      <c r="GVW42" s="244"/>
      <c r="GVX42" s="244"/>
      <c r="GVY42" s="244"/>
      <c r="GVZ42" s="244"/>
      <c r="GWA42" s="244"/>
      <c r="GWB42" s="244"/>
      <c r="GWC42" s="244"/>
      <c r="GWD42" s="244"/>
      <c r="GWE42" s="244"/>
      <c r="GWF42" s="244"/>
      <c r="GWG42" s="244"/>
      <c r="GWH42" s="244"/>
      <c r="GWI42" s="244"/>
      <c r="GWJ42" s="244"/>
      <c r="GWK42" s="244"/>
      <c r="GWL42" s="244"/>
      <c r="GWM42" s="244"/>
      <c r="GWN42" s="244"/>
      <c r="GWO42" s="244"/>
      <c r="GWP42" s="244"/>
      <c r="GWQ42" s="244"/>
      <c r="GWR42" s="244"/>
      <c r="GWS42" s="244"/>
      <c r="GWT42" s="244"/>
      <c r="GWU42" s="244"/>
      <c r="GWV42" s="244"/>
      <c r="GWW42" s="244"/>
      <c r="GWX42" s="244"/>
      <c r="GWY42" s="244"/>
      <c r="GWZ42" s="244"/>
      <c r="GXA42" s="244"/>
      <c r="GXB42" s="244"/>
      <c r="GXC42" s="244"/>
      <c r="GXD42" s="244"/>
      <c r="GXE42" s="244"/>
      <c r="GXF42" s="244"/>
      <c r="GXG42" s="244"/>
      <c r="GXH42" s="244"/>
      <c r="GXI42" s="244"/>
      <c r="GXJ42" s="244"/>
      <c r="GXK42" s="244"/>
      <c r="GXL42" s="244"/>
      <c r="GXM42" s="244"/>
      <c r="GXN42" s="244"/>
      <c r="GXO42" s="244"/>
      <c r="GXP42" s="244"/>
      <c r="GXQ42" s="244"/>
      <c r="GXR42" s="244"/>
      <c r="GXS42" s="244"/>
      <c r="GXT42" s="244"/>
      <c r="GXU42" s="244"/>
      <c r="GXV42" s="244"/>
      <c r="GXW42" s="244"/>
      <c r="GXX42" s="244"/>
      <c r="GXY42" s="244"/>
      <c r="GXZ42" s="244"/>
      <c r="GYA42" s="244"/>
      <c r="GYB42" s="244"/>
      <c r="GYC42" s="244"/>
      <c r="GYD42" s="244"/>
      <c r="GYE42" s="244"/>
      <c r="GYF42" s="244"/>
      <c r="GYG42" s="244"/>
      <c r="GYH42" s="244"/>
      <c r="GYI42" s="244"/>
      <c r="GYJ42" s="244"/>
      <c r="GYK42" s="244"/>
      <c r="GYL42" s="244"/>
      <c r="GYM42" s="244"/>
      <c r="GYN42" s="244"/>
      <c r="GYO42" s="244"/>
      <c r="GYP42" s="244"/>
      <c r="GYQ42" s="244"/>
      <c r="GYR42" s="244"/>
      <c r="GYS42" s="244"/>
      <c r="GYT42" s="244"/>
      <c r="GYU42" s="244"/>
      <c r="GYV42" s="244"/>
      <c r="GYW42" s="244"/>
      <c r="GYX42" s="244"/>
      <c r="GYY42" s="244"/>
      <c r="GYZ42" s="244"/>
      <c r="GZA42" s="244"/>
      <c r="GZB42" s="244"/>
      <c r="GZC42" s="244"/>
      <c r="GZD42" s="244"/>
      <c r="GZE42" s="244"/>
      <c r="GZF42" s="244"/>
      <c r="GZG42" s="244"/>
      <c r="GZH42" s="244"/>
      <c r="GZI42" s="244"/>
      <c r="GZJ42" s="244"/>
      <c r="GZK42" s="244"/>
      <c r="GZL42" s="244"/>
      <c r="GZM42" s="244"/>
      <c r="GZN42" s="244"/>
      <c r="GZO42" s="244"/>
      <c r="GZP42" s="244"/>
      <c r="GZQ42" s="244"/>
      <c r="GZR42" s="244"/>
      <c r="GZS42" s="244"/>
      <c r="GZT42" s="244"/>
      <c r="GZU42" s="244"/>
      <c r="GZV42" s="244"/>
      <c r="GZW42" s="244"/>
      <c r="GZX42" s="244"/>
      <c r="GZY42" s="244"/>
      <c r="GZZ42" s="244"/>
      <c r="HAA42" s="244"/>
      <c r="HAB42" s="244"/>
      <c r="HAC42" s="244"/>
      <c r="HAD42" s="244"/>
      <c r="HAE42" s="244"/>
      <c r="HAF42" s="244"/>
      <c r="HAG42" s="244"/>
      <c r="HAH42" s="244"/>
      <c r="HAI42" s="244"/>
      <c r="HAJ42" s="244"/>
      <c r="HAK42" s="244"/>
      <c r="HAL42" s="244"/>
      <c r="HAM42" s="244"/>
      <c r="HAN42" s="244"/>
      <c r="HAO42" s="244"/>
      <c r="HAP42" s="244"/>
      <c r="HAQ42" s="244"/>
      <c r="HAR42" s="244"/>
      <c r="HAS42" s="244"/>
      <c r="HAT42" s="244"/>
      <c r="HAU42" s="244"/>
      <c r="HAV42" s="244"/>
      <c r="HAW42" s="244"/>
      <c r="HAX42" s="244"/>
      <c r="HAY42" s="244"/>
      <c r="HAZ42" s="244"/>
      <c r="HBA42" s="244"/>
      <c r="HBB42" s="244"/>
      <c r="HBC42" s="244"/>
      <c r="HBD42" s="244"/>
      <c r="HBE42" s="244"/>
      <c r="HBF42" s="244"/>
      <c r="HBG42" s="244"/>
      <c r="HBH42" s="244"/>
      <c r="HBI42" s="244"/>
      <c r="HBJ42" s="244"/>
      <c r="HBK42" s="244"/>
      <c r="HBL42" s="244"/>
      <c r="HBM42" s="244"/>
      <c r="HBN42" s="244"/>
      <c r="HBO42" s="244"/>
      <c r="HBP42" s="244"/>
      <c r="HBQ42" s="244"/>
      <c r="HBR42" s="244"/>
      <c r="HBS42" s="244"/>
      <c r="HBT42" s="244"/>
      <c r="HBU42" s="244"/>
      <c r="HBV42" s="244"/>
      <c r="HBW42" s="244"/>
      <c r="HBX42" s="244"/>
      <c r="HBY42" s="244"/>
      <c r="HBZ42" s="244"/>
      <c r="HCA42" s="244"/>
      <c r="HCB42" s="244"/>
      <c r="HCC42" s="244"/>
      <c r="HCD42" s="244"/>
      <c r="HCE42" s="244"/>
      <c r="HCF42" s="244"/>
      <c r="HCG42" s="244"/>
      <c r="HCH42" s="244"/>
      <c r="HCI42" s="244"/>
      <c r="HCJ42" s="244"/>
      <c r="HCK42" s="244"/>
      <c r="HCL42" s="244"/>
      <c r="HCM42" s="244"/>
      <c r="HCN42" s="244"/>
      <c r="HCO42" s="244"/>
      <c r="HCP42" s="244"/>
      <c r="HCQ42" s="244"/>
      <c r="HCR42" s="244"/>
      <c r="HCS42" s="244"/>
      <c r="HCT42" s="244"/>
      <c r="HCU42" s="244"/>
      <c r="HCV42" s="244"/>
      <c r="HCW42" s="244"/>
      <c r="HCX42" s="244"/>
      <c r="HCY42" s="244"/>
      <c r="HCZ42" s="244"/>
      <c r="HDA42" s="244"/>
      <c r="HDB42" s="244"/>
      <c r="HDC42" s="244"/>
      <c r="HDD42" s="244"/>
      <c r="HDE42" s="244"/>
      <c r="HDF42" s="244"/>
      <c r="HDG42" s="244"/>
      <c r="HDH42" s="244"/>
      <c r="HDI42" s="244"/>
      <c r="HDJ42" s="244"/>
      <c r="HDK42" s="244"/>
      <c r="HDL42" s="244"/>
      <c r="HDM42" s="244"/>
      <c r="HDN42" s="244"/>
      <c r="HDO42" s="244"/>
      <c r="HDP42" s="244"/>
      <c r="HDQ42" s="244"/>
      <c r="HDR42" s="244"/>
      <c r="HDS42" s="244"/>
      <c r="HDT42" s="244"/>
      <c r="HDU42" s="244"/>
      <c r="HDV42" s="244"/>
      <c r="HDW42" s="244"/>
      <c r="HDX42" s="244"/>
      <c r="HDY42" s="244"/>
      <c r="HDZ42" s="244"/>
      <c r="HEA42" s="244"/>
      <c r="HEB42" s="244"/>
      <c r="HEC42" s="244"/>
      <c r="HED42" s="244"/>
      <c r="HEE42" s="244"/>
      <c r="HEF42" s="244"/>
      <c r="HEG42" s="244"/>
      <c r="HEH42" s="244"/>
      <c r="HEI42" s="244"/>
      <c r="HEJ42" s="244"/>
      <c r="HEK42" s="244"/>
      <c r="HEL42" s="244"/>
      <c r="HEM42" s="244"/>
      <c r="HEN42" s="244"/>
      <c r="HEO42" s="244"/>
      <c r="HEP42" s="244"/>
      <c r="HEQ42" s="244"/>
      <c r="HER42" s="244"/>
      <c r="HES42" s="244"/>
      <c r="HET42" s="244"/>
      <c r="HEU42" s="244"/>
      <c r="HEV42" s="244"/>
      <c r="HEW42" s="244"/>
      <c r="HEX42" s="244"/>
      <c r="HEY42" s="244"/>
      <c r="HEZ42" s="244"/>
      <c r="HFA42" s="244"/>
      <c r="HFB42" s="244"/>
      <c r="HFC42" s="244"/>
      <c r="HFD42" s="244"/>
      <c r="HFE42" s="244"/>
      <c r="HFF42" s="244"/>
      <c r="HFG42" s="244"/>
      <c r="HFH42" s="244"/>
      <c r="HFI42" s="244"/>
      <c r="HFJ42" s="244"/>
      <c r="HFK42" s="244"/>
      <c r="HFL42" s="244"/>
      <c r="HFM42" s="244"/>
      <c r="HFN42" s="244"/>
      <c r="HFO42" s="244"/>
      <c r="HFP42" s="244"/>
      <c r="HFQ42" s="244"/>
      <c r="HFR42" s="244"/>
      <c r="HFS42" s="244"/>
      <c r="HFT42" s="244"/>
      <c r="HFU42" s="244"/>
      <c r="HFV42" s="244"/>
      <c r="HFW42" s="244"/>
      <c r="HFX42" s="244"/>
      <c r="HFY42" s="244"/>
      <c r="HFZ42" s="244"/>
      <c r="HGA42" s="244"/>
      <c r="HGB42" s="244"/>
      <c r="HGC42" s="244"/>
      <c r="HGD42" s="244"/>
      <c r="HGE42" s="244"/>
      <c r="HGF42" s="244"/>
      <c r="HGG42" s="244"/>
      <c r="HGH42" s="244"/>
      <c r="HGI42" s="244"/>
      <c r="HGJ42" s="244"/>
      <c r="HGK42" s="244"/>
      <c r="HGL42" s="244"/>
      <c r="HGM42" s="244"/>
      <c r="HGN42" s="244"/>
      <c r="HGO42" s="244"/>
      <c r="HGP42" s="244"/>
      <c r="HGQ42" s="244"/>
      <c r="HGR42" s="244"/>
      <c r="HGS42" s="244"/>
      <c r="HGT42" s="244"/>
      <c r="HGU42" s="244"/>
      <c r="HGV42" s="244"/>
      <c r="HGW42" s="244"/>
      <c r="HGX42" s="244"/>
      <c r="HGY42" s="244"/>
      <c r="HGZ42" s="244"/>
      <c r="HHA42" s="244"/>
      <c r="HHB42" s="244"/>
      <c r="HHC42" s="244"/>
      <c r="HHD42" s="244"/>
      <c r="HHE42" s="244"/>
      <c r="HHF42" s="244"/>
      <c r="HHG42" s="244"/>
      <c r="HHH42" s="244"/>
      <c r="HHI42" s="244"/>
      <c r="HHJ42" s="244"/>
      <c r="HHK42" s="244"/>
      <c r="HHL42" s="244"/>
      <c r="HHM42" s="244"/>
      <c r="HHN42" s="244"/>
      <c r="HHO42" s="244"/>
      <c r="HHP42" s="244"/>
      <c r="HHQ42" s="244"/>
      <c r="HHR42" s="244"/>
      <c r="HHS42" s="244"/>
      <c r="HHT42" s="244"/>
      <c r="HHU42" s="244"/>
      <c r="HHV42" s="244"/>
      <c r="HHW42" s="244"/>
      <c r="HHX42" s="244"/>
      <c r="HHY42" s="244"/>
      <c r="HHZ42" s="244"/>
      <c r="HIA42" s="244"/>
      <c r="HIB42" s="244"/>
      <c r="HIC42" s="244"/>
      <c r="HID42" s="244"/>
      <c r="HIE42" s="244"/>
      <c r="HIF42" s="244"/>
      <c r="HIG42" s="244"/>
      <c r="HIH42" s="244"/>
      <c r="HII42" s="244"/>
      <c r="HIJ42" s="244"/>
      <c r="HIK42" s="244"/>
      <c r="HIL42" s="244"/>
      <c r="HIM42" s="244"/>
      <c r="HIN42" s="244"/>
      <c r="HIO42" s="244"/>
      <c r="HIP42" s="244"/>
      <c r="HIQ42" s="244"/>
      <c r="HIR42" s="244"/>
      <c r="HIS42" s="244"/>
      <c r="HIT42" s="244"/>
      <c r="HIU42" s="244"/>
      <c r="HIV42" s="244"/>
      <c r="HIW42" s="244"/>
      <c r="HIX42" s="244"/>
      <c r="HIY42" s="244"/>
      <c r="HIZ42" s="244"/>
      <c r="HJA42" s="244"/>
      <c r="HJB42" s="244"/>
      <c r="HJC42" s="244"/>
      <c r="HJD42" s="244"/>
      <c r="HJE42" s="244"/>
      <c r="HJF42" s="244"/>
      <c r="HJG42" s="244"/>
      <c r="HJH42" s="244"/>
      <c r="HJI42" s="244"/>
      <c r="HJJ42" s="244"/>
      <c r="HJK42" s="244"/>
      <c r="HJL42" s="244"/>
      <c r="HJM42" s="244"/>
      <c r="HJN42" s="244"/>
      <c r="HJO42" s="244"/>
      <c r="HJP42" s="244"/>
      <c r="HJQ42" s="244"/>
      <c r="HJR42" s="244"/>
      <c r="HJS42" s="244"/>
      <c r="HJT42" s="244"/>
      <c r="HJU42" s="244"/>
      <c r="HJV42" s="244"/>
      <c r="HJW42" s="244"/>
      <c r="HJX42" s="244"/>
      <c r="HJY42" s="244"/>
      <c r="HJZ42" s="244"/>
      <c r="HKA42" s="244"/>
      <c r="HKB42" s="244"/>
      <c r="HKC42" s="244"/>
      <c r="HKD42" s="244"/>
      <c r="HKE42" s="244"/>
      <c r="HKF42" s="244"/>
      <c r="HKG42" s="244"/>
      <c r="HKH42" s="244"/>
      <c r="HKI42" s="244"/>
      <c r="HKJ42" s="244"/>
      <c r="HKK42" s="244"/>
      <c r="HKL42" s="244"/>
      <c r="HKM42" s="244"/>
      <c r="HKN42" s="244"/>
      <c r="HKO42" s="244"/>
      <c r="HKP42" s="244"/>
      <c r="HKQ42" s="244"/>
      <c r="HKR42" s="244"/>
      <c r="HKS42" s="244"/>
      <c r="HKT42" s="244"/>
      <c r="HKU42" s="244"/>
      <c r="HKV42" s="244"/>
      <c r="HKW42" s="244"/>
      <c r="HKX42" s="244"/>
      <c r="HKY42" s="244"/>
      <c r="HKZ42" s="244"/>
      <c r="HLA42" s="244"/>
      <c r="HLB42" s="244"/>
      <c r="HLC42" s="244"/>
      <c r="HLD42" s="244"/>
      <c r="HLE42" s="244"/>
      <c r="HLF42" s="244"/>
      <c r="HLG42" s="244"/>
      <c r="HLH42" s="244"/>
      <c r="HLI42" s="244"/>
      <c r="HLJ42" s="244"/>
      <c r="HLK42" s="244"/>
      <c r="HLL42" s="244"/>
      <c r="HLM42" s="244"/>
      <c r="HLN42" s="244"/>
      <c r="HLO42" s="244"/>
      <c r="HLP42" s="244"/>
      <c r="HLQ42" s="244"/>
      <c r="HLR42" s="244"/>
      <c r="HLS42" s="244"/>
      <c r="HLT42" s="244"/>
      <c r="HLU42" s="244"/>
      <c r="HLV42" s="244"/>
      <c r="HLW42" s="244"/>
      <c r="HLX42" s="244"/>
      <c r="HLY42" s="244"/>
      <c r="HLZ42" s="244"/>
      <c r="HMA42" s="244"/>
      <c r="HMB42" s="244"/>
      <c r="HMC42" s="244"/>
      <c r="HMD42" s="244"/>
      <c r="HME42" s="244"/>
      <c r="HMF42" s="244"/>
      <c r="HMG42" s="244"/>
      <c r="HMH42" s="244"/>
      <c r="HMI42" s="244"/>
      <c r="HMJ42" s="244"/>
      <c r="HMK42" s="244"/>
      <c r="HML42" s="244"/>
      <c r="HMM42" s="244"/>
      <c r="HMN42" s="244"/>
      <c r="HMO42" s="244"/>
      <c r="HMP42" s="244"/>
      <c r="HMQ42" s="244"/>
      <c r="HMR42" s="244"/>
      <c r="HMS42" s="244"/>
      <c r="HMT42" s="244"/>
      <c r="HMU42" s="244"/>
      <c r="HMV42" s="244"/>
      <c r="HMW42" s="244"/>
      <c r="HMX42" s="244"/>
      <c r="HMY42" s="244"/>
      <c r="HMZ42" s="244"/>
      <c r="HNA42" s="244"/>
      <c r="HNB42" s="244"/>
      <c r="HNC42" s="244"/>
      <c r="HND42" s="244"/>
      <c r="HNE42" s="244"/>
      <c r="HNF42" s="244"/>
      <c r="HNG42" s="244"/>
      <c r="HNH42" s="244"/>
      <c r="HNI42" s="244"/>
      <c r="HNJ42" s="244"/>
      <c r="HNK42" s="244"/>
      <c r="HNL42" s="244"/>
      <c r="HNM42" s="244"/>
      <c r="HNN42" s="244"/>
      <c r="HNO42" s="244"/>
      <c r="HNP42" s="244"/>
      <c r="HNQ42" s="244"/>
      <c r="HNR42" s="244"/>
      <c r="HNS42" s="244"/>
      <c r="HNT42" s="244"/>
      <c r="HNU42" s="244"/>
      <c r="HNV42" s="244"/>
      <c r="HNW42" s="244"/>
      <c r="HNX42" s="244"/>
      <c r="HNY42" s="244"/>
      <c r="HNZ42" s="244"/>
      <c r="HOA42" s="244"/>
      <c r="HOB42" s="244"/>
      <c r="HOC42" s="244"/>
      <c r="HOD42" s="244"/>
      <c r="HOE42" s="244"/>
      <c r="HOF42" s="244"/>
      <c r="HOG42" s="244"/>
      <c r="HOH42" s="244"/>
      <c r="HOI42" s="244"/>
      <c r="HOJ42" s="244"/>
      <c r="HOK42" s="244"/>
      <c r="HOL42" s="244"/>
      <c r="HOM42" s="244"/>
      <c r="HON42" s="244"/>
      <c r="HOO42" s="244"/>
      <c r="HOP42" s="244"/>
      <c r="HOQ42" s="244"/>
      <c r="HOR42" s="244"/>
      <c r="HOS42" s="244"/>
      <c r="HOT42" s="244"/>
      <c r="HOU42" s="244"/>
      <c r="HOV42" s="244"/>
      <c r="HOW42" s="244"/>
      <c r="HOX42" s="244"/>
      <c r="HOY42" s="244"/>
      <c r="HOZ42" s="244"/>
      <c r="HPA42" s="244"/>
      <c r="HPB42" s="244"/>
      <c r="HPC42" s="244"/>
      <c r="HPD42" s="244"/>
      <c r="HPE42" s="244"/>
      <c r="HPF42" s="244"/>
      <c r="HPG42" s="244"/>
      <c r="HPH42" s="244"/>
      <c r="HPI42" s="244"/>
      <c r="HPJ42" s="244"/>
      <c r="HPK42" s="244"/>
      <c r="HPL42" s="244"/>
      <c r="HPM42" s="244"/>
      <c r="HPN42" s="244"/>
      <c r="HPO42" s="244"/>
      <c r="HPP42" s="244"/>
      <c r="HPQ42" s="244"/>
      <c r="HPR42" s="244"/>
      <c r="HPS42" s="244"/>
      <c r="HPT42" s="244"/>
      <c r="HPU42" s="244"/>
      <c r="HPV42" s="244"/>
      <c r="HPW42" s="244"/>
      <c r="HPX42" s="244"/>
      <c r="HPY42" s="244"/>
      <c r="HPZ42" s="244"/>
      <c r="HQA42" s="244"/>
      <c r="HQB42" s="244"/>
      <c r="HQC42" s="244"/>
      <c r="HQD42" s="244"/>
      <c r="HQE42" s="244"/>
      <c r="HQF42" s="244"/>
      <c r="HQG42" s="244"/>
      <c r="HQH42" s="244"/>
      <c r="HQI42" s="244"/>
      <c r="HQJ42" s="244"/>
      <c r="HQK42" s="244"/>
      <c r="HQL42" s="244"/>
      <c r="HQM42" s="244"/>
      <c r="HQN42" s="244"/>
      <c r="HQO42" s="244"/>
      <c r="HQP42" s="244"/>
      <c r="HQQ42" s="244"/>
      <c r="HQR42" s="244"/>
      <c r="HQS42" s="244"/>
      <c r="HQT42" s="244"/>
      <c r="HQU42" s="244"/>
      <c r="HQV42" s="244"/>
      <c r="HQW42" s="244"/>
      <c r="HQX42" s="244"/>
      <c r="HQY42" s="244"/>
      <c r="HQZ42" s="244"/>
      <c r="HRA42" s="244"/>
      <c r="HRB42" s="244"/>
      <c r="HRC42" s="244"/>
      <c r="HRD42" s="244"/>
      <c r="HRE42" s="244"/>
      <c r="HRF42" s="244"/>
      <c r="HRG42" s="244"/>
      <c r="HRH42" s="244"/>
      <c r="HRI42" s="244"/>
      <c r="HRJ42" s="244"/>
      <c r="HRK42" s="244"/>
      <c r="HRL42" s="244"/>
      <c r="HRM42" s="244"/>
      <c r="HRN42" s="244"/>
      <c r="HRO42" s="244"/>
      <c r="HRP42" s="244"/>
      <c r="HRQ42" s="244"/>
      <c r="HRR42" s="244"/>
      <c r="HRS42" s="244"/>
      <c r="HRT42" s="244"/>
      <c r="HRU42" s="244"/>
      <c r="HRV42" s="244"/>
      <c r="HRW42" s="244"/>
      <c r="HRX42" s="244"/>
      <c r="HRY42" s="244"/>
      <c r="HRZ42" s="244"/>
      <c r="HSA42" s="244"/>
      <c r="HSB42" s="244"/>
      <c r="HSC42" s="244"/>
      <c r="HSD42" s="244"/>
      <c r="HSE42" s="244"/>
      <c r="HSF42" s="244"/>
      <c r="HSG42" s="244"/>
      <c r="HSH42" s="244"/>
      <c r="HSI42" s="244"/>
      <c r="HSJ42" s="244"/>
      <c r="HSK42" s="244"/>
      <c r="HSL42" s="244"/>
      <c r="HSM42" s="244"/>
      <c r="HSN42" s="244"/>
      <c r="HSO42" s="244"/>
      <c r="HSP42" s="244"/>
      <c r="HSQ42" s="244"/>
      <c r="HSR42" s="244"/>
      <c r="HSS42" s="244"/>
      <c r="HST42" s="244"/>
      <c r="HSU42" s="244"/>
      <c r="HSV42" s="244"/>
      <c r="HSW42" s="244"/>
      <c r="HSX42" s="244"/>
      <c r="HSY42" s="244"/>
      <c r="HSZ42" s="244"/>
      <c r="HTA42" s="244"/>
      <c r="HTB42" s="244"/>
      <c r="HTC42" s="244"/>
      <c r="HTD42" s="244"/>
      <c r="HTE42" s="244"/>
      <c r="HTF42" s="244"/>
      <c r="HTG42" s="244"/>
      <c r="HTH42" s="244"/>
      <c r="HTI42" s="244"/>
      <c r="HTJ42" s="244"/>
      <c r="HTK42" s="244"/>
      <c r="HTL42" s="244"/>
      <c r="HTM42" s="244"/>
      <c r="HTN42" s="244"/>
      <c r="HTO42" s="244"/>
      <c r="HTP42" s="244"/>
      <c r="HTQ42" s="244"/>
      <c r="HTR42" s="244"/>
      <c r="HTS42" s="244"/>
      <c r="HTT42" s="244"/>
      <c r="HTU42" s="244"/>
      <c r="HTV42" s="244"/>
      <c r="HTW42" s="244"/>
      <c r="HTX42" s="244"/>
      <c r="HTY42" s="244"/>
      <c r="HTZ42" s="244"/>
      <c r="HUA42" s="244"/>
      <c r="HUB42" s="244"/>
      <c r="HUC42" s="244"/>
      <c r="HUD42" s="244"/>
      <c r="HUE42" s="244"/>
      <c r="HUF42" s="244"/>
      <c r="HUG42" s="244"/>
      <c r="HUH42" s="244"/>
      <c r="HUI42" s="244"/>
      <c r="HUJ42" s="244"/>
      <c r="HUK42" s="244"/>
      <c r="HUL42" s="244"/>
      <c r="HUM42" s="244"/>
      <c r="HUN42" s="244"/>
      <c r="HUO42" s="244"/>
      <c r="HUP42" s="244"/>
      <c r="HUQ42" s="244"/>
      <c r="HUR42" s="244"/>
      <c r="HUS42" s="244"/>
      <c r="HUT42" s="244"/>
      <c r="HUU42" s="244"/>
      <c r="HUV42" s="244"/>
      <c r="HUW42" s="244"/>
      <c r="HUX42" s="244"/>
      <c r="HUY42" s="244"/>
      <c r="HUZ42" s="244"/>
      <c r="HVA42" s="244"/>
      <c r="HVB42" s="244"/>
      <c r="HVC42" s="244"/>
      <c r="HVD42" s="244"/>
      <c r="HVE42" s="244"/>
      <c r="HVF42" s="244"/>
      <c r="HVG42" s="244"/>
      <c r="HVH42" s="244"/>
      <c r="HVI42" s="244"/>
      <c r="HVJ42" s="244"/>
      <c r="HVK42" s="244"/>
      <c r="HVL42" s="244"/>
      <c r="HVM42" s="244"/>
      <c r="HVN42" s="244"/>
      <c r="HVO42" s="244"/>
      <c r="HVP42" s="244"/>
      <c r="HVQ42" s="244"/>
      <c r="HVR42" s="244"/>
      <c r="HVS42" s="244"/>
      <c r="HVT42" s="244"/>
      <c r="HVU42" s="244"/>
      <c r="HVV42" s="244"/>
      <c r="HVW42" s="244"/>
      <c r="HVX42" s="244"/>
      <c r="HVY42" s="244"/>
      <c r="HVZ42" s="244"/>
      <c r="HWA42" s="244"/>
      <c r="HWB42" s="244"/>
      <c r="HWC42" s="244"/>
      <c r="HWD42" s="244"/>
      <c r="HWE42" s="244"/>
      <c r="HWF42" s="244"/>
      <c r="HWG42" s="244"/>
      <c r="HWH42" s="244"/>
      <c r="HWI42" s="244"/>
      <c r="HWJ42" s="244"/>
      <c r="HWK42" s="244"/>
      <c r="HWL42" s="244"/>
      <c r="HWM42" s="244"/>
      <c r="HWN42" s="244"/>
      <c r="HWO42" s="244"/>
      <c r="HWP42" s="244"/>
      <c r="HWQ42" s="244"/>
      <c r="HWR42" s="244"/>
      <c r="HWS42" s="244"/>
      <c r="HWT42" s="244"/>
      <c r="HWU42" s="244"/>
      <c r="HWV42" s="244"/>
      <c r="HWW42" s="244"/>
      <c r="HWX42" s="244"/>
      <c r="HWY42" s="244"/>
      <c r="HWZ42" s="244"/>
      <c r="HXA42" s="244"/>
      <c r="HXB42" s="244"/>
      <c r="HXC42" s="244"/>
      <c r="HXD42" s="244"/>
      <c r="HXE42" s="244"/>
      <c r="HXF42" s="244"/>
      <c r="HXG42" s="244"/>
      <c r="HXH42" s="244"/>
      <c r="HXI42" s="244"/>
      <c r="HXJ42" s="244"/>
      <c r="HXK42" s="244"/>
      <c r="HXL42" s="244"/>
      <c r="HXM42" s="244"/>
      <c r="HXN42" s="244"/>
      <c r="HXO42" s="244"/>
      <c r="HXP42" s="244"/>
      <c r="HXQ42" s="244"/>
      <c r="HXR42" s="244"/>
      <c r="HXS42" s="244"/>
      <c r="HXT42" s="244"/>
      <c r="HXU42" s="244"/>
      <c r="HXV42" s="244"/>
      <c r="HXW42" s="244"/>
      <c r="HXX42" s="244"/>
      <c r="HXY42" s="244"/>
      <c r="HXZ42" s="244"/>
      <c r="HYA42" s="244"/>
      <c r="HYB42" s="244"/>
      <c r="HYC42" s="244"/>
      <c r="HYD42" s="244"/>
      <c r="HYE42" s="244"/>
      <c r="HYF42" s="244"/>
      <c r="HYG42" s="244"/>
      <c r="HYH42" s="244"/>
      <c r="HYI42" s="244"/>
      <c r="HYJ42" s="244"/>
      <c r="HYK42" s="244"/>
      <c r="HYL42" s="244"/>
      <c r="HYM42" s="244"/>
      <c r="HYN42" s="244"/>
      <c r="HYO42" s="244"/>
      <c r="HYP42" s="244"/>
      <c r="HYQ42" s="244"/>
      <c r="HYR42" s="244"/>
      <c r="HYS42" s="244"/>
      <c r="HYT42" s="244"/>
      <c r="HYU42" s="244"/>
      <c r="HYV42" s="244"/>
      <c r="HYW42" s="244"/>
      <c r="HYX42" s="244"/>
      <c r="HYY42" s="244"/>
      <c r="HYZ42" s="244"/>
      <c r="HZA42" s="244"/>
      <c r="HZB42" s="244"/>
      <c r="HZC42" s="244"/>
      <c r="HZD42" s="244"/>
      <c r="HZE42" s="244"/>
      <c r="HZF42" s="244"/>
      <c r="HZG42" s="244"/>
      <c r="HZH42" s="244"/>
      <c r="HZI42" s="244"/>
      <c r="HZJ42" s="244"/>
      <c r="HZK42" s="244"/>
      <c r="HZL42" s="244"/>
      <c r="HZM42" s="244"/>
      <c r="HZN42" s="244"/>
      <c r="HZO42" s="244"/>
      <c r="HZP42" s="244"/>
      <c r="HZQ42" s="244"/>
      <c r="HZR42" s="244"/>
      <c r="HZS42" s="244"/>
      <c r="HZT42" s="244"/>
      <c r="HZU42" s="244"/>
      <c r="HZV42" s="244"/>
      <c r="HZW42" s="244"/>
      <c r="HZX42" s="244"/>
      <c r="HZY42" s="244"/>
      <c r="HZZ42" s="244"/>
      <c r="IAA42" s="244"/>
      <c r="IAB42" s="244"/>
      <c r="IAC42" s="244"/>
      <c r="IAD42" s="244"/>
      <c r="IAE42" s="244"/>
      <c r="IAF42" s="244"/>
      <c r="IAG42" s="244"/>
      <c r="IAH42" s="244"/>
      <c r="IAI42" s="244"/>
      <c r="IAJ42" s="244"/>
      <c r="IAK42" s="244"/>
      <c r="IAL42" s="244"/>
      <c r="IAM42" s="244"/>
      <c r="IAN42" s="244"/>
      <c r="IAO42" s="244"/>
      <c r="IAP42" s="244"/>
      <c r="IAQ42" s="244"/>
      <c r="IAR42" s="244"/>
      <c r="IAS42" s="244"/>
      <c r="IAT42" s="244"/>
      <c r="IAU42" s="244"/>
      <c r="IAV42" s="244"/>
      <c r="IAW42" s="244"/>
      <c r="IAX42" s="244"/>
      <c r="IAY42" s="244"/>
      <c r="IAZ42" s="244"/>
      <c r="IBA42" s="244"/>
      <c r="IBB42" s="244"/>
      <c r="IBC42" s="244"/>
      <c r="IBD42" s="244"/>
      <c r="IBE42" s="244"/>
      <c r="IBF42" s="244"/>
      <c r="IBG42" s="244"/>
      <c r="IBH42" s="244"/>
      <c r="IBI42" s="244"/>
      <c r="IBJ42" s="244"/>
      <c r="IBK42" s="244"/>
      <c r="IBL42" s="244"/>
      <c r="IBM42" s="244"/>
      <c r="IBN42" s="244"/>
      <c r="IBO42" s="244"/>
      <c r="IBP42" s="244"/>
      <c r="IBQ42" s="244"/>
      <c r="IBR42" s="244"/>
      <c r="IBS42" s="244"/>
      <c r="IBT42" s="244"/>
      <c r="IBU42" s="244"/>
      <c r="IBV42" s="244"/>
      <c r="IBW42" s="244"/>
      <c r="IBX42" s="244"/>
      <c r="IBY42" s="244"/>
      <c r="IBZ42" s="244"/>
      <c r="ICA42" s="244"/>
      <c r="ICB42" s="244"/>
      <c r="ICC42" s="244"/>
      <c r="ICD42" s="244"/>
      <c r="ICE42" s="244"/>
      <c r="ICF42" s="244"/>
      <c r="ICG42" s="244"/>
      <c r="ICH42" s="244"/>
      <c r="ICI42" s="244"/>
      <c r="ICJ42" s="244"/>
      <c r="ICK42" s="244"/>
      <c r="ICL42" s="244"/>
      <c r="ICM42" s="244"/>
      <c r="ICN42" s="244"/>
      <c r="ICO42" s="244"/>
      <c r="ICP42" s="244"/>
      <c r="ICQ42" s="244"/>
      <c r="ICR42" s="244"/>
      <c r="ICS42" s="244"/>
      <c r="ICT42" s="244"/>
      <c r="ICU42" s="244"/>
      <c r="ICV42" s="244"/>
      <c r="ICW42" s="244"/>
      <c r="ICX42" s="244"/>
      <c r="ICY42" s="244"/>
      <c r="ICZ42" s="244"/>
      <c r="IDA42" s="244"/>
      <c r="IDB42" s="244"/>
      <c r="IDC42" s="244"/>
      <c r="IDD42" s="244"/>
      <c r="IDE42" s="244"/>
      <c r="IDF42" s="244"/>
      <c r="IDG42" s="244"/>
      <c r="IDH42" s="244"/>
      <c r="IDI42" s="244"/>
      <c r="IDJ42" s="244"/>
      <c r="IDK42" s="244"/>
      <c r="IDL42" s="244"/>
      <c r="IDM42" s="244"/>
      <c r="IDN42" s="244"/>
      <c r="IDO42" s="244"/>
      <c r="IDP42" s="244"/>
      <c r="IDQ42" s="244"/>
      <c r="IDR42" s="244"/>
      <c r="IDS42" s="244"/>
      <c r="IDT42" s="244"/>
      <c r="IDU42" s="244"/>
      <c r="IDV42" s="244"/>
      <c r="IDW42" s="244"/>
      <c r="IDX42" s="244"/>
      <c r="IDY42" s="244"/>
      <c r="IDZ42" s="244"/>
      <c r="IEA42" s="244"/>
      <c r="IEB42" s="244"/>
      <c r="IEC42" s="244"/>
      <c r="IED42" s="244"/>
      <c r="IEE42" s="244"/>
      <c r="IEF42" s="244"/>
      <c r="IEG42" s="244"/>
      <c r="IEH42" s="244"/>
      <c r="IEI42" s="244"/>
      <c r="IEJ42" s="244"/>
      <c r="IEK42" s="244"/>
      <c r="IEL42" s="244"/>
      <c r="IEM42" s="244"/>
      <c r="IEN42" s="244"/>
      <c r="IEO42" s="244"/>
      <c r="IEP42" s="244"/>
      <c r="IEQ42" s="244"/>
      <c r="IER42" s="244"/>
      <c r="IES42" s="244"/>
      <c r="IET42" s="244"/>
      <c r="IEU42" s="244"/>
      <c r="IEV42" s="244"/>
      <c r="IEW42" s="244"/>
      <c r="IEX42" s="244"/>
      <c r="IEY42" s="244"/>
      <c r="IEZ42" s="244"/>
      <c r="IFA42" s="244"/>
      <c r="IFB42" s="244"/>
      <c r="IFC42" s="244"/>
      <c r="IFD42" s="244"/>
      <c r="IFE42" s="244"/>
      <c r="IFF42" s="244"/>
      <c r="IFG42" s="244"/>
      <c r="IFH42" s="244"/>
      <c r="IFI42" s="244"/>
      <c r="IFJ42" s="244"/>
      <c r="IFK42" s="244"/>
      <c r="IFL42" s="244"/>
      <c r="IFM42" s="244"/>
      <c r="IFN42" s="244"/>
      <c r="IFO42" s="244"/>
      <c r="IFP42" s="244"/>
      <c r="IFQ42" s="244"/>
      <c r="IFR42" s="244"/>
      <c r="IFS42" s="244"/>
      <c r="IFT42" s="244"/>
      <c r="IFU42" s="244"/>
      <c r="IFV42" s="244"/>
      <c r="IFW42" s="244"/>
      <c r="IFX42" s="244"/>
      <c r="IFY42" s="244"/>
      <c r="IFZ42" s="244"/>
      <c r="IGA42" s="244"/>
      <c r="IGB42" s="244"/>
      <c r="IGC42" s="244"/>
      <c r="IGD42" s="244"/>
      <c r="IGE42" s="244"/>
      <c r="IGF42" s="244"/>
      <c r="IGG42" s="244"/>
      <c r="IGH42" s="244"/>
      <c r="IGI42" s="244"/>
      <c r="IGJ42" s="244"/>
      <c r="IGK42" s="244"/>
      <c r="IGL42" s="244"/>
      <c r="IGM42" s="244"/>
      <c r="IGN42" s="244"/>
      <c r="IGO42" s="244"/>
      <c r="IGP42" s="244"/>
      <c r="IGQ42" s="244"/>
      <c r="IGR42" s="244"/>
      <c r="IGS42" s="244"/>
      <c r="IGT42" s="244"/>
      <c r="IGU42" s="244"/>
      <c r="IGV42" s="244"/>
      <c r="IGW42" s="244"/>
      <c r="IGX42" s="244"/>
      <c r="IGY42" s="244"/>
      <c r="IGZ42" s="244"/>
      <c r="IHA42" s="244"/>
      <c r="IHB42" s="244"/>
      <c r="IHC42" s="244"/>
      <c r="IHD42" s="244"/>
      <c r="IHE42" s="244"/>
      <c r="IHF42" s="244"/>
      <c r="IHG42" s="244"/>
      <c r="IHH42" s="244"/>
      <c r="IHI42" s="244"/>
      <c r="IHJ42" s="244"/>
      <c r="IHK42" s="244"/>
      <c r="IHL42" s="244"/>
      <c r="IHM42" s="244"/>
      <c r="IHN42" s="244"/>
      <c r="IHO42" s="244"/>
      <c r="IHP42" s="244"/>
      <c r="IHQ42" s="244"/>
      <c r="IHR42" s="244"/>
      <c r="IHS42" s="244"/>
      <c r="IHT42" s="244"/>
      <c r="IHU42" s="244"/>
      <c r="IHV42" s="244"/>
      <c r="IHW42" s="244"/>
      <c r="IHX42" s="244"/>
      <c r="IHY42" s="244"/>
      <c r="IHZ42" s="244"/>
      <c r="IIA42" s="244"/>
      <c r="IIB42" s="244"/>
      <c r="IIC42" s="244"/>
      <c r="IID42" s="244"/>
      <c r="IIE42" s="244"/>
      <c r="IIF42" s="244"/>
      <c r="IIG42" s="244"/>
      <c r="IIH42" s="244"/>
      <c r="III42" s="244"/>
      <c r="IIJ42" s="244"/>
      <c r="IIK42" s="244"/>
      <c r="IIL42" s="244"/>
      <c r="IIM42" s="244"/>
      <c r="IIN42" s="244"/>
      <c r="IIO42" s="244"/>
      <c r="IIP42" s="244"/>
      <c r="IIQ42" s="244"/>
      <c r="IIR42" s="244"/>
      <c r="IIS42" s="244"/>
      <c r="IIT42" s="244"/>
      <c r="IIU42" s="244"/>
      <c r="IIV42" s="244"/>
      <c r="IIW42" s="244"/>
      <c r="IIX42" s="244"/>
      <c r="IIY42" s="244"/>
      <c r="IIZ42" s="244"/>
      <c r="IJA42" s="244"/>
      <c r="IJB42" s="244"/>
      <c r="IJC42" s="244"/>
      <c r="IJD42" s="244"/>
      <c r="IJE42" s="244"/>
      <c r="IJF42" s="244"/>
      <c r="IJG42" s="244"/>
      <c r="IJH42" s="244"/>
      <c r="IJI42" s="244"/>
      <c r="IJJ42" s="244"/>
      <c r="IJK42" s="244"/>
      <c r="IJL42" s="244"/>
      <c r="IJM42" s="244"/>
      <c r="IJN42" s="244"/>
      <c r="IJO42" s="244"/>
      <c r="IJP42" s="244"/>
      <c r="IJQ42" s="244"/>
      <c r="IJR42" s="244"/>
      <c r="IJS42" s="244"/>
      <c r="IJT42" s="244"/>
      <c r="IJU42" s="244"/>
      <c r="IJV42" s="244"/>
      <c r="IJW42" s="244"/>
      <c r="IJX42" s="244"/>
      <c r="IJY42" s="244"/>
      <c r="IJZ42" s="244"/>
      <c r="IKA42" s="244"/>
      <c r="IKB42" s="244"/>
      <c r="IKC42" s="244"/>
      <c r="IKD42" s="244"/>
      <c r="IKE42" s="244"/>
      <c r="IKF42" s="244"/>
      <c r="IKG42" s="244"/>
      <c r="IKH42" s="244"/>
      <c r="IKI42" s="244"/>
      <c r="IKJ42" s="244"/>
      <c r="IKK42" s="244"/>
      <c r="IKL42" s="244"/>
      <c r="IKM42" s="244"/>
      <c r="IKN42" s="244"/>
      <c r="IKO42" s="244"/>
      <c r="IKP42" s="244"/>
      <c r="IKQ42" s="244"/>
      <c r="IKR42" s="244"/>
      <c r="IKS42" s="244"/>
      <c r="IKT42" s="244"/>
      <c r="IKU42" s="244"/>
      <c r="IKV42" s="244"/>
      <c r="IKW42" s="244"/>
      <c r="IKX42" s="244"/>
      <c r="IKY42" s="244"/>
      <c r="IKZ42" s="244"/>
      <c r="ILA42" s="244"/>
      <c r="ILB42" s="244"/>
      <c r="ILC42" s="244"/>
      <c r="ILD42" s="244"/>
      <c r="ILE42" s="244"/>
      <c r="ILF42" s="244"/>
      <c r="ILG42" s="244"/>
      <c r="ILH42" s="244"/>
      <c r="ILI42" s="244"/>
      <c r="ILJ42" s="244"/>
      <c r="ILK42" s="244"/>
      <c r="ILL42" s="244"/>
      <c r="ILM42" s="244"/>
      <c r="ILN42" s="244"/>
      <c r="ILO42" s="244"/>
      <c r="ILP42" s="244"/>
      <c r="ILQ42" s="244"/>
      <c r="ILR42" s="244"/>
      <c r="ILS42" s="244"/>
      <c r="ILT42" s="244"/>
      <c r="ILU42" s="244"/>
      <c r="ILV42" s="244"/>
      <c r="ILW42" s="244"/>
      <c r="ILX42" s="244"/>
      <c r="ILY42" s="244"/>
      <c r="ILZ42" s="244"/>
      <c r="IMA42" s="244"/>
      <c r="IMB42" s="244"/>
      <c r="IMC42" s="244"/>
      <c r="IMD42" s="244"/>
      <c r="IME42" s="244"/>
      <c r="IMF42" s="244"/>
      <c r="IMG42" s="244"/>
      <c r="IMH42" s="244"/>
      <c r="IMI42" s="244"/>
      <c r="IMJ42" s="244"/>
      <c r="IMK42" s="244"/>
      <c r="IML42" s="244"/>
      <c r="IMM42" s="244"/>
      <c r="IMN42" s="244"/>
      <c r="IMO42" s="244"/>
      <c r="IMP42" s="244"/>
      <c r="IMQ42" s="244"/>
      <c r="IMR42" s="244"/>
      <c r="IMS42" s="244"/>
      <c r="IMT42" s="244"/>
      <c r="IMU42" s="244"/>
      <c r="IMV42" s="244"/>
      <c r="IMW42" s="244"/>
      <c r="IMX42" s="244"/>
      <c r="IMY42" s="244"/>
      <c r="IMZ42" s="244"/>
      <c r="INA42" s="244"/>
      <c r="INB42" s="244"/>
      <c r="INC42" s="244"/>
      <c r="IND42" s="244"/>
      <c r="INE42" s="244"/>
      <c r="INF42" s="244"/>
      <c r="ING42" s="244"/>
      <c r="INH42" s="244"/>
      <c r="INI42" s="244"/>
      <c r="INJ42" s="244"/>
      <c r="INK42" s="244"/>
      <c r="INL42" s="244"/>
      <c r="INM42" s="244"/>
      <c r="INN42" s="244"/>
      <c r="INO42" s="244"/>
      <c r="INP42" s="244"/>
      <c r="INQ42" s="244"/>
      <c r="INR42" s="244"/>
      <c r="INS42" s="244"/>
      <c r="INT42" s="244"/>
      <c r="INU42" s="244"/>
      <c r="INV42" s="244"/>
      <c r="INW42" s="244"/>
      <c r="INX42" s="244"/>
      <c r="INY42" s="244"/>
      <c r="INZ42" s="244"/>
      <c r="IOA42" s="244"/>
      <c r="IOB42" s="244"/>
      <c r="IOC42" s="244"/>
      <c r="IOD42" s="244"/>
      <c r="IOE42" s="244"/>
      <c r="IOF42" s="244"/>
      <c r="IOG42" s="244"/>
      <c r="IOH42" s="244"/>
      <c r="IOI42" s="244"/>
      <c r="IOJ42" s="244"/>
      <c r="IOK42" s="244"/>
      <c r="IOL42" s="244"/>
      <c r="IOM42" s="244"/>
      <c r="ION42" s="244"/>
      <c r="IOO42" s="244"/>
      <c r="IOP42" s="244"/>
      <c r="IOQ42" s="244"/>
      <c r="IOR42" s="244"/>
      <c r="IOS42" s="244"/>
      <c r="IOT42" s="244"/>
      <c r="IOU42" s="244"/>
      <c r="IOV42" s="244"/>
      <c r="IOW42" s="244"/>
      <c r="IOX42" s="244"/>
      <c r="IOY42" s="244"/>
      <c r="IOZ42" s="244"/>
      <c r="IPA42" s="244"/>
      <c r="IPB42" s="244"/>
      <c r="IPC42" s="244"/>
      <c r="IPD42" s="244"/>
      <c r="IPE42" s="244"/>
      <c r="IPF42" s="244"/>
      <c r="IPG42" s="244"/>
      <c r="IPH42" s="244"/>
      <c r="IPI42" s="244"/>
      <c r="IPJ42" s="244"/>
      <c r="IPK42" s="244"/>
      <c r="IPL42" s="244"/>
      <c r="IPM42" s="244"/>
      <c r="IPN42" s="244"/>
      <c r="IPO42" s="244"/>
      <c r="IPP42" s="244"/>
      <c r="IPQ42" s="244"/>
      <c r="IPR42" s="244"/>
      <c r="IPS42" s="244"/>
      <c r="IPT42" s="244"/>
      <c r="IPU42" s="244"/>
      <c r="IPV42" s="244"/>
      <c r="IPW42" s="244"/>
      <c r="IPX42" s="244"/>
      <c r="IPY42" s="244"/>
      <c r="IPZ42" s="244"/>
      <c r="IQA42" s="244"/>
      <c r="IQB42" s="244"/>
      <c r="IQC42" s="244"/>
      <c r="IQD42" s="244"/>
      <c r="IQE42" s="244"/>
      <c r="IQF42" s="244"/>
      <c r="IQG42" s="244"/>
      <c r="IQH42" s="244"/>
      <c r="IQI42" s="244"/>
      <c r="IQJ42" s="244"/>
      <c r="IQK42" s="244"/>
      <c r="IQL42" s="244"/>
      <c r="IQM42" s="244"/>
      <c r="IQN42" s="244"/>
      <c r="IQO42" s="244"/>
      <c r="IQP42" s="244"/>
      <c r="IQQ42" s="244"/>
      <c r="IQR42" s="244"/>
      <c r="IQS42" s="244"/>
      <c r="IQT42" s="244"/>
      <c r="IQU42" s="244"/>
      <c r="IQV42" s="244"/>
      <c r="IQW42" s="244"/>
      <c r="IQX42" s="244"/>
      <c r="IQY42" s="244"/>
      <c r="IQZ42" s="244"/>
      <c r="IRA42" s="244"/>
      <c r="IRB42" s="244"/>
      <c r="IRC42" s="244"/>
      <c r="IRD42" s="244"/>
      <c r="IRE42" s="244"/>
      <c r="IRF42" s="244"/>
      <c r="IRG42" s="244"/>
      <c r="IRH42" s="244"/>
      <c r="IRI42" s="244"/>
      <c r="IRJ42" s="244"/>
      <c r="IRK42" s="244"/>
      <c r="IRL42" s="244"/>
      <c r="IRM42" s="244"/>
      <c r="IRN42" s="244"/>
      <c r="IRO42" s="244"/>
      <c r="IRP42" s="244"/>
      <c r="IRQ42" s="244"/>
      <c r="IRR42" s="244"/>
      <c r="IRS42" s="244"/>
      <c r="IRT42" s="244"/>
      <c r="IRU42" s="244"/>
      <c r="IRV42" s="244"/>
      <c r="IRW42" s="244"/>
      <c r="IRX42" s="244"/>
      <c r="IRY42" s="244"/>
      <c r="IRZ42" s="244"/>
      <c r="ISA42" s="244"/>
      <c r="ISB42" s="244"/>
      <c r="ISC42" s="244"/>
      <c r="ISD42" s="244"/>
      <c r="ISE42" s="244"/>
      <c r="ISF42" s="244"/>
      <c r="ISG42" s="244"/>
      <c r="ISH42" s="244"/>
      <c r="ISI42" s="244"/>
      <c r="ISJ42" s="244"/>
      <c r="ISK42" s="244"/>
      <c r="ISL42" s="244"/>
      <c r="ISM42" s="244"/>
      <c r="ISN42" s="244"/>
      <c r="ISO42" s="244"/>
      <c r="ISP42" s="244"/>
      <c r="ISQ42" s="244"/>
      <c r="ISR42" s="244"/>
      <c r="ISS42" s="244"/>
      <c r="IST42" s="244"/>
      <c r="ISU42" s="244"/>
      <c r="ISV42" s="244"/>
      <c r="ISW42" s="244"/>
      <c r="ISX42" s="244"/>
      <c r="ISY42" s="244"/>
      <c r="ISZ42" s="244"/>
      <c r="ITA42" s="244"/>
      <c r="ITB42" s="244"/>
      <c r="ITC42" s="244"/>
      <c r="ITD42" s="244"/>
      <c r="ITE42" s="244"/>
      <c r="ITF42" s="244"/>
      <c r="ITG42" s="244"/>
      <c r="ITH42" s="244"/>
      <c r="ITI42" s="244"/>
      <c r="ITJ42" s="244"/>
      <c r="ITK42" s="244"/>
      <c r="ITL42" s="244"/>
      <c r="ITM42" s="244"/>
      <c r="ITN42" s="244"/>
      <c r="ITO42" s="244"/>
      <c r="ITP42" s="244"/>
      <c r="ITQ42" s="244"/>
      <c r="ITR42" s="244"/>
      <c r="ITS42" s="244"/>
      <c r="ITT42" s="244"/>
      <c r="ITU42" s="244"/>
      <c r="ITV42" s="244"/>
      <c r="ITW42" s="244"/>
      <c r="ITX42" s="244"/>
      <c r="ITY42" s="244"/>
      <c r="ITZ42" s="244"/>
      <c r="IUA42" s="244"/>
      <c r="IUB42" s="244"/>
      <c r="IUC42" s="244"/>
      <c r="IUD42" s="244"/>
      <c r="IUE42" s="244"/>
      <c r="IUF42" s="244"/>
      <c r="IUG42" s="244"/>
      <c r="IUH42" s="244"/>
      <c r="IUI42" s="244"/>
      <c r="IUJ42" s="244"/>
      <c r="IUK42" s="244"/>
      <c r="IUL42" s="244"/>
      <c r="IUM42" s="244"/>
      <c r="IUN42" s="244"/>
      <c r="IUO42" s="244"/>
      <c r="IUP42" s="244"/>
      <c r="IUQ42" s="244"/>
      <c r="IUR42" s="244"/>
      <c r="IUS42" s="244"/>
      <c r="IUT42" s="244"/>
      <c r="IUU42" s="244"/>
      <c r="IUV42" s="244"/>
      <c r="IUW42" s="244"/>
      <c r="IUX42" s="244"/>
      <c r="IUY42" s="244"/>
      <c r="IUZ42" s="244"/>
      <c r="IVA42" s="244"/>
      <c r="IVB42" s="244"/>
      <c r="IVC42" s="244"/>
      <c r="IVD42" s="244"/>
      <c r="IVE42" s="244"/>
      <c r="IVF42" s="244"/>
      <c r="IVG42" s="244"/>
      <c r="IVH42" s="244"/>
      <c r="IVI42" s="244"/>
      <c r="IVJ42" s="244"/>
      <c r="IVK42" s="244"/>
      <c r="IVL42" s="244"/>
      <c r="IVM42" s="244"/>
      <c r="IVN42" s="244"/>
      <c r="IVO42" s="244"/>
      <c r="IVP42" s="244"/>
      <c r="IVQ42" s="244"/>
      <c r="IVR42" s="244"/>
      <c r="IVS42" s="244"/>
      <c r="IVT42" s="244"/>
      <c r="IVU42" s="244"/>
      <c r="IVV42" s="244"/>
      <c r="IVW42" s="244"/>
      <c r="IVX42" s="244"/>
      <c r="IVY42" s="244"/>
      <c r="IVZ42" s="244"/>
      <c r="IWA42" s="244"/>
      <c r="IWB42" s="244"/>
      <c r="IWC42" s="244"/>
      <c r="IWD42" s="244"/>
      <c r="IWE42" s="244"/>
      <c r="IWF42" s="244"/>
      <c r="IWG42" s="244"/>
      <c r="IWH42" s="244"/>
      <c r="IWI42" s="244"/>
      <c r="IWJ42" s="244"/>
      <c r="IWK42" s="244"/>
      <c r="IWL42" s="244"/>
      <c r="IWM42" s="244"/>
      <c r="IWN42" s="244"/>
      <c r="IWO42" s="244"/>
      <c r="IWP42" s="244"/>
      <c r="IWQ42" s="244"/>
      <c r="IWR42" s="244"/>
      <c r="IWS42" s="244"/>
      <c r="IWT42" s="244"/>
      <c r="IWU42" s="244"/>
      <c r="IWV42" s="244"/>
      <c r="IWW42" s="244"/>
      <c r="IWX42" s="244"/>
      <c r="IWY42" s="244"/>
      <c r="IWZ42" s="244"/>
      <c r="IXA42" s="244"/>
      <c r="IXB42" s="244"/>
      <c r="IXC42" s="244"/>
      <c r="IXD42" s="244"/>
      <c r="IXE42" s="244"/>
      <c r="IXF42" s="244"/>
      <c r="IXG42" s="244"/>
      <c r="IXH42" s="244"/>
      <c r="IXI42" s="244"/>
      <c r="IXJ42" s="244"/>
      <c r="IXK42" s="244"/>
      <c r="IXL42" s="244"/>
      <c r="IXM42" s="244"/>
      <c r="IXN42" s="244"/>
      <c r="IXO42" s="244"/>
      <c r="IXP42" s="244"/>
      <c r="IXQ42" s="244"/>
      <c r="IXR42" s="244"/>
      <c r="IXS42" s="244"/>
      <c r="IXT42" s="244"/>
      <c r="IXU42" s="244"/>
      <c r="IXV42" s="244"/>
      <c r="IXW42" s="244"/>
      <c r="IXX42" s="244"/>
      <c r="IXY42" s="244"/>
      <c r="IXZ42" s="244"/>
      <c r="IYA42" s="244"/>
      <c r="IYB42" s="244"/>
      <c r="IYC42" s="244"/>
      <c r="IYD42" s="244"/>
      <c r="IYE42" s="244"/>
      <c r="IYF42" s="244"/>
      <c r="IYG42" s="244"/>
      <c r="IYH42" s="244"/>
      <c r="IYI42" s="244"/>
      <c r="IYJ42" s="244"/>
      <c r="IYK42" s="244"/>
      <c r="IYL42" s="244"/>
      <c r="IYM42" s="244"/>
      <c r="IYN42" s="244"/>
      <c r="IYO42" s="244"/>
      <c r="IYP42" s="244"/>
      <c r="IYQ42" s="244"/>
      <c r="IYR42" s="244"/>
      <c r="IYS42" s="244"/>
      <c r="IYT42" s="244"/>
      <c r="IYU42" s="244"/>
      <c r="IYV42" s="244"/>
      <c r="IYW42" s="244"/>
      <c r="IYX42" s="244"/>
      <c r="IYY42" s="244"/>
      <c r="IYZ42" s="244"/>
      <c r="IZA42" s="244"/>
      <c r="IZB42" s="244"/>
      <c r="IZC42" s="244"/>
      <c r="IZD42" s="244"/>
      <c r="IZE42" s="244"/>
      <c r="IZF42" s="244"/>
      <c r="IZG42" s="244"/>
      <c r="IZH42" s="244"/>
      <c r="IZI42" s="244"/>
      <c r="IZJ42" s="244"/>
      <c r="IZK42" s="244"/>
      <c r="IZL42" s="244"/>
      <c r="IZM42" s="244"/>
      <c r="IZN42" s="244"/>
      <c r="IZO42" s="244"/>
      <c r="IZP42" s="244"/>
      <c r="IZQ42" s="244"/>
      <c r="IZR42" s="244"/>
      <c r="IZS42" s="244"/>
      <c r="IZT42" s="244"/>
      <c r="IZU42" s="244"/>
      <c r="IZV42" s="244"/>
      <c r="IZW42" s="244"/>
      <c r="IZX42" s="244"/>
      <c r="IZY42" s="244"/>
      <c r="IZZ42" s="244"/>
      <c r="JAA42" s="244"/>
      <c r="JAB42" s="244"/>
      <c r="JAC42" s="244"/>
      <c r="JAD42" s="244"/>
      <c r="JAE42" s="244"/>
      <c r="JAF42" s="244"/>
      <c r="JAG42" s="244"/>
      <c r="JAH42" s="244"/>
      <c r="JAI42" s="244"/>
      <c r="JAJ42" s="244"/>
      <c r="JAK42" s="244"/>
      <c r="JAL42" s="244"/>
      <c r="JAM42" s="244"/>
      <c r="JAN42" s="244"/>
      <c r="JAO42" s="244"/>
      <c r="JAP42" s="244"/>
      <c r="JAQ42" s="244"/>
      <c r="JAR42" s="244"/>
      <c r="JAS42" s="244"/>
      <c r="JAT42" s="244"/>
      <c r="JAU42" s="244"/>
      <c r="JAV42" s="244"/>
      <c r="JAW42" s="244"/>
      <c r="JAX42" s="244"/>
      <c r="JAY42" s="244"/>
      <c r="JAZ42" s="244"/>
      <c r="JBA42" s="244"/>
      <c r="JBB42" s="244"/>
      <c r="JBC42" s="244"/>
      <c r="JBD42" s="244"/>
      <c r="JBE42" s="244"/>
      <c r="JBF42" s="244"/>
      <c r="JBG42" s="244"/>
      <c r="JBH42" s="244"/>
      <c r="JBI42" s="244"/>
      <c r="JBJ42" s="244"/>
      <c r="JBK42" s="244"/>
      <c r="JBL42" s="244"/>
      <c r="JBM42" s="244"/>
      <c r="JBN42" s="244"/>
      <c r="JBO42" s="244"/>
      <c r="JBP42" s="244"/>
      <c r="JBQ42" s="244"/>
      <c r="JBR42" s="244"/>
      <c r="JBS42" s="244"/>
      <c r="JBT42" s="244"/>
      <c r="JBU42" s="244"/>
      <c r="JBV42" s="244"/>
      <c r="JBW42" s="244"/>
      <c r="JBX42" s="244"/>
      <c r="JBY42" s="244"/>
      <c r="JBZ42" s="244"/>
      <c r="JCA42" s="244"/>
      <c r="JCB42" s="244"/>
      <c r="JCC42" s="244"/>
      <c r="JCD42" s="244"/>
      <c r="JCE42" s="244"/>
      <c r="JCF42" s="244"/>
      <c r="JCG42" s="244"/>
      <c r="JCH42" s="244"/>
      <c r="JCI42" s="244"/>
      <c r="JCJ42" s="244"/>
      <c r="JCK42" s="244"/>
      <c r="JCL42" s="244"/>
      <c r="JCM42" s="244"/>
      <c r="JCN42" s="244"/>
      <c r="JCO42" s="244"/>
      <c r="JCP42" s="244"/>
      <c r="JCQ42" s="244"/>
      <c r="JCR42" s="244"/>
      <c r="JCS42" s="244"/>
      <c r="JCT42" s="244"/>
      <c r="JCU42" s="244"/>
      <c r="JCV42" s="244"/>
      <c r="JCW42" s="244"/>
      <c r="JCX42" s="244"/>
      <c r="JCY42" s="244"/>
      <c r="JCZ42" s="244"/>
      <c r="JDA42" s="244"/>
      <c r="JDB42" s="244"/>
      <c r="JDC42" s="244"/>
      <c r="JDD42" s="244"/>
      <c r="JDE42" s="244"/>
      <c r="JDF42" s="244"/>
      <c r="JDG42" s="244"/>
      <c r="JDH42" s="244"/>
      <c r="JDI42" s="244"/>
      <c r="JDJ42" s="244"/>
      <c r="JDK42" s="244"/>
      <c r="JDL42" s="244"/>
      <c r="JDM42" s="244"/>
      <c r="JDN42" s="244"/>
      <c r="JDO42" s="244"/>
      <c r="JDP42" s="244"/>
      <c r="JDQ42" s="244"/>
      <c r="JDR42" s="244"/>
      <c r="JDS42" s="244"/>
      <c r="JDT42" s="244"/>
      <c r="JDU42" s="244"/>
      <c r="JDV42" s="244"/>
      <c r="JDW42" s="244"/>
      <c r="JDX42" s="244"/>
      <c r="JDY42" s="244"/>
      <c r="JDZ42" s="244"/>
      <c r="JEA42" s="244"/>
      <c r="JEB42" s="244"/>
      <c r="JEC42" s="244"/>
      <c r="JED42" s="244"/>
      <c r="JEE42" s="244"/>
      <c r="JEF42" s="244"/>
      <c r="JEG42" s="244"/>
      <c r="JEH42" s="244"/>
      <c r="JEI42" s="244"/>
      <c r="JEJ42" s="244"/>
      <c r="JEK42" s="244"/>
      <c r="JEL42" s="244"/>
      <c r="JEM42" s="244"/>
      <c r="JEN42" s="244"/>
      <c r="JEO42" s="244"/>
      <c r="JEP42" s="244"/>
      <c r="JEQ42" s="244"/>
      <c r="JER42" s="244"/>
      <c r="JES42" s="244"/>
      <c r="JET42" s="244"/>
      <c r="JEU42" s="244"/>
      <c r="JEV42" s="244"/>
      <c r="JEW42" s="244"/>
      <c r="JEX42" s="244"/>
      <c r="JEY42" s="244"/>
      <c r="JEZ42" s="244"/>
      <c r="JFA42" s="244"/>
      <c r="JFB42" s="244"/>
      <c r="JFC42" s="244"/>
      <c r="JFD42" s="244"/>
      <c r="JFE42" s="244"/>
      <c r="JFF42" s="244"/>
      <c r="JFG42" s="244"/>
      <c r="JFH42" s="244"/>
      <c r="JFI42" s="244"/>
      <c r="JFJ42" s="244"/>
      <c r="JFK42" s="244"/>
      <c r="JFL42" s="244"/>
      <c r="JFM42" s="244"/>
      <c r="JFN42" s="244"/>
      <c r="JFO42" s="244"/>
      <c r="JFP42" s="244"/>
      <c r="JFQ42" s="244"/>
      <c r="JFR42" s="244"/>
      <c r="JFS42" s="244"/>
      <c r="JFT42" s="244"/>
      <c r="JFU42" s="244"/>
      <c r="JFV42" s="244"/>
      <c r="JFW42" s="244"/>
      <c r="JFX42" s="244"/>
      <c r="JFY42" s="244"/>
      <c r="JFZ42" s="244"/>
      <c r="JGA42" s="244"/>
      <c r="JGB42" s="244"/>
      <c r="JGC42" s="244"/>
      <c r="JGD42" s="244"/>
      <c r="JGE42" s="244"/>
      <c r="JGF42" s="244"/>
      <c r="JGG42" s="244"/>
      <c r="JGH42" s="244"/>
      <c r="JGI42" s="244"/>
      <c r="JGJ42" s="244"/>
      <c r="JGK42" s="244"/>
      <c r="JGL42" s="244"/>
      <c r="JGM42" s="244"/>
      <c r="JGN42" s="244"/>
      <c r="JGO42" s="244"/>
      <c r="JGP42" s="244"/>
      <c r="JGQ42" s="244"/>
      <c r="JGR42" s="244"/>
      <c r="JGS42" s="244"/>
      <c r="JGT42" s="244"/>
      <c r="JGU42" s="244"/>
      <c r="JGV42" s="244"/>
      <c r="JGW42" s="244"/>
      <c r="JGX42" s="244"/>
      <c r="JGY42" s="244"/>
      <c r="JGZ42" s="244"/>
      <c r="JHA42" s="244"/>
      <c r="JHB42" s="244"/>
      <c r="JHC42" s="244"/>
      <c r="JHD42" s="244"/>
      <c r="JHE42" s="244"/>
      <c r="JHF42" s="244"/>
      <c r="JHG42" s="244"/>
      <c r="JHH42" s="244"/>
      <c r="JHI42" s="244"/>
      <c r="JHJ42" s="244"/>
      <c r="JHK42" s="244"/>
      <c r="JHL42" s="244"/>
      <c r="JHM42" s="244"/>
      <c r="JHN42" s="244"/>
      <c r="JHO42" s="244"/>
      <c r="JHP42" s="244"/>
      <c r="JHQ42" s="244"/>
      <c r="JHR42" s="244"/>
      <c r="JHS42" s="244"/>
      <c r="JHT42" s="244"/>
      <c r="JHU42" s="244"/>
      <c r="JHV42" s="244"/>
      <c r="JHW42" s="244"/>
      <c r="JHX42" s="244"/>
      <c r="JHY42" s="244"/>
      <c r="JHZ42" s="244"/>
      <c r="JIA42" s="244"/>
      <c r="JIB42" s="244"/>
      <c r="JIC42" s="244"/>
      <c r="JID42" s="244"/>
      <c r="JIE42" s="244"/>
      <c r="JIF42" s="244"/>
      <c r="JIG42" s="244"/>
      <c r="JIH42" s="244"/>
      <c r="JII42" s="244"/>
      <c r="JIJ42" s="244"/>
      <c r="JIK42" s="244"/>
      <c r="JIL42" s="244"/>
      <c r="JIM42" s="244"/>
      <c r="JIN42" s="244"/>
      <c r="JIO42" s="244"/>
      <c r="JIP42" s="244"/>
      <c r="JIQ42" s="244"/>
      <c r="JIR42" s="244"/>
      <c r="JIS42" s="244"/>
      <c r="JIT42" s="244"/>
      <c r="JIU42" s="244"/>
      <c r="JIV42" s="244"/>
      <c r="JIW42" s="244"/>
      <c r="JIX42" s="244"/>
      <c r="JIY42" s="244"/>
      <c r="JIZ42" s="244"/>
      <c r="JJA42" s="244"/>
      <c r="JJB42" s="244"/>
      <c r="JJC42" s="244"/>
      <c r="JJD42" s="244"/>
      <c r="JJE42" s="244"/>
      <c r="JJF42" s="244"/>
      <c r="JJG42" s="244"/>
      <c r="JJH42" s="244"/>
      <c r="JJI42" s="244"/>
      <c r="JJJ42" s="244"/>
      <c r="JJK42" s="244"/>
      <c r="JJL42" s="244"/>
      <c r="JJM42" s="244"/>
      <c r="JJN42" s="244"/>
      <c r="JJO42" s="244"/>
      <c r="JJP42" s="244"/>
      <c r="JJQ42" s="244"/>
      <c r="JJR42" s="244"/>
      <c r="JJS42" s="244"/>
      <c r="JJT42" s="244"/>
      <c r="JJU42" s="244"/>
      <c r="JJV42" s="244"/>
      <c r="JJW42" s="244"/>
      <c r="JJX42" s="244"/>
      <c r="JJY42" s="244"/>
      <c r="JJZ42" s="244"/>
      <c r="JKA42" s="244"/>
      <c r="JKB42" s="244"/>
      <c r="JKC42" s="244"/>
      <c r="JKD42" s="244"/>
      <c r="JKE42" s="244"/>
      <c r="JKF42" s="244"/>
      <c r="JKG42" s="244"/>
      <c r="JKH42" s="244"/>
      <c r="JKI42" s="244"/>
      <c r="JKJ42" s="244"/>
      <c r="JKK42" s="244"/>
      <c r="JKL42" s="244"/>
      <c r="JKM42" s="244"/>
      <c r="JKN42" s="244"/>
      <c r="JKO42" s="244"/>
      <c r="JKP42" s="244"/>
      <c r="JKQ42" s="244"/>
      <c r="JKR42" s="244"/>
      <c r="JKS42" s="244"/>
      <c r="JKT42" s="244"/>
      <c r="JKU42" s="244"/>
      <c r="JKV42" s="244"/>
      <c r="JKW42" s="244"/>
      <c r="JKX42" s="244"/>
      <c r="JKY42" s="244"/>
      <c r="JKZ42" s="244"/>
      <c r="JLA42" s="244"/>
      <c r="JLB42" s="244"/>
      <c r="JLC42" s="244"/>
      <c r="JLD42" s="244"/>
      <c r="JLE42" s="244"/>
      <c r="JLF42" s="244"/>
      <c r="JLG42" s="244"/>
      <c r="JLH42" s="244"/>
      <c r="JLI42" s="244"/>
      <c r="JLJ42" s="244"/>
      <c r="JLK42" s="244"/>
      <c r="JLL42" s="244"/>
      <c r="JLM42" s="244"/>
      <c r="JLN42" s="244"/>
      <c r="JLO42" s="244"/>
      <c r="JLP42" s="244"/>
      <c r="JLQ42" s="244"/>
      <c r="JLR42" s="244"/>
      <c r="JLS42" s="244"/>
      <c r="JLT42" s="244"/>
      <c r="JLU42" s="244"/>
      <c r="JLV42" s="244"/>
      <c r="JLW42" s="244"/>
      <c r="JLX42" s="244"/>
      <c r="JLY42" s="244"/>
      <c r="JLZ42" s="244"/>
      <c r="JMA42" s="244"/>
      <c r="JMB42" s="244"/>
      <c r="JMC42" s="244"/>
      <c r="JMD42" s="244"/>
      <c r="JME42" s="244"/>
      <c r="JMF42" s="244"/>
      <c r="JMG42" s="244"/>
      <c r="JMH42" s="244"/>
      <c r="JMI42" s="244"/>
      <c r="JMJ42" s="244"/>
      <c r="JMK42" s="244"/>
      <c r="JML42" s="244"/>
      <c r="JMM42" s="244"/>
      <c r="JMN42" s="244"/>
      <c r="JMO42" s="244"/>
      <c r="JMP42" s="244"/>
      <c r="JMQ42" s="244"/>
      <c r="JMR42" s="244"/>
      <c r="JMS42" s="244"/>
      <c r="JMT42" s="244"/>
      <c r="JMU42" s="244"/>
      <c r="JMV42" s="244"/>
      <c r="JMW42" s="244"/>
      <c r="JMX42" s="244"/>
      <c r="JMY42" s="244"/>
      <c r="JMZ42" s="244"/>
      <c r="JNA42" s="244"/>
      <c r="JNB42" s="244"/>
      <c r="JNC42" s="244"/>
      <c r="JND42" s="244"/>
      <c r="JNE42" s="244"/>
      <c r="JNF42" s="244"/>
      <c r="JNG42" s="244"/>
      <c r="JNH42" s="244"/>
      <c r="JNI42" s="244"/>
      <c r="JNJ42" s="244"/>
      <c r="JNK42" s="244"/>
      <c r="JNL42" s="244"/>
      <c r="JNM42" s="244"/>
      <c r="JNN42" s="244"/>
      <c r="JNO42" s="244"/>
      <c r="JNP42" s="244"/>
      <c r="JNQ42" s="244"/>
      <c r="JNR42" s="244"/>
      <c r="JNS42" s="244"/>
      <c r="JNT42" s="244"/>
      <c r="JNU42" s="244"/>
      <c r="JNV42" s="244"/>
      <c r="JNW42" s="244"/>
      <c r="JNX42" s="244"/>
      <c r="JNY42" s="244"/>
      <c r="JNZ42" s="244"/>
      <c r="JOA42" s="244"/>
      <c r="JOB42" s="244"/>
      <c r="JOC42" s="244"/>
      <c r="JOD42" s="244"/>
      <c r="JOE42" s="244"/>
      <c r="JOF42" s="244"/>
      <c r="JOG42" s="244"/>
      <c r="JOH42" s="244"/>
      <c r="JOI42" s="244"/>
      <c r="JOJ42" s="244"/>
      <c r="JOK42" s="244"/>
      <c r="JOL42" s="244"/>
      <c r="JOM42" s="244"/>
      <c r="JON42" s="244"/>
      <c r="JOO42" s="244"/>
      <c r="JOP42" s="244"/>
      <c r="JOQ42" s="244"/>
      <c r="JOR42" s="244"/>
      <c r="JOS42" s="244"/>
      <c r="JOT42" s="244"/>
      <c r="JOU42" s="244"/>
      <c r="JOV42" s="244"/>
      <c r="JOW42" s="244"/>
      <c r="JOX42" s="244"/>
      <c r="JOY42" s="244"/>
      <c r="JOZ42" s="244"/>
      <c r="JPA42" s="244"/>
      <c r="JPB42" s="244"/>
      <c r="JPC42" s="244"/>
      <c r="JPD42" s="244"/>
      <c r="JPE42" s="244"/>
      <c r="JPF42" s="244"/>
      <c r="JPG42" s="244"/>
      <c r="JPH42" s="244"/>
      <c r="JPI42" s="244"/>
      <c r="JPJ42" s="244"/>
      <c r="JPK42" s="244"/>
      <c r="JPL42" s="244"/>
      <c r="JPM42" s="244"/>
      <c r="JPN42" s="244"/>
      <c r="JPO42" s="244"/>
      <c r="JPP42" s="244"/>
      <c r="JPQ42" s="244"/>
      <c r="JPR42" s="244"/>
      <c r="JPS42" s="244"/>
      <c r="JPT42" s="244"/>
      <c r="JPU42" s="244"/>
      <c r="JPV42" s="244"/>
      <c r="JPW42" s="244"/>
      <c r="JPX42" s="244"/>
      <c r="JPY42" s="244"/>
      <c r="JPZ42" s="244"/>
      <c r="JQA42" s="244"/>
      <c r="JQB42" s="244"/>
      <c r="JQC42" s="244"/>
      <c r="JQD42" s="244"/>
      <c r="JQE42" s="244"/>
      <c r="JQF42" s="244"/>
      <c r="JQG42" s="244"/>
      <c r="JQH42" s="244"/>
      <c r="JQI42" s="244"/>
      <c r="JQJ42" s="244"/>
      <c r="JQK42" s="244"/>
      <c r="JQL42" s="244"/>
      <c r="JQM42" s="244"/>
      <c r="JQN42" s="244"/>
      <c r="JQO42" s="244"/>
      <c r="JQP42" s="244"/>
      <c r="JQQ42" s="244"/>
      <c r="JQR42" s="244"/>
      <c r="JQS42" s="244"/>
      <c r="JQT42" s="244"/>
      <c r="JQU42" s="244"/>
      <c r="JQV42" s="244"/>
      <c r="JQW42" s="244"/>
      <c r="JQX42" s="244"/>
      <c r="JQY42" s="244"/>
      <c r="JQZ42" s="244"/>
      <c r="JRA42" s="244"/>
      <c r="JRB42" s="244"/>
      <c r="JRC42" s="244"/>
      <c r="JRD42" s="244"/>
      <c r="JRE42" s="244"/>
      <c r="JRF42" s="244"/>
      <c r="JRG42" s="244"/>
      <c r="JRH42" s="244"/>
      <c r="JRI42" s="244"/>
      <c r="JRJ42" s="244"/>
      <c r="JRK42" s="244"/>
      <c r="JRL42" s="244"/>
      <c r="JRM42" s="244"/>
      <c r="JRN42" s="244"/>
      <c r="JRO42" s="244"/>
      <c r="JRP42" s="244"/>
      <c r="JRQ42" s="244"/>
      <c r="JRR42" s="244"/>
      <c r="JRS42" s="244"/>
      <c r="JRT42" s="244"/>
      <c r="JRU42" s="244"/>
      <c r="JRV42" s="244"/>
      <c r="JRW42" s="244"/>
      <c r="JRX42" s="244"/>
      <c r="JRY42" s="244"/>
      <c r="JRZ42" s="244"/>
      <c r="JSA42" s="244"/>
      <c r="JSB42" s="244"/>
      <c r="JSC42" s="244"/>
      <c r="JSD42" s="244"/>
      <c r="JSE42" s="244"/>
      <c r="JSF42" s="244"/>
      <c r="JSG42" s="244"/>
      <c r="JSH42" s="244"/>
      <c r="JSI42" s="244"/>
      <c r="JSJ42" s="244"/>
      <c r="JSK42" s="244"/>
      <c r="JSL42" s="244"/>
      <c r="JSM42" s="244"/>
      <c r="JSN42" s="244"/>
      <c r="JSO42" s="244"/>
      <c r="JSP42" s="244"/>
      <c r="JSQ42" s="244"/>
      <c r="JSR42" s="244"/>
      <c r="JSS42" s="244"/>
      <c r="JST42" s="244"/>
      <c r="JSU42" s="244"/>
      <c r="JSV42" s="244"/>
      <c r="JSW42" s="244"/>
      <c r="JSX42" s="244"/>
      <c r="JSY42" s="244"/>
      <c r="JSZ42" s="244"/>
      <c r="JTA42" s="244"/>
      <c r="JTB42" s="244"/>
      <c r="JTC42" s="244"/>
      <c r="JTD42" s="244"/>
      <c r="JTE42" s="244"/>
      <c r="JTF42" s="244"/>
      <c r="JTG42" s="244"/>
      <c r="JTH42" s="244"/>
      <c r="JTI42" s="244"/>
      <c r="JTJ42" s="244"/>
      <c r="JTK42" s="244"/>
      <c r="JTL42" s="244"/>
      <c r="JTM42" s="244"/>
      <c r="JTN42" s="244"/>
      <c r="JTO42" s="244"/>
      <c r="JTP42" s="244"/>
      <c r="JTQ42" s="244"/>
      <c r="JTR42" s="244"/>
      <c r="JTS42" s="244"/>
      <c r="JTT42" s="244"/>
      <c r="JTU42" s="244"/>
      <c r="JTV42" s="244"/>
      <c r="JTW42" s="244"/>
      <c r="JTX42" s="244"/>
      <c r="JTY42" s="244"/>
      <c r="JTZ42" s="244"/>
      <c r="JUA42" s="244"/>
      <c r="JUB42" s="244"/>
      <c r="JUC42" s="244"/>
      <c r="JUD42" s="244"/>
      <c r="JUE42" s="244"/>
      <c r="JUF42" s="244"/>
      <c r="JUG42" s="244"/>
      <c r="JUH42" s="244"/>
      <c r="JUI42" s="244"/>
      <c r="JUJ42" s="244"/>
      <c r="JUK42" s="244"/>
      <c r="JUL42" s="244"/>
      <c r="JUM42" s="244"/>
      <c r="JUN42" s="244"/>
      <c r="JUO42" s="244"/>
      <c r="JUP42" s="244"/>
      <c r="JUQ42" s="244"/>
      <c r="JUR42" s="244"/>
      <c r="JUS42" s="244"/>
      <c r="JUT42" s="244"/>
      <c r="JUU42" s="244"/>
      <c r="JUV42" s="244"/>
      <c r="JUW42" s="244"/>
      <c r="JUX42" s="244"/>
      <c r="JUY42" s="244"/>
      <c r="JUZ42" s="244"/>
      <c r="JVA42" s="244"/>
      <c r="JVB42" s="244"/>
      <c r="JVC42" s="244"/>
      <c r="JVD42" s="244"/>
      <c r="JVE42" s="244"/>
      <c r="JVF42" s="244"/>
      <c r="JVG42" s="244"/>
      <c r="JVH42" s="244"/>
      <c r="JVI42" s="244"/>
      <c r="JVJ42" s="244"/>
      <c r="JVK42" s="244"/>
      <c r="JVL42" s="244"/>
      <c r="JVM42" s="244"/>
      <c r="JVN42" s="244"/>
      <c r="JVO42" s="244"/>
      <c r="JVP42" s="244"/>
      <c r="JVQ42" s="244"/>
      <c r="JVR42" s="244"/>
      <c r="JVS42" s="244"/>
      <c r="JVT42" s="244"/>
      <c r="JVU42" s="244"/>
      <c r="JVV42" s="244"/>
      <c r="JVW42" s="244"/>
      <c r="JVX42" s="244"/>
      <c r="JVY42" s="244"/>
      <c r="JVZ42" s="244"/>
      <c r="JWA42" s="244"/>
      <c r="JWB42" s="244"/>
      <c r="JWC42" s="244"/>
      <c r="JWD42" s="244"/>
      <c r="JWE42" s="244"/>
      <c r="JWF42" s="244"/>
      <c r="JWG42" s="244"/>
      <c r="JWH42" s="244"/>
      <c r="JWI42" s="244"/>
      <c r="JWJ42" s="244"/>
      <c r="JWK42" s="244"/>
      <c r="JWL42" s="244"/>
      <c r="JWM42" s="244"/>
      <c r="JWN42" s="244"/>
      <c r="JWO42" s="244"/>
      <c r="JWP42" s="244"/>
      <c r="JWQ42" s="244"/>
      <c r="JWR42" s="244"/>
      <c r="JWS42" s="244"/>
      <c r="JWT42" s="244"/>
      <c r="JWU42" s="244"/>
      <c r="JWV42" s="244"/>
      <c r="JWW42" s="244"/>
      <c r="JWX42" s="244"/>
      <c r="JWY42" s="244"/>
      <c r="JWZ42" s="244"/>
      <c r="JXA42" s="244"/>
      <c r="JXB42" s="244"/>
      <c r="JXC42" s="244"/>
      <c r="JXD42" s="244"/>
      <c r="JXE42" s="244"/>
      <c r="JXF42" s="244"/>
      <c r="JXG42" s="244"/>
      <c r="JXH42" s="244"/>
      <c r="JXI42" s="244"/>
      <c r="JXJ42" s="244"/>
      <c r="JXK42" s="244"/>
      <c r="JXL42" s="244"/>
      <c r="JXM42" s="244"/>
      <c r="JXN42" s="244"/>
      <c r="JXO42" s="244"/>
      <c r="JXP42" s="244"/>
      <c r="JXQ42" s="244"/>
      <c r="JXR42" s="244"/>
      <c r="JXS42" s="244"/>
      <c r="JXT42" s="244"/>
      <c r="JXU42" s="244"/>
      <c r="JXV42" s="244"/>
      <c r="JXW42" s="244"/>
      <c r="JXX42" s="244"/>
      <c r="JXY42" s="244"/>
      <c r="JXZ42" s="244"/>
      <c r="JYA42" s="244"/>
      <c r="JYB42" s="244"/>
      <c r="JYC42" s="244"/>
      <c r="JYD42" s="244"/>
      <c r="JYE42" s="244"/>
      <c r="JYF42" s="244"/>
      <c r="JYG42" s="244"/>
      <c r="JYH42" s="244"/>
      <c r="JYI42" s="244"/>
      <c r="JYJ42" s="244"/>
      <c r="JYK42" s="244"/>
      <c r="JYL42" s="244"/>
      <c r="JYM42" s="244"/>
      <c r="JYN42" s="244"/>
      <c r="JYO42" s="244"/>
      <c r="JYP42" s="244"/>
      <c r="JYQ42" s="244"/>
      <c r="JYR42" s="244"/>
      <c r="JYS42" s="244"/>
      <c r="JYT42" s="244"/>
      <c r="JYU42" s="244"/>
      <c r="JYV42" s="244"/>
      <c r="JYW42" s="244"/>
      <c r="JYX42" s="244"/>
      <c r="JYY42" s="244"/>
      <c r="JYZ42" s="244"/>
      <c r="JZA42" s="244"/>
      <c r="JZB42" s="244"/>
      <c r="JZC42" s="244"/>
      <c r="JZD42" s="244"/>
      <c r="JZE42" s="244"/>
      <c r="JZF42" s="244"/>
      <c r="JZG42" s="244"/>
      <c r="JZH42" s="244"/>
      <c r="JZI42" s="244"/>
      <c r="JZJ42" s="244"/>
      <c r="JZK42" s="244"/>
      <c r="JZL42" s="244"/>
      <c r="JZM42" s="244"/>
      <c r="JZN42" s="244"/>
      <c r="JZO42" s="244"/>
      <c r="JZP42" s="244"/>
      <c r="JZQ42" s="244"/>
      <c r="JZR42" s="244"/>
      <c r="JZS42" s="244"/>
      <c r="JZT42" s="244"/>
      <c r="JZU42" s="244"/>
      <c r="JZV42" s="244"/>
      <c r="JZW42" s="244"/>
      <c r="JZX42" s="244"/>
      <c r="JZY42" s="244"/>
      <c r="JZZ42" s="244"/>
      <c r="KAA42" s="244"/>
      <c r="KAB42" s="244"/>
      <c r="KAC42" s="244"/>
      <c r="KAD42" s="244"/>
      <c r="KAE42" s="244"/>
      <c r="KAF42" s="244"/>
      <c r="KAG42" s="244"/>
      <c r="KAH42" s="244"/>
      <c r="KAI42" s="244"/>
      <c r="KAJ42" s="244"/>
      <c r="KAK42" s="244"/>
      <c r="KAL42" s="244"/>
      <c r="KAM42" s="244"/>
      <c r="KAN42" s="244"/>
      <c r="KAO42" s="244"/>
      <c r="KAP42" s="244"/>
      <c r="KAQ42" s="244"/>
      <c r="KAR42" s="244"/>
      <c r="KAS42" s="244"/>
      <c r="KAT42" s="244"/>
      <c r="KAU42" s="244"/>
      <c r="KAV42" s="244"/>
      <c r="KAW42" s="244"/>
      <c r="KAX42" s="244"/>
      <c r="KAY42" s="244"/>
      <c r="KAZ42" s="244"/>
      <c r="KBA42" s="244"/>
      <c r="KBB42" s="244"/>
      <c r="KBC42" s="244"/>
      <c r="KBD42" s="244"/>
      <c r="KBE42" s="244"/>
      <c r="KBF42" s="244"/>
      <c r="KBG42" s="244"/>
      <c r="KBH42" s="244"/>
      <c r="KBI42" s="244"/>
      <c r="KBJ42" s="244"/>
      <c r="KBK42" s="244"/>
      <c r="KBL42" s="244"/>
      <c r="KBM42" s="244"/>
      <c r="KBN42" s="244"/>
      <c r="KBO42" s="244"/>
      <c r="KBP42" s="244"/>
      <c r="KBQ42" s="244"/>
      <c r="KBR42" s="244"/>
      <c r="KBS42" s="244"/>
      <c r="KBT42" s="244"/>
      <c r="KBU42" s="244"/>
      <c r="KBV42" s="244"/>
      <c r="KBW42" s="244"/>
      <c r="KBX42" s="244"/>
      <c r="KBY42" s="244"/>
      <c r="KBZ42" s="244"/>
      <c r="KCA42" s="244"/>
      <c r="KCB42" s="244"/>
      <c r="KCC42" s="244"/>
      <c r="KCD42" s="244"/>
      <c r="KCE42" s="244"/>
      <c r="KCF42" s="244"/>
      <c r="KCG42" s="244"/>
      <c r="KCH42" s="244"/>
      <c r="KCI42" s="244"/>
      <c r="KCJ42" s="244"/>
      <c r="KCK42" s="244"/>
      <c r="KCL42" s="244"/>
      <c r="KCM42" s="244"/>
      <c r="KCN42" s="244"/>
      <c r="KCO42" s="244"/>
      <c r="KCP42" s="244"/>
      <c r="KCQ42" s="244"/>
      <c r="KCR42" s="244"/>
      <c r="KCS42" s="244"/>
      <c r="KCT42" s="244"/>
      <c r="KCU42" s="244"/>
      <c r="KCV42" s="244"/>
      <c r="KCW42" s="244"/>
      <c r="KCX42" s="244"/>
      <c r="KCY42" s="244"/>
      <c r="KCZ42" s="244"/>
      <c r="KDA42" s="244"/>
      <c r="KDB42" s="244"/>
      <c r="KDC42" s="244"/>
      <c r="KDD42" s="244"/>
      <c r="KDE42" s="244"/>
      <c r="KDF42" s="244"/>
      <c r="KDG42" s="244"/>
      <c r="KDH42" s="244"/>
      <c r="KDI42" s="244"/>
      <c r="KDJ42" s="244"/>
      <c r="KDK42" s="244"/>
      <c r="KDL42" s="244"/>
      <c r="KDM42" s="244"/>
      <c r="KDN42" s="244"/>
      <c r="KDO42" s="244"/>
      <c r="KDP42" s="244"/>
      <c r="KDQ42" s="244"/>
      <c r="KDR42" s="244"/>
      <c r="KDS42" s="244"/>
      <c r="KDT42" s="244"/>
      <c r="KDU42" s="244"/>
      <c r="KDV42" s="244"/>
      <c r="KDW42" s="244"/>
      <c r="KDX42" s="244"/>
      <c r="KDY42" s="244"/>
      <c r="KDZ42" s="244"/>
      <c r="KEA42" s="244"/>
      <c r="KEB42" s="244"/>
      <c r="KEC42" s="244"/>
      <c r="KED42" s="244"/>
      <c r="KEE42" s="244"/>
      <c r="KEF42" s="244"/>
      <c r="KEG42" s="244"/>
      <c r="KEH42" s="244"/>
      <c r="KEI42" s="244"/>
      <c r="KEJ42" s="244"/>
      <c r="KEK42" s="244"/>
      <c r="KEL42" s="244"/>
      <c r="KEM42" s="244"/>
      <c r="KEN42" s="244"/>
      <c r="KEO42" s="244"/>
      <c r="KEP42" s="244"/>
      <c r="KEQ42" s="244"/>
      <c r="KER42" s="244"/>
      <c r="KES42" s="244"/>
      <c r="KET42" s="244"/>
      <c r="KEU42" s="244"/>
      <c r="KEV42" s="244"/>
      <c r="KEW42" s="244"/>
      <c r="KEX42" s="244"/>
      <c r="KEY42" s="244"/>
      <c r="KEZ42" s="244"/>
      <c r="KFA42" s="244"/>
      <c r="KFB42" s="244"/>
      <c r="KFC42" s="244"/>
      <c r="KFD42" s="244"/>
      <c r="KFE42" s="244"/>
      <c r="KFF42" s="244"/>
      <c r="KFG42" s="244"/>
      <c r="KFH42" s="244"/>
      <c r="KFI42" s="244"/>
      <c r="KFJ42" s="244"/>
      <c r="KFK42" s="244"/>
      <c r="KFL42" s="244"/>
      <c r="KFM42" s="244"/>
      <c r="KFN42" s="244"/>
      <c r="KFO42" s="244"/>
      <c r="KFP42" s="244"/>
      <c r="KFQ42" s="244"/>
      <c r="KFR42" s="244"/>
      <c r="KFS42" s="244"/>
      <c r="KFT42" s="244"/>
      <c r="KFU42" s="244"/>
      <c r="KFV42" s="244"/>
      <c r="KFW42" s="244"/>
      <c r="KFX42" s="244"/>
      <c r="KFY42" s="244"/>
      <c r="KFZ42" s="244"/>
      <c r="KGA42" s="244"/>
      <c r="KGB42" s="244"/>
      <c r="KGC42" s="244"/>
      <c r="KGD42" s="244"/>
      <c r="KGE42" s="244"/>
      <c r="KGF42" s="244"/>
      <c r="KGG42" s="244"/>
      <c r="KGH42" s="244"/>
      <c r="KGI42" s="244"/>
      <c r="KGJ42" s="244"/>
      <c r="KGK42" s="244"/>
      <c r="KGL42" s="244"/>
      <c r="KGM42" s="244"/>
      <c r="KGN42" s="244"/>
      <c r="KGO42" s="244"/>
      <c r="KGP42" s="244"/>
      <c r="KGQ42" s="244"/>
      <c r="KGR42" s="244"/>
      <c r="KGS42" s="244"/>
      <c r="KGT42" s="244"/>
      <c r="KGU42" s="244"/>
      <c r="KGV42" s="244"/>
      <c r="KGW42" s="244"/>
      <c r="KGX42" s="244"/>
      <c r="KGY42" s="244"/>
      <c r="KGZ42" s="244"/>
      <c r="KHA42" s="244"/>
      <c r="KHB42" s="244"/>
      <c r="KHC42" s="244"/>
      <c r="KHD42" s="244"/>
      <c r="KHE42" s="244"/>
      <c r="KHF42" s="244"/>
      <c r="KHG42" s="244"/>
      <c r="KHH42" s="244"/>
      <c r="KHI42" s="244"/>
      <c r="KHJ42" s="244"/>
      <c r="KHK42" s="244"/>
      <c r="KHL42" s="244"/>
      <c r="KHM42" s="244"/>
      <c r="KHN42" s="244"/>
      <c r="KHO42" s="244"/>
      <c r="KHP42" s="244"/>
      <c r="KHQ42" s="244"/>
      <c r="KHR42" s="244"/>
      <c r="KHS42" s="244"/>
      <c r="KHT42" s="244"/>
      <c r="KHU42" s="244"/>
      <c r="KHV42" s="244"/>
      <c r="KHW42" s="244"/>
      <c r="KHX42" s="244"/>
      <c r="KHY42" s="244"/>
      <c r="KHZ42" s="244"/>
      <c r="KIA42" s="244"/>
      <c r="KIB42" s="244"/>
      <c r="KIC42" s="244"/>
      <c r="KID42" s="244"/>
      <c r="KIE42" s="244"/>
      <c r="KIF42" s="244"/>
      <c r="KIG42" s="244"/>
      <c r="KIH42" s="244"/>
      <c r="KII42" s="244"/>
      <c r="KIJ42" s="244"/>
      <c r="KIK42" s="244"/>
      <c r="KIL42" s="244"/>
      <c r="KIM42" s="244"/>
      <c r="KIN42" s="244"/>
      <c r="KIO42" s="244"/>
      <c r="KIP42" s="244"/>
      <c r="KIQ42" s="244"/>
      <c r="KIR42" s="244"/>
      <c r="KIS42" s="244"/>
      <c r="KIT42" s="244"/>
      <c r="KIU42" s="244"/>
      <c r="KIV42" s="244"/>
      <c r="KIW42" s="244"/>
      <c r="KIX42" s="244"/>
      <c r="KIY42" s="244"/>
      <c r="KIZ42" s="244"/>
      <c r="KJA42" s="244"/>
      <c r="KJB42" s="244"/>
      <c r="KJC42" s="244"/>
      <c r="KJD42" s="244"/>
      <c r="KJE42" s="244"/>
      <c r="KJF42" s="244"/>
      <c r="KJG42" s="244"/>
      <c r="KJH42" s="244"/>
      <c r="KJI42" s="244"/>
      <c r="KJJ42" s="244"/>
      <c r="KJK42" s="244"/>
      <c r="KJL42" s="244"/>
      <c r="KJM42" s="244"/>
      <c r="KJN42" s="244"/>
      <c r="KJO42" s="244"/>
      <c r="KJP42" s="244"/>
      <c r="KJQ42" s="244"/>
      <c r="KJR42" s="244"/>
      <c r="KJS42" s="244"/>
      <c r="KJT42" s="244"/>
      <c r="KJU42" s="244"/>
      <c r="KJV42" s="244"/>
      <c r="KJW42" s="244"/>
      <c r="KJX42" s="244"/>
      <c r="KJY42" s="244"/>
      <c r="KJZ42" s="244"/>
      <c r="KKA42" s="244"/>
      <c r="KKB42" s="244"/>
      <c r="KKC42" s="244"/>
      <c r="KKD42" s="244"/>
      <c r="KKE42" s="244"/>
      <c r="KKF42" s="244"/>
      <c r="KKG42" s="244"/>
      <c r="KKH42" s="244"/>
      <c r="KKI42" s="244"/>
      <c r="KKJ42" s="244"/>
      <c r="KKK42" s="244"/>
      <c r="KKL42" s="244"/>
      <c r="KKM42" s="244"/>
      <c r="KKN42" s="244"/>
      <c r="KKO42" s="244"/>
      <c r="KKP42" s="244"/>
      <c r="KKQ42" s="244"/>
      <c r="KKR42" s="244"/>
      <c r="KKS42" s="244"/>
      <c r="KKT42" s="244"/>
      <c r="KKU42" s="244"/>
      <c r="KKV42" s="244"/>
      <c r="KKW42" s="244"/>
      <c r="KKX42" s="244"/>
      <c r="KKY42" s="244"/>
      <c r="KKZ42" s="244"/>
      <c r="KLA42" s="244"/>
      <c r="KLB42" s="244"/>
      <c r="KLC42" s="244"/>
      <c r="KLD42" s="244"/>
      <c r="KLE42" s="244"/>
      <c r="KLF42" s="244"/>
      <c r="KLG42" s="244"/>
      <c r="KLH42" s="244"/>
      <c r="KLI42" s="244"/>
      <c r="KLJ42" s="244"/>
      <c r="KLK42" s="244"/>
      <c r="KLL42" s="244"/>
      <c r="KLM42" s="244"/>
      <c r="KLN42" s="244"/>
      <c r="KLO42" s="244"/>
      <c r="KLP42" s="244"/>
      <c r="KLQ42" s="244"/>
      <c r="KLR42" s="244"/>
      <c r="KLS42" s="244"/>
      <c r="KLT42" s="244"/>
      <c r="KLU42" s="244"/>
      <c r="KLV42" s="244"/>
      <c r="KLW42" s="244"/>
      <c r="KLX42" s="244"/>
      <c r="KLY42" s="244"/>
      <c r="KLZ42" s="244"/>
      <c r="KMA42" s="244"/>
      <c r="KMB42" s="244"/>
      <c r="KMC42" s="244"/>
      <c r="KMD42" s="244"/>
      <c r="KME42" s="244"/>
      <c r="KMF42" s="244"/>
      <c r="KMG42" s="244"/>
      <c r="KMH42" s="244"/>
      <c r="KMI42" s="244"/>
      <c r="KMJ42" s="244"/>
      <c r="KMK42" s="244"/>
      <c r="KML42" s="244"/>
      <c r="KMM42" s="244"/>
      <c r="KMN42" s="244"/>
      <c r="KMO42" s="244"/>
      <c r="KMP42" s="244"/>
      <c r="KMQ42" s="244"/>
      <c r="KMR42" s="244"/>
      <c r="KMS42" s="244"/>
      <c r="KMT42" s="244"/>
      <c r="KMU42" s="244"/>
      <c r="KMV42" s="244"/>
      <c r="KMW42" s="244"/>
      <c r="KMX42" s="244"/>
      <c r="KMY42" s="244"/>
      <c r="KMZ42" s="244"/>
      <c r="KNA42" s="244"/>
      <c r="KNB42" s="244"/>
      <c r="KNC42" s="244"/>
      <c r="KND42" s="244"/>
      <c r="KNE42" s="244"/>
      <c r="KNF42" s="244"/>
      <c r="KNG42" s="244"/>
      <c r="KNH42" s="244"/>
      <c r="KNI42" s="244"/>
      <c r="KNJ42" s="244"/>
      <c r="KNK42" s="244"/>
      <c r="KNL42" s="244"/>
      <c r="KNM42" s="244"/>
      <c r="KNN42" s="244"/>
      <c r="KNO42" s="244"/>
      <c r="KNP42" s="244"/>
      <c r="KNQ42" s="244"/>
      <c r="KNR42" s="244"/>
      <c r="KNS42" s="244"/>
      <c r="KNT42" s="244"/>
      <c r="KNU42" s="244"/>
      <c r="KNV42" s="244"/>
      <c r="KNW42" s="244"/>
      <c r="KNX42" s="244"/>
      <c r="KNY42" s="244"/>
      <c r="KNZ42" s="244"/>
      <c r="KOA42" s="244"/>
      <c r="KOB42" s="244"/>
      <c r="KOC42" s="244"/>
      <c r="KOD42" s="244"/>
      <c r="KOE42" s="244"/>
      <c r="KOF42" s="244"/>
      <c r="KOG42" s="244"/>
      <c r="KOH42" s="244"/>
      <c r="KOI42" s="244"/>
      <c r="KOJ42" s="244"/>
      <c r="KOK42" s="244"/>
      <c r="KOL42" s="244"/>
      <c r="KOM42" s="244"/>
      <c r="KON42" s="244"/>
      <c r="KOO42" s="244"/>
      <c r="KOP42" s="244"/>
      <c r="KOQ42" s="244"/>
      <c r="KOR42" s="244"/>
      <c r="KOS42" s="244"/>
      <c r="KOT42" s="244"/>
      <c r="KOU42" s="244"/>
      <c r="KOV42" s="244"/>
      <c r="KOW42" s="244"/>
      <c r="KOX42" s="244"/>
      <c r="KOY42" s="244"/>
      <c r="KOZ42" s="244"/>
      <c r="KPA42" s="244"/>
      <c r="KPB42" s="244"/>
      <c r="KPC42" s="244"/>
      <c r="KPD42" s="244"/>
      <c r="KPE42" s="244"/>
      <c r="KPF42" s="244"/>
      <c r="KPG42" s="244"/>
      <c r="KPH42" s="244"/>
      <c r="KPI42" s="244"/>
      <c r="KPJ42" s="244"/>
      <c r="KPK42" s="244"/>
      <c r="KPL42" s="244"/>
      <c r="KPM42" s="244"/>
      <c r="KPN42" s="244"/>
      <c r="KPO42" s="244"/>
      <c r="KPP42" s="244"/>
      <c r="KPQ42" s="244"/>
      <c r="KPR42" s="244"/>
      <c r="KPS42" s="244"/>
      <c r="KPT42" s="244"/>
      <c r="KPU42" s="244"/>
      <c r="KPV42" s="244"/>
      <c r="KPW42" s="244"/>
      <c r="KPX42" s="244"/>
      <c r="KPY42" s="244"/>
      <c r="KPZ42" s="244"/>
      <c r="KQA42" s="244"/>
      <c r="KQB42" s="244"/>
      <c r="KQC42" s="244"/>
      <c r="KQD42" s="244"/>
      <c r="KQE42" s="244"/>
      <c r="KQF42" s="244"/>
      <c r="KQG42" s="244"/>
      <c r="KQH42" s="244"/>
      <c r="KQI42" s="244"/>
      <c r="KQJ42" s="244"/>
      <c r="KQK42" s="244"/>
      <c r="KQL42" s="244"/>
      <c r="KQM42" s="244"/>
      <c r="KQN42" s="244"/>
      <c r="KQO42" s="244"/>
      <c r="KQP42" s="244"/>
      <c r="KQQ42" s="244"/>
      <c r="KQR42" s="244"/>
      <c r="KQS42" s="244"/>
      <c r="KQT42" s="244"/>
      <c r="KQU42" s="244"/>
      <c r="KQV42" s="244"/>
      <c r="KQW42" s="244"/>
      <c r="KQX42" s="244"/>
      <c r="KQY42" s="244"/>
      <c r="KQZ42" s="244"/>
      <c r="KRA42" s="244"/>
      <c r="KRB42" s="244"/>
      <c r="KRC42" s="244"/>
      <c r="KRD42" s="244"/>
      <c r="KRE42" s="244"/>
      <c r="KRF42" s="244"/>
      <c r="KRG42" s="244"/>
      <c r="KRH42" s="244"/>
      <c r="KRI42" s="244"/>
      <c r="KRJ42" s="244"/>
      <c r="KRK42" s="244"/>
      <c r="KRL42" s="244"/>
      <c r="KRM42" s="244"/>
      <c r="KRN42" s="244"/>
      <c r="KRO42" s="244"/>
      <c r="KRP42" s="244"/>
      <c r="KRQ42" s="244"/>
      <c r="KRR42" s="244"/>
      <c r="KRS42" s="244"/>
      <c r="KRT42" s="244"/>
      <c r="KRU42" s="244"/>
      <c r="KRV42" s="244"/>
      <c r="KRW42" s="244"/>
      <c r="KRX42" s="244"/>
      <c r="KRY42" s="244"/>
      <c r="KRZ42" s="244"/>
      <c r="KSA42" s="244"/>
      <c r="KSB42" s="244"/>
      <c r="KSC42" s="244"/>
      <c r="KSD42" s="244"/>
      <c r="KSE42" s="244"/>
      <c r="KSF42" s="244"/>
      <c r="KSG42" s="244"/>
      <c r="KSH42" s="244"/>
      <c r="KSI42" s="244"/>
      <c r="KSJ42" s="244"/>
      <c r="KSK42" s="244"/>
      <c r="KSL42" s="244"/>
      <c r="KSM42" s="244"/>
      <c r="KSN42" s="244"/>
      <c r="KSO42" s="244"/>
      <c r="KSP42" s="244"/>
      <c r="KSQ42" s="244"/>
      <c r="KSR42" s="244"/>
      <c r="KSS42" s="244"/>
      <c r="KST42" s="244"/>
      <c r="KSU42" s="244"/>
      <c r="KSV42" s="244"/>
      <c r="KSW42" s="244"/>
      <c r="KSX42" s="244"/>
      <c r="KSY42" s="244"/>
      <c r="KSZ42" s="244"/>
      <c r="KTA42" s="244"/>
      <c r="KTB42" s="244"/>
      <c r="KTC42" s="244"/>
      <c r="KTD42" s="244"/>
      <c r="KTE42" s="244"/>
      <c r="KTF42" s="244"/>
      <c r="KTG42" s="244"/>
      <c r="KTH42" s="244"/>
      <c r="KTI42" s="244"/>
      <c r="KTJ42" s="244"/>
      <c r="KTK42" s="244"/>
      <c r="KTL42" s="244"/>
      <c r="KTM42" s="244"/>
      <c r="KTN42" s="244"/>
      <c r="KTO42" s="244"/>
      <c r="KTP42" s="244"/>
      <c r="KTQ42" s="244"/>
      <c r="KTR42" s="244"/>
      <c r="KTS42" s="244"/>
      <c r="KTT42" s="244"/>
      <c r="KTU42" s="244"/>
      <c r="KTV42" s="244"/>
      <c r="KTW42" s="244"/>
      <c r="KTX42" s="244"/>
      <c r="KTY42" s="244"/>
      <c r="KTZ42" s="244"/>
      <c r="KUA42" s="244"/>
      <c r="KUB42" s="244"/>
      <c r="KUC42" s="244"/>
      <c r="KUD42" s="244"/>
      <c r="KUE42" s="244"/>
      <c r="KUF42" s="244"/>
      <c r="KUG42" s="244"/>
      <c r="KUH42" s="244"/>
      <c r="KUI42" s="244"/>
      <c r="KUJ42" s="244"/>
      <c r="KUK42" s="244"/>
      <c r="KUL42" s="244"/>
      <c r="KUM42" s="244"/>
      <c r="KUN42" s="244"/>
      <c r="KUO42" s="244"/>
      <c r="KUP42" s="244"/>
      <c r="KUQ42" s="244"/>
      <c r="KUR42" s="244"/>
      <c r="KUS42" s="244"/>
      <c r="KUT42" s="244"/>
      <c r="KUU42" s="244"/>
      <c r="KUV42" s="244"/>
      <c r="KUW42" s="244"/>
      <c r="KUX42" s="244"/>
      <c r="KUY42" s="244"/>
      <c r="KUZ42" s="244"/>
      <c r="KVA42" s="244"/>
      <c r="KVB42" s="244"/>
      <c r="KVC42" s="244"/>
      <c r="KVD42" s="244"/>
      <c r="KVE42" s="244"/>
      <c r="KVF42" s="244"/>
      <c r="KVG42" s="244"/>
      <c r="KVH42" s="244"/>
      <c r="KVI42" s="244"/>
      <c r="KVJ42" s="244"/>
      <c r="KVK42" s="244"/>
      <c r="KVL42" s="244"/>
      <c r="KVM42" s="244"/>
      <c r="KVN42" s="244"/>
      <c r="KVO42" s="244"/>
      <c r="KVP42" s="244"/>
      <c r="KVQ42" s="244"/>
      <c r="KVR42" s="244"/>
      <c r="KVS42" s="244"/>
      <c r="KVT42" s="244"/>
      <c r="KVU42" s="244"/>
      <c r="KVV42" s="244"/>
      <c r="KVW42" s="244"/>
      <c r="KVX42" s="244"/>
      <c r="KVY42" s="244"/>
      <c r="KVZ42" s="244"/>
      <c r="KWA42" s="244"/>
      <c r="KWB42" s="244"/>
      <c r="KWC42" s="244"/>
      <c r="KWD42" s="244"/>
      <c r="KWE42" s="244"/>
      <c r="KWF42" s="244"/>
      <c r="KWG42" s="244"/>
      <c r="KWH42" s="244"/>
      <c r="KWI42" s="244"/>
      <c r="KWJ42" s="244"/>
      <c r="KWK42" s="244"/>
      <c r="KWL42" s="244"/>
      <c r="KWM42" s="244"/>
      <c r="KWN42" s="244"/>
      <c r="KWO42" s="244"/>
      <c r="KWP42" s="244"/>
      <c r="KWQ42" s="244"/>
      <c r="KWR42" s="244"/>
      <c r="KWS42" s="244"/>
      <c r="KWT42" s="244"/>
      <c r="KWU42" s="244"/>
      <c r="KWV42" s="244"/>
      <c r="KWW42" s="244"/>
      <c r="KWX42" s="244"/>
      <c r="KWY42" s="244"/>
      <c r="KWZ42" s="244"/>
      <c r="KXA42" s="244"/>
      <c r="KXB42" s="244"/>
      <c r="KXC42" s="244"/>
      <c r="KXD42" s="244"/>
      <c r="KXE42" s="244"/>
      <c r="KXF42" s="244"/>
      <c r="KXG42" s="244"/>
      <c r="KXH42" s="244"/>
      <c r="KXI42" s="244"/>
      <c r="KXJ42" s="244"/>
      <c r="KXK42" s="244"/>
      <c r="KXL42" s="244"/>
      <c r="KXM42" s="244"/>
      <c r="KXN42" s="244"/>
      <c r="KXO42" s="244"/>
      <c r="KXP42" s="244"/>
      <c r="KXQ42" s="244"/>
      <c r="KXR42" s="244"/>
      <c r="KXS42" s="244"/>
      <c r="KXT42" s="244"/>
      <c r="KXU42" s="244"/>
      <c r="KXV42" s="244"/>
      <c r="KXW42" s="244"/>
      <c r="KXX42" s="244"/>
      <c r="KXY42" s="244"/>
      <c r="KXZ42" s="244"/>
      <c r="KYA42" s="244"/>
      <c r="KYB42" s="244"/>
      <c r="KYC42" s="244"/>
      <c r="KYD42" s="244"/>
      <c r="KYE42" s="244"/>
      <c r="KYF42" s="244"/>
      <c r="KYG42" s="244"/>
      <c r="KYH42" s="244"/>
      <c r="KYI42" s="244"/>
      <c r="KYJ42" s="244"/>
      <c r="KYK42" s="244"/>
      <c r="KYL42" s="244"/>
      <c r="KYM42" s="244"/>
      <c r="KYN42" s="244"/>
      <c r="KYO42" s="244"/>
      <c r="KYP42" s="244"/>
      <c r="KYQ42" s="244"/>
      <c r="KYR42" s="244"/>
      <c r="KYS42" s="244"/>
      <c r="KYT42" s="244"/>
      <c r="KYU42" s="244"/>
      <c r="KYV42" s="244"/>
      <c r="KYW42" s="244"/>
      <c r="KYX42" s="244"/>
      <c r="KYY42" s="244"/>
      <c r="KYZ42" s="244"/>
      <c r="KZA42" s="244"/>
      <c r="KZB42" s="244"/>
      <c r="KZC42" s="244"/>
      <c r="KZD42" s="244"/>
      <c r="KZE42" s="244"/>
      <c r="KZF42" s="244"/>
      <c r="KZG42" s="244"/>
      <c r="KZH42" s="244"/>
      <c r="KZI42" s="244"/>
      <c r="KZJ42" s="244"/>
      <c r="KZK42" s="244"/>
      <c r="KZL42" s="244"/>
      <c r="KZM42" s="244"/>
      <c r="KZN42" s="244"/>
      <c r="KZO42" s="244"/>
      <c r="KZP42" s="244"/>
      <c r="KZQ42" s="244"/>
      <c r="KZR42" s="244"/>
      <c r="KZS42" s="244"/>
      <c r="KZT42" s="244"/>
      <c r="KZU42" s="244"/>
      <c r="KZV42" s="244"/>
      <c r="KZW42" s="244"/>
      <c r="KZX42" s="244"/>
      <c r="KZY42" s="244"/>
      <c r="KZZ42" s="244"/>
      <c r="LAA42" s="244"/>
      <c r="LAB42" s="244"/>
      <c r="LAC42" s="244"/>
      <c r="LAD42" s="244"/>
      <c r="LAE42" s="244"/>
      <c r="LAF42" s="244"/>
      <c r="LAG42" s="244"/>
      <c r="LAH42" s="244"/>
      <c r="LAI42" s="244"/>
      <c r="LAJ42" s="244"/>
      <c r="LAK42" s="244"/>
      <c r="LAL42" s="244"/>
      <c r="LAM42" s="244"/>
      <c r="LAN42" s="244"/>
      <c r="LAO42" s="244"/>
      <c r="LAP42" s="244"/>
      <c r="LAQ42" s="244"/>
      <c r="LAR42" s="244"/>
      <c r="LAS42" s="244"/>
      <c r="LAT42" s="244"/>
      <c r="LAU42" s="244"/>
      <c r="LAV42" s="244"/>
      <c r="LAW42" s="244"/>
      <c r="LAX42" s="244"/>
      <c r="LAY42" s="244"/>
      <c r="LAZ42" s="244"/>
      <c r="LBA42" s="244"/>
      <c r="LBB42" s="244"/>
      <c r="LBC42" s="244"/>
      <c r="LBD42" s="244"/>
      <c r="LBE42" s="244"/>
      <c r="LBF42" s="244"/>
      <c r="LBG42" s="244"/>
      <c r="LBH42" s="244"/>
      <c r="LBI42" s="244"/>
      <c r="LBJ42" s="244"/>
      <c r="LBK42" s="244"/>
      <c r="LBL42" s="244"/>
      <c r="LBM42" s="244"/>
      <c r="LBN42" s="244"/>
      <c r="LBO42" s="244"/>
      <c r="LBP42" s="244"/>
      <c r="LBQ42" s="244"/>
      <c r="LBR42" s="244"/>
      <c r="LBS42" s="244"/>
      <c r="LBT42" s="244"/>
      <c r="LBU42" s="244"/>
      <c r="LBV42" s="244"/>
      <c r="LBW42" s="244"/>
      <c r="LBX42" s="244"/>
      <c r="LBY42" s="244"/>
      <c r="LBZ42" s="244"/>
      <c r="LCA42" s="244"/>
      <c r="LCB42" s="244"/>
      <c r="LCC42" s="244"/>
      <c r="LCD42" s="244"/>
      <c r="LCE42" s="244"/>
      <c r="LCF42" s="244"/>
      <c r="LCG42" s="244"/>
      <c r="LCH42" s="244"/>
      <c r="LCI42" s="244"/>
      <c r="LCJ42" s="244"/>
      <c r="LCK42" s="244"/>
      <c r="LCL42" s="244"/>
      <c r="LCM42" s="244"/>
      <c r="LCN42" s="244"/>
      <c r="LCO42" s="244"/>
      <c r="LCP42" s="244"/>
      <c r="LCQ42" s="244"/>
      <c r="LCR42" s="244"/>
      <c r="LCS42" s="244"/>
      <c r="LCT42" s="244"/>
      <c r="LCU42" s="244"/>
      <c r="LCV42" s="244"/>
      <c r="LCW42" s="244"/>
      <c r="LCX42" s="244"/>
      <c r="LCY42" s="244"/>
      <c r="LCZ42" s="244"/>
      <c r="LDA42" s="244"/>
      <c r="LDB42" s="244"/>
      <c r="LDC42" s="244"/>
      <c r="LDD42" s="244"/>
      <c r="LDE42" s="244"/>
      <c r="LDF42" s="244"/>
      <c r="LDG42" s="244"/>
      <c r="LDH42" s="244"/>
      <c r="LDI42" s="244"/>
      <c r="LDJ42" s="244"/>
      <c r="LDK42" s="244"/>
      <c r="LDL42" s="244"/>
      <c r="LDM42" s="244"/>
      <c r="LDN42" s="244"/>
      <c r="LDO42" s="244"/>
      <c r="LDP42" s="244"/>
      <c r="LDQ42" s="244"/>
      <c r="LDR42" s="244"/>
      <c r="LDS42" s="244"/>
      <c r="LDT42" s="244"/>
      <c r="LDU42" s="244"/>
      <c r="LDV42" s="244"/>
      <c r="LDW42" s="244"/>
      <c r="LDX42" s="244"/>
      <c r="LDY42" s="244"/>
      <c r="LDZ42" s="244"/>
      <c r="LEA42" s="244"/>
      <c r="LEB42" s="244"/>
      <c r="LEC42" s="244"/>
      <c r="LED42" s="244"/>
      <c r="LEE42" s="244"/>
      <c r="LEF42" s="244"/>
      <c r="LEG42" s="244"/>
      <c r="LEH42" s="244"/>
      <c r="LEI42" s="244"/>
      <c r="LEJ42" s="244"/>
      <c r="LEK42" s="244"/>
      <c r="LEL42" s="244"/>
      <c r="LEM42" s="244"/>
      <c r="LEN42" s="244"/>
      <c r="LEO42" s="244"/>
      <c r="LEP42" s="244"/>
      <c r="LEQ42" s="244"/>
      <c r="LER42" s="244"/>
      <c r="LES42" s="244"/>
      <c r="LET42" s="244"/>
      <c r="LEU42" s="244"/>
      <c r="LEV42" s="244"/>
      <c r="LEW42" s="244"/>
      <c r="LEX42" s="244"/>
      <c r="LEY42" s="244"/>
      <c r="LEZ42" s="244"/>
      <c r="LFA42" s="244"/>
      <c r="LFB42" s="244"/>
      <c r="LFC42" s="244"/>
      <c r="LFD42" s="244"/>
      <c r="LFE42" s="244"/>
      <c r="LFF42" s="244"/>
      <c r="LFG42" s="244"/>
      <c r="LFH42" s="244"/>
      <c r="LFI42" s="244"/>
      <c r="LFJ42" s="244"/>
      <c r="LFK42" s="244"/>
      <c r="LFL42" s="244"/>
      <c r="LFM42" s="244"/>
      <c r="LFN42" s="244"/>
      <c r="LFO42" s="244"/>
      <c r="LFP42" s="244"/>
      <c r="LFQ42" s="244"/>
      <c r="LFR42" s="244"/>
      <c r="LFS42" s="244"/>
      <c r="LFT42" s="244"/>
      <c r="LFU42" s="244"/>
      <c r="LFV42" s="244"/>
      <c r="LFW42" s="244"/>
      <c r="LFX42" s="244"/>
      <c r="LFY42" s="244"/>
      <c r="LFZ42" s="244"/>
      <c r="LGA42" s="244"/>
      <c r="LGB42" s="244"/>
      <c r="LGC42" s="244"/>
      <c r="LGD42" s="244"/>
      <c r="LGE42" s="244"/>
      <c r="LGF42" s="244"/>
      <c r="LGG42" s="244"/>
      <c r="LGH42" s="244"/>
      <c r="LGI42" s="244"/>
      <c r="LGJ42" s="244"/>
      <c r="LGK42" s="244"/>
      <c r="LGL42" s="244"/>
      <c r="LGM42" s="244"/>
      <c r="LGN42" s="244"/>
      <c r="LGO42" s="244"/>
      <c r="LGP42" s="244"/>
      <c r="LGQ42" s="244"/>
      <c r="LGR42" s="244"/>
      <c r="LGS42" s="244"/>
      <c r="LGT42" s="244"/>
      <c r="LGU42" s="244"/>
      <c r="LGV42" s="244"/>
      <c r="LGW42" s="244"/>
      <c r="LGX42" s="244"/>
      <c r="LGY42" s="244"/>
      <c r="LGZ42" s="244"/>
      <c r="LHA42" s="244"/>
      <c r="LHB42" s="244"/>
      <c r="LHC42" s="244"/>
      <c r="LHD42" s="244"/>
      <c r="LHE42" s="244"/>
      <c r="LHF42" s="244"/>
      <c r="LHG42" s="244"/>
      <c r="LHH42" s="244"/>
      <c r="LHI42" s="244"/>
      <c r="LHJ42" s="244"/>
      <c r="LHK42" s="244"/>
      <c r="LHL42" s="244"/>
      <c r="LHM42" s="244"/>
      <c r="LHN42" s="244"/>
      <c r="LHO42" s="244"/>
      <c r="LHP42" s="244"/>
      <c r="LHQ42" s="244"/>
      <c r="LHR42" s="244"/>
      <c r="LHS42" s="244"/>
      <c r="LHT42" s="244"/>
      <c r="LHU42" s="244"/>
      <c r="LHV42" s="244"/>
      <c r="LHW42" s="244"/>
      <c r="LHX42" s="244"/>
      <c r="LHY42" s="244"/>
      <c r="LHZ42" s="244"/>
      <c r="LIA42" s="244"/>
      <c r="LIB42" s="244"/>
      <c r="LIC42" s="244"/>
      <c r="LID42" s="244"/>
      <c r="LIE42" s="244"/>
      <c r="LIF42" s="244"/>
      <c r="LIG42" s="244"/>
      <c r="LIH42" s="244"/>
      <c r="LII42" s="244"/>
      <c r="LIJ42" s="244"/>
      <c r="LIK42" s="244"/>
      <c r="LIL42" s="244"/>
      <c r="LIM42" s="244"/>
      <c r="LIN42" s="244"/>
      <c r="LIO42" s="244"/>
      <c r="LIP42" s="244"/>
      <c r="LIQ42" s="244"/>
      <c r="LIR42" s="244"/>
      <c r="LIS42" s="244"/>
      <c r="LIT42" s="244"/>
      <c r="LIU42" s="244"/>
      <c r="LIV42" s="244"/>
      <c r="LIW42" s="244"/>
      <c r="LIX42" s="244"/>
      <c r="LIY42" s="244"/>
      <c r="LIZ42" s="244"/>
      <c r="LJA42" s="244"/>
      <c r="LJB42" s="244"/>
      <c r="LJC42" s="244"/>
      <c r="LJD42" s="244"/>
      <c r="LJE42" s="244"/>
      <c r="LJF42" s="244"/>
      <c r="LJG42" s="244"/>
      <c r="LJH42" s="244"/>
      <c r="LJI42" s="244"/>
      <c r="LJJ42" s="244"/>
      <c r="LJK42" s="244"/>
      <c r="LJL42" s="244"/>
      <c r="LJM42" s="244"/>
      <c r="LJN42" s="244"/>
      <c r="LJO42" s="244"/>
      <c r="LJP42" s="244"/>
      <c r="LJQ42" s="244"/>
      <c r="LJR42" s="244"/>
      <c r="LJS42" s="244"/>
      <c r="LJT42" s="244"/>
      <c r="LJU42" s="244"/>
      <c r="LJV42" s="244"/>
      <c r="LJW42" s="244"/>
      <c r="LJX42" s="244"/>
      <c r="LJY42" s="244"/>
      <c r="LJZ42" s="244"/>
      <c r="LKA42" s="244"/>
      <c r="LKB42" s="244"/>
      <c r="LKC42" s="244"/>
      <c r="LKD42" s="244"/>
      <c r="LKE42" s="244"/>
      <c r="LKF42" s="244"/>
      <c r="LKG42" s="244"/>
      <c r="LKH42" s="244"/>
      <c r="LKI42" s="244"/>
      <c r="LKJ42" s="244"/>
      <c r="LKK42" s="244"/>
      <c r="LKL42" s="244"/>
      <c r="LKM42" s="244"/>
      <c r="LKN42" s="244"/>
      <c r="LKO42" s="244"/>
      <c r="LKP42" s="244"/>
      <c r="LKQ42" s="244"/>
      <c r="LKR42" s="244"/>
      <c r="LKS42" s="244"/>
      <c r="LKT42" s="244"/>
      <c r="LKU42" s="244"/>
      <c r="LKV42" s="244"/>
      <c r="LKW42" s="244"/>
      <c r="LKX42" s="244"/>
      <c r="LKY42" s="244"/>
      <c r="LKZ42" s="244"/>
      <c r="LLA42" s="244"/>
      <c r="LLB42" s="244"/>
      <c r="LLC42" s="244"/>
      <c r="LLD42" s="244"/>
      <c r="LLE42" s="244"/>
      <c r="LLF42" s="244"/>
      <c r="LLG42" s="244"/>
      <c r="LLH42" s="244"/>
      <c r="LLI42" s="244"/>
      <c r="LLJ42" s="244"/>
      <c r="LLK42" s="244"/>
      <c r="LLL42" s="244"/>
      <c r="LLM42" s="244"/>
      <c r="LLN42" s="244"/>
      <c r="LLO42" s="244"/>
      <c r="LLP42" s="244"/>
      <c r="LLQ42" s="244"/>
      <c r="LLR42" s="244"/>
      <c r="LLS42" s="244"/>
      <c r="LLT42" s="244"/>
      <c r="LLU42" s="244"/>
      <c r="LLV42" s="244"/>
      <c r="LLW42" s="244"/>
      <c r="LLX42" s="244"/>
      <c r="LLY42" s="244"/>
      <c r="LLZ42" s="244"/>
      <c r="LMA42" s="244"/>
      <c r="LMB42" s="244"/>
      <c r="LMC42" s="244"/>
      <c r="LMD42" s="244"/>
      <c r="LME42" s="244"/>
      <c r="LMF42" s="244"/>
      <c r="LMG42" s="244"/>
      <c r="LMH42" s="244"/>
      <c r="LMI42" s="244"/>
      <c r="LMJ42" s="244"/>
      <c r="LMK42" s="244"/>
      <c r="LML42" s="244"/>
      <c r="LMM42" s="244"/>
      <c r="LMN42" s="244"/>
      <c r="LMO42" s="244"/>
      <c r="LMP42" s="244"/>
      <c r="LMQ42" s="244"/>
      <c r="LMR42" s="244"/>
      <c r="LMS42" s="244"/>
      <c r="LMT42" s="244"/>
      <c r="LMU42" s="244"/>
      <c r="LMV42" s="244"/>
      <c r="LMW42" s="244"/>
      <c r="LMX42" s="244"/>
      <c r="LMY42" s="244"/>
      <c r="LMZ42" s="244"/>
      <c r="LNA42" s="244"/>
      <c r="LNB42" s="244"/>
      <c r="LNC42" s="244"/>
      <c r="LND42" s="244"/>
      <c r="LNE42" s="244"/>
      <c r="LNF42" s="244"/>
      <c r="LNG42" s="244"/>
      <c r="LNH42" s="244"/>
      <c r="LNI42" s="244"/>
      <c r="LNJ42" s="244"/>
      <c r="LNK42" s="244"/>
      <c r="LNL42" s="244"/>
      <c r="LNM42" s="244"/>
      <c r="LNN42" s="244"/>
      <c r="LNO42" s="244"/>
      <c r="LNP42" s="244"/>
      <c r="LNQ42" s="244"/>
      <c r="LNR42" s="244"/>
      <c r="LNS42" s="244"/>
      <c r="LNT42" s="244"/>
      <c r="LNU42" s="244"/>
      <c r="LNV42" s="244"/>
      <c r="LNW42" s="244"/>
      <c r="LNX42" s="244"/>
      <c r="LNY42" s="244"/>
      <c r="LNZ42" s="244"/>
      <c r="LOA42" s="244"/>
      <c r="LOB42" s="244"/>
      <c r="LOC42" s="244"/>
      <c r="LOD42" s="244"/>
      <c r="LOE42" s="244"/>
      <c r="LOF42" s="244"/>
      <c r="LOG42" s="244"/>
      <c r="LOH42" s="244"/>
      <c r="LOI42" s="244"/>
      <c r="LOJ42" s="244"/>
      <c r="LOK42" s="244"/>
      <c r="LOL42" s="244"/>
      <c r="LOM42" s="244"/>
      <c r="LON42" s="244"/>
      <c r="LOO42" s="244"/>
      <c r="LOP42" s="244"/>
      <c r="LOQ42" s="244"/>
      <c r="LOR42" s="244"/>
      <c r="LOS42" s="244"/>
      <c r="LOT42" s="244"/>
      <c r="LOU42" s="244"/>
      <c r="LOV42" s="244"/>
      <c r="LOW42" s="244"/>
      <c r="LOX42" s="244"/>
      <c r="LOY42" s="244"/>
      <c r="LOZ42" s="244"/>
      <c r="LPA42" s="244"/>
      <c r="LPB42" s="244"/>
      <c r="LPC42" s="244"/>
      <c r="LPD42" s="244"/>
      <c r="LPE42" s="244"/>
      <c r="LPF42" s="244"/>
      <c r="LPG42" s="244"/>
      <c r="LPH42" s="244"/>
      <c r="LPI42" s="244"/>
      <c r="LPJ42" s="244"/>
      <c r="LPK42" s="244"/>
      <c r="LPL42" s="244"/>
      <c r="LPM42" s="244"/>
      <c r="LPN42" s="244"/>
      <c r="LPO42" s="244"/>
      <c r="LPP42" s="244"/>
      <c r="LPQ42" s="244"/>
      <c r="LPR42" s="244"/>
      <c r="LPS42" s="244"/>
      <c r="LPT42" s="244"/>
      <c r="LPU42" s="244"/>
      <c r="LPV42" s="244"/>
      <c r="LPW42" s="244"/>
      <c r="LPX42" s="244"/>
      <c r="LPY42" s="244"/>
      <c r="LPZ42" s="244"/>
      <c r="LQA42" s="244"/>
      <c r="LQB42" s="244"/>
      <c r="LQC42" s="244"/>
      <c r="LQD42" s="244"/>
      <c r="LQE42" s="244"/>
      <c r="LQF42" s="244"/>
      <c r="LQG42" s="244"/>
      <c r="LQH42" s="244"/>
      <c r="LQI42" s="244"/>
      <c r="LQJ42" s="244"/>
      <c r="LQK42" s="244"/>
      <c r="LQL42" s="244"/>
      <c r="LQM42" s="244"/>
      <c r="LQN42" s="244"/>
      <c r="LQO42" s="244"/>
      <c r="LQP42" s="244"/>
      <c r="LQQ42" s="244"/>
      <c r="LQR42" s="244"/>
      <c r="LQS42" s="244"/>
      <c r="LQT42" s="244"/>
      <c r="LQU42" s="244"/>
      <c r="LQV42" s="244"/>
      <c r="LQW42" s="244"/>
      <c r="LQX42" s="244"/>
      <c r="LQY42" s="244"/>
      <c r="LQZ42" s="244"/>
      <c r="LRA42" s="244"/>
      <c r="LRB42" s="244"/>
      <c r="LRC42" s="244"/>
      <c r="LRD42" s="244"/>
      <c r="LRE42" s="244"/>
      <c r="LRF42" s="244"/>
      <c r="LRG42" s="244"/>
      <c r="LRH42" s="244"/>
      <c r="LRI42" s="244"/>
      <c r="LRJ42" s="244"/>
      <c r="LRK42" s="244"/>
      <c r="LRL42" s="244"/>
      <c r="LRM42" s="244"/>
      <c r="LRN42" s="244"/>
      <c r="LRO42" s="244"/>
      <c r="LRP42" s="244"/>
      <c r="LRQ42" s="244"/>
      <c r="LRR42" s="244"/>
      <c r="LRS42" s="244"/>
      <c r="LRT42" s="244"/>
      <c r="LRU42" s="244"/>
      <c r="LRV42" s="244"/>
      <c r="LRW42" s="244"/>
      <c r="LRX42" s="244"/>
      <c r="LRY42" s="244"/>
      <c r="LRZ42" s="244"/>
      <c r="LSA42" s="244"/>
      <c r="LSB42" s="244"/>
      <c r="LSC42" s="244"/>
      <c r="LSD42" s="244"/>
      <c r="LSE42" s="244"/>
      <c r="LSF42" s="244"/>
      <c r="LSG42" s="244"/>
      <c r="LSH42" s="244"/>
      <c r="LSI42" s="244"/>
      <c r="LSJ42" s="244"/>
      <c r="LSK42" s="244"/>
      <c r="LSL42" s="244"/>
      <c r="LSM42" s="244"/>
      <c r="LSN42" s="244"/>
      <c r="LSO42" s="244"/>
      <c r="LSP42" s="244"/>
      <c r="LSQ42" s="244"/>
      <c r="LSR42" s="244"/>
      <c r="LSS42" s="244"/>
      <c r="LST42" s="244"/>
      <c r="LSU42" s="244"/>
      <c r="LSV42" s="244"/>
      <c r="LSW42" s="244"/>
      <c r="LSX42" s="244"/>
      <c r="LSY42" s="244"/>
      <c r="LSZ42" s="244"/>
      <c r="LTA42" s="244"/>
      <c r="LTB42" s="244"/>
      <c r="LTC42" s="244"/>
      <c r="LTD42" s="244"/>
      <c r="LTE42" s="244"/>
      <c r="LTF42" s="244"/>
      <c r="LTG42" s="244"/>
      <c r="LTH42" s="244"/>
      <c r="LTI42" s="244"/>
      <c r="LTJ42" s="244"/>
      <c r="LTK42" s="244"/>
      <c r="LTL42" s="244"/>
      <c r="LTM42" s="244"/>
      <c r="LTN42" s="244"/>
      <c r="LTO42" s="244"/>
      <c r="LTP42" s="244"/>
      <c r="LTQ42" s="244"/>
      <c r="LTR42" s="244"/>
      <c r="LTS42" s="244"/>
      <c r="LTT42" s="244"/>
      <c r="LTU42" s="244"/>
      <c r="LTV42" s="244"/>
      <c r="LTW42" s="244"/>
      <c r="LTX42" s="244"/>
      <c r="LTY42" s="244"/>
      <c r="LTZ42" s="244"/>
      <c r="LUA42" s="244"/>
      <c r="LUB42" s="244"/>
      <c r="LUC42" s="244"/>
      <c r="LUD42" s="244"/>
      <c r="LUE42" s="244"/>
      <c r="LUF42" s="244"/>
      <c r="LUG42" s="244"/>
      <c r="LUH42" s="244"/>
      <c r="LUI42" s="244"/>
      <c r="LUJ42" s="244"/>
      <c r="LUK42" s="244"/>
      <c r="LUL42" s="244"/>
      <c r="LUM42" s="244"/>
      <c r="LUN42" s="244"/>
      <c r="LUO42" s="244"/>
      <c r="LUP42" s="244"/>
      <c r="LUQ42" s="244"/>
      <c r="LUR42" s="244"/>
      <c r="LUS42" s="244"/>
      <c r="LUT42" s="244"/>
      <c r="LUU42" s="244"/>
      <c r="LUV42" s="244"/>
      <c r="LUW42" s="244"/>
      <c r="LUX42" s="244"/>
      <c r="LUY42" s="244"/>
      <c r="LUZ42" s="244"/>
      <c r="LVA42" s="244"/>
      <c r="LVB42" s="244"/>
      <c r="LVC42" s="244"/>
      <c r="LVD42" s="244"/>
      <c r="LVE42" s="244"/>
      <c r="LVF42" s="244"/>
      <c r="LVG42" s="244"/>
      <c r="LVH42" s="244"/>
      <c r="LVI42" s="244"/>
      <c r="LVJ42" s="244"/>
      <c r="LVK42" s="244"/>
      <c r="LVL42" s="244"/>
      <c r="LVM42" s="244"/>
      <c r="LVN42" s="244"/>
      <c r="LVO42" s="244"/>
      <c r="LVP42" s="244"/>
      <c r="LVQ42" s="244"/>
      <c r="LVR42" s="244"/>
      <c r="LVS42" s="244"/>
      <c r="LVT42" s="244"/>
      <c r="LVU42" s="244"/>
      <c r="LVV42" s="244"/>
      <c r="LVW42" s="244"/>
      <c r="LVX42" s="244"/>
      <c r="LVY42" s="244"/>
      <c r="LVZ42" s="244"/>
      <c r="LWA42" s="244"/>
      <c r="LWB42" s="244"/>
      <c r="LWC42" s="244"/>
      <c r="LWD42" s="244"/>
      <c r="LWE42" s="244"/>
      <c r="LWF42" s="244"/>
      <c r="LWG42" s="244"/>
      <c r="LWH42" s="244"/>
      <c r="LWI42" s="244"/>
      <c r="LWJ42" s="244"/>
      <c r="LWK42" s="244"/>
      <c r="LWL42" s="244"/>
      <c r="LWM42" s="244"/>
      <c r="LWN42" s="244"/>
      <c r="LWO42" s="244"/>
      <c r="LWP42" s="244"/>
      <c r="LWQ42" s="244"/>
      <c r="LWR42" s="244"/>
      <c r="LWS42" s="244"/>
      <c r="LWT42" s="244"/>
      <c r="LWU42" s="244"/>
      <c r="LWV42" s="244"/>
      <c r="LWW42" s="244"/>
      <c r="LWX42" s="244"/>
      <c r="LWY42" s="244"/>
      <c r="LWZ42" s="244"/>
      <c r="LXA42" s="244"/>
      <c r="LXB42" s="244"/>
      <c r="LXC42" s="244"/>
      <c r="LXD42" s="244"/>
      <c r="LXE42" s="244"/>
      <c r="LXF42" s="244"/>
      <c r="LXG42" s="244"/>
      <c r="LXH42" s="244"/>
      <c r="LXI42" s="244"/>
      <c r="LXJ42" s="244"/>
      <c r="LXK42" s="244"/>
      <c r="LXL42" s="244"/>
      <c r="LXM42" s="244"/>
      <c r="LXN42" s="244"/>
      <c r="LXO42" s="244"/>
      <c r="LXP42" s="244"/>
      <c r="LXQ42" s="244"/>
      <c r="LXR42" s="244"/>
      <c r="LXS42" s="244"/>
      <c r="LXT42" s="244"/>
      <c r="LXU42" s="244"/>
      <c r="LXV42" s="244"/>
      <c r="LXW42" s="244"/>
      <c r="LXX42" s="244"/>
      <c r="LXY42" s="244"/>
      <c r="LXZ42" s="244"/>
      <c r="LYA42" s="244"/>
      <c r="LYB42" s="244"/>
      <c r="LYC42" s="244"/>
      <c r="LYD42" s="244"/>
      <c r="LYE42" s="244"/>
      <c r="LYF42" s="244"/>
      <c r="LYG42" s="244"/>
      <c r="LYH42" s="244"/>
      <c r="LYI42" s="244"/>
      <c r="LYJ42" s="244"/>
      <c r="LYK42" s="244"/>
      <c r="LYL42" s="244"/>
      <c r="LYM42" s="244"/>
      <c r="LYN42" s="244"/>
      <c r="LYO42" s="244"/>
      <c r="LYP42" s="244"/>
      <c r="LYQ42" s="244"/>
      <c r="LYR42" s="244"/>
      <c r="LYS42" s="244"/>
      <c r="LYT42" s="244"/>
      <c r="LYU42" s="244"/>
      <c r="LYV42" s="244"/>
      <c r="LYW42" s="244"/>
      <c r="LYX42" s="244"/>
      <c r="LYY42" s="244"/>
      <c r="LYZ42" s="244"/>
      <c r="LZA42" s="244"/>
      <c r="LZB42" s="244"/>
      <c r="LZC42" s="244"/>
      <c r="LZD42" s="244"/>
      <c r="LZE42" s="244"/>
      <c r="LZF42" s="244"/>
      <c r="LZG42" s="244"/>
      <c r="LZH42" s="244"/>
      <c r="LZI42" s="244"/>
      <c r="LZJ42" s="244"/>
      <c r="LZK42" s="244"/>
      <c r="LZL42" s="244"/>
      <c r="LZM42" s="244"/>
      <c r="LZN42" s="244"/>
      <c r="LZO42" s="244"/>
      <c r="LZP42" s="244"/>
      <c r="LZQ42" s="244"/>
      <c r="LZR42" s="244"/>
      <c r="LZS42" s="244"/>
      <c r="LZT42" s="244"/>
      <c r="LZU42" s="244"/>
      <c r="LZV42" s="244"/>
      <c r="LZW42" s="244"/>
      <c r="LZX42" s="244"/>
      <c r="LZY42" s="244"/>
      <c r="LZZ42" s="244"/>
      <c r="MAA42" s="244"/>
      <c r="MAB42" s="244"/>
      <c r="MAC42" s="244"/>
      <c r="MAD42" s="244"/>
      <c r="MAE42" s="244"/>
      <c r="MAF42" s="244"/>
      <c r="MAG42" s="244"/>
      <c r="MAH42" s="244"/>
      <c r="MAI42" s="244"/>
      <c r="MAJ42" s="244"/>
      <c r="MAK42" s="244"/>
      <c r="MAL42" s="244"/>
      <c r="MAM42" s="244"/>
      <c r="MAN42" s="244"/>
      <c r="MAO42" s="244"/>
      <c r="MAP42" s="244"/>
      <c r="MAQ42" s="244"/>
      <c r="MAR42" s="244"/>
      <c r="MAS42" s="244"/>
      <c r="MAT42" s="244"/>
      <c r="MAU42" s="244"/>
      <c r="MAV42" s="244"/>
      <c r="MAW42" s="244"/>
      <c r="MAX42" s="244"/>
      <c r="MAY42" s="244"/>
      <c r="MAZ42" s="244"/>
      <c r="MBA42" s="244"/>
      <c r="MBB42" s="244"/>
      <c r="MBC42" s="244"/>
      <c r="MBD42" s="244"/>
      <c r="MBE42" s="244"/>
      <c r="MBF42" s="244"/>
      <c r="MBG42" s="244"/>
      <c r="MBH42" s="244"/>
      <c r="MBI42" s="244"/>
      <c r="MBJ42" s="244"/>
      <c r="MBK42" s="244"/>
      <c r="MBL42" s="244"/>
      <c r="MBM42" s="244"/>
      <c r="MBN42" s="244"/>
      <c r="MBO42" s="244"/>
      <c r="MBP42" s="244"/>
      <c r="MBQ42" s="244"/>
      <c r="MBR42" s="244"/>
      <c r="MBS42" s="244"/>
      <c r="MBT42" s="244"/>
      <c r="MBU42" s="244"/>
      <c r="MBV42" s="244"/>
      <c r="MBW42" s="244"/>
      <c r="MBX42" s="244"/>
      <c r="MBY42" s="244"/>
      <c r="MBZ42" s="244"/>
      <c r="MCA42" s="244"/>
      <c r="MCB42" s="244"/>
      <c r="MCC42" s="244"/>
      <c r="MCD42" s="244"/>
      <c r="MCE42" s="244"/>
      <c r="MCF42" s="244"/>
      <c r="MCG42" s="244"/>
      <c r="MCH42" s="244"/>
      <c r="MCI42" s="244"/>
      <c r="MCJ42" s="244"/>
      <c r="MCK42" s="244"/>
      <c r="MCL42" s="244"/>
      <c r="MCM42" s="244"/>
      <c r="MCN42" s="244"/>
      <c r="MCO42" s="244"/>
      <c r="MCP42" s="244"/>
      <c r="MCQ42" s="244"/>
      <c r="MCR42" s="244"/>
      <c r="MCS42" s="244"/>
      <c r="MCT42" s="244"/>
      <c r="MCU42" s="244"/>
      <c r="MCV42" s="244"/>
      <c r="MCW42" s="244"/>
      <c r="MCX42" s="244"/>
      <c r="MCY42" s="244"/>
      <c r="MCZ42" s="244"/>
      <c r="MDA42" s="244"/>
      <c r="MDB42" s="244"/>
      <c r="MDC42" s="244"/>
      <c r="MDD42" s="244"/>
      <c r="MDE42" s="244"/>
      <c r="MDF42" s="244"/>
      <c r="MDG42" s="244"/>
      <c r="MDH42" s="244"/>
      <c r="MDI42" s="244"/>
      <c r="MDJ42" s="244"/>
      <c r="MDK42" s="244"/>
      <c r="MDL42" s="244"/>
      <c r="MDM42" s="244"/>
      <c r="MDN42" s="244"/>
      <c r="MDO42" s="244"/>
      <c r="MDP42" s="244"/>
      <c r="MDQ42" s="244"/>
      <c r="MDR42" s="244"/>
      <c r="MDS42" s="244"/>
      <c r="MDT42" s="244"/>
      <c r="MDU42" s="244"/>
      <c r="MDV42" s="244"/>
      <c r="MDW42" s="244"/>
      <c r="MDX42" s="244"/>
      <c r="MDY42" s="244"/>
      <c r="MDZ42" s="244"/>
      <c r="MEA42" s="244"/>
      <c r="MEB42" s="244"/>
      <c r="MEC42" s="244"/>
      <c r="MED42" s="244"/>
      <c r="MEE42" s="244"/>
      <c r="MEF42" s="244"/>
      <c r="MEG42" s="244"/>
      <c r="MEH42" s="244"/>
      <c r="MEI42" s="244"/>
      <c r="MEJ42" s="244"/>
      <c r="MEK42" s="244"/>
      <c r="MEL42" s="244"/>
      <c r="MEM42" s="244"/>
      <c r="MEN42" s="244"/>
      <c r="MEO42" s="244"/>
      <c r="MEP42" s="244"/>
      <c r="MEQ42" s="244"/>
      <c r="MER42" s="244"/>
      <c r="MES42" s="244"/>
      <c r="MET42" s="244"/>
      <c r="MEU42" s="244"/>
      <c r="MEV42" s="244"/>
      <c r="MEW42" s="244"/>
      <c r="MEX42" s="244"/>
      <c r="MEY42" s="244"/>
      <c r="MEZ42" s="244"/>
      <c r="MFA42" s="244"/>
      <c r="MFB42" s="244"/>
      <c r="MFC42" s="244"/>
      <c r="MFD42" s="244"/>
      <c r="MFE42" s="244"/>
      <c r="MFF42" s="244"/>
      <c r="MFG42" s="244"/>
      <c r="MFH42" s="244"/>
      <c r="MFI42" s="244"/>
      <c r="MFJ42" s="244"/>
      <c r="MFK42" s="244"/>
      <c r="MFL42" s="244"/>
      <c r="MFM42" s="244"/>
      <c r="MFN42" s="244"/>
      <c r="MFO42" s="244"/>
      <c r="MFP42" s="244"/>
      <c r="MFQ42" s="244"/>
      <c r="MFR42" s="244"/>
      <c r="MFS42" s="244"/>
      <c r="MFT42" s="244"/>
      <c r="MFU42" s="244"/>
      <c r="MFV42" s="244"/>
      <c r="MFW42" s="244"/>
      <c r="MFX42" s="244"/>
      <c r="MFY42" s="244"/>
      <c r="MFZ42" s="244"/>
      <c r="MGA42" s="244"/>
      <c r="MGB42" s="244"/>
      <c r="MGC42" s="244"/>
      <c r="MGD42" s="244"/>
      <c r="MGE42" s="244"/>
      <c r="MGF42" s="244"/>
      <c r="MGG42" s="244"/>
      <c r="MGH42" s="244"/>
      <c r="MGI42" s="244"/>
      <c r="MGJ42" s="244"/>
      <c r="MGK42" s="244"/>
      <c r="MGL42" s="244"/>
      <c r="MGM42" s="244"/>
      <c r="MGN42" s="244"/>
      <c r="MGO42" s="244"/>
      <c r="MGP42" s="244"/>
      <c r="MGQ42" s="244"/>
      <c r="MGR42" s="244"/>
      <c r="MGS42" s="244"/>
      <c r="MGT42" s="244"/>
      <c r="MGU42" s="244"/>
      <c r="MGV42" s="244"/>
      <c r="MGW42" s="244"/>
      <c r="MGX42" s="244"/>
      <c r="MGY42" s="244"/>
      <c r="MGZ42" s="244"/>
      <c r="MHA42" s="244"/>
      <c r="MHB42" s="244"/>
      <c r="MHC42" s="244"/>
      <c r="MHD42" s="244"/>
      <c r="MHE42" s="244"/>
      <c r="MHF42" s="244"/>
      <c r="MHG42" s="244"/>
      <c r="MHH42" s="244"/>
      <c r="MHI42" s="244"/>
      <c r="MHJ42" s="244"/>
      <c r="MHK42" s="244"/>
      <c r="MHL42" s="244"/>
      <c r="MHM42" s="244"/>
      <c r="MHN42" s="244"/>
      <c r="MHO42" s="244"/>
      <c r="MHP42" s="244"/>
      <c r="MHQ42" s="244"/>
      <c r="MHR42" s="244"/>
      <c r="MHS42" s="244"/>
      <c r="MHT42" s="244"/>
      <c r="MHU42" s="244"/>
      <c r="MHV42" s="244"/>
      <c r="MHW42" s="244"/>
      <c r="MHX42" s="244"/>
      <c r="MHY42" s="244"/>
      <c r="MHZ42" s="244"/>
      <c r="MIA42" s="244"/>
      <c r="MIB42" s="244"/>
      <c r="MIC42" s="244"/>
      <c r="MID42" s="244"/>
      <c r="MIE42" s="244"/>
      <c r="MIF42" s="244"/>
      <c r="MIG42" s="244"/>
      <c r="MIH42" s="244"/>
      <c r="MII42" s="244"/>
      <c r="MIJ42" s="244"/>
      <c r="MIK42" s="244"/>
      <c r="MIL42" s="244"/>
      <c r="MIM42" s="244"/>
      <c r="MIN42" s="244"/>
      <c r="MIO42" s="244"/>
      <c r="MIP42" s="244"/>
      <c r="MIQ42" s="244"/>
      <c r="MIR42" s="244"/>
      <c r="MIS42" s="244"/>
      <c r="MIT42" s="244"/>
      <c r="MIU42" s="244"/>
      <c r="MIV42" s="244"/>
      <c r="MIW42" s="244"/>
      <c r="MIX42" s="244"/>
      <c r="MIY42" s="244"/>
      <c r="MIZ42" s="244"/>
      <c r="MJA42" s="244"/>
      <c r="MJB42" s="244"/>
      <c r="MJC42" s="244"/>
      <c r="MJD42" s="244"/>
      <c r="MJE42" s="244"/>
      <c r="MJF42" s="244"/>
      <c r="MJG42" s="244"/>
      <c r="MJH42" s="244"/>
      <c r="MJI42" s="244"/>
      <c r="MJJ42" s="244"/>
      <c r="MJK42" s="244"/>
      <c r="MJL42" s="244"/>
      <c r="MJM42" s="244"/>
      <c r="MJN42" s="244"/>
      <c r="MJO42" s="244"/>
      <c r="MJP42" s="244"/>
      <c r="MJQ42" s="244"/>
      <c r="MJR42" s="244"/>
      <c r="MJS42" s="244"/>
      <c r="MJT42" s="244"/>
      <c r="MJU42" s="244"/>
      <c r="MJV42" s="244"/>
      <c r="MJW42" s="244"/>
      <c r="MJX42" s="244"/>
      <c r="MJY42" s="244"/>
      <c r="MJZ42" s="244"/>
      <c r="MKA42" s="244"/>
      <c r="MKB42" s="244"/>
      <c r="MKC42" s="244"/>
      <c r="MKD42" s="244"/>
      <c r="MKE42" s="244"/>
      <c r="MKF42" s="244"/>
      <c r="MKG42" s="244"/>
      <c r="MKH42" s="244"/>
      <c r="MKI42" s="244"/>
      <c r="MKJ42" s="244"/>
      <c r="MKK42" s="244"/>
      <c r="MKL42" s="244"/>
      <c r="MKM42" s="244"/>
      <c r="MKN42" s="244"/>
      <c r="MKO42" s="244"/>
      <c r="MKP42" s="244"/>
      <c r="MKQ42" s="244"/>
      <c r="MKR42" s="244"/>
      <c r="MKS42" s="244"/>
      <c r="MKT42" s="244"/>
      <c r="MKU42" s="244"/>
      <c r="MKV42" s="244"/>
      <c r="MKW42" s="244"/>
      <c r="MKX42" s="244"/>
      <c r="MKY42" s="244"/>
      <c r="MKZ42" s="244"/>
      <c r="MLA42" s="244"/>
      <c r="MLB42" s="244"/>
      <c r="MLC42" s="244"/>
      <c r="MLD42" s="244"/>
      <c r="MLE42" s="244"/>
      <c r="MLF42" s="244"/>
      <c r="MLG42" s="244"/>
      <c r="MLH42" s="244"/>
      <c r="MLI42" s="244"/>
      <c r="MLJ42" s="244"/>
      <c r="MLK42" s="244"/>
      <c r="MLL42" s="244"/>
      <c r="MLM42" s="244"/>
      <c r="MLN42" s="244"/>
      <c r="MLO42" s="244"/>
      <c r="MLP42" s="244"/>
      <c r="MLQ42" s="244"/>
      <c r="MLR42" s="244"/>
      <c r="MLS42" s="244"/>
      <c r="MLT42" s="244"/>
      <c r="MLU42" s="244"/>
      <c r="MLV42" s="244"/>
      <c r="MLW42" s="244"/>
      <c r="MLX42" s="244"/>
      <c r="MLY42" s="244"/>
      <c r="MLZ42" s="244"/>
      <c r="MMA42" s="244"/>
      <c r="MMB42" s="244"/>
      <c r="MMC42" s="244"/>
      <c r="MMD42" s="244"/>
      <c r="MME42" s="244"/>
      <c r="MMF42" s="244"/>
      <c r="MMG42" s="244"/>
      <c r="MMH42" s="244"/>
      <c r="MMI42" s="244"/>
      <c r="MMJ42" s="244"/>
      <c r="MMK42" s="244"/>
      <c r="MML42" s="244"/>
      <c r="MMM42" s="244"/>
      <c r="MMN42" s="244"/>
      <c r="MMO42" s="244"/>
      <c r="MMP42" s="244"/>
      <c r="MMQ42" s="244"/>
      <c r="MMR42" s="244"/>
      <c r="MMS42" s="244"/>
      <c r="MMT42" s="244"/>
      <c r="MMU42" s="244"/>
      <c r="MMV42" s="244"/>
      <c r="MMW42" s="244"/>
      <c r="MMX42" s="244"/>
      <c r="MMY42" s="244"/>
      <c r="MMZ42" s="244"/>
      <c r="MNA42" s="244"/>
      <c r="MNB42" s="244"/>
      <c r="MNC42" s="244"/>
      <c r="MND42" s="244"/>
      <c r="MNE42" s="244"/>
      <c r="MNF42" s="244"/>
      <c r="MNG42" s="244"/>
      <c r="MNH42" s="244"/>
      <c r="MNI42" s="244"/>
      <c r="MNJ42" s="244"/>
      <c r="MNK42" s="244"/>
      <c r="MNL42" s="244"/>
      <c r="MNM42" s="244"/>
      <c r="MNN42" s="244"/>
      <c r="MNO42" s="244"/>
      <c r="MNP42" s="244"/>
      <c r="MNQ42" s="244"/>
      <c r="MNR42" s="244"/>
      <c r="MNS42" s="244"/>
      <c r="MNT42" s="244"/>
      <c r="MNU42" s="244"/>
      <c r="MNV42" s="244"/>
      <c r="MNW42" s="244"/>
      <c r="MNX42" s="244"/>
      <c r="MNY42" s="244"/>
      <c r="MNZ42" s="244"/>
      <c r="MOA42" s="244"/>
      <c r="MOB42" s="244"/>
      <c r="MOC42" s="244"/>
      <c r="MOD42" s="244"/>
      <c r="MOE42" s="244"/>
      <c r="MOF42" s="244"/>
      <c r="MOG42" s="244"/>
      <c r="MOH42" s="244"/>
      <c r="MOI42" s="244"/>
      <c r="MOJ42" s="244"/>
      <c r="MOK42" s="244"/>
      <c r="MOL42" s="244"/>
      <c r="MOM42" s="244"/>
      <c r="MON42" s="244"/>
      <c r="MOO42" s="244"/>
      <c r="MOP42" s="244"/>
      <c r="MOQ42" s="244"/>
      <c r="MOR42" s="244"/>
      <c r="MOS42" s="244"/>
      <c r="MOT42" s="244"/>
      <c r="MOU42" s="244"/>
      <c r="MOV42" s="244"/>
      <c r="MOW42" s="244"/>
      <c r="MOX42" s="244"/>
      <c r="MOY42" s="244"/>
      <c r="MOZ42" s="244"/>
      <c r="MPA42" s="244"/>
      <c r="MPB42" s="244"/>
      <c r="MPC42" s="244"/>
      <c r="MPD42" s="244"/>
      <c r="MPE42" s="244"/>
      <c r="MPF42" s="244"/>
      <c r="MPG42" s="244"/>
      <c r="MPH42" s="244"/>
      <c r="MPI42" s="244"/>
      <c r="MPJ42" s="244"/>
      <c r="MPK42" s="244"/>
      <c r="MPL42" s="244"/>
      <c r="MPM42" s="244"/>
      <c r="MPN42" s="244"/>
      <c r="MPO42" s="244"/>
      <c r="MPP42" s="244"/>
      <c r="MPQ42" s="244"/>
      <c r="MPR42" s="244"/>
      <c r="MPS42" s="244"/>
      <c r="MPT42" s="244"/>
      <c r="MPU42" s="244"/>
      <c r="MPV42" s="244"/>
      <c r="MPW42" s="244"/>
      <c r="MPX42" s="244"/>
      <c r="MPY42" s="244"/>
      <c r="MPZ42" s="244"/>
      <c r="MQA42" s="244"/>
      <c r="MQB42" s="244"/>
      <c r="MQC42" s="244"/>
      <c r="MQD42" s="244"/>
      <c r="MQE42" s="244"/>
      <c r="MQF42" s="244"/>
      <c r="MQG42" s="244"/>
      <c r="MQH42" s="244"/>
      <c r="MQI42" s="244"/>
      <c r="MQJ42" s="244"/>
      <c r="MQK42" s="244"/>
      <c r="MQL42" s="244"/>
      <c r="MQM42" s="244"/>
      <c r="MQN42" s="244"/>
      <c r="MQO42" s="244"/>
      <c r="MQP42" s="244"/>
      <c r="MQQ42" s="244"/>
      <c r="MQR42" s="244"/>
      <c r="MQS42" s="244"/>
      <c r="MQT42" s="244"/>
      <c r="MQU42" s="244"/>
      <c r="MQV42" s="244"/>
      <c r="MQW42" s="244"/>
      <c r="MQX42" s="244"/>
      <c r="MQY42" s="244"/>
      <c r="MQZ42" s="244"/>
      <c r="MRA42" s="244"/>
      <c r="MRB42" s="244"/>
      <c r="MRC42" s="244"/>
      <c r="MRD42" s="244"/>
      <c r="MRE42" s="244"/>
      <c r="MRF42" s="244"/>
      <c r="MRG42" s="244"/>
      <c r="MRH42" s="244"/>
      <c r="MRI42" s="244"/>
      <c r="MRJ42" s="244"/>
      <c r="MRK42" s="244"/>
      <c r="MRL42" s="244"/>
      <c r="MRM42" s="244"/>
      <c r="MRN42" s="244"/>
      <c r="MRO42" s="244"/>
      <c r="MRP42" s="244"/>
      <c r="MRQ42" s="244"/>
      <c r="MRR42" s="244"/>
      <c r="MRS42" s="244"/>
      <c r="MRT42" s="244"/>
      <c r="MRU42" s="244"/>
      <c r="MRV42" s="244"/>
      <c r="MRW42" s="244"/>
      <c r="MRX42" s="244"/>
      <c r="MRY42" s="244"/>
      <c r="MRZ42" s="244"/>
      <c r="MSA42" s="244"/>
      <c r="MSB42" s="244"/>
      <c r="MSC42" s="244"/>
      <c r="MSD42" s="244"/>
      <c r="MSE42" s="244"/>
      <c r="MSF42" s="244"/>
      <c r="MSG42" s="244"/>
      <c r="MSH42" s="244"/>
      <c r="MSI42" s="244"/>
      <c r="MSJ42" s="244"/>
      <c r="MSK42" s="244"/>
      <c r="MSL42" s="244"/>
      <c r="MSM42" s="244"/>
      <c r="MSN42" s="244"/>
      <c r="MSO42" s="244"/>
      <c r="MSP42" s="244"/>
      <c r="MSQ42" s="244"/>
      <c r="MSR42" s="244"/>
      <c r="MSS42" s="244"/>
      <c r="MST42" s="244"/>
      <c r="MSU42" s="244"/>
      <c r="MSV42" s="244"/>
      <c r="MSW42" s="244"/>
      <c r="MSX42" s="244"/>
      <c r="MSY42" s="244"/>
      <c r="MSZ42" s="244"/>
      <c r="MTA42" s="244"/>
      <c r="MTB42" s="244"/>
      <c r="MTC42" s="244"/>
      <c r="MTD42" s="244"/>
      <c r="MTE42" s="244"/>
      <c r="MTF42" s="244"/>
      <c r="MTG42" s="244"/>
      <c r="MTH42" s="244"/>
      <c r="MTI42" s="244"/>
      <c r="MTJ42" s="244"/>
      <c r="MTK42" s="244"/>
      <c r="MTL42" s="244"/>
      <c r="MTM42" s="244"/>
      <c r="MTN42" s="244"/>
      <c r="MTO42" s="244"/>
      <c r="MTP42" s="244"/>
      <c r="MTQ42" s="244"/>
      <c r="MTR42" s="244"/>
      <c r="MTS42" s="244"/>
      <c r="MTT42" s="244"/>
      <c r="MTU42" s="244"/>
      <c r="MTV42" s="244"/>
      <c r="MTW42" s="244"/>
      <c r="MTX42" s="244"/>
      <c r="MTY42" s="244"/>
      <c r="MTZ42" s="244"/>
      <c r="MUA42" s="244"/>
      <c r="MUB42" s="244"/>
      <c r="MUC42" s="244"/>
      <c r="MUD42" s="244"/>
      <c r="MUE42" s="244"/>
      <c r="MUF42" s="244"/>
      <c r="MUG42" s="244"/>
      <c r="MUH42" s="244"/>
      <c r="MUI42" s="244"/>
      <c r="MUJ42" s="244"/>
      <c r="MUK42" s="244"/>
      <c r="MUL42" s="244"/>
      <c r="MUM42" s="244"/>
      <c r="MUN42" s="244"/>
      <c r="MUO42" s="244"/>
      <c r="MUP42" s="244"/>
      <c r="MUQ42" s="244"/>
      <c r="MUR42" s="244"/>
      <c r="MUS42" s="244"/>
      <c r="MUT42" s="244"/>
      <c r="MUU42" s="244"/>
      <c r="MUV42" s="244"/>
      <c r="MUW42" s="244"/>
      <c r="MUX42" s="244"/>
      <c r="MUY42" s="244"/>
      <c r="MUZ42" s="244"/>
      <c r="MVA42" s="244"/>
      <c r="MVB42" s="244"/>
      <c r="MVC42" s="244"/>
      <c r="MVD42" s="244"/>
      <c r="MVE42" s="244"/>
      <c r="MVF42" s="244"/>
      <c r="MVG42" s="244"/>
      <c r="MVH42" s="244"/>
      <c r="MVI42" s="244"/>
      <c r="MVJ42" s="244"/>
      <c r="MVK42" s="244"/>
      <c r="MVL42" s="244"/>
      <c r="MVM42" s="244"/>
      <c r="MVN42" s="244"/>
      <c r="MVO42" s="244"/>
      <c r="MVP42" s="244"/>
      <c r="MVQ42" s="244"/>
      <c r="MVR42" s="244"/>
      <c r="MVS42" s="244"/>
      <c r="MVT42" s="244"/>
      <c r="MVU42" s="244"/>
      <c r="MVV42" s="244"/>
      <c r="MVW42" s="244"/>
      <c r="MVX42" s="244"/>
      <c r="MVY42" s="244"/>
      <c r="MVZ42" s="244"/>
      <c r="MWA42" s="244"/>
      <c r="MWB42" s="244"/>
      <c r="MWC42" s="244"/>
      <c r="MWD42" s="244"/>
      <c r="MWE42" s="244"/>
      <c r="MWF42" s="244"/>
      <c r="MWG42" s="244"/>
      <c r="MWH42" s="244"/>
      <c r="MWI42" s="244"/>
      <c r="MWJ42" s="244"/>
      <c r="MWK42" s="244"/>
      <c r="MWL42" s="244"/>
      <c r="MWM42" s="244"/>
      <c r="MWN42" s="244"/>
      <c r="MWO42" s="244"/>
      <c r="MWP42" s="244"/>
      <c r="MWQ42" s="244"/>
      <c r="MWR42" s="244"/>
      <c r="MWS42" s="244"/>
      <c r="MWT42" s="244"/>
      <c r="MWU42" s="244"/>
      <c r="MWV42" s="244"/>
      <c r="MWW42" s="244"/>
      <c r="MWX42" s="244"/>
      <c r="MWY42" s="244"/>
      <c r="MWZ42" s="244"/>
      <c r="MXA42" s="244"/>
      <c r="MXB42" s="244"/>
      <c r="MXC42" s="244"/>
      <c r="MXD42" s="244"/>
      <c r="MXE42" s="244"/>
      <c r="MXF42" s="244"/>
      <c r="MXG42" s="244"/>
      <c r="MXH42" s="244"/>
      <c r="MXI42" s="244"/>
      <c r="MXJ42" s="244"/>
      <c r="MXK42" s="244"/>
      <c r="MXL42" s="244"/>
      <c r="MXM42" s="244"/>
      <c r="MXN42" s="244"/>
      <c r="MXO42" s="244"/>
      <c r="MXP42" s="244"/>
      <c r="MXQ42" s="244"/>
      <c r="MXR42" s="244"/>
      <c r="MXS42" s="244"/>
      <c r="MXT42" s="244"/>
      <c r="MXU42" s="244"/>
      <c r="MXV42" s="244"/>
      <c r="MXW42" s="244"/>
      <c r="MXX42" s="244"/>
      <c r="MXY42" s="244"/>
      <c r="MXZ42" s="244"/>
      <c r="MYA42" s="244"/>
      <c r="MYB42" s="244"/>
      <c r="MYC42" s="244"/>
      <c r="MYD42" s="244"/>
      <c r="MYE42" s="244"/>
      <c r="MYF42" s="244"/>
      <c r="MYG42" s="244"/>
      <c r="MYH42" s="244"/>
      <c r="MYI42" s="244"/>
      <c r="MYJ42" s="244"/>
      <c r="MYK42" s="244"/>
      <c r="MYL42" s="244"/>
      <c r="MYM42" s="244"/>
      <c r="MYN42" s="244"/>
      <c r="MYO42" s="244"/>
      <c r="MYP42" s="244"/>
      <c r="MYQ42" s="244"/>
      <c r="MYR42" s="244"/>
      <c r="MYS42" s="244"/>
      <c r="MYT42" s="244"/>
      <c r="MYU42" s="244"/>
      <c r="MYV42" s="244"/>
      <c r="MYW42" s="244"/>
      <c r="MYX42" s="244"/>
      <c r="MYY42" s="244"/>
      <c r="MYZ42" s="244"/>
      <c r="MZA42" s="244"/>
      <c r="MZB42" s="244"/>
      <c r="MZC42" s="244"/>
      <c r="MZD42" s="244"/>
      <c r="MZE42" s="244"/>
      <c r="MZF42" s="244"/>
      <c r="MZG42" s="244"/>
      <c r="MZH42" s="244"/>
      <c r="MZI42" s="244"/>
      <c r="MZJ42" s="244"/>
      <c r="MZK42" s="244"/>
      <c r="MZL42" s="244"/>
      <c r="MZM42" s="244"/>
      <c r="MZN42" s="244"/>
      <c r="MZO42" s="244"/>
      <c r="MZP42" s="244"/>
      <c r="MZQ42" s="244"/>
      <c r="MZR42" s="244"/>
      <c r="MZS42" s="244"/>
      <c r="MZT42" s="244"/>
      <c r="MZU42" s="244"/>
      <c r="MZV42" s="244"/>
      <c r="MZW42" s="244"/>
      <c r="MZX42" s="244"/>
      <c r="MZY42" s="244"/>
      <c r="MZZ42" s="244"/>
      <c r="NAA42" s="244"/>
      <c r="NAB42" s="244"/>
      <c r="NAC42" s="244"/>
      <c r="NAD42" s="244"/>
      <c r="NAE42" s="244"/>
      <c r="NAF42" s="244"/>
      <c r="NAG42" s="244"/>
      <c r="NAH42" s="244"/>
      <c r="NAI42" s="244"/>
      <c r="NAJ42" s="244"/>
      <c r="NAK42" s="244"/>
      <c r="NAL42" s="244"/>
      <c r="NAM42" s="244"/>
      <c r="NAN42" s="244"/>
      <c r="NAO42" s="244"/>
      <c r="NAP42" s="244"/>
      <c r="NAQ42" s="244"/>
      <c r="NAR42" s="244"/>
      <c r="NAS42" s="244"/>
      <c r="NAT42" s="244"/>
      <c r="NAU42" s="244"/>
      <c r="NAV42" s="244"/>
      <c r="NAW42" s="244"/>
      <c r="NAX42" s="244"/>
      <c r="NAY42" s="244"/>
      <c r="NAZ42" s="244"/>
      <c r="NBA42" s="244"/>
      <c r="NBB42" s="244"/>
      <c r="NBC42" s="244"/>
      <c r="NBD42" s="244"/>
      <c r="NBE42" s="244"/>
      <c r="NBF42" s="244"/>
      <c r="NBG42" s="244"/>
      <c r="NBH42" s="244"/>
      <c r="NBI42" s="244"/>
      <c r="NBJ42" s="244"/>
      <c r="NBK42" s="244"/>
      <c r="NBL42" s="244"/>
      <c r="NBM42" s="244"/>
      <c r="NBN42" s="244"/>
      <c r="NBO42" s="244"/>
      <c r="NBP42" s="244"/>
      <c r="NBQ42" s="244"/>
      <c r="NBR42" s="244"/>
      <c r="NBS42" s="244"/>
      <c r="NBT42" s="244"/>
      <c r="NBU42" s="244"/>
      <c r="NBV42" s="244"/>
      <c r="NBW42" s="244"/>
      <c r="NBX42" s="244"/>
      <c r="NBY42" s="244"/>
      <c r="NBZ42" s="244"/>
      <c r="NCA42" s="244"/>
      <c r="NCB42" s="244"/>
      <c r="NCC42" s="244"/>
      <c r="NCD42" s="244"/>
      <c r="NCE42" s="244"/>
      <c r="NCF42" s="244"/>
      <c r="NCG42" s="244"/>
      <c r="NCH42" s="244"/>
      <c r="NCI42" s="244"/>
      <c r="NCJ42" s="244"/>
      <c r="NCK42" s="244"/>
      <c r="NCL42" s="244"/>
      <c r="NCM42" s="244"/>
      <c r="NCN42" s="244"/>
      <c r="NCO42" s="244"/>
      <c r="NCP42" s="244"/>
      <c r="NCQ42" s="244"/>
      <c r="NCR42" s="244"/>
      <c r="NCS42" s="244"/>
      <c r="NCT42" s="244"/>
      <c r="NCU42" s="244"/>
      <c r="NCV42" s="244"/>
      <c r="NCW42" s="244"/>
      <c r="NCX42" s="244"/>
      <c r="NCY42" s="244"/>
      <c r="NCZ42" s="244"/>
      <c r="NDA42" s="244"/>
      <c r="NDB42" s="244"/>
      <c r="NDC42" s="244"/>
      <c r="NDD42" s="244"/>
      <c r="NDE42" s="244"/>
      <c r="NDF42" s="244"/>
      <c r="NDG42" s="244"/>
      <c r="NDH42" s="244"/>
      <c r="NDI42" s="244"/>
      <c r="NDJ42" s="244"/>
      <c r="NDK42" s="244"/>
      <c r="NDL42" s="244"/>
      <c r="NDM42" s="244"/>
      <c r="NDN42" s="244"/>
      <c r="NDO42" s="244"/>
      <c r="NDP42" s="244"/>
      <c r="NDQ42" s="244"/>
      <c r="NDR42" s="244"/>
      <c r="NDS42" s="244"/>
      <c r="NDT42" s="244"/>
      <c r="NDU42" s="244"/>
      <c r="NDV42" s="244"/>
      <c r="NDW42" s="244"/>
      <c r="NDX42" s="244"/>
      <c r="NDY42" s="244"/>
      <c r="NDZ42" s="244"/>
      <c r="NEA42" s="244"/>
      <c r="NEB42" s="244"/>
      <c r="NEC42" s="244"/>
      <c r="NED42" s="244"/>
      <c r="NEE42" s="244"/>
      <c r="NEF42" s="244"/>
      <c r="NEG42" s="244"/>
      <c r="NEH42" s="244"/>
      <c r="NEI42" s="244"/>
      <c r="NEJ42" s="244"/>
      <c r="NEK42" s="244"/>
      <c r="NEL42" s="244"/>
      <c r="NEM42" s="244"/>
      <c r="NEN42" s="244"/>
      <c r="NEO42" s="244"/>
      <c r="NEP42" s="244"/>
      <c r="NEQ42" s="244"/>
      <c r="NER42" s="244"/>
      <c r="NES42" s="244"/>
      <c r="NET42" s="244"/>
      <c r="NEU42" s="244"/>
      <c r="NEV42" s="244"/>
      <c r="NEW42" s="244"/>
      <c r="NEX42" s="244"/>
      <c r="NEY42" s="244"/>
      <c r="NEZ42" s="244"/>
      <c r="NFA42" s="244"/>
      <c r="NFB42" s="244"/>
      <c r="NFC42" s="244"/>
      <c r="NFD42" s="244"/>
      <c r="NFE42" s="244"/>
      <c r="NFF42" s="244"/>
      <c r="NFG42" s="244"/>
      <c r="NFH42" s="244"/>
      <c r="NFI42" s="244"/>
      <c r="NFJ42" s="244"/>
      <c r="NFK42" s="244"/>
      <c r="NFL42" s="244"/>
      <c r="NFM42" s="244"/>
      <c r="NFN42" s="244"/>
      <c r="NFO42" s="244"/>
      <c r="NFP42" s="244"/>
      <c r="NFQ42" s="244"/>
      <c r="NFR42" s="244"/>
      <c r="NFS42" s="244"/>
      <c r="NFT42" s="244"/>
      <c r="NFU42" s="244"/>
      <c r="NFV42" s="244"/>
      <c r="NFW42" s="244"/>
      <c r="NFX42" s="244"/>
      <c r="NFY42" s="244"/>
      <c r="NFZ42" s="244"/>
      <c r="NGA42" s="244"/>
      <c r="NGB42" s="244"/>
      <c r="NGC42" s="244"/>
      <c r="NGD42" s="244"/>
      <c r="NGE42" s="244"/>
      <c r="NGF42" s="244"/>
      <c r="NGG42" s="244"/>
      <c r="NGH42" s="244"/>
      <c r="NGI42" s="244"/>
      <c r="NGJ42" s="244"/>
      <c r="NGK42" s="244"/>
      <c r="NGL42" s="244"/>
      <c r="NGM42" s="244"/>
      <c r="NGN42" s="244"/>
      <c r="NGO42" s="244"/>
      <c r="NGP42" s="244"/>
      <c r="NGQ42" s="244"/>
      <c r="NGR42" s="244"/>
      <c r="NGS42" s="244"/>
      <c r="NGT42" s="244"/>
      <c r="NGU42" s="244"/>
      <c r="NGV42" s="244"/>
      <c r="NGW42" s="244"/>
      <c r="NGX42" s="244"/>
      <c r="NGY42" s="244"/>
      <c r="NGZ42" s="244"/>
      <c r="NHA42" s="244"/>
      <c r="NHB42" s="244"/>
      <c r="NHC42" s="244"/>
      <c r="NHD42" s="244"/>
      <c r="NHE42" s="244"/>
      <c r="NHF42" s="244"/>
      <c r="NHG42" s="244"/>
      <c r="NHH42" s="244"/>
      <c r="NHI42" s="244"/>
      <c r="NHJ42" s="244"/>
      <c r="NHK42" s="244"/>
      <c r="NHL42" s="244"/>
      <c r="NHM42" s="244"/>
      <c r="NHN42" s="244"/>
      <c r="NHO42" s="244"/>
      <c r="NHP42" s="244"/>
      <c r="NHQ42" s="244"/>
      <c r="NHR42" s="244"/>
      <c r="NHS42" s="244"/>
      <c r="NHT42" s="244"/>
      <c r="NHU42" s="244"/>
      <c r="NHV42" s="244"/>
      <c r="NHW42" s="244"/>
      <c r="NHX42" s="244"/>
      <c r="NHY42" s="244"/>
      <c r="NHZ42" s="244"/>
      <c r="NIA42" s="244"/>
      <c r="NIB42" s="244"/>
      <c r="NIC42" s="244"/>
      <c r="NID42" s="244"/>
      <c r="NIE42" s="244"/>
      <c r="NIF42" s="244"/>
      <c r="NIG42" s="244"/>
      <c r="NIH42" s="244"/>
      <c r="NII42" s="244"/>
      <c r="NIJ42" s="244"/>
      <c r="NIK42" s="244"/>
      <c r="NIL42" s="244"/>
      <c r="NIM42" s="244"/>
      <c r="NIN42" s="244"/>
      <c r="NIO42" s="244"/>
      <c r="NIP42" s="244"/>
      <c r="NIQ42" s="244"/>
      <c r="NIR42" s="244"/>
      <c r="NIS42" s="244"/>
      <c r="NIT42" s="244"/>
      <c r="NIU42" s="244"/>
      <c r="NIV42" s="244"/>
      <c r="NIW42" s="244"/>
      <c r="NIX42" s="244"/>
      <c r="NIY42" s="244"/>
      <c r="NIZ42" s="244"/>
      <c r="NJA42" s="244"/>
      <c r="NJB42" s="244"/>
      <c r="NJC42" s="244"/>
      <c r="NJD42" s="244"/>
      <c r="NJE42" s="244"/>
      <c r="NJF42" s="244"/>
      <c r="NJG42" s="244"/>
      <c r="NJH42" s="244"/>
      <c r="NJI42" s="244"/>
      <c r="NJJ42" s="244"/>
      <c r="NJK42" s="244"/>
      <c r="NJL42" s="244"/>
      <c r="NJM42" s="244"/>
      <c r="NJN42" s="244"/>
      <c r="NJO42" s="244"/>
      <c r="NJP42" s="244"/>
      <c r="NJQ42" s="244"/>
      <c r="NJR42" s="244"/>
      <c r="NJS42" s="244"/>
      <c r="NJT42" s="244"/>
      <c r="NJU42" s="244"/>
      <c r="NJV42" s="244"/>
      <c r="NJW42" s="244"/>
      <c r="NJX42" s="244"/>
      <c r="NJY42" s="244"/>
      <c r="NJZ42" s="244"/>
      <c r="NKA42" s="244"/>
      <c r="NKB42" s="244"/>
      <c r="NKC42" s="244"/>
      <c r="NKD42" s="244"/>
      <c r="NKE42" s="244"/>
      <c r="NKF42" s="244"/>
      <c r="NKG42" s="244"/>
      <c r="NKH42" s="244"/>
      <c r="NKI42" s="244"/>
      <c r="NKJ42" s="244"/>
      <c r="NKK42" s="244"/>
      <c r="NKL42" s="244"/>
      <c r="NKM42" s="244"/>
      <c r="NKN42" s="244"/>
      <c r="NKO42" s="244"/>
      <c r="NKP42" s="244"/>
      <c r="NKQ42" s="244"/>
      <c r="NKR42" s="244"/>
      <c r="NKS42" s="244"/>
      <c r="NKT42" s="244"/>
      <c r="NKU42" s="244"/>
      <c r="NKV42" s="244"/>
      <c r="NKW42" s="244"/>
      <c r="NKX42" s="244"/>
      <c r="NKY42" s="244"/>
      <c r="NKZ42" s="244"/>
      <c r="NLA42" s="244"/>
      <c r="NLB42" s="244"/>
      <c r="NLC42" s="244"/>
      <c r="NLD42" s="244"/>
      <c r="NLE42" s="244"/>
      <c r="NLF42" s="244"/>
      <c r="NLG42" s="244"/>
      <c r="NLH42" s="244"/>
      <c r="NLI42" s="244"/>
      <c r="NLJ42" s="244"/>
      <c r="NLK42" s="244"/>
      <c r="NLL42" s="244"/>
      <c r="NLM42" s="244"/>
      <c r="NLN42" s="244"/>
      <c r="NLO42" s="244"/>
      <c r="NLP42" s="244"/>
      <c r="NLQ42" s="244"/>
      <c r="NLR42" s="244"/>
      <c r="NLS42" s="244"/>
      <c r="NLT42" s="244"/>
      <c r="NLU42" s="244"/>
      <c r="NLV42" s="244"/>
      <c r="NLW42" s="244"/>
      <c r="NLX42" s="244"/>
      <c r="NLY42" s="244"/>
      <c r="NLZ42" s="244"/>
      <c r="NMA42" s="244"/>
      <c r="NMB42" s="244"/>
      <c r="NMC42" s="244"/>
      <c r="NMD42" s="244"/>
      <c r="NME42" s="244"/>
      <c r="NMF42" s="244"/>
      <c r="NMG42" s="244"/>
      <c r="NMH42" s="244"/>
      <c r="NMI42" s="244"/>
      <c r="NMJ42" s="244"/>
      <c r="NMK42" s="244"/>
      <c r="NML42" s="244"/>
      <c r="NMM42" s="244"/>
      <c r="NMN42" s="244"/>
      <c r="NMO42" s="244"/>
      <c r="NMP42" s="244"/>
      <c r="NMQ42" s="244"/>
      <c r="NMR42" s="244"/>
      <c r="NMS42" s="244"/>
      <c r="NMT42" s="244"/>
      <c r="NMU42" s="244"/>
      <c r="NMV42" s="244"/>
      <c r="NMW42" s="244"/>
      <c r="NMX42" s="244"/>
      <c r="NMY42" s="244"/>
      <c r="NMZ42" s="244"/>
      <c r="NNA42" s="244"/>
      <c r="NNB42" s="244"/>
      <c r="NNC42" s="244"/>
      <c r="NND42" s="244"/>
      <c r="NNE42" s="244"/>
      <c r="NNF42" s="244"/>
      <c r="NNG42" s="244"/>
      <c r="NNH42" s="244"/>
      <c r="NNI42" s="244"/>
      <c r="NNJ42" s="244"/>
      <c r="NNK42" s="244"/>
      <c r="NNL42" s="244"/>
      <c r="NNM42" s="244"/>
      <c r="NNN42" s="244"/>
      <c r="NNO42" s="244"/>
      <c r="NNP42" s="244"/>
      <c r="NNQ42" s="244"/>
      <c r="NNR42" s="244"/>
      <c r="NNS42" s="244"/>
      <c r="NNT42" s="244"/>
      <c r="NNU42" s="244"/>
      <c r="NNV42" s="244"/>
      <c r="NNW42" s="244"/>
      <c r="NNX42" s="244"/>
      <c r="NNY42" s="244"/>
      <c r="NNZ42" s="244"/>
      <c r="NOA42" s="244"/>
      <c r="NOB42" s="244"/>
      <c r="NOC42" s="244"/>
      <c r="NOD42" s="244"/>
      <c r="NOE42" s="244"/>
      <c r="NOF42" s="244"/>
      <c r="NOG42" s="244"/>
      <c r="NOH42" s="244"/>
      <c r="NOI42" s="244"/>
      <c r="NOJ42" s="244"/>
      <c r="NOK42" s="244"/>
      <c r="NOL42" s="244"/>
      <c r="NOM42" s="244"/>
      <c r="NON42" s="244"/>
      <c r="NOO42" s="244"/>
      <c r="NOP42" s="244"/>
      <c r="NOQ42" s="244"/>
      <c r="NOR42" s="244"/>
      <c r="NOS42" s="244"/>
      <c r="NOT42" s="244"/>
      <c r="NOU42" s="244"/>
      <c r="NOV42" s="244"/>
      <c r="NOW42" s="244"/>
      <c r="NOX42" s="244"/>
      <c r="NOY42" s="244"/>
      <c r="NOZ42" s="244"/>
      <c r="NPA42" s="244"/>
      <c r="NPB42" s="244"/>
      <c r="NPC42" s="244"/>
      <c r="NPD42" s="244"/>
      <c r="NPE42" s="244"/>
      <c r="NPF42" s="244"/>
      <c r="NPG42" s="244"/>
      <c r="NPH42" s="244"/>
      <c r="NPI42" s="244"/>
      <c r="NPJ42" s="244"/>
      <c r="NPK42" s="244"/>
      <c r="NPL42" s="244"/>
      <c r="NPM42" s="244"/>
      <c r="NPN42" s="244"/>
      <c r="NPO42" s="244"/>
      <c r="NPP42" s="244"/>
      <c r="NPQ42" s="244"/>
      <c r="NPR42" s="244"/>
      <c r="NPS42" s="244"/>
      <c r="NPT42" s="244"/>
      <c r="NPU42" s="244"/>
      <c r="NPV42" s="244"/>
      <c r="NPW42" s="244"/>
      <c r="NPX42" s="244"/>
      <c r="NPY42" s="244"/>
      <c r="NPZ42" s="244"/>
      <c r="NQA42" s="244"/>
      <c r="NQB42" s="244"/>
      <c r="NQC42" s="244"/>
      <c r="NQD42" s="244"/>
      <c r="NQE42" s="244"/>
      <c r="NQF42" s="244"/>
      <c r="NQG42" s="244"/>
      <c r="NQH42" s="244"/>
      <c r="NQI42" s="244"/>
      <c r="NQJ42" s="244"/>
      <c r="NQK42" s="244"/>
      <c r="NQL42" s="244"/>
      <c r="NQM42" s="244"/>
      <c r="NQN42" s="244"/>
      <c r="NQO42" s="244"/>
      <c r="NQP42" s="244"/>
      <c r="NQQ42" s="244"/>
      <c r="NQR42" s="244"/>
      <c r="NQS42" s="244"/>
      <c r="NQT42" s="244"/>
      <c r="NQU42" s="244"/>
      <c r="NQV42" s="244"/>
      <c r="NQW42" s="244"/>
      <c r="NQX42" s="244"/>
      <c r="NQY42" s="244"/>
      <c r="NQZ42" s="244"/>
      <c r="NRA42" s="244"/>
      <c r="NRB42" s="244"/>
      <c r="NRC42" s="244"/>
      <c r="NRD42" s="244"/>
      <c r="NRE42" s="244"/>
      <c r="NRF42" s="244"/>
      <c r="NRG42" s="244"/>
      <c r="NRH42" s="244"/>
      <c r="NRI42" s="244"/>
      <c r="NRJ42" s="244"/>
      <c r="NRK42" s="244"/>
      <c r="NRL42" s="244"/>
      <c r="NRM42" s="244"/>
      <c r="NRN42" s="244"/>
      <c r="NRO42" s="244"/>
      <c r="NRP42" s="244"/>
      <c r="NRQ42" s="244"/>
      <c r="NRR42" s="244"/>
      <c r="NRS42" s="244"/>
      <c r="NRT42" s="244"/>
      <c r="NRU42" s="244"/>
      <c r="NRV42" s="244"/>
      <c r="NRW42" s="244"/>
      <c r="NRX42" s="244"/>
      <c r="NRY42" s="244"/>
      <c r="NRZ42" s="244"/>
      <c r="NSA42" s="244"/>
      <c r="NSB42" s="244"/>
      <c r="NSC42" s="244"/>
      <c r="NSD42" s="244"/>
      <c r="NSE42" s="244"/>
      <c r="NSF42" s="244"/>
      <c r="NSG42" s="244"/>
      <c r="NSH42" s="244"/>
      <c r="NSI42" s="244"/>
      <c r="NSJ42" s="244"/>
      <c r="NSK42" s="244"/>
      <c r="NSL42" s="244"/>
      <c r="NSM42" s="244"/>
      <c r="NSN42" s="244"/>
      <c r="NSO42" s="244"/>
      <c r="NSP42" s="244"/>
      <c r="NSQ42" s="244"/>
      <c r="NSR42" s="244"/>
      <c r="NSS42" s="244"/>
      <c r="NST42" s="244"/>
      <c r="NSU42" s="244"/>
      <c r="NSV42" s="244"/>
      <c r="NSW42" s="244"/>
      <c r="NSX42" s="244"/>
      <c r="NSY42" s="244"/>
      <c r="NSZ42" s="244"/>
      <c r="NTA42" s="244"/>
      <c r="NTB42" s="244"/>
      <c r="NTC42" s="244"/>
      <c r="NTD42" s="244"/>
      <c r="NTE42" s="244"/>
      <c r="NTF42" s="244"/>
      <c r="NTG42" s="244"/>
      <c r="NTH42" s="244"/>
      <c r="NTI42" s="244"/>
      <c r="NTJ42" s="244"/>
      <c r="NTK42" s="244"/>
      <c r="NTL42" s="244"/>
      <c r="NTM42" s="244"/>
      <c r="NTN42" s="244"/>
      <c r="NTO42" s="244"/>
      <c r="NTP42" s="244"/>
      <c r="NTQ42" s="244"/>
      <c r="NTR42" s="244"/>
      <c r="NTS42" s="244"/>
      <c r="NTT42" s="244"/>
      <c r="NTU42" s="244"/>
      <c r="NTV42" s="244"/>
      <c r="NTW42" s="244"/>
      <c r="NTX42" s="244"/>
      <c r="NTY42" s="244"/>
      <c r="NTZ42" s="244"/>
      <c r="NUA42" s="244"/>
      <c r="NUB42" s="244"/>
      <c r="NUC42" s="244"/>
      <c r="NUD42" s="244"/>
      <c r="NUE42" s="244"/>
      <c r="NUF42" s="244"/>
      <c r="NUG42" s="244"/>
      <c r="NUH42" s="244"/>
      <c r="NUI42" s="244"/>
      <c r="NUJ42" s="244"/>
      <c r="NUK42" s="244"/>
      <c r="NUL42" s="244"/>
      <c r="NUM42" s="244"/>
      <c r="NUN42" s="244"/>
      <c r="NUO42" s="244"/>
      <c r="NUP42" s="244"/>
      <c r="NUQ42" s="244"/>
      <c r="NUR42" s="244"/>
      <c r="NUS42" s="244"/>
      <c r="NUT42" s="244"/>
      <c r="NUU42" s="244"/>
      <c r="NUV42" s="244"/>
      <c r="NUW42" s="244"/>
      <c r="NUX42" s="244"/>
      <c r="NUY42" s="244"/>
      <c r="NUZ42" s="244"/>
      <c r="NVA42" s="244"/>
      <c r="NVB42" s="244"/>
      <c r="NVC42" s="244"/>
      <c r="NVD42" s="244"/>
      <c r="NVE42" s="244"/>
      <c r="NVF42" s="244"/>
      <c r="NVG42" s="244"/>
      <c r="NVH42" s="244"/>
      <c r="NVI42" s="244"/>
      <c r="NVJ42" s="244"/>
      <c r="NVK42" s="244"/>
      <c r="NVL42" s="244"/>
      <c r="NVM42" s="244"/>
      <c r="NVN42" s="244"/>
      <c r="NVO42" s="244"/>
      <c r="NVP42" s="244"/>
      <c r="NVQ42" s="244"/>
      <c r="NVR42" s="244"/>
      <c r="NVS42" s="244"/>
      <c r="NVT42" s="244"/>
      <c r="NVU42" s="244"/>
      <c r="NVV42" s="244"/>
      <c r="NVW42" s="244"/>
      <c r="NVX42" s="244"/>
      <c r="NVY42" s="244"/>
      <c r="NVZ42" s="244"/>
      <c r="NWA42" s="244"/>
      <c r="NWB42" s="244"/>
      <c r="NWC42" s="244"/>
      <c r="NWD42" s="244"/>
      <c r="NWE42" s="244"/>
      <c r="NWF42" s="244"/>
      <c r="NWG42" s="244"/>
      <c r="NWH42" s="244"/>
      <c r="NWI42" s="244"/>
      <c r="NWJ42" s="244"/>
      <c r="NWK42" s="244"/>
      <c r="NWL42" s="244"/>
      <c r="NWM42" s="244"/>
      <c r="NWN42" s="244"/>
      <c r="NWO42" s="244"/>
      <c r="NWP42" s="244"/>
      <c r="NWQ42" s="244"/>
      <c r="NWR42" s="244"/>
      <c r="NWS42" s="244"/>
      <c r="NWT42" s="244"/>
      <c r="NWU42" s="244"/>
      <c r="NWV42" s="244"/>
      <c r="NWW42" s="244"/>
      <c r="NWX42" s="244"/>
      <c r="NWY42" s="244"/>
      <c r="NWZ42" s="244"/>
      <c r="NXA42" s="244"/>
      <c r="NXB42" s="244"/>
      <c r="NXC42" s="244"/>
      <c r="NXD42" s="244"/>
      <c r="NXE42" s="244"/>
      <c r="NXF42" s="244"/>
      <c r="NXG42" s="244"/>
      <c r="NXH42" s="244"/>
      <c r="NXI42" s="244"/>
      <c r="NXJ42" s="244"/>
      <c r="NXK42" s="244"/>
      <c r="NXL42" s="244"/>
      <c r="NXM42" s="244"/>
      <c r="NXN42" s="244"/>
      <c r="NXO42" s="244"/>
      <c r="NXP42" s="244"/>
      <c r="NXQ42" s="244"/>
      <c r="NXR42" s="244"/>
      <c r="NXS42" s="244"/>
      <c r="NXT42" s="244"/>
      <c r="NXU42" s="244"/>
      <c r="NXV42" s="244"/>
      <c r="NXW42" s="244"/>
      <c r="NXX42" s="244"/>
      <c r="NXY42" s="244"/>
      <c r="NXZ42" s="244"/>
      <c r="NYA42" s="244"/>
      <c r="NYB42" s="244"/>
      <c r="NYC42" s="244"/>
      <c r="NYD42" s="244"/>
      <c r="NYE42" s="244"/>
      <c r="NYF42" s="244"/>
      <c r="NYG42" s="244"/>
      <c r="NYH42" s="244"/>
      <c r="NYI42" s="244"/>
      <c r="NYJ42" s="244"/>
      <c r="NYK42" s="244"/>
      <c r="NYL42" s="244"/>
      <c r="NYM42" s="244"/>
      <c r="NYN42" s="244"/>
      <c r="NYO42" s="244"/>
      <c r="NYP42" s="244"/>
      <c r="NYQ42" s="244"/>
      <c r="NYR42" s="244"/>
      <c r="NYS42" s="244"/>
      <c r="NYT42" s="244"/>
      <c r="NYU42" s="244"/>
      <c r="NYV42" s="244"/>
      <c r="NYW42" s="244"/>
      <c r="NYX42" s="244"/>
      <c r="NYY42" s="244"/>
      <c r="NYZ42" s="244"/>
      <c r="NZA42" s="244"/>
      <c r="NZB42" s="244"/>
      <c r="NZC42" s="244"/>
      <c r="NZD42" s="244"/>
      <c r="NZE42" s="244"/>
      <c r="NZF42" s="244"/>
      <c r="NZG42" s="244"/>
      <c r="NZH42" s="244"/>
      <c r="NZI42" s="244"/>
      <c r="NZJ42" s="244"/>
      <c r="NZK42" s="244"/>
      <c r="NZL42" s="244"/>
      <c r="NZM42" s="244"/>
      <c r="NZN42" s="244"/>
      <c r="NZO42" s="244"/>
      <c r="NZP42" s="244"/>
      <c r="NZQ42" s="244"/>
      <c r="NZR42" s="244"/>
      <c r="NZS42" s="244"/>
      <c r="NZT42" s="244"/>
      <c r="NZU42" s="244"/>
      <c r="NZV42" s="244"/>
      <c r="NZW42" s="244"/>
      <c r="NZX42" s="244"/>
      <c r="NZY42" s="244"/>
      <c r="NZZ42" s="244"/>
      <c r="OAA42" s="244"/>
      <c r="OAB42" s="244"/>
      <c r="OAC42" s="244"/>
      <c r="OAD42" s="244"/>
      <c r="OAE42" s="244"/>
      <c r="OAF42" s="244"/>
      <c r="OAG42" s="244"/>
      <c r="OAH42" s="244"/>
      <c r="OAI42" s="244"/>
      <c r="OAJ42" s="244"/>
      <c r="OAK42" s="244"/>
      <c r="OAL42" s="244"/>
      <c r="OAM42" s="244"/>
      <c r="OAN42" s="244"/>
      <c r="OAO42" s="244"/>
      <c r="OAP42" s="244"/>
      <c r="OAQ42" s="244"/>
      <c r="OAR42" s="244"/>
      <c r="OAS42" s="244"/>
      <c r="OAT42" s="244"/>
      <c r="OAU42" s="244"/>
      <c r="OAV42" s="244"/>
      <c r="OAW42" s="244"/>
      <c r="OAX42" s="244"/>
      <c r="OAY42" s="244"/>
      <c r="OAZ42" s="244"/>
      <c r="OBA42" s="244"/>
      <c r="OBB42" s="244"/>
      <c r="OBC42" s="244"/>
      <c r="OBD42" s="244"/>
      <c r="OBE42" s="244"/>
      <c r="OBF42" s="244"/>
      <c r="OBG42" s="244"/>
      <c r="OBH42" s="244"/>
      <c r="OBI42" s="244"/>
      <c r="OBJ42" s="244"/>
      <c r="OBK42" s="244"/>
      <c r="OBL42" s="244"/>
      <c r="OBM42" s="244"/>
      <c r="OBN42" s="244"/>
      <c r="OBO42" s="244"/>
      <c r="OBP42" s="244"/>
      <c r="OBQ42" s="244"/>
      <c r="OBR42" s="244"/>
      <c r="OBS42" s="244"/>
      <c r="OBT42" s="244"/>
      <c r="OBU42" s="244"/>
      <c r="OBV42" s="244"/>
      <c r="OBW42" s="244"/>
      <c r="OBX42" s="244"/>
      <c r="OBY42" s="244"/>
      <c r="OBZ42" s="244"/>
      <c r="OCA42" s="244"/>
      <c r="OCB42" s="244"/>
      <c r="OCC42" s="244"/>
      <c r="OCD42" s="244"/>
      <c r="OCE42" s="244"/>
      <c r="OCF42" s="244"/>
      <c r="OCG42" s="244"/>
      <c r="OCH42" s="244"/>
      <c r="OCI42" s="244"/>
      <c r="OCJ42" s="244"/>
      <c r="OCK42" s="244"/>
      <c r="OCL42" s="244"/>
      <c r="OCM42" s="244"/>
      <c r="OCN42" s="244"/>
      <c r="OCO42" s="244"/>
      <c r="OCP42" s="244"/>
      <c r="OCQ42" s="244"/>
      <c r="OCR42" s="244"/>
      <c r="OCS42" s="244"/>
      <c r="OCT42" s="244"/>
      <c r="OCU42" s="244"/>
      <c r="OCV42" s="244"/>
      <c r="OCW42" s="244"/>
      <c r="OCX42" s="244"/>
      <c r="OCY42" s="244"/>
      <c r="OCZ42" s="244"/>
      <c r="ODA42" s="244"/>
      <c r="ODB42" s="244"/>
      <c r="ODC42" s="244"/>
      <c r="ODD42" s="244"/>
      <c r="ODE42" s="244"/>
      <c r="ODF42" s="244"/>
      <c r="ODG42" s="244"/>
      <c r="ODH42" s="244"/>
      <c r="ODI42" s="244"/>
      <c r="ODJ42" s="244"/>
      <c r="ODK42" s="244"/>
      <c r="ODL42" s="244"/>
      <c r="ODM42" s="244"/>
      <c r="ODN42" s="244"/>
      <c r="ODO42" s="244"/>
      <c r="ODP42" s="244"/>
      <c r="ODQ42" s="244"/>
      <c r="ODR42" s="244"/>
      <c r="ODS42" s="244"/>
      <c r="ODT42" s="244"/>
      <c r="ODU42" s="244"/>
      <c r="ODV42" s="244"/>
      <c r="ODW42" s="244"/>
      <c r="ODX42" s="244"/>
      <c r="ODY42" s="244"/>
      <c r="ODZ42" s="244"/>
      <c r="OEA42" s="244"/>
      <c r="OEB42" s="244"/>
      <c r="OEC42" s="244"/>
      <c r="OED42" s="244"/>
      <c r="OEE42" s="244"/>
      <c r="OEF42" s="244"/>
      <c r="OEG42" s="244"/>
      <c r="OEH42" s="244"/>
      <c r="OEI42" s="244"/>
      <c r="OEJ42" s="244"/>
      <c r="OEK42" s="244"/>
      <c r="OEL42" s="244"/>
      <c r="OEM42" s="244"/>
      <c r="OEN42" s="244"/>
      <c r="OEO42" s="244"/>
      <c r="OEP42" s="244"/>
      <c r="OEQ42" s="244"/>
      <c r="OER42" s="244"/>
      <c r="OES42" s="244"/>
      <c r="OET42" s="244"/>
      <c r="OEU42" s="244"/>
      <c r="OEV42" s="244"/>
      <c r="OEW42" s="244"/>
      <c r="OEX42" s="244"/>
      <c r="OEY42" s="244"/>
      <c r="OEZ42" s="244"/>
      <c r="OFA42" s="244"/>
      <c r="OFB42" s="244"/>
      <c r="OFC42" s="244"/>
      <c r="OFD42" s="244"/>
      <c r="OFE42" s="244"/>
      <c r="OFF42" s="244"/>
      <c r="OFG42" s="244"/>
      <c r="OFH42" s="244"/>
      <c r="OFI42" s="244"/>
      <c r="OFJ42" s="244"/>
      <c r="OFK42" s="244"/>
      <c r="OFL42" s="244"/>
      <c r="OFM42" s="244"/>
      <c r="OFN42" s="244"/>
      <c r="OFO42" s="244"/>
      <c r="OFP42" s="244"/>
      <c r="OFQ42" s="244"/>
      <c r="OFR42" s="244"/>
      <c r="OFS42" s="244"/>
      <c r="OFT42" s="244"/>
      <c r="OFU42" s="244"/>
      <c r="OFV42" s="244"/>
      <c r="OFW42" s="244"/>
      <c r="OFX42" s="244"/>
      <c r="OFY42" s="244"/>
      <c r="OFZ42" s="244"/>
      <c r="OGA42" s="244"/>
      <c r="OGB42" s="244"/>
      <c r="OGC42" s="244"/>
      <c r="OGD42" s="244"/>
      <c r="OGE42" s="244"/>
      <c r="OGF42" s="244"/>
      <c r="OGG42" s="244"/>
      <c r="OGH42" s="244"/>
      <c r="OGI42" s="244"/>
      <c r="OGJ42" s="244"/>
      <c r="OGK42" s="244"/>
      <c r="OGL42" s="244"/>
      <c r="OGM42" s="244"/>
      <c r="OGN42" s="244"/>
      <c r="OGO42" s="244"/>
      <c r="OGP42" s="244"/>
      <c r="OGQ42" s="244"/>
      <c r="OGR42" s="244"/>
      <c r="OGS42" s="244"/>
      <c r="OGT42" s="244"/>
      <c r="OGU42" s="244"/>
      <c r="OGV42" s="244"/>
      <c r="OGW42" s="244"/>
      <c r="OGX42" s="244"/>
      <c r="OGY42" s="244"/>
      <c r="OGZ42" s="244"/>
      <c r="OHA42" s="244"/>
      <c r="OHB42" s="244"/>
      <c r="OHC42" s="244"/>
      <c r="OHD42" s="244"/>
      <c r="OHE42" s="244"/>
      <c r="OHF42" s="244"/>
      <c r="OHG42" s="244"/>
      <c r="OHH42" s="244"/>
      <c r="OHI42" s="244"/>
      <c r="OHJ42" s="244"/>
      <c r="OHK42" s="244"/>
      <c r="OHL42" s="244"/>
      <c r="OHM42" s="244"/>
      <c r="OHN42" s="244"/>
      <c r="OHO42" s="244"/>
      <c r="OHP42" s="244"/>
      <c r="OHQ42" s="244"/>
      <c r="OHR42" s="244"/>
      <c r="OHS42" s="244"/>
      <c r="OHT42" s="244"/>
      <c r="OHU42" s="244"/>
      <c r="OHV42" s="244"/>
      <c r="OHW42" s="244"/>
      <c r="OHX42" s="244"/>
      <c r="OHY42" s="244"/>
      <c r="OHZ42" s="244"/>
      <c r="OIA42" s="244"/>
      <c r="OIB42" s="244"/>
      <c r="OIC42" s="244"/>
      <c r="OID42" s="244"/>
      <c r="OIE42" s="244"/>
      <c r="OIF42" s="244"/>
      <c r="OIG42" s="244"/>
      <c r="OIH42" s="244"/>
      <c r="OII42" s="244"/>
      <c r="OIJ42" s="244"/>
      <c r="OIK42" s="244"/>
      <c r="OIL42" s="244"/>
      <c r="OIM42" s="244"/>
      <c r="OIN42" s="244"/>
      <c r="OIO42" s="244"/>
      <c r="OIP42" s="244"/>
      <c r="OIQ42" s="244"/>
      <c r="OIR42" s="244"/>
      <c r="OIS42" s="244"/>
      <c r="OIT42" s="244"/>
      <c r="OIU42" s="244"/>
      <c r="OIV42" s="244"/>
      <c r="OIW42" s="244"/>
      <c r="OIX42" s="244"/>
      <c r="OIY42" s="244"/>
      <c r="OIZ42" s="244"/>
      <c r="OJA42" s="244"/>
      <c r="OJB42" s="244"/>
      <c r="OJC42" s="244"/>
      <c r="OJD42" s="244"/>
      <c r="OJE42" s="244"/>
      <c r="OJF42" s="244"/>
      <c r="OJG42" s="244"/>
      <c r="OJH42" s="244"/>
      <c r="OJI42" s="244"/>
      <c r="OJJ42" s="244"/>
      <c r="OJK42" s="244"/>
      <c r="OJL42" s="244"/>
      <c r="OJM42" s="244"/>
      <c r="OJN42" s="244"/>
      <c r="OJO42" s="244"/>
      <c r="OJP42" s="244"/>
      <c r="OJQ42" s="244"/>
      <c r="OJR42" s="244"/>
      <c r="OJS42" s="244"/>
      <c r="OJT42" s="244"/>
      <c r="OJU42" s="244"/>
      <c r="OJV42" s="244"/>
      <c r="OJW42" s="244"/>
      <c r="OJX42" s="244"/>
      <c r="OJY42" s="244"/>
      <c r="OJZ42" s="244"/>
      <c r="OKA42" s="244"/>
      <c r="OKB42" s="244"/>
      <c r="OKC42" s="244"/>
      <c r="OKD42" s="244"/>
      <c r="OKE42" s="244"/>
      <c r="OKF42" s="244"/>
      <c r="OKG42" s="244"/>
      <c r="OKH42" s="244"/>
      <c r="OKI42" s="244"/>
      <c r="OKJ42" s="244"/>
      <c r="OKK42" s="244"/>
      <c r="OKL42" s="244"/>
      <c r="OKM42" s="244"/>
      <c r="OKN42" s="244"/>
      <c r="OKO42" s="244"/>
      <c r="OKP42" s="244"/>
      <c r="OKQ42" s="244"/>
      <c r="OKR42" s="244"/>
      <c r="OKS42" s="244"/>
      <c r="OKT42" s="244"/>
      <c r="OKU42" s="244"/>
      <c r="OKV42" s="244"/>
      <c r="OKW42" s="244"/>
      <c r="OKX42" s="244"/>
      <c r="OKY42" s="244"/>
      <c r="OKZ42" s="244"/>
      <c r="OLA42" s="244"/>
      <c r="OLB42" s="244"/>
      <c r="OLC42" s="244"/>
      <c r="OLD42" s="244"/>
      <c r="OLE42" s="244"/>
      <c r="OLF42" s="244"/>
      <c r="OLG42" s="244"/>
      <c r="OLH42" s="244"/>
      <c r="OLI42" s="244"/>
      <c r="OLJ42" s="244"/>
      <c r="OLK42" s="244"/>
      <c r="OLL42" s="244"/>
      <c r="OLM42" s="244"/>
      <c r="OLN42" s="244"/>
      <c r="OLO42" s="244"/>
      <c r="OLP42" s="244"/>
      <c r="OLQ42" s="244"/>
      <c r="OLR42" s="244"/>
      <c r="OLS42" s="244"/>
      <c r="OLT42" s="244"/>
      <c r="OLU42" s="244"/>
      <c r="OLV42" s="244"/>
      <c r="OLW42" s="244"/>
      <c r="OLX42" s="244"/>
      <c r="OLY42" s="244"/>
      <c r="OLZ42" s="244"/>
      <c r="OMA42" s="244"/>
      <c r="OMB42" s="244"/>
      <c r="OMC42" s="244"/>
      <c r="OMD42" s="244"/>
      <c r="OME42" s="244"/>
      <c r="OMF42" s="244"/>
      <c r="OMG42" s="244"/>
      <c r="OMH42" s="244"/>
      <c r="OMI42" s="244"/>
      <c r="OMJ42" s="244"/>
      <c r="OMK42" s="244"/>
      <c r="OML42" s="244"/>
      <c r="OMM42" s="244"/>
      <c r="OMN42" s="244"/>
      <c r="OMO42" s="244"/>
      <c r="OMP42" s="244"/>
      <c r="OMQ42" s="244"/>
      <c r="OMR42" s="244"/>
      <c r="OMS42" s="244"/>
      <c r="OMT42" s="244"/>
      <c r="OMU42" s="244"/>
      <c r="OMV42" s="244"/>
      <c r="OMW42" s="244"/>
      <c r="OMX42" s="244"/>
      <c r="OMY42" s="244"/>
      <c r="OMZ42" s="244"/>
      <c r="ONA42" s="244"/>
      <c r="ONB42" s="244"/>
      <c r="ONC42" s="244"/>
      <c r="OND42" s="244"/>
      <c r="ONE42" s="244"/>
      <c r="ONF42" s="244"/>
      <c r="ONG42" s="244"/>
      <c r="ONH42" s="244"/>
      <c r="ONI42" s="244"/>
      <c r="ONJ42" s="244"/>
      <c r="ONK42" s="244"/>
      <c r="ONL42" s="244"/>
      <c r="ONM42" s="244"/>
      <c r="ONN42" s="244"/>
      <c r="ONO42" s="244"/>
      <c r="ONP42" s="244"/>
      <c r="ONQ42" s="244"/>
      <c r="ONR42" s="244"/>
      <c r="ONS42" s="244"/>
      <c r="ONT42" s="244"/>
      <c r="ONU42" s="244"/>
      <c r="ONV42" s="244"/>
      <c r="ONW42" s="244"/>
      <c r="ONX42" s="244"/>
      <c r="ONY42" s="244"/>
      <c r="ONZ42" s="244"/>
      <c r="OOA42" s="244"/>
      <c r="OOB42" s="244"/>
      <c r="OOC42" s="244"/>
      <c r="OOD42" s="244"/>
      <c r="OOE42" s="244"/>
      <c r="OOF42" s="244"/>
      <c r="OOG42" s="244"/>
      <c r="OOH42" s="244"/>
      <c r="OOI42" s="244"/>
      <c r="OOJ42" s="244"/>
      <c r="OOK42" s="244"/>
      <c r="OOL42" s="244"/>
      <c r="OOM42" s="244"/>
      <c r="OON42" s="244"/>
      <c r="OOO42" s="244"/>
      <c r="OOP42" s="244"/>
      <c r="OOQ42" s="244"/>
      <c r="OOR42" s="244"/>
      <c r="OOS42" s="244"/>
      <c r="OOT42" s="244"/>
      <c r="OOU42" s="244"/>
      <c r="OOV42" s="244"/>
      <c r="OOW42" s="244"/>
      <c r="OOX42" s="244"/>
      <c r="OOY42" s="244"/>
      <c r="OOZ42" s="244"/>
      <c r="OPA42" s="244"/>
      <c r="OPB42" s="244"/>
      <c r="OPC42" s="244"/>
      <c r="OPD42" s="244"/>
      <c r="OPE42" s="244"/>
      <c r="OPF42" s="244"/>
      <c r="OPG42" s="244"/>
      <c r="OPH42" s="244"/>
      <c r="OPI42" s="244"/>
      <c r="OPJ42" s="244"/>
      <c r="OPK42" s="244"/>
      <c r="OPL42" s="244"/>
      <c r="OPM42" s="244"/>
      <c r="OPN42" s="244"/>
      <c r="OPO42" s="244"/>
      <c r="OPP42" s="244"/>
      <c r="OPQ42" s="244"/>
      <c r="OPR42" s="244"/>
      <c r="OPS42" s="244"/>
      <c r="OPT42" s="244"/>
      <c r="OPU42" s="244"/>
      <c r="OPV42" s="244"/>
      <c r="OPW42" s="244"/>
      <c r="OPX42" s="244"/>
      <c r="OPY42" s="244"/>
      <c r="OPZ42" s="244"/>
      <c r="OQA42" s="244"/>
      <c r="OQB42" s="244"/>
      <c r="OQC42" s="244"/>
      <c r="OQD42" s="244"/>
      <c r="OQE42" s="244"/>
      <c r="OQF42" s="244"/>
      <c r="OQG42" s="244"/>
      <c r="OQH42" s="244"/>
      <c r="OQI42" s="244"/>
      <c r="OQJ42" s="244"/>
      <c r="OQK42" s="244"/>
      <c r="OQL42" s="244"/>
      <c r="OQM42" s="244"/>
      <c r="OQN42" s="244"/>
      <c r="OQO42" s="244"/>
      <c r="OQP42" s="244"/>
      <c r="OQQ42" s="244"/>
      <c r="OQR42" s="244"/>
      <c r="OQS42" s="244"/>
      <c r="OQT42" s="244"/>
      <c r="OQU42" s="244"/>
      <c r="OQV42" s="244"/>
      <c r="OQW42" s="244"/>
      <c r="OQX42" s="244"/>
      <c r="OQY42" s="244"/>
      <c r="OQZ42" s="244"/>
      <c r="ORA42" s="244"/>
      <c r="ORB42" s="244"/>
      <c r="ORC42" s="244"/>
      <c r="ORD42" s="244"/>
      <c r="ORE42" s="244"/>
      <c r="ORF42" s="244"/>
      <c r="ORG42" s="244"/>
      <c r="ORH42" s="244"/>
      <c r="ORI42" s="244"/>
      <c r="ORJ42" s="244"/>
      <c r="ORK42" s="244"/>
      <c r="ORL42" s="244"/>
      <c r="ORM42" s="244"/>
      <c r="ORN42" s="244"/>
      <c r="ORO42" s="244"/>
      <c r="ORP42" s="244"/>
      <c r="ORQ42" s="244"/>
      <c r="ORR42" s="244"/>
      <c r="ORS42" s="244"/>
      <c r="ORT42" s="244"/>
      <c r="ORU42" s="244"/>
      <c r="ORV42" s="244"/>
      <c r="ORW42" s="244"/>
      <c r="ORX42" s="244"/>
      <c r="ORY42" s="244"/>
      <c r="ORZ42" s="244"/>
      <c r="OSA42" s="244"/>
      <c r="OSB42" s="244"/>
      <c r="OSC42" s="244"/>
      <c r="OSD42" s="244"/>
      <c r="OSE42" s="244"/>
      <c r="OSF42" s="244"/>
      <c r="OSG42" s="244"/>
      <c r="OSH42" s="244"/>
      <c r="OSI42" s="244"/>
      <c r="OSJ42" s="244"/>
      <c r="OSK42" s="244"/>
      <c r="OSL42" s="244"/>
      <c r="OSM42" s="244"/>
      <c r="OSN42" s="244"/>
      <c r="OSO42" s="244"/>
      <c r="OSP42" s="244"/>
      <c r="OSQ42" s="244"/>
      <c r="OSR42" s="244"/>
      <c r="OSS42" s="244"/>
      <c r="OST42" s="244"/>
      <c r="OSU42" s="244"/>
      <c r="OSV42" s="244"/>
      <c r="OSW42" s="244"/>
      <c r="OSX42" s="244"/>
      <c r="OSY42" s="244"/>
      <c r="OSZ42" s="244"/>
      <c r="OTA42" s="244"/>
      <c r="OTB42" s="244"/>
      <c r="OTC42" s="244"/>
      <c r="OTD42" s="244"/>
      <c r="OTE42" s="244"/>
      <c r="OTF42" s="244"/>
      <c r="OTG42" s="244"/>
      <c r="OTH42" s="244"/>
      <c r="OTI42" s="244"/>
      <c r="OTJ42" s="244"/>
      <c r="OTK42" s="244"/>
      <c r="OTL42" s="244"/>
      <c r="OTM42" s="244"/>
      <c r="OTN42" s="244"/>
      <c r="OTO42" s="244"/>
      <c r="OTP42" s="244"/>
      <c r="OTQ42" s="244"/>
      <c r="OTR42" s="244"/>
      <c r="OTS42" s="244"/>
      <c r="OTT42" s="244"/>
      <c r="OTU42" s="244"/>
      <c r="OTV42" s="244"/>
      <c r="OTW42" s="244"/>
      <c r="OTX42" s="244"/>
      <c r="OTY42" s="244"/>
      <c r="OTZ42" s="244"/>
      <c r="OUA42" s="244"/>
      <c r="OUB42" s="244"/>
      <c r="OUC42" s="244"/>
      <c r="OUD42" s="244"/>
      <c r="OUE42" s="244"/>
      <c r="OUF42" s="244"/>
      <c r="OUG42" s="244"/>
      <c r="OUH42" s="244"/>
      <c r="OUI42" s="244"/>
      <c r="OUJ42" s="244"/>
      <c r="OUK42" s="244"/>
      <c r="OUL42" s="244"/>
      <c r="OUM42" s="244"/>
      <c r="OUN42" s="244"/>
      <c r="OUO42" s="244"/>
      <c r="OUP42" s="244"/>
      <c r="OUQ42" s="244"/>
      <c r="OUR42" s="244"/>
      <c r="OUS42" s="244"/>
      <c r="OUT42" s="244"/>
      <c r="OUU42" s="244"/>
      <c r="OUV42" s="244"/>
      <c r="OUW42" s="244"/>
      <c r="OUX42" s="244"/>
      <c r="OUY42" s="244"/>
      <c r="OUZ42" s="244"/>
      <c r="OVA42" s="244"/>
      <c r="OVB42" s="244"/>
      <c r="OVC42" s="244"/>
      <c r="OVD42" s="244"/>
      <c r="OVE42" s="244"/>
      <c r="OVF42" s="244"/>
      <c r="OVG42" s="244"/>
      <c r="OVH42" s="244"/>
      <c r="OVI42" s="244"/>
      <c r="OVJ42" s="244"/>
      <c r="OVK42" s="244"/>
      <c r="OVL42" s="244"/>
      <c r="OVM42" s="244"/>
      <c r="OVN42" s="244"/>
      <c r="OVO42" s="244"/>
      <c r="OVP42" s="244"/>
      <c r="OVQ42" s="244"/>
      <c r="OVR42" s="244"/>
      <c r="OVS42" s="244"/>
      <c r="OVT42" s="244"/>
      <c r="OVU42" s="244"/>
      <c r="OVV42" s="244"/>
      <c r="OVW42" s="244"/>
      <c r="OVX42" s="244"/>
      <c r="OVY42" s="244"/>
      <c r="OVZ42" s="244"/>
      <c r="OWA42" s="244"/>
      <c r="OWB42" s="244"/>
      <c r="OWC42" s="244"/>
      <c r="OWD42" s="244"/>
      <c r="OWE42" s="244"/>
      <c r="OWF42" s="244"/>
      <c r="OWG42" s="244"/>
      <c r="OWH42" s="244"/>
      <c r="OWI42" s="244"/>
      <c r="OWJ42" s="244"/>
      <c r="OWK42" s="244"/>
      <c r="OWL42" s="244"/>
      <c r="OWM42" s="244"/>
      <c r="OWN42" s="244"/>
      <c r="OWO42" s="244"/>
      <c r="OWP42" s="244"/>
      <c r="OWQ42" s="244"/>
      <c r="OWR42" s="244"/>
      <c r="OWS42" s="244"/>
      <c r="OWT42" s="244"/>
      <c r="OWU42" s="244"/>
      <c r="OWV42" s="244"/>
      <c r="OWW42" s="244"/>
      <c r="OWX42" s="244"/>
      <c r="OWY42" s="244"/>
      <c r="OWZ42" s="244"/>
      <c r="OXA42" s="244"/>
      <c r="OXB42" s="244"/>
      <c r="OXC42" s="244"/>
      <c r="OXD42" s="244"/>
      <c r="OXE42" s="244"/>
      <c r="OXF42" s="244"/>
      <c r="OXG42" s="244"/>
      <c r="OXH42" s="244"/>
      <c r="OXI42" s="244"/>
      <c r="OXJ42" s="244"/>
      <c r="OXK42" s="244"/>
      <c r="OXL42" s="244"/>
      <c r="OXM42" s="244"/>
      <c r="OXN42" s="244"/>
      <c r="OXO42" s="244"/>
      <c r="OXP42" s="244"/>
      <c r="OXQ42" s="244"/>
      <c r="OXR42" s="244"/>
      <c r="OXS42" s="244"/>
      <c r="OXT42" s="244"/>
      <c r="OXU42" s="244"/>
      <c r="OXV42" s="244"/>
      <c r="OXW42" s="244"/>
      <c r="OXX42" s="244"/>
      <c r="OXY42" s="244"/>
      <c r="OXZ42" s="244"/>
      <c r="OYA42" s="244"/>
      <c r="OYB42" s="244"/>
      <c r="OYC42" s="244"/>
      <c r="OYD42" s="244"/>
      <c r="OYE42" s="244"/>
      <c r="OYF42" s="244"/>
      <c r="OYG42" s="244"/>
      <c r="OYH42" s="244"/>
      <c r="OYI42" s="244"/>
      <c r="OYJ42" s="244"/>
      <c r="OYK42" s="244"/>
      <c r="OYL42" s="244"/>
      <c r="OYM42" s="244"/>
      <c r="OYN42" s="244"/>
      <c r="OYO42" s="244"/>
      <c r="OYP42" s="244"/>
      <c r="OYQ42" s="244"/>
      <c r="OYR42" s="244"/>
      <c r="OYS42" s="244"/>
      <c r="OYT42" s="244"/>
      <c r="OYU42" s="244"/>
      <c r="OYV42" s="244"/>
      <c r="OYW42" s="244"/>
      <c r="OYX42" s="244"/>
      <c r="OYY42" s="244"/>
      <c r="OYZ42" s="244"/>
      <c r="OZA42" s="244"/>
      <c r="OZB42" s="244"/>
      <c r="OZC42" s="244"/>
      <c r="OZD42" s="244"/>
      <c r="OZE42" s="244"/>
      <c r="OZF42" s="244"/>
      <c r="OZG42" s="244"/>
      <c r="OZH42" s="244"/>
      <c r="OZI42" s="244"/>
      <c r="OZJ42" s="244"/>
      <c r="OZK42" s="244"/>
      <c r="OZL42" s="244"/>
      <c r="OZM42" s="244"/>
      <c r="OZN42" s="244"/>
      <c r="OZO42" s="244"/>
      <c r="OZP42" s="244"/>
      <c r="OZQ42" s="244"/>
      <c r="OZR42" s="244"/>
      <c r="OZS42" s="244"/>
      <c r="OZT42" s="244"/>
      <c r="OZU42" s="244"/>
      <c r="OZV42" s="244"/>
      <c r="OZW42" s="244"/>
      <c r="OZX42" s="244"/>
      <c r="OZY42" s="244"/>
      <c r="OZZ42" s="244"/>
      <c r="PAA42" s="244"/>
      <c r="PAB42" s="244"/>
      <c r="PAC42" s="244"/>
      <c r="PAD42" s="244"/>
      <c r="PAE42" s="244"/>
      <c r="PAF42" s="244"/>
      <c r="PAG42" s="244"/>
      <c r="PAH42" s="244"/>
      <c r="PAI42" s="244"/>
      <c r="PAJ42" s="244"/>
      <c r="PAK42" s="244"/>
      <c r="PAL42" s="244"/>
      <c r="PAM42" s="244"/>
      <c r="PAN42" s="244"/>
      <c r="PAO42" s="244"/>
      <c r="PAP42" s="244"/>
      <c r="PAQ42" s="244"/>
      <c r="PAR42" s="244"/>
      <c r="PAS42" s="244"/>
      <c r="PAT42" s="244"/>
      <c r="PAU42" s="244"/>
      <c r="PAV42" s="244"/>
      <c r="PAW42" s="244"/>
      <c r="PAX42" s="244"/>
      <c r="PAY42" s="244"/>
      <c r="PAZ42" s="244"/>
      <c r="PBA42" s="244"/>
      <c r="PBB42" s="244"/>
      <c r="PBC42" s="244"/>
      <c r="PBD42" s="244"/>
      <c r="PBE42" s="244"/>
      <c r="PBF42" s="244"/>
      <c r="PBG42" s="244"/>
      <c r="PBH42" s="244"/>
      <c r="PBI42" s="244"/>
      <c r="PBJ42" s="244"/>
      <c r="PBK42" s="244"/>
      <c r="PBL42" s="244"/>
      <c r="PBM42" s="244"/>
      <c r="PBN42" s="244"/>
      <c r="PBO42" s="244"/>
      <c r="PBP42" s="244"/>
      <c r="PBQ42" s="244"/>
      <c r="PBR42" s="244"/>
      <c r="PBS42" s="244"/>
      <c r="PBT42" s="244"/>
      <c r="PBU42" s="244"/>
      <c r="PBV42" s="244"/>
      <c r="PBW42" s="244"/>
      <c r="PBX42" s="244"/>
      <c r="PBY42" s="244"/>
      <c r="PBZ42" s="244"/>
      <c r="PCA42" s="244"/>
      <c r="PCB42" s="244"/>
      <c r="PCC42" s="244"/>
      <c r="PCD42" s="244"/>
      <c r="PCE42" s="244"/>
      <c r="PCF42" s="244"/>
      <c r="PCG42" s="244"/>
      <c r="PCH42" s="244"/>
      <c r="PCI42" s="244"/>
      <c r="PCJ42" s="244"/>
      <c r="PCK42" s="244"/>
      <c r="PCL42" s="244"/>
      <c r="PCM42" s="244"/>
      <c r="PCN42" s="244"/>
      <c r="PCO42" s="244"/>
      <c r="PCP42" s="244"/>
      <c r="PCQ42" s="244"/>
      <c r="PCR42" s="244"/>
      <c r="PCS42" s="244"/>
      <c r="PCT42" s="244"/>
      <c r="PCU42" s="244"/>
      <c r="PCV42" s="244"/>
      <c r="PCW42" s="244"/>
      <c r="PCX42" s="244"/>
      <c r="PCY42" s="244"/>
      <c r="PCZ42" s="244"/>
      <c r="PDA42" s="244"/>
      <c r="PDB42" s="244"/>
      <c r="PDC42" s="244"/>
      <c r="PDD42" s="244"/>
      <c r="PDE42" s="244"/>
      <c r="PDF42" s="244"/>
      <c r="PDG42" s="244"/>
      <c r="PDH42" s="244"/>
      <c r="PDI42" s="244"/>
      <c r="PDJ42" s="244"/>
      <c r="PDK42" s="244"/>
      <c r="PDL42" s="244"/>
      <c r="PDM42" s="244"/>
      <c r="PDN42" s="244"/>
      <c r="PDO42" s="244"/>
      <c r="PDP42" s="244"/>
      <c r="PDQ42" s="244"/>
      <c r="PDR42" s="244"/>
      <c r="PDS42" s="244"/>
      <c r="PDT42" s="244"/>
      <c r="PDU42" s="244"/>
      <c r="PDV42" s="244"/>
      <c r="PDW42" s="244"/>
      <c r="PDX42" s="244"/>
      <c r="PDY42" s="244"/>
      <c r="PDZ42" s="244"/>
      <c r="PEA42" s="244"/>
      <c r="PEB42" s="244"/>
      <c r="PEC42" s="244"/>
      <c r="PED42" s="244"/>
      <c r="PEE42" s="244"/>
      <c r="PEF42" s="244"/>
      <c r="PEG42" s="244"/>
      <c r="PEH42" s="244"/>
      <c r="PEI42" s="244"/>
      <c r="PEJ42" s="244"/>
      <c r="PEK42" s="244"/>
      <c r="PEL42" s="244"/>
      <c r="PEM42" s="244"/>
      <c r="PEN42" s="244"/>
      <c r="PEO42" s="244"/>
      <c r="PEP42" s="244"/>
      <c r="PEQ42" s="244"/>
      <c r="PER42" s="244"/>
      <c r="PES42" s="244"/>
      <c r="PET42" s="244"/>
      <c r="PEU42" s="244"/>
      <c r="PEV42" s="244"/>
      <c r="PEW42" s="244"/>
      <c r="PEX42" s="244"/>
      <c r="PEY42" s="244"/>
      <c r="PEZ42" s="244"/>
      <c r="PFA42" s="244"/>
      <c r="PFB42" s="244"/>
      <c r="PFC42" s="244"/>
      <c r="PFD42" s="244"/>
      <c r="PFE42" s="244"/>
      <c r="PFF42" s="244"/>
      <c r="PFG42" s="244"/>
      <c r="PFH42" s="244"/>
      <c r="PFI42" s="244"/>
      <c r="PFJ42" s="244"/>
      <c r="PFK42" s="244"/>
      <c r="PFL42" s="244"/>
      <c r="PFM42" s="244"/>
      <c r="PFN42" s="244"/>
      <c r="PFO42" s="244"/>
      <c r="PFP42" s="244"/>
      <c r="PFQ42" s="244"/>
      <c r="PFR42" s="244"/>
      <c r="PFS42" s="244"/>
      <c r="PFT42" s="244"/>
      <c r="PFU42" s="244"/>
      <c r="PFV42" s="244"/>
      <c r="PFW42" s="244"/>
      <c r="PFX42" s="244"/>
      <c r="PFY42" s="244"/>
      <c r="PFZ42" s="244"/>
      <c r="PGA42" s="244"/>
      <c r="PGB42" s="244"/>
      <c r="PGC42" s="244"/>
      <c r="PGD42" s="244"/>
      <c r="PGE42" s="244"/>
      <c r="PGF42" s="244"/>
      <c r="PGG42" s="244"/>
      <c r="PGH42" s="244"/>
      <c r="PGI42" s="244"/>
      <c r="PGJ42" s="244"/>
      <c r="PGK42" s="244"/>
      <c r="PGL42" s="244"/>
      <c r="PGM42" s="244"/>
      <c r="PGN42" s="244"/>
      <c r="PGO42" s="244"/>
      <c r="PGP42" s="244"/>
      <c r="PGQ42" s="244"/>
      <c r="PGR42" s="244"/>
      <c r="PGS42" s="244"/>
      <c r="PGT42" s="244"/>
      <c r="PGU42" s="244"/>
      <c r="PGV42" s="244"/>
      <c r="PGW42" s="244"/>
      <c r="PGX42" s="244"/>
      <c r="PGY42" s="244"/>
      <c r="PGZ42" s="244"/>
      <c r="PHA42" s="244"/>
      <c r="PHB42" s="244"/>
      <c r="PHC42" s="244"/>
      <c r="PHD42" s="244"/>
      <c r="PHE42" s="244"/>
      <c r="PHF42" s="244"/>
      <c r="PHG42" s="244"/>
      <c r="PHH42" s="244"/>
      <c r="PHI42" s="244"/>
      <c r="PHJ42" s="244"/>
      <c r="PHK42" s="244"/>
      <c r="PHL42" s="244"/>
      <c r="PHM42" s="244"/>
      <c r="PHN42" s="244"/>
      <c r="PHO42" s="244"/>
      <c r="PHP42" s="244"/>
      <c r="PHQ42" s="244"/>
      <c r="PHR42" s="244"/>
      <c r="PHS42" s="244"/>
      <c r="PHT42" s="244"/>
      <c r="PHU42" s="244"/>
      <c r="PHV42" s="244"/>
      <c r="PHW42" s="244"/>
      <c r="PHX42" s="244"/>
      <c r="PHY42" s="244"/>
      <c r="PHZ42" s="244"/>
      <c r="PIA42" s="244"/>
      <c r="PIB42" s="244"/>
      <c r="PIC42" s="244"/>
      <c r="PID42" s="244"/>
      <c r="PIE42" s="244"/>
      <c r="PIF42" s="244"/>
      <c r="PIG42" s="244"/>
      <c r="PIH42" s="244"/>
      <c r="PII42" s="244"/>
      <c r="PIJ42" s="244"/>
      <c r="PIK42" s="244"/>
      <c r="PIL42" s="244"/>
      <c r="PIM42" s="244"/>
      <c r="PIN42" s="244"/>
      <c r="PIO42" s="244"/>
      <c r="PIP42" s="244"/>
      <c r="PIQ42" s="244"/>
      <c r="PIR42" s="244"/>
      <c r="PIS42" s="244"/>
      <c r="PIT42" s="244"/>
      <c r="PIU42" s="244"/>
      <c r="PIV42" s="244"/>
      <c r="PIW42" s="244"/>
      <c r="PIX42" s="244"/>
      <c r="PIY42" s="244"/>
      <c r="PIZ42" s="244"/>
      <c r="PJA42" s="244"/>
      <c r="PJB42" s="244"/>
      <c r="PJC42" s="244"/>
      <c r="PJD42" s="244"/>
      <c r="PJE42" s="244"/>
      <c r="PJF42" s="244"/>
      <c r="PJG42" s="244"/>
      <c r="PJH42" s="244"/>
      <c r="PJI42" s="244"/>
      <c r="PJJ42" s="244"/>
      <c r="PJK42" s="244"/>
      <c r="PJL42" s="244"/>
      <c r="PJM42" s="244"/>
      <c r="PJN42" s="244"/>
      <c r="PJO42" s="244"/>
      <c r="PJP42" s="244"/>
      <c r="PJQ42" s="244"/>
      <c r="PJR42" s="244"/>
      <c r="PJS42" s="244"/>
      <c r="PJT42" s="244"/>
      <c r="PJU42" s="244"/>
      <c r="PJV42" s="244"/>
      <c r="PJW42" s="244"/>
      <c r="PJX42" s="244"/>
      <c r="PJY42" s="244"/>
      <c r="PJZ42" s="244"/>
      <c r="PKA42" s="244"/>
      <c r="PKB42" s="244"/>
      <c r="PKC42" s="244"/>
      <c r="PKD42" s="244"/>
      <c r="PKE42" s="244"/>
      <c r="PKF42" s="244"/>
      <c r="PKG42" s="244"/>
      <c r="PKH42" s="244"/>
      <c r="PKI42" s="244"/>
      <c r="PKJ42" s="244"/>
      <c r="PKK42" s="244"/>
      <c r="PKL42" s="244"/>
      <c r="PKM42" s="244"/>
      <c r="PKN42" s="244"/>
      <c r="PKO42" s="244"/>
      <c r="PKP42" s="244"/>
      <c r="PKQ42" s="244"/>
      <c r="PKR42" s="244"/>
      <c r="PKS42" s="244"/>
      <c r="PKT42" s="244"/>
      <c r="PKU42" s="244"/>
      <c r="PKV42" s="244"/>
      <c r="PKW42" s="244"/>
      <c r="PKX42" s="244"/>
      <c r="PKY42" s="244"/>
      <c r="PKZ42" s="244"/>
      <c r="PLA42" s="244"/>
      <c r="PLB42" s="244"/>
      <c r="PLC42" s="244"/>
      <c r="PLD42" s="244"/>
      <c r="PLE42" s="244"/>
      <c r="PLF42" s="244"/>
      <c r="PLG42" s="244"/>
      <c r="PLH42" s="244"/>
      <c r="PLI42" s="244"/>
      <c r="PLJ42" s="244"/>
      <c r="PLK42" s="244"/>
      <c r="PLL42" s="244"/>
      <c r="PLM42" s="244"/>
      <c r="PLN42" s="244"/>
      <c r="PLO42" s="244"/>
      <c r="PLP42" s="244"/>
      <c r="PLQ42" s="244"/>
      <c r="PLR42" s="244"/>
      <c r="PLS42" s="244"/>
      <c r="PLT42" s="244"/>
      <c r="PLU42" s="244"/>
      <c r="PLV42" s="244"/>
      <c r="PLW42" s="244"/>
      <c r="PLX42" s="244"/>
      <c r="PLY42" s="244"/>
      <c r="PLZ42" s="244"/>
      <c r="PMA42" s="244"/>
      <c r="PMB42" s="244"/>
      <c r="PMC42" s="244"/>
      <c r="PMD42" s="244"/>
      <c r="PME42" s="244"/>
      <c r="PMF42" s="244"/>
      <c r="PMG42" s="244"/>
      <c r="PMH42" s="244"/>
      <c r="PMI42" s="244"/>
      <c r="PMJ42" s="244"/>
      <c r="PMK42" s="244"/>
      <c r="PML42" s="244"/>
      <c r="PMM42" s="244"/>
      <c r="PMN42" s="244"/>
      <c r="PMO42" s="244"/>
      <c r="PMP42" s="244"/>
      <c r="PMQ42" s="244"/>
      <c r="PMR42" s="244"/>
      <c r="PMS42" s="244"/>
      <c r="PMT42" s="244"/>
      <c r="PMU42" s="244"/>
      <c r="PMV42" s="244"/>
      <c r="PMW42" s="244"/>
      <c r="PMX42" s="244"/>
      <c r="PMY42" s="244"/>
      <c r="PMZ42" s="244"/>
      <c r="PNA42" s="244"/>
      <c r="PNB42" s="244"/>
      <c r="PNC42" s="244"/>
      <c r="PND42" s="244"/>
      <c r="PNE42" s="244"/>
      <c r="PNF42" s="244"/>
      <c r="PNG42" s="244"/>
      <c r="PNH42" s="244"/>
      <c r="PNI42" s="244"/>
      <c r="PNJ42" s="244"/>
      <c r="PNK42" s="244"/>
      <c r="PNL42" s="244"/>
      <c r="PNM42" s="244"/>
      <c r="PNN42" s="244"/>
      <c r="PNO42" s="244"/>
      <c r="PNP42" s="244"/>
      <c r="PNQ42" s="244"/>
      <c r="PNR42" s="244"/>
      <c r="PNS42" s="244"/>
      <c r="PNT42" s="244"/>
      <c r="PNU42" s="244"/>
      <c r="PNV42" s="244"/>
      <c r="PNW42" s="244"/>
      <c r="PNX42" s="244"/>
      <c r="PNY42" s="244"/>
      <c r="PNZ42" s="244"/>
      <c r="POA42" s="244"/>
      <c r="POB42" s="244"/>
      <c r="POC42" s="244"/>
      <c r="POD42" s="244"/>
      <c r="POE42" s="244"/>
      <c r="POF42" s="244"/>
      <c r="POG42" s="244"/>
      <c r="POH42" s="244"/>
      <c r="POI42" s="244"/>
      <c r="POJ42" s="244"/>
      <c r="POK42" s="244"/>
      <c r="POL42" s="244"/>
      <c r="POM42" s="244"/>
      <c r="PON42" s="244"/>
      <c r="POO42" s="244"/>
      <c r="POP42" s="244"/>
      <c r="POQ42" s="244"/>
      <c r="POR42" s="244"/>
      <c r="POS42" s="244"/>
      <c r="POT42" s="244"/>
      <c r="POU42" s="244"/>
      <c r="POV42" s="244"/>
      <c r="POW42" s="244"/>
      <c r="POX42" s="244"/>
      <c r="POY42" s="244"/>
      <c r="POZ42" s="244"/>
      <c r="PPA42" s="244"/>
      <c r="PPB42" s="244"/>
      <c r="PPC42" s="244"/>
      <c r="PPD42" s="244"/>
      <c r="PPE42" s="244"/>
      <c r="PPF42" s="244"/>
      <c r="PPG42" s="244"/>
      <c r="PPH42" s="244"/>
      <c r="PPI42" s="244"/>
      <c r="PPJ42" s="244"/>
      <c r="PPK42" s="244"/>
      <c r="PPL42" s="244"/>
      <c r="PPM42" s="244"/>
      <c r="PPN42" s="244"/>
      <c r="PPO42" s="244"/>
      <c r="PPP42" s="244"/>
      <c r="PPQ42" s="244"/>
      <c r="PPR42" s="244"/>
      <c r="PPS42" s="244"/>
      <c r="PPT42" s="244"/>
      <c r="PPU42" s="244"/>
      <c r="PPV42" s="244"/>
      <c r="PPW42" s="244"/>
      <c r="PPX42" s="244"/>
      <c r="PPY42" s="244"/>
      <c r="PPZ42" s="244"/>
      <c r="PQA42" s="244"/>
      <c r="PQB42" s="244"/>
      <c r="PQC42" s="244"/>
      <c r="PQD42" s="244"/>
      <c r="PQE42" s="244"/>
      <c r="PQF42" s="244"/>
      <c r="PQG42" s="244"/>
      <c r="PQH42" s="244"/>
      <c r="PQI42" s="244"/>
      <c r="PQJ42" s="244"/>
      <c r="PQK42" s="244"/>
      <c r="PQL42" s="244"/>
      <c r="PQM42" s="244"/>
      <c r="PQN42" s="244"/>
      <c r="PQO42" s="244"/>
      <c r="PQP42" s="244"/>
      <c r="PQQ42" s="244"/>
      <c r="PQR42" s="244"/>
      <c r="PQS42" s="244"/>
      <c r="PQT42" s="244"/>
      <c r="PQU42" s="244"/>
      <c r="PQV42" s="244"/>
      <c r="PQW42" s="244"/>
      <c r="PQX42" s="244"/>
      <c r="PQY42" s="244"/>
      <c r="PQZ42" s="244"/>
      <c r="PRA42" s="244"/>
      <c r="PRB42" s="244"/>
      <c r="PRC42" s="244"/>
      <c r="PRD42" s="244"/>
      <c r="PRE42" s="244"/>
      <c r="PRF42" s="244"/>
      <c r="PRG42" s="244"/>
      <c r="PRH42" s="244"/>
      <c r="PRI42" s="244"/>
      <c r="PRJ42" s="244"/>
      <c r="PRK42" s="244"/>
      <c r="PRL42" s="244"/>
      <c r="PRM42" s="244"/>
      <c r="PRN42" s="244"/>
      <c r="PRO42" s="244"/>
      <c r="PRP42" s="244"/>
      <c r="PRQ42" s="244"/>
      <c r="PRR42" s="244"/>
      <c r="PRS42" s="244"/>
      <c r="PRT42" s="244"/>
      <c r="PRU42" s="244"/>
      <c r="PRV42" s="244"/>
      <c r="PRW42" s="244"/>
      <c r="PRX42" s="244"/>
      <c r="PRY42" s="244"/>
      <c r="PRZ42" s="244"/>
      <c r="PSA42" s="244"/>
      <c r="PSB42" s="244"/>
      <c r="PSC42" s="244"/>
      <c r="PSD42" s="244"/>
      <c r="PSE42" s="244"/>
      <c r="PSF42" s="244"/>
      <c r="PSG42" s="244"/>
      <c r="PSH42" s="244"/>
      <c r="PSI42" s="244"/>
      <c r="PSJ42" s="244"/>
      <c r="PSK42" s="244"/>
      <c r="PSL42" s="244"/>
      <c r="PSM42" s="244"/>
      <c r="PSN42" s="244"/>
      <c r="PSO42" s="244"/>
      <c r="PSP42" s="244"/>
      <c r="PSQ42" s="244"/>
      <c r="PSR42" s="244"/>
      <c r="PSS42" s="244"/>
      <c r="PST42" s="244"/>
      <c r="PSU42" s="244"/>
      <c r="PSV42" s="244"/>
      <c r="PSW42" s="244"/>
      <c r="PSX42" s="244"/>
      <c r="PSY42" s="244"/>
      <c r="PSZ42" s="244"/>
      <c r="PTA42" s="244"/>
      <c r="PTB42" s="244"/>
      <c r="PTC42" s="244"/>
      <c r="PTD42" s="244"/>
      <c r="PTE42" s="244"/>
      <c r="PTF42" s="244"/>
      <c r="PTG42" s="244"/>
      <c r="PTH42" s="244"/>
      <c r="PTI42" s="244"/>
      <c r="PTJ42" s="244"/>
      <c r="PTK42" s="244"/>
      <c r="PTL42" s="244"/>
      <c r="PTM42" s="244"/>
      <c r="PTN42" s="244"/>
      <c r="PTO42" s="244"/>
      <c r="PTP42" s="244"/>
      <c r="PTQ42" s="244"/>
      <c r="PTR42" s="244"/>
      <c r="PTS42" s="244"/>
      <c r="PTT42" s="244"/>
      <c r="PTU42" s="244"/>
      <c r="PTV42" s="244"/>
      <c r="PTW42" s="244"/>
      <c r="PTX42" s="244"/>
      <c r="PTY42" s="244"/>
      <c r="PTZ42" s="244"/>
      <c r="PUA42" s="244"/>
      <c r="PUB42" s="244"/>
      <c r="PUC42" s="244"/>
      <c r="PUD42" s="244"/>
      <c r="PUE42" s="244"/>
      <c r="PUF42" s="244"/>
      <c r="PUG42" s="244"/>
      <c r="PUH42" s="244"/>
      <c r="PUI42" s="244"/>
      <c r="PUJ42" s="244"/>
      <c r="PUK42" s="244"/>
      <c r="PUL42" s="244"/>
      <c r="PUM42" s="244"/>
      <c r="PUN42" s="244"/>
      <c r="PUO42" s="244"/>
      <c r="PUP42" s="244"/>
      <c r="PUQ42" s="244"/>
      <c r="PUR42" s="244"/>
      <c r="PUS42" s="244"/>
      <c r="PUT42" s="244"/>
      <c r="PUU42" s="244"/>
      <c r="PUV42" s="244"/>
      <c r="PUW42" s="244"/>
      <c r="PUX42" s="244"/>
      <c r="PUY42" s="244"/>
      <c r="PUZ42" s="244"/>
      <c r="PVA42" s="244"/>
      <c r="PVB42" s="244"/>
      <c r="PVC42" s="244"/>
      <c r="PVD42" s="244"/>
      <c r="PVE42" s="244"/>
      <c r="PVF42" s="244"/>
      <c r="PVG42" s="244"/>
      <c r="PVH42" s="244"/>
      <c r="PVI42" s="244"/>
      <c r="PVJ42" s="244"/>
      <c r="PVK42" s="244"/>
      <c r="PVL42" s="244"/>
      <c r="PVM42" s="244"/>
      <c r="PVN42" s="244"/>
      <c r="PVO42" s="244"/>
      <c r="PVP42" s="244"/>
      <c r="PVQ42" s="244"/>
      <c r="PVR42" s="244"/>
      <c r="PVS42" s="244"/>
      <c r="PVT42" s="244"/>
      <c r="PVU42" s="244"/>
      <c r="PVV42" s="244"/>
      <c r="PVW42" s="244"/>
      <c r="PVX42" s="244"/>
      <c r="PVY42" s="244"/>
      <c r="PVZ42" s="244"/>
      <c r="PWA42" s="244"/>
      <c r="PWB42" s="244"/>
      <c r="PWC42" s="244"/>
      <c r="PWD42" s="244"/>
      <c r="PWE42" s="244"/>
      <c r="PWF42" s="244"/>
      <c r="PWG42" s="244"/>
      <c r="PWH42" s="244"/>
      <c r="PWI42" s="244"/>
      <c r="PWJ42" s="244"/>
      <c r="PWK42" s="244"/>
      <c r="PWL42" s="244"/>
      <c r="PWM42" s="244"/>
      <c r="PWN42" s="244"/>
      <c r="PWO42" s="244"/>
      <c r="PWP42" s="244"/>
      <c r="PWQ42" s="244"/>
      <c r="PWR42" s="244"/>
      <c r="PWS42" s="244"/>
      <c r="PWT42" s="244"/>
      <c r="PWU42" s="244"/>
      <c r="PWV42" s="244"/>
      <c r="PWW42" s="244"/>
      <c r="PWX42" s="244"/>
      <c r="PWY42" s="244"/>
      <c r="PWZ42" s="244"/>
      <c r="PXA42" s="244"/>
      <c r="PXB42" s="244"/>
      <c r="PXC42" s="244"/>
      <c r="PXD42" s="244"/>
      <c r="PXE42" s="244"/>
      <c r="PXF42" s="244"/>
      <c r="PXG42" s="244"/>
      <c r="PXH42" s="244"/>
      <c r="PXI42" s="244"/>
      <c r="PXJ42" s="244"/>
      <c r="PXK42" s="244"/>
      <c r="PXL42" s="244"/>
      <c r="PXM42" s="244"/>
      <c r="PXN42" s="244"/>
      <c r="PXO42" s="244"/>
      <c r="PXP42" s="244"/>
      <c r="PXQ42" s="244"/>
      <c r="PXR42" s="244"/>
      <c r="PXS42" s="244"/>
      <c r="PXT42" s="244"/>
      <c r="PXU42" s="244"/>
      <c r="PXV42" s="244"/>
      <c r="PXW42" s="244"/>
      <c r="PXX42" s="244"/>
      <c r="PXY42" s="244"/>
      <c r="PXZ42" s="244"/>
      <c r="PYA42" s="244"/>
      <c r="PYB42" s="244"/>
      <c r="PYC42" s="244"/>
      <c r="PYD42" s="244"/>
      <c r="PYE42" s="244"/>
      <c r="PYF42" s="244"/>
      <c r="PYG42" s="244"/>
      <c r="PYH42" s="244"/>
      <c r="PYI42" s="244"/>
      <c r="PYJ42" s="244"/>
      <c r="PYK42" s="244"/>
      <c r="PYL42" s="244"/>
      <c r="PYM42" s="244"/>
      <c r="PYN42" s="244"/>
      <c r="PYO42" s="244"/>
      <c r="PYP42" s="244"/>
      <c r="PYQ42" s="244"/>
      <c r="PYR42" s="244"/>
      <c r="PYS42" s="244"/>
      <c r="PYT42" s="244"/>
      <c r="PYU42" s="244"/>
      <c r="PYV42" s="244"/>
      <c r="PYW42" s="244"/>
      <c r="PYX42" s="244"/>
      <c r="PYY42" s="244"/>
      <c r="PYZ42" s="244"/>
      <c r="PZA42" s="244"/>
      <c r="PZB42" s="244"/>
      <c r="PZC42" s="244"/>
      <c r="PZD42" s="244"/>
      <c r="PZE42" s="244"/>
      <c r="PZF42" s="244"/>
      <c r="PZG42" s="244"/>
      <c r="PZH42" s="244"/>
      <c r="PZI42" s="244"/>
      <c r="PZJ42" s="244"/>
      <c r="PZK42" s="244"/>
      <c r="PZL42" s="244"/>
      <c r="PZM42" s="244"/>
      <c r="PZN42" s="244"/>
      <c r="PZO42" s="244"/>
      <c r="PZP42" s="244"/>
      <c r="PZQ42" s="244"/>
      <c r="PZR42" s="244"/>
      <c r="PZS42" s="244"/>
      <c r="PZT42" s="244"/>
      <c r="PZU42" s="244"/>
      <c r="PZV42" s="244"/>
      <c r="PZW42" s="244"/>
      <c r="PZX42" s="244"/>
      <c r="PZY42" s="244"/>
      <c r="PZZ42" s="244"/>
      <c r="QAA42" s="244"/>
      <c r="QAB42" s="244"/>
      <c r="QAC42" s="244"/>
      <c r="QAD42" s="244"/>
      <c r="QAE42" s="244"/>
      <c r="QAF42" s="244"/>
      <c r="QAG42" s="244"/>
      <c r="QAH42" s="244"/>
      <c r="QAI42" s="244"/>
      <c r="QAJ42" s="244"/>
      <c r="QAK42" s="244"/>
      <c r="QAL42" s="244"/>
      <c r="QAM42" s="244"/>
      <c r="QAN42" s="244"/>
      <c r="QAO42" s="244"/>
      <c r="QAP42" s="244"/>
      <c r="QAQ42" s="244"/>
      <c r="QAR42" s="244"/>
      <c r="QAS42" s="244"/>
      <c r="QAT42" s="244"/>
      <c r="QAU42" s="244"/>
      <c r="QAV42" s="244"/>
      <c r="QAW42" s="244"/>
      <c r="QAX42" s="244"/>
      <c r="QAY42" s="244"/>
      <c r="QAZ42" s="244"/>
      <c r="QBA42" s="244"/>
      <c r="QBB42" s="244"/>
      <c r="QBC42" s="244"/>
      <c r="QBD42" s="244"/>
      <c r="QBE42" s="244"/>
      <c r="QBF42" s="244"/>
      <c r="QBG42" s="244"/>
      <c r="QBH42" s="244"/>
      <c r="QBI42" s="244"/>
      <c r="QBJ42" s="244"/>
      <c r="QBK42" s="244"/>
      <c r="QBL42" s="244"/>
      <c r="QBM42" s="244"/>
      <c r="QBN42" s="244"/>
      <c r="QBO42" s="244"/>
      <c r="QBP42" s="244"/>
      <c r="QBQ42" s="244"/>
      <c r="QBR42" s="244"/>
      <c r="QBS42" s="244"/>
      <c r="QBT42" s="244"/>
      <c r="QBU42" s="244"/>
      <c r="QBV42" s="244"/>
      <c r="QBW42" s="244"/>
      <c r="QBX42" s="244"/>
      <c r="QBY42" s="244"/>
      <c r="QBZ42" s="244"/>
      <c r="QCA42" s="244"/>
      <c r="QCB42" s="244"/>
      <c r="QCC42" s="244"/>
      <c r="QCD42" s="244"/>
      <c r="QCE42" s="244"/>
      <c r="QCF42" s="244"/>
      <c r="QCG42" s="244"/>
      <c r="QCH42" s="244"/>
      <c r="QCI42" s="244"/>
      <c r="QCJ42" s="244"/>
      <c r="QCK42" s="244"/>
      <c r="QCL42" s="244"/>
      <c r="QCM42" s="244"/>
      <c r="QCN42" s="244"/>
      <c r="QCO42" s="244"/>
      <c r="QCP42" s="244"/>
      <c r="QCQ42" s="244"/>
      <c r="QCR42" s="244"/>
      <c r="QCS42" s="244"/>
      <c r="QCT42" s="244"/>
      <c r="QCU42" s="244"/>
      <c r="QCV42" s="244"/>
      <c r="QCW42" s="244"/>
      <c r="QCX42" s="244"/>
      <c r="QCY42" s="244"/>
      <c r="QCZ42" s="244"/>
      <c r="QDA42" s="244"/>
      <c r="QDB42" s="244"/>
      <c r="QDC42" s="244"/>
      <c r="QDD42" s="244"/>
      <c r="QDE42" s="244"/>
      <c r="QDF42" s="244"/>
      <c r="QDG42" s="244"/>
      <c r="QDH42" s="244"/>
      <c r="QDI42" s="244"/>
      <c r="QDJ42" s="244"/>
      <c r="QDK42" s="244"/>
      <c r="QDL42" s="244"/>
      <c r="QDM42" s="244"/>
      <c r="QDN42" s="244"/>
      <c r="QDO42" s="244"/>
      <c r="QDP42" s="244"/>
      <c r="QDQ42" s="244"/>
      <c r="QDR42" s="244"/>
      <c r="QDS42" s="244"/>
      <c r="QDT42" s="244"/>
      <c r="QDU42" s="244"/>
      <c r="QDV42" s="244"/>
      <c r="QDW42" s="244"/>
      <c r="QDX42" s="244"/>
      <c r="QDY42" s="244"/>
      <c r="QDZ42" s="244"/>
      <c r="QEA42" s="244"/>
      <c r="QEB42" s="244"/>
      <c r="QEC42" s="244"/>
      <c r="QED42" s="244"/>
      <c r="QEE42" s="244"/>
      <c r="QEF42" s="244"/>
      <c r="QEG42" s="244"/>
      <c r="QEH42" s="244"/>
      <c r="QEI42" s="244"/>
      <c r="QEJ42" s="244"/>
      <c r="QEK42" s="244"/>
      <c r="QEL42" s="244"/>
      <c r="QEM42" s="244"/>
      <c r="QEN42" s="244"/>
      <c r="QEO42" s="244"/>
      <c r="QEP42" s="244"/>
      <c r="QEQ42" s="244"/>
      <c r="QER42" s="244"/>
      <c r="QES42" s="244"/>
      <c r="QET42" s="244"/>
      <c r="QEU42" s="244"/>
      <c r="QEV42" s="244"/>
      <c r="QEW42" s="244"/>
      <c r="QEX42" s="244"/>
      <c r="QEY42" s="244"/>
      <c r="QEZ42" s="244"/>
      <c r="QFA42" s="244"/>
      <c r="QFB42" s="244"/>
      <c r="QFC42" s="244"/>
      <c r="QFD42" s="244"/>
      <c r="QFE42" s="244"/>
      <c r="QFF42" s="244"/>
      <c r="QFG42" s="244"/>
      <c r="QFH42" s="244"/>
      <c r="QFI42" s="244"/>
      <c r="QFJ42" s="244"/>
      <c r="QFK42" s="244"/>
      <c r="QFL42" s="244"/>
      <c r="QFM42" s="244"/>
      <c r="QFN42" s="244"/>
      <c r="QFO42" s="244"/>
      <c r="QFP42" s="244"/>
      <c r="QFQ42" s="244"/>
      <c r="QFR42" s="244"/>
      <c r="QFS42" s="244"/>
      <c r="QFT42" s="244"/>
      <c r="QFU42" s="244"/>
      <c r="QFV42" s="244"/>
      <c r="QFW42" s="244"/>
      <c r="QFX42" s="244"/>
      <c r="QFY42" s="244"/>
      <c r="QFZ42" s="244"/>
      <c r="QGA42" s="244"/>
      <c r="QGB42" s="244"/>
      <c r="QGC42" s="244"/>
      <c r="QGD42" s="244"/>
      <c r="QGE42" s="244"/>
      <c r="QGF42" s="244"/>
      <c r="QGG42" s="244"/>
      <c r="QGH42" s="244"/>
      <c r="QGI42" s="244"/>
      <c r="QGJ42" s="244"/>
      <c r="QGK42" s="244"/>
      <c r="QGL42" s="244"/>
      <c r="QGM42" s="244"/>
      <c r="QGN42" s="244"/>
      <c r="QGO42" s="244"/>
      <c r="QGP42" s="244"/>
      <c r="QGQ42" s="244"/>
      <c r="QGR42" s="244"/>
      <c r="QGS42" s="244"/>
      <c r="QGT42" s="244"/>
      <c r="QGU42" s="244"/>
      <c r="QGV42" s="244"/>
      <c r="QGW42" s="244"/>
      <c r="QGX42" s="244"/>
      <c r="QGY42" s="244"/>
      <c r="QGZ42" s="244"/>
      <c r="QHA42" s="244"/>
      <c r="QHB42" s="244"/>
      <c r="QHC42" s="244"/>
      <c r="QHD42" s="244"/>
      <c r="QHE42" s="244"/>
      <c r="QHF42" s="244"/>
      <c r="QHG42" s="244"/>
      <c r="QHH42" s="244"/>
      <c r="QHI42" s="244"/>
      <c r="QHJ42" s="244"/>
      <c r="QHK42" s="244"/>
      <c r="QHL42" s="244"/>
      <c r="QHM42" s="244"/>
      <c r="QHN42" s="244"/>
      <c r="QHO42" s="244"/>
      <c r="QHP42" s="244"/>
      <c r="QHQ42" s="244"/>
      <c r="QHR42" s="244"/>
      <c r="QHS42" s="244"/>
      <c r="QHT42" s="244"/>
      <c r="QHU42" s="244"/>
      <c r="QHV42" s="244"/>
      <c r="QHW42" s="244"/>
      <c r="QHX42" s="244"/>
      <c r="QHY42" s="244"/>
      <c r="QHZ42" s="244"/>
      <c r="QIA42" s="244"/>
      <c r="QIB42" s="244"/>
      <c r="QIC42" s="244"/>
      <c r="QID42" s="244"/>
      <c r="QIE42" s="244"/>
      <c r="QIF42" s="244"/>
      <c r="QIG42" s="244"/>
      <c r="QIH42" s="244"/>
      <c r="QII42" s="244"/>
      <c r="QIJ42" s="244"/>
      <c r="QIK42" s="244"/>
      <c r="QIL42" s="244"/>
      <c r="QIM42" s="244"/>
      <c r="QIN42" s="244"/>
      <c r="QIO42" s="244"/>
      <c r="QIP42" s="244"/>
      <c r="QIQ42" s="244"/>
      <c r="QIR42" s="244"/>
      <c r="QIS42" s="244"/>
      <c r="QIT42" s="244"/>
      <c r="QIU42" s="244"/>
      <c r="QIV42" s="244"/>
      <c r="QIW42" s="244"/>
      <c r="QIX42" s="244"/>
      <c r="QIY42" s="244"/>
      <c r="QIZ42" s="244"/>
      <c r="QJA42" s="244"/>
      <c r="QJB42" s="244"/>
      <c r="QJC42" s="244"/>
      <c r="QJD42" s="244"/>
      <c r="QJE42" s="244"/>
      <c r="QJF42" s="244"/>
      <c r="QJG42" s="244"/>
      <c r="QJH42" s="244"/>
      <c r="QJI42" s="244"/>
      <c r="QJJ42" s="244"/>
      <c r="QJK42" s="244"/>
      <c r="QJL42" s="244"/>
      <c r="QJM42" s="244"/>
      <c r="QJN42" s="244"/>
      <c r="QJO42" s="244"/>
      <c r="QJP42" s="244"/>
      <c r="QJQ42" s="244"/>
      <c r="QJR42" s="244"/>
      <c r="QJS42" s="244"/>
      <c r="QJT42" s="244"/>
      <c r="QJU42" s="244"/>
      <c r="QJV42" s="244"/>
      <c r="QJW42" s="244"/>
      <c r="QJX42" s="244"/>
      <c r="QJY42" s="244"/>
      <c r="QJZ42" s="244"/>
      <c r="QKA42" s="244"/>
      <c r="QKB42" s="244"/>
      <c r="QKC42" s="244"/>
      <c r="QKD42" s="244"/>
      <c r="QKE42" s="244"/>
      <c r="QKF42" s="244"/>
      <c r="QKG42" s="244"/>
      <c r="QKH42" s="244"/>
      <c r="QKI42" s="244"/>
      <c r="QKJ42" s="244"/>
      <c r="QKK42" s="244"/>
      <c r="QKL42" s="244"/>
      <c r="QKM42" s="244"/>
      <c r="QKN42" s="244"/>
      <c r="QKO42" s="244"/>
      <c r="QKP42" s="244"/>
      <c r="QKQ42" s="244"/>
      <c r="QKR42" s="244"/>
      <c r="QKS42" s="244"/>
      <c r="QKT42" s="244"/>
      <c r="QKU42" s="244"/>
      <c r="QKV42" s="244"/>
      <c r="QKW42" s="244"/>
      <c r="QKX42" s="244"/>
      <c r="QKY42" s="244"/>
      <c r="QKZ42" s="244"/>
      <c r="QLA42" s="244"/>
      <c r="QLB42" s="244"/>
      <c r="QLC42" s="244"/>
      <c r="QLD42" s="244"/>
      <c r="QLE42" s="244"/>
      <c r="QLF42" s="244"/>
      <c r="QLG42" s="244"/>
      <c r="QLH42" s="244"/>
      <c r="QLI42" s="244"/>
      <c r="QLJ42" s="244"/>
      <c r="QLK42" s="244"/>
      <c r="QLL42" s="244"/>
      <c r="QLM42" s="244"/>
      <c r="QLN42" s="244"/>
      <c r="QLO42" s="244"/>
      <c r="QLP42" s="244"/>
      <c r="QLQ42" s="244"/>
      <c r="QLR42" s="244"/>
      <c r="QLS42" s="244"/>
      <c r="QLT42" s="244"/>
      <c r="QLU42" s="244"/>
      <c r="QLV42" s="244"/>
      <c r="QLW42" s="244"/>
      <c r="QLX42" s="244"/>
      <c r="QLY42" s="244"/>
      <c r="QLZ42" s="244"/>
      <c r="QMA42" s="244"/>
      <c r="QMB42" s="244"/>
      <c r="QMC42" s="244"/>
      <c r="QMD42" s="244"/>
      <c r="QME42" s="244"/>
      <c r="QMF42" s="244"/>
      <c r="QMG42" s="244"/>
      <c r="QMH42" s="244"/>
      <c r="QMI42" s="244"/>
      <c r="QMJ42" s="244"/>
      <c r="QMK42" s="244"/>
      <c r="QML42" s="244"/>
      <c r="QMM42" s="244"/>
      <c r="QMN42" s="244"/>
      <c r="QMO42" s="244"/>
      <c r="QMP42" s="244"/>
      <c r="QMQ42" s="244"/>
      <c r="QMR42" s="244"/>
      <c r="QMS42" s="244"/>
      <c r="QMT42" s="244"/>
      <c r="QMU42" s="244"/>
      <c r="QMV42" s="244"/>
      <c r="QMW42" s="244"/>
      <c r="QMX42" s="244"/>
      <c r="QMY42" s="244"/>
      <c r="QMZ42" s="244"/>
      <c r="QNA42" s="244"/>
      <c r="QNB42" s="244"/>
      <c r="QNC42" s="244"/>
      <c r="QND42" s="244"/>
      <c r="QNE42" s="244"/>
      <c r="QNF42" s="244"/>
      <c r="QNG42" s="244"/>
      <c r="QNH42" s="244"/>
      <c r="QNI42" s="244"/>
      <c r="QNJ42" s="244"/>
      <c r="QNK42" s="244"/>
      <c r="QNL42" s="244"/>
      <c r="QNM42" s="244"/>
      <c r="QNN42" s="244"/>
      <c r="QNO42" s="244"/>
      <c r="QNP42" s="244"/>
      <c r="QNQ42" s="244"/>
      <c r="QNR42" s="244"/>
      <c r="QNS42" s="244"/>
      <c r="QNT42" s="244"/>
      <c r="QNU42" s="244"/>
      <c r="QNV42" s="244"/>
      <c r="QNW42" s="244"/>
      <c r="QNX42" s="244"/>
      <c r="QNY42" s="244"/>
      <c r="QNZ42" s="244"/>
      <c r="QOA42" s="244"/>
      <c r="QOB42" s="244"/>
      <c r="QOC42" s="244"/>
      <c r="QOD42" s="244"/>
      <c r="QOE42" s="244"/>
      <c r="QOF42" s="244"/>
      <c r="QOG42" s="244"/>
      <c r="QOH42" s="244"/>
      <c r="QOI42" s="244"/>
      <c r="QOJ42" s="244"/>
      <c r="QOK42" s="244"/>
      <c r="QOL42" s="244"/>
      <c r="QOM42" s="244"/>
      <c r="QON42" s="244"/>
      <c r="QOO42" s="244"/>
      <c r="QOP42" s="244"/>
      <c r="QOQ42" s="244"/>
      <c r="QOR42" s="244"/>
      <c r="QOS42" s="244"/>
      <c r="QOT42" s="244"/>
      <c r="QOU42" s="244"/>
      <c r="QOV42" s="244"/>
      <c r="QOW42" s="244"/>
      <c r="QOX42" s="244"/>
      <c r="QOY42" s="244"/>
      <c r="QOZ42" s="244"/>
      <c r="QPA42" s="244"/>
      <c r="QPB42" s="244"/>
      <c r="QPC42" s="244"/>
      <c r="QPD42" s="244"/>
      <c r="QPE42" s="244"/>
      <c r="QPF42" s="244"/>
      <c r="QPG42" s="244"/>
      <c r="QPH42" s="244"/>
      <c r="QPI42" s="244"/>
      <c r="QPJ42" s="244"/>
      <c r="QPK42" s="244"/>
      <c r="QPL42" s="244"/>
      <c r="QPM42" s="244"/>
      <c r="QPN42" s="244"/>
      <c r="QPO42" s="244"/>
      <c r="QPP42" s="244"/>
      <c r="QPQ42" s="244"/>
      <c r="QPR42" s="244"/>
      <c r="QPS42" s="244"/>
      <c r="QPT42" s="244"/>
      <c r="QPU42" s="244"/>
      <c r="QPV42" s="244"/>
      <c r="QPW42" s="244"/>
      <c r="QPX42" s="244"/>
      <c r="QPY42" s="244"/>
      <c r="QPZ42" s="244"/>
      <c r="QQA42" s="244"/>
      <c r="QQB42" s="244"/>
      <c r="QQC42" s="244"/>
      <c r="QQD42" s="244"/>
      <c r="QQE42" s="244"/>
      <c r="QQF42" s="244"/>
      <c r="QQG42" s="244"/>
      <c r="QQH42" s="244"/>
      <c r="QQI42" s="244"/>
      <c r="QQJ42" s="244"/>
      <c r="QQK42" s="244"/>
      <c r="QQL42" s="244"/>
      <c r="QQM42" s="244"/>
      <c r="QQN42" s="244"/>
      <c r="QQO42" s="244"/>
      <c r="QQP42" s="244"/>
      <c r="QQQ42" s="244"/>
      <c r="QQR42" s="244"/>
      <c r="QQS42" s="244"/>
      <c r="QQT42" s="244"/>
      <c r="QQU42" s="244"/>
      <c r="QQV42" s="244"/>
      <c r="QQW42" s="244"/>
      <c r="QQX42" s="244"/>
      <c r="QQY42" s="244"/>
      <c r="QQZ42" s="244"/>
      <c r="QRA42" s="244"/>
      <c r="QRB42" s="244"/>
      <c r="QRC42" s="244"/>
      <c r="QRD42" s="244"/>
      <c r="QRE42" s="244"/>
      <c r="QRF42" s="244"/>
      <c r="QRG42" s="244"/>
      <c r="QRH42" s="244"/>
      <c r="QRI42" s="244"/>
      <c r="QRJ42" s="244"/>
      <c r="QRK42" s="244"/>
      <c r="QRL42" s="244"/>
      <c r="QRM42" s="244"/>
      <c r="QRN42" s="244"/>
      <c r="QRO42" s="244"/>
      <c r="QRP42" s="244"/>
      <c r="QRQ42" s="244"/>
      <c r="QRR42" s="244"/>
      <c r="QRS42" s="244"/>
      <c r="QRT42" s="244"/>
      <c r="QRU42" s="244"/>
      <c r="QRV42" s="244"/>
      <c r="QRW42" s="244"/>
      <c r="QRX42" s="244"/>
      <c r="QRY42" s="244"/>
      <c r="QRZ42" s="244"/>
      <c r="QSA42" s="244"/>
      <c r="QSB42" s="244"/>
      <c r="QSC42" s="244"/>
      <c r="QSD42" s="244"/>
      <c r="QSE42" s="244"/>
      <c r="QSF42" s="244"/>
      <c r="QSG42" s="244"/>
      <c r="QSH42" s="244"/>
      <c r="QSI42" s="244"/>
      <c r="QSJ42" s="244"/>
      <c r="QSK42" s="244"/>
      <c r="QSL42" s="244"/>
      <c r="QSM42" s="244"/>
      <c r="QSN42" s="244"/>
      <c r="QSO42" s="244"/>
      <c r="QSP42" s="244"/>
      <c r="QSQ42" s="244"/>
      <c r="QSR42" s="244"/>
      <c r="QSS42" s="244"/>
      <c r="QST42" s="244"/>
      <c r="QSU42" s="244"/>
      <c r="QSV42" s="244"/>
      <c r="QSW42" s="244"/>
      <c r="QSX42" s="244"/>
      <c r="QSY42" s="244"/>
      <c r="QSZ42" s="244"/>
      <c r="QTA42" s="244"/>
      <c r="QTB42" s="244"/>
      <c r="QTC42" s="244"/>
      <c r="QTD42" s="244"/>
      <c r="QTE42" s="244"/>
      <c r="QTF42" s="244"/>
      <c r="QTG42" s="244"/>
      <c r="QTH42" s="244"/>
      <c r="QTI42" s="244"/>
      <c r="QTJ42" s="244"/>
      <c r="QTK42" s="244"/>
      <c r="QTL42" s="244"/>
      <c r="QTM42" s="244"/>
      <c r="QTN42" s="244"/>
      <c r="QTO42" s="244"/>
      <c r="QTP42" s="244"/>
      <c r="QTQ42" s="244"/>
      <c r="QTR42" s="244"/>
      <c r="QTS42" s="244"/>
      <c r="QTT42" s="244"/>
      <c r="QTU42" s="244"/>
      <c r="QTV42" s="244"/>
      <c r="QTW42" s="244"/>
      <c r="QTX42" s="244"/>
      <c r="QTY42" s="244"/>
      <c r="QTZ42" s="244"/>
      <c r="QUA42" s="244"/>
      <c r="QUB42" s="244"/>
      <c r="QUC42" s="244"/>
      <c r="QUD42" s="244"/>
      <c r="QUE42" s="244"/>
      <c r="QUF42" s="244"/>
      <c r="QUG42" s="244"/>
      <c r="QUH42" s="244"/>
      <c r="QUI42" s="244"/>
      <c r="QUJ42" s="244"/>
      <c r="QUK42" s="244"/>
      <c r="QUL42" s="244"/>
      <c r="QUM42" s="244"/>
      <c r="QUN42" s="244"/>
      <c r="QUO42" s="244"/>
      <c r="QUP42" s="244"/>
      <c r="QUQ42" s="244"/>
      <c r="QUR42" s="244"/>
      <c r="QUS42" s="244"/>
      <c r="QUT42" s="244"/>
      <c r="QUU42" s="244"/>
      <c r="QUV42" s="244"/>
      <c r="QUW42" s="244"/>
      <c r="QUX42" s="244"/>
      <c r="QUY42" s="244"/>
      <c r="QUZ42" s="244"/>
      <c r="QVA42" s="244"/>
      <c r="QVB42" s="244"/>
      <c r="QVC42" s="244"/>
      <c r="QVD42" s="244"/>
      <c r="QVE42" s="244"/>
      <c r="QVF42" s="244"/>
      <c r="QVG42" s="244"/>
      <c r="QVH42" s="244"/>
      <c r="QVI42" s="244"/>
      <c r="QVJ42" s="244"/>
      <c r="QVK42" s="244"/>
      <c r="QVL42" s="244"/>
      <c r="QVM42" s="244"/>
      <c r="QVN42" s="244"/>
      <c r="QVO42" s="244"/>
      <c r="QVP42" s="244"/>
      <c r="QVQ42" s="244"/>
      <c r="QVR42" s="244"/>
      <c r="QVS42" s="244"/>
      <c r="QVT42" s="244"/>
      <c r="QVU42" s="244"/>
      <c r="QVV42" s="244"/>
      <c r="QVW42" s="244"/>
      <c r="QVX42" s="244"/>
      <c r="QVY42" s="244"/>
      <c r="QVZ42" s="244"/>
      <c r="QWA42" s="244"/>
      <c r="QWB42" s="244"/>
      <c r="QWC42" s="244"/>
      <c r="QWD42" s="244"/>
      <c r="QWE42" s="244"/>
      <c r="QWF42" s="244"/>
      <c r="QWG42" s="244"/>
      <c r="QWH42" s="244"/>
      <c r="QWI42" s="244"/>
      <c r="QWJ42" s="244"/>
      <c r="QWK42" s="244"/>
      <c r="QWL42" s="244"/>
      <c r="QWM42" s="244"/>
      <c r="QWN42" s="244"/>
      <c r="QWO42" s="244"/>
      <c r="QWP42" s="244"/>
      <c r="QWQ42" s="244"/>
      <c r="QWR42" s="244"/>
      <c r="QWS42" s="244"/>
      <c r="QWT42" s="244"/>
      <c r="QWU42" s="244"/>
      <c r="QWV42" s="244"/>
      <c r="QWW42" s="244"/>
      <c r="QWX42" s="244"/>
      <c r="QWY42" s="244"/>
      <c r="QWZ42" s="244"/>
      <c r="QXA42" s="244"/>
      <c r="QXB42" s="244"/>
      <c r="QXC42" s="244"/>
      <c r="QXD42" s="244"/>
      <c r="QXE42" s="244"/>
      <c r="QXF42" s="244"/>
      <c r="QXG42" s="244"/>
      <c r="QXH42" s="244"/>
      <c r="QXI42" s="244"/>
      <c r="QXJ42" s="244"/>
      <c r="QXK42" s="244"/>
      <c r="QXL42" s="244"/>
      <c r="QXM42" s="244"/>
      <c r="QXN42" s="244"/>
      <c r="QXO42" s="244"/>
      <c r="QXP42" s="244"/>
      <c r="QXQ42" s="244"/>
      <c r="QXR42" s="244"/>
      <c r="QXS42" s="244"/>
      <c r="QXT42" s="244"/>
      <c r="QXU42" s="244"/>
      <c r="QXV42" s="244"/>
      <c r="QXW42" s="244"/>
      <c r="QXX42" s="244"/>
      <c r="QXY42" s="244"/>
      <c r="QXZ42" s="244"/>
      <c r="QYA42" s="244"/>
      <c r="QYB42" s="244"/>
      <c r="QYC42" s="244"/>
      <c r="QYD42" s="244"/>
      <c r="QYE42" s="244"/>
      <c r="QYF42" s="244"/>
      <c r="QYG42" s="244"/>
      <c r="QYH42" s="244"/>
      <c r="QYI42" s="244"/>
      <c r="QYJ42" s="244"/>
      <c r="QYK42" s="244"/>
      <c r="QYL42" s="244"/>
      <c r="QYM42" s="244"/>
      <c r="QYN42" s="244"/>
      <c r="QYO42" s="244"/>
      <c r="QYP42" s="244"/>
      <c r="QYQ42" s="244"/>
      <c r="QYR42" s="244"/>
      <c r="QYS42" s="244"/>
      <c r="QYT42" s="244"/>
      <c r="QYU42" s="244"/>
      <c r="QYV42" s="244"/>
      <c r="QYW42" s="244"/>
      <c r="QYX42" s="244"/>
      <c r="QYY42" s="244"/>
      <c r="QYZ42" s="244"/>
      <c r="QZA42" s="244"/>
      <c r="QZB42" s="244"/>
      <c r="QZC42" s="244"/>
      <c r="QZD42" s="244"/>
      <c r="QZE42" s="244"/>
      <c r="QZF42" s="244"/>
      <c r="QZG42" s="244"/>
      <c r="QZH42" s="244"/>
      <c r="QZI42" s="244"/>
      <c r="QZJ42" s="244"/>
      <c r="QZK42" s="244"/>
      <c r="QZL42" s="244"/>
      <c r="QZM42" s="244"/>
      <c r="QZN42" s="244"/>
      <c r="QZO42" s="244"/>
      <c r="QZP42" s="244"/>
      <c r="QZQ42" s="244"/>
      <c r="QZR42" s="244"/>
      <c r="QZS42" s="244"/>
      <c r="QZT42" s="244"/>
      <c r="QZU42" s="244"/>
      <c r="QZV42" s="244"/>
      <c r="QZW42" s="244"/>
      <c r="QZX42" s="244"/>
      <c r="QZY42" s="244"/>
      <c r="QZZ42" s="244"/>
      <c r="RAA42" s="244"/>
      <c r="RAB42" s="244"/>
      <c r="RAC42" s="244"/>
      <c r="RAD42" s="244"/>
      <c r="RAE42" s="244"/>
      <c r="RAF42" s="244"/>
      <c r="RAG42" s="244"/>
      <c r="RAH42" s="244"/>
      <c r="RAI42" s="244"/>
      <c r="RAJ42" s="244"/>
      <c r="RAK42" s="244"/>
      <c r="RAL42" s="244"/>
      <c r="RAM42" s="244"/>
      <c r="RAN42" s="244"/>
      <c r="RAO42" s="244"/>
      <c r="RAP42" s="244"/>
      <c r="RAQ42" s="244"/>
      <c r="RAR42" s="244"/>
      <c r="RAS42" s="244"/>
      <c r="RAT42" s="244"/>
      <c r="RAU42" s="244"/>
      <c r="RAV42" s="244"/>
      <c r="RAW42" s="244"/>
      <c r="RAX42" s="244"/>
      <c r="RAY42" s="244"/>
      <c r="RAZ42" s="244"/>
      <c r="RBA42" s="244"/>
      <c r="RBB42" s="244"/>
      <c r="RBC42" s="244"/>
      <c r="RBD42" s="244"/>
      <c r="RBE42" s="244"/>
      <c r="RBF42" s="244"/>
      <c r="RBG42" s="244"/>
      <c r="RBH42" s="244"/>
      <c r="RBI42" s="244"/>
      <c r="RBJ42" s="244"/>
      <c r="RBK42" s="244"/>
      <c r="RBL42" s="244"/>
      <c r="RBM42" s="244"/>
      <c r="RBN42" s="244"/>
      <c r="RBO42" s="244"/>
      <c r="RBP42" s="244"/>
      <c r="RBQ42" s="244"/>
      <c r="RBR42" s="244"/>
      <c r="RBS42" s="244"/>
      <c r="RBT42" s="244"/>
      <c r="RBU42" s="244"/>
      <c r="RBV42" s="244"/>
      <c r="RBW42" s="244"/>
      <c r="RBX42" s="244"/>
      <c r="RBY42" s="244"/>
      <c r="RBZ42" s="244"/>
      <c r="RCA42" s="244"/>
      <c r="RCB42" s="244"/>
      <c r="RCC42" s="244"/>
      <c r="RCD42" s="244"/>
      <c r="RCE42" s="244"/>
      <c r="RCF42" s="244"/>
      <c r="RCG42" s="244"/>
      <c r="RCH42" s="244"/>
      <c r="RCI42" s="244"/>
      <c r="RCJ42" s="244"/>
      <c r="RCK42" s="244"/>
      <c r="RCL42" s="244"/>
      <c r="RCM42" s="244"/>
      <c r="RCN42" s="244"/>
      <c r="RCO42" s="244"/>
      <c r="RCP42" s="244"/>
      <c r="RCQ42" s="244"/>
      <c r="RCR42" s="244"/>
      <c r="RCS42" s="244"/>
      <c r="RCT42" s="244"/>
      <c r="RCU42" s="244"/>
      <c r="RCV42" s="244"/>
      <c r="RCW42" s="244"/>
      <c r="RCX42" s="244"/>
      <c r="RCY42" s="244"/>
      <c r="RCZ42" s="244"/>
      <c r="RDA42" s="244"/>
      <c r="RDB42" s="244"/>
      <c r="RDC42" s="244"/>
      <c r="RDD42" s="244"/>
      <c r="RDE42" s="244"/>
      <c r="RDF42" s="244"/>
      <c r="RDG42" s="244"/>
      <c r="RDH42" s="244"/>
      <c r="RDI42" s="244"/>
      <c r="RDJ42" s="244"/>
      <c r="RDK42" s="244"/>
      <c r="RDL42" s="244"/>
      <c r="RDM42" s="244"/>
      <c r="RDN42" s="244"/>
      <c r="RDO42" s="244"/>
      <c r="RDP42" s="244"/>
      <c r="RDQ42" s="244"/>
      <c r="RDR42" s="244"/>
      <c r="RDS42" s="244"/>
      <c r="RDT42" s="244"/>
      <c r="RDU42" s="244"/>
      <c r="RDV42" s="244"/>
      <c r="RDW42" s="244"/>
      <c r="RDX42" s="244"/>
      <c r="RDY42" s="244"/>
      <c r="RDZ42" s="244"/>
      <c r="REA42" s="244"/>
      <c r="REB42" s="244"/>
      <c r="REC42" s="244"/>
      <c r="RED42" s="244"/>
      <c r="REE42" s="244"/>
      <c r="REF42" s="244"/>
      <c r="REG42" s="244"/>
      <c r="REH42" s="244"/>
      <c r="REI42" s="244"/>
      <c r="REJ42" s="244"/>
      <c r="REK42" s="244"/>
      <c r="REL42" s="244"/>
      <c r="REM42" s="244"/>
      <c r="REN42" s="244"/>
      <c r="REO42" s="244"/>
      <c r="REP42" s="244"/>
      <c r="REQ42" s="244"/>
      <c r="RER42" s="244"/>
      <c r="RES42" s="244"/>
      <c r="RET42" s="244"/>
      <c r="REU42" s="244"/>
      <c r="REV42" s="244"/>
      <c r="REW42" s="244"/>
      <c r="REX42" s="244"/>
      <c r="REY42" s="244"/>
      <c r="REZ42" s="244"/>
      <c r="RFA42" s="244"/>
      <c r="RFB42" s="244"/>
      <c r="RFC42" s="244"/>
      <c r="RFD42" s="244"/>
      <c r="RFE42" s="244"/>
      <c r="RFF42" s="244"/>
      <c r="RFG42" s="244"/>
      <c r="RFH42" s="244"/>
      <c r="RFI42" s="244"/>
      <c r="RFJ42" s="244"/>
      <c r="RFK42" s="244"/>
      <c r="RFL42" s="244"/>
      <c r="RFM42" s="244"/>
      <c r="RFN42" s="244"/>
      <c r="RFO42" s="244"/>
      <c r="RFP42" s="244"/>
      <c r="RFQ42" s="244"/>
      <c r="RFR42" s="244"/>
      <c r="RFS42" s="244"/>
      <c r="RFT42" s="244"/>
      <c r="RFU42" s="244"/>
      <c r="RFV42" s="244"/>
      <c r="RFW42" s="244"/>
      <c r="RFX42" s="244"/>
      <c r="RFY42" s="244"/>
      <c r="RFZ42" s="244"/>
      <c r="RGA42" s="244"/>
      <c r="RGB42" s="244"/>
      <c r="RGC42" s="244"/>
      <c r="RGD42" s="244"/>
      <c r="RGE42" s="244"/>
      <c r="RGF42" s="244"/>
      <c r="RGG42" s="244"/>
      <c r="RGH42" s="244"/>
      <c r="RGI42" s="244"/>
      <c r="RGJ42" s="244"/>
      <c r="RGK42" s="244"/>
      <c r="RGL42" s="244"/>
      <c r="RGM42" s="244"/>
      <c r="RGN42" s="244"/>
      <c r="RGO42" s="244"/>
      <c r="RGP42" s="244"/>
      <c r="RGQ42" s="244"/>
      <c r="RGR42" s="244"/>
      <c r="RGS42" s="244"/>
      <c r="RGT42" s="244"/>
      <c r="RGU42" s="244"/>
      <c r="RGV42" s="244"/>
      <c r="RGW42" s="244"/>
      <c r="RGX42" s="244"/>
      <c r="RGY42" s="244"/>
      <c r="RGZ42" s="244"/>
      <c r="RHA42" s="244"/>
      <c r="RHB42" s="244"/>
      <c r="RHC42" s="244"/>
      <c r="RHD42" s="244"/>
      <c r="RHE42" s="244"/>
      <c r="RHF42" s="244"/>
      <c r="RHG42" s="244"/>
      <c r="RHH42" s="244"/>
      <c r="RHI42" s="244"/>
      <c r="RHJ42" s="244"/>
      <c r="RHK42" s="244"/>
      <c r="RHL42" s="244"/>
      <c r="RHM42" s="244"/>
      <c r="RHN42" s="244"/>
      <c r="RHO42" s="244"/>
      <c r="RHP42" s="244"/>
      <c r="RHQ42" s="244"/>
      <c r="RHR42" s="244"/>
      <c r="RHS42" s="244"/>
      <c r="RHT42" s="244"/>
      <c r="RHU42" s="244"/>
      <c r="RHV42" s="244"/>
      <c r="RHW42" s="244"/>
      <c r="RHX42" s="244"/>
      <c r="RHY42" s="244"/>
      <c r="RHZ42" s="244"/>
      <c r="RIA42" s="244"/>
      <c r="RIB42" s="244"/>
      <c r="RIC42" s="244"/>
      <c r="RID42" s="244"/>
      <c r="RIE42" s="244"/>
      <c r="RIF42" s="244"/>
      <c r="RIG42" s="244"/>
      <c r="RIH42" s="244"/>
      <c r="RII42" s="244"/>
      <c r="RIJ42" s="244"/>
      <c r="RIK42" s="244"/>
      <c r="RIL42" s="244"/>
      <c r="RIM42" s="244"/>
      <c r="RIN42" s="244"/>
      <c r="RIO42" s="244"/>
      <c r="RIP42" s="244"/>
      <c r="RIQ42" s="244"/>
      <c r="RIR42" s="244"/>
      <c r="RIS42" s="244"/>
      <c r="RIT42" s="244"/>
      <c r="RIU42" s="244"/>
      <c r="RIV42" s="244"/>
      <c r="RIW42" s="244"/>
      <c r="RIX42" s="244"/>
      <c r="RIY42" s="244"/>
      <c r="RIZ42" s="244"/>
      <c r="RJA42" s="244"/>
      <c r="RJB42" s="244"/>
      <c r="RJC42" s="244"/>
      <c r="RJD42" s="244"/>
      <c r="RJE42" s="244"/>
      <c r="RJF42" s="244"/>
      <c r="RJG42" s="244"/>
      <c r="RJH42" s="244"/>
      <c r="RJI42" s="244"/>
      <c r="RJJ42" s="244"/>
      <c r="RJK42" s="244"/>
      <c r="RJL42" s="244"/>
      <c r="RJM42" s="244"/>
      <c r="RJN42" s="244"/>
      <c r="RJO42" s="244"/>
      <c r="RJP42" s="244"/>
      <c r="RJQ42" s="244"/>
      <c r="RJR42" s="244"/>
      <c r="RJS42" s="244"/>
      <c r="RJT42" s="244"/>
      <c r="RJU42" s="244"/>
      <c r="RJV42" s="244"/>
      <c r="RJW42" s="244"/>
      <c r="RJX42" s="244"/>
      <c r="RJY42" s="244"/>
      <c r="RJZ42" s="244"/>
      <c r="RKA42" s="244"/>
      <c r="RKB42" s="244"/>
      <c r="RKC42" s="244"/>
      <c r="RKD42" s="244"/>
      <c r="RKE42" s="244"/>
      <c r="RKF42" s="244"/>
      <c r="RKG42" s="244"/>
      <c r="RKH42" s="244"/>
      <c r="RKI42" s="244"/>
      <c r="RKJ42" s="244"/>
      <c r="RKK42" s="244"/>
      <c r="RKL42" s="244"/>
      <c r="RKM42" s="244"/>
      <c r="RKN42" s="244"/>
      <c r="RKO42" s="244"/>
      <c r="RKP42" s="244"/>
      <c r="RKQ42" s="244"/>
      <c r="RKR42" s="244"/>
      <c r="RKS42" s="244"/>
      <c r="RKT42" s="244"/>
      <c r="RKU42" s="244"/>
      <c r="RKV42" s="244"/>
      <c r="RKW42" s="244"/>
      <c r="RKX42" s="244"/>
      <c r="RKY42" s="244"/>
      <c r="RKZ42" s="244"/>
      <c r="RLA42" s="244"/>
      <c r="RLB42" s="244"/>
      <c r="RLC42" s="244"/>
      <c r="RLD42" s="244"/>
      <c r="RLE42" s="244"/>
      <c r="RLF42" s="244"/>
      <c r="RLG42" s="244"/>
      <c r="RLH42" s="244"/>
      <c r="RLI42" s="244"/>
      <c r="RLJ42" s="244"/>
      <c r="RLK42" s="244"/>
      <c r="RLL42" s="244"/>
      <c r="RLM42" s="244"/>
      <c r="RLN42" s="244"/>
      <c r="RLO42" s="244"/>
      <c r="RLP42" s="244"/>
      <c r="RLQ42" s="244"/>
      <c r="RLR42" s="244"/>
      <c r="RLS42" s="244"/>
      <c r="RLT42" s="244"/>
      <c r="RLU42" s="244"/>
      <c r="RLV42" s="244"/>
      <c r="RLW42" s="244"/>
      <c r="RLX42" s="244"/>
      <c r="RLY42" s="244"/>
      <c r="RLZ42" s="244"/>
      <c r="RMA42" s="244"/>
      <c r="RMB42" s="244"/>
      <c r="RMC42" s="244"/>
      <c r="RMD42" s="244"/>
      <c r="RME42" s="244"/>
      <c r="RMF42" s="244"/>
      <c r="RMG42" s="244"/>
      <c r="RMH42" s="244"/>
      <c r="RMI42" s="244"/>
      <c r="RMJ42" s="244"/>
      <c r="RMK42" s="244"/>
      <c r="RML42" s="244"/>
      <c r="RMM42" s="244"/>
      <c r="RMN42" s="244"/>
      <c r="RMO42" s="244"/>
      <c r="RMP42" s="244"/>
      <c r="RMQ42" s="244"/>
      <c r="RMR42" s="244"/>
      <c r="RMS42" s="244"/>
      <c r="RMT42" s="244"/>
      <c r="RMU42" s="244"/>
      <c r="RMV42" s="244"/>
      <c r="RMW42" s="244"/>
      <c r="RMX42" s="244"/>
      <c r="RMY42" s="244"/>
      <c r="RMZ42" s="244"/>
      <c r="RNA42" s="244"/>
      <c r="RNB42" s="244"/>
      <c r="RNC42" s="244"/>
      <c r="RND42" s="244"/>
      <c r="RNE42" s="244"/>
      <c r="RNF42" s="244"/>
      <c r="RNG42" s="244"/>
      <c r="RNH42" s="244"/>
      <c r="RNI42" s="244"/>
      <c r="RNJ42" s="244"/>
      <c r="RNK42" s="244"/>
      <c r="RNL42" s="244"/>
      <c r="RNM42" s="244"/>
      <c r="RNN42" s="244"/>
      <c r="RNO42" s="244"/>
      <c r="RNP42" s="244"/>
      <c r="RNQ42" s="244"/>
      <c r="RNR42" s="244"/>
      <c r="RNS42" s="244"/>
      <c r="RNT42" s="244"/>
      <c r="RNU42" s="244"/>
      <c r="RNV42" s="244"/>
      <c r="RNW42" s="244"/>
      <c r="RNX42" s="244"/>
      <c r="RNY42" s="244"/>
      <c r="RNZ42" s="244"/>
      <c r="ROA42" s="244"/>
      <c r="ROB42" s="244"/>
      <c r="ROC42" s="244"/>
      <c r="ROD42" s="244"/>
      <c r="ROE42" s="244"/>
      <c r="ROF42" s="244"/>
      <c r="ROG42" s="244"/>
      <c r="ROH42" s="244"/>
      <c r="ROI42" s="244"/>
      <c r="ROJ42" s="244"/>
      <c r="ROK42" s="244"/>
      <c r="ROL42" s="244"/>
      <c r="ROM42" s="244"/>
      <c r="RON42" s="244"/>
      <c r="ROO42" s="244"/>
      <c r="ROP42" s="244"/>
      <c r="ROQ42" s="244"/>
      <c r="ROR42" s="244"/>
      <c r="ROS42" s="244"/>
      <c r="ROT42" s="244"/>
      <c r="ROU42" s="244"/>
      <c r="ROV42" s="244"/>
      <c r="ROW42" s="244"/>
      <c r="ROX42" s="244"/>
      <c r="ROY42" s="244"/>
      <c r="ROZ42" s="244"/>
      <c r="RPA42" s="244"/>
      <c r="RPB42" s="244"/>
      <c r="RPC42" s="244"/>
      <c r="RPD42" s="244"/>
      <c r="RPE42" s="244"/>
      <c r="RPF42" s="244"/>
      <c r="RPG42" s="244"/>
      <c r="RPH42" s="244"/>
      <c r="RPI42" s="244"/>
      <c r="RPJ42" s="244"/>
      <c r="RPK42" s="244"/>
      <c r="RPL42" s="244"/>
      <c r="RPM42" s="244"/>
      <c r="RPN42" s="244"/>
      <c r="RPO42" s="244"/>
      <c r="RPP42" s="244"/>
      <c r="RPQ42" s="244"/>
      <c r="RPR42" s="244"/>
      <c r="RPS42" s="244"/>
      <c r="RPT42" s="244"/>
      <c r="RPU42" s="244"/>
      <c r="RPV42" s="244"/>
      <c r="RPW42" s="244"/>
      <c r="RPX42" s="244"/>
      <c r="RPY42" s="244"/>
      <c r="RPZ42" s="244"/>
      <c r="RQA42" s="244"/>
      <c r="RQB42" s="244"/>
      <c r="RQC42" s="244"/>
      <c r="RQD42" s="244"/>
      <c r="RQE42" s="244"/>
      <c r="RQF42" s="244"/>
      <c r="RQG42" s="244"/>
      <c r="RQH42" s="244"/>
      <c r="RQI42" s="244"/>
      <c r="RQJ42" s="244"/>
      <c r="RQK42" s="244"/>
      <c r="RQL42" s="244"/>
      <c r="RQM42" s="244"/>
      <c r="RQN42" s="244"/>
      <c r="RQO42" s="244"/>
      <c r="RQP42" s="244"/>
      <c r="RQQ42" s="244"/>
      <c r="RQR42" s="244"/>
      <c r="RQS42" s="244"/>
      <c r="RQT42" s="244"/>
      <c r="RQU42" s="244"/>
      <c r="RQV42" s="244"/>
      <c r="RQW42" s="244"/>
      <c r="RQX42" s="244"/>
      <c r="RQY42" s="244"/>
      <c r="RQZ42" s="244"/>
      <c r="RRA42" s="244"/>
      <c r="RRB42" s="244"/>
      <c r="RRC42" s="244"/>
      <c r="RRD42" s="244"/>
      <c r="RRE42" s="244"/>
      <c r="RRF42" s="244"/>
      <c r="RRG42" s="244"/>
      <c r="RRH42" s="244"/>
      <c r="RRI42" s="244"/>
      <c r="RRJ42" s="244"/>
      <c r="RRK42" s="244"/>
      <c r="RRL42" s="244"/>
      <c r="RRM42" s="244"/>
      <c r="RRN42" s="244"/>
      <c r="RRO42" s="244"/>
      <c r="RRP42" s="244"/>
      <c r="RRQ42" s="244"/>
      <c r="RRR42" s="244"/>
      <c r="RRS42" s="244"/>
      <c r="RRT42" s="244"/>
      <c r="RRU42" s="244"/>
      <c r="RRV42" s="244"/>
      <c r="RRW42" s="244"/>
      <c r="RRX42" s="244"/>
      <c r="RRY42" s="244"/>
      <c r="RRZ42" s="244"/>
      <c r="RSA42" s="244"/>
      <c r="RSB42" s="244"/>
      <c r="RSC42" s="244"/>
      <c r="RSD42" s="244"/>
      <c r="RSE42" s="244"/>
      <c r="RSF42" s="244"/>
      <c r="RSG42" s="244"/>
      <c r="RSH42" s="244"/>
      <c r="RSI42" s="244"/>
      <c r="RSJ42" s="244"/>
      <c r="RSK42" s="244"/>
      <c r="RSL42" s="244"/>
      <c r="RSM42" s="244"/>
      <c r="RSN42" s="244"/>
      <c r="RSO42" s="244"/>
      <c r="RSP42" s="244"/>
      <c r="RSQ42" s="244"/>
      <c r="RSR42" s="244"/>
      <c r="RSS42" s="244"/>
      <c r="RST42" s="244"/>
      <c r="RSU42" s="244"/>
      <c r="RSV42" s="244"/>
      <c r="RSW42" s="244"/>
      <c r="RSX42" s="244"/>
      <c r="RSY42" s="244"/>
      <c r="RSZ42" s="244"/>
      <c r="RTA42" s="244"/>
      <c r="RTB42" s="244"/>
      <c r="RTC42" s="244"/>
      <c r="RTD42" s="244"/>
      <c r="RTE42" s="244"/>
      <c r="RTF42" s="244"/>
      <c r="RTG42" s="244"/>
      <c r="RTH42" s="244"/>
      <c r="RTI42" s="244"/>
      <c r="RTJ42" s="244"/>
      <c r="RTK42" s="244"/>
      <c r="RTL42" s="244"/>
      <c r="RTM42" s="244"/>
      <c r="RTN42" s="244"/>
      <c r="RTO42" s="244"/>
      <c r="RTP42" s="244"/>
      <c r="RTQ42" s="244"/>
      <c r="RTR42" s="244"/>
      <c r="RTS42" s="244"/>
      <c r="RTT42" s="244"/>
      <c r="RTU42" s="244"/>
      <c r="RTV42" s="244"/>
      <c r="RTW42" s="244"/>
      <c r="RTX42" s="244"/>
      <c r="RTY42" s="244"/>
      <c r="RTZ42" s="244"/>
      <c r="RUA42" s="244"/>
      <c r="RUB42" s="244"/>
      <c r="RUC42" s="244"/>
      <c r="RUD42" s="244"/>
      <c r="RUE42" s="244"/>
      <c r="RUF42" s="244"/>
      <c r="RUG42" s="244"/>
      <c r="RUH42" s="244"/>
      <c r="RUI42" s="244"/>
      <c r="RUJ42" s="244"/>
      <c r="RUK42" s="244"/>
      <c r="RUL42" s="244"/>
      <c r="RUM42" s="244"/>
      <c r="RUN42" s="244"/>
      <c r="RUO42" s="244"/>
      <c r="RUP42" s="244"/>
      <c r="RUQ42" s="244"/>
      <c r="RUR42" s="244"/>
      <c r="RUS42" s="244"/>
      <c r="RUT42" s="244"/>
      <c r="RUU42" s="244"/>
      <c r="RUV42" s="244"/>
      <c r="RUW42" s="244"/>
      <c r="RUX42" s="244"/>
      <c r="RUY42" s="244"/>
      <c r="RUZ42" s="244"/>
      <c r="RVA42" s="244"/>
      <c r="RVB42" s="244"/>
      <c r="RVC42" s="244"/>
      <c r="RVD42" s="244"/>
      <c r="RVE42" s="244"/>
      <c r="RVF42" s="244"/>
      <c r="RVG42" s="244"/>
      <c r="RVH42" s="244"/>
      <c r="RVI42" s="244"/>
      <c r="RVJ42" s="244"/>
      <c r="RVK42" s="244"/>
      <c r="RVL42" s="244"/>
      <c r="RVM42" s="244"/>
      <c r="RVN42" s="244"/>
      <c r="RVO42" s="244"/>
      <c r="RVP42" s="244"/>
      <c r="RVQ42" s="244"/>
      <c r="RVR42" s="244"/>
      <c r="RVS42" s="244"/>
      <c r="RVT42" s="244"/>
      <c r="RVU42" s="244"/>
      <c r="RVV42" s="244"/>
      <c r="RVW42" s="244"/>
      <c r="RVX42" s="244"/>
      <c r="RVY42" s="244"/>
      <c r="RVZ42" s="244"/>
      <c r="RWA42" s="244"/>
      <c r="RWB42" s="244"/>
      <c r="RWC42" s="244"/>
      <c r="RWD42" s="244"/>
      <c r="RWE42" s="244"/>
      <c r="RWF42" s="244"/>
      <c r="RWG42" s="244"/>
      <c r="RWH42" s="244"/>
      <c r="RWI42" s="244"/>
      <c r="RWJ42" s="244"/>
      <c r="RWK42" s="244"/>
      <c r="RWL42" s="244"/>
      <c r="RWM42" s="244"/>
      <c r="RWN42" s="244"/>
      <c r="RWO42" s="244"/>
      <c r="RWP42" s="244"/>
      <c r="RWQ42" s="244"/>
      <c r="RWR42" s="244"/>
      <c r="RWS42" s="244"/>
      <c r="RWT42" s="244"/>
      <c r="RWU42" s="244"/>
      <c r="RWV42" s="244"/>
      <c r="RWW42" s="244"/>
      <c r="RWX42" s="244"/>
      <c r="RWY42" s="244"/>
      <c r="RWZ42" s="244"/>
      <c r="RXA42" s="244"/>
      <c r="RXB42" s="244"/>
      <c r="RXC42" s="244"/>
      <c r="RXD42" s="244"/>
      <c r="RXE42" s="244"/>
      <c r="RXF42" s="244"/>
      <c r="RXG42" s="244"/>
      <c r="RXH42" s="244"/>
      <c r="RXI42" s="244"/>
      <c r="RXJ42" s="244"/>
      <c r="RXK42" s="244"/>
      <c r="RXL42" s="244"/>
      <c r="RXM42" s="244"/>
      <c r="RXN42" s="244"/>
      <c r="RXO42" s="244"/>
      <c r="RXP42" s="244"/>
      <c r="RXQ42" s="244"/>
      <c r="RXR42" s="244"/>
      <c r="RXS42" s="244"/>
      <c r="RXT42" s="244"/>
      <c r="RXU42" s="244"/>
      <c r="RXV42" s="244"/>
      <c r="RXW42" s="244"/>
      <c r="RXX42" s="244"/>
      <c r="RXY42" s="244"/>
      <c r="RXZ42" s="244"/>
      <c r="RYA42" s="244"/>
      <c r="RYB42" s="244"/>
      <c r="RYC42" s="244"/>
      <c r="RYD42" s="244"/>
      <c r="RYE42" s="244"/>
      <c r="RYF42" s="244"/>
      <c r="RYG42" s="244"/>
      <c r="RYH42" s="244"/>
      <c r="RYI42" s="244"/>
      <c r="RYJ42" s="244"/>
      <c r="RYK42" s="244"/>
      <c r="RYL42" s="244"/>
      <c r="RYM42" s="244"/>
      <c r="RYN42" s="244"/>
      <c r="RYO42" s="244"/>
      <c r="RYP42" s="244"/>
      <c r="RYQ42" s="244"/>
      <c r="RYR42" s="244"/>
      <c r="RYS42" s="244"/>
      <c r="RYT42" s="244"/>
      <c r="RYU42" s="244"/>
      <c r="RYV42" s="244"/>
      <c r="RYW42" s="244"/>
      <c r="RYX42" s="244"/>
      <c r="RYY42" s="244"/>
      <c r="RYZ42" s="244"/>
      <c r="RZA42" s="244"/>
      <c r="RZB42" s="244"/>
      <c r="RZC42" s="244"/>
      <c r="RZD42" s="244"/>
      <c r="RZE42" s="244"/>
      <c r="RZF42" s="244"/>
      <c r="RZG42" s="244"/>
      <c r="RZH42" s="244"/>
      <c r="RZI42" s="244"/>
      <c r="RZJ42" s="244"/>
      <c r="RZK42" s="244"/>
      <c r="RZL42" s="244"/>
      <c r="RZM42" s="244"/>
      <c r="RZN42" s="244"/>
      <c r="RZO42" s="244"/>
      <c r="RZP42" s="244"/>
      <c r="RZQ42" s="244"/>
      <c r="RZR42" s="244"/>
      <c r="RZS42" s="244"/>
      <c r="RZT42" s="244"/>
      <c r="RZU42" s="244"/>
      <c r="RZV42" s="244"/>
      <c r="RZW42" s="244"/>
      <c r="RZX42" s="244"/>
      <c r="RZY42" s="244"/>
      <c r="RZZ42" s="244"/>
      <c r="SAA42" s="244"/>
      <c r="SAB42" s="244"/>
      <c r="SAC42" s="244"/>
      <c r="SAD42" s="244"/>
      <c r="SAE42" s="244"/>
      <c r="SAF42" s="244"/>
      <c r="SAG42" s="244"/>
      <c r="SAH42" s="244"/>
      <c r="SAI42" s="244"/>
      <c r="SAJ42" s="244"/>
      <c r="SAK42" s="244"/>
      <c r="SAL42" s="244"/>
      <c r="SAM42" s="244"/>
      <c r="SAN42" s="244"/>
      <c r="SAO42" s="244"/>
      <c r="SAP42" s="244"/>
      <c r="SAQ42" s="244"/>
      <c r="SAR42" s="244"/>
      <c r="SAS42" s="244"/>
      <c r="SAT42" s="244"/>
      <c r="SAU42" s="244"/>
      <c r="SAV42" s="244"/>
      <c r="SAW42" s="244"/>
      <c r="SAX42" s="244"/>
      <c r="SAY42" s="244"/>
      <c r="SAZ42" s="244"/>
      <c r="SBA42" s="244"/>
      <c r="SBB42" s="244"/>
      <c r="SBC42" s="244"/>
      <c r="SBD42" s="244"/>
      <c r="SBE42" s="244"/>
      <c r="SBF42" s="244"/>
      <c r="SBG42" s="244"/>
      <c r="SBH42" s="244"/>
      <c r="SBI42" s="244"/>
      <c r="SBJ42" s="244"/>
      <c r="SBK42" s="244"/>
      <c r="SBL42" s="244"/>
      <c r="SBM42" s="244"/>
      <c r="SBN42" s="244"/>
      <c r="SBO42" s="244"/>
      <c r="SBP42" s="244"/>
      <c r="SBQ42" s="244"/>
      <c r="SBR42" s="244"/>
      <c r="SBS42" s="244"/>
      <c r="SBT42" s="244"/>
      <c r="SBU42" s="244"/>
      <c r="SBV42" s="244"/>
      <c r="SBW42" s="244"/>
      <c r="SBX42" s="244"/>
      <c r="SBY42" s="244"/>
      <c r="SBZ42" s="244"/>
      <c r="SCA42" s="244"/>
      <c r="SCB42" s="244"/>
      <c r="SCC42" s="244"/>
      <c r="SCD42" s="244"/>
      <c r="SCE42" s="244"/>
      <c r="SCF42" s="244"/>
      <c r="SCG42" s="244"/>
      <c r="SCH42" s="244"/>
      <c r="SCI42" s="244"/>
      <c r="SCJ42" s="244"/>
      <c r="SCK42" s="244"/>
      <c r="SCL42" s="244"/>
      <c r="SCM42" s="244"/>
      <c r="SCN42" s="244"/>
      <c r="SCO42" s="244"/>
      <c r="SCP42" s="244"/>
      <c r="SCQ42" s="244"/>
      <c r="SCR42" s="244"/>
      <c r="SCS42" s="244"/>
      <c r="SCT42" s="244"/>
      <c r="SCU42" s="244"/>
      <c r="SCV42" s="244"/>
      <c r="SCW42" s="244"/>
      <c r="SCX42" s="244"/>
      <c r="SCY42" s="244"/>
      <c r="SCZ42" s="244"/>
      <c r="SDA42" s="244"/>
      <c r="SDB42" s="244"/>
      <c r="SDC42" s="244"/>
      <c r="SDD42" s="244"/>
      <c r="SDE42" s="244"/>
      <c r="SDF42" s="244"/>
      <c r="SDG42" s="244"/>
      <c r="SDH42" s="244"/>
      <c r="SDI42" s="244"/>
      <c r="SDJ42" s="244"/>
      <c r="SDK42" s="244"/>
      <c r="SDL42" s="244"/>
      <c r="SDM42" s="244"/>
      <c r="SDN42" s="244"/>
      <c r="SDO42" s="244"/>
      <c r="SDP42" s="244"/>
      <c r="SDQ42" s="244"/>
      <c r="SDR42" s="244"/>
      <c r="SDS42" s="244"/>
      <c r="SDT42" s="244"/>
      <c r="SDU42" s="244"/>
      <c r="SDV42" s="244"/>
      <c r="SDW42" s="244"/>
      <c r="SDX42" s="244"/>
      <c r="SDY42" s="244"/>
      <c r="SDZ42" s="244"/>
      <c r="SEA42" s="244"/>
      <c r="SEB42" s="244"/>
      <c r="SEC42" s="244"/>
      <c r="SED42" s="244"/>
      <c r="SEE42" s="244"/>
      <c r="SEF42" s="244"/>
      <c r="SEG42" s="244"/>
      <c r="SEH42" s="244"/>
      <c r="SEI42" s="244"/>
      <c r="SEJ42" s="244"/>
      <c r="SEK42" s="244"/>
      <c r="SEL42" s="244"/>
      <c r="SEM42" s="244"/>
      <c r="SEN42" s="244"/>
      <c r="SEO42" s="244"/>
      <c r="SEP42" s="244"/>
      <c r="SEQ42" s="244"/>
      <c r="SER42" s="244"/>
      <c r="SES42" s="244"/>
      <c r="SET42" s="244"/>
      <c r="SEU42" s="244"/>
      <c r="SEV42" s="244"/>
      <c r="SEW42" s="244"/>
      <c r="SEX42" s="244"/>
      <c r="SEY42" s="244"/>
      <c r="SEZ42" s="244"/>
      <c r="SFA42" s="244"/>
      <c r="SFB42" s="244"/>
      <c r="SFC42" s="244"/>
      <c r="SFD42" s="244"/>
      <c r="SFE42" s="244"/>
      <c r="SFF42" s="244"/>
      <c r="SFG42" s="244"/>
      <c r="SFH42" s="244"/>
      <c r="SFI42" s="244"/>
      <c r="SFJ42" s="244"/>
      <c r="SFK42" s="244"/>
      <c r="SFL42" s="244"/>
      <c r="SFM42" s="244"/>
      <c r="SFN42" s="244"/>
      <c r="SFO42" s="244"/>
      <c r="SFP42" s="244"/>
      <c r="SFQ42" s="244"/>
      <c r="SFR42" s="244"/>
      <c r="SFS42" s="244"/>
      <c r="SFT42" s="244"/>
      <c r="SFU42" s="244"/>
      <c r="SFV42" s="244"/>
      <c r="SFW42" s="244"/>
      <c r="SFX42" s="244"/>
      <c r="SFY42" s="244"/>
      <c r="SFZ42" s="244"/>
      <c r="SGA42" s="244"/>
      <c r="SGB42" s="244"/>
      <c r="SGC42" s="244"/>
      <c r="SGD42" s="244"/>
      <c r="SGE42" s="244"/>
      <c r="SGF42" s="244"/>
      <c r="SGG42" s="244"/>
      <c r="SGH42" s="244"/>
      <c r="SGI42" s="244"/>
      <c r="SGJ42" s="244"/>
      <c r="SGK42" s="244"/>
      <c r="SGL42" s="244"/>
      <c r="SGM42" s="244"/>
      <c r="SGN42" s="244"/>
      <c r="SGO42" s="244"/>
      <c r="SGP42" s="244"/>
      <c r="SGQ42" s="244"/>
      <c r="SGR42" s="244"/>
      <c r="SGS42" s="244"/>
      <c r="SGT42" s="244"/>
      <c r="SGU42" s="244"/>
      <c r="SGV42" s="244"/>
      <c r="SGW42" s="244"/>
      <c r="SGX42" s="244"/>
      <c r="SGY42" s="244"/>
      <c r="SGZ42" s="244"/>
      <c r="SHA42" s="244"/>
      <c r="SHB42" s="244"/>
      <c r="SHC42" s="244"/>
      <c r="SHD42" s="244"/>
      <c r="SHE42" s="244"/>
      <c r="SHF42" s="244"/>
      <c r="SHG42" s="244"/>
      <c r="SHH42" s="244"/>
      <c r="SHI42" s="244"/>
      <c r="SHJ42" s="244"/>
      <c r="SHK42" s="244"/>
      <c r="SHL42" s="244"/>
      <c r="SHM42" s="244"/>
      <c r="SHN42" s="244"/>
      <c r="SHO42" s="244"/>
      <c r="SHP42" s="244"/>
      <c r="SHQ42" s="244"/>
      <c r="SHR42" s="244"/>
      <c r="SHS42" s="244"/>
      <c r="SHT42" s="244"/>
      <c r="SHU42" s="244"/>
      <c r="SHV42" s="244"/>
      <c r="SHW42" s="244"/>
      <c r="SHX42" s="244"/>
      <c r="SHY42" s="244"/>
      <c r="SHZ42" s="244"/>
      <c r="SIA42" s="244"/>
      <c r="SIB42" s="244"/>
      <c r="SIC42" s="244"/>
      <c r="SID42" s="244"/>
      <c r="SIE42" s="244"/>
      <c r="SIF42" s="244"/>
      <c r="SIG42" s="244"/>
      <c r="SIH42" s="244"/>
      <c r="SII42" s="244"/>
      <c r="SIJ42" s="244"/>
      <c r="SIK42" s="244"/>
      <c r="SIL42" s="244"/>
      <c r="SIM42" s="244"/>
      <c r="SIN42" s="244"/>
      <c r="SIO42" s="244"/>
      <c r="SIP42" s="244"/>
      <c r="SIQ42" s="244"/>
      <c r="SIR42" s="244"/>
      <c r="SIS42" s="244"/>
      <c r="SIT42" s="244"/>
      <c r="SIU42" s="244"/>
      <c r="SIV42" s="244"/>
      <c r="SIW42" s="244"/>
      <c r="SIX42" s="244"/>
      <c r="SIY42" s="244"/>
      <c r="SIZ42" s="244"/>
      <c r="SJA42" s="244"/>
      <c r="SJB42" s="244"/>
      <c r="SJC42" s="244"/>
      <c r="SJD42" s="244"/>
      <c r="SJE42" s="244"/>
      <c r="SJF42" s="244"/>
      <c r="SJG42" s="244"/>
      <c r="SJH42" s="244"/>
      <c r="SJI42" s="244"/>
      <c r="SJJ42" s="244"/>
      <c r="SJK42" s="244"/>
      <c r="SJL42" s="244"/>
      <c r="SJM42" s="244"/>
      <c r="SJN42" s="244"/>
      <c r="SJO42" s="244"/>
      <c r="SJP42" s="244"/>
      <c r="SJQ42" s="244"/>
      <c r="SJR42" s="244"/>
      <c r="SJS42" s="244"/>
      <c r="SJT42" s="244"/>
      <c r="SJU42" s="244"/>
      <c r="SJV42" s="244"/>
      <c r="SJW42" s="244"/>
      <c r="SJX42" s="244"/>
      <c r="SJY42" s="244"/>
      <c r="SJZ42" s="244"/>
      <c r="SKA42" s="244"/>
      <c r="SKB42" s="244"/>
      <c r="SKC42" s="244"/>
      <c r="SKD42" s="244"/>
      <c r="SKE42" s="244"/>
      <c r="SKF42" s="244"/>
      <c r="SKG42" s="244"/>
      <c r="SKH42" s="244"/>
      <c r="SKI42" s="244"/>
      <c r="SKJ42" s="244"/>
      <c r="SKK42" s="244"/>
      <c r="SKL42" s="244"/>
      <c r="SKM42" s="244"/>
      <c r="SKN42" s="244"/>
      <c r="SKO42" s="244"/>
      <c r="SKP42" s="244"/>
      <c r="SKQ42" s="244"/>
      <c r="SKR42" s="244"/>
      <c r="SKS42" s="244"/>
      <c r="SKT42" s="244"/>
      <c r="SKU42" s="244"/>
      <c r="SKV42" s="244"/>
      <c r="SKW42" s="244"/>
      <c r="SKX42" s="244"/>
      <c r="SKY42" s="244"/>
      <c r="SKZ42" s="244"/>
      <c r="SLA42" s="244"/>
      <c r="SLB42" s="244"/>
      <c r="SLC42" s="244"/>
      <c r="SLD42" s="244"/>
      <c r="SLE42" s="244"/>
      <c r="SLF42" s="244"/>
      <c r="SLG42" s="244"/>
      <c r="SLH42" s="244"/>
      <c r="SLI42" s="244"/>
      <c r="SLJ42" s="244"/>
      <c r="SLK42" s="244"/>
      <c r="SLL42" s="244"/>
      <c r="SLM42" s="244"/>
      <c r="SLN42" s="244"/>
      <c r="SLO42" s="244"/>
      <c r="SLP42" s="244"/>
      <c r="SLQ42" s="244"/>
      <c r="SLR42" s="244"/>
      <c r="SLS42" s="244"/>
      <c r="SLT42" s="244"/>
      <c r="SLU42" s="244"/>
      <c r="SLV42" s="244"/>
      <c r="SLW42" s="244"/>
      <c r="SLX42" s="244"/>
      <c r="SLY42" s="244"/>
      <c r="SLZ42" s="244"/>
      <c r="SMA42" s="244"/>
      <c r="SMB42" s="244"/>
      <c r="SMC42" s="244"/>
      <c r="SMD42" s="244"/>
      <c r="SME42" s="244"/>
      <c r="SMF42" s="244"/>
      <c r="SMG42" s="244"/>
      <c r="SMH42" s="244"/>
      <c r="SMI42" s="244"/>
      <c r="SMJ42" s="244"/>
      <c r="SMK42" s="244"/>
      <c r="SML42" s="244"/>
      <c r="SMM42" s="244"/>
      <c r="SMN42" s="244"/>
      <c r="SMO42" s="244"/>
      <c r="SMP42" s="244"/>
      <c r="SMQ42" s="244"/>
      <c r="SMR42" s="244"/>
      <c r="SMS42" s="244"/>
      <c r="SMT42" s="244"/>
      <c r="SMU42" s="244"/>
      <c r="SMV42" s="244"/>
      <c r="SMW42" s="244"/>
      <c r="SMX42" s="244"/>
      <c r="SMY42" s="244"/>
      <c r="SMZ42" s="244"/>
      <c r="SNA42" s="244"/>
      <c r="SNB42" s="244"/>
      <c r="SNC42" s="244"/>
      <c r="SND42" s="244"/>
      <c r="SNE42" s="244"/>
      <c r="SNF42" s="244"/>
      <c r="SNG42" s="244"/>
      <c r="SNH42" s="244"/>
      <c r="SNI42" s="244"/>
      <c r="SNJ42" s="244"/>
      <c r="SNK42" s="244"/>
      <c r="SNL42" s="244"/>
      <c r="SNM42" s="244"/>
      <c r="SNN42" s="244"/>
      <c r="SNO42" s="244"/>
      <c r="SNP42" s="244"/>
      <c r="SNQ42" s="244"/>
      <c r="SNR42" s="244"/>
      <c r="SNS42" s="244"/>
      <c r="SNT42" s="244"/>
      <c r="SNU42" s="244"/>
      <c r="SNV42" s="244"/>
      <c r="SNW42" s="244"/>
      <c r="SNX42" s="244"/>
      <c r="SNY42" s="244"/>
      <c r="SNZ42" s="244"/>
      <c r="SOA42" s="244"/>
      <c r="SOB42" s="244"/>
      <c r="SOC42" s="244"/>
      <c r="SOD42" s="244"/>
      <c r="SOE42" s="244"/>
      <c r="SOF42" s="244"/>
      <c r="SOG42" s="244"/>
      <c r="SOH42" s="244"/>
      <c r="SOI42" s="244"/>
      <c r="SOJ42" s="244"/>
      <c r="SOK42" s="244"/>
      <c r="SOL42" s="244"/>
      <c r="SOM42" s="244"/>
      <c r="SON42" s="244"/>
      <c r="SOO42" s="244"/>
      <c r="SOP42" s="244"/>
      <c r="SOQ42" s="244"/>
      <c r="SOR42" s="244"/>
      <c r="SOS42" s="244"/>
      <c r="SOT42" s="244"/>
      <c r="SOU42" s="244"/>
      <c r="SOV42" s="244"/>
      <c r="SOW42" s="244"/>
      <c r="SOX42" s="244"/>
      <c r="SOY42" s="244"/>
      <c r="SOZ42" s="244"/>
      <c r="SPA42" s="244"/>
      <c r="SPB42" s="244"/>
      <c r="SPC42" s="244"/>
      <c r="SPD42" s="244"/>
      <c r="SPE42" s="244"/>
      <c r="SPF42" s="244"/>
      <c r="SPG42" s="244"/>
      <c r="SPH42" s="244"/>
      <c r="SPI42" s="244"/>
      <c r="SPJ42" s="244"/>
      <c r="SPK42" s="244"/>
      <c r="SPL42" s="244"/>
      <c r="SPM42" s="244"/>
      <c r="SPN42" s="244"/>
      <c r="SPO42" s="244"/>
      <c r="SPP42" s="244"/>
      <c r="SPQ42" s="244"/>
      <c r="SPR42" s="244"/>
      <c r="SPS42" s="244"/>
      <c r="SPT42" s="244"/>
      <c r="SPU42" s="244"/>
      <c r="SPV42" s="244"/>
      <c r="SPW42" s="244"/>
      <c r="SPX42" s="244"/>
      <c r="SPY42" s="244"/>
      <c r="SPZ42" s="244"/>
      <c r="SQA42" s="244"/>
      <c r="SQB42" s="244"/>
      <c r="SQC42" s="244"/>
      <c r="SQD42" s="244"/>
      <c r="SQE42" s="244"/>
      <c r="SQF42" s="244"/>
      <c r="SQG42" s="244"/>
      <c r="SQH42" s="244"/>
      <c r="SQI42" s="244"/>
      <c r="SQJ42" s="244"/>
      <c r="SQK42" s="244"/>
      <c r="SQL42" s="244"/>
      <c r="SQM42" s="244"/>
      <c r="SQN42" s="244"/>
      <c r="SQO42" s="244"/>
      <c r="SQP42" s="244"/>
      <c r="SQQ42" s="244"/>
      <c r="SQR42" s="244"/>
      <c r="SQS42" s="244"/>
      <c r="SQT42" s="244"/>
      <c r="SQU42" s="244"/>
      <c r="SQV42" s="244"/>
      <c r="SQW42" s="244"/>
      <c r="SQX42" s="244"/>
      <c r="SQY42" s="244"/>
      <c r="SQZ42" s="244"/>
      <c r="SRA42" s="244"/>
      <c r="SRB42" s="244"/>
      <c r="SRC42" s="244"/>
      <c r="SRD42" s="244"/>
      <c r="SRE42" s="244"/>
      <c r="SRF42" s="244"/>
      <c r="SRG42" s="244"/>
      <c r="SRH42" s="244"/>
      <c r="SRI42" s="244"/>
      <c r="SRJ42" s="244"/>
      <c r="SRK42" s="244"/>
      <c r="SRL42" s="244"/>
      <c r="SRM42" s="244"/>
      <c r="SRN42" s="244"/>
      <c r="SRO42" s="244"/>
      <c r="SRP42" s="244"/>
      <c r="SRQ42" s="244"/>
      <c r="SRR42" s="244"/>
      <c r="SRS42" s="244"/>
      <c r="SRT42" s="244"/>
      <c r="SRU42" s="244"/>
      <c r="SRV42" s="244"/>
      <c r="SRW42" s="244"/>
      <c r="SRX42" s="244"/>
      <c r="SRY42" s="244"/>
      <c r="SRZ42" s="244"/>
      <c r="SSA42" s="244"/>
      <c r="SSB42" s="244"/>
      <c r="SSC42" s="244"/>
      <c r="SSD42" s="244"/>
      <c r="SSE42" s="244"/>
      <c r="SSF42" s="244"/>
      <c r="SSG42" s="244"/>
      <c r="SSH42" s="244"/>
      <c r="SSI42" s="244"/>
      <c r="SSJ42" s="244"/>
      <c r="SSK42" s="244"/>
      <c r="SSL42" s="244"/>
      <c r="SSM42" s="244"/>
      <c r="SSN42" s="244"/>
      <c r="SSO42" s="244"/>
      <c r="SSP42" s="244"/>
      <c r="SSQ42" s="244"/>
      <c r="SSR42" s="244"/>
      <c r="SSS42" s="244"/>
      <c r="SST42" s="244"/>
      <c r="SSU42" s="244"/>
      <c r="SSV42" s="244"/>
      <c r="SSW42" s="244"/>
      <c r="SSX42" s="244"/>
      <c r="SSY42" s="244"/>
      <c r="SSZ42" s="244"/>
      <c r="STA42" s="244"/>
      <c r="STB42" s="244"/>
      <c r="STC42" s="244"/>
      <c r="STD42" s="244"/>
      <c r="STE42" s="244"/>
      <c r="STF42" s="244"/>
      <c r="STG42" s="244"/>
      <c r="STH42" s="244"/>
      <c r="STI42" s="244"/>
      <c r="STJ42" s="244"/>
      <c r="STK42" s="244"/>
      <c r="STL42" s="244"/>
      <c r="STM42" s="244"/>
      <c r="STN42" s="244"/>
      <c r="STO42" s="244"/>
      <c r="STP42" s="244"/>
      <c r="STQ42" s="244"/>
      <c r="STR42" s="244"/>
      <c r="STS42" s="244"/>
      <c r="STT42" s="244"/>
      <c r="STU42" s="244"/>
      <c r="STV42" s="244"/>
      <c r="STW42" s="244"/>
      <c r="STX42" s="244"/>
      <c r="STY42" s="244"/>
      <c r="STZ42" s="244"/>
      <c r="SUA42" s="244"/>
      <c r="SUB42" s="244"/>
      <c r="SUC42" s="244"/>
      <c r="SUD42" s="244"/>
      <c r="SUE42" s="244"/>
      <c r="SUF42" s="244"/>
      <c r="SUG42" s="244"/>
      <c r="SUH42" s="244"/>
      <c r="SUI42" s="244"/>
      <c r="SUJ42" s="244"/>
      <c r="SUK42" s="244"/>
      <c r="SUL42" s="244"/>
      <c r="SUM42" s="244"/>
      <c r="SUN42" s="244"/>
      <c r="SUO42" s="244"/>
      <c r="SUP42" s="244"/>
      <c r="SUQ42" s="244"/>
      <c r="SUR42" s="244"/>
      <c r="SUS42" s="244"/>
      <c r="SUT42" s="244"/>
      <c r="SUU42" s="244"/>
      <c r="SUV42" s="244"/>
      <c r="SUW42" s="244"/>
      <c r="SUX42" s="244"/>
      <c r="SUY42" s="244"/>
      <c r="SUZ42" s="244"/>
      <c r="SVA42" s="244"/>
      <c r="SVB42" s="244"/>
      <c r="SVC42" s="244"/>
      <c r="SVD42" s="244"/>
      <c r="SVE42" s="244"/>
      <c r="SVF42" s="244"/>
      <c r="SVG42" s="244"/>
      <c r="SVH42" s="244"/>
      <c r="SVI42" s="244"/>
      <c r="SVJ42" s="244"/>
      <c r="SVK42" s="244"/>
      <c r="SVL42" s="244"/>
      <c r="SVM42" s="244"/>
      <c r="SVN42" s="244"/>
      <c r="SVO42" s="244"/>
      <c r="SVP42" s="244"/>
      <c r="SVQ42" s="244"/>
      <c r="SVR42" s="244"/>
      <c r="SVS42" s="244"/>
      <c r="SVT42" s="244"/>
      <c r="SVU42" s="244"/>
      <c r="SVV42" s="244"/>
      <c r="SVW42" s="244"/>
      <c r="SVX42" s="244"/>
      <c r="SVY42" s="244"/>
      <c r="SVZ42" s="244"/>
      <c r="SWA42" s="244"/>
      <c r="SWB42" s="244"/>
      <c r="SWC42" s="244"/>
      <c r="SWD42" s="244"/>
      <c r="SWE42" s="244"/>
      <c r="SWF42" s="244"/>
      <c r="SWG42" s="244"/>
      <c r="SWH42" s="244"/>
      <c r="SWI42" s="244"/>
      <c r="SWJ42" s="244"/>
      <c r="SWK42" s="244"/>
      <c r="SWL42" s="244"/>
      <c r="SWM42" s="244"/>
      <c r="SWN42" s="244"/>
      <c r="SWO42" s="244"/>
      <c r="SWP42" s="244"/>
      <c r="SWQ42" s="244"/>
      <c r="SWR42" s="244"/>
      <c r="SWS42" s="244"/>
      <c r="SWT42" s="244"/>
      <c r="SWU42" s="244"/>
      <c r="SWV42" s="244"/>
      <c r="SWW42" s="244"/>
      <c r="SWX42" s="244"/>
      <c r="SWY42" s="244"/>
      <c r="SWZ42" s="244"/>
      <c r="SXA42" s="244"/>
      <c r="SXB42" s="244"/>
      <c r="SXC42" s="244"/>
      <c r="SXD42" s="244"/>
      <c r="SXE42" s="244"/>
      <c r="SXF42" s="244"/>
      <c r="SXG42" s="244"/>
      <c r="SXH42" s="244"/>
      <c r="SXI42" s="244"/>
      <c r="SXJ42" s="244"/>
      <c r="SXK42" s="244"/>
      <c r="SXL42" s="244"/>
      <c r="SXM42" s="244"/>
      <c r="SXN42" s="244"/>
      <c r="SXO42" s="244"/>
      <c r="SXP42" s="244"/>
      <c r="SXQ42" s="244"/>
      <c r="SXR42" s="244"/>
      <c r="SXS42" s="244"/>
      <c r="SXT42" s="244"/>
      <c r="SXU42" s="244"/>
      <c r="SXV42" s="244"/>
      <c r="SXW42" s="244"/>
      <c r="SXX42" s="244"/>
      <c r="SXY42" s="244"/>
      <c r="SXZ42" s="244"/>
      <c r="SYA42" s="244"/>
      <c r="SYB42" s="244"/>
      <c r="SYC42" s="244"/>
      <c r="SYD42" s="244"/>
      <c r="SYE42" s="244"/>
      <c r="SYF42" s="244"/>
      <c r="SYG42" s="244"/>
      <c r="SYH42" s="244"/>
      <c r="SYI42" s="244"/>
      <c r="SYJ42" s="244"/>
      <c r="SYK42" s="244"/>
      <c r="SYL42" s="244"/>
      <c r="SYM42" s="244"/>
      <c r="SYN42" s="244"/>
      <c r="SYO42" s="244"/>
      <c r="SYP42" s="244"/>
      <c r="SYQ42" s="244"/>
      <c r="SYR42" s="244"/>
      <c r="SYS42" s="244"/>
      <c r="SYT42" s="244"/>
      <c r="SYU42" s="244"/>
      <c r="SYV42" s="244"/>
      <c r="SYW42" s="244"/>
      <c r="SYX42" s="244"/>
      <c r="SYY42" s="244"/>
      <c r="SYZ42" s="244"/>
      <c r="SZA42" s="244"/>
      <c r="SZB42" s="244"/>
      <c r="SZC42" s="244"/>
      <c r="SZD42" s="244"/>
      <c r="SZE42" s="244"/>
      <c r="SZF42" s="244"/>
      <c r="SZG42" s="244"/>
      <c r="SZH42" s="244"/>
      <c r="SZI42" s="244"/>
      <c r="SZJ42" s="244"/>
      <c r="SZK42" s="244"/>
      <c r="SZL42" s="244"/>
      <c r="SZM42" s="244"/>
      <c r="SZN42" s="244"/>
      <c r="SZO42" s="244"/>
      <c r="SZP42" s="244"/>
      <c r="SZQ42" s="244"/>
      <c r="SZR42" s="244"/>
      <c r="SZS42" s="244"/>
      <c r="SZT42" s="244"/>
      <c r="SZU42" s="244"/>
      <c r="SZV42" s="244"/>
      <c r="SZW42" s="244"/>
      <c r="SZX42" s="244"/>
      <c r="SZY42" s="244"/>
      <c r="SZZ42" s="244"/>
      <c r="TAA42" s="244"/>
      <c r="TAB42" s="244"/>
      <c r="TAC42" s="244"/>
      <c r="TAD42" s="244"/>
      <c r="TAE42" s="244"/>
      <c r="TAF42" s="244"/>
      <c r="TAG42" s="244"/>
      <c r="TAH42" s="244"/>
      <c r="TAI42" s="244"/>
      <c r="TAJ42" s="244"/>
      <c r="TAK42" s="244"/>
      <c r="TAL42" s="244"/>
      <c r="TAM42" s="244"/>
      <c r="TAN42" s="244"/>
      <c r="TAO42" s="244"/>
      <c r="TAP42" s="244"/>
      <c r="TAQ42" s="244"/>
      <c r="TAR42" s="244"/>
      <c r="TAS42" s="244"/>
      <c r="TAT42" s="244"/>
      <c r="TAU42" s="244"/>
      <c r="TAV42" s="244"/>
      <c r="TAW42" s="244"/>
      <c r="TAX42" s="244"/>
      <c r="TAY42" s="244"/>
      <c r="TAZ42" s="244"/>
      <c r="TBA42" s="244"/>
      <c r="TBB42" s="244"/>
      <c r="TBC42" s="244"/>
      <c r="TBD42" s="244"/>
      <c r="TBE42" s="244"/>
      <c r="TBF42" s="244"/>
      <c r="TBG42" s="244"/>
      <c r="TBH42" s="244"/>
      <c r="TBI42" s="244"/>
      <c r="TBJ42" s="244"/>
      <c r="TBK42" s="244"/>
      <c r="TBL42" s="244"/>
      <c r="TBM42" s="244"/>
      <c r="TBN42" s="244"/>
      <c r="TBO42" s="244"/>
      <c r="TBP42" s="244"/>
      <c r="TBQ42" s="244"/>
      <c r="TBR42" s="244"/>
      <c r="TBS42" s="244"/>
      <c r="TBT42" s="244"/>
      <c r="TBU42" s="244"/>
      <c r="TBV42" s="244"/>
      <c r="TBW42" s="244"/>
      <c r="TBX42" s="244"/>
      <c r="TBY42" s="244"/>
      <c r="TBZ42" s="244"/>
      <c r="TCA42" s="244"/>
      <c r="TCB42" s="244"/>
      <c r="TCC42" s="244"/>
      <c r="TCD42" s="244"/>
      <c r="TCE42" s="244"/>
      <c r="TCF42" s="244"/>
      <c r="TCG42" s="244"/>
      <c r="TCH42" s="244"/>
      <c r="TCI42" s="244"/>
      <c r="TCJ42" s="244"/>
      <c r="TCK42" s="244"/>
      <c r="TCL42" s="244"/>
      <c r="TCM42" s="244"/>
      <c r="TCN42" s="244"/>
      <c r="TCO42" s="244"/>
      <c r="TCP42" s="244"/>
      <c r="TCQ42" s="244"/>
      <c r="TCR42" s="244"/>
      <c r="TCS42" s="244"/>
      <c r="TCT42" s="244"/>
      <c r="TCU42" s="244"/>
      <c r="TCV42" s="244"/>
      <c r="TCW42" s="244"/>
      <c r="TCX42" s="244"/>
      <c r="TCY42" s="244"/>
      <c r="TCZ42" s="244"/>
      <c r="TDA42" s="244"/>
      <c r="TDB42" s="244"/>
      <c r="TDC42" s="244"/>
      <c r="TDD42" s="244"/>
      <c r="TDE42" s="244"/>
      <c r="TDF42" s="244"/>
      <c r="TDG42" s="244"/>
      <c r="TDH42" s="244"/>
      <c r="TDI42" s="244"/>
      <c r="TDJ42" s="244"/>
      <c r="TDK42" s="244"/>
      <c r="TDL42" s="244"/>
      <c r="TDM42" s="244"/>
      <c r="TDN42" s="244"/>
      <c r="TDO42" s="244"/>
      <c r="TDP42" s="244"/>
      <c r="TDQ42" s="244"/>
      <c r="TDR42" s="244"/>
      <c r="TDS42" s="244"/>
      <c r="TDT42" s="244"/>
      <c r="TDU42" s="244"/>
      <c r="TDV42" s="244"/>
      <c r="TDW42" s="244"/>
      <c r="TDX42" s="244"/>
      <c r="TDY42" s="244"/>
      <c r="TDZ42" s="244"/>
      <c r="TEA42" s="244"/>
      <c r="TEB42" s="244"/>
      <c r="TEC42" s="244"/>
      <c r="TED42" s="244"/>
      <c r="TEE42" s="244"/>
      <c r="TEF42" s="244"/>
      <c r="TEG42" s="244"/>
      <c r="TEH42" s="244"/>
      <c r="TEI42" s="244"/>
      <c r="TEJ42" s="244"/>
      <c r="TEK42" s="244"/>
      <c r="TEL42" s="244"/>
      <c r="TEM42" s="244"/>
      <c r="TEN42" s="244"/>
      <c r="TEO42" s="244"/>
      <c r="TEP42" s="244"/>
      <c r="TEQ42" s="244"/>
      <c r="TER42" s="244"/>
      <c r="TES42" s="244"/>
      <c r="TET42" s="244"/>
      <c r="TEU42" s="244"/>
      <c r="TEV42" s="244"/>
      <c r="TEW42" s="244"/>
      <c r="TEX42" s="244"/>
      <c r="TEY42" s="244"/>
      <c r="TEZ42" s="244"/>
      <c r="TFA42" s="244"/>
      <c r="TFB42" s="244"/>
      <c r="TFC42" s="244"/>
      <c r="TFD42" s="244"/>
      <c r="TFE42" s="244"/>
      <c r="TFF42" s="244"/>
      <c r="TFG42" s="244"/>
      <c r="TFH42" s="244"/>
      <c r="TFI42" s="244"/>
      <c r="TFJ42" s="244"/>
      <c r="TFK42" s="244"/>
      <c r="TFL42" s="244"/>
      <c r="TFM42" s="244"/>
      <c r="TFN42" s="244"/>
      <c r="TFO42" s="244"/>
      <c r="TFP42" s="244"/>
      <c r="TFQ42" s="244"/>
      <c r="TFR42" s="244"/>
      <c r="TFS42" s="244"/>
      <c r="TFT42" s="244"/>
      <c r="TFU42" s="244"/>
      <c r="TFV42" s="244"/>
      <c r="TFW42" s="244"/>
      <c r="TFX42" s="244"/>
      <c r="TFY42" s="244"/>
      <c r="TFZ42" s="244"/>
      <c r="TGA42" s="244"/>
      <c r="TGB42" s="244"/>
      <c r="TGC42" s="244"/>
      <c r="TGD42" s="244"/>
      <c r="TGE42" s="244"/>
      <c r="TGF42" s="244"/>
      <c r="TGG42" s="244"/>
      <c r="TGH42" s="244"/>
      <c r="TGI42" s="244"/>
      <c r="TGJ42" s="244"/>
      <c r="TGK42" s="244"/>
      <c r="TGL42" s="244"/>
      <c r="TGM42" s="244"/>
      <c r="TGN42" s="244"/>
      <c r="TGO42" s="244"/>
      <c r="TGP42" s="244"/>
      <c r="TGQ42" s="244"/>
      <c r="TGR42" s="244"/>
      <c r="TGS42" s="244"/>
      <c r="TGT42" s="244"/>
      <c r="TGU42" s="244"/>
      <c r="TGV42" s="244"/>
      <c r="TGW42" s="244"/>
      <c r="TGX42" s="244"/>
      <c r="TGY42" s="244"/>
      <c r="TGZ42" s="244"/>
      <c r="THA42" s="244"/>
      <c r="THB42" s="244"/>
      <c r="THC42" s="244"/>
      <c r="THD42" s="244"/>
      <c r="THE42" s="244"/>
      <c r="THF42" s="244"/>
      <c r="THG42" s="244"/>
      <c r="THH42" s="244"/>
      <c r="THI42" s="244"/>
      <c r="THJ42" s="244"/>
      <c r="THK42" s="244"/>
      <c r="THL42" s="244"/>
      <c r="THM42" s="244"/>
      <c r="THN42" s="244"/>
      <c r="THO42" s="244"/>
      <c r="THP42" s="244"/>
      <c r="THQ42" s="244"/>
      <c r="THR42" s="244"/>
      <c r="THS42" s="244"/>
      <c r="THT42" s="244"/>
      <c r="THU42" s="244"/>
      <c r="THV42" s="244"/>
      <c r="THW42" s="244"/>
      <c r="THX42" s="244"/>
      <c r="THY42" s="244"/>
      <c r="THZ42" s="244"/>
      <c r="TIA42" s="244"/>
      <c r="TIB42" s="244"/>
      <c r="TIC42" s="244"/>
      <c r="TID42" s="244"/>
      <c r="TIE42" s="244"/>
      <c r="TIF42" s="244"/>
      <c r="TIG42" s="244"/>
      <c r="TIH42" s="244"/>
      <c r="TII42" s="244"/>
      <c r="TIJ42" s="244"/>
      <c r="TIK42" s="244"/>
      <c r="TIL42" s="244"/>
      <c r="TIM42" s="244"/>
      <c r="TIN42" s="244"/>
      <c r="TIO42" s="244"/>
      <c r="TIP42" s="244"/>
      <c r="TIQ42" s="244"/>
      <c r="TIR42" s="244"/>
      <c r="TIS42" s="244"/>
      <c r="TIT42" s="244"/>
      <c r="TIU42" s="244"/>
      <c r="TIV42" s="244"/>
      <c r="TIW42" s="244"/>
      <c r="TIX42" s="244"/>
      <c r="TIY42" s="244"/>
      <c r="TIZ42" s="244"/>
      <c r="TJA42" s="244"/>
      <c r="TJB42" s="244"/>
      <c r="TJC42" s="244"/>
      <c r="TJD42" s="244"/>
      <c r="TJE42" s="244"/>
      <c r="TJF42" s="244"/>
      <c r="TJG42" s="244"/>
      <c r="TJH42" s="244"/>
      <c r="TJI42" s="244"/>
      <c r="TJJ42" s="244"/>
      <c r="TJK42" s="244"/>
      <c r="TJL42" s="244"/>
      <c r="TJM42" s="244"/>
      <c r="TJN42" s="244"/>
      <c r="TJO42" s="244"/>
      <c r="TJP42" s="244"/>
      <c r="TJQ42" s="244"/>
      <c r="TJR42" s="244"/>
      <c r="TJS42" s="244"/>
      <c r="TJT42" s="244"/>
      <c r="TJU42" s="244"/>
      <c r="TJV42" s="244"/>
      <c r="TJW42" s="244"/>
      <c r="TJX42" s="244"/>
      <c r="TJY42" s="244"/>
      <c r="TJZ42" s="244"/>
      <c r="TKA42" s="244"/>
      <c r="TKB42" s="244"/>
      <c r="TKC42" s="244"/>
      <c r="TKD42" s="244"/>
      <c r="TKE42" s="244"/>
      <c r="TKF42" s="244"/>
      <c r="TKG42" s="244"/>
      <c r="TKH42" s="244"/>
      <c r="TKI42" s="244"/>
      <c r="TKJ42" s="244"/>
      <c r="TKK42" s="244"/>
      <c r="TKL42" s="244"/>
      <c r="TKM42" s="244"/>
      <c r="TKN42" s="244"/>
      <c r="TKO42" s="244"/>
      <c r="TKP42" s="244"/>
      <c r="TKQ42" s="244"/>
      <c r="TKR42" s="244"/>
      <c r="TKS42" s="244"/>
      <c r="TKT42" s="244"/>
      <c r="TKU42" s="244"/>
      <c r="TKV42" s="244"/>
      <c r="TKW42" s="244"/>
      <c r="TKX42" s="244"/>
      <c r="TKY42" s="244"/>
      <c r="TKZ42" s="244"/>
      <c r="TLA42" s="244"/>
      <c r="TLB42" s="244"/>
      <c r="TLC42" s="244"/>
      <c r="TLD42" s="244"/>
      <c r="TLE42" s="244"/>
      <c r="TLF42" s="244"/>
      <c r="TLG42" s="244"/>
      <c r="TLH42" s="244"/>
      <c r="TLI42" s="244"/>
      <c r="TLJ42" s="244"/>
      <c r="TLK42" s="244"/>
      <c r="TLL42" s="244"/>
      <c r="TLM42" s="244"/>
      <c r="TLN42" s="244"/>
      <c r="TLO42" s="244"/>
      <c r="TLP42" s="244"/>
      <c r="TLQ42" s="244"/>
      <c r="TLR42" s="244"/>
      <c r="TLS42" s="244"/>
      <c r="TLT42" s="244"/>
      <c r="TLU42" s="244"/>
      <c r="TLV42" s="244"/>
      <c r="TLW42" s="244"/>
      <c r="TLX42" s="244"/>
      <c r="TLY42" s="244"/>
      <c r="TLZ42" s="244"/>
      <c r="TMA42" s="244"/>
      <c r="TMB42" s="244"/>
      <c r="TMC42" s="244"/>
      <c r="TMD42" s="244"/>
      <c r="TME42" s="244"/>
      <c r="TMF42" s="244"/>
      <c r="TMG42" s="244"/>
      <c r="TMH42" s="244"/>
      <c r="TMI42" s="244"/>
      <c r="TMJ42" s="244"/>
      <c r="TMK42" s="244"/>
      <c r="TML42" s="244"/>
      <c r="TMM42" s="244"/>
      <c r="TMN42" s="244"/>
      <c r="TMO42" s="244"/>
      <c r="TMP42" s="244"/>
      <c r="TMQ42" s="244"/>
      <c r="TMR42" s="244"/>
      <c r="TMS42" s="244"/>
      <c r="TMT42" s="244"/>
      <c r="TMU42" s="244"/>
      <c r="TMV42" s="244"/>
      <c r="TMW42" s="244"/>
      <c r="TMX42" s="244"/>
      <c r="TMY42" s="244"/>
      <c r="TMZ42" s="244"/>
      <c r="TNA42" s="244"/>
      <c r="TNB42" s="244"/>
      <c r="TNC42" s="244"/>
      <c r="TND42" s="244"/>
      <c r="TNE42" s="244"/>
      <c r="TNF42" s="244"/>
      <c r="TNG42" s="244"/>
      <c r="TNH42" s="244"/>
      <c r="TNI42" s="244"/>
      <c r="TNJ42" s="244"/>
      <c r="TNK42" s="244"/>
      <c r="TNL42" s="244"/>
      <c r="TNM42" s="244"/>
      <c r="TNN42" s="244"/>
      <c r="TNO42" s="244"/>
      <c r="TNP42" s="244"/>
      <c r="TNQ42" s="244"/>
      <c r="TNR42" s="244"/>
      <c r="TNS42" s="244"/>
      <c r="TNT42" s="244"/>
      <c r="TNU42" s="244"/>
      <c r="TNV42" s="244"/>
      <c r="TNW42" s="244"/>
      <c r="TNX42" s="244"/>
      <c r="TNY42" s="244"/>
      <c r="TNZ42" s="244"/>
      <c r="TOA42" s="244"/>
      <c r="TOB42" s="244"/>
      <c r="TOC42" s="244"/>
      <c r="TOD42" s="244"/>
      <c r="TOE42" s="244"/>
      <c r="TOF42" s="244"/>
      <c r="TOG42" s="244"/>
      <c r="TOH42" s="244"/>
      <c r="TOI42" s="244"/>
      <c r="TOJ42" s="244"/>
      <c r="TOK42" s="244"/>
      <c r="TOL42" s="244"/>
      <c r="TOM42" s="244"/>
      <c r="TON42" s="244"/>
      <c r="TOO42" s="244"/>
      <c r="TOP42" s="244"/>
      <c r="TOQ42" s="244"/>
      <c r="TOR42" s="244"/>
      <c r="TOS42" s="244"/>
      <c r="TOT42" s="244"/>
      <c r="TOU42" s="244"/>
      <c r="TOV42" s="244"/>
      <c r="TOW42" s="244"/>
      <c r="TOX42" s="244"/>
      <c r="TOY42" s="244"/>
      <c r="TOZ42" s="244"/>
      <c r="TPA42" s="244"/>
      <c r="TPB42" s="244"/>
      <c r="TPC42" s="244"/>
      <c r="TPD42" s="244"/>
      <c r="TPE42" s="244"/>
      <c r="TPF42" s="244"/>
      <c r="TPG42" s="244"/>
      <c r="TPH42" s="244"/>
      <c r="TPI42" s="244"/>
      <c r="TPJ42" s="244"/>
      <c r="TPK42" s="244"/>
      <c r="TPL42" s="244"/>
      <c r="TPM42" s="244"/>
      <c r="TPN42" s="244"/>
      <c r="TPO42" s="244"/>
      <c r="TPP42" s="244"/>
      <c r="TPQ42" s="244"/>
      <c r="TPR42" s="244"/>
      <c r="TPS42" s="244"/>
      <c r="TPT42" s="244"/>
      <c r="TPU42" s="244"/>
      <c r="TPV42" s="244"/>
      <c r="TPW42" s="244"/>
      <c r="TPX42" s="244"/>
      <c r="TPY42" s="244"/>
      <c r="TPZ42" s="244"/>
      <c r="TQA42" s="244"/>
      <c r="TQB42" s="244"/>
      <c r="TQC42" s="244"/>
      <c r="TQD42" s="244"/>
      <c r="TQE42" s="244"/>
      <c r="TQF42" s="244"/>
      <c r="TQG42" s="244"/>
      <c r="TQH42" s="244"/>
      <c r="TQI42" s="244"/>
      <c r="TQJ42" s="244"/>
      <c r="TQK42" s="244"/>
      <c r="TQL42" s="244"/>
      <c r="TQM42" s="244"/>
      <c r="TQN42" s="244"/>
      <c r="TQO42" s="244"/>
      <c r="TQP42" s="244"/>
      <c r="TQQ42" s="244"/>
      <c r="TQR42" s="244"/>
      <c r="TQS42" s="244"/>
      <c r="TQT42" s="244"/>
      <c r="TQU42" s="244"/>
      <c r="TQV42" s="244"/>
      <c r="TQW42" s="244"/>
      <c r="TQX42" s="244"/>
      <c r="TQY42" s="244"/>
      <c r="TQZ42" s="244"/>
      <c r="TRA42" s="244"/>
      <c r="TRB42" s="244"/>
      <c r="TRC42" s="244"/>
      <c r="TRD42" s="244"/>
      <c r="TRE42" s="244"/>
      <c r="TRF42" s="244"/>
      <c r="TRG42" s="244"/>
      <c r="TRH42" s="244"/>
      <c r="TRI42" s="244"/>
      <c r="TRJ42" s="244"/>
      <c r="TRK42" s="244"/>
      <c r="TRL42" s="244"/>
      <c r="TRM42" s="244"/>
      <c r="TRN42" s="244"/>
      <c r="TRO42" s="244"/>
      <c r="TRP42" s="244"/>
      <c r="TRQ42" s="244"/>
      <c r="TRR42" s="244"/>
      <c r="TRS42" s="244"/>
      <c r="TRT42" s="244"/>
      <c r="TRU42" s="244"/>
      <c r="TRV42" s="244"/>
      <c r="TRW42" s="244"/>
      <c r="TRX42" s="244"/>
      <c r="TRY42" s="244"/>
      <c r="TRZ42" s="244"/>
      <c r="TSA42" s="244"/>
      <c r="TSB42" s="244"/>
      <c r="TSC42" s="244"/>
      <c r="TSD42" s="244"/>
      <c r="TSE42" s="244"/>
      <c r="TSF42" s="244"/>
      <c r="TSG42" s="244"/>
      <c r="TSH42" s="244"/>
      <c r="TSI42" s="244"/>
      <c r="TSJ42" s="244"/>
      <c r="TSK42" s="244"/>
      <c r="TSL42" s="244"/>
      <c r="TSM42" s="244"/>
      <c r="TSN42" s="244"/>
      <c r="TSO42" s="244"/>
      <c r="TSP42" s="244"/>
      <c r="TSQ42" s="244"/>
      <c r="TSR42" s="244"/>
      <c r="TSS42" s="244"/>
      <c r="TST42" s="244"/>
      <c r="TSU42" s="244"/>
      <c r="TSV42" s="244"/>
      <c r="TSW42" s="244"/>
      <c r="TSX42" s="244"/>
      <c r="TSY42" s="244"/>
      <c r="TSZ42" s="244"/>
      <c r="TTA42" s="244"/>
      <c r="TTB42" s="244"/>
      <c r="TTC42" s="244"/>
      <c r="TTD42" s="244"/>
      <c r="TTE42" s="244"/>
      <c r="TTF42" s="244"/>
      <c r="TTG42" s="244"/>
      <c r="TTH42" s="244"/>
      <c r="TTI42" s="244"/>
      <c r="TTJ42" s="244"/>
      <c r="TTK42" s="244"/>
      <c r="TTL42" s="244"/>
      <c r="TTM42" s="244"/>
      <c r="TTN42" s="244"/>
      <c r="TTO42" s="244"/>
      <c r="TTP42" s="244"/>
      <c r="TTQ42" s="244"/>
      <c r="TTR42" s="244"/>
      <c r="TTS42" s="244"/>
      <c r="TTT42" s="244"/>
      <c r="TTU42" s="244"/>
      <c r="TTV42" s="244"/>
      <c r="TTW42" s="244"/>
      <c r="TTX42" s="244"/>
      <c r="TTY42" s="244"/>
      <c r="TTZ42" s="244"/>
      <c r="TUA42" s="244"/>
      <c r="TUB42" s="244"/>
      <c r="TUC42" s="244"/>
      <c r="TUD42" s="244"/>
      <c r="TUE42" s="244"/>
      <c r="TUF42" s="244"/>
      <c r="TUG42" s="244"/>
      <c r="TUH42" s="244"/>
      <c r="TUI42" s="244"/>
      <c r="TUJ42" s="244"/>
      <c r="TUK42" s="244"/>
      <c r="TUL42" s="244"/>
      <c r="TUM42" s="244"/>
      <c r="TUN42" s="244"/>
      <c r="TUO42" s="244"/>
      <c r="TUP42" s="244"/>
      <c r="TUQ42" s="244"/>
      <c r="TUR42" s="244"/>
      <c r="TUS42" s="244"/>
      <c r="TUT42" s="244"/>
      <c r="TUU42" s="244"/>
      <c r="TUV42" s="244"/>
      <c r="TUW42" s="244"/>
      <c r="TUX42" s="244"/>
      <c r="TUY42" s="244"/>
      <c r="TUZ42" s="244"/>
      <c r="TVA42" s="244"/>
      <c r="TVB42" s="244"/>
      <c r="TVC42" s="244"/>
      <c r="TVD42" s="244"/>
      <c r="TVE42" s="244"/>
      <c r="TVF42" s="244"/>
      <c r="TVG42" s="244"/>
      <c r="TVH42" s="244"/>
      <c r="TVI42" s="244"/>
      <c r="TVJ42" s="244"/>
      <c r="TVK42" s="244"/>
      <c r="TVL42" s="244"/>
      <c r="TVM42" s="244"/>
      <c r="TVN42" s="244"/>
      <c r="TVO42" s="244"/>
      <c r="TVP42" s="244"/>
      <c r="TVQ42" s="244"/>
      <c r="TVR42" s="244"/>
      <c r="TVS42" s="244"/>
      <c r="TVT42" s="244"/>
      <c r="TVU42" s="244"/>
      <c r="TVV42" s="244"/>
      <c r="TVW42" s="244"/>
      <c r="TVX42" s="244"/>
      <c r="TVY42" s="244"/>
      <c r="TVZ42" s="244"/>
      <c r="TWA42" s="244"/>
      <c r="TWB42" s="244"/>
      <c r="TWC42" s="244"/>
      <c r="TWD42" s="244"/>
      <c r="TWE42" s="244"/>
      <c r="TWF42" s="244"/>
      <c r="TWG42" s="244"/>
      <c r="TWH42" s="244"/>
      <c r="TWI42" s="244"/>
      <c r="TWJ42" s="244"/>
      <c r="TWK42" s="244"/>
      <c r="TWL42" s="244"/>
      <c r="TWM42" s="244"/>
      <c r="TWN42" s="244"/>
      <c r="TWO42" s="244"/>
      <c r="TWP42" s="244"/>
      <c r="TWQ42" s="244"/>
      <c r="TWR42" s="244"/>
      <c r="TWS42" s="244"/>
      <c r="TWT42" s="244"/>
      <c r="TWU42" s="244"/>
      <c r="TWV42" s="244"/>
      <c r="TWW42" s="244"/>
      <c r="TWX42" s="244"/>
      <c r="TWY42" s="244"/>
      <c r="TWZ42" s="244"/>
      <c r="TXA42" s="244"/>
      <c r="TXB42" s="244"/>
      <c r="TXC42" s="244"/>
      <c r="TXD42" s="244"/>
      <c r="TXE42" s="244"/>
      <c r="TXF42" s="244"/>
      <c r="TXG42" s="244"/>
      <c r="TXH42" s="244"/>
      <c r="TXI42" s="244"/>
      <c r="TXJ42" s="244"/>
      <c r="TXK42" s="244"/>
      <c r="TXL42" s="244"/>
      <c r="TXM42" s="244"/>
      <c r="TXN42" s="244"/>
      <c r="TXO42" s="244"/>
      <c r="TXP42" s="244"/>
      <c r="TXQ42" s="244"/>
      <c r="TXR42" s="244"/>
      <c r="TXS42" s="244"/>
      <c r="TXT42" s="244"/>
      <c r="TXU42" s="244"/>
      <c r="TXV42" s="244"/>
      <c r="TXW42" s="244"/>
      <c r="TXX42" s="244"/>
      <c r="TXY42" s="244"/>
      <c r="TXZ42" s="244"/>
      <c r="TYA42" s="244"/>
      <c r="TYB42" s="244"/>
      <c r="TYC42" s="244"/>
      <c r="TYD42" s="244"/>
      <c r="TYE42" s="244"/>
      <c r="TYF42" s="244"/>
      <c r="TYG42" s="244"/>
      <c r="TYH42" s="244"/>
      <c r="TYI42" s="244"/>
      <c r="TYJ42" s="244"/>
      <c r="TYK42" s="244"/>
      <c r="TYL42" s="244"/>
      <c r="TYM42" s="244"/>
      <c r="TYN42" s="244"/>
      <c r="TYO42" s="244"/>
      <c r="TYP42" s="244"/>
      <c r="TYQ42" s="244"/>
      <c r="TYR42" s="244"/>
      <c r="TYS42" s="244"/>
      <c r="TYT42" s="244"/>
      <c r="TYU42" s="244"/>
      <c r="TYV42" s="244"/>
      <c r="TYW42" s="244"/>
      <c r="TYX42" s="244"/>
      <c r="TYY42" s="244"/>
      <c r="TYZ42" s="244"/>
      <c r="TZA42" s="244"/>
      <c r="TZB42" s="244"/>
      <c r="TZC42" s="244"/>
      <c r="TZD42" s="244"/>
      <c r="TZE42" s="244"/>
      <c r="TZF42" s="244"/>
      <c r="TZG42" s="244"/>
      <c r="TZH42" s="244"/>
      <c r="TZI42" s="244"/>
      <c r="TZJ42" s="244"/>
      <c r="TZK42" s="244"/>
      <c r="TZL42" s="244"/>
      <c r="TZM42" s="244"/>
      <c r="TZN42" s="244"/>
      <c r="TZO42" s="244"/>
      <c r="TZP42" s="244"/>
      <c r="TZQ42" s="244"/>
      <c r="TZR42" s="244"/>
      <c r="TZS42" s="244"/>
      <c r="TZT42" s="244"/>
      <c r="TZU42" s="244"/>
      <c r="TZV42" s="244"/>
      <c r="TZW42" s="244"/>
      <c r="TZX42" s="244"/>
      <c r="TZY42" s="244"/>
      <c r="TZZ42" s="244"/>
      <c r="UAA42" s="244"/>
      <c r="UAB42" s="244"/>
      <c r="UAC42" s="244"/>
      <c r="UAD42" s="244"/>
      <c r="UAE42" s="244"/>
      <c r="UAF42" s="244"/>
      <c r="UAG42" s="244"/>
      <c r="UAH42" s="244"/>
      <c r="UAI42" s="244"/>
      <c r="UAJ42" s="244"/>
      <c r="UAK42" s="244"/>
      <c r="UAL42" s="244"/>
      <c r="UAM42" s="244"/>
      <c r="UAN42" s="244"/>
      <c r="UAO42" s="244"/>
      <c r="UAP42" s="244"/>
      <c r="UAQ42" s="244"/>
      <c r="UAR42" s="244"/>
      <c r="UAS42" s="244"/>
      <c r="UAT42" s="244"/>
      <c r="UAU42" s="244"/>
      <c r="UAV42" s="244"/>
      <c r="UAW42" s="244"/>
      <c r="UAX42" s="244"/>
      <c r="UAY42" s="244"/>
      <c r="UAZ42" s="244"/>
      <c r="UBA42" s="244"/>
      <c r="UBB42" s="244"/>
      <c r="UBC42" s="244"/>
      <c r="UBD42" s="244"/>
      <c r="UBE42" s="244"/>
      <c r="UBF42" s="244"/>
      <c r="UBG42" s="244"/>
      <c r="UBH42" s="244"/>
      <c r="UBI42" s="244"/>
      <c r="UBJ42" s="244"/>
      <c r="UBK42" s="244"/>
      <c r="UBL42" s="244"/>
      <c r="UBM42" s="244"/>
      <c r="UBN42" s="244"/>
      <c r="UBO42" s="244"/>
      <c r="UBP42" s="244"/>
      <c r="UBQ42" s="244"/>
      <c r="UBR42" s="244"/>
      <c r="UBS42" s="244"/>
      <c r="UBT42" s="244"/>
      <c r="UBU42" s="244"/>
      <c r="UBV42" s="244"/>
      <c r="UBW42" s="244"/>
      <c r="UBX42" s="244"/>
      <c r="UBY42" s="244"/>
      <c r="UBZ42" s="244"/>
      <c r="UCA42" s="244"/>
      <c r="UCB42" s="244"/>
      <c r="UCC42" s="244"/>
      <c r="UCD42" s="244"/>
      <c r="UCE42" s="244"/>
      <c r="UCF42" s="244"/>
      <c r="UCG42" s="244"/>
      <c r="UCH42" s="244"/>
      <c r="UCI42" s="244"/>
      <c r="UCJ42" s="244"/>
      <c r="UCK42" s="244"/>
      <c r="UCL42" s="244"/>
      <c r="UCM42" s="244"/>
      <c r="UCN42" s="244"/>
      <c r="UCO42" s="244"/>
      <c r="UCP42" s="244"/>
      <c r="UCQ42" s="244"/>
      <c r="UCR42" s="244"/>
      <c r="UCS42" s="244"/>
      <c r="UCT42" s="244"/>
      <c r="UCU42" s="244"/>
      <c r="UCV42" s="244"/>
      <c r="UCW42" s="244"/>
      <c r="UCX42" s="244"/>
      <c r="UCY42" s="244"/>
      <c r="UCZ42" s="244"/>
      <c r="UDA42" s="244"/>
      <c r="UDB42" s="244"/>
      <c r="UDC42" s="244"/>
      <c r="UDD42" s="244"/>
      <c r="UDE42" s="244"/>
      <c r="UDF42" s="244"/>
      <c r="UDG42" s="244"/>
      <c r="UDH42" s="244"/>
      <c r="UDI42" s="244"/>
      <c r="UDJ42" s="244"/>
      <c r="UDK42" s="244"/>
      <c r="UDL42" s="244"/>
      <c r="UDM42" s="244"/>
      <c r="UDN42" s="244"/>
      <c r="UDO42" s="244"/>
      <c r="UDP42" s="244"/>
      <c r="UDQ42" s="244"/>
      <c r="UDR42" s="244"/>
      <c r="UDS42" s="244"/>
      <c r="UDT42" s="244"/>
      <c r="UDU42" s="244"/>
      <c r="UDV42" s="244"/>
      <c r="UDW42" s="244"/>
      <c r="UDX42" s="244"/>
      <c r="UDY42" s="244"/>
      <c r="UDZ42" s="244"/>
      <c r="UEA42" s="244"/>
      <c r="UEB42" s="244"/>
      <c r="UEC42" s="244"/>
      <c r="UED42" s="244"/>
      <c r="UEE42" s="244"/>
      <c r="UEF42" s="244"/>
      <c r="UEG42" s="244"/>
      <c r="UEH42" s="244"/>
      <c r="UEI42" s="244"/>
      <c r="UEJ42" s="244"/>
      <c r="UEK42" s="244"/>
      <c r="UEL42" s="244"/>
      <c r="UEM42" s="244"/>
      <c r="UEN42" s="244"/>
      <c r="UEO42" s="244"/>
      <c r="UEP42" s="244"/>
      <c r="UEQ42" s="244"/>
      <c r="UER42" s="244"/>
      <c r="UES42" s="244"/>
      <c r="UET42" s="244"/>
      <c r="UEU42" s="244"/>
      <c r="UEV42" s="244"/>
      <c r="UEW42" s="244"/>
      <c r="UEX42" s="244"/>
      <c r="UEY42" s="244"/>
      <c r="UEZ42" s="244"/>
      <c r="UFA42" s="244"/>
      <c r="UFB42" s="244"/>
      <c r="UFC42" s="244"/>
      <c r="UFD42" s="244"/>
      <c r="UFE42" s="244"/>
      <c r="UFF42" s="244"/>
      <c r="UFG42" s="244"/>
      <c r="UFH42" s="244"/>
      <c r="UFI42" s="244"/>
      <c r="UFJ42" s="244"/>
      <c r="UFK42" s="244"/>
      <c r="UFL42" s="244"/>
      <c r="UFM42" s="244"/>
      <c r="UFN42" s="244"/>
      <c r="UFO42" s="244"/>
      <c r="UFP42" s="244"/>
      <c r="UFQ42" s="244"/>
      <c r="UFR42" s="244"/>
      <c r="UFS42" s="244"/>
      <c r="UFT42" s="244"/>
      <c r="UFU42" s="244"/>
      <c r="UFV42" s="244"/>
      <c r="UFW42" s="244"/>
      <c r="UFX42" s="244"/>
      <c r="UFY42" s="244"/>
      <c r="UFZ42" s="244"/>
      <c r="UGA42" s="244"/>
      <c r="UGB42" s="244"/>
      <c r="UGC42" s="244"/>
      <c r="UGD42" s="244"/>
      <c r="UGE42" s="244"/>
      <c r="UGF42" s="244"/>
      <c r="UGG42" s="244"/>
      <c r="UGH42" s="244"/>
      <c r="UGI42" s="244"/>
      <c r="UGJ42" s="244"/>
      <c r="UGK42" s="244"/>
      <c r="UGL42" s="244"/>
      <c r="UGM42" s="244"/>
      <c r="UGN42" s="244"/>
      <c r="UGO42" s="244"/>
      <c r="UGP42" s="244"/>
      <c r="UGQ42" s="244"/>
      <c r="UGR42" s="244"/>
      <c r="UGS42" s="244"/>
      <c r="UGT42" s="244"/>
      <c r="UGU42" s="244"/>
      <c r="UGV42" s="244"/>
      <c r="UGW42" s="244"/>
      <c r="UGX42" s="244"/>
      <c r="UGY42" s="244"/>
      <c r="UGZ42" s="244"/>
      <c r="UHA42" s="244"/>
      <c r="UHB42" s="244"/>
      <c r="UHC42" s="244"/>
      <c r="UHD42" s="244"/>
      <c r="UHE42" s="244"/>
      <c r="UHF42" s="244"/>
      <c r="UHG42" s="244"/>
      <c r="UHH42" s="244"/>
      <c r="UHI42" s="244"/>
      <c r="UHJ42" s="244"/>
      <c r="UHK42" s="244"/>
      <c r="UHL42" s="244"/>
      <c r="UHM42" s="244"/>
      <c r="UHN42" s="244"/>
      <c r="UHO42" s="244"/>
      <c r="UHP42" s="244"/>
      <c r="UHQ42" s="244"/>
      <c r="UHR42" s="244"/>
      <c r="UHS42" s="244"/>
      <c r="UHT42" s="244"/>
      <c r="UHU42" s="244"/>
      <c r="UHV42" s="244"/>
      <c r="UHW42" s="244"/>
      <c r="UHX42" s="244"/>
      <c r="UHY42" s="244"/>
      <c r="UHZ42" s="244"/>
      <c r="UIA42" s="244"/>
      <c r="UIB42" s="244"/>
      <c r="UIC42" s="244"/>
      <c r="UID42" s="244"/>
      <c r="UIE42" s="244"/>
      <c r="UIF42" s="244"/>
      <c r="UIG42" s="244"/>
      <c r="UIH42" s="244"/>
      <c r="UII42" s="244"/>
      <c r="UIJ42" s="244"/>
      <c r="UIK42" s="244"/>
      <c r="UIL42" s="244"/>
      <c r="UIM42" s="244"/>
      <c r="UIN42" s="244"/>
      <c r="UIO42" s="244"/>
      <c r="UIP42" s="244"/>
      <c r="UIQ42" s="244"/>
      <c r="UIR42" s="244"/>
      <c r="UIS42" s="244"/>
      <c r="UIT42" s="244"/>
      <c r="UIU42" s="244"/>
      <c r="UIV42" s="244"/>
      <c r="UIW42" s="244"/>
      <c r="UIX42" s="244"/>
      <c r="UIY42" s="244"/>
      <c r="UIZ42" s="244"/>
      <c r="UJA42" s="244"/>
      <c r="UJB42" s="244"/>
      <c r="UJC42" s="244"/>
      <c r="UJD42" s="244"/>
      <c r="UJE42" s="244"/>
      <c r="UJF42" s="244"/>
      <c r="UJG42" s="244"/>
      <c r="UJH42" s="244"/>
      <c r="UJI42" s="244"/>
      <c r="UJJ42" s="244"/>
      <c r="UJK42" s="244"/>
      <c r="UJL42" s="244"/>
      <c r="UJM42" s="244"/>
      <c r="UJN42" s="244"/>
      <c r="UJO42" s="244"/>
      <c r="UJP42" s="244"/>
      <c r="UJQ42" s="244"/>
      <c r="UJR42" s="244"/>
      <c r="UJS42" s="244"/>
      <c r="UJT42" s="244"/>
      <c r="UJU42" s="244"/>
      <c r="UJV42" s="244"/>
      <c r="UJW42" s="244"/>
      <c r="UJX42" s="244"/>
      <c r="UJY42" s="244"/>
      <c r="UJZ42" s="244"/>
      <c r="UKA42" s="244"/>
      <c r="UKB42" s="244"/>
      <c r="UKC42" s="244"/>
      <c r="UKD42" s="244"/>
      <c r="UKE42" s="244"/>
      <c r="UKF42" s="244"/>
      <c r="UKG42" s="244"/>
      <c r="UKH42" s="244"/>
      <c r="UKI42" s="244"/>
      <c r="UKJ42" s="244"/>
      <c r="UKK42" s="244"/>
      <c r="UKL42" s="244"/>
      <c r="UKM42" s="244"/>
      <c r="UKN42" s="244"/>
      <c r="UKO42" s="244"/>
      <c r="UKP42" s="244"/>
      <c r="UKQ42" s="244"/>
      <c r="UKR42" s="244"/>
      <c r="UKS42" s="244"/>
      <c r="UKT42" s="244"/>
      <c r="UKU42" s="244"/>
      <c r="UKV42" s="244"/>
      <c r="UKW42" s="244"/>
      <c r="UKX42" s="244"/>
      <c r="UKY42" s="244"/>
      <c r="UKZ42" s="244"/>
      <c r="ULA42" s="244"/>
      <c r="ULB42" s="244"/>
      <c r="ULC42" s="244"/>
      <c r="ULD42" s="244"/>
      <c r="ULE42" s="244"/>
      <c r="ULF42" s="244"/>
      <c r="ULG42" s="244"/>
      <c r="ULH42" s="244"/>
      <c r="ULI42" s="244"/>
      <c r="ULJ42" s="244"/>
      <c r="ULK42" s="244"/>
      <c r="ULL42" s="244"/>
      <c r="ULM42" s="244"/>
      <c r="ULN42" s="244"/>
      <c r="ULO42" s="244"/>
      <c r="ULP42" s="244"/>
      <c r="ULQ42" s="244"/>
      <c r="ULR42" s="244"/>
      <c r="ULS42" s="244"/>
      <c r="ULT42" s="244"/>
      <c r="ULU42" s="244"/>
      <c r="ULV42" s="244"/>
      <c r="ULW42" s="244"/>
      <c r="ULX42" s="244"/>
      <c r="ULY42" s="244"/>
      <c r="ULZ42" s="244"/>
      <c r="UMA42" s="244"/>
      <c r="UMB42" s="244"/>
      <c r="UMC42" s="244"/>
      <c r="UMD42" s="244"/>
      <c r="UME42" s="244"/>
      <c r="UMF42" s="244"/>
      <c r="UMG42" s="244"/>
      <c r="UMH42" s="244"/>
      <c r="UMI42" s="244"/>
      <c r="UMJ42" s="244"/>
      <c r="UMK42" s="244"/>
      <c r="UML42" s="244"/>
      <c r="UMM42" s="244"/>
      <c r="UMN42" s="244"/>
      <c r="UMO42" s="244"/>
      <c r="UMP42" s="244"/>
      <c r="UMQ42" s="244"/>
      <c r="UMR42" s="244"/>
      <c r="UMS42" s="244"/>
      <c r="UMT42" s="244"/>
      <c r="UMU42" s="244"/>
      <c r="UMV42" s="244"/>
      <c r="UMW42" s="244"/>
      <c r="UMX42" s="244"/>
      <c r="UMY42" s="244"/>
      <c r="UMZ42" s="244"/>
      <c r="UNA42" s="244"/>
      <c r="UNB42" s="244"/>
      <c r="UNC42" s="244"/>
      <c r="UND42" s="244"/>
      <c r="UNE42" s="244"/>
      <c r="UNF42" s="244"/>
      <c r="UNG42" s="244"/>
      <c r="UNH42" s="244"/>
      <c r="UNI42" s="244"/>
      <c r="UNJ42" s="244"/>
      <c r="UNK42" s="244"/>
      <c r="UNL42" s="244"/>
      <c r="UNM42" s="244"/>
      <c r="UNN42" s="244"/>
      <c r="UNO42" s="244"/>
      <c r="UNP42" s="244"/>
      <c r="UNQ42" s="244"/>
      <c r="UNR42" s="244"/>
      <c r="UNS42" s="244"/>
      <c r="UNT42" s="244"/>
      <c r="UNU42" s="244"/>
      <c r="UNV42" s="244"/>
      <c r="UNW42" s="244"/>
      <c r="UNX42" s="244"/>
      <c r="UNY42" s="244"/>
      <c r="UNZ42" s="244"/>
      <c r="UOA42" s="244"/>
      <c r="UOB42" s="244"/>
      <c r="UOC42" s="244"/>
      <c r="UOD42" s="244"/>
      <c r="UOE42" s="244"/>
      <c r="UOF42" s="244"/>
      <c r="UOG42" s="244"/>
      <c r="UOH42" s="244"/>
      <c r="UOI42" s="244"/>
      <c r="UOJ42" s="244"/>
      <c r="UOK42" s="244"/>
      <c r="UOL42" s="244"/>
      <c r="UOM42" s="244"/>
      <c r="UON42" s="244"/>
      <c r="UOO42" s="244"/>
      <c r="UOP42" s="244"/>
      <c r="UOQ42" s="244"/>
      <c r="UOR42" s="244"/>
      <c r="UOS42" s="244"/>
      <c r="UOT42" s="244"/>
      <c r="UOU42" s="244"/>
      <c r="UOV42" s="244"/>
      <c r="UOW42" s="244"/>
      <c r="UOX42" s="244"/>
      <c r="UOY42" s="244"/>
      <c r="UOZ42" s="244"/>
      <c r="UPA42" s="244"/>
      <c r="UPB42" s="244"/>
      <c r="UPC42" s="244"/>
      <c r="UPD42" s="244"/>
      <c r="UPE42" s="244"/>
      <c r="UPF42" s="244"/>
      <c r="UPG42" s="244"/>
      <c r="UPH42" s="244"/>
      <c r="UPI42" s="244"/>
      <c r="UPJ42" s="244"/>
      <c r="UPK42" s="244"/>
      <c r="UPL42" s="244"/>
      <c r="UPM42" s="244"/>
      <c r="UPN42" s="244"/>
      <c r="UPO42" s="244"/>
      <c r="UPP42" s="244"/>
      <c r="UPQ42" s="244"/>
      <c r="UPR42" s="244"/>
      <c r="UPS42" s="244"/>
      <c r="UPT42" s="244"/>
      <c r="UPU42" s="244"/>
      <c r="UPV42" s="244"/>
      <c r="UPW42" s="244"/>
      <c r="UPX42" s="244"/>
      <c r="UPY42" s="244"/>
      <c r="UPZ42" s="244"/>
      <c r="UQA42" s="244"/>
      <c r="UQB42" s="244"/>
      <c r="UQC42" s="244"/>
      <c r="UQD42" s="244"/>
      <c r="UQE42" s="244"/>
      <c r="UQF42" s="244"/>
      <c r="UQG42" s="244"/>
      <c r="UQH42" s="244"/>
      <c r="UQI42" s="244"/>
      <c r="UQJ42" s="244"/>
      <c r="UQK42" s="244"/>
      <c r="UQL42" s="244"/>
      <c r="UQM42" s="244"/>
      <c r="UQN42" s="244"/>
      <c r="UQO42" s="244"/>
      <c r="UQP42" s="244"/>
      <c r="UQQ42" s="244"/>
      <c r="UQR42" s="244"/>
      <c r="UQS42" s="244"/>
      <c r="UQT42" s="244"/>
      <c r="UQU42" s="244"/>
      <c r="UQV42" s="244"/>
      <c r="UQW42" s="244"/>
      <c r="UQX42" s="244"/>
      <c r="UQY42" s="244"/>
      <c r="UQZ42" s="244"/>
      <c r="URA42" s="244"/>
      <c r="URB42" s="244"/>
      <c r="URC42" s="244"/>
      <c r="URD42" s="244"/>
      <c r="URE42" s="244"/>
      <c r="URF42" s="244"/>
      <c r="URG42" s="244"/>
      <c r="URH42" s="244"/>
      <c r="URI42" s="244"/>
      <c r="URJ42" s="244"/>
      <c r="URK42" s="244"/>
      <c r="URL42" s="244"/>
      <c r="URM42" s="244"/>
      <c r="URN42" s="244"/>
      <c r="URO42" s="244"/>
      <c r="URP42" s="244"/>
      <c r="URQ42" s="244"/>
      <c r="URR42" s="244"/>
      <c r="URS42" s="244"/>
      <c r="URT42" s="244"/>
      <c r="URU42" s="244"/>
      <c r="URV42" s="244"/>
      <c r="URW42" s="244"/>
      <c r="URX42" s="244"/>
      <c r="URY42" s="244"/>
      <c r="URZ42" s="244"/>
      <c r="USA42" s="244"/>
      <c r="USB42" s="244"/>
      <c r="USC42" s="244"/>
      <c r="USD42" s="244"/>
      <c r="USE42" s="244"/>
      <c r="USF42" s="244"/>
      <c r="USG42" s="244"/>
      <c r="USH42" s="244"/>
      <c r="USI42" s="244"/>
      <c r="USJ42" s="244"/>
      <c r="USK42" s="244"/>
      <c r="USL42" s="244"/>
      <c r="USM42" s="244"/>
      <c r="USN42" s="244"/>
      <c r="USO42" s="244"/>
      <c r="USP42" s="244"/>
      <c r="USQ42" s="244"/>
      <c r="USR42" s="244"/>
      <c r="USS42" s="244"/>
      <c r="UST42" s="244"/>
      <c r="USU42" s="244"/>
      <c r="USV42" s="244"/>
      <c r="USW42" s="244"/>
      <c r="USX42" s="244"/>
      <c r="USY42" s="244"/>
      <c r="USZ42" s="244"/>
      <c r="UTA42" s="244"/>
      <c r="UTB42" s="244"/>
      <c r="UTC42" s="244"/>
      <c r="UTD42" s="244"/>
      <c r="UTE42" s="244"/>
      <c r="UTF42" s="244"/>
      <c r="UTG42" s="244"/>
      <c r="UTH42" s="244"/>
      <c r="UTI42" s="244"/>
      <c r="UTJ42" s="244"/>
      <c r="UTK42" s="244"/>
      <c r="UTL42" s="244"/>
      <c r="UTM42" s="244"/>
      <c r="UTN42" s="244"/>
      <c r="UTO42" s="244"/>
      <c r="UTP42" s="244"/>
      <c r="UTQ42" s="244"/>
      <c r="UTR42" s="244"/>
      <c r="UTS42" s="244"/>
      <c r="UTT42" s="244"/>
      <c r="UTU42" s="244"/>
      <c r="UTV42" s="244"/>
      <c r="UTW42" s="244"/>
      <c r="UTX42" s="244"/>
      <c r="UTY42" s="244"/>
      <c r="UTZ42" s="244"/>
      <c r="UUA42" s="244"/>
      <c r="UUB42" s="244"/>
      <c r="UUC42" s="244"/>
      <c r="UUD42" s="244"/>
      <c r="UUE42" s="244"/>
      <c r="UUF42" s="244"/>
      <c r="UUG42" s="244"/>
      <c r="UUH42" s="244"/>
      <c r="UUI42" s="244"/>
      <c r="UUJ42" s="244"/>
      <c r="UUK42" s="244"/>
      <c r="UUL42" s="244"/>
      <c r="UUM42" s="244"/>
      <c r="UUN42" s="244"/>
      <c r="UUO42" s="244"/>
      <c r="UUP42" s="244"/>
      <c r="UUQ42" s="244"/>
      <c r="UUR42" s="244"/>
      <c r="UUS42" s="244"/>
      <c r="UUT42" s="244"/>
      <c r="UUU42" s="244"/>
      <c r="UUV42" s="244"/>
      <c r="UUW42" s="244"/>
      <c r="UUX42" s="244"/>
      <c r="UUY42" s="244"/>
      <c r="UUZ42" s="244"/>
      <c r="UVA42" s="244"/>
      <c r="UVB42" s="244"/>
      <c r="UVC42" s="244"/>
      <c r="UVD42" s="244"/>
      <c r="UVE42" s="244"/>
      <c r="UVF42" s="244"/>
      <c r="UVG42" s="244"/>
      <c r="UVH42" s="244"/>
      <c r="UVI42" s="244"/>
      <c r="UVJ42" s="244"/>
      <c r="UVK42" s="244"/>
      <c r="UVL42" s="244"/>
      <c r="UVM42" s="244"/>
      <c r="UVN42" s="244"/>
      <c r="UVO42" s="244"/>
      <c r="UVP42" s="244"/>
      <c r="UVQ42" s="244"/>
      <c r="UVR42" s="244"/>
      <c r="UVS42" s="244"/>
      <c r="UVT42" s="244"/>
      <c r="UVU42" s="244"/>
      <c r="UVV42" s="244"/>
      <c r="UVW42" s="244"/>
      <c r="UVX42" s="244"/>
      <c r="UVY42" s="244"/>
      <c r="UVZ42" s="244"/>
      <c r="UWA42" s="244"/>
      <c r="UWB42" s="244"/>
      <c r="UWC42" s="244"/>
      <c r="UWD42" s="244"/>
      <c r="UWE42" s="244"/>
      <c r="UWF42" s="244"/>
      <c r="UWG42" s="244"/>
      <c r="UWH42" s="244"/>
      <c r="UWI42" s="244"/>
      <c r="UWJ42" s="244"/>
      <c r="UWK42" s="244"/>
      <c r="UWL42" s="244"/>
      <c r="UWM42" s="244"/>
      <c r="UWN42" s="244"/>
      <c r="UWO42" s="244"/>
      <c r="UWP42" s="244"/>
      <c r="UWQ42" s="244"/>
      <c r="UWR42" s="244"/>
      <c r="UWS42" s="244"/>
      <c r="UWT42" s="244"/>
      <c r="UWU42" s="244"/>
      <c r="UWV42" s="244"/>
      <c r="UWW42" s="244"/>
      <c r="UWX42" s="244"/>
      <c r="UWY42" s="244"/>
      <c r="UWZ42" s="244"/>
      <c r="UXA42" s="244"/>
      <c r="UXB42" s="244"/>
      <c r="UXC42" s="244"/>
      <c r="UXD42" s="244"/>
      <c r="UXE42" s="244"/>
      <c r="UXF42" s="244"/>
      <c r="UXG42" s="244"/>
      <c r="UXH42" s="244"/>
      <c r="UXI42" s="244"/>
      <c r="UXJ42" s="244"/>
      <c r="UXK42" s="244"/>
      <c r="UXL42" s="244"/>
      <c r="UXM42" s="244"/>
      <c r="UXN42" s="244"/>
      <c r="UXO42" s="244"/>
      <c r="UXP42" s="244"/>
      <c r="UXQ42" s="244"/>
      <c r="UXR42" s="244"/>
      <c r="UXS42" s="244"/>
      <c r="UXT42" s="244"/>
      <c r="UXU42" s="244"/>
      <c r="UXV42" s="244"/>
      <c r="UXW42" s="244"/>
      <c r="UXX42" s="244"/>
      <c r="UXY42" s="244"/>
      <c r="UXZ42" s="244"/>
      <c r="UYA42" s="244"/>
      <c r="UYB42" s="244"/>
      <c r="UYC42" s="244"/>
      <c r="UYD42" s="244"/>
      <c r="UYE42" s="244"/>
      <c r="UYF42" s="244"/>
      <c r="UYG42" s="244"/>
      <c r="UYH42" s="244"/>
      <c r="UYI42" s="244"/>
      <c r="UYJ42" s="244"/>
      <c r="UYK42" s="244"/>
      <c r="UYL42" s="244"/>
      <c r="UYM42" s="244"/>
      <c r="UYN42" s="244"/>
      <c r="UYO42" s="244"/>
      <c r="UYP42" s="244"/>
      <c r="UYQ42" s="244"/>
      <c r="UYR42" s="244"/>
      <c r="UYS42" s="244"/>
      <c r="UYT42" s="244"/>
      <c r="UYU42" s="244"/>
      <c r="UYV42" s="244"/>
      <c r="UYW42" s="244"/>
      <c r="UYX42" s="244"/>
      <c r="UYY42" s="244"/>
      <c r="UYZ42" s="244"/>
      <c r="UZA42" s="244"/>
      <c r="UZB42" s="244"/>
      <c r="UZC42" s="244"/>
      <c r="UZD42" s="244"/>
      <c r="UZE42" s="244"/>
      <c r="UZF42" s="244"/>
      <c r="UZG42" s="244"/>
      <c r="UZH42" s="244"/>
      <c r="UZI42" s="244"/>
      <c r="UZJ42" s="244"/>
      <c r="UZK42" s="244"/>
      <c r="UZL42" s="244"/>
      <c r="UZM42" s="244"/>
      <c r="UZN42" s="244"/>
      <c r="UZO42" s="244"/>
      <c r="UZP42" s="244"/>
      <c r="UZQ42" s="244"/>
      <c r="UZR42" s="244"/>
      <c r="UZS42" s="244"/>
      <c r="UZT42" s="244"/>
      <c r="UZU42" s="244"/>
      <c r="UZV42" s="244"/>
      <c r="UZW42" s="244"/>
      <c r="UZX42" s="244"/>
      <c r="UZY42" s="244"/>
      <c r="UZZ42" s="244"/>
      <c r="VAA42" s="244"/>
      <c r="VAB42" s="244"/>
      <c r="VAC42" s="244"/>
      <c r="VAD42" s="244"/>
      <c r="VAE42" s="244"/>
      <c r="VAF42" s="244"/>
      <c r="VAG42" s="244"/>
      <c r="VAH42" s="244"/>
      <c r="VAI42" s="244"/>
      <c r="VAJ42" s="244"/>
      <c r="VAK42" s="244"/>
      <c r="VAL42" s="244"/>
      <c r="VAM42" s="244"/>
      <c r="VAN42" s="244"/>
      <c r="VAO42" s="244"/>
      <c r="VAP42" s="244"/>
      <c r="VAQ42" s="244"/>
      <c r="VAR42" s="244"/>
      <c r="VAS42" s="244"/>
      <c r="VAT42" s="244"/>
      <c r="VAU42" s="244"/>
      <c r="VAV42" s="244"/>
      <c r="VAW42" s="244"/>
      <c r="VAX42" s="244"/>
      <c r="VAY42" s="244"/>
      <c r="VAZ42" s="244"/>
      <c r="VBA42" s="244"/>
      <c r="VBB42" s="244"/>
      <c r="VBC42" s="244"/>
      <c r="VBD42" s="244"/>
      <c r="VBE42" s="244"/>
      <c r="VBF42" s="244"/>
      <c r="VBG42" s="244"/>
      <c r="VBH42" s="244"/>
      <c r="VBI42" s="244"/>
      <c r="VBJ42" s="244"/>
      <c r="VBK42" s="244"/>
      <c r="VBL42" s="244"/>
      <c r="VBM42" s="244"/>
      <c r="VBN42" s="244"/>
      <c r="VBO42" s="244"/>
      <c r="VBP42" s="244"/>
      <c r="VBQ42" s="244"/>
      <c r="VBR42" s="244"/>
      <c r="VBS42" s="244"/>
      <c r="VBT42" s="244"/>
      <c r="VBU42" s="244"/>
      <c r="VBV42" s="244"/>
      <c r="VBW42" s="244"/>
      <c r="VBX42" s="244"/>
      <c r="VBY42" s="244"/>
      <c r="VBZ42" s="244"/>
      <c r="VCA42" s="244"/>
      <c r="VCB42" s="244"/>
      <c r="VCC42" s="244"/>
      <c r="VCD42" s="244"/>
      <c r="VCE42" s="244"/>
      <c r="VCF42" s="244"/>
      <c r="VCG42" s="244"/>
      <c r="VCH42" s="244"/>
      <c r="VCI42" s="244"/>
      <c r="VCJ42" s="244"/>
      <c r="VCK42" s="244"/>
      <c r="VCL42" s="244"/>
      <c r="VCM42" s="244"/>
      <c r="VCN42" s="244"/>
      <c r="VCO42" s="244"/>
      <c r="VCP42" s="244"/>
      <c r="VCQ42" s="244"/>
      <c r="VCR42" s="244"/>
      <c r="VCS42" s="244"/>
      <c r="VCT42" s="244"/>
      <c r="VCU42" s="244"/>
      <c r="VCV42" s="244"/>
      <c r="VCW42" s="244"/>
      <c r="VCX42" s="244"/>
      <c r="VCY42" s="244"/>
      <c r="VCZ42" s="244"/>
      <c r="VDA42" s="244"/>
      <c r="VDB42" s="244"/>
      <c r="VDC42" s="244"/>
      <c r="VDD42" s="244"/>
      <c r="VDE42" s="244"/>
      <c r="VDF42" s="244"/>
      <c r="VDG42" s="244"/>
      <c r="VDH42" s="244"/>
      <c r="VDI42" s="244"/>
      <c r="VDJ42" s="244"/>
      <c r="VDK42" s="244"/>
      <c r="VDL42" s="244"/>
      <c r="VDM42" s="244"/>
      <c r="VDN42" s="244"/>
      <c r="VDO42" s="244"/>
      <c r="VDP42" s="244"/>
      <c r="VDQ42" s="244"/>
      <c r="VDR42" s="244"/>
      <c r="VDS42" s="244"/>
      <c r="VDT42" s="244"/>
      <c r="VDU42" s="244"/>
      <c r="VDV42" s="244"/>
      <c r="VDW42" s="244"/>
      <c r="VDX42" s="244"/>
      <c r="VDY42" s="244"/>
      <c r="VDZ42" s="244"/>
      <c r="VEA42" s="244"/>
      <c r="VEB42" s="244"/>
      <c r="VEC42" s="244"/>
      <c r="VED42" s="244"/>
      <c r="VEE42" s="244"/>
      <c r="VEF42" s="244"/>
      <c r="VEG42" s="244"/>
      <c r="VEH42" s="244"/>
      <c r="VEI42" s="244"/>
      <c r="VEJ42" s="244"/>
      <c r="VEK42" s="244"/>
      <c r="VEL42" s="244"/>
      <c r="VEM42" s="244"/>
      <c r="VEN42" s="244"/>
      <c r="VEO42" s="244"/>
      <c r="VEP42" s="244"/>
      <c r="VEQ42" s="244"/>
      <c r="VER42" s="244"/>
      <c r="VES42" s="244"/>
      <c r="VET42" s="244"/>
      <c r="VEU42" s="244"/>
      <c r="VEV42" s="244"/>
      <c r="VEW42" s="244"/>
      <c r="VEX42" s="244"/>
      <c r="VEY42" s="244"/>
      <c r="VEZ42" s="244"/>
      <c r="VFA42" s="244"/>
      <c r="VFB42" s="244"/>
      <c r="VFC42" s="244"/>
      <c r="VFD42" s="244"/>
      <c r="VFE42" s="244"/>
      <c r="VFF42" s="244"/>
      <c r="VFG42" s="244"/>
      <c r="VFH42" s="244"/>
      <c r="VFI42" s="244"/>
      <c r="VFJ42" s="244"/>
      <c r="VFK42" s="244"/>
      <c r="VFL42" s="244"/>
      <c r="VFM42" s="244"/>
      <c r="VFN42" s="244"/>
      <c r="VFO42" s="244"/>
      <c r="VFP42" s="244"/>
      <c r="VFQ42" s="244"/>
      <c r="VFR42" s="244"/>
      <c r="VFS42" s="244"/>
      <c r="VFT42" s="244"/>
      <c r="VFU42" s="244"/>
      <c r="VFV42" s="244"/>
      <c r="VFW42" s="244"/>
      <c r="VFX42" s="244"/>
      <c r="VFY42" s="244"/>
      <c r="VFZ42" s="244"/>
      <c r="VGA42" s="244"/>
      <c r="VGB42" s="244"/>
      <c r="VGC42" s="244"/>
      <c r="VGD42" s="244"/>
      <c r="VGE42" s="244"/>
      <c r="VGF42" s="244"/>
      <c r="VGG42" s="244"/>
      <c r="VGH42" s="244"/>
      <c r="VGI42" s="244"/>
      <c r="VGJ42" s="244"/>
      <c r="VGK42" s="244"/>
      <c r="VGL42" s="244"/>
      <c r="VGM42" s="244"/>
      <c r="VGN42" s="244"/>
      <c r="VGO42" s="244"/>
      <c r="VGP42" s="244"/>
      <c r="VGQ42" s="244"/>
      <c r="VGR42" s="244"/>
      <c r="VGS42" s="244"/>
      <c r="VGT42" s="244"/>
      <c r="VGU42" s="244"/>
      <c r="VGV42" s="244"/>
      <c r="VGW42" s="244"/>
      <c r="VGX42" s="244"/>
      <c r="VGY42" s="244"/>
      <c r="VGZ42" s="244"/>
      <c r="VHA42" s="244"/>
      <c r="VHB42" s="244"/>
      <c r="VHC42" s="244"/>
      <c r="VHD42" s="244"/>
      <c r="VHE42" s="244"/>
      <c r="VHF42" s="244"/>
      <c r="VHG42" s="244"/>
      <c r="VHH42" s="244"/>
      <c r="VHI42" s="244"/>
      <c r="VHJ42" s="244"/>
      <c r="VHK42" s="244"/>
      <c r="VHL42" s="244"/>
      <c r="VHM42" s="244"/>
      <c r="VHN42" s="244"/>
      <c r="VHO42" s="244"/>
      <c r="VHP42" s="244"/>
      <c r="VHQ42" s="244"/>
      <c r="VHR42" s="244"/>
      <c r="VHS42" s="244"/>
      <c r="VHT42" s="244"/>
      <c r="VHU42" s="244"/>
      <c r="VHV42" s="244"/>
      <c r="VHW42" s="244"/>
      <c r="VHX42" s="244"/>
      <c r="VHY42" s="244"/>
      <c r="VHZ42" s="244"/>
      <c r="VIA42" s="244"/>
      <c r="VIB42" s="244"/>
      <c r="VIC42" s="244"/>
      <c r="VID42" s="244"/>
      <c r="VIE42" s="244"/>
      <c r="VIF42" s="244"/>
      <c r="VIG42" s="244"/>
      <c r="VIH42" s="244"/>
      <c r="VII42" s="244"/>
      <c r="VIJ42" s="244"/>
      <c r="VIK42" s="244"/>
      <c r="VIL42" s="244"/>
      <c r="VIM42" s="244"/>
      <c r="VIN42" s="244"/>
      <c r="VIO42" s="244"/>
      <c r="VIP42" s="244"/>
      <c r="VIQ42" s="244"/>
      <c r="VIR42" s="244"/>
      <c r="VIS42" s="244"/>
      <c r="VIT42" s="244"/>
      <c r="VIU42" s="244"/>
      <c r="VIV42" s="244"/>
      <c r="VIW42" s="244"/>
      <c r="VIX42" s="244"/>
      <c r="VIY42" s="244"/>
      <c r="VIZ42" s="244"/>
      <c r="VJA42" s="244"/>
      <c r="VJB42" s="244"/>
      <c r="VJC42" s="244"/>
      <c r="VJD42" s="244"/>
      <c r="VJE42" s="244"/>
      <c r="VJF42" s="244"/>
      <c r="VJG42" s="244"/>
      <c r="VJH42" s="244"/>
      <c r="VJI42" s="244"/>
      <c r="VJJ42" s="244"/>
      <c r="VJK42" s="244"/>
      <c r="VJL42" s="244"/>
      <c r="VJM42" s="244"/>
      <c r="VJN42" s="244"/>
      <c r="VJO42" s="244"/>
      <c r="VJP42" s="244"/>
      <c r="VJQ42" s="244"/>
      <c r="VJR42" s="244"/>
      <c r="VJS42" s="244"/>
      <c r="VJT42" s="244"/>
      <c r="VJU42" s="244"/>
      <c r="VJV42" s="244"/>
      <c r="VJW42" s="244"/>
      <c r="VJX42" s="244"/>
      <c r="VJY42" s="244"/>
      <c r="VJZ42" s="244"/>
      <c r="VKA42" s="244"/>
      <c r="VKB42" s="244"/>
      <c r="VKC42" s="244"/>
      <c r="VKD42" s="244"/>
      <c r="VKE42" s="244"/>
      <c r="VKF42" s="244"/>
      <c r="VKG42" s="244"/>
      <c r="VKH42" s="244"/>
      <c r="VKI42" s="244"/>
      <c r="VKJ42" s="244"/>
      <c r="VKK42" s="244"/>
      <c r="VKL42" s="244"/>
      <c r="VKM42" s="244"/>
      <c r="VKN42" s="244"/>
      <c r="VKO42" s="244"/>
      <c r="VKP42" s="244"/>
      <c r="VKQ42" s="244"/>
      <c r="VKR42" s="244"/>
      <c r="VKS42" s="244"/>
      <c r="VKT42" s="244"/>
      <c r="VKU42" s="244"/>
      <c r="VKV42" s="244"/>
      <c r="VKW42" s="244"/>
      <c r="VKX42" s="244"/>
      <c r="VKY42" s="244"/>
      <c r="VKZ42" s="244"/>
      <c r="VLA42" s="244"/>
      <c r="VLB42" s="244"/>
      <c r="VLC42" s="244"/>
      <c r="VLD42" s="244"/>
      <c r="VLE42" s="244"/>
      <c r="VLF42" s="244"/>
      <c r="VLG42" s="244"/>
      <c r="VLH42" s="244"/>
      <c r="VLI42" s="244"/>
      <c r="VLJ42" s="244"/>
      <c r="VLK42" s="244"/>
      <c r="VLL42" s="244"/>
      <c r="VLM42" s="244"/>
      <c r="VLN42" s="244"/>
      <c r="VLO42" s="244"/>
      <c r="VLP42" s="244"/>
      <c r="VLQ42" s="244"/>
      <c r="VLR42" s="244"/>
      <c r="VLS42" s="244"/>
      <c r="VLT42" s="244"/>
      <c r="VLU42" s="244"/>
      <c r="VLV42" s="244"/>
      <c r="VLW42" s="244"/>
      <c r="VLX42" s="244"/>
      <c r="VLY42" s="244"/>
      <c r="VLZ42" s="244"/>
      <c r="VMA42" s="244"/>
      <c r="VMB42" s="244"/>
      <c r="VMC42" s="244"/>
      <c r="VMD42" s="244"/>
      <c r="VME42" s="244"/>
      <c r="VMF42" s="244"/>
      <c r="VMG42" s="244"/>
      <c r="VMH42" s="244"/>
      <c r="VMI42" s="244"/>
      <c r="VMJ42" s="244"/>
      <c r="VMK42" s="244"/>
      <c r="VML42" s="244"/>
      <c r="VMM42" s="244"/>
      <c r="VMN42" s="244"/>
      <c r="VMO42" s="244"/>
      <c r="VMP42" s="244"/>
      <c r="VMQ42" s="244"/>
      <c r="VMR42" s="244"/>
      <c r="VMS42" s="244"/>
      <c r="VMT42" s="244"/>
      <c r="VMU42" s="244"/>
      <c r="VMV42" s="244"/>
      <c r="VMW42" s="244"/>
      <c r="VMX42" s="244"/>
      <c r="VMY42" s="244"/>
      <c r="VMZ42" s="244"/>
      <c r="VNA42" s="244"/>
      <c r="VNB42" s="244"/>
      <c r="VNC42" s="244"/>
      <c r="VND42" s="244"/>
      <c r="VNE42" s="244"/>
      <c r="VNF42" s="244"/>
      <c r="VNG42" s="244"/>
      <c r="VNH42" s="244"/>
      <c r="VNI42" s="244"/>
      <c r="VNJ42" s="244"/>
      <c r="VNK42" s="244"/>
      <c r="VNL42" s="244"/>
      <c r="VNM42" s="244"/>
      <c r="VNN42" s="244"/>
      <c r="VNO42" s="244"/>
      <c r="VNP42" s="244"/>
      <c r="VNQ42" s="244"/>
      <c r="VNR42" s="244"/>
      <c r="VNS42" s="244"/>
      <c r="VNT42" s="244"/>
      <c r="VNU42" s="244"/>
      <c r="VNV42" s="244"/>
      <c r="VNW42" s="244"/>
      <c r="VNX42" s="244"/>
      <c r="VNY42" s="244"/>
      <c r="VNZ42" s="244"/>
      <c r="VOA42" s="244"/>
      <c r="VOB42" s="244"/>
      <c r="VOC42" s="244"/>
      <c r="VOD42" s="244"/>
      <c r="VOE42" s="244"/>
      <c r="VOF42" s="244"/>
      <c r="VOG42" s="244"/>
      <c r="VOH42" s="244"/>
      <c r="VOI42" s="244"/>
      <c r="VOJ42" s="244"/>
      <c r="VOK42" s="244"/>
      <c r="VOL42" s="244"/>
      <c r="VOM42" s="244"/>
      <c r="VON42" s="244"/>
      <c r="VOO42" s="244"/>
      <c r="VOP42" s="244"/>
      <c r="VOQ42" s="244"/>
      <c r="VOR42" s="244"/>
      <c r="VOS42" s="244"/>
      <c r="VOT42" s="244"/>
      <c r="VOU42" s="244"/>
      <c r="VOV42" s="244"/>
      <c r="VOW42" s="244"/>
      <c r="VOX42" s="244"/>
      <c r="VOY42" s="244"/>
      <c r="VOZ42" s="244"/>
      <c r="VPA42" s="244"/>
      <c r="VPB42" s="244"/>
      <c r="VPC42" s="244"/>
      <c r="VPD42" s="244"/>
      <c r="VPE42" s="244"/>
      <c r="VPF42" s="244"/>
      <c r="VPG42" s="244"/>
      <c r="VPH42" s="244"/>
      <c r="VPI42" s="244"/>
      <c r="VPJ42" s="244"/>
      <c r="VPK42" s="244"/>
      <c r="VPL42" s="244"/>
      <c r="VPM42" s="244"/>
      <c r="VPN42" s="244"/>
      <c r="VPO42" s="244"/>
      <c r="VPP42" s="244"/>
      <c r="VPQ42" s="244"/>
      <c r="VPR42" s="244"/>
      <c r="VPS42" s="244"/>
      <c r="VPT42" s="244"/>
      <c r="VPU42" s="244"/>
      <c r="VPV42" s="244"/>
      <c r="VPW42" s="244"/>
      <c r="VPX42" s="244"/>
      <c r="VPY42" s="244"/>
      <c r="VPZ42" s="244"/>
      <c r="VQA42" s="244"/>
      <c r="VQB42" s="244"/>
      <c r="VQC42" s="244"/>
      <c r="VQD42" s="244"/>
      <c r="VQE42" s="244"/>
      <c r="VQF42" s="244"/>
      <c r="VQG42" s="244"/>
      <c r="VQH42" s="244"/>
      <c r="VQI42" s="244"/>
      <c r="VQJ42" s="244"/>
      <c r="VQK42" s="244"/>
      <c r="VQL42" s="244"/>
      <c r="VQM42" s="244"/>
      <c r="VQN42" s="244"/>
      <c r="VQO42" s="244"/>
      <c r="VQP42" s="244"/>
      <c r="VQQ42" s="244"/>
      <c r="VQR42" s="244"/>
      <c r="VQS42" s="244"/>
      <c r="VQT42" s="244"/>
      <c r="VQU42" s="244"/>
      <c r="VQV42" s="244"/>
      <c r="VQW42" s="244"/>
      <c r="VQX42" s="244"/>
      <c r="VQY42" s="244"/>
      <c r="VQZ42" s="244"/>
      <c r="VRA42" s="244"/>
      <c r="VRB42" s="244"/>
      <c r="VRC42" s="244"/>
      <c r="VRD42" s="244"/>
      <c r="VRE42" s="244"/>
      <c r="VRF42" s="244"/>
      <c r="VRG42" s="244"/>
      <c r="VRH42" s="244"/>
      <c r="VRI42" s="244"/>
      <c r="VRJ42" s="244"/>
      <c r="VRK42" s="244"/>
      <c r="VRL42" s="244"/>
      <c r="VRM42" s="244"/>
      <c r="VRN42" s="244"/>
      <c r="VRO42" s="244"/>
      <c r="VRP42" s="244"/>
      <c r="VRQ42" s="244"/>
      <c r="VRR42" s="244"/>
      <c r="VRS42" s="244"/>
      <c r="VRT42" s="244"/>
      <c r="VRU42" s="244"/>
      <c r="VRV42" s="244"/>
      <c r="VRW42" s="244"/>
      <c r="VRX42" s="244"/>
      <c r="VRY42" s="244"/>
      <c r="VRZ42" s="244"/>
      <c r="VSA42" s="244"/>
      <c r="VSB42" s="244"/>
      <c r="VSC42" s="244"/>
      <c r="VSD42" s="244"/>
      <c r="VSE42" s="244"/>
      <c r="VSF42" s="244"/>
      <c r="VSG42" s="244"/>
      <c r="VSH42" s="244"/>
      <c r="VSI42" s="244"/>
      <c r="VSJ42" s="244"/>
      <c r="VSK42" s="244"/>
      <c r="VSL42" s="244"/>
      <c r="VSM42" s="244"/>
      <c r="VSN42" s="244"/>
      <c r="VSO42" s="244"/>
      <c r="VSP42" s="244"/>
      <c r="VSQ42" s="244"/>
      <c r="VSR42" s="244"/>
      <c r="VSS42" s="244"/>
      <c r="VST42" s="244"/>
      <c r="VSU42" s="244"/>
      <c r="VSV42" s="244"/>
      <c r="VSW42" s="244"/>
      <c r="VSX42" s="244"/>
      <c r="VSY42" s="244"/>
      <c r="VSZ42" s="244"/>
      <c r="VTA42" s="244"/>
      <c r="VTB42" s="244"/>
      <c r="VTC42" s="244"/>
      <c r="VTD42" s="244"/>
      <c r="VTE42" s="244"/>
      <c r="VTF42" s="244"/>
      <c r="VTG42" s="244"/>
      <c r="VTH42" s="244"/>
      <c r="VTI42" s="244"/>
      <c r="VTJ42" s="244"/>
      <c r="VTK42" s="244"/>
      <c r="VTL42" s="244"/>
      <c r="VTM42" s="244"/>
      <c r="VTN42" s="244"/>
      <c r="VTO42" s="244"/>
      <c r="VTP42" s="244"/>
      <c r="VTQ42" s="244"/>
      <c r="VTR42" s="244"/>
      <c r="VTS42" s="244"/>
      <c r="VTT42" s="244"/>
      <c r="VTU42" s="244"/>
      <c r="VTV42" s="244"/>
      <c r="VTW42" s="244"/>
      <c r="VTX42" s="244"/>
      <c r="VTY42" s="244"/>
      <c r="VTZ42" s="244"/>
      <c r="VUA42" s="244"/>
      <c r="VUB42" s="244"/>
      <c r="VUC42" s="244"/>
      <c r="VUD42" s="244"/>
      <c r="VUE42" s="244"/>
      <c r="VUF42" s="244"/>
      <c r="VUG42" s="244"/>
      <c r="VUH42" s="244"/>
      <c r="VUI42" s="244"/>
      <c r="VUJ42" s="244"/>
      <c r="VUK42" s="244"/>
      <c r="VUL42" s="244"/>
      <c r="VUM42" s="244"/>
      <c r="VUN42" s="244"/>
      <c r="VUO42" s="244"/>
      <c r="VUP42" s="244"/>
      <c r="VUQ42" s="244"/>
      <c r="VUR42" s="244"/>
      <c r="VUS42" s="244"/>
      <c r="VUT42" s="244"/>
      <c r="VUU42" s="244"/>
      <c r="VUV42" s="244"/>
      <c r="VUW42" s="244"/>
      <c r="VUX42" s="244"/>
      <c r="VUY42" s="244"/>
      <c r="VUZ42" s="244"/>
      <c r="VVA42" s="244"/>
      <c r="VVB42" s="244"/>
      <c r="VVC42" s="244"/>
      <c r="VVD42" s="244"/>
      <c r="VVE42" s="244"/>
      <c r="VVF42" s="244"/>
      <c r="VVG42" s="244"/>
      <c r="VVH42" s="244"/>
      <c r="VVI42" s="244"/>
      <c r="VVJ42" s="244"/>
      <c r="VVK42" s="244"/>
      <c r="VVL42" s="244"/>
      <c r="VVM42" s="244"/>
      <c r="VVN42" s="244"/>
      <c r="VVO42" s="244"/>
      <c r="VVP42" s="244"/>
      <c r="VVQ42" s="244"/>
      <c r="VVR42" s="244"/>
      <c r="VVS42" s="244"/>
      <c r="VVT42" s="244"/>
      <c r="VVU42" s="244"/>
      <c r="VVV42" s="244"/>
      <c r="VVW42" s="244"/>
      <c r="VVX42" s="244"/>
      <c r="VVY42" s="244"/>
      <c r="VVZ42" s="244"/>
      <c r="VWA42" s="244"/>
      <c r="VWB42" s="244"/>
      <c r="VWC42" s="244"/>
      <c r="VWD42" s="244"/>
      <c r="VWE42" s="244"/>
      <c r="VWF42" s="244"/>
      <c r="VWG42" s="244"/>
      <c r="VWH42" s="244"/>
      <c r="VWI42" s="244"/>
      <c r="VWJ42" s="244"/>
      <c r="VWK42" s="244"/>
      <c r="VWL42" s="244"/>
      <c r="VWM42" s="244"/>
      <c r="VWN42" s="244"/>
      <c r="VWO42" s="244"/>
      <c r="VWP42" s="244"/>
      <c r="VWQ42" s="244"/>
      <c r="VWR42" s="244"/>
      <c r="VWS42" s="244"/>
      <c r="VWT42" s="244"/>
      <c r="VWU42" s="244"/>
      <c r="VWV42" s="244"/>
      <c r="VWW42" s="244"/>
      <c r="VWX42" s="244"/>
      <c r="VWY42" s="244"/>
      <c r="VWZ42" s="244"/>
      <c r="VXA42" s="244"/>
      <c r="VXB42" s="244"/>
      <c r="VXC42" s="244"/>
      <c r="VXD42" s="244"/>
      <c r="VXE42" s="244"/>
      <c r="VXF42" s="244"/>
      <c r="VXG42" s="244"/>
      <c r="VXH42" s="244"/>
      <c r="VXI42" s="244"/>
      <c r="VXJ42" s="244"/>
      <c r="VXK42" s="244"/>
      <c r="VXL42" s="244"/>
      <c r="VXM42" s="244"/>
      <c r="VXN42" s="244"/>
      <c r="VXO42" s="244"/>
      <c r="VXP42" s="244"/>
      <c r="VXQ42" s="244"/>
      <c r="VXR42" s="244"/>
      <c r="VXS42" s="244"/>
      <c r="VXT42" s="244"/>
      <c r="VXU42" s="244"/>
      <c r="VXV42" s="244"/>
      <c r="VXW42" s="244"/>
      <c r="VXX42" s="244"/>
      <c r="VXY42" s="244"/>
      <c r="VXZ42" s="244"/>
      <c r="VYA42" s="244"/>
      <c r="VYB42" s="244"/>
      <c r="VYC42" s="244"/>
      <c r="VYD42" s="244"/>
      <c r="VYE42" s="244"/>
      <c r="VYF42" s="244"/>
      <c r="VYG42" s="244"/>
      <c r="VYH42" s="244"/>
      <c r="VYI42" s="244"/>
      <c r="VYJ42" s="244"/>
      <c r="VYK42" s="244"/>
      <c r="VYL42" s="244"/>
      <c r="VYM42" s="244"/>
      <c r="VYN42" s="244"/>
      <c r="VYO42" s="244"/>
      <c r="VYP42" s="244"/>
      <c r="VYQ42" s="244"/>
      <c r="VYR42" s="244"/>
      <c r="VYS42" s="244"/>
      <c r="VYT42" s="244"/>
      <c r="VYU42" s="244"/>
      <c r="VYV42" s="244"/>
      <c r="VYW42" s="244"/>
      <c r="VYX42" s="244"/>
      <c r="VYY42" s="244"/>
      <c r="VYZ42" s="244"/>
      <c r="VZA42" s="244"/>
      <c r="VZB42" s="244"/>
      <c r="VZC42" s="244"/>
      <c r="VZD42" s="244"/>
      <c r="VZE42" s="244"/>
      <c r="VZF42" s="244"/>
      <c r="VZG42" s="244"/>
      <c r="VZH42" s="244"/>
      <c r="VZI42" s="244"/>
      <c r="VZJ42" s="244"/>
      <c r="VZK42" s="244"/>
      <c r="VZL42" s="244"/>
      <c r="VZM42" s="244"/>
      <c r="VZN42" s="244"/>
      <c r="VZO42" s="244"/>
      <c r="VZP42" s="244"/>
      <c r="VZQ42" s="244"/>
      <c r="VZR42" s="244"/>
      <c r="VZS42" s="244"/>
      <c r="VZT42" s="244"/>
      <c r="VZU42" s="244"/>
      <c r="VZV42" s="244"/>
      <c r="VZW42" s="244"/>
      <c r="VZX42" s="244"/>
      <c r="VZY42" s="244"/>
      <c r="VZZ42" s="244"/>
      <c r="WAA42" s="244"/>
      <c r="WAB42" s="244"/>
      <c r="WAC42" s="244"/>
      <c r="WAD42" s="244"/>
      <c r="WAE42" s="244"/>
      <c r="WAF42" s="244"/>
      <c r="WAG42" s="244"/>
      <c r="WAH42" s="244"/>
      <c r="WAI42" s="244"/>
      <c r="WAJ42" s="244"/>
      <c r="WAK42" s="244"/>
      <c r="WAL42" s="244"/>
      <c r="WAM42" s="244"/>
      <c r="WAN42" s="244"/>
      <c r="WAO42" s="244"/>
      <c r="WAP42" s="244"/>
      <c r="WAQ42" s="244"/>
      <c r="WAR42" s="244"/>
      <c r="WAS42" s="244"/>
      <c r="WAT42" s="244"/>
      <c r="WAU42" s="244"/>
      <c r="WAV42" s="244"/>
      <c r="WAW42" s="244"/>
      <c r="WAX42" s="244"/>
      <c r="WAY42" s="244"/>
      <c r="WAZ42" s="244"/>
      <c r="WBA42" s="244"/>
      <c r="WBB42" s="244"/>
      <c r="WBC42" s="244"/>
      <c r="WBD42" s="244"/>
      <c r="WBE42" s="244"/>
      <c r="WBF42" s="244"/>
      <c r="WBG42" s="244"/>
      <c r="WBH42" s="244"/>
      <c r="WBI42" s="244"/>
      <c r="WBJ42" s="244"/>
      <c r="WBK42" s="244"/>
      <c r="WBL42" s="244"/>
      <c r="WBM42" s="244"/>
      <c r="WBN42" s="244"/>
      <c r="WBO42" s="244"/>
      <c r="WBP42" s="244"/>
      <c r="WBQ42" s="244"/>
      <c r="WBR42" s="244"/>
      <c r="WBS42" s="244"/>
      <c r="WBT42" s="244"/>
      <c r="WBU42" s="244"/>
      <c r="WBV42" s="244"/>
      <c r="WBW42" s="244"/>
      <c r="WBX42" s="244"/>
      <c r="WBY42" s="244"/>
      <c r="WBZ42" s="244"/>
      <c r="WCA42" s="244"/>
      <c r="WCB42" s="244"/>
      <c r="WCC42" s="244"/>
      <c r="WCD42" s="244"/>
      <c r="WCE42" s="244"/>
      <c r="WCF42" s="244"/>
      <c r="WCG42" s="244"/>
      <c r="WCH42" s="244"/>
      <c r="WCI42" s="244"/>
      <c r="WCJ42" s="244"/>
      <c r="WCK42" s="244"/>
      <c r="WCL42" s="244"/>
      <c r="WCM42" s="244"/>
      <c r="WCN42" s="244"/>
      <c r="WCO42" s="244"/>
      <c r="WCP42" s="244"/>
      <c r="WCQ42" s="244"/>
      <c r="WCR42" s="244"/>
      <c r="WCS42" s="244"/>
      <c r="WCT42" s="244"/>
      <c r="WCU42" s="244"/>
      <c r="WCV42" s="244"/>
      <c r="WCW42" s="244"/>
      <c r="WCX42" s="244"/>
      <c r="WCY42" s="244"/>
      <c r="WCZ42" s="244"/>
      <c r="WDA42" s="244"/>
      <c r="WDB42" s="244"/>
      <c r="WDC42" s="244"/>
      <c r="WDD42" s="244"/>
      <c r="WDE42" s="244"/>
      <c r="WDF42" s="244"/>
      <c r="WDG42" s="244"/>
      <c r="WDH42" s="244"/>
      <c r="WDI42" s="244"/>
      <c r="WDJ42" s="244"/>
      <c r="WDK42" s="244"/>
      <c r="WDL42" s="244"/>
      <c r="WDM42" s="244"/>
      <c r="WDN42" s="244"/>
      <c r="WDO42" s="244"/>
      <c r="WDP42" s="244"/>
      <c r="WDQ42" s="244"/>
      <c r="WDR42" s="244"/>
      <c r="WDS42" s="244"/>
      <c r="WDT42" s="244"/>
      <c r="WDU42" s="244"/>
      <c r="WDV42" s="244"/>
      <c r="WDW42" s="244"/>
      <c r="WDX42" s="244"/>
      <c r="WDY42" s="244"/>
      <c r="WDZ42" s="244"/>
      <c r="WEA42" s="244"/>
      <c r="WEB42" s="244"/>
      <c r="WEC42" s="244"/>
      <c r="WED42" s="244"/>
      <c r="WEE42" s="244"/>
      <c r="WEF42" s="244"/>
      <c r="WEG42" s="244"/>
      <c r="WEH42" s="244"/>
      <c r="WEI42" s="244"/>
      <c r="WEJ42" s="244"/>
      <c r="WEK42" s="244"/>
      <c r="WEL42" s="244"/>
      <c r="WEM42" s="244"/>
      <c r="WEN42" s="244"/>
      <c r="WEO42" s="244"/>
      <c r="WEP42" s="244"/>
      <c r="WEQ42" s="244"/>
      <c r="WER42" s="244"/>
      <c r="WES42" s="244"/>
      <c r="WET42" s="244"/>
      <c r="WEU42" s="244"/>
      <c r="WEV42" s="244"/>
      <c r="WEW42" s="244"/>
      <c r="WEX42" s="244"/>
      <c r="WEY42" s="244"/>
      <c r="WEZ42" s="244"/>
      <c r="WFA42" s="244"/>
      <c r="WFB42" s="244"/>
      <c r="WFC42" s="244"/>
      <c r="WFD42" s="244"/>
      <c r="WFE42" s="244"/>
      <c r="WFF42" s="244"/>
      <c r="WFG42" s="244"/>
      <c r="WFH42" s="244"/>
      <c r="WFI42" s="244"/>
      <c r="WFJ42" s="244"/>
      <c r="WFK42" s="244"/>
      <c r="WFL42" s="244"/>
      <c r="WFM42" s="244"/>
      <c r="WFN42" s="244"/>
      <c r="WFO42" s="244"/>
      <c r="WFP42" s="244"/>
      <c r="WFQ42" s="244"/>
      <c r="WFR42" s="244"/>
      <c r="WFS42" s="244"/>
      <c r="WFT42" s="244"/>
      <c r="WFU42" s="244"/>
      <c r="WFV42" s="244"/>
      <c r="WFW42" s="244"/>
      <c r="WFX42" s="244"/>
      <c r="WFY42" s="244"/>
      <c r="WFZ42" s="244"/>
      <c r="WGA42" s="244"/>
      <c r="WGB42" s="244"/>
      <c r="WGC42" s="244"/>
      <c r="WGD42" s="244"/>
      <c r="WGE42" s="244"/>
      <c r="WGF42" s="244"/>
      <c r="WGG42" s="244"/>
      <c r="WGH42" s="244"/>
      <c r="WGI42" s="244"/>
      <c r="WGJ42" s="244"/>
      <c r="WGK42" s="244"/>
      <c r="WGL42" s="244"/>
      <c r="WGM42" s="244"/>
      <c r="WGN42" s="244"/>
      <c r="WGO42" s="244"/>
      <c r="WGP42" s="244"/>
      <c r="WGQ42" s="244"/>
      <c r="WGR42" s="244"/>
      <c r="WGS42" s="244"/>
      <c r="WGT42" s="244"/>
      <c r="WGU42" s="244"/>
      <c r="WGV42" s="244"/>
      <c r="WGW42" s="244"/>
      <c r="WGX42" s="244"/>
      <c r="WGY42" s="244"/>
      <c r="WGZ42" s="244"/>
      <c r="WHA42" s="244"/>
      <c r="WHB42" s="244"/>
      <c r="WHC42" s="244"/>
      <c r="WHD42" s="244"/>
      <c r="WHE42" s="244"/>
      <c r="WHF42" s="244"/>
      <c r="WHG42" s="244"/>
      <c r="WHH42" s="244"/>
      <c r="WHI42" s="244"/>
      <c r="WHJ42" s="244"/>
      <c r="WHK42" s="244"/>
      <c r="WHL42" s="244"/>
      <c r="WHM42" s="244"/>
      <c r="WHN42" s="244"/>
      <c r="WHO42" s="244"/>
      <c r="WHP42" s="244"/>
      <c r="WHQ42" s="244"/>
      <c r="WHR42" s="244"/>
      <c r="WHS42" s="244"/>
      <c r="WHT42" s="244"/>
      <c r="WHU42" s="244"/>
      <c r="WHV42" s="244"/>
      <c r="WHW42" s="244"/>
      <c r="WHX42" s="244"/>
      <c r="WHY42" s="244"/>
      <c r="WHZ42" s="244"/>
      <c r="WIA42" s="244"/>
      <c r="WIB42" s="244"/>
      <c r="WIC42" s="244"/>
      <c r="WID42" s="244"/>
      <c r="WIE42" s="244"/>
      <c r="WIF42" s="244"/>
      <c r="WIG42" s="244"/>
      <c r="WIH42" s="244"/>
      <c r="WII42" s="244"/>
      <c r="WIJ42" s="244"/>
      <c r="WIK42" s="244"/>
      <c r="WIL42" s="244"/>
      <c r="WIM42" s="244"/>
      <c r="WIN42" s="244"/>
      <c r="WIO42" s="244"/>
      <c r="WIP42" s="244"/>
      <c r="WIQ42" s="244"/>
      <c r="WIR42" s="244"/>
      <c r="WIS42" s="244"/>
      <c r="WIT42" s="244"/>
      <c r="WIU42" s="244"/>
      <c r="WIV42" s="244"/>
      <c r="WIW42" s="244"/>
      <c r="WIX42" s="244"/>
      <c r="WIY42" s="244"/>
      <c r="WIZ42" s="244"/>
      <c r="WJA42" s="244"/>
      <c r="WJB42" s="244"/>
      <c r="WJC42" s="244"/>
      <c r="WJD42" s="244"/>
      <c r="WJE42" s="244"/>
      <c r="WJF42" s="244"/>
      <c r="WJG42" s="244"/>
      <c r="WJH42" s="244"/>
      <c r="WJI42" s="244"/>
      <c r="WJJ42" s="244"/>
      <c r="WJK42" s="244"/>
      <c r="WJL42" s="244"/>
      <c r="WJM42" s="244"/>
      <c r="WJN42" s="244"/>
      <c r="WJO42" s="244"/>
      <c r="WJP42" s="244"/>
      <c r="WJQ42" s="244"/>
      <c r="WJR42" s="244"/>
      <c r="WJS42" s="244"/>
      <c r="WJT42" s="244"/>
      <c r="WJU42" s="244"/>
      <c r="WJV42" s="244"/>
      <c r="WJW42" s="244"/>
      <c r="WJX42" s="244"/>
      <c r="WJY42" s="244"/>
      <c r="WJZ42" s="244"/>
      <c r="WKA42" s="244"/>
      <c r="WKB42" s="244"/>
      <c r="WKC42" s="244"/>
      <c r="WKD42" s="244"/>
      <c r="WKE42" s="244"/>
      <c r="WKF42" s="244"/>
      <c r="WKG42" s="244"/>
      <c r="WKH42" s="244"/>
      <c r="WKI42" s="244"/>
      <c r="WKJ42" s="244"/>
      <c r="WKK42" s="244"/>
      <c r="WKL42" s="244"/>
      <c r="WKM42" s="244"/>
      <c r="WKN42" s="244"/>
      <c r="WKO42" s="244"/>
      <c r="WKP42" s="244"/>
      <c r="WKQ42" s="244"/>
      <c r="WKR42" s="244"/>
      <c r="WKS42" s="244"/>
      <c r="WKT42" s="244"/>
      <c r="WKU42" s="244"/>
      <c r="WKV42" s="244"/>
      <c r="WKW42" s="244"/>
      <c r="WKX42" s="244"/>
      <c r="WKY42" s="244"/>
      <c r="WKZ42" s="244"/>
      <c r="WLA42" s="244"/>
      <c r="WLB42" s="244"/>
      <c r="WLC42" s="244"/>
      <c r="WLD42" s="244"/>
      <c r="WLE42" s="244"/>
      <c r="WLF42" s="244"/>
      <c r="WLG42" s="244"/>
      <c r="WLH42" s="244"/>
      <c r="WLI42" s="244"/>
      <c r="WLJ42" s="244"/>
      <c r="WLK42" s="244"/>
      <c r="WLL42" s="244"/>
      <c r="WLM42" s="244"/>
      <c r="WLN42" s="244"/>
      <c r="WLO42" s="244"/>
      <c r="WLP42" s="244"/>
      <c r="WLQ42" s="244"/>
      <c r="WLR42" s="244"/>
      <c r="WLS42" s="244"/>
      <c r="WLT42" s="244"/>
      <c r="WLU42" s="244"/>
      <c r="WLV42" s="244"/>
      <c r="WLW42" s="244"/>
      <c r="WLX42" s="244"/>
      <c r="WLY42" s="244"/>
      <c r="WLZ42" s="244"/>
      <c r="WMA42" s="244"/>
      <c r="WMB42" s="244"/>
      <c r="WMC42" s="244"/>
      <c r="WMD42" s="244"/>
      <c r="WME42" s="244"/>
      <c r="WMF42" s="244"/>
      <c r="WMG42" s="244"/>
      <c r="WMH42" s="244"/>
      <c r="WMI42" s="244"/>
      <c r="WMJ42" s="244"/>
      <c r="WMK42" s="244"/>
      <c r="WML42" s="244"/>
      <c r="WMM42" s="244"/>
      <c r="WMN42" s="244"/>
      <c r="WMO42" s="244"/>
      <c r="WMP42" s="244"/>
      <c r="WMQ42" s="244"/>
      <c r="WMR42" s="244"/>
      <c r="WMS42" s="244"/>
      <c r="WMT42" s="244"/>
      <c r="WMU42" s="244"/>
      <c r="WMV42" s="244"/>
      <c r="WMW42" s="244"/>
      <c r="WMX42" s="244"/>
      <c r="WMY42" s="244"/>
      <c r="WMZ42" s="244"/>
      <c r="WNA42" s="244"/>
      <c r="WNB42" s="244"/>
      <c r="WNC42" s="244"/>
      <c r="WND42" s="244"/>
      <c r="WNE42" s="244"/>
      <c r="WNF42" s="244"/>
      <c r="WNG42" s="244"/>
      <c r="WNH42" s="244"/>
      <c r="WNI42" s="244"/>
      <c r="WNJ42" s="244"/>
      <c r="WNK42" s="244"/>
      <c r="WNL42" s="244"/>
      <c r="WNM42" s="244"/>
      <c r="WNN42" s="244"/>
      <c r="WNO42" s="244"/>
      <c r="WNP42" s="244"/>
      <c r="WNQ42" s="244"/>
      <c r="WNR42" s="244"/>
      <c r="WNS42" s="244"/>
      <c r="WNT42" s="244"/>
      <c r="WNU42" s="244"/>
      <c r="WNV42" s="244"/>
      <c r="WNW42" s="244"/>
      <c r="WNX42" s="244"/>
      <c r="WNY42" s="244"/>
      <c r="WNZ42" s="244"/>
      <c r="WOA42" s="244"/>
      <c r="WOB42" s="244"/>
      <c r="WOC42" s="244"/>
      <c r="WOD42" s="244"/>
      <c r="WOE42" s="244"/>
      <c r="WOF42" s="244"/>
      <c r="WOG42" s="244"/>
      <c r="WOH42" s="244"/>
      <c r="WOI42" s="244"/>
      <c r="WOJ42" s="244"/>
      <c r="WOK42" s="244"/>
      <c r="WOL42" s="244"/>
      <c r="WOM42" s="244"/>
      <c r="WON42" s="244"/>
      <c r="WOO42" s="244"/>
      <c r="WOP42" s="244"/>
      <c r="WOQ42" s="244"/>
      <c r="WOR42" s="244"/>
      <c r="WOS42" s="244"/>
      <c r="WOT42" s="244"/>
      <c r="WOU42" s="244"/>
      <c r="WOV42" s="244"/>
      <c r="WOW42" s="244"/>
      <c r="WOX42" s="244"/>
      <c r="WOY42" s="244"/>
      <c r="WOZ42" s="244"/>
      <c r="WPA42" s="244"/>
      <c r="WPB42" s="244"/>
      <c r="WPC42" s="244"/>
      <c r="WPD42" s="244"/>
      <c r="WPE42" s="244"/>
      <c r="WPF42" s="244"/>
      <c r="WPG42" s="244"/>
      <c r="WPH42" s="244"/>
      <c r="WPI42" s="244"/>
      <c r="WPJ42" s="244"/>
      <c r="WPK42" s="244"/>
      <c r="WPL42" s="244"/>
      <c r="WPM42" s="244"/>
      <c r="WPN42" s="244"/>
      <c r="WPO42" s="244"/>
      <c r="WPP42" s="244"/>
      <c r="WPQ42" s="244"/>
      <c r="WPR42" s="244"/>
      <c r="WPS42" s="244"/>
      <c r="WPT42" s="244"/>
      <c r="WPU42" s="244"/>
      <c r="WPV42" s="244"/>
      <c r="WPW42" s="244"/>
      <c r="WPX42" s="244"/>
      <c r="WPY42" s="244"/>
      <c r="WPZ42" s="244"/>
      <c r="WQA42" s="244"/>
      <c r="WQB42" s="244"/>
      <c r="WQC42" s="244"/>
      <c r="WQD42" s="244"/>
      <c r="WQE42" s="244"/>
      <c r="WQF42" s="244"/>
      <c r="WQG42" s="244"/>
      <c r="WQH42" s="244"/>
      <c r="WQI42" s="244"/>
      <c r="WQJ42" s="244"/>
      <c r="WQK42" s="244"/>
      <c r="WQL42" s="244"/>
      <c r="WQM42" s="244"/>
      <c r="WQN42" s="244"/>
      <c r="WQO42" s="244"/>
      <c r="WQP42" s="244"/>
      <c r="WQQ42" s="244"/>
      <c r="WQR42" s="244"/>
      <c r="WQS42" s="244"/>
      <c r="WQT42" s="244"/>
      <c r="WQU42" s="244"/>
      <c r="WQV42" s="244"/>
      <c r="WQW42" s="244"/>
      <c r="WQX42" s="244"/>
      <c r="WQY42" s="244"/>
      <c r="WQZ42" s="244"/>
      <c r="WRA42" s="244"/>
      <c r="WRB42" s="244"/>
      <c r="WRC42" s="244"/>
      <c r="WRD42" s="244"/>
      <c r="WRE42" s="244"/>
      <c r="WRF42" s="244"/>
      <c r="WRG42" s="244"/>
      <c r="WRH42" s="244"/>
      <c r="WRI42" s="244"/>
      <c r="WRJ42" s="244"/>
      <c r="WRK42" s="244"/>
      <c r="WRL42" s="244"/>
      <c r="WRM42" s="244"/>
      <c r="WRN42" s="244"/>
      <c r="WRO42" s="244"/>
      <c r="WRP42" s="244"/>
      <c r="WRQ42" s="244"/>
      <c r="WRR42" s="244"/>
      <c r="WRS42" s="244"/>
      <c r="WRT42" s="244"/>
      <c r="WRU42" s="244"/>
      <c r="WRV42" s="244"/>
      <c r="WRW42" s="244"/>
      <c r="WRX42" s="244"/>
      <c r="WRY42" s="244"/>
      <c r="WRZ42" s="244"/>
      <c r="WSA42" s="244"/>
      <c r="WSB42" s="244"/>
      <c r="WSC42" s="244"/>
      <c r="WSD42" s="244"/>
      <c r="WSE42" s="244"/>
      <c r="WSF42" s="244"/>
      <c r="WSG42" s="244"/>
      <c r="WSH42" s="244"/>
      <c r="WSI42" s="244"/>
      <c r="WSJ42" s="244"/>
      <c r="WSK42" s="244"/>
      <c r="WSL42" s="244"/>
      <c r="WSM42" s="244"/>
      <c r="WSN42" s="244"/>
      <c r="WSO42" s="244"/>
      <c r="WSP42" s="244"/>
      <c r="WSQ42" s="244"/>
      <c r="WSR42" s="244"/>
      <c r="WSS42" s="244"/>
      <c r="WST42" s="244"/>
      <c r="WSU42" s="244"/>
      <c r="WSV42" s="244"/>
      <c r="WSW42" s="244"/>
      <c r="WSX42" s="244"/>
      <c r="WSY42" s="244"/>
      <c r="WSZ42" s="244"/>
      <c r="WTA42" s="244"/>
      <c r="WTB42" s="244"/>
      <c r="WTC42" s="244"/>
      <c r="WTD42" s="244"/>
      <c r="WTE42" s="244"/>
      <c r="WTF42" s="244"/>
      <c r="WTG42" s="244"/>
      <c r="WTH42" s="244"/>
      <c r="WTI42" s="244"/>
      <c r="WTJ42" s="244"/>
      <c r="WTK42" s="244"/>
      <c r="WTL42" s="244"/>
      <c r="WTM42" s="244"/>
      <c r="WTN42" s="244"/>
      <c r="WTO42" s="244"/>
      <c r="WTP42" s="244"/>
      <c r="WTQ42" s="244"/>
      <c r="WTR42" s="244"/>
      <c r="WTS42" s="244"/>
      <c r="WTT42" s="244"/>
      <c r="WTU42" s="244"/>
      <c r="WTV42" s="244"/>
      <c r="WTW42" s="244"/>
      <c r="WTX42" s="244"/>
      <c r="WTY42" s="244"/>
      <c r="WTZ42" s="244"/>
      <c r="WUA42" s="244"/>
      <c r="WUB42" s="244"/>
      <c r="WUC42" s="244"/>
      <c r="WUD42" s="244"/>
      <c r="WUE42" s="244"/>
      <c r="WUF42" s="244"/>
      <c r="WUG42" s="244"/>
      <c r="WUH42" s="244"/>
      <c r="WUI42" s="244"/>
      <c r="WUJ42" s="244"/>
      <c r="WUK42" s="244"/>
      <c r="WUL42" s="244"/>
      <c r="WUM42" s="244"/>
      <c r="WUN42" s="244"/>
      <c r="WUO42" s="244"/>
      <c r="WUP42" s="244"/>
      <c r="WUQ42" s="244"/>
      <c r="WUR42" s="244"/>
      <c r="WUS42" s="244"/>
      <c r="WUT42" s="244"/>
      <c r="WUU42" s="244"/>
      <c r="WUV42" s="244"/>
      <c r="WUW42" s="244"/>
      <c r="WUX42" s="244"/>
      <c r="WUY42" s="244"/>
      <c r="WUZ42" s="244"/>
      <c r="WVA42" s="244"/>
      <c r="WVB42" s="244"/>
      <c r="WVC42" s="244"/>
      <c r="WVD42" s="244"/>
      <c r="WVE42" s="244"/>
      <c r="WVF42" s="244"/>
      <c r="WVG42" s="244"/>
      <c r="WVH42" s="244"/>
      <c r="WVI42" s="244"/>
      <c r="WVJ42" s="244"/>
      <c r="WVK42" s="244"/>
      <c r="WVL42" s="244"/>
      <c r="WVM42" s="244"/>
      <c r="WVN42" s="244"/>
      <c r="WVO42" s="244"/>
      <c r="WVP42" s="244"/>
      <c r="WVQ42" s="244"/>
      <c r="WVR42" s="244"/>
      <c r="WVS42" s="244"/>
      <c r="WVT42" s="244"/>
      <c r="WVU42" s="244"/>
      <c r="WVV42" s="244"/>
      <c r="WVW42" s="244"/>
      <c r="WVX42" s="244"/>
      <c r="WVY42" s="244"/>
      <c r="WVZ42" s="244"/>
      <c r="WWA42" s="244"/>
      <c r="WWB42" s="244"/>
      <c r="WWC42" s="244"/>
      <c r="WWD42" s="244"/>
      <c r="WWE42" s="244"/>
      <c r="WWF42" s="244"/>
      <c r="WWG42" s="244"/>
      <c r="WWH42" s="244"/>
      <c r="WWI42" s="244"/>
      <c r="WWJ42" s="244"/>
      <c r="WWK42" s="244"/>
      <c r="WWL42" s="244"/>
      <c r="WWM42" s="244"/>
      <c r="WWN42" s="244"/>
      <c r="WWO42" s="244"/>
      <c r="WWP42" s="244"/>
      <c r="WWQ42" s="244"/>
      <c r="WWR42" s="244"/>
      <c r="WWS42" s="244"/>
      <c r="WWT42" s="244"/>
      <c r="WWU42" s="244"/>
      <c r="WWV42" s="244"/>
      <c r="WWW42" s="244"/>
      <c r="WWX42" s="244"/>
      <c r="WWY42" s="244"/>
      <c r="WWZ42" s="244"/>
      <c r="WXA42" s="244"/>
      <c r="WXB42" s="244"/>
      <c r="WXC42" s="244"/>
      <c r="WXD42" s="244"/>
      <c r="WXE42" s="244"/>
      <c r="WXF42" s="244"/>
      <c r="WXG42" s="244"/>
      <c r="WXH42" s="244"/>
      <c r="WXI42" s="244"/>
      <c r="WXJ42" s="244"/>
      <c r="WXK42" s="244"/>
      <c r="WXL42" s="244"/>
      <c r="WXM42" s="244"/>
      <c r="WXN42" s="244"/>
      <c r="WXO42" s="244"/>
      <c r="WXP42" s="244"/>
      <c r="WXQ42" s="244"/>
      <c r="WXR42" s="244"/>
      <c r="WXS42" s="244"/>
      <c r="WXT42" s="244"/>
      <c r="WXU42" s="244"/>
      <c r="WXV42" s="244"/>
      <c r="WXW42" s="244"/>
      <c r="WXX42" s="244"/>
      <c r="WXY42" s="244"/>
      <c r="WXZ42" s="244"/>
      <c r="WYA42" s="244"/>
      <c r="WYB42" s="244"/>
      <c r="WYC42" s="244"/>
      <c r="WYD42" s="244"/>
      <c r="WYE42" s="244"/>
      <c r="WYF42" s="244"/>
      <c r="WYG42" s="244"/>
      <c r="WYH42" s="244"/>
      <c r="WYI42" s="244"/>
      <c r="WYJ42" s="244"/>
      <c r="WYK42" s="244"/>
      <c r="WYL42" s="244"/>
      <c r="WYM42" s="244"/>
      <c r="WYN42" s="244"/>
      <c r="WYO42" s="244"/>
      <c r="WYP42" s="244"/>
      <c r="WYQ42" s="244"/>
      <c r="WYR42" s="244"/>
      <c r="WYS42" s="244"/>
      <c r="WYT42" s="244"/>
      <c r="WYU42" s="244"/>
      <c r="WYV42" s="244"/>
      <c r="WYW42" s="244"/>
      <c r="WYX42" s="244"/>
      <c r="WYY42" s="244"/>
      <c r="WYZ42" s="244"/>
      <c r="WZA42" s="244"/>
      <c r="WZB42" s="244"/>
      <c r="WZC42" s="244"/>
      <c r="WZD42" s="244"/>
      <c r="WZE42" s="244"/>
      <c r="WZF42" s="244"/>
      <c r="WZG42" s="244"/>
      <c r="WZH42" s="244"/>
      <c r="WZI42" s="244"/>
      <c r="WZJ42" s="244"/>
      <c r="WZK42" s="244"/>
      <c r="WZL42" s="244"/>
      <c r="WZM42" s="244"/>
      <c r="WZN42" s="244"/>
      <c r="WZO42" s="244"/>
      <c r="WZP42" s="244"/>
      <c r="WZQ42" s="244"/>
      <c r="WZR42" s="244"/>
      <c r="WZS42" s="244"/>
      <c r="WZT42" s="244"/>
      <c r="WZU42" s="244"/>
      <c r="WZV42" s="244"/>
      <c r="WZW42" s="244"/>
      <c r="WZX42" s="244"/>
      <c r="WZY42" s="244"/>
      <c r="WZZ42" s="244"/>
      <c r="XAA42" s="244"/>
      <c r="XAB42" s="244"/>
      <c r="XAC42" s="244"/>
      <c r="XAD42" s="244"/>
      <c r="XAE42" s="244"/>
      <c r="XAF42" s="244"/>
      <c r="XAG42" s="244"/>
      <c r="XAH42" s="244"/>
      <c r="XAI42" s="244"/>
      <c r="XAJ42" s="244"/>
      <c r="XAK42" s="244"/>
      <c r="XAL42" s="244"/>
      <c r="XAM42" s="244"/>
      <c r="XAN42" s="244"/>
      <c r="XAO42" s="244"/>
      <c r="XAP42" s="244"/>
      <c r="XAQ42" s="244"/>
      <c r="XAR42" s="244"/>
      <c r="XAS42" s="244"/>
      <c r="XAT42" s="244"/>
      <c r="XAU42" s="244"/>
      <c r="XAV42" s="244"/>
      <c r="XAW42" s="244"/>
      <c r="XAX42" s="244"/>
      <c r="XAY42" s="244"/>
      <c r="XAZ42" s="244"/>
      <c r="XBA42" s="244"/>
      <c r="XBB42" s="244"/>
      <c r="XBC42" s="244"/>
      <c r="XBD42" s="244"/>
      <c r="XBE42" s="244"/>
      <c r="XBF42" s="244"/>
      <c r="XBG42" s="244"/>
      <c r="XBH42" s="244"/>
      <c r="XBI42" s="244"/>
      <c r="XBJ42" s="244"/>
      <c r="XBK42" s="244"/>
      <c r="XBL42" s="244"/>
      <c r="XBM42" s="244"/>
      <c r="XBN42" s="244"/>
      <c r="XBO42" s="244"/>
      <c r="XBP42" s="244"/>
      <c r="XBQ42" s="244"/>
      <c r="XBR42" s="244"/>
      <c r="XBS42" s="244"/>
      <c r="XBT42" s="244"/>
      <c r="XBU42" s="244"/>
      <c r="XBV42" s="244"/>
      <c r="XBW42" s="244"/>
      <c r="XBX42" s="244"/>
      <c r="XBY42" s="244"/>
      <c r="XBZ42" s="244"/>
      <c r="XCA42" s="244"/>
      <c r="XCB42" s="244"/>
      <c r="XCC42" s="244"/>
      <c r="XCD42" s="244"/>
      <c r="XCE42" s="244"/>
      <c r="XCF42" s="244"/>
      <c r="XCG42" s="244"/>
      <c r="XCH42" s="244"/>
      <c r="XCI42" s="244"/>
      <c r="XCJ42" s="244"/>
      <c r="XCK42" s="244"/>
      <c r="XCL42" s="244"/>
      <c r="XCM42" s="244"/>
      <c r="XCN42" s="244"/>
      <c r="XCO42" s="244"/>
      <c r="XCP42" s="244"/>
      <c r="XCQ42" s="244"/>
      <c r="XCR42" s="244"/>
      <c r="XCS42" s="244"/>
      <c r="XCT42" s="244"/>
      <c r="XCU42" s="244"/>
      <c r="XCV42" s="244"/>
      <c r="XCW42" s="244"/>
      <c r="XCX42" s="244"/>
      <c r="XCY42" s="244"/>
      <c r="XCZ42" s="244"/>
      <c r="XDA42" s="244"/>
      <c r="XDB42" s="244"/>
      <c r="XDC42" s="244"/>
      <c r="XDD42" s="244"/>
      <c r="XDE42" s="244"/>
      <c r="XDF42" s="244"/>
      <c r="XDG42" s="244"/>
      <c r="XDH42" s="244"/>
      <c r="XDI42" s="244"/>
      <c r="XDJ42" s="244"/>
      <c r="XDK42" s="244"/>
      <c r="XDL42" s="244"/>
      <c r="XDM42" s="244"/>
      <c r="XDN42" s="244"/>
      <c r="XDO42" s="244"/>
      <c r="XDP42" s="244"/>
      <c r="XDQ42" s="244"/>
      <c r="XDR42" s="244"/>
      <c r="XDS42" s="244"/>
      <c r="XDT42" s="244"/>
      <c r="XDU42" s="244"/>
      <c r="XDV42" s="244"/>
      <c r="XDW42" s="244"/>
      <c r="XDX42" s="244"/>
      <c r="XDY42" s="244"/>
      <c r="XDZ42" s="244"/>
      <c r="XEA42" s="244"/>
      <c r="XEB42" s="244"/>
      <c r="XEC42" s="244"/>
      <c r="XED42" s="244"/>
      <c r="XEE42" s="244"/>
      <c r="XEF42" s="244"/>
      <c r="XEG42" s="244"/>
      <c r="XEH42" s="244"/>
      <c r="XEI42" s="244"/>
      <c r="XEJ42" s="244"/>
      <c r="XEK42" s="244"/>
      <c r="XEL42" s="244"/>
      <c r="XEM42" s="244"/>
      <c r="XEN42" s="244"/>
      <c r="XEO42" s="244"/>
      <c r="XEP42" s="244"/>
      <c r="XEQ42" s="244"/>
      <c r="XER42" s="244"/>
      <c r="XES42" s="244"/>
      <c r="XET42" s="244"/>
      <c r="XEU42" s="244"/>
      <c r="XEV42" s="244"/>
      <c r="XEW42" s="244"/>
      <c r="XEX42" s="244"/>
      <c r="XEY42" s="244"/>
      <c r="XEZ42" s="244"/>
    </row>
    <row r="43" s="295" customFormat="1" ht="54" customHeight="1" outlineLevel="1" spans="1:16380">
      <c r="A43" s="189"/>
      <c r="B43" s="35" t="s">
        <v>122</v>
      </c>
      <c r="C43" s="36" t="s">
        <v>137</v>
      </c>
      <c r="D43" s="35" t="s">
        <v>66</v>
      </c>
      <c r="E43" s="59">
        <f>1.18*3.7</f>
        <v>4.366</v>
      </c>
      <c r="F43" s="59">
        <v>115</v>
      </c>
      <c r="G43" s="59">
        <v>336</v>
      </c>
      <c r="H43" s="218">
        <v>320</v>
      </c>
      <c r="I43" s="285">
        <v>0.05</v>
      </c>
      <c r="J43" s="59">
        <v>55</v>
      </c>
      <c r="K43" s="218">
        <f>(F43+G43+J43)*$K$5</f>
        <v>30.36</v>
      </c>
      <c r="L43" s="218">
        <f>(F43+G43+J43+K43)*$L$5</f>
        <v>48.2724</v>
      </c>
      <c r="M43" s="286">
        <f>F43+G43+J43+K43+L43</f>
        <v>584.6324</v>
      </c>
      <c r="N43" s="218">
        <f>E43*M43</f>
        <v>2552.5050584</v>
      </c>
      <c r="O43" s="218" t="s">
        <v>67</v>
      </c>
      <c r="P43" s="333"/>
      <c r="Q43" s="124"/>
      <c r="R43" s="124"/>
      <c r="S43" s="124"/>
      <c r="T43" s="124"/>
      <c r="U43" s="124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</row>
    <row r="44" s="233" customFormat="1" ht="37" customHeight="1" spans="1:16380">
      <c r="A44" s="260"/>
      <c r="B44" s="235" t="s">
        <v>138</v>
      </c>
      <c r="C44" s="319"/>
      <c r="D44" s="235"/>
      <c r="E44" s="241"/>
      <c r="F44" s="241"/>
      <c r="G44" s="241"/>
      <c r="H44" s="261"/>
      <c r="I44" s="277"/>
      <c r="J44" s="241"/>
      <c r="K44" s="241"/>
      <c r="L44" s="241"/>
      <c r="M44" s="241"/>
      <c r="N44" s="261"/>
      <c r="O44" s="261"/>
      <c r="P44" s="329"/>
      <c r="Q44" s="122"/>
      <c r="R44" s="122"/>
      <c r="S44" s="122"/>
      <c r="T44" s="122"/>
      <c r="U44" s="122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  <c r="RG44" s="244"/>
      <c r="RH44" s="244"/>
      <c r="RI44" s="244"/>
      <c r="RJ44" s="244"/>
      <c r="RK44" s="244"/>
      <c r="RL44" s="244"/>
      <c r="RM44" s="244"/>
      <c r="RN44" s="244"/>
      <c r="RO44" s="244"/>
      <c r="RP44" s="244"/>
      <c r="RQ44" s="244"/>
      <c r="RR44" s="244"/>
      <c r="RS44" s="244"/>
      <c r="RT44" s="244"/>
      <c r="RU44" s="244"/>
      <c r="RV44" s="244"/>
      <c r="RW44" s="244"/>
      <c r="RX44" s="244"/>
      <c r="RY44" s="244"/>
      <c r="RZ44" s="244"/>
      <c r="SA44" s="244"/>
      <c r="SB44" s="244"/>
      <c r="SC44" s="244"/>
      <c r="SD44" s="244"/>
      <c r="SE44" s="244"/>
      <c r="SF44" s="244"/>
      <c r="SG44" s="244"/>
      <c r="SH44" s="244"/>
      <c r="SI44" s="244"/>
      <c r="SJ44" s="244"/>
      <c r="SK44" s="244"/>
      <c r="SL44" s="244"/>
      <c r="SM44" s="244"/>
      <c r="SN44" s="244"/>
      <c r="SO44" s="244"/>
      <c r="SP44" s="244"/>
      <c r="SQ44" s="244"/>
      <c r="SR44" s="244"/>
      <c r="SS44" s="244"/>
      <c r="ST44" s="244"/>
      <c r="SU44" s="244"/>
      <c r="SV44" s="244"/>
      <c r="SW44" s="244"/>
      <c r="SX44" s="244"/>
      <c r="SY44" s="244"/>
      <c r="SZ44" s="244"/>
      <c r="TA44" s="244"/>
      <c r="TB44" s="244"/>
      <c r="TC44" s="244"/>
      <c r="TD44" s="244"/>
      <c r="TE44" s="244"/>
      <c r="TF44" s="244"/>
      <c r="TG44" s="244"/>
      <c r="TH44" s="244"/>
      <c r="TI44" s="244"/>
      <c r="TJ44" s="244"/>
      <c r="TK44" s="244"/>
      <c r="TL44" s="244"/>
      <c r="TM44" s="244"/>
      <c r="TN44" s="244"/>
      <c r="TO44" s="244"/>
      <c r="TP44" s="244"/>
      <c r="TQ44" s="244"/>
      <c r="TR44" s="244"/>
      <c r="TS44" s="244"/>
      <c r="TT44" s="244"/>
      <c r="TU44" s="244"/>
      <c r="TV44" s="244"/>
      <c r="TW44" s="244"/>
      <c r="TX44" s="244"/>
      <c r="TY44" s="244"/>
      <c r="TZ44" s="244"/>
      <c r="UA44" s="244"/>
      <c r="UB44" s="244"/>
      <c r="UC44" s="244"/>
      <c r="UD44" s="244"/>
      <c r="UE44" s="244"/>
      <c r="UF44" s="244"/>
      <c r="UG44" s="244"/>
      <c r="UH44" s="244"/>
      <c r="UI44" s="244"/>
      <c r="UJ44" s="244"/>
      <c r="UK44" s="244"/>
      <c r="UL44" s="244"/>
      <c r="UM44" s="244"/>
      <c r="UN44" s="244"/>
      <c r="UO44" s="244"/>
      <c r="UP44" s="244"/>
      <c r="UQ44" s="244"/>
      <c r="UR44" s="244"/>
      <c r="US44" s="244"/>
      <c r="UT44" s="244"/>
      <c r="UU44" s="244"/>
      <c r="UV44" s="244"/>
      <c r="UW44" s="244"/>
      <c r="UX44" s="244"/>
      <c r="UY44" s="244"/>
      <c r="UZ44" s="244"/>
      <c r="VA44" s="244"/>
      <c r="VB44" s="244"/>
      <c r="VC44" s="244"/>
      <c r="VD44" s="244"/>
      <c r="VE44" s="244"/>
      <c r="VF44" s="244"/>
      <c r="VG44" s="244"/>
      <c r="VH44" s="244"/>
      <c r="VI44" s="244"/>
      <c r="VJ44" s="244"/>
      <c r="VK44" s="244"/>
      <c r="VL44" s="244"/>
      <c r="VM44" s="244"/>
      <c r="VN44" s="244"/>
      <c r="VO44" s="244"/>
      <c r="VP44" s="244"/>
      <c r="VQ44" s="244"/>
      <c r="VR44" s="244"/>
      <c r="VS44" s="244"/>
      <c r="VT44" s="244"/>
      <c r="VU44" s="244"/>
      <c r="VV44" s="244"/>
      <c r="VW44" s="244"/>
      <c r="VX44" s="244"/>
      <c r="VY44" s="244"/>
      <c r="VZ44" s="244"/>
      <c r="WA44" s="244"/>
      <c r="WB44" s="244"/>
      <c r="WC44" s="244"/>
      <c r="WD44" s="244"/>
      <c r="WE44" s="244"/>
      <c r="WF44" s="244"/>
      <c r="WG44" s="244"/>
      <c r="WH44" s="244"/>
      <c r="WI44" s="244"/>
      <c r="WJ44" s="244"/>
      <c r="WK44" s="244"/>
      <c r="WL44" s="244"/>
      <c r="WM44" s="244"/>
      <c r="WN44" s="244"/>
      <c r="WO44" s="244"/>
      <c r="WP44" s="244"/>
      <c r="WQ44" s="244"/>
      <c r="WR44" s="244"/>
      <c r="WS44" s="244"/>
      <c r="WT44" s="244"/>
      <c r="WU44" s="244"/>
      <c r="WV44" s="244"/>
      <c r="WW44" s="244"/>
      <c r="WX44" s="244"/>
      <c r="WY44" s="244"/>
      <c r="WZ44" s="244"/>
      <c r="XA44" s="244"/>
      <c r="XB44" s="244"/>
      <c r="XC44" s="244"/>
      <c r="XD44" s="244"/>
      <c r="XE44" s="244"/>
      <c r="XF44" s="244"/>
      <c r="XG44" s="244"/>
      <c r="XH44" s="244"/>
      <c r="XI44" s="244"/>
      <c r="XJ44" s="244"/>
      <c r="XK44" s="244"/>
      <c r="XL44" s="244"/>
      <c r="XM44" s="244"/>
      <c r="XN44" s="244"/>
      <c r="XO44" s="244"/>
      <c r="XP44" s="244"/>
      <c r="XQ44" s="244"/>
      <c r="XR44" s="244"/>
      <c r="XS44" s="244"/>
      <c r="XT44" s="244"/>
      <c r="XU44" s="244"/>
      <c r="XV44" s="244"/>
      <c r="XW44" s="244"/>
      <c r="XX44" s="244"/>
      <c r="XY44" s="244"/>
      <c r="XZ44" s="244"/>
      <c r="YA44" s="244"/>
      <c r="YB44" s="244"/>
      <c r="YC44" s="244"/>
      <c r="YD44" s="244"/>
      <c r="YE44" s="244"/>
      <c r="YF44" s="244"/>
      <c r="YG44" s="244"/>
      <c r="YH44" s="244"/>
      <c r="YI44" s="244"/>
      <c r="YJ44" s="244"/>
      <c r="YK44" s="244"/>
      <c r="YL44" s="244"/>
      <c r="YM44" s="244"/>
      <c r="YN44" s="244"/>
      <c r="YO44" s="244"/>
      <c r="YP44" s="244"/>
      <c r="YQ44" s="244"/>
      <c r="YR44" s="244"/>
      <c r="YS44" s="244"/>
      <c r="YT44" s="244"/>
      <c r="YU44" s="244"/>
      <c r="YV44" s="244"/>
      <c r="YW44" s="244"/>
      <c r="YX44" s="244"/>
      <c r="YY44" s="244"/>
      <c r="YZ44" s="244"/>
      <c r="ZA44" s="244"/>
      <c r="ZB44" s="244"/>
      <c r="ZC44" s="244"/>
      <c r="ZD44" s="244"/>
      <c r="ZE44" s="244"/>
      <c r="ZF44" s="244"/>
      <c r="ZG44" s="244"/>
      <c r="ZH44" s="244"/>
      <c r="ZI44" s="244"/>
      <c r="ZJ44" s="244"/>
      <c r="ZK44" s="244"/>
      <c r="ZL44" s="244"/>
      <c r="ZM44" s="244"/>
      <c r="ZN44" s="244"/>
      <c r="ZO44" s="244"/>
      <c r="ZP44" s="244"/>
      <c r="ZQ44" s="244"/>
      <c r="ZR44" s="244"/>
      <c r="ZS44" s="244"/>
      <c r="ZT44" s="244"/>
      <c r="ZU44" s="244"/>
      <c r="ZV44" s="244"/>
      <c r="ZW44" s="244"/>
      <c r="ZX44" s="244"/>
      <c r="ZY44" s="244"/>
      <c r="ZZ44" s="244"/>
      <c r="AAA44" s="244"/>
      <c r="AAB44" s="244"/>
      <c r="AAC44" s="244"/>
      <c r="AAD44" s="244"/>
      <c r="AAE44" s="244"/>
      <c r="AAF44" s="244"/>
      <c r="AAG44" s="244"/>
      <c r="AAH44" s="244"/>
      <c r="AAI44" s="244"/>
      <c r="AAJ44" s="244"/>
      <c r="AAK44" s="244"/>
      <c r="AAL44" s="244"/>
      <c r="AAM44" s="244"/>
      <c r="AAN44" s="244"/>
      <c r="AAO44" s="244"/>
      <c r="AAP44" s="244"/>
      <c r="AAQ44" s="244"/>
      <c r="AAR44" s="244"/>
      <c r="AAS44" s="244"/>
      <c r="AAT44" s="244"/>
      <c r="AAU44" s="244"/>
      <c r="AAV44" s="244"/>
      <c r="AAW44" s="244"/>
      <c r="AAX44" s="244"/>
      <c r="AAY44" s="244"/>
      <c r="AAZ44" s="244"/>
      <c r="ABA44" s="244"/>
      <c r="ABB44" s="244"/>
      <c r="ABC44" s="244"/>
      <c r="ABD44" s="244"/>
      <c r="ABE44" s="244"/>
      <c r="ABF44" s="244"/>
      <c r="ABG44" s="244"/>
      <c r="ABH44" s="244"/>
      <c r="ABI44" s="244"/>
      <c r="ABJ44" s="244"/>
      <c r="ABK44" s="244"/>
      <c r="ABL44" s="244"/>
      <c r="ABM44" s="244"/>
      <c r="ABN44" s="244"/>
      <c r="ABO44" s="244"/>
      <c r="ABP44" s="244"/>
      <c r="ABQ44" s="244"/>
      <c r="ABR44" s="244"/>
      <c r="ABS44" s="244"/>
      <c r="ABT44" s="244"/>
      <c r="ABU44" s="244"/>
      <c r="ABV44" s="244"/>
      <c r="ABW44" s="244"/>
      <c r="ABX44" s="244"/>
      <c r="ABY44" s="244"/>
      <c r="ABZ44" s="244"/>
      <c r="ACA44" s="244"/>
      <c r="ACB44" s="244"/>
      <c r="ACC44" s="244"/>
      <c r="ACD44" s="244"/>
      <c r="ACE44" s="244"/>
      <c r="ACF44" s="244"/>
      <c r="ACG44" s="244"/>
      <c r="ACH44" s="244"/>
      <c r="ACI44" s="244"/>
      <c r="ACJ44" s="244"/>
      <c r="ACK44" s="244"/>
      <c r="ACL44" s="244"/>
      <c r="ACM44" s="244"/>
      <c r="ACN44" s="244"/>
      <c r="ACO44" s="244"/>
      <c r="ACP44" s="244"/>
      <c r="ACQ44" s="244"/>
      <c r="ACR44" s="244"/>
      <c r="ACS44" s="244"/>
      <c r="ACT44" s="244"/>
      <c r="ACU44" s="244"/>
      <c r="ACV44" s="244"/>
      <c r="ACW44" s="244"/>
      <c r="ACX44" s="244"/>
      <c r="ACY44" s="244"/>
      <c r="ACZ44" s="244"/>
      <c r="ADA44" s="244"/>
      <c r="ADB44" s="244"/>
      <c r="ADC44" s="244"/>
      <c r="ADD44" s="244"/>
      <c r="ADE44" s="244"/>
      <c r="ADF44" s="244"/>
      <c r="ADG44" s="244"/>
      <c r="ADH44" s="244"/>
      <c r="ADI44" s="244"/>
      <c r="ADJ44" s="244"/>
      <c r="ADK44" s="244"/>
      <c r="ADL44" s="244"/>
      <c r="ADM44" s="244"/>
      <c r="ADN44" s="244"/>
      <c r="ADO44" s="244"/>
      <c r="ADP44" s="244"/>
      <c r="ADQ44" s="244"/>
      <c r="ADR44" s="244"/>
      <c r="ADS44" s="244"/>
      <c r="ADT44" s="244"/>
      <c r="ADU44" s="244"/>
      <c r="ADV44" s="244"/>
      <c r="ADW44" s="244"/>
      <c r="ADX44" s="244"/>
      <c r="ADY44" s="244"/>
      <c r="ADZ44" s="244"/>
      <c r="AEA44" s="244"/>
      <c r="AEB44" s="244"/>
      <c r="AEC44" s="244"/>
      <c r="AED44" s="244"/>
      <c r="AEE44" s="244"/>
      <c r="AEF44" s="244"/>
      <c r="AEG44" s="244"/>
      <c r="AEH44" s="244"/>
      <c r="AEI44" s="244"/>
      <c r="AEJ44" s="244"/>
      <c r="AEK44" s="244"/>
      <c r="AEL44" s="244"/>
      <c r="AEM44" s="244"/>
      <c r="AEN44" s="244"/>
      <c r="AEO44" s="244"/>
      <c r="AEP44" s="244"/>
      <c r="AEQ44" s="244"/>
      <c r="AER44" s="244"/>
      <c r="AES44" s="244"/>
      <c r="AET44" s="244"/>
      <c r="AEU44" s="244"/>
      <c r="AEV44" s="244"/>
      <c r="AEW44" s="244"/>
      <c r="AEX44" s="244"/>
      <c r="AEY44" s="244"/>
      <c r="AEZ44" s="244"/>
      <c r="AFA44" s="244"/>
      <c r="AFB44" s="244"/>
      <c r="AFC44" s="244"/>
      <c r="AFD44" s="244"/>
      <c r="AFE44" s="244"/>
      <c r="AFF44" s="244"/>
      <c r="AFG44" s="244"/>
      <c r="AFH44" s="244"/>
      <c r="AFI44" s="244"/>
      <c r="AFJ44" s="244"/>
      <c r="AFK44" s="244"/>
      <c r="AFL44" s="244"/>
      <c r="AFM44" s="244"/>
      <c r="AFN44" s="244"/>
      <c r="AFO44" s="244"/>
      <c r="AFP44" s="244"/>
      <c r="AFQ44" s="244"/>
      <c r="AFR44" s="244"/>
      <c r="AFS44" s="244"/>
      <c r="AFT44" s="244"/>
      <c r="AFU44" s="244"/>
      <c r="AFV44" s="244"/>
      <c r="AFW44" s="244"/>
      <c r="AFX44" s="244"/>
      <c r="AFY44" s="244"/>
      <c r="AFZ44" s="244"/>
      <c r="AGA44" s="244"/>
      <c r="AGB44" s="244"/>
      <c r="AGC44" s="244"/>
      <c r="AGD44" s="244"/>
      <c r="AGE44" s="244"/>
      <c r="AGF44" s="244"/>
      <c r="AGG44" s="244"/>
      <c r="AGH44" s="244"/>
      <c r="AGI44" s="244"/>
      <c r="AGJ44" s="244"/>
      <c r="AGK44" s="244"/>
      <c r="AGL44" s="244"/>
      <c r="AGM44" s="244"/>
      <c r="AGN44" s="244"/>
      <c r="AGO44" s="244"/>
      <c r="AGP44" s="244"/>
      <c r="AGQ44" s="244"/>
      <c r="AGR44" s="244"/>
      <c r="AGS44" s="244"/>
      <c r="AGT44" s="244"/>
      <c r="AGU44" s="244"/>
      <c r="AGV44" s="244"/>
      <c r="AGW44" s="244"/>
      <c r="AGX44" s="244"/>
      <c r="AGY44" s="244"/>
      <c r="AGZ44" s="244"/>
      <c r="AHA44" s="244"/>
      <c r="AHB44" s="244"/>
      <c r="AHC44" s="244"/>
      <c r="AHD44" s="244"/>
      <c r="AHE44" s="244"/>
      <c r="AHF44" s="244"/>
      <c r="AHG44" s="244"/>
      <c r="AHH44" s="244"/>
      <c r="AHI44" s="244"/>
      <c r="AHJ44" s="244"/>
      <c r="AHK44" s="244"/>
      <c r="AHL44" s="244"/>
      <c r="AHM44" s="244"/>
      <c r="AHN44" s="244"/>
      <c r="AHO44" s="244"/>
      <c r="AHP44" s="244"/>
      <c r="AHQ44" s="244"/>
      <c r="AHR44" s="244"/>
      <c r="AHS44" s="244"/>
      <c r="AHT44" s="244"/>
      <c r="AHU44" s="244"/>
      <c r="AHV44" s="244"/>
      <c r="AHW44" s="244"/>
      <c r="AHX44" s="244"/>
      <c r="AHY44" s="244"/>
      <c r="AHZ44" s="244"/>
      <c r="AIA44" s="244"/>
      <c r="AIB44" s="244"/>
      <c r="AIC44" s="244"/>
      <c r="AID44" s="244"/>
      <c r="AIE44" s="244"/>
      <c r="AIF44" s="244"/>
      <c r="AIG44" s="244"/>
      <c r="AIH44" s="244"/>
      <c r="AII44" s="244"/>
      <c r="AIJ44" s="244"/>
      <c r="AIK44" s="244"/>
      <c r="AIL44" s="244"/>
      <c r="AIM44" s="244"/>
      <c r="AIN44" s="244"/>
      <c r="AIO44" s="244"/>
      <c r="AIP44" s="244"/>
      <c r="AIQ44" s="244"/>
      <c r="AIR44" s="244"/>
      <c r="AIS44" s="244"/>
      <c r="AIT44" s="244"/>
      <c r="AIU44" s="244"/>
      <c r="AIV44" s="244"/>
      <c r="AIW44" s="244"/>
      <c r="AIX44" s="244"/>
      <c r="AIY44" s="244"/>
      <c r="AIZ44" s="244"/>
      <c r="AJA44" s="244"/>
      <c r="AJB44" s="244"/>
      <c r="AJC44" s="244"/>
      <c r="AJD44" s="244"/>
      <c r="AJE44" s="244"/>
      <c r="AJF44" s="244"/>
      <c r="AJG44" s="244"/>
      <c r="AJH44" s="244"/>
      <c r="AJI44" s="244"/>
      <c r="AJJ44" s="244"/>
      <c r="AJK44" s="244"/>
      <c r="AJL44" s="244"/>
      <c r="AJM44" s="244"/>
      <c r="AJN44" s="244"/>
      <c r="AJO44" s="244"/>
      <c r="AJP44" s="244"/>
      <c r="AJQ44" s="244"/>
      <c r="AJR44" s="244"/>
      <c r="AJS44" s="244"/>
      <c r="AJT44" s="244"/>
      <c r="AJU44" s="244"/>
      <c r="AJV44" s="244"/>
      <c r="AJW44" s="244"/>
      <c r="AJX44" s="244"/>
      <c r="AJY44" s="244"/>
      <c r="AJZ44" s="244"/>
      <c r="AKA44" s="244"/>
      <c r="AKB44" s="244"/>
      <c r="AKC44" s="244"/>
      <c r="AKD44" s="244"/>
      <c r="AKE44" s="244"/>
      <c r="AKF44" s="244"/>
      <c r="AKG44" s="244"/>
      <c r="AKH44" s="244"/>
      <c r="AKI44" s="244"/>
      <c r="AKJ44" s="244"/>
      <c r="AKK44" s="244"/>
      <c r="AKL44" s="244"/>
      <c r="AKM44" s="244"/>
      <c r="AKN44" s="244"/>
      <c r="AKO44" s="244"/>
      <c r="AKP44" s="244"/>
      <c r="AKQ44" s="244"/>
      <c r="AKR44" s="244"/>
      <c r="AKS44" s="244"/>
      <c r="AKT44" s="244"/>
      <c r="AKU44" s="244"/>
      <c r="AKV44" s="244"/>
      <c r="AKW44" s="244"/>
      <c r="AKX44" s="244"/>
      <c r="AKY44" s="244"/>
      <c r="AKZ44" s="244"/>
      <c r="ALA44" s="244"/>
      <c r="ALB44" s="244"/>
      <c r="ALC44" s="244"/>
      <c r="ALD44" s="244"/>
      <c r="ALE44" s="244"/>
      <c r="ALF44" s="244"/>
      <c r="ALG44" s="244"/>
      <c r="ALH44" s="244"/>
      <c r="ALI44" s="244"/>
      <c r="ALJ44" s="244"/>
      <c r="ALK44" s="244"/>
      <c r="ALL44" s="244"/>
      <c r="ALM44" s="244"/>
      <c r="ALN44" s="244"/>
      <c r="ALO44" s="244"/>
      <c r="ALP44" s="244"/>
      <c r="ALQ44" s="244"/>
      <c r="ALR44" s="244"/>
      <c r="ALS44" s="244"/>
      <c r="ALT44" s="244"/>
      <c r="ALU44" s="244"/>
      <c r="ALV44" s="244"/>
      <c r="ALW44" s="244"/>
      <c r="ALX44" s="244"/>
      <c r="ALY44" s="244"/>
      <c r="ALZ44" s="244"/>
      <c r="AMA44" s="244"/>
      <c r="AMB44" s="244"/>
      <c r="AMC44" s="244"/>
      <c r="AMD44" s="244"/>
      <c r="AME44" s="244"/>
      <c r="AMF44" s="244"/>
      <c r="AMG44" s="244"/>
      <c r="AMH44" s="244"/>
      <c r="AMI44" s="244"/>
      <c r="AMJ44" s="244"/>
      <c r="AMK44" s="244"/>
      <c r="AML44" s="244"/>
      <c r="AMM44" s="244"/>
      <c r="AMN44" s="244"/>
      <c r="AMO44" s="244"/>
      <c r="AMP44" s="244"/>
      <c r="AMQ44" s="244"/>
      <c r="AMR44" s="244"/>
      <c r="AMS44" s="244"/>
      <c r="AMT44" s="244"/>
      <c r="AMU44" s="244"/>
      <c r="AMV44" s="244"/>
      <c r="AMW44" s="244"/>
      <c r="AMX44" s="244"/>
      <c r="AMY44" s="244"/>
      <c r="AMZ44" s="244"/>
      <c r="ANA44" s="244"/>
      <c r="ANB44" s="244"/>
      <c r="ANC44" s="244"/>
      <c r="AND44" s="244"/>
      <c r="ANE44" s="244"/>
      <c r="ANF44" s="244"/>
      <c r="ANG44" s="244"/>
      <c r="ANH44" s="244"/>
      <c r="ANI44" s="244"/>
      <c r="ANJ44" s="244"/>
      <c r="ANK44" s="244"/>
      <c r="ANL44" s="244"/>
      <c r="ANM44" s="244"/>
      <c r="ANN44" s="244"/>
      <c r="ANO44" s="244"/>
      <c r="ANP44" s="244"/>
      <c r="ANQ44" s="244"/>
      <c r="ANR44" s="244"/>
      <c r="ANS44" s="244"/>
      <c r="ANT44" s="244"/>
      <c r="ANU44" s="244"/>
      <c r="ANV44" s="244"/>
      <c r="ANW44" s="244"/>
      <c r="ANX44" s="244"/>
      <c r="ANY44" s="244"/>
      <c r="ANZ44" s="244"/>
      <c r="AOA44" s="244"/>
      <c r="AOB44" s="244"/>
      <c r="AOC44" s="244"/>
      <c r="AOD44" s="244"/>
      <c r="AOE44" s="244"/>
      <c r="AOF44" s="244"/>
      <c r="AOG44" s="244"/>
      <c r="AOH44" s="244"/>
      <c r="AOI44" s="244"/>
      <c r="AOJ44" s="244"/>
      <c r="AOK44" s="244"/>
      <c r="AOL44" s="244"/>
      <c r="AOM44" s="244"/>
      <c r="AON44" s="244"/>
      <c r="AOO44" s="244"/>
      <c r="AOP44" s="244"/>
      <c r="AOQ44" s="244"/>
      <c r="AOR44" s="244"/>
      <c r="AOS44" s="244"/>
      <c r="AOT44" s="244"/>
      <c r="AOU44" s="244"/>
      <c r="AOV44" s="244"/>
      <c r="AOW44" s="244"/>
      <c r="AOX44" s="244"/>
      <c r="AOY44" s="244"/>
      <c r="AOZ44" s="244"/>
      <c r="APA44" s="244"/>
      <c r="APB44" s="244"/>
      <c r="APC44" s="244"/>
      <c r="APD44" s="244"/>
      <c r="APE44" s="244"/>
      <c r="APF44" s="244"/>
      <c r="APG44" s="244"/>
      <c r="APH44" s="244"/>
      <c r="API44" s="244"/>
      <c r="APJ44" s="244"/>
      <c r="APK44" s="244"/>
      <c r="APL44" s="244"/>
      <c r="APM44" s="244"/>
      <c r="APN44" s="244"/>
      <c r="APO44" s="244"/>
      <c r="APP44" s="244"/>
      <c r="APQ44" s="244"/>
      <c r="APR44" s="244"/>
      <c r="APS44" s="244"/>
      <c r="APT44" s="244"/>
      <c r="APU44" s="244"/>
      <c r="APV44" s="244"/>
      <c r="APW44" s="244"/>
      <c r="APX44" s="244"/>
      <c r="APY44" s="244"/>
      <c r="APZ44" s="244"/>
      <c r="AQA44" s="244"/>
      <c r="AQB44" s="244"/>
      <c r="AQC44" s="244"/>
      <c r="AQD44" s="244"/>
      <c r="AQE44" s="244"/>
      <c r="AQF44" s="244"/>
      <c r="AQG44" s="244"/>
      <c r="AQH44" s="244"/>
      <c r="AQI44" s="244"/>
      <c r="AQJ44" s="244"/>
      <c r="AQK44" s="244"/>
      <c r="AQL44" s="244"/>
      <c r="AQM44" s="244"/>
      <c r="AQN44" s="244"/>
      <c r="AQO44" s="244"/>
      <c r="AQP44" s="244"/>
      <c r="AQQ44" s="244"/>
      <c r="AQR44" s="244"/>
      <c r="AQS44" s="244"/>
      <c r="AQT44" s="244"/>
      <c r="AQU44" s="244"/>
      <c r="AQV44" s="244"/>
      <c r="AQW44" s="244"/>
      <c r="AQX44" s="244"/>
      <c r="AQY44" s="244"/>
      <c r="AQZ44" s="244"/>
      <c r="ARA44" s="244"/>
      <c r="ARB44" s="244"/>
      <c r="ARC44" s="244"/>
      <c r="ARD44" s="244"/>
      <c r="ARE44" s="244"/>
      <c r="ARF44" s="244"/>
      <c r="ARG44" s="244"/>
      <c r="ARH44" s="244"/>
      <c r="ARI44" s="244"/>
      <c r="ARJ44" s="244"/>
      <c r="ARK44" s="244"/>
      <c r="ARL44" s="244"/>
      <c r="ARM44" s="244"/>
      <c r="ARN44" s="244"/>
      <c r="ARO44" s="244"/>
      <c r="ARP44" s="244"/>
      <c r="ARQ44" s="244"/>
      <c r="ARR44" s="244"/>
      <c r="ARS44" s="244"/>
      <c r="ART44" s="244"/>
      <c r="ARU44" s="244"/>
      <c r="ARV44" s="244"/>
      <c r="ARW44" s="244"/>
      <c r="ARX44" s="244"/>
      <c r="ARY44" s="244"/>
      <c r="ARZ44" s="244"/>
      <c r="ASA44" s="244"/>
      <c r="ASB44" s="244"/>
      <c r="ASC44" s="244"/>
      <c r="ASD44" s="244"/>
      <c r="ASE44" s="244"/>
      <c r="ASF44" s="244"/>
      <c r="ASG44" s="244"/>
      <c r="ASH44" s="244"/>
      <c r="ASI44" s="244"/>
      <c r="ASJ44" s="244"/>
      <c r="ASK44" s="244"/>
      <c r="ASL44" s="244"/>
      <c r="ASM44" s="244"/>
      <c r="ASN44" s="244"/>
      <c r="ASO44" s="244"/>
      <c r="ASP44" s="244"/>
      <c r="ASQ44" s="244"/>
      <c r="ASR44" s="244"/>
      <c r="ASS44" s="244"/>
      <c r="AST44" s="244"/>
      <c r="ASU44" s="244"/>
      <c r="ASV44" s="244"/>
      <c r="ASW44" s="244"/>
      <c r="ASX44" s="244"/>
      <c r="ASY44" s="244"/>
      <c r="ASZ44" s="244"/>
      <c r="ATA44" s="244"/>
      <c r="ATB44" s="244"/>
      <c r="ATC44" s="244"/>
      <c r="ATD44" s="244"/>
      <c r="ATE44" s="244"/>
      <c r="ATF44" s="244"/>
      <c r="ATG44" s="244"/>
      <c r="ATH44" s="244"/>
      <c r="ATI44" s="244"/>
      <c r="ATJ44" s="244"/>
      <c r="ATK44" s="244"/>
      <c r="ATL44" s="244"/>
      <c r="ATM44" s="244"/>
      <c r="ATN44" s="244"/>
      <c r="ATO44" s="244"/>
      <c r="ATP44" s="244"/>
      <c r="ATQ44" s="244"/>
      <c r="ATR44" s="244"/>
      <c r="ATS44" s="244"/>
      <c r="ATT44" s="244"/>
      <c r="ATU44" s="244"/>
      <c r="ATV44" s="244"/>
      <c r="ATW44" s="244"/>
      <c r="ATX44" s="244"/>
      <c r="ATY44" s="244"/>
      <c r="ATZ44" s="244"/>
      <c r="AUA44" s="244"/>
      <c r="AUB44" s="244"/>
      <c r="AUC44" s="244"/>
      <c r="AUD44" s="244"/>
      <c r="AUE44" s="244"/>
      <c r="AUF44" s="244"/>
      <c r="AUG44" s="244"/>
      <c r="AUH44" s="244"/>
      <c r="AUI44" s="244"/>
      <c r="AUJ44" s="244"/>
      <c r="AUK44" s="244"/>
      <c r="AUL44" s="244"/>
      <c r="AUM44" s="244"/>
      <c r="AUN44" s="244"/>
      <c r="AUO44" s="244"/>
      <c r="AUP44" s="244"/>
      <c r="AUQ44" s="244"/>
      <c r="AUR44" s="244"/>
      <c r="AUS44" s="244"/>
      <c r="AUT44" s="244"/>
      <c r="AUU44" s="244"/>
      <c r="AUV44" s="244"/>
      <c r="AUW44" s="244"/>
      <c r="AUX44" s="244"/>
      <c r="AUY44" s="244"/>
      <c r="AUZ44" s="244"/>
      <c r="AVA44" s="244"/>
      <c r="AVB44" s="244"/>
      <c r="AVC44" s="244"/>
      <c r="AVD44" s="244"/>
      <c r="AVE44" s="244"/>
      <c r="AVF44" s="244"/>
      <c r="AVG44" s="244"/>
      <c r="AVH44" s="244"/>
      <c r="AVI44" s="244"/>
      <c r="AVJ44" s="244"/>
      <c r="AVK44" s="244"/>
      <c r="AVL44" s="244"/>
      <c r="AVM44" s="244"/>
      <c r="AVN44" s="244"/>
      <c r="AVO44" s="244"/>
      <c r="AVP44" s="244"/>
      <c r="AVQ44" s="244"/>
      <c r="AVR44" s="244"/>
      <c r="AVS44" s="244"/>
      <c r="AVT44" s="244"/>
      <c r="AVU44" s="244"/>
      <c r="AVV44" s="244"/>
      <c r="AVW44" s="244"/>
      <c r="AVX44" s="244"/>
      <c r="AVY44" s="244"/>
      <c r="AVZ44" s="244"/>
      <c r="AWA44" s="244"/>
      <c r="AWB44" s="244"/>
      <c r="AWC44" s="244"/>
      <c r="AWD44" s="244"/>
      <c r="AWE44" s="244"/>
      <c r="AWF44" s="244"/>
      <c r="AWG44" s="244"/>
      <c r="AWH44" s="244"/>
      <c r="AWI44" s="244"/>
      <c r="AWJ44" s="244"/>
      <c r="AWK44" s="244"/>
      <c r="AWL44" s="244"/>
      <c r="AWM44" s="244"/>
      <c r="AWN44" s="244"/>
      <c r="AWO44" s="244"/>
      <c r="AWP44" s="244"/>
      <c r="AWQ44" s="244"/>
      <c r="AWR44" s="244"/>
      <c r="AWS44" s="244"/>
      <c r="AWT44" s="244"/>
      <c r="AWU44" s="244"/>
      <c r="AWV44" s="244"/>
      <c r="AWW44" s="244"/>
      <c r="AWX44" s="244"/>
      <c r="AWY44" s="244"/>
      <c r="AWZ44" s="244"/>
      <c r="AXA44" s="244"/>
      <c r="AXB44" s="244"/>
      <c r="AXC44" s="244"/>
      <c r="AXD44" s="244"/>
      <c r="AXE44" s="244"/>
      <c r="AXF44" s="244"/>
      <c r="AXG44" s="244"/>
      <c r="AXH44" s="244"/>
      <c r="AXI44" s="244"/>
      <c r="AXJ44" s="244"/>
      <c r="AXK44" s="244"/>
      <c r="AXL44" s="244"/>
      <c r="AXM44" s="244"/>
      <c r="AXN44" s="244"/>
      <c r="AXO44" s="244"/>
      <c r="AXP44" s="244"/>
      <c r="AXQ44" s="244"/>
      <c r="AXR44" s="244"/>
      <c r="AXS44" s="244"/>
      <c r="AXT44" s="244"/>
      <c r="AXU44" s="244"/>
      <c r="AXV44" s="244"/>
      <c r="AXW44" s="244"/>
      <c r="AXX44" s="244"/>
      <c r="AXY44" s="244"/>
      <c r="AXZ44" s="244"/>
      <c r="AYA44" s="244"/>
      <c r="AYB44" s="244"/>
      <c r="AYC44" s="244"/>
      <c r="AYD44" s="244"/>
      <c r="AYE44" s="244"/>
      <c r="AYF44" s="244"/>
      <c r="AYG44" s="244"/>
      <c r="AYH44" s="244"/>
      <c r="AYI44" s="244"/>
      <c r="AYJ44" s="244"/>
      <c r="AYK44" s="244"/>
      <c r="AYL44" s="244"/>
      <c r="AYM44" s="244"/>
      <c r="AYN44" s="244"/>
      <c r="AYO44" s="244"/>
      <c r="AYP44" s="244"/>
      <c r="AYQ44" s="244"/>
      <c r="AYR44" s="244"/>
      <c r="AYS44" s="244"/>
      <c r="AYT44" s="244"/>
      <c r="AYU44" s="244"/>
      <c r="AYV44" s="244"/>
      <c r="AYW44" s="244"/>
      <c r="AYX44" s="244"/>
      <c r="AYY44" s="244"/>
      <c r="AYZ44" s="244"/>
      <c r="AZA44" s="244"/>
      <c r="AZB44" s="244"/>
      <c r="AZC44" s="244"/>
      <c r="AZD44" s="244"/>
      <c r="AZE44" s="244"/>
      <c r="AZF44" s="244"/>
      <c r="AZG44" s="244"/>
      <c r="AZH44" s="244"/>
      <c r="AZI44" s="244"/>
      <c r="AZJ44" s="244"/>
      <c r="AZK44" s="244"/>
      <c r="AZL44" s="244"/>
      <c r="AZM44" s="244"/>
      <c r="AZN44" s="244"/>
      <c r="AZO44" s="244"/>
      <c r="AZP44" s="244"/>
      <c r="AZQ44" s="244"/>
      <c r="AZR44" s="244"/>
      <c r="AZS44" s="244"/>
      <c r="AZT44" s="244"/>
      <c r="AZU44" s="244"/>
      <c r="AZV44" s="244"/>
      <c r="AZW44" s="244"/>
      <c r="AZX44" s="244"/>
      <c r="AZY44" s="244"/>
      <c r="AZZ44" s="244"/>
      <c r="BAA44" s="244"/>
      <c r="BAB44" s="244"/>
      <c r="BAC44" s="244"/>
      <c r="BAD44" s="244"/>
      <c r="BAE44" s="244"/>
      <c r="BAF44" s="244"/>
      <c r="BAG44" s="244"/>
      <c r="BAH44" s="244"/>
      <c r="BAI44" s="244"/>
      <c r="BAJ44" s="244"/>
      <c r="BAK44" s="244"/>
      <c r="BAL44" s="244"/>
      <c r="BAM44" s="244"/>
      <c r="BAN44" s="244"/>
      <c r="BAO44" s="244"/>
      <c r="BAP44" s="244"/>
      <c r="BAQ44" s="244"/>
      <c r="BAR44" s="244"/>
      <c r="BAS44" s="244"/>
      <c r="BAT44" s="244"/>
      <c r="BAU44" s="244"/>
      <c r="BAV44" s="244"/>
      <c r="BAW44" s="244"/>
      <c r="BAX44" s="244"/>
      <c r="BAY44" s="244"/>
      <c r="BAZ44" s="244"/>
      <c r="BBA44" s="244"/>
      <c r="BBB44" s="244"/>
      <c r="BBC44" s="244"/>
      <c r="BBD44" s="244"/>
      <c r="BBE44" s="244"/>
      <c r="BBF44" s="244"/>
      <c r="BBG44" s="244"/>
      <c r="BBH44" s="244"/>
      <c r="BBI44" s="244"/>
      <c r="BBJ44" s="244"/>
      <c r="BBK44" s="244"/>
      <c r="BBL44" s="244"/>
      <c r="BBM44" s="244"/>
      <c r="BBN44" s="244"/>
      <c r="BBO44" s="244"/>
      <c r="BBP44" s="244"/>
      <c r="BBQ44" s="244"/>
      <c r="BBR44" s="244"/>
      <c r="BBS44" s="244"/>
      <c r="BBT44" s="244"/>
      <c r="BBU44" s="244"/>
      <c r="BBV44" s="244"/>
      <c r="BBW44" s="244"/>
      <c r="BBX44" s="244"/>
      <c r="BBY44" s="244"/>
      <c r="BBZ44" s="244"/>
      <c r="BCA44" s="244"/>
      <c r="BCB44" s="244"/>
      <c r="BCC44" s="244"/>
      <c r="BCD44" s="244"/>
      <c r="BCE44" s="244"/>
      <c r="BCF44" s="244"/>
      <c r="BCG44" s="244"/>
      <c r="BCH44" s="244"/>
      <c r="BCI44" s="244"/>
      <c r="BCJ44" s="244"/>
      <c r="BCK44" s="244"/>
      <c r="BCL44" s="244"/>
      <c r="BCM44" s="244"/>
      <c r="BCN44" s="244"/>
      <c r="BCO44" s="244"/>
      <c r="BCP44" s="244"/>
      <c r="BCQ44" s="244"/>
      <c r="BCR44" s="244"/>
      <c r="BCS44" s="244"/>
      <c r="BCT44" s="244"/>
      <c r="BCU44" s="244"/>
      <c r="BCV44" s="244"/>
      <c r="BCW44" s="244"/>
      <c r="BCX44" s="244"/>
      <c r="BCY44" s="244"/>
      <c r="BCZ44" s="244"/>
      <c r="BDA44" s="244"/>
      <c r="BDB44" s="244"/>
      <c r="BDC44" s="244"/>
      <c r="BDD44" s="244"/>
      <c r="BDE44" s="244"/>
      <c r="BDF44" s="244"/>
      <c r="BDG44" s="244"/>
      <c r="BDH44" s="244"/>
      <c r="BDI44" s="244"/>
      <c r="BDJ44" s="244"/>
      <c r="BDK44" s="244"/>
      <c r="BDL44" s="244"/>
      <c r="BDM44" s="244"/>
      <c r="BDN44" s="244"/>
      <c r="BDO44" s="244"/>
      <c r="BDP44" s="244"/>
      <c r="BDQ44" s="244"/>
      <c r="BDR44" s="244"/>
      <c r="BDS44" s="244"/>
      <c r="BDT44" s="244"/>
      <c r="BDU44" s="244"/>
      <c r="BDV44" s="244"/>
      <c r="BDW44" s="244"/>
      <c r="BDX44" s="244"/>
      <c r="BDY44" s="244"/>
      <c r="BDZ44" s="244"/>
      <c r="BEA44" s="244"/>
      <c r="BEB44" s="244"/>
      <c r="BEC44" s="244"/>
      <c r="BED44" s="244"/>
      <c r="BEE44" s="244"/>
      <c r="BEF44" s="244"/>
      <c r="BEG44" s="244"/>
      <c r="BEH44" s="244"/>
      <c r="BEI44" s="244"/>
      <c r="BEJ44" s="244"/>
      <c r="BEK44" s="244"/>
      <c r="BEL44" s="244"/>
      <c r="BEM44" s="244"/>
      <c r="BEN44" s="244"/>
      <c r="BEO44" s="244"/>
      <c r="BEP44" s="244"/>
      <c r="BEQ44" s="244"/>
      <c r="BER44" s="244"/>
      <c r="BES44" s="244"/>
      <c r="BET44" s="244"/>
      <c r="BEU44" s="244"/>
      <c r="BEV44" s="244"/>
      <c r="BEW44" s="244"/>
      <c r="BEX44" s="244"/>
      <c r="BEY44" s="244"/>
      <c r="BEZ44" s="244"/>
      <c r="BFA44" s="244"/>
      <c r="BFB44" s="244"/>
      <c r="BFC44" s="244"/>
      <c r="BFD44" s="244"/>
      <c r="BFE44" s="244"/>
      <c r="BFF44" s="244"/>
      <c r="BFG44" s="244"/>
      <c r="BFH44" s="244"/>
      <c r="BFI44" s="244"/>
      <c r="BFJ44" s="244"/>
      <c r="BFK44" s="244"/>
      <c r="BFL44" s="244"/>
      <c r="BFM44" s="244"/>
      <c r="BFN44" s="244"/>
      <c r="BFO44" s="244"/>
      <c r="BFP44" s="244"/>
      <c r="BFQ44" s="244"/>
      <c r="BFR44" s="244"/>
      <c r="BFS44" s="244"/>
      <c r="BFT44" s="244"/>
      <c r="BFU44" s="244"/>
      <c r="BFV44" s="244"/>
      <c r="BFW44" s="244"/>
      <c r="BFX44" s="244"/>
      <c r="BFY44" s="244"/>
      <c r="BFZ44" s="244"/>
      <c r="BGA44" s="244"/>
      <c r="BGB44" s="244"/>
      <c r="BGC44" s="244"/>
      <c r="BGD44" s="244"/>
      <c r="BGE44" s="244"/>
      <c r="BGF44" s="244"/>
      <c r="BGG44" s="244"/>
      <c r="BGH44" s="244"/>
      <c r="BGI44" s="244"/>
      <c r="BGJ44" s="244"/>
      <c r="BGK44" s="244"/>
      <c r="BGL44" s="244"/>
      <c r="BGM44" s="244"/>
      <c r="BGN44" s="244"/>
      <c r="BGO44" s="244"/>
      <c r="BGP44" s="244"/>
      <c r="BGQ44" s="244"/>
      <c r="BGR44" s="244"/>
      <c r="BGS44" s="244"/>
      <c r="BGT44" s="244"/>
      <c r="BGU44" s="244"/>
      <c r="BGV44" s="244"/>
      <c r="BGW44" s="244"/>
      <c r="BGX44" s="244"/>
      <c r="BGY44" s="244"/>
      <c r="BGZ44" s="244"/>
      <c r="BHA44" s="244"/>
      <c r="BHB44" s="244"/>
      <c r="BHC44" s="244"/>
      <c r="BHD44" s="244"/>
      <c r="BHE44" s="244"/>
      <c r="BHF44" s="244"/>
      <c r="BHG44" s="244"/>
      <c r="BHH44" s="244"/>
      <c r="BHI44" s="244"/>
      <c r="BHJ44" s="244"/>
      <c r="BHK44" s="244"/>
      <c r="BHL44" s="244"/>
      <c r="BHM44" s="244"/>
      <c r="BHN44" s="244"/>
      <c r="BHO44" s="244"/>
      <c r="BHP44" s="244"/>
      <c r="BHQ44" s="244"/>
      <c r="BHR44" s="244"/>
      <c r="BHS44" s="244"/>
      <c r="BHT44" s="244"/>
      <c r="BHU44" s="244"/>
      <c r="BHV44" s="244"/>
      <c r="BHW44" s="244"/>
      <c r="BHX44" s="244"/>
      <c r="BHY44" s="244"/>
      <c r="BHZ44" s="244"/>
      <c r="BIA44" s="244"/>
      <c r="BIB44" s="244"/>
      <c r="BIC44" s="244"/>
      <c r="BID44" s="244"/>
      <c r="BIE44" s="244"/>
      <c r="BIF44" s="244"/>
      <c r="BIG44" s="244"/>
      <c r="BIH44" s="244"/>
      <c r="BII44" s="244"/>
      <c r="BIJ44" s="244"/>
      <c r="BIK44" s="244"/>
      <c r="BIL44" s="244"/>
      <c r="BIM44" s="244"/>
      <c r="BIN44" s="244"/>
      <c r="BIO44" s="244"/>
      <c r="BIP44" s="244"/>
      <c r="BIQ44" s="244"/>
      <c r="BIR44" s="244"/>
      <c r="BIS44" s="244"/>
      <c r="BIT44" s="244"/>
      <c r="BIU44" s="244"/>
      <c r="BIV44" s="244"/>
      <c r="BIW44" s="244"/>
      <c r="BIX44" s="244"/>
      <c r="BIY44" s="244"/>
      <c r="BIZ44" s="244"/>
      <c r="BJA44" s="244"/>
      <c r="BJB44" s="244"/>
      <c r="BJC44" s="244"/>
      <c r="BJD44" s="244"/>
      <c r="BJE44" s="244"/>
      <c r="BJF44" s="244"/>
      <c r="BJG44" s="244"/>
      <c r="BJH44" s="244"/>
      <c r="BJI44" s="244"/>
      <c r="BJJ44" s="244"/>
      <c r="BJK44" s="244"/>
      <c r="BJL44" s="244"/>
      <c r="BJM44" s="244"/>
      <c r="BJN44" s="244"/>
      <c r="BJO44" s="244"/>
      <c r="BJP44" s="244"/>
      <c r="BJQ44" s="244"/>
      <c r="BJR44" s="244"/>
      <c r="BJS44" s="244"/>
      <c r="BJT44" s="244"/>
      <c r="BJU44" s="244"/>
      <c r="BJV44" s="244"/>
      <c r="BJW44" s="244"/>
      <c r="BJX44" s="244"/>
      <c r="BJY44" s="244"/>
      <c r="BJZ44" s="244"/>
      <c r="BKA44" s="244"/>
      <c r="BKB44" s="244"/>
      <c r="BKC44" s="244"/>
      <c r="BKD44" s="244"/>
      <c r="BKE44" s="244"/>
      <c r="BKF44" s="244"/>
      <c r="BKG44" s="244"/>
      <c r="BKH44" s="244"/>
      <c r="BKI44" s="244"/>
      <c r="BKJ44" s="244"/>
      <c r="BKK44" s="244"/>
      <c r="BKL44" s="244"/>
      <c r="BKM44" s="244"/>
      <c r="BKN44" s="244"/>
      <c r="BKO44" s="244"/>
      <c r="BKP44" s="244"/>
      <c r="BKQ44" s="244"/>
      <c r="BKR44" s="244"/>
      <c r="BKS44" s="244"/>
      <c r="BKT44" s="244"/>
      <c r="BKU44" s="244"/>
      <c r="BKV44" s="244"/>
      <c r="BKW44" s="244"/>
      <c r="BKX44" s="244"/>
      <c r="BKY44" s="244"/>
      <c r="BKZ44" s="244"/>
      <c r="BLA44" s="244"/>
      <c r="BLB44" s="244"/>
      <c r="BLC44" s="244"/>
      <c r="BLD44" s="244"/>
      <c r="BLE44" s="244"/>
      <c r="BLF44" s="244"/>
      <c r="BLG44" s="244"/>
      <c r="BLH44" s="244"/>
      <c r="BLI44" s="244"/>
      <c r="BLJ44" s="244"/>
      <c r="BLK44" s="244"/>
      <c r="BLL44" s="244"/>
      <c r="BLM44" s="244"/>
      <c r="BLN44" s="244"/>
      <c r="BLO44" s="244"/>
      <c r="BLP44" s="244"/>
      <c r="BLQ44" s="244"/>
      <c r="BLR44" s="244"/>
      <c r="BLS44" s="244"/>
      <c r="BLT44" s="244"/>
      <c r="BLU44" s="244"/>
      <c r="BLV44" s="244"/>
      <c r="BLW44" s="244"/>
      <c r="BLX44" s="244"/>
      <c r="BLY44" s="244"/>
      <c r="BLZ44" s="244"/>
      <c r="BMA44" s="244"/>
      <c r="BMB44" s="244"/>
      <c r="BMC44" s="244"/>
      <c r="BMD44" s="244"/>
      <c r="BME44" s="244"/>
      <c r="BMF44" s="244"/>
      <c r="BMG44" s="244"/>
      <c r="BMH44" s="244"/>
      <c r="BMI44" s="244"/>
      <c r="BMJ44" s="244"/>
      <c r="BMK44" s="244"/>
      <c r="BML44" s="244"/>
      <c r="BMM44" s="244"/>
      <c r="BMN44" s="244"/>
      <c r="BMO44" s="244"/>
      <c r="BMP44" s="244"/>
      <c r="BMQ44" s="244"/>
      <c r="BMR44" s="244"/>
      <c r="BMS44" s="244"/>
      <c r="BMT44" s="244"/>
      <c r="BMU44" s="244"/>
      <c r="BMV44" s="244"/>
      <c r="BMW44" s="244"/>
      <c r="BMX44" s="244"/>
      <c r="BMY44" s="244"/>
      <c r="BMZ44" s="244"/>
      <c r="BNA44" s="244"/>
      <c r="BNB44" s="244"/>
      <c r="BNC44" s="244"/>
      <c r="BND44" s="244"/>
      <c r="BNE44" s="244"/>
      <c r="BNF44" s="244"/>
      <c r="BNG44" s="244"/>
      <c r="BNH44" s="244"/>
      <c r="BNI44" s="244"/>
      <c r="BNJ44" s="244"/>
      <c r="BNK44" s="244"/>
      <c r="BNL44" s="244"/>
      <c r="BNM44" s="244"/>
      <c r="BNN44" s="244"/>
      <c r="BNO44" s="244"/>
      <c r="BNP44" s="244"/>
      <c r="BNQ44" s="244"/>
      <c r="BNR44" s="244"/>
      <c r="BNS44" s="244"/>
      <c r="BNT44" s="244"/>
      <c r="BNU44" s="244"/>
      <c r="BNV44" s="244"/>
      <c r="BNW44" s="244"/>
      <c r="BNX44" s="244"/>
      <c r="BNY44" s="244"/>
      <c r="BNZ44" s="244"/>
      <c r="BOA44" s="244"/>
      <c r="BOB44" s="244"/>
      <c r="BOC44" s="244"/>
      <c r="BOD44" s="244"/>
      <c r="BOE44" s="244"/>
      <c r="BOF44" s="244"/>
      <c r="BOG44" s="244"/>
      <c r="BOH44" s="244"/>
      <c r="BOI44" s="244"/>
      <c r="BOJ44" s="244"/>
      <c r="BOK44" s="244"/>
      <c r="BOL44" s="244"/>
      <c r="BOM44" s="244"/>
      <c r="BON44" s="244"/>
      <c r="BOO44" s="244"/>
      <c r="BOP44" s="244"/>
      <c r="BOQ44" s="244"/>
      <c r="BOR44" s="244"/>
      <c r="BOS44" s="244"/>
      <c r="BOT44" s="244"/>
      <c r="BOU44" s="244"/>
      <c r="BOV44" s="244"/>
      <c r="BOW44" s="244"/>
      <c r="BOX44" s="244"/>
      <c r="BOY44" s="244"/>
      <c r="BOZ44" s="244"/>
      <c r="BPA44" s="244"/>
      <c r="BPB44" s="244"/>
      <c r="BPC44" s="244"/>
      <c r="BPD44" s="244"/>
      <c r="BPE44" s="244"/>
      <c r="BPF44" s="244"/>
      <c r="BPG44" s="244"/>
      <c r="BPH44" s="244"/>
      <c r="BPI44" s="244"/>
      <c r="BPJ44" s="244"/>
      <c r="BPK44" s="244"/>
      <c r="BPL44" s="244"/>
      <c r="BPM44" s="244"/>
      <c r="BPN44" s="244"/>
      <c r="BPO44" s="244"/>
      <c r="BPP44" s="244"/>
      <c r="BPQ44" s="244"/>
      <c r="BPR44" s="244"/>
      <c r="BPS44" s="244"/>
      <c r="BPT44" s="244"/>
      <c r="BPU44" s="244"/>
      <c r="BPV44" s="244"/>
      <c r="BPW44" s="244"/>
      <c r="BPX44" s="244"/>
      <c r="BPY44" s="244"/>
      <c r="BPZ44" s="244"/>
      <c r="BQA44" s="244"/>
      <c r="BQB44" s="244"/>
      <c r="BQC44" s="244"/>
      <c r="BQD44" s="244"/>
      <c r="BQE44" s="244"/>
      <c r="BQF44" s="244"/>
      <c r="BQG44" s="244"/>
      <c r="BQH44" s="244"/>
      <c r="BQI44" s="244"/>
      <c r="BQJ44" s="244"/>
      <c r="BQK44" s="244"/>
      <c r="BQL44" s="244"/>
      <c r="BQM44" s="244"/>
      <c r="BQN44" s="244"/>
      <c r="BQO44" s="244"/>
      <c r="BQP44" s="244"/>
      <c r="BQQ44" s="244"/>
      <c r="BQR44" s="244"/>
      <c r="BQS44" s="244"/>
      <c r="BQT44" s="244"/>
      <c r="BQU44" s="244"/>
      <c r="BQV44" s="244"/>
      <c r="BQW44" s="244"/>
      <c r="BQX44" s="244"/>
      <c r="BQY44" s="244"/>
      <c r="BQZ44" s="244"/>
      <c r="BRA44" s="244"/>
      <c r="BRB44" s="244"/>
      <c r="BRC44" s="244"/>
      <c r="BRD44" s="244"/>
      <c r="BRE44" s="244"/>
      <c r="BRF44" s="244"/>
      <c r="BRG44" s="244"/>
      <c r="BRH44" s="244"/>
      <c r="BRI44" s="244"/>
      <c r="BRJ44" s="244"/>
      <c r="BRK44" s="244"/>
      <c r="BRL44" s="244"/>
      <c r="BRM44" s="244"/>
      <c r="BRN44" s="244"/>
      <c r="BRO44" s="244"/>
      <c r="BRP44" s="244"/>
      <c r="BRQ44" s="244"/>
      <c r="BRR44" s="244"/>
      <c r="BRS44" s="244"/>
      <c r="BRT44" s="244"/>
      <c r="BRU44" s="244"/>
      <c r="BRV44" s="244"/>
      <c r="BRW44" s="244"/>
      <c r="BRX44" s="244"/>
      <c r="BRY44" s="244"/>
      <c r="BRZ44" s="244"/>
      <c r="BSA44" s="244"/>
      <c r="BSB44" s="244"/>
      <c r="BSC44" s="244"/>
      <c r="BSD44" s="244"/>
      <c r="BSE44" s="244"/>
      <c r="BSF44" s="244"/>
      <c r="BSG44" s="244"/>
      <c r="BSH44" s="244"/>
      <c r="BSI44" s="244"/>
      <c r="BSJ44" s="244"/>
      <c r="BSK44" s="244"/>
      <c r="BSL44" s="244"/>
      <c r="BSM44" s="244"/>
      <c r="BSN44" s="244"/>
      <c r="BSO44" s="244"/>
      <c r="BSP44" s="244"/>
      <c r="BSQ44" s="244"/>
      <c r="BSR44" s="244"/>
      <c r="BSS44" s="244"/>
      <c r="BST44" s="244"/>
      <c r="BSU44" s="244"/>
      <c r="BSV44" s="244"/>
      <c r="BSW44" s="244"/>
      <c r="BSX44" s="244"/>
      <c r="BSY44" s="244"/>
      <c r="BSZ44" s="244"/>
      <c r="BTA44" s="244"/>
      <c r="BTB44" s="244"/>
      <c r="BTC44" s="244"/>
      <c r="BTD44" s="244"/>
      <c r="BTE44" s="244"/>
      <c r="BTF44" s="244"/>
      <c r="BTG44" s="244"/>
      <c r="BTH44" s="244"/>
      <c r="BTI44" s="244"/>
      <c r="BTJ44" s="244"/>
      <c r="BTK44" s="244"/>
      <c r="BTL44" s="244"/>
      <c r="BTM44" s="244"/>
      <c r="BTN44" s="244"/>
      <c r="BTO44" s="244"/>
      <c r="BTP44" s="244"/>
      <c r="BTQ44" s="244"/>
      <c r="BTR44" s="244"/>
      <c r="BTS44" s="244"/>
      <c r="BTT44" s="244"/>
      <c r="BTU44" s="244"/>
      <c r="BTV44" s="244"/>
      <c r="BTW44" s="244"/>
      <c r="BTX44" s="244"/>
      <c r="BTY44" s="244"/>
      <c r="BTZ44" s="244"/>
      <c r="BUA44" s="244"/>
      <c r="BUB44" s="244"/>
      <c r="BUC44" s="244"/>
      <c r="BUD44" s="244"/>
      <c r="BUE44" s="244"/>
      <c r="BUF44" s="244"/>
      <c r="BUG44" s="244"/>
      <c r="BUH44" s="244"/>
      <c r="BUI44" s="244"/>
      <c r="BUJ44" s="244"/>
      <c r="BUK44" s="244"/>
      <c r="BUL44" s="244"/>
      <c r="BUM44" s="244"/>
      <c r="BUN44" s="244"/>
      <c r="BUO44" s="244"/>
      <c r="BUP44" s="244"/>
      <c r="BUQ44" s="244"/>
      <c r="BUR44" s="244"/>
      <c r="BUS44" s="244"/>
      <c r="BUT44" s="244"/>
      <c r="BUU44" s="244"/>
      <c r="BUV44" s="244"/>
      <c r="BUW44" s="244"/>
      <c r="BUX44" s="244"/>
      <c r="BUY44" s="244"/>
      <c r="BUZ44" s="244"/>
      <c r="BVA44" s="244"/>
      <c r="BVB44" s="244"/>
      <c r="BVC44" s="244"/>
      <c r="BVD44" s="244"/>
      <c r="BVE44" s="244"/>
      <c r="BVF44" s="244"/>
      <c r="BVG44" s="244"/>
      <c r="BVH44" s="244"/>
      <c r="BVI44" s="244"/>
      <c r="BVJ44" s="244"/>
      <c r="BVK44" s="244"/>
      <c r="BVL44" s="244"/>
      <c r="BVM44" s="244"/>
      <c r="BVN44" s="244"/>
      <c r="BVO44" s="244"/>
      <c r="BVP44" s="244"/>
      <c r="BVQ44" s="244"/>
      <c r="BVR44" s="244"/>
      <c r="BVS44" s="244"/>
      <c r="BVT44" s="244"/>
      <c r="BVU44" s="244"/>
      <c r="BVV44" s="244"/>
      <c r="BVW44" s="244"/>
      <c r="BVX44" s="244"/>
      <c r="BVY44" s="244"/>
      <c r="BVZ44" s="244"/>
      <c r="BWA44" s="244"/>
      <c r="BWB44" s="244"/>
      <c r="BWC44" s="244"/>
      <c r="BWD44" s="244"/>
      <c r="BWE44" s="244"/>
      <c r="BWF44" s="244"/>
      <c r="BWG44" s="244"/>
      <c r="BWH44" s="244"/>
      <c r="BWI44" s="244"/>
      <c r="BWJ44" s="244"/>
      <c r="BWK44" s="244"/>
      <c r="BWL44" s="244"/>
      <c r="BWM44" s="244"/>
      <c r="BWN44" s="244"/>
      <c r="BWO44" s="244"/>
      <c r="BWP44" s="244"/>
      <c r="BWQ44" s="244"/>
      <c r="BWR44" s="244"/>
      <c r="BWS44" s="244"/>
      <c r="BWT44" s="244"/>
      <c r="BWU44" s="244"/>
      <c r="BWV44" s="244"/>
      <c r="BWW44" s="244"/>
      <c r="BWX44" s="244"/>
      <c r="BWY44" s="244"/>
      <c r="BWZ44" s="244"/>
      <c r="BXA44" s="244"/>
      <c r="BXB44" s="244"/>
      <c r="BXC44" s="244"/>
      <c r="BXD44" s="244"/>
      <c r="BXE44" s="244"/>
      <c r="BXF44" s="244"/>
      <c r="BXG44" s="244"/>
      <c r="BXH44" s="244"/>
      <c r="BXI44" s="244"/>
      <c r="BXJ44" s="244"/>
      <c r="BXK44" s="244"/>
      <c r="BXL44" s="244"/>
      <c r="BXM44" s="244"/>
      <c r="BXN44" s="244"/>
      <c r="BXO44" s="244"/>
      <c r="BXP44" s="244"/>
      <c r="BXQ44" s="244"/>
      <c r="BXR44" s="244"/>
      <c r="BXS44" s="244"/>
      <c r="BXT44" s="244"/>
      <c r="BXU44" s="244"/>
      <c r="BXV44" s="244"/>
      <c r="BXW44" s="244"/>
      <c r="BXX44" s="244"/>
      <c r="BXY44" s="244"/>
      <c r="BXZ44" s="244"/>
      <c r="BYA44" s="244"/>
      <c r="BYB44" s="244"/>
      <c r="BYC44" s="244"/>
      <c r="BYD44" s="244"/>
      <c r="BYE44" s="244"/>
      <c r="BYF44" s="244"/>
      <c r="BYG44" s="244"/>
      <c r="BYH44" s="244"/>
      <c r="BYI44" s="244"/>
      <c r="BYJ44" s="244"/>
      <c r="BYK44" s="244"/>
      <c r="BYL44" s="244"/>
      <c r="BYM44" s="244"/>
      <c r="BYN44" s="244"/>
      <c r="BYO44" s="244"/>
      <c r="BYP44" s="244"/>
      <c r="BYQ44" s="244"/>
      <c r="BYR44" s="244"/>
      <c r="BYS44" s="244"/>
      <c r="BYT44" s="244"/>
      <c r="BYU44" s="244"/>
      <c r="BYV44" s="244"/>
      <c r="BYW44" s="244"/>
      <c r="BYX44" s="244"/>
      <c r="BYY44" s="244"/>
      <c r="BYZ44" s="244"/>
      <c r="BZA44" s="244"/>
      <c r="BZB44" s="244"/>
      <c r="BZC44" s="244"/>
      <c r="BZD44" s="244"/>
      <c r="BZE44" s="244"/>
      <c r="BZF44" s="244"/>
      <c r="BZG44" s="244"/>
      <c r="BZH44" s="244"/>
      <c r="BZI44" s="244"/>
      <c r="BZJ44" s="244"/>
      <c r="BZK44" s="244"/>
      <c r="BZL44" s="244"/>
      <c r="BZM44" s="244"/>
      <c r="BZN44" s="244"/>
      <c r="BZO44" s="244"/>
      <c r="BZP44" s="244"/>
      <c r="BZQ44" s="244"/>
      <c r="BZR44" s="244"/>
      <c r="BZS44" s="244"/>
      <c r="BZT44" s="244"/>
      <c r="BZU44" s="244"/>
      <c r="BZV44" s="244"/>
      <c r="BZW44" s="244"/>
      <c r="BZX44" s="244"/>
      <c r="BZY44" s="244"/>
      <c r="BZZ44" s="244"/>
      <c r="CAA44" s="244"/>
      <c r="CAB44" s="244"/>
      <c r="CAC44" s="244"/>
      <c r="CAD44" s="244"/>
      <c r="CAE44" s="244"/>
      <c r="CAF44" s="244"/>
      <c r="CAG44" s="244"/>
      <c r="CAH44" s="244"/>
      <c r="CAI44" s="244"/>
      <c r="CAJ44" s="244"/>
      <c r="CAK44" s="244"/>
      <c r="CAL44" s="244"/>
      <c r="CAM44" s="244"/>
      <c r="CAN44" s="244"/>
      <c r="CAO44" s="244"/>
      <c r="CAP44" s="244"/>
      <c r="CAQ44" s="244"/>
      <c r="CAR44" s="244"/>
      <c r="CAS44" s="244"/>
      <c r="CAT44" s="244"/>
      <c r="CAU44" s="244"/>
      <c r="CAV44" s="244"/>
      <c r="CAW44" s="244"/>
      <c r="CAX44" s="244"/>
      <c r="CAY44" s="244"/>
      <c r="CAZ44" s="244"/>
      <c r="CBA44" s="244"/>
      <c r="CBB44" s="244"/>
      <c r="CBC44" s="244"/>
      <c r="CBD44" s="244"/>
      <c r="CBE44" s="244"/>
      <c r="CBF44" s="244"/>
      <c r="CBG44" s="244"/>
      <c r="CBH44" s="244"/>
      <c r="CBI44" s="244"/>
      <c r="CBJ44" s="244"/>
      <c r="CBK44" s="244"/>
      <c r="CBL44" s="244"/>
      <c r="CBM44" s="244"/>
      <c r="CBN44" s="244"/>
      <c r="CBO44" s="244"/>
      <c r="CBP44" s="244"/>
      <c r="CBQ44" s="244"/>
      <c r="CBR44" s="244"/>
      <c r="CBS44" s="244"/>
      <c r="CBT44" s="244"/>
      <c r="CBU44" s="244"/>
      <c r="CBV44" s="244"/>
      <c r="CBW44" s="244"/>
      <c r="CBX44" s="244"/>
      <c r="CBY44" s="244"/>
      <c r="CBZ44" s="244"/>
      <c r="CCA44" s="244"/>
      <c r="CCB44" s="244"/>
      <c r="CCC44" s="244"/>
      <c r="CCD44" s="244"/>
      <c r="CCE44" s="244"/>
      <c r="CCF44" s="244"/>
      <c r="CCG44" s="244"/>
      <c r="CCH44" s="244"/>
      <c r="CCI44" s="244"/>
      <c r="CCJ44" s="244"/>
      <c r="CCK44" s="244"/>
      <c r="CCL44" s="244"/>
      <c r="CCM44" s="244"/>
      <c r="CCN44" s="244"/>
      <c r="CCO44" s="244"/>
      <c r="CCP44" s="244"/>
      <c r="CCQ44" s="244"/>
      <c r="CCR44" s="244"/>
      <c r="CCS44" s="244"/>
      <c r="CCT44" s="244"/>
      <c r="CCU44" s="244"/>
      <c r="CCV44" s="244"/>
      <c r="CCW44" s="244"/>
      <c r="CCX44" s="244"/>
      <c r="CCY44" s="244"/>
      <c r="CCZ44" s="244"/>
      <c r="CDA44" s="244"/>
      <c r="CDB44" s="244"/>
      <c r="CDC44" s="244"/>
      <c r="CDD44" s="244"/>
      <c r="CDE44" s="244"/>
      <c r="CDF44" s="244"/>
      <c r="CDG44" s="244"/>
      <c r="CDH44" s="244"/>
      <c r="CDI44" s="244"/>
      <c r="CDJ44" s="244"/>
      <c r="CDK44" s="244"/>
      <c r="CDL44" s="244"/>
      <c r="CDM44" s="244"/>
      <c r="CDN44" s="244"/>
      <c r="CDO44" s="244"/>
      <c r="CDP44" s="244"/>
      <c r="CDQ44" s="244"/>
      <c r="CDR44" s="244"/>
      <c r="CDS44" s="244"/>
      <c r="CDT44" s="244"/>
      <c r="CDU44" s="244"/>
      <c r="CDV44" s="244"/>
      <c r="CDW44" s="244"/>
      <c r="CDX44" s="244"/>
      <c r="CDY44" s="244"/>
      <c r="CDZ44" s="244"/>
      <c r="CEA44" s="244"/>
      <c r="CEB44" s="244"/>
      <c r="CEC44" s="244"/>
      <c r="CED44" s="244"/>
      <c r="CEE44" s="244"/>
      <c r="CEF44" s="244"/>
      <c r="CEG44" s="244"/>
      <c r="CEH44" s="244"/>
      <c r="CEI44" s="244"/>
      <c r="CEJ44" s="244"/>
      <c r="CEK44" s="244"/>
      <c r="CEL44" s="244"/>
      <c r="CEM44" s="244"/>
      <c r="CEN44" s="244"/>
      <c r="CEO44" s="244"/>
      <c r="CEP44" s="244"/>
      <c r="CEQ44" s="244"/>
      <c r="CER44" s="244"/>
      <c r="CES44" s="244"/>
      <c r="CET44" s="244"/>
      <c r="CEU44" s="244"/>
      <c r="CEV44" s="244"/>
      <c r="CEW44" s="244"/>
      <c r="CEX44" s="244"/>
      <c r="CEY44" s="244"/>
      <c r="CEZ44" s="244"/>
      <c r="CFA44" s="244"/>
      <c r="CFB44" s="244"/>
      <c r="CFC44" s="244"/>
      <c r="CFD44" s="244"/>
      <c r="CFE44" s="244"/>
      <c r="CFF44" s="244"/>
      <c r="CFG44" s="244"/>
      <c r="CFH44" s="244"/>
      <c r="CFI44" s="244"/>
      <c r="CFJ44" s="244"/>
      <c r="CFK44" s="244"/>
      <c r="CFL44" s="244"/>
      <c r="CFM44" s="244"/>
      <c r="CFN44" s="244"/>
      <c r="CFO44" s="244"/>
      <c r="CFP44" s="244"/>
      <c r="CFQ44" s="244"/>
      <c r="CFR44" s="244"/>
      <c r="CFS44" s="244"/>
      <c r="CFT44" s="244"/>
      <c r="CFU44" s="244"/>
      <c r="CFV44" s="244"/>
      <c r="CFW44" s="244"/>
      <c r="CFX44" s="244"/>
      <c r="CFY44" s="244"/>
      <c r="CFZ44" s="244"/>
      <c r="CGA44" s="244"/>
      <c r="CGB44" s="244"/>
      <c r="CGC44" s="244"/>
      <c r="CGD44" s="244"/>
      <c r="CGE44" s="244"/>
      <c r="CGF44" s="244"/>
      <c r="CGG44" s="244"/>
      <c r="CGH44" s="244"/>
      <c r="CGI44" s="244"/>
      <c r="CGJ44" s="244"/>
      <c r="CGK44" s="244"/>
      <c r="CGL44" s="244"/>
      <c r="CGM44" s="244"/>
      <c r="CGN44" s="244"/>
      <c r="CGO44" s="244"/>
      <c r="CGP44" s="244"/>
      <c r="CGQ44" s="244"/>
      <c r="CGR44" s="244"/>
      <c r="CGS44" s="244"/>
      <c r="CGT44" s="244"/>
      <c r="CGU44" s="244"/>
      <c r="CGV44" s="244"/>
      <c r="CGW44" s="244"/>
      <c r="CGX44" s="244"/>
      <c r="CGY44" s="244"/>
      <c r="CGZ44" s="244"/>
      <c r="CHA44" s="244"/>
      <c r="CHB44" s="244"/>
      <c r="CHC44" s="244"/>
      <c r="CHD44" s="244"/>
      <c r="CHE44" s="244"/>
      <c r="CHF44" s="244"/>
      <c r="CHG44" s="244"/>
      <c r="CHH44" s="244"/>
      <c r="CHI44" s="244"/>
      <c r="CHJ44" s="244"/>
      <c r="CHK44" s="244"/>
      <c r="CHL44" s="244"/>
      <c r="CHM44" s="244"/>
      <c r="CHN44" s="244"/>
      <c r="CHO44" s="244"/>
      <c r="CHP44" s="244"/>
      <c r="CHQ44" s="244"/>
      <c r="CHR44" s="244"/>
      <c r="CHS44" s="244"/>
      <c r="CHT44" s="244"/>
      <c r="CHU44" s="244"/>
      <c r="CHV44" s="244"/>
      <c r="CHW44" s="244"/>
      <c r="CHX44" s="244"/>
      <c r="CHY44" s="244"/>
      <c r="CHZ44" s="244"/>
      <c r="CIA44" s="244"/>
      <c r="CIB44" s="244"/>
      <c r="CIC44" s="244"/>
      <c r="CID44" s="244"/>
      <c r="CIE44" s="244"/>
      <c r="CIF44" s="244"/>
      <c r="CIG44" s="244"/>
      <c r="CIH44" s="244"/>
      <c r="CII44" s="244"/>
      <c r="CIJ44" s="244"/>
      <c r="CIK44" s="244"/>
      <c r="CIL44" s="244"/>
      <c r="CIM44" s="244"/>
      <c r="CIN44" s="244"/>
      <c r="CIO44" s="244"/>
      <c r="CIP44" s="244"/>
      <c r="CIQ44" s="244"/>
      <c r="CIR44" s="244"/>
      <c r="CIS44" s="244"/>
      <c r="CIT44" s="244"/>
      <c r="CIU44" s="244"/>
      <c r="CIV44" s="244"/>
      <c r="CIW44" s="244"/>
      <c r="CIX44" s="244"/>
      <c r="CIY44" s="244"/>
      <c r="CIZ44" s="244"/>
      <c r="CJA44" s="244"/>
      <c r="CJB44" s="244"/>
      <c r="CJC44" s="244"/>
      <c r="CJD44" s="244"/>
      <c r="CJE44" s="244"/>
      <c r="CJF44" s="244"/>
      <c r="CJG44" s="244"/>
      <c r="CJH44" s="244"/>
      <c r="CJI44" s="244"/>
      <c r="CJJ44" s="244"/>
      <c r="CJK44" s="244"/>
      <c r="CJL44" s="244"/>
      <c r="CJM44" s="244"/>
      <c r="CJN44" s="244"/>
      <c r="CJO44" s="244"/>
      <c r="CJP44" s="244"/>
      <c r="CJQ44" s="244"/>
      <c r="CJR44" s="244"/>
      <c r="CJS44" s="244"/>
      <c r="CJT44" s="244"/>
      <c r="CJU44" s="244"/>
      <c r="CJV44" s="244"/>
      <c r="CJW44" s="244"/>
      <c r="CJX44" s="244"/>
      <c r="CJY44" s="244"/>
      <c r="CJZ44" s="244"/>
      <c r="CKA44" s="244"/>
      <c r="CKB44" s="244"/>
      <c r="CKC44" s="244"/>
      <c r="CKD44" s="244"/>
      <c r="CKE44" s="244"/>
      <c r="CKF44" s="244"/>
      <c r="CKG44" s="244"/>
      <c r="CKH44" s="244"/>
      <c r="CKI44" s="244"/>
      <c r="CKJ44" s="244"/>
      <c r="CKK44" s="244"/>
      <c r="CKL44" s="244"/>
      <c r="CKM44" s="244"/>
      <c r="CKN44" s="244"/>
      <c r="CKO44" s="244"/>
      <c r="CKP44" s="244"/>
      <c r="CKQ44" s="244"/>
      <c r="CKR44" s="244"/>
      <c r="CKS44" s="244"/>
      <c r="CKT44" s="244"/>
      <c r="CKU44" s="244"/>
      <c r="CKV44" s="244"/>
      <c r="CKW44" s="244"/>
      <c r="CKX44" s="244"/>
      <c r="CKY44" s="244"/>
      <c r="CKZ44" s="244"/>
      <c r="CLA44" s="244"/>
      <c r="CLB44" s="244"/>
      <c r="CLC44" s="244"/>
      <c r="CLD44" s="244"/>
      <c r="CLE44" s="244"/>
      <c r="CLF44" s="244"/>
      <c r="CLG44" s="244"/>
      <c r="CLH44" s="244"/>
      <c r="CLI44" s="244"/>
      <c r="CLJ44" s="244"/>
      <c r="CLK44" s="244"/>
      <c r="CLL44" s="244"/>
      <c r="CLM44" s="244"/>
      <c r="CLN44" s="244"/>
      <c r="CLO44" s="244"/>
      <c r="CLP44" s="244"/>
      <c r="CLQ44" s="244"/>
      <c r="CLR44" s="244"/>
      <c r="CLS44" s="244"/>
      <c r="CLT44" s="244"/>
      <c r="CLU44" s="244"/>
      <c r="CLV44" s="244"/>
      <c r="CLW44" s="244"/>
      <c r="CLX44" s="244"/>
      <c r="CLY44" s="244"/>
      <c r="CLZ44" s="244"/>
      <c r="CMA44" s="244"/>
      <c r="CMB44" s="244"/>
      <c r="CMC44" s="244"/>
      <c r="CMD44" s="244"/>
      <c r="CME44" s="244"/>
      <c r="CMF44" s="244"/>
      <c r="CMG44" s="244"/>
      <c r="CMH44" s="244"/>
      <c r="CMI44" s="244"/>
      <c r="CMJ44" s="244"/>
      <c r="CMK44" s="244"/>
      <c r="CML44" s="244"/>
      <c r="CMM44" s="244"/>
      <c r="CMN44" s="244"/>
      <c r="CMO44" s="244"/>
      <c r="CMP44" s="244"/>
      <c r="CMQ44" s="244"/>
      <c r="CMR44" s="244"/>
      <c r="CMS44" s="244"/>
      <c r="CMT44" s="244"/>
      <c r="CMU44" s="244"/>
      <c r="CMV44" s="244"/>
      <c r="CMW44" s="244"/>
      <c r="CMX44" s="244"/>
      <c r="CMY44" s="244"/>
      <c r="CMZ44" s="244"/>
      <c r="CNA44" s="244"/>
      <c r="CNB44" s="244"/>
      <c r="CNC44" s="244"/>
      <c r="CND44" s="244"/>
      <c r="CNE44" s="244"/>
      <c r="CNF44" s="244"/>
      <c r="CNG44" s="244"/>
      <c r="CNH44" s="244"/>
      <c r="CNI44" s="244"/>
      <c r="CNJ44" s="244"/>
      <c r="CNK44" s="244"/>
      <c r="CNL44" s="244"/>
      <c r="CNM44" s="244"/>
      <c r="CNN44" s="244"/>
      <c r="CNO44" s="244"/>
      <c r="CNP44" s="244"/>
      <c r="CNQ44" s="244"/>
      <c r="CNR44" s="244"/>
      <c r="CNS44" s="244"/>
      <c r="CNT44" s="244"/>
      <c r="CNU44" s="244"/>
      <c r="CNV44" s="244"/>
      <c r="CNW44" s="244"/>
      <c r="CNX44" s="244"/>
      <c r="CNY44" s="244"/>
      <c r="CNZ44" s="244"/>
      <c r="COA44" s="244"/>
      <c r="COB44" s="244"/>
      <c r="COC44" s="244"/>
      <c r="COD44" s="244"/>
      <c r="COE44" s="244"/>
      <c r="COF44" s="244"/>
      <c r="COG44" s="244"/>
      <c r="COH44" s="244"/>
      <c r="COI44" s="244"/>
      <c r="COJ44" s="244"/>
      <c r="COK44" s="244"/>
      <c r="COL44" s="244"/>
      <c r="COM44" s="244"/>
      <c r="CON44" s="244"/>
      <c r="COO44" s="244"/>
      <c r="COP44" s="244"/>
      <c r="COQ44" s="244"/>
      <c r="COR44" s="244"/>
      <c r="COS44" s="244"/>
      <c r="COT44" s="244"/>
      <c r="COU44" s="244"/>
      <c r="COV44" s="244"/>
      <c r="COW44" s="244"/>
      <c r="COX44" s="244"/>
      <c r="COY44" s="244"/>
      <c r="COZ44" s="244"/>
      <c r="CPA44" s="244"/>
      <c r="CPB44" s="244"/>
      <c r="CPC44" s="244"/>
      <c r="CPD44" s="244"/>
      <c r="CPE44" s="244"/>
      <c r="CPF44" s="244"/>
      <c r="CPG44" s="244"/>
      <c r="CPH44" s="244"/>
      <c r="CPI44" s="244"/>
      <c r="CPJ44" s="244"/>
      <c r="CPK44" s="244"/>
      <c r="CPL44" s="244"/>
      <c r="CPM44" s="244"/>
      <c r="CPN44" s="244"/>
      <c r="CPO44" s="244"/>
      <c r="CPP44" s="244"/>
      <c r="CPQ44" s="244"/>
      <c r="CPR44" s="244"/>
      <c r="CPS44" s="244"/>
      <c r="CPT44" s="244"/>
      <c r="CPU44" s="244"/>
      <c r="CPV44" s="244"/>
      <c r="CPW44" s="244"/>
      <c r="CPX44" s="244"/>
      <c r="CPY44" s="244"/>
      <c r="CPZ44" s="244"/>
      <c r="CQA44" s="244"/>
      <c r="CQB44" s="244"/>
      <c r="CQC44" s="244"/>
      <c r="CQD44" s="244"/>
      <c r="CQE44" s="244"/>
      <c r="CQF44" s="244"/>
      <c r="CQG44" s="244"/>
      <c r="CQH44" s="244"/>
      <c r="CQI44" s="244"/>
      <c r="CQJ44" s="244"/>
      <c r="CQK44" s="244"/>
      <c r="CQL44" s="244"/>
      <c r="CQM44" s="244"/>
      <c r="CQN44" s="244"/>
      <c r="CQO44" s="244"/>
      <c r="CQP44" s="244"/>
      <c r="CQQ44" s="244"/>
      <c r="CQR44" s="244"/>
      <c r="CQS44" s="244"/>
      <c r="CQT44" s="244"/>
      <c r="CQU44" s="244"/>
      <c r="CQV44" s="244"/>
      <c r="CQW44" s="244"/>
      <c r="CQX44" s="244"/>
      <c r="CQY44" s="244"/>
      <c r="CQZ44" s="244"/>
      <c r="CRA44" s="244"/>
      <c r="CRB44" s="244"/>
      <c r="CRC44" s="244"/>
      <c r="CRD44" s="244"/>
      <c r="CRE44" s="244"/>
      <c r="CRF44" s="244"/>
      <c r="CRG44" s="244"/>
      <c r="CRH44" s="244"/>
      <c r="CRI44" s="244"/>
      <c r="CRJ44" s="244"/>
      <c r="CRK44" s="244"/>
      <c r="CRL44" s="244"/>
      <c r="CRM44" s="244"/>
      <c r="CRN44" s="244"/>
      <c r="CRO44" s="244"/>
      <c r="CRP44" s="244"/>
      <c r="CRQ44" s="244"/>
      <c r="CRR44" s="244"/>
      <c r="CRS44" s="244"/>
      <c r="CRT44" s="244"/>
      <c r="CRU44" s="244"/>
      <c r="CRV44" s="244"/>
      <c r="CRW44" s="244"/>
      <c r="CRX44" s="244"/>
      <c r="CRY44" s="244"/>
      <c r="CRZ44" s="244"/>
      <c r="CSA44" s="244"/>
      <c r="CSB44" s="244"/>
      <c r="CSC44" s="244"/>
      <c r="CSD44" s="244"/>
      <c r="CSE44" s="244"/>
      <c r="CSF44" s="244"/>
      <c r="CSG44" s="244"/>
      <c r="CSH44" s="244"/>
      <c r="CSI44" s="244"/>
      <c r="CSJ44" s="244"/>
      <c r="CSK44" s="244"/>
      <c r="CSL44" s="244"/>
      <c r="CSM44" s="244"/>
      <c r="CSN44" s="244"/>
      <c r="CSO44" s="244"/>
      <c r="CSP44" s="244"/>
      <c r="CSQ44" s="244"/>
      <c r="CSR44" s="244"/>
      <c r="CSS44" s="244"/>
      <c r="CST44" s="244"/>
      <c r="CSU44" s="244"/>
      <c r="CSV44" s="244"/>
      <c r="CSW44" s="244"/>
      <c r="CSX44" s="244"/>
      <c r="CSY44" s="244"/>
      <c r="CSZ44" s="244"/>
      <c r="CTA44" s="244"/>
      <c r="CTB44" s="244"/>
      <c r="CTC44" s="244"/>
      <c r="CTD44" s="244"/>
      <c r="CTE44" s="244"/>
      <c r="CTF44" s="244"/>
      <c r="CTG44" s="244"/>
      <c r="CTH44" s="244"/>
      <c r="CTI44" s="244"/>
      <c r="CTJ44" s="244"/>
      <c r="CTK44" s="244"/>
      <c r="CTL44" s="244"/>
      <c r="CTM44" s="244"/>
      <c r="CTN44" s="244"/>
      <c r="CTO44" s="244"/>
      <c r="CTP44" s="244"/>
      <c r="CTQ44" s="244"/>
      <c r="CTR44" s="244"/>
      <c r="CTS44" s="244"/>
      <c r="CTT44" s="244"/>
      <c r="CTU44" s="244"/>
      <c r="CTV44" s="244"/>
      <c r="CTW44" s="244"/>
      <c r="CTX44" s="244"/>
      <c r="CTY44" s="244"/>
      <c r="CTZ44" s="244"/>
      <c r="CUA44" s="244"/>
      <c r="CUB44" s="244"/>
      <c r="CUC44" s="244"/>
      <c r="CUD44" s="244"/>
      <c r="CUE44" s="244"/>
      <c r="CUF44" s="244"/>
      <c r="CUG44" s="244"/>
      <c r="CUH44" s="244"/>
      <c r="CUI44" s="244"/>
      <c r="CUJ44" s="244"/>
      <c r="CUK44" s="244"/>
      <c r="CUL44" s="244"/>
      <c r="CUM44" s="244"/>
      <c r="CUN44" s="244"/>
      <c r="CUO44" s="244"/>
      <c r="CUP44" s="244"/>
      <c r="CUQ44" s="244"/>
      <c r="CUR44" s="244"/>
      <c r="CUS44" s="244"/>
      <c r="CUT44" s="244"/>
      <c r="CUU44" s="244"/>
      <c r="CUV44" s="244"/>
      <c r="CUW44" s="244"/>
      <c r="CUX44" s="244"/>
      <c r="CUY44" s="244"/>
      <c r="CUZ44" s="244"/>
      <c r="CVA44" s="244"/>
      <c r="CVB44" s="244"/>
      <c r="CVC44" s="244"/>
      <c r="CVD44" s="244"/>
      <c r="CVE44" s="244"/>
      <c r="CVF44" s="244"/>
      <c r="CVG44" s="244"/>
      <c r="CVH44" s="244"/>
      <c r="CVI44" s="244"/>
      <c r="CVJ44" s="244"/>
      <c r="CVK44" s="244"/>
      <c r="CVL44" s="244"/>
      <c r="CVM44" s="244"/>
      <c r="CVN44" s="244"/>
      <c r="CVO44" s="244"/>
      <c r="CVP44" s="244"/>
      <c r="CVQ44" s="244"/>
      <c r="CVR44" s="244"/>
      <c r="CVS44" s="244"/>
      <c r="CVT44" s="244"/>
      <c r="CVU44" s="244"/>
      <c r="CVV44" s="244"/>
      <c r="CVW44" s="244"/>
      <c r="CVX44" s="244"/>
      <c r="CVY44" s="244"/>
      <c r="CVZ44" s="244"/>
      <c r="CWA44" s="244"/>
      <c r="CWB44" s="244"/>
      <c r="CWC44" s="244"/>
      <c r="CWD44" s="244"/>
      <c r="CWE44" s="244"/>
      <c r="CWF44" s="244"/>
      <c r="CWG44" s="244"/>
      <c r="CWH44" s="244"/>
      <c r="CWI44" s="244"/>
      <c r="CWJ44" s="244"/>
      <c r="CWK44" s="244"/>
      <c r="CWL44" s="244"/>
      <c r="CWM44" s="244"/>
      <c r="CWN44" s="244"/>
      <c r="CWO44" s="244"/>
      <c r="CWP44" s="244"/>
      <c r="CWQ44" s="244"/>
      <c r="CWR44" s="244"/>
      <c r="CWS44" s="244"/>
      <c r="CWT44" s="244"/>
      <c r="CWU44" s="244"/>
      <c r="CWV44" s="244"/>
      <c r="CWW44" s="244"/>
      <c r="CWX44" s="244"/>
      <c r="CWY44" s="244"/>
      <c r="CWZ44" s="244"/>
      <c r="CXA44" s="244"/>
      <c r="CXB44" s="244"/>
      <c r="CXC44" s="244"/>
      <c r="CXD44" s="244"/>
      <c r="CXE44" s="244"/>
      <c r="CXF44" s="244"/>
      <c r="CXG44" s="244"/>
      <c r="CXH44" s="244"/>
      <c r="CXI44" s="244"/>
      <c r="CXJ44" s="244"/>
      <c r="CXK44" s="244"/>
      <c r="CXL44" s="244"/>
      <c r="CXM44" s="244"/>
      <c r="CXN44" s="244"/>
      <c r="CXO44" s="244"/>
      <c r="CXP44" s="244"/>
      <c r="CXQ44" s="244"/>
      <c r="CXR44" s="244"/>
      <c r="CXS44" s="244"/>
      <c r="CXT44" s="244"/>
      <c r="CXU44" s="244"/>
      <c r="CXV44" s="244"/>
      <c r="CXW44" s="244"/>
      <c r="CXX44" s="244"/>
      <c r="CXY44" s="244"/>
      <c r="CXZ44" s="244"/>
      <c r="CYA44" s="244"/>
      <c r="CYB44" s="244"/>
      <c r="CYC44" s="244"/>
      <c r="CYD44" s="244"/>
      <c r="CYE44" s="244"/>
      <c r="CYF44" s="244"/>
      <c r="CYG44" s="244"/>
      <c r="CYH44" s="244"/>
      <c r="CYI44" s="244"/>
      <c r="CYJ44" s="244"/>
      <c r="CYK44" s="244"/>
      <c r="CYL44" s="244"/>
      <c r="CYM44" s="244"/>
      <c r="CYN44" s="244"/>
      <c r="CYO44" s="244"/>
      <c r="CYP44" s="244"/>
      <c r="CYQ44" s="244"/>
      <c r="CYR44" s="244"/>
      <c r="CYS44" s="244"/>
      <c r="CYT44" s="244"/>
      <c r="CYU44" s="244"/>
      <c r="CYV44" s="244"/>
      <c r="CYW44" s="244"/>
      <c r="CYX44" s="244"/>
      <c r="CYY44" s="244"/>
      <c r="CYZ44" s="244"/>
      <c r="CZA44" s="244"/>
      <c r="CZB44" s="244"/>
      <c r="CZC44" s="244"/>
      <c r="CZD44" s="244"/>
      <c r="CZE44" s="244"/>
      <c r="CZF44" s="244"/>
      <c r="CZG44" s="244"/>
      <c r="CZH44" s="244"/>
      <c r="CZI44" s="244"/>
      <c r="CZJ44" s="244"/>
      <c r="CZK44" s="244"/>
      <c r="CZL44" s="244"/>
      <c r="CZM44" s="244"/>
      <c r="CZN44" s="244"/>
      <c r="CZO44" s="244"/>
      <c r="CZP44" s="244"/>
      <c r="CZQ44" s="244"/>
      <c r="CZR44" s="244"/>
      <c r="CZS44" s="244"/>
      <c r="CZT44" s="244"/>
      <c r="CZU44" s="244"/>
      <c r="CZV44" s="244"/>
      <c r="CZW44" s="244"/>
      <c r="CZX44" s="244"/>
      <c r="CZY44" s="244"/>
      <c r="CZZ44" s="244"/>
      <c r="DAA44" s="244"/>
      <c r="DAB44" s="244"/>
      <c r="DAC44" s="244"/>
      <c r="DAD44" s="244"/>
      <c r="DAE44" s="244"/>
      <c r="DAF44" s="244"/>
      <c r="DAG44" s="244"/>
      <c r="DAH44" s="244"/>
      <c r="DAI44" s="244"/>
      <c r="DAJ44" s="244"/>
      <c r="DAK44" s="244"/>
      <c r="DAL44" s="244"/>
      <c r="DAM44" s="244"/>
      <c r="DAN44" s="244"/>
      <c r="DAO44" s="244"/>
      <c r="DAP44" s="244"/>
      <c r="DAQ44" s="244"/>
      <c r="DAR44" s="244"/>
      <c r="DAS44" s="244"/>
      <c r="DAT44" s="244"/>
      <c r="DAU44" s="244"/>
      <c r="DAV44" s="244"/>
      <c r="DAW44" s="244"/>
      <c r="DAX44" s="244"/>
      <c r="DAY44" s="244"/>
      <c r="DAZ44" s="244"/>
      <c r="DBA44" s="244"/>
      <c r="DBB44" s="244"/>
      <c r="DBC44" s="244"/>
      <c r="DBD44" s="244"/>
      <c r="DBE44" s="244"/>
      <c r="DBF44" s="244"/>
      <c r="DBG44" s="244"/>
      <c r="DBH44" s="244"/>
      <c r="DBI44" s="244"/>
      <c r="DBJ44" s="244"/>
      <c r="DBK44" s="244"/>
      <c r="DBL44" s="244"/>
      <c r="DBM44" s="244"/>
      <c r="DBN44" s="244"/>
      <c r="DBO44" s="244"/>
      <c r="DBP44" s="244"/>
      <c r="DBQ44" s="244"/>
      <c r="DBR44" s="244"/>
      <c r="DBS44" s="244"/>
      <c r="DBT44" s="244"/>
      <c r="DBU44" s="244"/>
      <c r="DBV44" s="244"/>
      <c r="DBW44" s="244"/>
      <c r="DBX44" s="244"/>
      <c r="DBY44" s="244"/>
      <c r="DBZ44" s="244"/>
      <c r="DCA44" s="244"/>
      <c r="DCB44" s="244"/>
      <c r="DCC44" s="244"/>
      <c r="DCD44" s="244"/>
      <c r="DCE44" s="244"/>
      <c r="DCF44" s="244"/>
      <c r="DCG44" s="244"/>
      <c r="DCH44" s="244"/>
      <c r="DCI44" s="244"/>
      <c r="DCJ44" s="244"/>
      <c r="DCK44" s="244"/>
      <c r="DCL44" s="244"/>
      <c r="DCM44" s="244"/>
      <c r="DCN44" s="244"/>
      <c r="DCO44" s="244"/>
      <c r="DCP44" s="244"/>
      <c r="DCQ44" s="244"/>
      <c r="DCR44" s="244"/>
      <c r="DCS44" s="244"/>
      <c r="DCT44" s="244"/>
      <c r="DCU44" s="244"/>
      <c r="DCV44" s="244"/>
      <c r="DCW44" s="244"/>
      <c r="DCX44" s="244"/>
      <c r="DCY44" s="244"/>
      <c r="DCZ44" s="244"/>
      <c r="DDA44" s="244"/>
      <c r="DDB44" s="244"/>
      <c r="DDC44" s="244"/>
      <c r="DDD44" s="244"/>
      <c r="DDE44" s="244"/>
      <c r="DDF44" s="244"/>
      <c r="DDG44" s="244"/>
      <c r="DDH44" s="244"/>
      <c r="DDI44" s="244"/>
      <c r="DDJ44" s="244"/>
      <c r="DDK44" s="244"/>
      <c r="DDL44" s="244"/>
      <c r="DDM44" s="244"/>
      <c r="DDN44" s="244"/>
      <c r="DDO44" s="244"/>
      <c r="DDP44" s="244"/>
      <c r="DDQ44" s="244"/>
      <c r="DDR44" s="244"/>
      <c r="DDS44" s="244"/>
      <c r="DDT44" s="244"/>
      <c r="DDU44" s="244"/>
      <c r="DDV44" s="244"/>
      <c r="DDW44" s="244"/>
      <c r="DDX44" s="244"/>
      <c r="DDY44" s="244"/>
      <c r="DDZ44" s="244"/>
      <c r="DEA44" s="244"/>
      <c r="DEB44" s="244"/>
      <c r="DEC44" s="244"/>
      <c r="DED44" s="244"/>
      <c r="DEE44" s="244"/>
      <c r="DEF44" s="244"/>
      <c r="DEG44" s="244"/>
      <c r="DEH44" s="244"/>
      <c r="DEI44" s="244"/>
      <c r="DEJ44" s="244"/>
      <c r="DEK44" s="244"/>
      <c r="DEL44" s="244"/>
      <c r="DEM44" s="244"/>
      <c r="DEN44" s="244"/>
      <c r="DEO44" s="244"/>
      <c r="DEP44" s="244"/>
      <c r="DEQ44" s="244"/>
      <c r="DER44" s="244"/>
      <c r="DES44" s="244"/>
      <c r="DET44" s="244"/>
      <c r="DEU44" s="244"/>
      <c r="DEV44" s="244"/>
      <c r="DEW44" s="244"/>
      <c r="DEX44" s="244"/>
      <c r="DEY44" s="244"/>
      <c r="DEZ44" s="244"/>
      <c r="DFA44" s="244"/>
      <c r="DFB44" s="244"/>
      <c r="DFC44" s="244"/>
      <c r="DFD44" s="244"/>
      <c r="DFE44" s="244"/>
      <c r="DFF44" s="244"/>
      <c r="DFG44" s="244"/>
      <c r="DFH44" s="244"/>
      <c r="DFI44" s="244"/>
      <c r="DFJ44" s="244"/>
      <c r="DFK44" s="244"/>
      <c r="DFL44" s="244"/>
      <c r="DFM44" s="244"/>
      <c r="DFN44" s="244"/>
      <c r="DFO44" s="244"/>
      <c r="DFP44" s="244"/>
      <c r="DFQ44" s="244"/>
      <c r="DFR44" s="244"/>
      <c r="DFS44" s="244"/>
      <c r="DFT44" s="244"/>
      <c r="DFU44" s="244"/>
      <c r="DFV44" s="244"/>
      <c r="DFW44" s="244"/>
      <c r="DFX44" s="244"/>
      <c r="DFY44" s="244"/>
      <c r="DFZ44" s="244"/>
      <c r="DGA44" s="244"/>
      <c r="DGB44" s="244"/>
      <c r="DGC44" s="244"/>
      <c r="DGD44" s="244"/>
      <c r="DGE44" s="244"/>
      <c r="DGF44" s="244"/>
      <c r="DGG44" s="244"/>
      <c r="DGH44" s="244"/>
      <c r="DGI44" s="244"/>
      <c r="DGJ44" s="244"/>
      <c r="DGK44" s="244"/>
      <c r="DGL44" s="244"/>
      <c r="DGM44" s="244"/>
      <c r="DGN44" s="244"/>
      <c r="DGO44" s="244"/>
      <c r="DGP44" s="244"/>
      <c r="DGQ44" s="244"/>
      <c r="DGR44" s="244"/>
      <c r="DGS44" s="244"/>
      <c r="DGT44" s="244"/>
      <c r="DGU44" s="244"/>
      <c r="DGV44" s="244"/>
      <c r="DGW44" s="244"/>
      <c r="DGX44" s="244"/>
      <c r="DGY44" s="244"/>
      <c r="DGZ44" s="244"/>
      <c r="DHA44" s="244"/>
      <c r="DHB44" s="244"/>
      <c r="DHC44" s="244"/>
      <c r="DHD44" s="244"/>
      <c r="DHE44" s="244"/>
      <c r="DHF44" s="244"/>
      <c r="DHG44" s="244"/>
      <c r="DHH44" s="244"/>
      <c r="DHI44" s="244"/>
      <c r="DHJ44" s="244"/>
      <c r="DHK44" s="244"/>
      <c r="DHL44" s="244"/>
      <c r="DHM44" s="244"/>
      <c r="DHN44" s="244"/>
      <c r="DHO44" s="244"/>
      <c r="DHP44" s="244"/>
      <c r="DHQ44" s="244"/>
      <c r="DHR44" s="244"/>
      <c r="DHS44" s="244"/>
      <c r="DHT44" s="244"/>
      <c r="DHU44" s="244"/>
      <c r="DHV44" s="244"/>
      <c r="DHW44" s="244"/>
      <c r="DHX44" s="244"/>
      <c r="DHY44" s="244"/>
      <c r="DHZ44" s="244"/>
      <c r="DIA44" s="244"/>
      <c r="DIB44" s="244"/>
      <c r="DIC44" s="244"/>
      <c r="DID44" s="244"/>
      <c r="DIE44" s="244"/>
      <c r="DIF44" s="244"/>
      <c r="DIG44" s="244"/>
      <c r="DIH44" s="244"/>
      <c r="DII44" s="244"/>
      <c r="DIJ44" s="244"/>
      <c r="DIK44" s="244"/>
      <c r="DIL44" s="244"/>
      <c r="DIM44" s="244"/>
      <c r="DIN44" s="244"/>
      <c r="DIO44" s="244"/>
      <c r="DIP44" s="244"/>
      <c r="DIQ44" s="244"/>
      <c r="DIR44" s="244"/>
      <c r="DIS44" s="244"/>
      <c r="DIT44" s="244"/>
      <c r="DIU44" s="244"/>
      <c r="DIV44" s="244"/>
      <c r="DIW44" s="244"/>
      <c r="DIX44" s="244"/>
      <c r="DIY44" s="244"/>
      <c r="DIZ44" s="244"/>
      <c r="DJA44" s="244"/>
      <c r="DJB44" s="244"/>
      <c r="DJC44" s="244"/>
      <c r="DJD44" s="244"/>
      <c r="DJE44" s="244"/>
      <c r="DJF44" s="244"/>
      <c r="DJG44" s="244"/>
      <c r="DJH44" s="244"/>
      <c r="DJI44" s="244"/>
      <c r="DJJ44" s="244"/>
      <c r="DJK44" s="244"/>
      <c r="DJL44" s="244"/>
      <c r="DJM44" s="244"/>
      <c r="DJN44" s="244"/>
      <c r="DJO44" s="244"/>
      <c r="DJP44" s="244"/>
      <c r="DJQ44" s="244"/>
      <c r="DJR44" s="244"/>
      <c r="DJS44" s="244"/>
      <c r="DJT44" s="244"/>
      <c r="DJU44" s="244"/>
      <c r="DJV44" s="244"/>
      <c r="DJW44" s="244"/>
      <c r="DJX44" s="244"/>
      <c r="DJY44" s="244"/>
      <c r="DJZ44" s="244"/>
      <c r="DKA44" s="244"/>
      <c r="DKB44" s="244"/>
      <c r="DKC44" s="244"/>
      <c r="DKD44" s="244"/>
      <c r="DKE44" s="244"/>
      <c r="DKF44" s="244"/>
      <c r="DKG44" s="244"/>
      <c r="DKH44" s="244"/>
      <c r="DKI44" s="244"/>
      <c r="DKJ44" s="244"/>
      <c r="DKK44" s="244"/>
      <c r="DKL44" s="244"/>
      <c r="DKM44" s="244"/>
      <c r="DKN44" s="244"/>
      <c r="DKO44" s="244"/>
      <c r="DKP44" s="244"/>
      <c r="DKQ44" s="244"/>
      <c r="DKR44" s="244"/>
      <c r="DKS44" s="244"/>
      <c r="DKT44" s="244"/>
      <c r="DKU44" s="244"/>
      <c r="DKV44" s="244"/>
      <c r="DKW44" s="244"/>
      <c r="DKX44" s="244"/>
      <c r="DKY44" s="244"/>
      <c r="DKZ44" s="244"/>
      <c r="DLA44" s="244"/>
      <c r="DLB44" s="244"/>
      <c r="DLC44" s="244"/>
      <c r="DLD44" s="244"/>
      <c r="DLE44" s="244"/>
      <c r="DLF44" s="244"/>
      <c r="DLG44" s="244"/>
      <c r="DLH44" s="244"/>
      <c r="DLI44" s="244"/>
      <c r="DLJ44" s="244"/>
      <c r="DLK44" s="244"/>
      <c r="DLL44" s="244"/>
      <c r="DLM44" s="244"/>
      <c r="DLN44" s="244"/>
      <c r="DLO44" s="244"/>
      <c r="DLP44" s="244"/>
      <c r="DLQ44" s="244"/>
      <c r="DLR44" s="244"/>
      <c r="DLS44" s="244"/>
      <c r="DLT44" s="244"/>
      <c r="DLU44" s="244"/>
      <c r="DLV44" s="244"/>
      <c r="DLW44" s="244"/>
      <c r="DLX44" s="244"/>
      <c r="DLY44" s="244"/>
      <c r="DLZ44" s="244"/>
      <c r="DMA44" s="244"/>
      <c r="DMB44" s="244"/>
      <c r="DMC44" s="244"/>
      <c r="DMD44" s="244"/>
      <c r="DME44" s="244"/>
      <c r="DMF44" s="244"/>
      <c r="DMG44" s="244"/>
      <c r="DMH44" s="244"/>
      <c r="DMI44" s="244"/>
      <c r="DMJ44" s="244"/>
      <c r="DMK44" s="244"/>
      <c r="DML44" s="244"/>
      <c r="DMM44" s="244"/>
      <c r="DMN44" s="244"/>
      <c r="DMO44" s="244"/>
      <c r="DMP44" s="244"/>
      <c r="DMQ44" s="244"/>
      <c r="DMR44" s="244"/>
      <c r="DMS44" s="244"/>
      <c r="DMT44" s="244"/>
      <c r="DMU44" s="244"/>
      <c r="DMV44" s="244"/>
      <c r="DMW44" s="244"/>
      <c r="DMX44" s="244"/>
      <c r="DMY44" s="244"/>
      <c r="DMZ44" s="244"/>
      <c r="DNA44" s="244"/>
      <c r="DNB44" s="244"/>
      <c r="DNC44" s="244"/>
      <c r="DND44" s="244"/>
      <c r="DNE44" s="244"/>
      <c r="DNF44" s="244"/>
      <c r="DNG44" s="244"/>
      <c r="DNH44" s="244"/>
      <c r="DNI44" s="244"/>
      <c r="DNJ44" s="244"/>
      <c r="DNK44" s="244"/>
      <c r="DNL44" s="244"/>
      <c r="DNM44" s="244"/>
      <c r="DNN44" s="244"/>
      <c r="DNO44" s="244"/>
      <c r="DNP44" s="244"/>
      <c r="DNQ44" s="244"/>
      <c r="DNR44" s="244"/>
      <c r="DNS44" s="244"/>
      <c r="DNT44" s="244"/>
      <c r="DNU44" s="244"/>
      <c r="DNV44" s="244"/>
      <c r="DNW44" s="244"/>
      <c r="DNX44" s="244"/>
      <c r="DNY44" s="244"/>
      <c r="DNZ44" s="244"/>
      <c r="DOA44" s="244"/>
      <c r="DOB44" s="244"/>
      <c r="DOC44" s="244"/>
      <c r="DOD44" s="244"/>
      <c r="DOE44" s="244"/>
      <c r="DOF44" s="244"/>
      <c r="DOG44" s="244"/>
      <c r="DOH44" s="244"/>
      <c r="DOI44" s="244"/>
      <c r="DOJ44" s="244"/>
      <c r="DOK44" s="244"/>
      <c r="DOL44" s="244"/>
      <c r="DOM44" s="244"/>
      <c r="DON44" s="244"/>
      <c r="DOO44" s="244"/>
      <c r="DOP44" s="244"/>
      <c r="DOQ44" s="244"/>
      <c r="DOR44" s="244"/>
      <c r="DOS44" s="244"/>
      <c r="DOT44" s="244"/>
      <c r="DOU44" s="244"/>
      <c r="DOV44" s="244"/>
      <c r="DOW44" s="244"/>
      <c r="DOX44" s="244"/>
      <c r="DOY44" s="244"/>
      <c r="DOZ44" s="244"/>
      <c r="DPA44" s="244"/>
      <c r="DPB44" s="244"/>
      <c r="DPC44" s="244"/>
      <c r="DPD44" s="244"/>
      <c r="DPE44" s="244"/>
      <c r="DPF44" s="244"/>
      <c r="DPG44" s="244"/>
      <c r="DPH44" s="244"/>
      <c r="DPI44" s="244"/>
      <c r="DPJ44" s="244"/>
      <c r="DPK44" s="244"/>
      <c r="DPL44" s="244"/>
      <c r="DPM44" s="244"/>
      <c r="DPN44" s="244"/>
      <c r="DPO44" s="244"/>
      <c r="DPP44" s="244"/>
      <c r="DPQ44" s="244"/>
      <c r="DPR44" s="244"/>
      <c r="DPS44" s="244"/>
      <c r="DPT44" s="244"/>
      <c r="DPU44" s="244"/>
      <c r="DPV44" s="244"/>
      <c r="DPW44" s="244"/>
      <c r="DPX44" s="244"/>
      <c r="DPY44" s="244"/>
      <c r="DPZ44" s="244"/>
      <c r="DQA44" s="244"/>
      <c r="DQB44" s="244"/>
      <c r="DQC44" s="244"/>
      <c r="DQD44" s="244"/>
      <c r="DQE44" s="244"/>
      <c r="DQF44" s="244"/>
      <c r="DQG44" s="244"/>
      <c r="DQH44" s="244"/>
      <c r="DQI44" s="244"/>
      <c r="DQJ44" s="244"/>
      <c r="DQK44" s="244"/>
      <c r="DQL44" s="244"/>
      <c r="DQM44" s="244"/>
      <c r="DQN44" s="244"/>
      <c r="DQO44" s="244"/>
      <c r="DQP44" s="244"/>
      <c r="DQQ44" s="244"/>
      <c r="DQR44" s="244"/>
      <c r="DQS44" s="244"/>
      <c r="DQT44" s="244"/>
      <c r="DQU44" s="244"/>
      <c r="DQV44" s="244"/>
      <c r="DQW44" s="244"/>
      <c r="DQX44" s="244"/>
      <c r="DQY44" s="244"/>
      <c r="DQZ44" s="244"/>
      <c r="DRA44" s="244"/>
      <c r="DRB44" s="244"/>
      <c r="DRC44" s="244"/>
      <c r="DRD44" s="244"/>
      <c r="DRE44" s="244"/>
      <c r="DRF44" s="244"/>
      <c r="DRG44" s="244"/>
      <c r="DRH44" s="244"/>
      <c r="DRI44" s="244"/>
      <c r="DRJ44" s="244"/>
      <c r="DRK44" s="244"/>
      <c r="DRL44" s="244"/>
      <c r="DRM44" s="244"/>
      <c r="DRN44" s="244"/>
      <c r="DRO44" s="244"/>
      <c r="DRP44" s="244"/>
      <c r="DRQ44" s="244"/>
      <c r="DRR44" s="244"/>
      <c r="DRS44" s="244"/>
      <c r="DRT44" s="244"/>
      <c r="DRU44" s="244"/>
      <c r="DRV44" s="244"/>
      <c r="DRW44" s="244"/>
      <c r="DRX44" s="244"/>
      <c r="DRY44" s="244"/>
      <c r="DRZ44" s="244"/>
      <c r="DSA44" s="244"/>
      <c r="DSB44" s="244"/>
      <c r="DSC44" s="244"/>
      <c r="DSD44" s="244"/>
      <c r="DSE44" s="244"/>
      <c r="DSF44" s="244"/>
      <c r="DSG44" s="244"/>
      <c r="DSH44" s="244"/>
      <c r="DSI44" s="244"/>
      <c r="DSJ44" s="244"/>
      <c r="DSK44" s="244"/>
      <c r="DSL44" s="244"/>
      <c r="DSM44" s="244"/>
      <c r="DSN44" s="244"/>
      <c r="DSO44" s="244"/>
      <c r="DSP44" s="244"/>
      <c r="DSQ44" s="244"/>
      <c r="DSR44" s="244"/>
      <c r="DSS44" s="244"/>
      <c r="DST44" s="244"/>
      <c r="DSU44" s="244"/>
      <c r="DSV44" s="244"/>
      <c r="DSW44" s="244"/>
      <c r="DSX44" s="244"/>
      <c r="DSY44" s="244"/>
      <c r="DSZ44" s="244"/>
      <c r="DTA44" s="244"/>
      <c r="DTB44" s="244"/>
      <c r="DTC44" s="244"/>
      <c r="DTD44" s="244"/>
      <c r="DTE44" s="244"/>
      <c r="DTF44" s="244"/>
      <c r="DTG44" s="244"/>
      <c r="DTH44" s="244"/>
      <c r="DTI44" s="244"/>
      <c r="DTJ44" s="244"/>
      <c r="DTK44" s="244"/>
      <c r="DTL44" s="244"/>
      <c r="DTM44" s="244"/>
      <c r="DTN44" s="244"/>
      <c r="DTO44" s="244"/>
      <c r="DTP44" s="244"/>
      <c r="DTQ44" s="244"/>
      <c r="DTR44" s="244"/>
      <c r="DTS44" s="244"/>
      <c r="DTT44" s="244"/>
      <c r="DTU44" s="244"/>
      <c r="DTV44" s="244"/>
      <c r="DTW44" s="244"/>
      <c r="DTX44" s="244"/>
      <c r="DTY44" s="244"/>
      <c r="DTZ44" s="244"/>
      <c r="DUA44" s="244"/>
      <c r="DUB44" s="244"/>
      <c r="DUC44" s="244"/>
      <c r="DUD44" s="244"/>
      <c r="DUE44" s="244"/>
      <c r="DUF44" s="244"/>
      <c r="DUG44" s="244"/>
      <c r="DUH44" s="244"/>
      <c r="DUI44" s="244"/>
      <c r="DUJ44" s="244"/>
      <c r="DUK44" s="244"/>
      <c r="DUL44" s="244"/>
      <c r="DUM44" s="244"/>
      <c r="DUN44" s="244"/>
      <c r="DUO44" s="244"/>
      <c r="DUP44" s="244"/>
      <c r="DUQ44" s="244"/>
      <c r="DUR44" s="244"/>
      <c r="DUS44" s="244"/>
      <c r="DUT44" s="244"/>
      <c r="DUU44" s="244"/>
      <c r="DUV44" s="244"/>
      <c r="DUW44" s="244"/>
      <c r="DUX44" s="244"/>
      <c r="DUY44" s="244"/>
      <c r="DUZ44" s="244"/>
      <c r="DVA44" s="244"/>
      <c r="DVB44" s="244"/>
      <c r="DVC44" s="244"/>
      <c r="DVD44" s="244"/>
      <c r="DVE44" s="244"/>
      <c r="DVF44" s="244"/>
      <c r="DVG44" s="244"/>
      <c r="DVH44" s="244"/>
      <c r="DVI44" s="244"/>
      <c r="DVJ44" s="244"/>
      <c r="DVK44" s="244"/>
      <c r="DVL44" s="244"/>
      <c r="DVM44" s="244"/>
      <c r="DVN44" s="244"/>
      <c r="DVO44" s="244"/>
      <c r="DVP44" s="244"/>
      <c r="DVQ44" s="244"/>
      <c r="DVR44" s="244"/>
      <c r="DVS44" s="244"/>
      <c r="DVT44" s="244"/>
      <c r="DVU44" s="244"/>
      <c r="DVV44" s="244"/>
      <c r="DVW44" s="244"/>
      <c r="DVX44" s="244"/>
      <c r="DVY44" s="244"/>
      <c r="DVZ44" s="244"/>
      <c r="DWA44" s="244"/>
      <c r="DWB44" s="244"/>
      <c r="DWC44" s="244"/>
      <c r="DWD44" s="244"/>
      <c r="DWE44" s="244"/>
      <c r="DWF44" s="244"/>
      <c r="DWG44" s="244"/>
      <c r="DWH44" s="244"/>
      <c r="DWI44" s="244"/>
      <c r="DWJ44" s="244"/>
      <c r="DWK44" s="244"/>
      <c r="DWL44" s="244"/>
      <c r="DWM44" s="244"/>
      <c r="DWN44" s="244"/>
      <c r="DWO44" s="244"/>
      <c r="DWP44" s="244"/>
      <c r="DWQ44" s="244"/>
      <c r="DWR44" s="244"/>
      <c r="DWS44" s="244"/>
      <c r="DWT44" s="244"/>
      <c r="DWU44" s="244"/>
      <c r="DWV44" s="244"/>
      <c r="DWW44" s="244"/>
      <c r="DWX44" s="244"/>
      <c r="DWY44" s="244"/>
      <c r="DWZ44" s="244"/>
      <c r="DXA44" s="244"/>
      <c r="DXB44" s="244"/>
      <c r="DXC44" s="244"/>
      <c r="DXD44" s="244"/>
      <c r="DXE44" s="244"/>
      <c r="DXF44" s="244"/>
      <c r="DXG44" s="244"/>
      <c r="DXH44" s="244"/>
      <c r="DXI44" s="244"/>
      <c r="DXJ44" s="244"/>
      <c r="DXK44" s="244"/>
      <c r="DXL44" s="244"/>
      <c r="DXM44" s="244"/>
      <c r="DXN44" s="244"/>
      <c r="DXO44" s="244"/>
      <c r="DXP44" s="244"/>
      <c r="DXQ44" s="244"/>
      <c r="DXR44" s="244"/>
      <c r="DXS44" s="244"/>
      <c r="DXT44" s="244"/>
      <c r="DXU44" s="244"/>
      <c r="DXV44" s="244"/>
      <c r="DXW44" s="244"/>
      <c r="DXX44" s="244"/>
      <c r="DXY44" s="244"/>
      <c r="DXZ44" s="244"/>
      <c r="DYA44" s="244"/>
      <c r="DYB44" s="244"/>
      <c r="DYC44" s="244"/>
      <c r="DYD44" s="244"/>
      <c r="DYE44" s="244"/>
      <c r="DYF44" s="244"/>
      <c r="DYG44" s="244"/>
      <c r="DYH44" s="244"/>
      <c r="DYI44" s="244"/>
      <c r="DYJ44" s="244"/>
      <c r="DYK44" s="244"/>
      <c r="DYL44" s="244"/>
      <c r="DYM44" s="244"/>
      <c r="DYN44" s="244"/>
      <c r="DYO44" s="244"/>
      <c r="DYP44" s="244"/>
      <c r="DYQ44" s="244"/>
      <c r="DYR44" s="244"/>
      <c r="DYS44" s="244"/>
      <c r="DYT44" s="244"/>
      <c r="DYU44" s="244"/>
      <c r="DYV44" s="244"/>
      <c r="DYW44" s="244"/>
      <c r="DYX44" s="244"/>
      <c r="DYY44" s="244"/>
      <c r="DYZ44" s="244"/>
      <c r="DZA44" s="244"/>
      <c r="DZB44" s="244"/>
      <c r="DZC44" s="244"/>
      <c r="DZD44" s="244"/>
      <c r="DZE44" s="244"/>
      <c r="DZF44" s="244"/>
      <c r="DZG44" s="244"/>
      <c r="DZH44" s="244"/>
      <c r="DZI44" s="244"/>
      <c r="DZJ44" s="244"/>
      <c r="DZK44" s="244"/>
      <c r="DZL44" s="244"/>
      <c r="DZM44" s="244"/>
      <c r="DZN44" s="244"/>
      <c r="DZO44" s="244"/>
      <c r="DZP44" s="244"/>
      <c r="DZQ44" s="244"/>
      <c r="DZR44" s="244"/>
      <c r="DZS44" s="244"/>
      <c r="DZT44" s="244"/>
      <c r="DZU44" s="244"/>
      <c r="DZV44" s="244"/>
      <c r="DZW44" s="244"/>
      <c r="DZX44" s="244"/>
      <c r="DZY44" s="244"/>
      <c r="DZZ44" s="244"/>
      <c r="EAA44" s="244"/>
      <c r="EAB44" s="244"/>
      <c r="EAC44" s="244"/>
      <c r="EAD44" s="244"/>
      <c r="EAE44" s="244"/>
      <c r="EAF44" s="244"/>
      <c r="EAG44" s="244"/>
      <c r="EAH44" s="244"/>
      <c r="EAI44" s="244"/>
      <c r="EAJ44" s="244"/>
      <c r="EAK44" s="244"/>
      <c r="EAL44" s="244"/>
      <c r="EAM44" s="244"/>
      <c r="EAN44" s="244"/>
      <c r="EAO44" s="244"/>
      <c r="EAP44" s="244"/>
      <c r="EAQ44" s="244"/>
      <c r="EAR44" s="244"/>
      <c r="EAS44" s="244"/>
      <c r="EAT44" s="244"/>
      <c r="EAU44" s="244"/>
      <c r="EAV44" s="244"/>
      <c r="EAW44" s="244"/>
      <c r="EAX44" s="244"/>
      <c r="EAY44" s="244"/>
      <c r="EAZ44" s="244"/>
      <c r="EBA44" s="244"/>
      <c r="EBB44" s="244"/>
      <c r="EBC44" s="244"/>
      <c r="EBD44" s="244"/>
      <c r="EBE44" s="244"/>
      <c r="EBF44" s="244"/>
      <c r="EBG44" s="244"/>
      <c r="EBH44" s="244"/>
      <c r="EBI44" s="244"/>
      <c r="EBJ44" s="244"/>
      <c r="EBK44" s="244"/>
      <c r="EBL44" s="244"/>
      <c r="EBM44" s="244"/>
      <c r="EBN44" s="244"/>
      <c r="EBO44" s="244"/>
      <c r="EBP44" s="244"/>
      <c r="EBQ44" s="244"/>
      <c r="EBR44" s="244"/>
      <c r="EBS44" s="244"/>
      <c r="EBT44" s="244"/>
      <c r="EBU44" s="244"/>
      <c r="EBV44" s="244"/>
      <c r="EBW44" s="244"/>
      <c r="EBX44" s="244"/>
      <c r="EBY44" s="244"/>
      <c r="EBZ44" s="244"/>
      <c r="ECA44" s="244"/>
      <c r="ECB44" s="244"/>
      <c r="ECC44" s="244"/>
      <c r="ECD44" s="244"/>
      <c r="ECE44" s="244"/>
      <c r="ECF44" s="244"/>
      <c r="ECG44" s="244"/>
      <c r="ECH44" s="244"/>
      <c r="ECI44" s="244"/>
      <c r="ECJ44" s="244"/>
      <c r="ECK44" s="244"/>
      <c r="ECL44" s="244"/>
      <c r="ECM44" s="244"/>
      <c r="ECN44" s="244"/>
      <c r="ECO44" s="244"/>
      <c r="ECP44" s="244"/>
      <c r="ECQ44" s="244"/>
      <c r="ECR44" s="244"/>
      <c r="ECS44" s="244"/>
      <c r="ECT44" s="244"/>
      <c r="ECU44" s="244"/>
      <c r="ECV44" s="244"/>
      <c r="ECW44" s="244"/>
      <c r="ECX44" s="244"/>
      <c r="ECY44" s="244"/>
      <c r="ECZ44" s="244"/>
      <c r="EDA44" s="244"/>
      <c r="EDB44" s="244"/>
      <c r="EDC44" s="244"/>
      <c r="EDD44" s="244"/>
      <c r="EDE44" s="244"/>
      <c r="EDF44" s="244"/>
      <c r="EDG44" s="244"/>
      <c r="EDH44" s="244"/>
      <c r="EDI44" s="244"/>
      <c r="EDJ44" s="244"/>
      <c r="EDK44" s="244"/>
      <c r="EDL44" s="244"/>
      <c r="EDM44" s="244"/>
      <c r="EDN44" s="244"/>
      <c r="EDO44" s="244"/>
      <c r="EDP44" s="244"/>
      <c r="EDQ44" s="244"/>
      <c r="EDR44" s="244"/>
      <c r="EDS44" s="244"/>
      <c r="EDT44" s="244"/>
      <c r="EDU44" s="244"/>
      <c r="EDV44" s="244"/>
      <c r="EDW44" s="244"/>
      <c r="EDX44" s="244"/>
      <c r="EDY44" s="244"/>
      <c r="EDZ44" s="244"/>
      <c r="EEA44" s="244"/>
      <c r="EEB44" s="244"/>
      <c r="EEC44" s="244"/>
      <c r="EED44" s="244"/>
      <c r="EEE44" s="244"/>
      <c r="EEF44" s="244"/>
      <c r="EEG44" s="244"/>
      <c r="EEH44" s="244"/>
      <c r="EEI44" s="244"/>
      <c r="EEJ44" s="244"/>
      <c r="EEK44" s="244"/>
      <c r="EEL44" s="244"/>
      <c r="EEM44" s="244"/>
      <c r="EEN44" s="244"/>
      <c r="EEO44" s="244"/>
      <c r="EEP44" s="244"/>
      <c r="EEQ44" s="244"/>
      <c r="EER44" s="244"/>
      <c r="EES44" s="244"/>
      <c r="EET44" s="244"/>
      <c r="EEU44" s="244"/>
      <c r="EEV44" s="244"/>
      <c r="EEW44" s="244"/>
      <c r="EEX44" s="244"/>
      <c r="EEY44" s="244"/>
      <c r="EEZ44" s="244"/>
      <c r="EFA44" s="244"/>
      <c r="EFB44" s="244"/>
      <c r="EFC44" s="244"/>
      <c r="EFD44" s="244"/>
      <c r="EFE44" s="244"/>
      <c r="EFF44" s="244"/>
      <c r="EFG44" s="244"/>
      <c r="EFH44" s="244"/>
      <c r="EFI44" s="244"/>
      <c r="EFJ44" s="244"/>
      <c r="EFK44" s="244"/>
      <c r="EFL44" s="244"/>
      <c r="EFM44" s="244"/>
      <c r="EFN44" s="244"/>
      <c r="EFO44" s="244"/>
      <c r="EFP44" s="244"/>
      <c r="EFQ44" s="244"/>
      <c r="EFR44" s="244"/>
      <c r="EFS44" s="244"/>
      <c r="EFT44" s="244"/>
      <c r="EFU44" s="244"/>
      <c r="EFV44" s="244"/>
      <c r="EFW44" s="244"/>
      <c r="EFX44" s="244"/>
      <c r="EFY44" s="244"/>
      <c r="EFZ44" s="244"/>
      <c r="EGA44" s="244"/>
      <c r="EGB44" s="244"/>
      <c r="EGC44" s="244"/>
      <c r="EGD44" s="244"/>
      <c r="EGE44" s="244"/>
      <c r="EGF44" s="244"/>
      <c r="EGG44" s="244"/>
      <c r="EGH44" s="244"/>
      <c r="EGI44" s="244"/>
      <c r="EGJ44" s="244"/>
      <c r="EGK44" s="244"/>
      <c r="EGL44" s="244"/>
      <c r="EGM44" s="244"/>
      <c r="EGN44" s="244"/>
      <c r="EGO44" s="244"/>
      <c r="EGP44" s="244"/>
      <c r="EGQ44" s="244"/>
      <c r="EGR44" s="244"/>
      <c r="EGS44" s="244"/>
      <c r="EGT44" s="244"/>
      <c r="EGU44" s="244"/>
      <c r="EGV44" s="244"/>
      <c r="EGW44" s="244"/>
      <c r="EGX44" s="244"/>
      <c r="EGY44" s="244"/>
      <c r="EGZ44" s="244"/>
      <c r="EHA44" s="244"/>
      <c r="EHB44" s="244"/>
      <c r="EHC44" s="244"/>
      <c r="EHD44" s="244"/>
      <c r="EHE44" s="244"/>
      <c r="EHF44" s="244"/>
      <c r="EHG44" s="244"/>
      <c r="EHH44" s="244"/>
      <c r="EHI44" s="244"/>
      <c r="EHJ44" s="244"/>
      <c r="EHK44" s="244"/>
      <c r="EHL44" s="244"/>
      <c r="EHM44" s="244"/>
      <c r="EHN44" s="244"/>
      <c r="EHO44" s="244"/>
      <c r="EHP44" s="244"/>
      <c r="EHQ44" s="244"/>
      <c r="EHR44" s="244"/>
      <c r="EHS44" s="244"/>
      <c r="EHT44" s="244"/>
      <c r="EHU44" s="244"/>
      <c r="EHV44" s="244"/>
      <c r="EHW44" s="244"/>
      <c r="EHX44" s="244"/>
      <c r="EHY44" s="244"/>
      <c r="EHZ44" s="244"/>
      <c r="EIA44" s="244"/>
      <c r="EIB44" s="244"/>
      <c r="EIC44" s="244"/>
      <c r="EID44" s="244"/>
      <c r="EIE44" s="244"/>
      <c r="EIF44" s="244"/>
      <c r="EIG44" s="244"/>
      <c r="EIH44" s="244"/>
      <c r="EII44" s="244"/>
      <c r="EIJ44" s="244"/>
      <c r="EIK44" s="244"/>
      <c r="EIL44" s="244"/>
      <c r="EIM44" s="244"/>
      <c r="EIN44" s="244"/>
      <c r="EIO44" s="244"/>
      <c r="EIP44" s="244"/>
      <c r="EIQ44" s="244"/>
      <c r="EIR44" s="244"/>
      <c r="EIS44" s="244"/>
      <c r="EIT44" s="244"/>
      <c r="EIU44" s="244"/>
      <c r="EIV44" s="244"/>
      <c r="EIW44" s="244"/>
      <c r="EIX44" s="244"/>
      <c r="EIY44" s="244"/>
      <c r="EIZ44" s="244"/>
      <c r="EJA44" s="244"/>
      <c r="EJB44" s="244"/>
      <c r="EJC44" s="244"/>
      <c r="EJD44" s="244"/>
      <c r="EJE44" s="244"/>
      <c r="EJF44" s="244"/>
      <c r="EJG44" s="244"/>
      <c r="EJH44" s="244"/>
      <c r="EJI44" s="244"/>
      <c r="EJJ44" s="244"/>
      <c r="EJK44" s="244"/>
      <c r="EJL44" s="244"/>
      <c r="EJM44" s="244"/>
      <c r="EJN44" s="244"/>
      <c r="EJO44" s="244"/>
      <c r="EJP44" s="244"/>
      <c r="EJQ44" s="244"/>
      <c r="EJR44" s="244"/>
      <c r="EJS44" s="244"/>
      <c r="EJT44" s="244"/>
      <c r="EJU44" s="244"/>
      <c r="EJV44" s="244"/>
      <c r="EJW44" s="244"/>
      <c r="EJX44" s="244"/>
      <c r="EJY44" s="244"/>
      <c r="EJZ44" s="244"/>
      <c r="EKA44" s="244"/>
      <c r="EKB44" s="244"/>
      <c r="EKC44" s="244"/>
      <c r="EKD44" s="244"/>
      <c r="EKE44" s="244"/>
      <c r="EKF44" s="244"/>
      <c r="EKG44" s="244"/>
      <c r="EKH44" s="244"/>
      <c r="EKI44" s="244"/>
      <c r="EKJ44" s="244"/>
      <c r="EKK44" s="244"/>
      <c r="EKL44" s="244"/>
      <c r="EKM44" s="244"/>
      <c r="EKN44" s="244"/>
      <c r="EKO44" s="244"/>
      <c r="EKP44" s="244"/>
      <c r="EKQ44" s="244"/>
      <c r="EKR44" s="244"/>
      <c r="EKS44" s="244"/>
      <c r="EKT44" s="244"/>
      <c r="EKU44" s="244"/>
      <c r="EKV44" s="244"/>
      <c r="EKW44" s="244"/>
      <c r="EKX44" s="244"/>
      <c r="EKY44" s="244"/>
      <c r="EKZ44" s="244"/>
      <c r="ELA44" s="244"/>
      <c r="ELB44" s="244"/>
      <c r="ELC44" s="244"/>
      <c r="ELD44" s="244"/>
      <c r="ELE44" s="244"/>
      <c r="ELF44" s="244"/>
      <c r="ELG44" s="244"/>
      <c r="ELH44" s="244"/>
      <c r="ELI44" s="244"/>
      <c r="ELJ44" s="244"/>
      <c r="ELK44" s="244"/>
      <c r="ELL44" s="244"/>
      <c r="ELM44" s="244"/>
      <c r="ELN44" s="244"/>
      <c r="ELO44" s="244"/>
      <c r="ELP44" s="244"/>
      <c r="ELQ44" s="244"/>
      <c r="ELR44" s="244"/>
      <c r="ELS44" s="244"/>
      <c r="ELT44" s="244"/>
      <c r="ELU44" s="244"/>
      <c r="ELV44" s="244"/>
      <c r="ELW44" s="244"/>
      <c r="ELX44" s="244"/>
      <c r="ELY44" s="244"/>
      <c r="ELZ44" s="244"/>
      <c r="EMA44" s="244"/>
      <c r="EMB44" s="244"/>
      <c r="EMC44" s="244"/>
      <c r="EMD44" s="244"/>
      <c r="EME44" s="244"/>
      <c r="EMF44" s="244"/>
      <c r="EMG44" s="244"/>
      <c r="EMH44" s="244"/>
      <c r="EMI44" s="244"/>
      <c r="EMJ44" s="244"/>
      <c r="EMK44" s="244"/>
      <c r="EML44" s="244"/>
      <c r="EMM44" s="244"/>
      <c r="EMN44" s="244"/>
      <c r="EMO44" s="244"/>
      <c r="EMP44" s="244"/>
      <c r="EMQ44" s="244"/>
      <c r="EMR44" s="244"/>
      <c r="EMS44" s="244"/>
      <c r="EMT44" s="244"/>
      <c r="EMU44" s="244"/>
      <c r="EMV44" s="244"/>
      <c r="EMW44" s="244"/>
      <c r="EMX44" s="244"/>
      <c r="EMY44" s="244"/>
      <c r="EMZ44" s="244"/>
      <c r="ENA44" s="244"/>
      <c r="ENB44" s="244"/>
      <c r="ENC44" s="244"/>
      <c r="END44" s="244"/>
      <c r="ENE44" s="244"/>
      <c r="ENF44" s="244"/>
      <c r="ENG44" s="244"/>
      <c r="ENH44" s="244"/>
      <c r="ENI44" s="244"/>
      <c r="ENJ44" s="244"/>
      <c r="ENK44" s="244"/>
      <c r="ENL44" s="244"/>
      <c r="ENM44" s="244"/>
      <c r="ENN44" s="244"/>
      <c r="ENO44" s="244"/>
      <c r="ENP44" s="244"/>
      <c r="ENQ44" s="244"/>
      <c r="ENR44" s="244"/>
      <c r="ENS44" s="244"/>
      <c r="ENT44" s="244"/>
      <c r="ENU44" s="244"/>
      <c r="ENV44" s="244"/>
      <c r="ENW44" s="244"/>
      <c r="ENX44" s="244"/>
      <c r="ENY44" s="244"/>
      <c r="ENZ44" s="244"/>
      <c r="EOA44" s="244"/>
      <c r="EOB44" s="244"/>
      <c r="EOC44" s="244"/>
      <c r="EOD44" s="244"/>
      <c r="EOE44" s="244"/>
      <c r="EOF44" s="244"/>
      <c r="EOG44" s="244"/>
      <c r="EOH44" s="244"/>
      <c r="EOI44" s="244"/>
      <c r="EOJ44" s="244"/>
      <c r="EOK44" s="244"/>
      <c r="EOL44" s="244"/>
      <c r="EOM44" s="244"/>
      <c r="EON44" s="244"/>
      <c r="EOO44" s="244"/>
      <c r="EOP44" s="244"/>
      <c r="EOQ44" s="244"/>
      <c r="EOR44" s="244"/>
      <c r="EOS44" s="244"/>
      <c r="EOT44" s="244"/>
      <c r="EOU44" s="244"/>
      <c r="EOV44" s="244"/>
      <c r="EOW44" s="244"/>
      <c r="EOX44" s="244"/>
      <c r="EOY44" s="244"/>
      <c r="EOZ44" s="244"/>
      <c r="EPA44" s="244"/>
      <c r="EPB44" s="244"/>
      <c r="EPC44" s="244"/>
      <c r="EPD44" s="244"/>
      <c r="EPE44" s="244"/>
      <c r="EPF44" s="244"/>
      <c r="EPG44" s="244"/>
      <c r="EPH44" s="244"/>
      <c r="EPI44" s="244"/>
      <c r="EPJ44" s="244"/>
      <c r="EPK44" s="244"/>
      <c r="EPL44" s="244"/>
      <c r="EPM44" s="244"/>
      <c r="EPN44" s="244"/>
      <c r="EPO44" s="244"/>
      <c r="EPP44" s="244"/>
      <c r="EPQ44" s="244"/>
      <c r="EPR44" s="244"/>
      <c r="EPS44" s="244"/>
      <c r="EPT44" s="244"/>
      <c r="EPU44" s="244"/>
      <c r="EPV44" s="244"/>
      <c r="EPW44" s="244"/>
      <c r="EPX44" s="244"/>
      <c r="EPY44" s="244"/>
      <c r="EPZ44" s="244"/>
      <c r="EQA44" s="244"/>
      <c r="EQB44" s="244"/>
      <c r="EQC44" s="244"/>
      <c r="EQD44" s="244"/>
      <c r="EQE44" s="244"/>
      <c r="EQF44" s="244"/>
      <c r="EQG44" s="244"/>
      <c r="EQH44" s="244"/>
      <c r="EQI44" s="244"/>
      <c r="EQJ44" s="244"/>
      <c r="EQK44" s="244"/>
      <c r="EQL44" s="244"/>
      <c r="EQM44" s="244"/>
      <c r="EQN44" s="244"/>
      <c r="EQO44" s="244"/>
      <c r="EQP44" s="244"/>
      <c r="EQQ44" s="244"/>
      <c r="EQR44" s="244"/>
      <c r="EQS44" s="244"/>
      <c r="EQT44" s="244"/>
      <c r="EQU44" s="244"/>
      <c r="EQV44" s="244"/>
      <c r="EQW44" s="244"/>
      <c r="EQX44" s="244"/>
      <c r="EQY44" s="244"/>
      <c r="EQZ44" s="244"/>
      <c r="ERA44" s="244"/>
      <c r="ERB44" s="244"/>
      <c r="ERC44" s="244"/>
      <c r="ERD44" s="244"/>
      <c r="ERE44" s="244"/>
      <c r="ERF44" s="244"/>
      <c r="ERG44" s="244"/>
      <c r="ERH44" s="244"/>
      <c r="ERI44" s="244"/>
      <c r="ERJ44" s="244"/>
      <c r="ERK44" s="244"/>
      <c r="ERL44" s="244"/>
      <c r="ERM44" s="244"/>
      <c r="ERN44" s="244"/>
      <c r="ERO44" s="244"/>
      <c r="ERP44" s="244"/>
      <c r="ERQ44" s="244"/>
      <c r="ERR44" s="244"/>
      <c r="ERS44" s="244"/>
      <c r="ERT44" s="244"/>
      <c r="ERU44" s="244"/>
      <c r="ERV44" s="244"/>
      <c r="ERW44" s="244"/>
      <c r="ERX44" s="244"/>
      <c r="ERY44" s="244"/>
      <c r="ERZ44" s="244"/>
      <c r="ESA44" s="244"/>
      <c r="ESB44" s="244"/>
      <c r="ESC44" s="244"/>
      <c r="ESD44" s="244"/>
      <c r="ESE44" s="244"/>
      <c r="ESF44" s="244"/>
      <c r="ESG44" s="244"/>
      <c r="ESH44" s="244"/>
      <c r="ESI44" s="244"/>
      <c r="ESJ44" s="244"/>
      <c r="ESK44" s="244"/>
      <c r="ESL44" s="244"/>
      <c r="ESM44" s="244"/>
      <c r="ESN44" s="244"/>
      <c r="ESO44" s="244"/>
      <c r="ESP44" s="244"/>
      <c r="ESQ44" s="244"/>
      <c r="ESR44" s="244"/>
      <c r="ESS44" s="244"/>
      <c r="EST44" s="244"/>
      <c r="ESU44" s="244"/>
      <c r="ESV44" s="244"/>
      <c r="ESW44" s="244"/>
      <c r="ESX44" s="244"/>
      <c r="ESY44" s="244"/>
      <c r="ESZ44" s="244"/>
      <c r="ETA44" s="244"/>
      <c r="ETB44" s="244"/>
      <c r="ETC44" s="244"/>
      <c r="ETD44" s="244"/>
      <c r="ETE44" s="244"/>
      <c r="ETF44" s="244"/>
      <c r="ETG44" s="244"/>
      <c r="ETH44" s="244"/>
      <c r="ETI44" s="244"/>
      <c r="ETJ44" s="244"/>
      <c r="ETK44" s="244"/>
      <c r="ETL44" s="244"/>
      <c r="ETM44" s="244"/>
      <c r="ETN44" s="244"/>
      <c r="ETO44" s="244"/>
      <c r="ETP44" s="244"/>
      <c r="ETQ44" s="244"/>
      <c r="ETR44" s="244"/>
      <c r="ETS44" s="244"/>
      <c r="ETT44" s="244"/>
      <c r="ETU44" s="244"/>
      <c r="ETV44" s="244"/>
      <c r="ETW44" s="244"/>
      <c r="ETX44" s="244"/>
      <c r="ETY44" s="244"/>
      <c r="ETZ44" s="244"/>
      <c r="EUA44" s="244"/>
      <c r="EUB44" s="244"/>
      <c r="EUC44" s="244"/>
      <c r="EUD44" s="244"/>
      <c r="EUE44" s="244"/>
      <c r="EUF44" s="244"/>
      <c r="EUG44" s="244"/>
      <c r="EUH44" s="244"/>
      <c r="EUI44" s="244"/>
      <c r="EUJ44" s="244"/>
      <c r="EUK44" s="244"/>
      <c r="EUL44" s="244"/>
      <c r="EUM44" s="244"/>
      <c r="EUN44" s="244"/>
      <c r="EUO44" s="244"/>
      <c r="EUP44" s="244"/>
      <c r="EUQ44" s="244"/>
      <c r="EUR44" s="244"/>
      <c r="EUS44" s="244"/>
      <c r="EUT44" s="244"/>
      <c r="EUU44" s="244"/>
      <c r="EUV44" s="244"/>
      <c r="EUW44" s="244"/>
      <c r="EUX44" s="244"/>
      <c r="EUY44" s="244"/>
      <c r="EUZ44" s="244"/>
      <c r="EVA44" s="244"/>
      <c r="EVB44" s="244"/>
      <c r="EVC44" s="244"/>
      <c r="EVD44" s="244"/>
      <c r="EVE44" s="244"/>
      <c r="EVF44" s="244"/>
      <c r="EVG44" s="244"/>
      <c r="EVH44" s="244"/>
      <c r="EVI44" s="244"/>
      <c r="EVJ44" s="244"/>
      <c r="EVK44" s="244"/>
      <c r="EVL44" s="244"/>
      <c r="EVM44" s="244"/>
      <c r="EVN44" s="244"/>
      <c r="EVO44" s="244"/>
      <c r="EVP44" s="244"/>
      <c r="EVQ44" s="244"/>
      <c r="EVR44" s="244"/>
      <c r="EVS44" s="244"/>
      <c r="EVT44" s="244"/>
      <c r="EVU44" s="244"/>
      <c r="EVV44" s="244"/>
      <c r="EVW44" s="244"/>
      <c r="EVX44" s="244"/>
      <c r="EVY44" s="244"/>
      <c r="EVZ44" s="244"/>
      <c r="EWA44" s="244"/>
      <c r="EWB44" s="244"/>
      <c r="EWC44" s="244"/>
      <c r="EWD44" s="244"/>
      <c r="EWE44" s="244"/>
      <c r="EWF44" s="244"/>
      <c r="EWG44" s="244"/>
      <c r="EWH44" s="244"/>
      <c r="EWI44" s="244"/>
      <c r="EWJ44" s="244"/>
      <c r="EWK44" s="244"/>
      <c r="EWL44" s="244"/>
      <c r="EWM44" s="244"/>
      <c r="EWN44" s="244"/>
      <c r="EWO44" s="244"/>
      <c r="EWP44" s="244"/>
      <c r="EWQ44" s="244"/>
      <c r="EWR44" s="244"/>
      <c r="EWS44" s="244"/>
      <c r="EWT44" s="244"/>
      <c r="EWU44" s="244"/>
      <c r="EWV44" s="244"/>
      <c r="EWW44" s="244"/>
      <c r="EWX44" s="244"/>
      <c r="EWY44" s="244"/>
      <c r="EWZ44" s="244"/>
      <c r="EXA44" s="244"/>
      <c r="EXB44" s="244"/>
      <c r="EXC44" s="244"/>
      <c r="EXD44" s="244"/>
      <c r="EXE44" s="244"/>
      <c r="EXF44" s="244"/>
      <c r="EXG44" s="244"/>
      <c r="EXH44" s="244"/>
      <c r="EXI44" s="244"/>
      <c r="EXJ44" s="244"/>
      <c r="EXK44" s="244"/>
      <c r="EXL44" s="244"/>
      <c r="EXM44" s="244"/>
      <c r="EXN44" s="244"/>
      <c r="EXO44" s="244"/>
      <c r="EXP44" s="244"/>
      <c r="EXQ44" s="244"/>
      <c r="EXR44" s="244"/>
      <c r="EXS44" s="244"/>
      <c r="EXT44" s="244"/>
      <c r="EXU44" s="244"/>
      <c r="EXV44" s="244"/>
      <c r="EXW44" s="244"/>
      <c r="EXX44" s="244"/>
      <c r="EXY44" s="244"/>
      <c r="EXZ44" s="244"/>
      <c r="EYA44" s="244"/>
      <c r="EYB44" s="244"/>
      <c r="EYC44" s="244"/>
      <c r="EYD44" s="244"/>
      <c r="EYE44" s="244"/>
      <c r="EYF44" s="244"/>
      <c r="EYG44" s="244"/>
      <c r="EYH44" s="244"/>
      <c r="EYI44" s="244"/>
      <c r="EYJ44" s="244"/>
      <c r="EYK44" s="244"/>
      <c r="EYL44" s="244"/>
      <c r="EYM44" s="244"/>
      <c r="EYN44" s="244"/>
      <c r="EYO44" s="244"/>
      <c r="EYP44" s="244"/>
      <c r="EYQ44" s="244"/>
      <c r="EYR44" s="244"/>
      <c r="EYS44" s="244"/>
      <c r="EYT44" s="244"/>
      <c r="EYU44" s="244"/>
      <c r="EYV44" s="244"/>
      <c r="EYW44" s="244"/>
      <c r="EYX44" s="244"/>
      <c r="EYY44" s="244"/>
      <c r="EYZ44" s="244"/>
      <c r="EZA44" s="244"/>
      <c r="EZB44" s="244"/>
      <c r="EZC44" s="244"/>
      <c r="EZD44" s="244"/>
      <c r="EZE44" s="244"/>
      <c r="EZF44" s="244"/>
      <c r="EZG44" s="244"/>
      <c r="EZH44" s="244"/>
      <c r="EZI44" s="244"/>
      <c r="EZJ44" s="244"/>
      <c r="EZK44" s="244"/>
      <c r="EZL44" s="244"/>
      <c r="EZM44" s="244"/>
      <c r="EZN44" s="244"/>
      <c r="EZO44" s="244"/>
      <c r="EZP44" s="244"/>
      <c r="EZQ44" s="244"/>
      <c r="EZR44" s="244"/>
      <c r="EZS44" s="244"/>
      <c r="EZT44" s="244"/>
      <c r="EZU44" s="244"/>
      <c r="EZV44" s="244"/>
      <c r="EZW44" s="244"/>
      <c r="EZX44" s="244"/>
      <c r="EZY44" s="244"/>
      <c r="EZZ44" s="244"/>
      <c r="FAA44" s="244"/>
      <c r="FAB44" s="244"/>
      <c r="FAC44" s="244"/>
      <c r="FAD44" s="244"/>
      <c r="FAE44" s="244"/>
      <c r="FAF44" s="244"/>
      <c r="FAG44" s="244"/>
      <c r="FAH44" s="244"/>
      <c r="FAI44" s="244"/>
      <c r="FAJ44" s="244"/>
      <c r="FAK44" s="244"/>
      <c r="FAL44" s="244"/>
      <c r="FAM44" s="244"/>
      <c r="FAN44" s="244"/>
      <c r="FAO44" s="244"/>
      <c r="FAP44" s="244"/>
      <c r="FAQ44" s="244"/>
      <c r="FAR44" s="244"/>
      <c r="FAS44" s="244"/>
      <c r="FAT44" s="244"/>
      <c r="FAU44" s="244"/>
      <c r="FAV44" s="244"/>
      <c r="FAW44" s="244"/>
      <c r="FAX44" s="244"/>
      <c r="FAY44" s="244"/>
      <c r="FAZ44" s="244"/>
      <c r="FBA44" s="244"/>
      <c r="FBB44" s="244"/>
      <c r="FBC44" s="244"/>
      <c r="FBD44" s="244"/>
      <c r="FBE44" s="244"/>
      <c r="FBF44" s="244"/>
      <c r="FBG44" s="244"/>
      <c r="FBH44" s="244"/>
      <c r="FBI44" s="244"/>
      <c r="FBJ44" s="244"/>
      <c r="FBK44" s="244"/>
      <c r="FBL44" s="244"/>
      <c r="FBM44" s="244"/>
      <c r="FBN44" s="244"/>
      <c r="FBO44" s="244"/>
      <c r="FBP44" s="244"/>
      <c r="FBQ44" s="244"/>
      <c r="FBR44" s="244"/>
      <c r="FBS44" s="244"/>
      <c r="FBT44" s="244"/>
      <c r="FBU44" s="244"/>
      <c r="FBV44" s="244"/>
      <c r="FBW44" s="244"/>
      <c r="FBX44" s="244"/>
      <c r="FBY44" s="244"/>
      <c r="FBZ44" s="244"/>
      <c r="FCA44" s="244"/>
      <c r="FCB44" s="244"/>
      <c r="FCC44" s="244"/>
      <c r="FCD44" s="244"/>
      <c r="FCE44" s="244"/>
      <c r="FCF44" s="244"/>
      <c r="FCG44" s="244"/>
      <c r="FCH44" s="244"/>
      <c r="FCI44" s="244"/>
      <c r="FCJ44" s="244"/>
      <c r="FCK44" s="244"/>
      <c r="FCL44" s="244"/>
      <c r="FCM44" s="244"/>
      <c r="FCN44" s="244"/>
      <c r="FCO44" s="244"/>
      <c r="FCP44" s="244"/>
      <c r="FCQ44" s="244"/>
      <c r="FCR44" s="244"/>
      <c r="FCS44" s="244"/>
      <c r="FCT44" s="244"/>
      <c r="FCU44" s="244"/>
      <c r="FCV44" s="244"/>
      <c r="FCW44" s="244"/>
      <c r="FCX44" s="244"/>
      <c r="FCY44" s="244"/>
      <c r="FCZ44" s="244"/>
      <c r="FDA44" s="244"/>
      <c r="FDB44" s="244"/>
      <c r="FDC44" s="244"/>
      <c r="FDD44" s="244"/>
      <c r="FDE44" s="244"/>
      <c r="FDF44" s="244"/>
      <c r="FDG44" s="244"/>
      <c r="FDH44" s="244"/>
      <c r="FDI44" s="244"/>
      <c r="FDJ44" s="244"/>
      <c r="FDK44" s="244"/>
      <c r="FDL44" s="244"/>
      <c r="FDM44" s="244"/>
      <c r="FDN44" s="244"/>
      <c r="FDO44" s="244"/>
      <c r="FDP44" s="244"/>
      <c r="FDQ44" s="244"/>
      <c r="FDR44" s="244"/>
      <c r="FDS44" s="244"/>
      <c r="FDT44" s="244"/>
      <c r="FDU44" s="244"/>
      <c r="FDV44" s="244"/>
      <c r="FDW44" s="244"/>
      <c r="FDX44" s="244"/>
      <c r="FDY44" s="244"/>
      <c r="FDZ44" s="244"/>
      <c r="FEA44" s="244"/>
      <c r="FEB44" s="244"/>
      <c r="FEC44" s="244"/>
      <c r="FED44" s="244"/>
      <c r="FEE44" s="244"/>
      <c r="FEF44" s="244"/>
      <c r="FEG44" s="244"/>
      <c r="FEH44" s="244"/>
      <c r="FEI44" s="244"/>
      <c r="FEJ44" s="244"/>
      <c r="FEK44" s="244"/>
      <c r="FEL44" s="244"/>
      <c r="FEM44" s="244"/>
      <c r="FEN44" s="244"/>
      <c r="FEO44" s="244"/>
      <c r="FEP44" s="244"/>
      <c r="FEQ44" s="244"/>
      <c r="FER44" s="244"/>
      <c r="FES44" s="244"/>
      <c r="FET44" s="244"/>
      <c r="FEU44" s="244"/>
      <c r="FEV44" s="244"/>
      <c r="FEW44" s="244"/>
      <c r="FEX44" s="244"/>
      <c r="FEY44" s="244"/>
      <c r="FEZ44" s="244"/>
      <c r="FFA44" s="244"/>
      <c r="FFB44" s="244"/>
      <c r="FFC44" s="244"/>
      <c r="FFD44" s="244"/>
      <c r="FFE44" s="244"/>
      <c r="FFF44" s="244"/>
      <c r="FFG44" s="244"/>
      <c r="FFH44" s="244"/>
      <c r="FFI44" s="244"/>
      <c r="FFJ44" s="244"/>
      <c r="FFK44" s="244"/>
      <c r="FFL44" s="244"/>
      <c r="FFM44" s="244"/>
      <c r="FFN44" s="244"/>
      <c r="FFO44" s="244"/>
      <c r="FFP44" s="244"/>
      <c r="FFQ44" s="244"/>
      <c r="FFR44" s="244"/>
      <c r="FFS44" s="244"/>
      <c r="FFT44" s="244"/>
      <c r="FFU44" s="244"/>
      <c r="FFV44" s="244"/>
      <c r="FFW44" s="244"/>
      <c r="FFX44" s="244"/>
      <c r="FFY44" s="244"/>
      <c r="FFZ44" s="244"/>
      <c r="FGA44" s="244"/>
      <c r="FGB44" s="244"/>
      <c r="FGC44" s="244"/>
      <c r="FGD44" s="244"/>
      <c r="FGE44" s="244"/>
      <c r="FGF44" s="244"/>
      <c r="FGG44" s="244"/>
      <c r="FGH44" s="244"/>
      <c r="FGI44" s="244"/>
      <c r="FGJ44" s="244"/>
      <c r="FGK44" s="244"/>
      <c r="FGL44" s="244"/>
      <c r="FGM44" s="244"/>
      <c r="FGN44" s="244"/>
      <c r="FGO44" s="244"/>
      <c r="FGP44" s="244"/>
      <c r="FGQ44" s="244"/>
      <c r="FGR44" s="244"/>
      <c r="FGS44" s="244"/>
      <c r="FGT44" s="244"/>
      <c r="FGU44" s="244"/>
      <c r="FGV44" s="244"/>
      <c r="FGW44" s="244"/>
      <c r="FGX44" s="244"/>
      <c r="FGY44" s="244"/>
      <c r="FGZ44" s="244"/>
      <c r="FHA44" s="244"/>
      <c r="FHB44" s="244"/>
      <c r="FHC44" s="244"/>
      <c r="FHD44" s="244"/>
      <c r="FHE44" s="244"/>
      <c r="FHF44" s="244"/>
      <c r="FHG44" s="244"/>
      <c r="FHH44" s="244"/>
      <c r="FHI44" s="244"/>
      <c r="FHJ44" s="244"/>
      <c r="FHK44" s="244"/>
      <c r="FHL44" s="244"/>
      <c r="FHM44" s="244"/>
      <c r="FHN44" s="244"/>
      <c r="FHO44" s="244"/>
      <c r="FHP44" s="244"/>
      <c r="FHQ44" s="244"/>
      <c r="FHR44" s="244"/>
      <c r="FHS44" s="244"/>
      <c r="FHT44" s="244"/>
      <c r="FHU44" s="244"/>
      <c r="FHV44" s="244"/>
      <c r="FHW44" s="244"/>
      <c r="FHX44" s="244"/>
      <c r="FHY44" s="244"/>
      <c r="FHZ44" s="244"/>
      <c r="FIA44" s="244"/>
      <c r="FIB44" s="244"/>
      <c r="FIC44" s="244"/>
      <c r="FID44" s="244"/>
      <c r="FIE44" s="244"/>
      <c r="FIF44" s="244"/>
      <c r="FIG44" s="244"/>
      <c r="FIH44" s="244"/>
      <c r="FII44" s="244"/>
      <c r="FIJ44" s="244"/>
      <c r="FIK44" s="244"/>
      <c r="FIL44" s="244"/>
      <c r="FIM44" s="244"/>
      <c r="FIN44" s="244"/>
      <c r="FIO44" s="244"/>
      <c r="FIP44" s="244"/>
      <c r="FIQ44" s="244"/>
      <c r="FIR44" s="244"/>
      <c r="FIS44" s="244"/>
      <c r="FIT44" s="244"/>
      <c r="FIU44" s="244"/>
      <c r="FIV44" s="244"/>
      <c r="FIW44" s="244"/>
      <c r="FIX44" s="244"/>
      <c r="FIY44" s="244"/>
      <c r="FIZ44" s="244"/>
      <c r="FJA44" s="244"/>
      <c r="FJB44" s="244"/>
      <c r="FJC44" s="244"/>
      <c r="FJD44" s="244"/>
      <c r="FJE44" s="244"/>
      <c r="FJF44" s="244"/>
      <c r="FJG44" s="244"/>
      <c r="FJH44" s="244"/>
      <c r="FJI44" s="244"/>
      <c r="FJJ44" s="244"/>
      <c r="FJK44" s="244"/>
      <c r="FJL44" s="244"/>
      <c r="FJM44" s="244"/>
      <c r="FJN44" s="244"/>
      <c r="FJO44" s="244"/>
      <c r="FJP44" s="244"/>
      <c r="FJQ44" s="244"/>
      <c r="FJR44" s="244"/>
      <c r="FJS44" s="244"/>
      <c r="FJT44" s="244"/>
      <c r="FJU44" s="244"/>
      <c r="FJV44" s="244"/>
      <c r="FJW44" s="244"/>
      <c r="FJX44" s="244"/>
      <c r="FJY44" s="244"/>
      <c r="FJZ44" s="244"/>
      <c r="FKA44" s="244"/>
      <c r="FKB44" s="244"/>
      <c r="FKC44" s="244"/>
      <c r="FKD44" s="244"/>
      <c r="FKE44" s="244"/>
      <c r="FKF44" s="244"/>
      <c r="FKG44" s="244"/>
      <c r="FKH44" s="244"/>
      <c r="FKI44" s="244"/>
      <c r="FKJ44" s="244"/>
      <c r="FKK44" s="244"/>
      <c r="FKL44" s="244"/>
      <c r="FKM44" s="244"/>
      <c r="FKN44" s="244"/>
      <c r="FKO44" s="244"/>
      <c r="FKP44" s="244"/>
      <c r="FKQ44" s="244"/>
      <c r="FKR44" s="244"/>
      <c r="FKS44" s="244"/>
      <c r="FKT44" s="244"/>
      <c r="FKU44" s="244"/>
      <c r="FKV44" s="244"/>
      <c r="FKW44" s="244"/>
      <c r="FKX44" s="244"/>
      <c r="FKY44" s="244"/>
      <c r="FKZ44" s="244"/>
      <c r="FLA44" s="244"/>
      <c r="FLB44" s="244"/>
      <c r="FLC44" s="244"/>
      <c r="FLD44" s="244"/>
      <c r="FLE44" s="244"/>
      <c r="FLF44" s="244"/>
      <c r="FLG44" s="244"/>
      <c r="FLH44" s="244"/>
      <c r="FLI44" s="244"/>
      <c r="FLJ44" s="244"/>
      <c r="FLK44" s="244"/>
      <c r="FLL44" s="244"/>
      <c r="FLM44" s="244"/>
      <c r="FLN44" s="244"/>
      <c r="FLO44" s="244"/>
      <c r="FLP44" s="244"/>
      <c r="FLQ44" s="244"/>
      <c r="FLR44" s="244"/>
      <c r="FLS44" s="244"/>
      <c r="FLT44" s="244"/>
      <c r="FLU44" s="244"/>
      <c r="FLV44" s="244"/>
      <c r="FLW44" s="244"/>
      <c r="FLX44" s="244"/>
      <c r="FLY44" s="244"/>
      <c r="FLZ44" s="244"/>
      <c r="FMA44" s="244"/>
      <c r="FMB44" s="244"/>
      <c r="FMC44" s="244"/>
      <c r="FMD44" s="244"/>
      <c r="FME44" s="244"/>
      <c r="FMF44" s="244"/>
      <c r="FMG44" s="244"/>
      <c r="FMH44" s="244"/>
      <c r="FMI44" s="244"/>
      <c r="FMJ44" s="244"/>
      <c r="FMK44" s="244"/>
      <c r="FML44" s="244"/>
      <c r="FMM44" s="244"/>
      <c r="FMN44" s="244"/>
      <c r="FMO44" s="244"/>
      <c r="FMP44" s="244"/>
      <c r="FMQ44" s="244"/>
      <c r="FMR44" s="244"/>
      <c r="FMS44" s="244"/>
      <c r="FMT44" s="244"/>
      <c r="FMU44" s="244"/>
      <c r="FMV44" s="244"/>
      <c r="FMW44" s="244"/>
      <c r="FMX44" s="244"/>
      <c r="FMY44" s="244"/>
      <c r="FMZ44" s="244"/>
      <c r="FNA44" s="244"/>
      <c r="FNB44" s="244"/>
      <c r="FNC44" s="244"/>
      <c r="FND44" s="244"/>
      <c r="FNE44" s="244"/>
      <c r="FNF44" s="244"/>
      <c r="FNG44" s="244"/>
      <c r="FNH44" s="244"/>
      <c r="FNI44" s="244"/>
      <c r="FNJ44" s="244"/>
      <c r="FNK44" s="244"/>
      <c r="FNL44" s="244"/>
      <c r="FNM44" s="244"/>
      <c r="FNN44" s="244"/>
      <c r="FNO44" s="244"/>
      <c r="FNP44" s="244"/>
      <c r="FNQ44" s="244"/>
      <c r="FNR44" s="244"/>
      <c r="FNS44" s="244"/>
      <c r="FNT44" s="244"/>
      <c r="FNU44" s="244"/>
      <c r="FNV44" s="244"/>
      <c r="FNW44" s="244"/>
      <c r="FNX44" s="244"/>
      <c r="FNY44" s="244"/>
      <c r="FNZ44" s="244"/>
      <c r="FOA44" s="244"/>
      <c r="FOB44" s="244"/>
      <c r="FOC44" s="244"/>
      <c r="FOD44" s="244"/>
      <c r="FOE44" s="244"/>
      <c r="FOF44" s="244"/>
      <c r="FOG44" s="244"/>
      <c r="FOH44" s="244"/>
      <c r="FOI44" s="244"/>
      <c r="FOJ44" s="244"/>
      <c r="FOK44" s="244"/>
      <c r="FOL44" s="244"/>
      <c r="FOM44" s="244"/>
      <c r="FON44" s="244"/>
      <c r="FOO44" s="244"/>
      <c r="FOP44" s="244"/>
      <c r="FOQ44" s="244"/>
      <c r="FOR44" s="244"/>
      <c r="FOS44" s="244"/>
      <c r="FOT44" s="244"/>
      <c r="FOU44" s="244"/>
      <c r="FOV44" s="244"/>
      <c r="FOW44" s="244"/>
      <c r="FOX44" s="244"/>
      <c r="FOY44" s="244"/>
      <c r="FOZ44" s="244"/>
      <c r="FPA44" s="244"/>
      <c r="FPB44" s="244"/>
      <c r="FPC44" s="244"/>
      <c r="FPD44" s="244"/>
      <c r="FPE44" s="244"/>
      <c r="FPF44" s="244"/>
      <c r="FPG44" s="244"/>
      <c r="FPH44" s="244"/>
      <c r="FPI44" s="244"/>
      <c r="FPJ44" s="244"/>
      <c r="FPK44" s="244"/>
      <c r="FPL44" s="244"/>
      <c r="FPM44" s="244"/>
      <c r="FPN44" s="244"/>
      <c r="FPO44" s="244"/>
      <c r="FPP44" s="244"/>
      <c r="FPQ44" s="244"/>
      <c r="FPR44" s="244"/>
      <c r="FPS44" s="244"/>
      <c r="FPT44" s="244"/>
      <c r="FPU44" s="244"/>
      <c r="FPV44" s="244"/>
      <c r="FPW44" s="244"/>
      <c r="FPX44" s="244"/>
      <c r="FPY44" s="244"/>
      <c r="FPZ44" s="244"/>
      <c r="FQA44" s="244"/>
      <c r="FQB44" s="244"/>
      <c r="FQC44" s="244"/>
      <c r="FQD44" s="244"/>
      <c r="FQE44" s="244"/>
      <c r="FQF44" s="244"/>
      <c r="FQG44" s="244"/>
      <c r="FQH44" s="244"/>
      <c r="FQI44" s="244"/>
      <c r="FQJ44" s="244"/>
      <c r="FQK44" s="244"/>
      <c r="FQL44" s="244"/>
      <c r="FQM44" s="244"/>
      <c r="FQN44" s="244"/>
      <c r="FQO44" s="244"/>
      <c r="FQP44" s="244"/>
      <c r="FQQ44" s="244"/>
      <c r="FQR44" s="244"/>
      <c r="FQS44" s="244"/>
      <c r="FQT44" s="244"/>
      <c r="FQU44" s="244"/>
      <c r="FQV44" s="244"/>
      <c r="FQW44" s="244"/>
      <c r="FQX44" s="244"/>
      <c r="FQY44" s="244"/>
      <c r="FQZ44" s="244"/>
      <c r="FRA44" s="244"/>
      <c r="FRB44" s="244"/>
      <c r="FRC44" s="244"/>
      <c r="FRD44" s="244"/>
      <c r="FRE44" s="244"/>
      <c r="FRF44" s="244"/>
      <c r="FRG44" s="244"/>
      <c r="FRH44" s="244"/>
      <c r="FRI44" s="244"/>
      <c r="FRJ44" s="244"/>
      <c r="FRK44" s="244"/>
      <c r="FRL44" s="244"/>
      <c r="FRM44" s="244"/>
      <c r="FRN44" s="244"/>
      <c r="FRO44" s="244"/>
      <c r="FRP44" s="244"/>
      <c r="FRQ44" s="244"/>
      <c r="FRR44" s="244"/>
      <c r="FRS44" s="244"/>
      <c r="FRT44" s="244"/>
      <c r="FRU44" s="244"/>
      <c r="FRV44" s="244"/>
      <c r="FRW44" s="244"/>
      <c r="FRX44" s="244"/>
      <c r="FRY44" s="244"/>
      <c r="FRZ44" s="244"/>
      <c r="FSA44" s="244"/>
      <c r="FSB44" s="244"/>
      <c r="FSC44" s="244"/>
      <c r="FSD44" s="244"/>
      <c r="FSE44" s="244"/>
      <c r="FSF44" s="244"/>
      <c r="FSG44" s="244"/>
      <c r="FSH44" s="244"/>
      <c r="FSI44" s="244"/>
      <c r="FSJ44" s="244"/>
      <c r="FSK44" s="244"/>
      <c r="FSL44" s="244"/>
      <c r="FSM44" s="244"/>
      <c r="FSN44" s="244"/>
      <c r="FSO44" s="244"/>
      <c r="FSP44" s="244"/>
      <c r="FSQ44" s="244"/>
      <c r="FSR44" s="244"/>
      <c r="FSS44" s="244"/>
      <c r="FST44" s="244"/>
      <c r="FSU44" s="244"/>
      <c r="FSV44" s="244"/>
      <c r="FSW44" s="244"/>
      <c r="FSX44" s="244"/>
      <c r="FSY44" s="244"/>
      <c r="FSZ44" s="244"/>
      <c r="FTA44" s="244"/>
      <c r="FTB44" s="244"/>
      <c r="FTC44" s="244"/>
      <c r="FTD44" s="244"/>
      <c r="FTE44" s="244"/>
      <c r="FTF44" s="244"/>
      <c r="FTG44" s="244"/>
      <c r="FTH44" s="244"/>
      <c r="FTI44" s="244"/>
      <c r="FTJ44" s="244"/>
      <c r="FTK44" s="244"/>
      <c r="FTL44" s="244"/>
      <c r="FTM44" s="244"/>
      <c r="FTN44" s="244"/>
      <c r="FTO44" s="244"/>
      <c r="FTP44" s="244"/>
      <c r="FTQ44" s="244"/>
      <c r="FTR44" s="244"/>
      <c r="FTS44" s="244"/>
      <c r="FTT44" s="244"/>
      <c r="FTU44" s="244"/>
      <c r="FTV44" s="244"/>
      <c r="FTW44" s="244"/>
      <c r="FTX44" s="244"/>
      <c r="FTY44" s="244"/>
      <c r="FTZ44" s="244"/>
      <c r="FUA44" s="244"/>
      <c r="FUB44" s="244"/>
      <c r="FUC44" s="244"/>
      <c r="FUD44" s="244"/>
      <c r="FUE44" s="244"/>
      <c r="FUF44" s="244"/>
      <c r="FUG44" s="244"/>
      <c r="FUH44" s="244"/>
      <c r="FUI44" s="244"/>
      <c r="FUJ44" s="244"/>
      <c r="FUK44" s="244"/>
      <c r="FUL44" s="244"/>
      <c r="FUM44" s="244"/>
      <c r="FUN44" s="244"/>
      <c r="FUO44" s="244"/>
      <c r="FUP44" s="244"/>
      <c r="FUQ44" s="244"/>
      <c r="FUR44" s="244"/>
      <c r="FUS44" s="244"/>
      <c r="FUT44" s="244"/>
      <c r="FUU44" s="244"/>
      <c r="FUV44" s="244"/>
      <c r="FUW44" s="244"/>
      <c r="FUX44" s="244"/>
      <c r="FUY44" s="244"/>
      <c r="FUZ44" s="244"/>
      <c r="FVA44" s="244"/>
      <c r="FVB44" s="244"/>
      <c r="FVC44" s="244"/>
      <c r="FVD44" s="244"/>
      <c r="FVE44" s="244"/>
      <c r="FVF44" s="244"/>
      <c r="FVG44" s="244"/>
      <c r="FVH44" s="244"/>
      <c r="FVI44" s="244"/>
      <c r="FVJ44" s="244"/>
      <c r="FVK44" s="244"/>
      <c r="FVL44" s="244"/>
      <c r="FVM44" s="244"/>
      <c r="FVN44" s="244"/>
      <c r="FVO44" s="244"/>
      <c r="FVP44" s="244"/>
      <c r="FVQ44" s="244"/>
      <c r="FVR44" s="244"/>
      <c r="FVS44" s="244"/>
      <c r="FVT44" s="244"/>
      <c r="FVU44" s="244"/>
      <c r="FVV44" s="244"/>
      <c r="FVW44" s="244"/>
      <c r="FVX44" s="244"/>
      <c r="FVY44" s="244"/>
      <c r="FVZ44" s="244"/>
      <c r="FWA44" s="244"/>
      <c r="FWB44" s="244"/>
      <c r="FWC44" s="244"/>
      <c r="FWD44" s="244"/>
      <c r="FWE44" s="244"/>
      <c r="FWF44" s="244"/>
      <c r="FWG44" s="244"/>
      <c r="FWH44" s="244"/>
      <c r="FWI44" s="244"/>
      <c r="FWJ44" s="244"/>
      <c r="FWK44" s="244"/>
      <c r="FWL44" s="244"/>
      <c r="FWM44" s="244"/>
      <c r="FWN44" s="244"/>
      <c r="FWO44" s="244"/>
      <c r="FWP44" s="244"/>
      <c r="FWQ44" s="244"/>
      <c r="FWR44" s="244"/>
      <c r="FWS44" s="244"/>
      <c r="FWT44" s="244"/>
      <c r="FWU44" s="244"/>
      <c r="FWV44" s="244"/>
      <c r="FWW44" s="244"/>
      <c r="FWX44" s="244"/>
      <c r="FWY44" s="244"/>
      <c r="FWZ44" s="244"/>
      <c r="FXA44" s="244"/>
      <c r="FXB44" s="244"/>
      <c r="FXC44" s="244"/>
      <c r="FXD44" s="244"/>
      <c r="FXE44" s="244"/>
      <c r="FXF44" s="244"/>
      <c r="FXG44" s="244"/>
      <c r="FXH44" s="244"/>
      <c r="FXI44" s="244"/>
      <c r="FXJ44" s="244"/>
      <c r="FXK44" s="244"/>
      <c r="FXL44" s="244"/>
      <c r="FXM44" s="244"/>
      <c r="FXN44" s="244"/>
      <c r="FXO44" s="244"/>
      <c r="FXP44" s="244"/>
      <c r="FXQ44" s="244"/>
      <c r="FXR44" s="244"/>
      <c r="FXS44" s="244"/>
      <c r="FXT44" s="244"/>
      <c r="FXU44" s="244"/>
      <c r="FXV44" s="244"/>
      <c r="FXW44" s="244"/>
      <c r="FXX44" s="244"/>
      <c r="FXY44" s="244"/>
      <c r="FXZ44" s="244"/>
      <c r="FYA44" s="244"/>
      <c r="FYB44" s="244"/>
      <c r="FYC44" s="244"/>
      <c r="FYD44" s="244"/>
      <c r="FYE44" s="244"/>
      <c r="FYF44" s="244"/>
      <c r="FYG44" s="244"/>
      <c r="FYH44" s="244"/>
      <c r="FYI44" s="244"/>
      <c r="FYJ44" s="244"/>
      <c r="FYK44" s="244"/>
      <c r="FYL44" s="244"/>
      <c r="FYM44" s="244"/>
      <c r="FYN44" s="244"/>
      <c r="FYO44" s="244"/>
      <c r="FYP44" s="244"/>
      <c r="FYQ44" s="244"/>
      <c r="FYR44" s="244"/>
      <c r="FYS44" s="244"/>
      <c r="FYT44" s="244"/>
      <c r="FYU44" s="244"/>
      <c r="FYV44" s="244"/>
      <c r="FYW44" s="244"/>
      <c r="FYX44" s="244"/>
      <c r="FYY44" s="244"/>
      <c r="FYZ44" s="244"/>
      <c r="FZA44" s="244"/>
      <c r="FZB44" s="244"/>
      <c r="FZC44" s="244"/>
      <c r="FZD44" s="244"/>
      <c r="FZE44" s="244"/>
      <c r="FZF44" s="244"/>
      <c r="FZG44" s="244"/>
      <c r="FZH44" s="244"/>
      <c r="FZI44" s="244"/>
      <c r="FZJ44" s="244"/>
      <c r="FZK44" s="244"/>
      <c r="FZL44" s="244"/>
      <c r="FZM44" s="244"/>
      <c r="FZN44" s="244"/>
      <c r="FZO44" s="244"/>
      <c r="FZP44" s="244"/>
      <c r="FZQ44" s="244"/>
      <c r="FZR44" s="244"/>
      <c r="FZS44" s="244"/>
      <c r="FZT44" s="244"/>
      <c r="FZU44" s="244"/>
      <c r="FZV44" s="244"/>
      <c r="FZW44" s="244"/>
      <c r="FZX44" s="244"/>
      <c r="FZY44" s="244"/>
      <c r="FZZ44" s="244"/>
      <c r="GAA44" s="244"/>
      <c r="GAB44" s="244"/>
      <c r="GAC44" s="244"/>
      <c r="GAD44" s="244"/>
      <c r="GAE44" s="244"/>
      <c r="GAF44" s="244"/>
      <c r="GAG44" s="244"/>
      <c r="GAH44" s="244"/>
      <c r="GAI44" s="244"/>
      <c r="GAJ44" s="244"/>
      <c r="GAK44" s="244"/>
      <c r="GAL44" s="244"/>
      <c r="GAM44" s="244"/>
      <c r="GAN44" s="244"/>
      <c r="GAO44" s="244"/>
      <c r="GAP44" s="244"/>
      <c r="GAQ44" s="244"/>
      <c r="GAR44" s="244"/>
      <c r="GAS44" s="244"/>
      <c r="GAT44" s="244"/>
      <c r="GAU44" s="244"/>
      <c r="GAV44" s="244"/>
      <c r="GAW44" s="244"/>
      <c r="GAX44" s="244"/>
      <c r="GAY44" s="244"/>
      <c r="GAZ44" s="244"/>
      <c r="GBA44" s="244"/>
      <c r="GBB44" s="244"/>
      <c r="GBC44" s="244"/>
      <c r="GBD44" s="244"/>
      <c r="GBE44" s="244"/>
      <c r="GBF44" s="244"/>
      <c r="GBG44" s="244"/>
      <c r="GBH44" s="244"/>
      <c r="GBI44" s="244"/>
      <c r="GBJ44" s="244"/>
      <c r="GBK44" s="244"/>
      <c r="GBL44" s="244"/>
      <c r="GBM44" s="244"/>
      <c r="GBN44" s="244"/>
      <c r="GBO44" s="244"/>
      <c r="GBP44" s="244"/>
      <c r="GBQ44" s="244"/>
      <c r="GBR44" s="244"/>
      <c r="GBS44" s="244"/>
      <c r="GBT44" s="244"/>
      <c r="GBU44" s="244"/>
      <c r="GBV44" s="244"/>
      <c r="GBW44" s="244"/>
      <c r="GBX44" s="244"/>
      <c r="GBY44" s="244"/>
      <c r="GBZ44" s="244"/>
      <c r="GCA44" s="244"/>
      <c r="GCB44" s="244"/>
      <c r="GCC44" s="244"/>
      <c r="GCD44" s="244"/>
      <c r="GCE44" s="244"/>
      <c r="GCF44" s="244"/>
      <c r="GCG44" s="244"/>
      <c r="GCH44" s="244"/>
      <c r="GCI44" s="244"/>
      <c r="GCJ44" s="244"/>
      <c r="GCK44" s="244"/>
      <c r="GCL44" s="244"/>
      <c r="GCM44" s="244"/>
      <c r="GCN44" s="244"/>
      <c r="GCO44" s="244"/>
      <c r="GCP44" s="244"/>
      <c r="GCQ44" s="244"/>
      <c r="GCR44" s="244"/>
      <c r="GCS44" s="244"/>
      <c r="GCT44" s="244"/>
      <c r="GCU44" s="244"/>
      <c r="GCV44" s="244"/>
      <c r="GCW44" s="244"/>
      <c r="GCX44" s="244"/>
      <c r="GCY44" s="244"/>
      <c r="GCZ44" s="244"/>
      <c r="GDA44" s="244"/>
      <c r="GDB44" s="244"/>
      <c r="GDC44" s="244"/>
      <c r="GDD44" s="244"/>
      <c r="GDE44" s="244"/>
      <c r="GDF44" s="244"/>
      <c r="GDG44" s="244"/>
      <c r="GDH44" s="244"/>
      <c r="GDI44" s="244"/>
      <c r="GDJ44" s="244"/>
      <c r="GDK44" s="244"/>
      <c r="GDL44" s="244"/>
      <c r="GDM44" s="244"/>
      <c r="GDN44" s="244"/>
      <c r="GDO44" s="244"/>
      <c r="GDP44" s="244"/>
      <c r="GDQ44" s="244"/>
      <c r="GDR44" s="244"/>
      <c r="GDS44" s="244"/>
      <c r="GDT44" s="244"/>
      <c r="GDU44" s="244"/>
      <c r="GDV44" s="244"/>
      <c r="GDW44" s="244"/>
      <c r="GDX44" s="244"/>
      <c r="GDY44" s="244"/>
      <c r="GDZ44" s="244"/>
      <c r="GEA44" s="244"/>
      <c r="GEB44" s="244"/>
      <c r="GEC44" s="244"/>
      <c r="GED44" s="244"/>
      <c r="GEE44" s="244"/>
      <c r="GEF44" s="244"/>
      <c r="GEG44" s="244"/>
      <c r="GEH44" s="244"/>
      <c r="GEI44" s="244"/>
      <c r="GEJ44" s="244"/>
      <c r="GEK44" s="244"/>
      <c r="GEL44" s="244"/>
      <c r="GEM44" s="244"/>
      <c r="GEN44" s="244"/>
      <c r="GEO44" s="244"/>
      <c r="GEP44" s="244"/>
      <c r="GEQ44" s="244"/>
      <c r="GER44" s="244"/>
      <c r="GES44" s="244"/>
      <c r="GET44" s="244"/>
      <c r="GEU44" s="244"/>
      <c r="GEV44" s="244"/>
      <c r="GEW44" s="244"/>
      <c r="GEX44" s="244"/>
      <c r="GEY44" s="244"/>
      <c r="GEZ44" s="244"/>
      <c r="GFA44" s="244"/>
      <c r="GFB44" s="244"/>
      <c r="GFC44" s="244"/>
      <c r="GFD44" s="244"/>
      <c r="GFE44" s="244"/>
      <c r="GFF44" s="244"/>
      <c r="GFG44" s="244"/>
      <c r="GFH44" s="244"/>
      <c r="GFI44" s="244"/>
      <c r="GFJ44" s="244"/>
      <c r="GFK44" s="244"/>
      <c r="GFL44" s="244"/>
      <c r="GFM44" s="244"/>
      <c r="GFN44" s="244"/>
      <c r="GFO44" s="244"/>
      <c r="GFP44" s="244"/>
      <c r="GFQ44" s="244"/>
      <c r="GFR44" s="244"/>
      <c r="GFS44" s="244"/>
      <c r="GFT44" s="244"/>
      <c r="GFU44" s="244"/>
      <c r="GFV44" s="244"/>
      <c r="GFW44" s="244"/>
      <c r="GFX44" s="244"/>
      <c r="GFY44" s="244"/>
      <c r="GFZ44" s="244"/>
      <c r="GGA44" s="244"/>
      <c r="GGB44" s="244"/>
      <c r="GGC44" s="244"/>
      <c r="GGD44" s="244"/>
      <c r="GGE44" s="244"/>
      <c r="GGF44" s="244"/>
      <c r="GGG44" s="244"/>
      <c r="GGH44" s="244"/>
      <c r="GGI44" s="244"/>
      <c r="GGJ44" s="244"/>
      <c r="GGK44" s="244"/>
      <c r="GGL44" s="244"/>
      <c r="GGM44" s="244"/>
      <c r="GGN44" s="244"/>
      <c r="GGO44" s="244"/>
      <c r="GGP44" s="244"/>
      <c r="GGQ44" s="244"/>
      <c r="GGR44" s="244"/>
      <c r="GGS44" s="244"/>
      <c r="GGT44" s="244"/>
      <c r="GGU44" s="244"/>
      <c r="GGV44" s="244"/>
      <c r="GGW44" s="244"/>
      <c r="GGX44" s="244"/>
      <c r="GGY44" s="244"/>
      <c r="GGZ44" s="244"/>
      <c r="GHA44" s="244"/>
      <c r="GHB44" s="244"/>
      <c r="GHC44" s="244"/>
      <c r="GHD44" s="244"/>
      <c r="GHE44" s="244"/>
      <c r="GHF44" s="244"/>
      <c r="GHG44" s="244"/>
      <c r="GHH44" s="244"/>
      <c r="GHI44" s="244"/>
      <c r="GHJ44" s="244"/>
      <c r="GHK44" s="244"/>
      <c r="GHL44" s="244"/>
      <c r="GHM44" s="244"/>
      <c r="GHN44" s="244"/>
      <c r="GHO44" s="244"/>
      <c r="GHP44" s="244"/>
      <c r="GHQ44" s="244"/>
      <c r="GHR44" s="244"/>
      <c r="GHS44" s="244"/>
      <c r="GHT44" s="244"/>
      <c r="GHU44" s="244"/>
      <c r="GHV44" s="244"/>
      <c r="GHW44" s="244"/>
      <c r="GHX44" s="244"/>
      <c r="GHY44" s="244"/>
      <c r="GHZ44" s="244"/>
      <c r="GIA44" s="244"/>
      <c r="GIB44" s="244"/>
      <c r="GIC44" s="244"/>
      <c r="GID44" s="244"/>
      <c r="GIE44" s="244"/>
      <c r="GIF44" s="244"/>
      <c r="GIG44" s="244"/>
      <c r="GIH44" s="244"/>
      <c r="GII44" s="244"/>
      <c r="GIJ44" s="244"/>
      <c r="GIK44" s="244"/>
      <c r="GIL44" s="244"/>
      <c r="GIM44" s="244"/>
      <c r="GIN44" s="244"/>
      <c r="GIO44" s="244"/>
      <c r="GIP44" s="244"/>
      <c r="GIQ44" s="244"/>
      <c r="GIR44" s="244"/>
      <c r="GIS44" s="244"/>
      <c r="GIT44" s="244"/>
      <c r="GIU44" s="244"/>
      <c r="GIV44" s="244"/>
      <c r="GIW44" s="244"/>
      <c r="GIX44" s="244"/>
      <c r="GIY44" s="244"/>
      <c r="GIZ44" s="244"/>
      <c r="GJA44" s="244"/>
      <c r="GJB44" s="244"/>
      <c r="GJC44" s="244"/>
      <c r="GJD44" s="244"/>
      <c r="GJE44" s="244"/>
      <c r="GJF44" s="244"/>
      <c r="GJG44" s="244"/>
      <c r="GJH44" s="244"/>
      <c r="GJI44" s="244"/>
      <c r="GJJ44" s="244"/>
      <c r="GJK44" s="244"/>
      <c r="GJL44" s="244"/>
      <c r="GJM44" s="244"/>
      <c r="GJN44" s="244"/>
      <c r="GJO44" s="244"/>
      <c r="GJP44" s="244"/>
      <c r="GJQ44" s="244"/>
      <c r="GJR44" s="244"/>
      <c r="GJS44" s="244"/>
      <c r="GJT44" s="244"/>
      <c r="GJU44" s="244"/>
      <c r="GJV44" s="244"/>
      <c r="GJW44" s="244"/>
      <c r="GJX44" s="244"/>
      <c r="GJY44" s="244"/>
      <c r="GJZ44" s="244"/>
      <c r="GKA44" s="244"/>
      <c r="GKB44" s="244"/>
      <c r="GKC44" s="244"/>
      <c r="GKD44" s="244"/>
      <c r="GKE44" s="244"/>
      <c r="GKF44" s="244"/>
      <c r="GKG44" s="244"/>
      <c r="GKH44" s="244"/>
      <c r="GKI44" s="244"/>
      <c r="GKJ44" s="244"/>
      <c r="GKK44" s="244"/>
      <c r="GKL44" s="244"/>
      <c r="GKM44" s="244"/>
      <c r="GKN44" s="244"/>
      <c r="GKO44" s="244"/>
      <c r="GKP44" s="244"/>
      <c r="GKQ44" s="244"/>
      <c r="GKR44" s="244"/>
      <c r="GKS44" s="244"/>
      <c r="GKT44" s="244"/>
      <c r="GKU44" s="244"/>
      <c r="GKV44" s="244"/>
      <c r="GKW44" s="244"/>
      <c r="GKX44" s="244"/>
      <c r="GKY44" s="244"/>
      <c r="GKZ44" s="244"/>
      <c r="GLA44" s="244"/>
      <c r="GLB44" s="244"/>
      <c r="GLC44" s="244"/>
      <c r="GLD44" s="244"/>
      <c r="GLE44" s="244"/>
      <c r="GLF44" s="244"/>
      <c r="GLG44" s="244"/>
      <c r="GLH44" s="244"/>
      <c r="GLI44" s="244"/>
      <c r="GLJ44" s="244"/>
      <c r="GLK44" s="244"/>
      <c r="GLL44" s="244"/>
      <c r="GLM44" s="244"/>
      <c r="GLN44" s="244"/>
      <c r="GLO44" s="244"/>
      <c r="GLP44" s="244"/>
      <c r="GLQ44" s="244"/>
      <c r="GLR44" s="244"/>
      <c r="GLS44" s="244"/>
      <c r="GLT44" s="244"/>
      <c r="GLU44" s="244"/>
      <c r="GLV44" s="244"/>
      <c r="GLW44" s="244"/>
      <c r="GLX44" s="244"/>
      <c r="GLY44" s="244"/>
      <c r="GLZ44" s="244"/>
      <c r="GMA44" s="244"/>
      <c r="GMB44" s="244"/>
      <c r="GMC44" s="244"/>
      <c r="GMD44" s="244"/>
      <c r="GME44" s="244"/>
      <c r="GMF44" s="244"/>
      <c r="GMG44" s="244"/>
      <c r="GMH44" s="244"/>
      <c r="GMI44" s="244"/>
      <c r="GMJ44" s="244"/>
      <c r="GMK44" s="244"/>
      <c r="GML44" s="244"/>
      <c r="GMM44" s="244"/>
      <c r="GMN44" s="244"/>
      <c r="GMO44" s="244"/>
      <c r="GMP44" s="244"/>
      <c r="GMQ44" s="244"/>
      <c r="GMR44" s="244"/>
      <c r="GMS44" s="244"/>
      <c r="GMT44" s="244"/>
      <c r="GMU44" s="244"/>
      <c r="GMV44" s="244"/>
      <c r="GMW44" s="244"/>
      <c r="GMX44" s="244"/>
      <c r="GMY44" s="244"/>
      <c r="GMZ44" s="244"/>
      <c r="GNA44" s="244"/>
      <c r="GNB44" s="244"/>
      <c r="GNC44" s="244"/>
      <c r="GND44" s="244"/>
      <c r="GNE44" s="244"/>
      <c r="GNF44" s="244"/>
      <c r="GNG44" s="244"/>
      <c r="GNH44" s="244"/>
      <c r="GNI44" s="244"/>
      <c r="GNJ44" s="244"/>
      <c r="GNK44" s="244"/>
      <c r="GNL44" s="244"/>
      <c r="GNM44" s="244"/>
      <c r="GNN44" s="244"/>
      <c r="GNO44" s="244"/>
      <c r="GNP44" s="244"/>
      <c r="GNQ44" s="244"/>
      <c r="GNR44" s="244"/>
      <c r="GNS44" s="244"/>
      <c r="GNT44" s="244"/>
      <c r="GNU44" s="244"/>
      <c r="GNV44" s="244"/>
      <c r="GNW44" s="244"/>
      <c r="GNX44" s="244"/>
      <c r="GNY44" s="244"/>
      <c r="GNZ44" s="244"/>
      <c r="GOA44" s="244"/>
      <c r="GOB44" s="244"/>
      <c r="GOC44" s="244"/>
      <c r="GOD44" s="244"/>
      <c r="GOE44" s="244"/>
      <c r="GOF44" s="244"/>
      <c r="GOG44" s="244"/>
      <c r="GOH44" s="244"/>
      <c r="GOI44" s="244"/>
      <c r="GOJ44" s="244"/>
      <c r="GOK44" s="244"/>
      <c r="GOL44" s="244"/>
      <c r="GOM44" s="244"/>
      <c r="GON44" s="244"/>
      <c r="GOO44" s="244"/>
      <c r="GOP44" s="244"/>
      <c r="GOQ44" s="244"/>
      <c r="GOR44" s="244"/>
      <c r="GOS44" s="244"/>
      <c r="GOT44" s="244"/>
      <c r="GOU44" s="244"/>
      <c r="GOV44" s="244"/>
      <c r="GOW44" s="244"/>
      <c r="GOX44" s="244"/>
      <c r="GOY44" s="244"/>
      <c r="GOZ44" s="244"/>
      <c r="GPA44" s="244"/>
      <c r="GPB44" s="244"/>
      <c r="GPC44" s="244"/>
      <c r="GPD44" s="244"/>
      <c r="GPE44" s="244"/>
      <c r="GPF44" s="244"/>
      <c r="GPG44" s="244"/>
      <c r="GPH44" s="244"/>
      <c r="GPI44" s="244"/>
      <c r="GPJ44" s="244"/>
      <c r="GPK44" s="244"/>
      <c r="GPL44" s="244"/>
      <c r="GPM44" s="244"/>
      <c r="GPN44" s="244"/>
      <c r="GPO44" s="244"/>
      <c r="GPP44" s="244"/>
      <c r="GPQ44" s="244"/>
      <c r="GPR44" s="244"/>
      <c r="GPS44" s="244"/>
      <c r="GPT44" s="244"/>
      <c r="GPU44" s="244"/>
      <c r="GPV44" s="244"/>
      <c r="GPW44" s="244"/>
      <c r="GPX44" s="244"/>
      <c r="GPY44" s="244"/>
      <c r="GPZ44" s="244"/>
      <c r="GQA44" s="244"/>
      <c r="GQB44" s="244"/>
      <c r="GQC44" s="244"/>
      <c r="GQD44" s="244"/>
      <c r="GQE44" s="244"/>
      <c r="GQF44" s="244"/>
      <c r="GQG44" s="244"/>
      <c r="GQH44" s="244"/>
      <c r="GQI44" s="244"/>
      <c r="GQJ44" s="244"/>
      <c r="GQK44" s="244"/>
      <c r="GQL44" s="244"/>
      <c r="GQM44" s="244"/>
      <c r="GQN44" s="244"/>
      <c r="GQO44" s="244"/>
      <c r="GQP44" s="244"/>
      <c r="GQQ44" s="244"/>
      <c r="GQR44" s="244"/>
      <c r="GQS44" s="244"/>
      <c r="GQT44" s="244"/>
      <c r="GQU44" s="244"/>
      <c r="GQV44" s="244"/>
      <c r="GQW44" s="244"/>
      <c r="GQX44" s="244"/>
      <c r="GQY44" s="244"/>
      <c r="GQZ44" s="244"/>
      <c r="GRA44" s="244"/>
      <c r="GRB44" s="244"/>
      <c r="GRC44" s="244"/>
      <c r="GRD44" s="244"/>
      <c r="GRE44" s="244"/>
      <c r="GRF44" s="244"/>
      <c r="GRG44" s="244"/>
      <c r="GRH44" s="244"/>
      <c r="GRI44" s="244"/>
      <c r="GRJ44" s="244"/>
      <c r="GRK44" s="244"/>
      <c r="GRL44" s="244"/>
      <c r="GRM44" s="244"/>
      <c r="GRN44" s="244"/>
      <c r="GRO44" s="244"/>
      <c r="GRP44" s="244"/>
      <c r="GRQ44" s="244"/>
      <c r="GRR44" s="244"/>
      <c r="GRS44" s="244"/>
      <c r="GRT44" s="244"/>
      <c r="GRU44" s="244"/>
      <c r="GRV44" s="244"/>
      <c r="GRW44" s="244"/>
      <c r="GRX44" s="244"/>
      <c r="GRY44" s="244"/>
      <c r="GRZ44" s="244"/>
      <c r="GSA44" s="244"/>
      <c r="GSB44" s="244"/>
      <c r="GSC44" s="244"/>
      <c r="GSD44" s="244"/>
      <c r="GSE44" s="244"/>
      <c r="GSF44" s="244"/>
      <c r="GSG44" s="244"/>
      <c r="GSH44" s="244"/>
      <c r="GSI44" s="244"/>
      <c r="GSJ44" s="244"/>
      <c r="GSK44" s="244"/>
      <c r="GSL44" s="244"/>
      <c r="GSM44" s="244"/>
      <c r="GSN44" s="244"/>
      <c r="GSO44" s="244"/>
      <c r="GSP44" s="244"/>
      <c r="GSQ44" s="244"/>
      <c r="GSR44" s="244"/>
      <c r="GSS44" s="244"/>
      <c r="GST44" s="244"/>
      <c r="GSU44" s="244"/>
      <c r="GSV44" s="244"/>
      <c r="GSW44" s="244"/>
      <c r="GSX44" s="244"/>
      <c r="GSY44" s="244"/>
      <c r="GSZ44" s="244"/>
      <c r="GTA44" s="244"/>
      <c r="GTB44" s="244"/>
      <c r="GTC44" s="244"/>
      <c r="GTD44" s="244"/>
      <c r="GTE44" s="244"/>
      <c r="GTF44" s="244"/>
      <c r="GTG44" s="244"/>
      <c r="GTH44" s="244"/>
      <c r="GTI44" s="244"/>
      <c r="GTJ44" s="244"/>
      <c r="GTK44" s="244"/>
      <c r="GTL44" s="244"/>
      <c r="GTM44" s="244"/>
      <c r="GTN44" s="244"/>
      <c r="GTO44" s="244"/>
      <c r="GTP44" s="244"/>
      <c r="GTQ44" s="244"/>
      <c r="GTR44" s="244"/>
      <c r="GTS44" s="244"/>
      <c r="GTT44" s="244"/>
      <c r="GTU44" s="244"/>
      <c r="GTV44" s="244"/>
      <c r="GTW44" s="244"/>
      <c r="GTX44" s="244"/>
      <c r="GTY44" s="244"/>
      <c r="GTZ44" s="244"/>
      <c r="GUA44" s="244"/>
      <c r="GUB44" s="244"/>
      <c r="GUC44" s="244"/>
      <c r="GUD44" s="244"/>
      <c r="GUE44" s="244"/>
      <c r="GUF44" s="244"/>
      <c r="GUG44" s="244"/>
      <c r="GUH44" s="244"/>
      <c r="GUI44" s="244"/>
      <c r="GUJ44" s="244"/>
      <c r="GUK44" s="244"/>
      <c r="GUL44" s="244"/>
      <c r="GUM44" s="244"/>
      <c r="GUN44" s="244"/>
      <c r="GUO44" s="244"/>
      <c r="GUP44" s="244"/>
      <c r="GUQ44" s="244"/>
      <c r="GUR44" s="244"/>
      <c r="GUS44" s="244"/>
      <c r="GUT44" s="244"/>
      <c r="GUU44" s="244"/>
      <c r="GUV44" s="244"/>
      <c r="GUW44" s="244"/>
      <c r="GUX44" s="244"/>
      <c r="GUY44" s="244"/>
      <c r="GUZ44" s="244"/>
      <c r="GVA44" s="244"/>
      <c r="GVB44" s="244"/>
      <c r="GVC44" s="244"/>
      <c r="GVD44" s="244"/>
      <c r="GVE44" s="244"/>
      <c r="GVF44" s="244"/>
      <c r="GVG44" s="244"/>
      <c r="GVH44" s="244"/>
      <c r="GVI44" s="244"/>
      <c r="GVJ44" s="244"/>
      <c r="GVK44" s="244"/>
      <c r="GVL44" s="244"/>
      <c r="GVM44" s="244"/>
      <c r="GVN44" s="244"/>
      <c r="GVO44" s="244"/>
      <c r="GVP44" s="244"/>
      <c r="GVQ44" s="244"/>
      <c r="GVR44" s="244"/>
      <c r="GVS44" s="244"/>
      <c r="GVT44" s="244"/>
      <c r="GVU44" s="244"/>
      <c r="GVV44" s="244"/>
      <c r="GVW44" s="244"/>
      <c r="GVX44" s="244"/>
      <c r="GVY44" s="244"/>
      <c r="GVZ44" s="244"/>
      <c r="GWA44" s="244"/>
      <c r="GWB44" s="244"/>
      <c r="GWC44" s="244"/>
      <c r="GWD44" s="244"/>
      <c r="GWE44" s="244"/>
      <c r="GWF44" s="244"/>
      <c r="GWG44" s="244"/>
      <c r="GWH44" s="244"/>
      <c r="GWI44" s="244"/>
      <c r="GWJ44" s="244"/>
      <c r="GWK44" s="244"/>
      <c r="GWL44" s="244"/>
      <c r="GWM44" s="244"/>
      <c r="GWN44" s="244"/>
      <c r="GWO44" s="244"/>
      <c r="GWP44" s="244"/>
      <c r="GWQ44" s="244"/>
      <c r="GWR44" s="244"/>
      <c r="GWS44" s="244"/>
      <c r="GWT44" s="244"/>
      <c r="GWU44" s="244"/>
      <c r="GWV44" s="244"/>
      <c r="GWW44" s="244"/>
      <c r="GWX44" s="244"/>
      <c r="GWY44" s="244"/>
      <c r="GWZ44" s="244"/>
      <c r="GXA44" s="244"/>
      <c r="GXB44" s="244"/>
      <c r="GXC44" s="244"/>
      <c r="GXD44" s="244"/>
      <c r="GXE44" s="244"/>
      <c r="GXF44" s="244"/>
      <c r="GXG44" s="244"/>
      <c r="GXH44" s="244"/>
      <c r="GXI44" s="244"/>
      <c r="GXJ44" s="244"/>
      <c r="GXK44" s="244"/>
      <c r="GXL44" s="244"/>
      <c r="GXM44" s="244"/>
      <c r="GXN44" s="244"/>
      <c r="GXO44" s="244"/>
      <c r="GXP44" s="244"/>
      <c r="GXQ44" s="244"/>
      <c r="GXR44" s="244"/>
      <c r="GXS44" s="244"/>
      <c r="GXT44" s="244"/>
      <c r="GXU44" s="244"/>
      <c r="GXV44" s="244"/>
      <c r="GXW44" s="244"/>
      <c r="GXX44" s="244"/>
      <c r="GXY44" s="244"/>
      <c r="GXZ44" s="244"/>
      <c r="GYA44" s="244"/>
      <c r="GYB44" s="244"/>
      <c r="GYC44" s="244"/>
      <c r="GYD44" s="244"/>
      <c r="GYE44" s="244"/>
      <c r="GYF44" s="244"/>
      <c r="GYG44" s="244"/>
      <c r="GYH44" s="244"/>
      <c r="GYI44" s="244"/>
      <c r="GYJ44" s="244"/>
      <c r="GYK44" s="244"/>
      <c r="GYL44" s="244"/>
      <c r="GYM44" s="244"/>
      <c r="GYN44" s="244"/>
      <c r="GYO44" s="244"/>
      <c r="GYP44" s="244"/>
      <c r="GYQ44" s="244"/>
      <c r="GYR44" s="244"/>
      <c r="GYS44" s="244"/>
      <c r="GYT44" s="244"/>
      <c r="GYU44" s="244"/>
      <c r="GYV44" s="244"/>
      <c r="GYW44" s="244"/>
      <c r="GYX44" s="244"/>
      <c r="GYY44" s="244"/>
      <c r="GYZ44" s="244"/>
      <c r="GZA44" s="244"/>
      <c r="GZB44" s="244"/>
      <c r="GZC44" s="244"/>
      <c r="GZD44" s="244"/>
      <c r="GZE44" s="244"/>
      <c r="GZF44" s="244"/>
      <c r="GZG44" s="244"/>
      <c r="GZH44" s="244"/>
      <c r="GZI44" s="244"/>
      <c r="GZJ44" s="244"/>
      <c r="GZK44" s="244"/>
      <c r="GZL44" s="244"/>
      <c r="GZM44" s="244"/>
      <c r="GZN44" s="244"/>
      <c r="GZO44" s="244"/>
      <c r="GZP44" s="244"/>
      <c r="GZQ44" s="244"/>
      <c r="GZR44" s="244"/>
      <c r="GZS44" s="244"/>
      <c r="GZT44" s="244"/>
      <c r="GZU44" s="244"/>
      <c r="GZV44" s="244"/>
      <c r="GZW44" s="244"/>
      <c r="GZX44" s="244"/>
      <c r="GZY44" s="244"/>
      <c r="GZZ44" s="244"/>
      <c r="HAA44" s="244"/>
      <c r="HAB44" s="244"/>
      <c r="HAC44" s="244"/>
      <c r="HAD44" s="244"/>
      <c r="HAE44" s="244"/>
      <c r="HAF44" s="244"/>
      <c r="HAG44" s="244"/>
      <c r="HAH44" s="244"/>
      <c r="HAI44" s="244"/>
      <c r="HAJ44" s="244"/>
      <c r="HAK44" s="244"/>
      <c r="HAL44" s="244"/>
      <c r="HAM44" s="244"/>
      <c r="HAN44" s="244"/>
      <c r="HAO44" s="244"/>
      <c r="HAP44" s="244"/>
      <c r="HAQ44" s="244"/>
      <c r="HAR44" s="244"/>
      <c r="HAS44" s="244"/>
      <c r="HAT44" s="244"/>
      <c r="HAU44" s="244"/>
      <c r="HAV44" s="244"/>
      <c r="HAW44" s="244"/>
      <c r="HAX44" s="244"/>
      <c r="HAY44" s="244"/>
      <c r="HAZ44" s="244"/>
      <c r="HBA44" s="244"/>
      <c r="HBB44" s="244"/>
      <c r="HBC44" s="244"/>
      <c r="HBD44" s="244"/>
      <c r="HBE44" s="244"/>
      <c r="HBF44" s="244"/>
      <c r="HBG44" s="244"/>
      <c r="HBH44" s="244"/>
      <c r="HBI44" s="244"/>
      <c r="HBJ44" s="244"/>
      <c r="HBK44" s="244"/>
      <c r="HBL44" s="244"/>
      <c r="HBM44" s="244"/>
      <c r="HBN44" s="244"/>
      <c r="HBO44" s="244"/>
      <c r="HBP44" s="244"/>
      <c r="HBQ44" s="244"/>
      <c r="HBR44" s="244"/>
      <c r="HBS44" s="244"/>
      <c r="HBT44" s="244"/>
      <c r="HBU44" s="244"/>
      <c r="HBV44" s="244"/>
      <c r="HBW44" s="244"/>
      <c r="HBX44" s="244"/>
      <c r="HBY44" s="244"/>
      <c r="HBZ44" s="244"/>
      <c r="HCA44" s="244"/>
      <c r="HCB44" s="244"/>
      <c r="HCC44" s="244"/>
      <c r="HCD44" s="244"/>
      <c r="HCE44" s="244"/>
      <c r="HCF44" s="244"/>
      <c r="HCG44" s="244"/>
      <c r="HCH44" s="244"/>
      <c r="HCI44" s="244"/>
      <c r="HCJ44" s="244"/>
      <c r="HCK44" s="244"/>
      <c r="HCL44" s="244"/>
      <c r="HCM44" s="244"/>
      <c r="HCN44" s="244"/>
      <c r="HCO44" s="244"/>
      <c r="HCP44" s="244"/>
      <c r="HCQ44" s="244"/>
      <c r="HCR44" s="244"/>
      <c r="HCS44" s="244"/>
      <c r="HCT44" s="244"/>
      <c r="HCU44" s="244"/>
      <c r="HCV44" s="244"/>
      <c r="HCW44" s="244"/>
      <c r="HCX44" s="244"/>
      <c r="HCY44" s="244"/>
      <c r="HCZ44" s="244"/>
      <c r="HDA44" s="244"/>
      <c r="HDB44" s="244"/>
      <c r="HDC44" s="244"/>
      <c r="HDD44" s="244"/>
      <c r="HDE44" s="244"/>
      <c r="HDF44" s="244"/>
      <c r="HDG44" s="244"/>
      <c r="HDH44" s="244"/>
      <c r="HDI44" s="244"/>
      <c r="HDJ44" s="244"/>
      <c r="HDK44" s="244"/>
      <c r="HDL44" s="244"/>
      <c r="HDM44" s="244"/>
      <c r="HDN44" s="244"/>
      <c r="HDO44" s="244"/>
      <c r="HDP44" s="244"/>
      <c r="HDQ44" s="244"/>
      <c r="HDR44" s="244"/>
      <c r="HDS44" s="244"/>
      <c r="HDT44" s="244"/>
      <c r="HDU44" s="244"/>
      <c r="HDV44" s="244"/>
      <c r="HDW44" s="244"/>
      <c r="HDX44" s="244"/>
      <c r="HDY44" s="244"/>
      <c r="HDZ44" s="244"/>
      <c r="HEA44" s="244"/>
      <c r="HEB44" s="244"/>
      <c r="HEC44" s="244"/>
      <c r="HED44" s="244"/>
      <c r="HEE44" s="244"/>
      <c r="HEF44" s="244"/>
      <c r="HEG44" s="244"/>
      <c r="HEH44" s="244"/>
      <c r="HEI44" s="244"/>
      <c r="HEJ44" s="244"/>
      <c r="HEK44" s="244"/>
      <c r="HEL44" s="244"/>
      <c r="HEM44" s="244"/>
      <c r="HEN44" s="244"/>
      <c r="HEO44" s="244"/>
      <c r="HEP44" s="244"/>
      <c r="HEQ44" s="244"/>
      <c r="HER44" s="244"/>
      <c r="HES44" s="244"/>
      <c r="HET44" s="244"/>
      <c r="HEU44" s="244"/>
      <c r="HEV44" s="244"/>
      <c r="HEW44" s="244"/>
      <c r="HEX44" s="244"/>
      <c r="HEY44" s="244"/>
      <c r="HEZ44" s="244"/>
      <c r="HFA44" s="244"/>
      <c r="HFB44" s="244"/>
      <c r="HFC44" s="244"/>
      <c r="HFD44" s="244"/>
      <c r="HFE44" s="244"/>
      <c r="HFF44" s="244"/>
      <c r="HFG44" s="244"/>
      <c r="HFH44" s="244"/>
      <c r="HFI44" s="244"/>
      <c r="HFJ44" s="244"/>
      <c r="HFK44" s="244"/>
      <c r="HFL44" s="244"/>
      <c r="HFM44" s="244"/>
      <c r="HFN44" s="244"/>
      <c r="HFO44" s="244"/>
      <c r="HFP44" s="244"/>
      <c r="HFQ44" s="244"/>
      <c r="HFR44" s="244"/>
      <c r="HFS44" s="244"/>
      <c r="HFT44" s="244"/>
      <c r="HFU44" s="244"/>
      <c r="HFV44" s="244"/>
      <c r="HFW44" s="244"/>
      <c r="HFX44" s="244"/>
      <c r="HFY44" s="244"/>
      <c r="HFZ44" s="244"/>
      <c r="HGA44" s="244"/>
      <c r="HGB44" s="244"/>
      <c r="HGC44" s="244"/>
      <c r="HGD44" s="244"/>
      <c r="HGE44" s="244"/>
      <c r="HGF44" s="244"/>
      <c r="HGG44" s="244"/>
      <c r="HGH44" s="244"/>
      <c r="HGI44" s="244"/>
      <c r="HGJ44" s="244"/>
      <c r="HGK44" s="244"/>
      <c r="HGL44" s="244"/>
      <c r="HGM44" s="244"/>
      <c r="HGN44" s="244"/>
      <c r="HGO44" s="244"/>
      <c r="HGP44" s="244"/>
      <c r="HGQ44" s="244"/>
      <c r="HGR44" s="244"/>
      <c r="HGS44" s="244"/>
      <c r="HGT44" s="244"/>
      <c r="HGU44" s="244"/>
      <c r="HGV44" s="244"/>
      <c r="HGW44" s="244"/>
      <c r="HGX44" s="244"/>
      <c r="HGY44" s="244"/>
      <c r="HGZ44" s="244"/>
      <c r="HHA44" s="244"/>
      <c r="HHB44" s="244"/>
      <c r="HHC44" s="244"/>
      <c r="HHD44" s="244"/>
      <c r="HHE44" s="244"/>
      <c r="HHF44" s="244"/>
      <c r="HHG44" s="244"/>
      <c r="HHH44" s="244"/>
      <c r="HHI44" s="244"/>
      <c r="HHJ44" s="244"/>
      <c r="HHK44" s="244"/>
      <c r="HHL44" s="244"/>
      <c r="HHM44" s="244"/>
      <c r="HHN44" s="244"/>
      <c r="HHO44" s="244"/>
      <c r="HHP44" s="244"/>
      <c r="HHQ44" s="244"/>
      <c r="HHR44" s="244"/>
      <c r="HHS44" s="244"/>
      <c r="HHT44" s="244"/>
      <c r="HHU44" s="244"/>
      <c r="HHV44" s="244"/>
      <c r="HHW44" s="244"/>
      <c r="HHX44" s="244"/>
      <c r="HHY44" s="244"/>
      <c r="HHZ44" s="244"/>
      <c r="HIA44" s="244"/>
      <c r="HIB44" s="244"/>
      <c r="HIC44" s="244"/>
      <c r="HID44" s="244"/>
      <c r="HIE44" s="244"/>
      <c r="HIF44" s="244"/>
      <c r="HIG44" s="244"/>
      <c r="HIH44" s="244"/>
      <c r="HII44" s="244"/>
      <c r="HIJ44" s="244"/>
      <c r="HIK44" s="244"/>
      <c r="HIL44" s="244"/>
      <c r="HIM44" s="244"/>
      <c r="HIN44" s="244"/>
      <c r="HIO44" s="244"/>
      <c r="HIP44" s="244"/>
      <c r="HIQ44" s="244"/>
      <c r="HIR44" s="244"/>
      <c r="HIS44" s="244"/>
      <c r="HIT44" s="244"/>
      <c r="HIU44" s="244"/>
      <c r="HIV44" s="244"/>
      <c r="HIW44" s="244"/>
      <c r="HIX44" s="244"/>
      <c r="HIY44" s="244"/>
      <c r="HIZ44" s="244"/>
      <c r="HJA44" s="244"/>
      <c r="HJB44" s="244"/>
      <c r="HJC44" s="244"/>
      <c r="HJD44" s="244"/>
      <c r="HJE44" s="244"/>
      <c r="HJF44" s="244"/>
      <c r="HJG44" s="244"/>
      <c r="HJH44" s="244"/>
      <c r="HJI44" s="244"/>
      <c r="HJJ44" s="244"/>
      <c r="HJK44" s="244"/>
      <c r="HJL44" s="244"/>
      <c r="HJM44" s="244"/>
      <c r="HJN44" s="244"/>
      <c r="HJO44" s="244"/>
      <c r="HJP44" s="244"/>
      <c r="HJQ44" s="244"/>
      <c r="HJR44" s="244"/>
      <c r="HJS44" s="244"/>
      <c r="HJT44" s="244"/>
      <c r="HJU44" s="244"/>
      <c r="HJV44" s="244"/>
      <c r="HJW44" s="244"/>
      <c r="HJX44" s="244"/>
      <c r="HJY44" s="244"/>
      <c r="HJZ44" s="244"/>
      <c r="HKA44" s="244"/>
      <c r="HKB44" s="244"/>
      <c r="HKC44" s="244"/>
      <c r="HKD44" s="244"/>
      <c r="HKE44" s="244"/>
      <c r="HKF44" s="244"/>
      <c r="HKG44" s="244"/>
      <c r="HKH44" s="244"/>
      <c r="HKI44" s="244"/>
      <c r="HKJ44" s="244"/>
      <c r="HKK44" s="244"/>
      <c r="HKL44" s="244"/>
      <c r="HKM44" s="244"/>
      <c r="HKN44" s="244"/>
      <c r="HKO44" s="244"/>
      <c r="HKP44" s="244"/>
      <c r="HKQ44" s="244"/>
      <c r="HKR44" s="244"/>
      <c r="HKS44" s="244"/>
      <c r="HKT44" s="244"/>
      <c r="HKU44" s="244"/>
      <c r="HKV44" s="244"/>
      <c r="HKW44" s="244"/>
      <c r="HKX44" s="244"/>
      <c r="HKY44" s="244"/>
      <c r="HKZ44" s="244"/>
      <c r="HLA44" s="244"/>
      <c r="HLB44" s="244"/>
      <c r="HLC44" s="244"/>
      <c r="HLD44" s="244"/>
      <c r="HLE44" s="244"/>
      <c r="HLF44" s="244"/>
      <c r="HLG44" s="244"/>
      <c r="HLH44" s="244"/>
      <c r="HLI44" s="244"/>
      <c r="HLJ44" s="244"/>
      <c r="HLK44" s="244"/>
      <c r="HLL44" s="244"/>
      <c r="HLM44" s="244"/>
      <c r="HLN44" s="244"/>
      <c r="HLO44" s="244"/>
      <c r="HLP44" s="244"/>
      <c r="HLQ44" s="244"/>
      <c r="HLR44" s="244"/>
      <c r="HLS44" s="244"/>
      <c r="HLT44" s="244"/>
      <c r="HLU44" s="244"/>
      <c r="HLV44" s="244"/>
      <c r="HLW44" s="244"/>
      <c r="HLX44" s="244"/>
      <c r="HLY44" s="244"/>
      <c r="HLZ44" s="244"/>
      <c r="HMA44" s="244"/>
      <c r="HMB44" s="244"/>
      <c r="HMC44" s="244"/>
      <c r="HMD44" s="244"/>
      <c r="HME44" s="244"/>
      <c r="HMF44" s="244"/>
      <c r="HMG44" s="244"/>
      <c r="HMH44" s="244"/>
      <c r="HMI44" s="244"/>
      <c r="HMJ44" s="244"/>
      <c r="HMK44" s="244"/>
      <c r="HML44" s="244"/>
      <c r="HMM44" s="244"/>
      <c r="HMN44" s="244"/>
      <c r="HMO44" s="244"/>
      <c r="HMP44" s="244"/>
      <c r="HMQ44" s="244"/>
      <c r="HMR44" s="244"/>
      <c r="HMS44" s="244"/>
      <c r="HMT44" s="244"/>
      <c r="HMU44" s="244"/>
      <c r="HMV44" s="244"/>
      <c r="HMW44" s="244"/>
      <c r="HMX44" s="244"/>
      <c r="HMY44" s="244"/>
      <c r="HMZ44" s="244"/>
      <c r="HNA44" s="244"/>
      <c r="HNB44" s="244"/>
      <c r="HNC44" s="244"/>
      <c r="HND44" s="244"/>
      <c r="HNE44" s="244"/>
      <c r="HNF44" s="244"/>
      <c r="HNG44" s="244"/>
      <c r="HNH44" s="244"/>
      <c r="HNI44" s="244"/>
      <c r="HNJ44" s="244"/>
      <c r="HNK44" s="244"/>
      <c r="HNL44" s="244"/>
      <c r="HNM44" s="244"/>
      <c r="HNN44" s="244"/>
      <c r="HNO44" s="244"/>
      <c r="HNP44" s="244"/>
      <c r="HNQ44" s="244"/>
      <c r="HNR44" s="244"/>
      <c r="HNS44" s="244"/>
      <c r="HNT44" s="244"/>
      <c r="HNU44" s="244"/>
      <c r="HNV44" s="244"/>
      <c r="HNW44" s="244"/>
      <c r="HNX44" s="244"/>
      <c r="HNY44" s="244"/>
      <c r="HNZ44" s="244"/>
      <c r="HOA44" s="244"/>
      <c r="HOB44" s="244"/>
      <c r="HOC44" s="244"/>
      <c r="HOD44" s="244"/>
      <c r="HOE44" s="244"/>
      <c r="HOF44" s="244"/>
      <c r="HOG44" s="244"/>
      <c r="HOH44" s="244"/>
      <c r="HOI44" s="244"/>
      <c r="HOJ44" s="244"/>
      <c r="HOK44" s="244"/>
      <c r="HOL44" s="244"/>
      <c r="HOM44" s="244"/>
      <c r="HON44" s="244"/>
      <c r="HOO44" s="244"/>
      <c r="HOP44" s="244"/>
      <c r="HOQ44" s="244"/>
      <c r="HOR44" s="244"/>
      <c r="HOS44" s="244"/>
      <c r="HOT44" s="244"/>
      <c r="HOU44" s="244"/>
      <c r="HOV44" s="244"/>
      <c r="HOW44" s="244"/>
      <c r="HOX44" s="244"/>
      <c r="HOY44" s="244"/>
      <c r="HOZ44" s="244"/>
      <c r="HPA44" s="244"/>
      <c r="HPB44" s="244"/>
      <c r="HPC44" s="244"/>
      <c r="HPD44" s="244"/>
      <c r="HPE44" s="244"/>
      <c r="HPF44" s="244"/>
      <c r="HPG44" s="244"/>
      <c r="HPH44" s="244"/>
      <c r="HPI44" s="244"/>
      <c r="HPJ44" s="244"/>
      <c r="HPK44" s="244"/>
      <c r="HPL44" s="244"/>
      <c r="HPM44" s="244"/>
      <c r="HPN44" s="244"/>
      <c r="HPO44" s="244"/>
      <c r="HPP44" s="244"/>
      <c r="HPQ44" s="244"/>
      <c r="HPR44" s="244"/>
      <c r="HPS44" s="244"/>
      <c r="HPT44" s="244"/>
      <c r="HPU44" s="244"/>
      <c r="HPV44" s="244"/>
      <c r="HPW44" s="244"/>
      <c r="HPX44" s="244"/>
      <c r="HPY44" s="244"/>
      <c r="HPZ44" s="244"/>
      <c r="HQA44" s="244"/>
      <c r="HQB44" s="244"/>
      <c r="HQC44" s="244"/>
      <c r="HQD44" s="244"/>
      <c r="HQE44" s="244"/>
      <c r="HQF44" s="244"/>
      <c r="HQG44" s="244"/>
      <c r="HQH44" s="244"/>
      <c r="HQI44" s="244"/>
      <c r="HQJ44" s="244"/>
      <c r="HQK44" s="244"/>
      <c r="HQL44" s="244"/>
      <c r="HQM44" s="244"/>
      <c r="HQN44" s="244"/>
      <c r="HQO44" s="244"/>
      <c r="HQP44" s="244"/>
      <c r="HQQ44" s="244"/>
      <c r="HQR44" s="244"/>
      <c r="HQS44" s="244"/>
      <c r="HQT44" s="244"/>
      <c r="HQU44" s="244"/>
      <c r="HQV44" s="244"/>
      <c r="HQW44" s="244"/>
      <c r="HQX44" s="244"/>
      <c r="HQY44" s="244"/>
      <c r="HQZ44" s="244"/>
      <c r="HRA44" s="244"/>
      <c r="HRB44" s="244"/>
      <c r="HRC44" s="244"/>
      <c r="HRD44" s="244"/>
      <c r="HRE44" s="244"/>
      <c r="HRF44" s="244"/>
      <c r="HRG44" s="244"/>
      <c r="HRH44" s="244"/>
      <c r="HRI44" s="244"/>
      <c r="HRJ44" s="244"/>
      <c r="HRK44" s="244"/>
      <c r="HRL44" s="244"/>
      <c r="HRM44" s="244"/>
      <c r="HRN44" s="244"/>
      <c r="HRO44" s="244"/>
      <c r="HRP44" s="244"/>
      <c r="HRQ44" s="244"/>
      <c r="HRR44" s="244"/>
      <c r="HRS44" s="244"/>
      <c r="HRT44" s="244"/>
      <c r="HRU44" s="244"/>
      <c r="HRV44" s="244"/>
      <c r="HRW44" s="244"/>
      <c r="HRX44" s="244"/>
      <c r="HRY44" s="244"/>
      <c r="HRZ44" s="244"/>
      <c r="HSA44" s="244"/>
      <c r="HSB44" s="244"/>
      <c r="HSC44" s="244"/>
      <c r="HSD44" s="244"/>
      <c r="HSE44" s="244"/>
      <c r="HSF44" s="244"/>
      <c r="HSG44" s="244"/>
      <c r="HSH44" s="244"/>
      <c r="HSI44" s="244"/>
      <c r="HSJ44" s="244"/>
      <c r="HSK44" s="244"/>
      <c r="HSL44" s="244"/>
      <c r="HSM44" s="244"/>
      <c r="HSN44" s="244"/>
      <c r="HSO44" s="244"/>
      <c r="HSP44" s="244"/>
      <c r="HSQ44" s="244"/>
      <c r="HSR44" s="244"/>
      <c r="HSS44" s="244"/>
      <c r="HST44" s="244"/>
      <c r="HSU44" s="244"/>
      <c r="HSV44" s="244"/>
      <c r="HSW44" s="244"/>
      <c r="HSX44" s="244"/>
      <c r="HSY44" s="244"/>
      <c r="HSZ44" s="244"/>
      <c r="HTA44" s="244"/>
      <c r="HTB44" s="244"/>
      <c r="HTC44" s="244"/>
      <c r="HTD44" s="244"/>
      <c r="HTE44" s="244"/>
      <c r="HTF44" s="244"/>
      <c r="HTG44" s="244"/>
      <c r="HTH44" s="244"/>
      <c r="HTI44" s="244"/>
      <c r="HTJ44" s="244"/>
      <c r="HTK44" s="244"/>
      <c r="HTL44" s="244"/>
      <c r="HTM44" s="244"/>
      <c r="HTN44" s="244"/>
      <c r="HTO44" s="244"/>
      <c r="HTP44" s="244"/>
      <c r="HTQ44" s="244"/>
      <c r="HTR44" s="244"/>
      <c r="HTS44" s="244"/>
      <c r="HTT44" s="244"/>
      <c r="HTU44" s="244"/>
      <c r="HTV44" s="244"/>
      <c r="HTW44" s="244"/>
      <c r="HTX44" s="244"/>
      <c r="HTY44" s="244"/>
      <c r="HTZ44" s="244"/>
      <c r="HUA44" s="244"/>
      <c r="HUB44" s="244"/>
      <c r="HUC44" s="244"/>
      <c r="HUD44" s="244"/>
      <c r="HUE44" s="244"/>
      <c r="HUF44" s="244"/>
      <c r="HUG44" s="244"/>
      <c r="HUH44" s="244"/>
      <c r="HUI44" s="244"/>
      <c r="HUJ44" s="244"/>
      <c r="HUK44" s="244"/>
      <c r="HUL44" s="244"/>
      <c r="HUM44" s="244"/>
      <c r="HUN44" s="244"/>
      <c r="HUO44" s="244"/>
      <c r="HUP44" s="244"/>
      <c r="HUQ44" s="244"/>
      <c r="HUR44" s="244"/>
      <c r="HUS44" s="244"/>
      <c r="HUT44" s="244"/>
      <c r="HUU44" s="244"/>
      <c r="HUV44" s="244"/>
      <c r="HUW44" s="244"/>
      <c r="HUX44" s="244"/>
      <c r="HUY44" s="244"/>
      <c r="HUZ44" s="244"/>
      <c r="HVA44" s="244"/>
      <c r="HVB44" s="244"/>
      <c r="HVC44" s="244"/>
      <c r="HVD44" s="244"/>
      <c r="HVE44" s="244"/>
      <c r="HVF44" s="244"/>
      <c r="HVG44" s="244"/>
      <c r="HVH44" s="244"/>
      <c r="HVI44" s="244"/>
      <c r="HVJ44" s="244"/>
      <c r="HVK44" s="244"/>
      <c r="HVL44" s="244"/>
      <c r="HVM44" s="244"/>
      <c r="HVN44" s="244"/>
      <c r="HVO44" s="244"/>
      <c r="HVP44" s="244"/>
      <c r="HVQ44" s="244"/>
      <c r="HVR44" s="244"/>
      <c r="HVS44" s="244"/>
      <c r="HVT44" s="244"/>
      <c r="HVU44" s="244"/>
      <c r="HVV44" s="244"/>
      <c r="HVW44" s="244"/>
      <c r="HVX44" s="244"/>
      <c r="HVY44" s="244"/>
      <c r="HVZ44" s="244"/>
      <c r="HWA44" s="244"/>
      <c r="HWB44" s="244"/>
      <c r="HWC44" s="244"/>
      <c r="HWD44" s="244"/>
      <c r="HWE44" s="244"/>
      <c r="HWF44" s="244"/>
      <c r="HWG44" s="244"/>
      <c r="HWH44" s="244"/>
      <c r="HWI44" s="244"/>
      <c r="HWJ44" s="244"/>
      <c r="HWK44" s="244"/>
      <c r="HWL44" s="244"/>
      <c r="HWM44" s="244"/>
      <c r="HWN44" s="244"/>
      <c r="HWO44" s="244"/>
      <c r="HWP44" s="244"/>
      <c r="HWQ44" s="244"/>
      <c r="HWR44" s="244"/>
      <c r="HWS44" s="244"/>
      <c r="HWT44" s="244"/>
      <c r="HWU44" s="244"/>
      <c r="HWV44" s="244"/>
      <c r="HWW44" s="244"/>
      <c r="HWX44" s="244"/>
      <c r="HWY44" s="244"/>
      <c r="HWZ44" s="244"/>
      <c r="HXA44" s="244"/>
      <c r="HXB44" s="244"/>
      <c r="HXC44" s="244"/>
      <c r="HXD44" s="244"/>
      <c r="HXE44" s="244"/>
      <c r="HXF44" s="244"/>
      <c r="HXG44" s="244"/>
      <c r="HXH44" s="244"/>
      <c r="HXI44" s="244"/>
      <c r="HXJ44" s="244"/>
      <c r="HXK44" s="244"/>
      <c r="HXL44" s="244"/>
      <c r="HXM44" s="244"/>
      <c r="HXN44" s="244"/>
      <c r="HXO44" s="244"/>
      <c r="HXP44" s="244"/>
      <c r="HXQ44" s="244"/>
      <c r="HXR44" s="244"/>
      <c r="HXS44" s="244"/>
      <c r="HXT44" s="244"/>
      <c r="HXU44" s="244"/>
      <c r="HXV44" s="244"/>
      <c r="HXW44" s="244"/>
      <c r="HXX44" s="244"/>
      <c r="HXY44" s="244"/>
      <c r="HXZ44" s="244"/>
      <c r="HYA44" s="244"/>
      <c r="HYB44" s="244"/>
      <c r="HYC44" s="244"/>
      <c r="HYD44" s="244"/>
      <c r="HYE44" s="244"/>
      <c r="HYF44" s="244"/>
      <c r="HYG44" s="244"/>
      <c r="HYH44" s="244"/>
      <c r="HYI44" s="244"/>
      <c r="HYJ44" s="244"/>
      <c r="HYK44" s="244"/>
      <c r="HYL44" s="244"/>
      <c r="HYM44" s="244"/>
      <c r="HYN44" s="244"/>
      <c r="HYO44" s="244"/>
      <c r="HYP44" s="244"/>
      <c r="HYQ44" s="244"/>
      <c r="HYR44" s="244"/>
      <c r="HYS44" s="244"/>
      <c r="HYT44" s="244"/>
      <c r="HYU44" s="244"/>
      <c r="HYV44" s="244"/>
      <c r="HYW44" s="244"/>
      <c r="HYX44" s="244"/>
      <c r="HYY44" s="244"/>
      <c r="HYZ44" s="244"/>
      <c r="HZA44" s="244"/>
      <c r="HZB44" s="244"/>
      <c r="HZC44" s="244"/>
      <c r="HZD44" s="244"/>
      <c r="HZE44" s="244"/>
      <c r="HZF44" s="244"/>
      <c r="HZG44" s="244"/>
      <c r="HZH44" s="244"/>
      <c r="HZI44" s="244"/>
      <c r="HZJ44" s="244"/>
      <c r="HZK44" s="244"/>
      <c r="HZL44" s="244"/>
      <c r="HZM44" s="244"/>
      <c r="HZN44" s="244"/>
      <c r="HZO44" s="244"/>
      <c r="HZP44" s="244"/>
      <c r="HZQ44" s="244"/>
      <c r="HZR44" s="244"/>
      <c r="HZS44" s="244"/>
      <c r="HZT44" s="244"/>
      <c r="HZU44" s="244"/>
      <c r="HZV44" s="244"/>
      <c r="HZW44" s="244"/>
      <c r="HZX44" s="244"/>
      <c r="HZY44" s="244"/>
      <c r="HZZ44" s="244"/>
      <c r="IAA44" s="244"/>
      <c r="IAB44" s="244"/>
      <c r="IAC44" s="244"/>
      <c r="IAD44" s="244"/>
      <c r="IAE44" s="244"/>
      <c r="IAF44" s="244"/>
      <c r="IAG44" s="244"/>
      <c r="IAH44" s="244"/>
      <c r="IAI44" s="244"/>
      <c r="IAJ44" s="244"/>
      <c r="IAK44" s="244"/>
      <c r="IAL44" s="244"/>
      <c r="IAM44" s="244"/>
      <c r="IAN44" s="244"/>
      <c r="IAO44" s="244"/>
      <c r="IAP44" s="244"/>
      <c r="IAQ44" s="244"/>
      <c r="IAR44" s="244"/>
      <c r="IAS44" s="244"/>
      <c r="IAT44" s="244"/>
      <c r="IAU44" s="244"/>
      <c r="IAV44" s="244"/>
      <c r="IAW44" s="244"/>
      <c r="IAX44" s="244"/>
      <c r="IAY44" s="244"/>
      <c r="IAZ44" s="244"/>
      <c r="IBA44" s="244"/>
      <c r="IBB44" s="244"/>
      <c r="IBC44" s="244"/>
      <c r="IBD44" s="244"/>
      <c r="IBE44" s="244"/>
      <c r="IBF44" s="244"/>
      <c r="IBG44" s="244"/>
      <c r="IBH44" s="244"/>
      <c r="IBI44" s="244"/>
      <c r="IBJ44" s="244"/>
      <c r="IBK44" s="244"/>
      <c r="IBL44" s="244"/>
      <c r="IBM44" s="244"/>
      <c r="IBN44" s="244"/>
      <c r="IBO44" s="244"/>
      <c r="IBP44" s="244"/>
      <c r="IBQ44" s="244"/>
      <c r="IBR44" s="244"/>
      <c r="IBS44" s="244"/>
      <c r="IBT44" s="244"/>
      <c r="IBU44" s="244"/>
      <c r="IBV44" s="244"/>
      <c r="IBW44" s="244"/>
      <c r="IBX44" s="244"/>
      <c r="IBY44" s="244"/>
      <c r="IBZ44" s="244"/>
      <c r="ICA44" s="244"/>
      <c r="ICB44" s="244"/>
      <c r="ICC44" s="244"/>
      <c r="ICD44" s="244"/>
      <c r="ICE44" s="244"/>
      <c r="ICF44" s="244"/>
      <c r="ICG44" s="244"/>
      <c r="ICH44" s="244"/>
      <c r="ICI44" s="244"/>
      <c r="ICJ44" s="244"/>
      <c r="ICK44" s="244"/>
      <c r="ICL44" s="244"/>
      <c r="ICM44" s="244"/>
      <c r="ICN44" s="244"/>
      <c r="ICO44" s="244"/>
      <c r="ICP44" s="244"/>
      <c r="ICQ44" s="244"/>
      <c r="ICR44" s="244"/>
      <c r="ICS44" s="244"/>
      <c r="ICT44" s="244"/>
      <c r="ICU44" s="244"/>
      <c r="ICV44" s="244"/>
      <c r="ICW44" s="244"/>
      <c r="ICX44" s="244"/>
      <c r="ICY44" s="244"/>
      <c r="ICZ44" s="244"/>
      <c r="IDA44" s="244"/>
      <c r="IDB44" s="244"/>
      <c r="IDC44" s="244"/>
      <c r="IDD44" s="244"/>
      <c r="IDE44" s="244"/>
      <c r="IDF44" s="244"/>
      <c r="IDG44" s="244"/>
      <c r="IDH44" s="244"/>
      <c r="IDI44" s="244"/>
      <c r="IDJ44" s="244"/>
      <c r="IDK44" s="244"/>
      <c r="IDL44" s="244"/>
      <c r="IDM44" s="244"/>
      <c r="IDN44" s="244"/>
      <c r="IDO44" s="244"/>
      <c r="IDP44" s="244"/>
      <c r="IDQ44" s="244"/>
      <c r="IDR44" s="244"/>
      <c r="IDS44" s="244"/>
      <c r="IDT44" s="244"/>
      <c r="IDU44" s="244"/>
      <c r="IDV44" s="244"/>
      <c r="IDW44" s="244"/>
      <c r="IDX44" s="244"/>
      <c r="IDY44" s="244"/>
      <c r="IDZ44" s="244"/>
      <c r="IEA44" s="244"/>
      <c r="IEB44" s="244"/>
      <c r="IEC44" s="244"/>
      <c r="IED44" s="244"/>
      <c r="IEE44" s="244"/>
      <c r="IEF44" s="244"/>
      <c r="IEG44" s="244"/>
      <c r="IEH44" s="244"/>
      <c r="IEI44" s="244"/>
      <c r="IEJ44" s="244"/>
      <c r="IEK44" s="244"/>
      <c r="IEL44" s="244"/>
      <c r="IEM44" s="244"/>
      <c r="IEN44" s="244"/>
      <c r="IEO44" s="244"/>
      <c r="IEP44" s="244"/>
      <c r="IEQ44" s="244"/>
      <c r="IER44" s="244"/>
      <c r="IES44" s="244"/>
      <c r="IET44" s="244"/>
      <c r="IEU44" s="244"/>
      <c r="IEV44" s="244"/>
      <c r="IEW44" s="244"/>
      <c r="IEX44" s="244"/>
      <c r="IEY44" s="244"/>
      <c r="IEZ44" s="244"/>
      <c r="IFA44" s="244"/>
      <c r="IFB44" s="244"/>
      <c r="IFC44" s="244"/>
      <c r="IFD44" s="244"/>
      <c r="IFE44" s="244"/>
      <c r="IFF44" s="244"/>
      <c r="IFG44" s="244"/>
      <c r="IFH44" s="244"/>
      <c r="IFI44" s="244"/>
      <c r="IFJ44" s="244"/>
      <c r="IFK44" s="244"/>
      <c r="IFL44" s="244"/>
      <c r="IFM44" s="244"/>
      <c r="IFN44" s="244"/>
      <c r="IFO44" s="244"/>
      <c r="IFP44" s="244"/>
      <c r="IFQ44" s="244"/>
      <c r="IFR44" s="244"/>
      <c r="IFS44" s="244"/>
      <c r="IFT44" s="244"/>
      <c r="IFU44" s="244"/>
      <c r="IFV44" s="244"/>
      <c r="IFW44" s="244"/>
      <c r="IFX44" s="244"/>
      <c r="IFY44" s="244"/>
      <c r="IFZ44" s="244"/>
      <c r="IGA44" s="244"/>
      <c r="IGB44" s="244"/>
      <c r="IGC44" s="244"/>
      <c r="IGD44" s="244"/>
      <c r="IGE44" s="244"/>
      <c r="IGF44" s="244"/>
      <c r="IGG44" s="244"/>
      <c r="IGH44" s="244"/>
      <c r="IGI44" s="244"/>
      <c r="IGJ44" s="244"/>
      <c r="IGK44" s="244"/>
      <c r="IGL44" s="244"/>
      <c r="IGM44" s="244"/>
      <c r="IGN44" s="244"/>
      <c r="IGO44" s="244"/>
      <c r="IGP44" s="244"/>
      <c r="IGQ44" s="244"/>
      <c r="IGR44" s="244"/>
      <c r="IGS44" s="244"/>
      <c r="IGT44" s="244"/>
      <c r="IGU44" s="244"/>
      <c r="IGV44" s="244"/>
      <c r="IGW44" s="244"/>
      <c r="IGX44" s="244"/>
      <c r="IGY44" s="244"/>
      <c r="IGZ44" s="244"/>
      <c r="IHA44" s="244"/>
      <c r="IHB44" s="244"/>
      <c r="IHC44" s="244"/>
      <c r="IHD44" s="244"/>
      <c r="IHE44" s="244"/>
      <c r="IHF44" s="244"/>
      <c r="IHG44" s="244"/>
      <c r="IHH44" s="244"/>
      <c r="IHI44" s="244"/>
      <c r="IHJ44" s="244"/>
      <c r="IHK44" s="244"/>
      <c r="IHL44" s="244"/>
      <c r="IHM44" s="244"/>
      <c r="IHN44" s="244"/>
      <c r="IHO44" s="244"/>
      <c r="IHP44" s="244"/>
      <c r="IHQ44" s="244"/>
      <c r="IHR44" s="244"/>
      <c r="IHS44" s="244"/>
      <c r="IHT44" s="244"/>
      <c r="IHU44" s="244"/>
      <c r="IHV44" s="244"/>
      <c r="IHW44" s="244"/>
      <c r="IHX44" s="244"/>
      <c r="IHY44" s="244"/>
      <c r="IHZ44" s="244"/>
      <c r="IIA44" s="244"/>
      <c r="IIB44" s="244"/>
      <c r="IIC44" s="244"/>
      <c r="IID44" s="244"/>
      <c r="IIE44" s="244"/>
      <c r="IIF44" s="244"/>
      <c r="IIG44" s="244"/>
      <c r="IIH44" s="244"/>
      <c r="III44" s="244"/>
      <c r="IIJ44" s="244"/>
      <c r="IIK44" s="244"/>
      <c r="IIL44" s="244"/>
      <c r="IIM44" s="244"/>
      <c r="IIN44" s="244"/>
      <c r="IIO44" s="244"/>
      <c r="IIP44" s="244"/>
      <c r="IIQ44" s="244"/>
      <c r="IIR44" s="244"/>
      <c r="IIS44" s="244"/>
      <c r="IIT44" s="244"/>
      <c r="IIU44" s="244"/>
      <c r="IIV44" s="244"/>
      <c r="IIW44" s="244"/>
      <c r="IIX44" s="244"/>
      <c r="IIY44" s="244"/>
      <c r="IIZ44" s="244"/>
      <c r="IJA44" s="244"/>
      <c r="IJB44" s="244"/>
      <c r="IJC44" s="244"/>
      <c r="IJD44" s="244"/>
      <c r="IJE44" s="244"/>
      <c r="IJF44" s="244"/>
      <c r="IJG44" s="244"/>
      <c r="IJH44" s="244"/>
      <c r="IJI44" s="244"/>
      <c r="IJJ44" s="244"/>
      <c r="IJK44" s="244"/>
      <c r="IJL44" s="244"/>
      <c r="IJM44" s="244"/>
      <c r="IJN44" s="244"/>
      <c r="IJO44" s="244"/>
      <c r="IJP44" s="244"/>
      <c r="IJQ44" s="244"/>
      <c r="IJR44" s="244"/>
      <c r="IJS44" s="244"/>
      <c r="IJT44" s="244"/>
      <c r="IJU44" s="244"/>
      <c r="IJV44" s="244"/>
      <c r="IJW44" s="244"/>
      <c r="IJX44" s="244"/>
      <c r="IJY44" s="244"/>
      <c r="IJZ44" s="244"/>
      <c r="IKA44" s="244"/>
      <c r="IKB44" s="244"/>
      <c r="IKC44" s="244"/>
      <c r="IKD44" s="244"/>
      <c r="IKE44" s="244"/>
      <c r="IKF44" s="244"/>
      <c r="IKG44" s="244"/>
      <c r="IKH44" s="244"/>
      <c r="IKI44" s="244"/>
      <c r="IKJ44" s="244"/>
      <c r="IKK44" s="244"/>
      <c r="IKL44" s="244"/>
      <c r="IKM44" s="244"/>
      <c r="IKN44" s="244"/>
      <c r="IKO44" s="244"/>
      <c r="IKP44" s="244"/>
      <c r="IKQ44" s="244"/>
      <c r="IKR44" s="244"/>
      <c r="IKS44" s="244"/>
      <c r="IKT44" s="244"/>
      <c r="IKU44" s="244"/>
      <c r="IKV44" s="244"/>
      <c r="IKW44" s="244"/>
      <c r="IKX44" s="244"/>
      <c r="IKY44" s="244"/>
      <c r="IKZ44" s="244"/>
      <c r="ILA44" s="244"/>
      <c r="ILB44" s="244"/>
      <c r="ILC44" s="244"/>
      <c r="ILD44" s="244"/>
      <c r="ILE44" s="244"/>
      <c r="ILF44" s="244"/>
      <c r="ILG44" s="244"/>
      <c r="ILH44" s="244"/>
      <c r="ILI44" s="244"/>
      <c r="ILJ44" s="244"/>
      <c r="ILK44" s="244"/>
      <c r="ILL44" s="244"/>
      <c r="ILM44" s="244"/>
      <c r="ILN44" s="244"/>
      <c r="ILO44" s="244"/>
      <c r="ILP44" s="244"/>
      <c r="ILQ44" s="244"/>
      <c r="ILR44" s="244"/>
      <c r="ILS44" s="244"/>
      <c r="ILT44" s="244"/>
      <c r="ILU44" s="244"/>
      <c r="ILV44" s="244"/>
      <c r="ILW44" s="244"/>
      <c r="ILX44" s="244"/>
      <c r="ILY44" s="244"/>
      <c r="ILZ44" s="244"/>
      <c r="IMA44" s="244"/>
      <c r="IMB44" s="244"/>
      <c r="IMC44" s="244"/>
      <c r="IMD44" s="244"/>
      <c r="IME44" s="244"/>
      <c r="IMF44" s="244"/>
      <c r="IMG44" s="244"/>
      <c r="IMH44" s="244"/>
      <c r="IMI44" s="244"/>
      <c r="IMJ44" s="244"/>
      <c r="IMK44" s="244"/>
      <c r="IML44" s="244"/>
      <c r="IMM44" s="244"/>
      <c r="IMN44" s="244"/>
      <c r="IMO44" s="244"/>
      <c r="IMP44" s="244"/>
      <c r="IMQ44" s="244"/>
      <c r="IMR44" s="244"/>
      <c r="IMS44" s="244"/>
      <c r="IMT44" s="244"/>
      <c r="IMU44" s="244"/>
      <c r="IMV44" s="244"/>
      <c r="IMW44" s="244"/>
      <c r="IMX44" s="244"/>
      <c r="IMY44" s="244"/>
      <c r="IMZ44" s="244"/>
      <c r="INA44" s="244"/>
      <c r="INB44" s="244"/>
      <c r="INC44" s="244"/>
      <c r="IND44" s="244"/>
      <c r="INE44" s="244"/>
      <c r="INF44" s="244"/>
      <c r="ING44" s="244"/>
      <c r="INH44" s="244"/>
      <c r="INI44" s="244"/>
      <c r="INJ44" s="244"/>
      <c r="INK44" s="244"/>
      <c r="INL44" s="244"/>
      <c r="INM44" s="244"/>
      <c r="INN44" s="244"/>
      <c r="INO44" s="244"/>
      <c r="INP44" s="244"/>
      <c r="INQ44" s="244"/>
      <c r="INR44" s="244"/>
      <c r="INS44" s="244"/>
      <c r="INT44" s="244"/>
      <c r="INU44" s="244"/>
      <c r="INV44" s="244"/>
      <c r="INW44" s="244"/>
      <c r="INX44" s="244"/>
      <c r="INY44" s="244"/>
      <c r="INZ44" s="244"/>
      <c r="IOA44" s="244"/>
      <c r="IOB44" s="244"/>
      <c r="IOC44" s="244"/>
      <c r="IOD44" s="244"/>
      <c r="IOE44" s="244"/>
      <c r="IOF44" s="244"/>
      <c r="IOG44" s="244"/>
      <c r="IOH44" s="244"/>
      <c r="IOI44" s="244"/>
      <c r="IOJ44" s="244"/>
      <c r="IOK44" s="244"/>
      <c r="IOL44" s="244"/>
      <c r="IOM44" s="244"/>
      <c r="ION44" s="244"/>
      <c r="IOO44" s="244"/>
      <c r="IOP44" s="244"/>
      <c r="IOQ44" s="244"/>
      <c r="IOR44" s="244"/>
      <c r="IOS44" s="244"/>
      <c r="IOT44" s="244"/>
      <c r="IOU44" s="244"/>
      <c r="IOV44" s="244"/>
      <c r="IOW44" s="244"/>
      <c r="IOX44" s="244"/>
      <c r="IOY44" s="244"/>
      <c r="IOZ44" s="244"/>
      <c r="IPA44" s="244"/>
      <c r="IPB44" s="244"/>
      <c r="IPC44" s="244"/>
      <c r="IPD44" s="244"/>
      <c r="IPE44" s="244"/>
      <c r="IPF44" s="244"/>
      <c r="IPG44" s="244"/>
      <c r="IPH44" s="244"/>
      <c r="IPI44" s="244"/>
      <c r="IPJ44" s="244"/>
      <c r="IPK44" s="244"/>
      <c r="IPL44" s="244"/>
      <c r="IPM44" s="244"/>
      <c r="IPN44" s="244"/>
      <c r="IPO44" s="244"/>
      <c r="IPP44" s="244"/>
      <c r="IPQ44" s="244"/>
      <c r="IPR44" s="244"/>
      <c r="IPS44" s="244"/>
      <c r="IPT44" s="244"/>
      <c r="IPU44" s="244"/>
      <c r="IPV44" s="244"/>
      <c r="IPW44" s="244"/>
      <c r="IPX44" s="244"/>
      <c r="IPY44" s="244"/>
      <c r="IPZ44" s="244"/>
      <c r="IQA44" s="244"/>
      <c r="IQB44" s="244"/>
      <c r="IQC44" s="244"/>
      <c r="IQD44" s="244"/>
      <c r="IQE44" s="244"/>
      <c r="IQF44" s="244"/>
      <c r="IQG44" s="244"/>
      <c r="IQH44" s="244"/>
      <c r="IQI44" s="244"/>
      <c r="IQJ44" s="244"/>
      <c r="IQK44" s="244"/>
      <c r="IQL44" s="244"/>
      <c r="IQM44" s="244"/>
      <c r="IQN44" s="244"/>
      <c r="IQO44" s="244"/>
      <c r="IQP44" s="244"/>
      <c r="IQQ44" s="244"/>
      <c r="IQR44" s="244"/>
      <c r="IQS44" s="244"/>
      <c r="IQT44" s="244"/>
      <c r="IQU44" s="244"/>
      <c r="IQV44" s="244"/>
      <c r="IQW44" s="244"/>
      <c r="IQX44" s="244"/>
      <c r="IQY44" s="244"/>
      <c r="IQZ44" s="244"/>
      <c r="IRA44" s="244"/>
      <c r="IRB44" s="244"/>
      <c r="IRC44" s="244"/>
      <c r="IRD44" s="244"/>
      <c r="IRE44" s="244"/>
      <c r="IRF44" s="244"/>
      <c r="IRG44" s="244"/>
      <c r="IRH44" s="244"/>
      <c r="IRI44" s="244"/>
      <c r="IRJ44" s="244"/>
      <c r="IRK44" s="244"/>
      <c r="IRL44" s="244"/>
      <c r="IRM44" s="244"/>
      <c r="IRN44" s="244"/>
      <c r="IRO44" s="244"/>
      <c r="IRP44" s="244"/>
      <c r="IRQ44" s="244"/>
      <c r="IRR44" s="244"/>
      <c r="IRS44" s="244"/>
      <c r="IRT44" s="244"/>
      <c r="IRU44" s="244"/>
      <c r="IRV44" s="244"/>
      <c r="IRW44" s="244"/>
      <c r="IRX44" s="244"/>
      <c r="IRY44" s="244"/>
      <c r="IRZ44" s="244"/>
      <c r="ISA44" s="244"/>
      <c r="ISB44" s="244"/>
      <c r="ISC44" s="244"/>
      <c r="ISD44" s="244"/>
      <c r="ISE44" s="244"/>
      <c r="ISF44" s="244"/>
      <c r="ISG44" s="244"/>
      <c r="ISH44" s="244"/>
      <c r="ISI44" s="244"/>
      <c r="ISJ44" s="244"/>
      <c r="ISK44" s="244"/>
      <c r="ISL44" s="244"/>
      <c r="ISM44" s="244"/>
      <c r="ISN44" s="244"/>
      <c r="ISO44" s="244"/>
      <c r="ISP44" s="244"/>
      <c r="ISQ44" s="244"/>
      <c r="ISR44" s="244"/>
      <c r="ISS44" s="244"/>
      <c r="IST44" s="244"/>
      <c r="ISU44" s="244"/>
      <c r="ISV44" s="244"/>
      <c r="ISW44" s="244"/>
      <c r="ISX44" s="244"/>
      <c r="ISY44" s="244"/>
      <c r="ISZ44" s="244"/>
      <c r="ITA44" s="244"/>
      <c r="ITB44" s="244"/>
      <c r="ITC44" s="244"/>
      <c r="ITD44" s="244"/>
      <c r="ITE44" s="244"/>
      <c r="ITF44" s="244"/>
      <c r="ITG44" s="244"/>
      <c r="ITH44" s="244"/>
      <c r="ITI44" s="244"/>
      <c r="ITJ44" s="244"/>
      <c r="ITK44" s="244"/>
      <c r="ITL44" s="244"/>
      <c r="ITM44" s="244"/>
      <c r="ITN44" s="244"/>
      <c r="ITO44" s="244"/>
      <c r="ITP44" s="244"/>
      <c r="ITQ44" s="244"/>
      <c r="ITR44" s="244"/>
      <c r="ITS44" s="244"/>
      <c r="ITT44" s="244"/>
      <c r="ITU44" s="244"/>
      <c r="ITV44" s="244"/>
      <c r="ITW44" s="244"/>
      <c r="ITX44" s="244"/>
      <c r="ITY44" s="244"/>
      <c r="ITZ44" s="244"/>
      <c r="IUA44" s="244"/>
      <c r="IUB44" s="244"/>
      <c r="IUC44" s="244"/>
      <c r="IUD44" s="244"/>
      <c r="IUE44" s="244"/>
      <c r="IUF44" s="244"/>
      <c r="IUG44" s="244"/>
      <c r="IUH44" s="244"/>
      <c r="IUI44" s="244"/>
      <c r="IUJ44" s="244"/>
      <c r="IUK44" s="244"/>
      <c r="IUL44" s="244"/>
      <c r="IUM44" s="244"/>
      <c r="IUN44" s="244"/>
      <c r="IUO44" s="244"/>
      <c r="IUP44" s="244"/>
      <c r="IUQ44" s="244"/>
      <c r="IUR44" s="244"/>
      <c r="IUS44" s="244"/>
      <c r="IUT44" s="244"/>
      <c r="IUU44" s="244"/>
      <c r="IUV44" s="244"/>
      <c r="IUW44" s="244"/>
      <c r="IUX44" s="244"/>
      <c r="IUY44" s="244"/>
      <c r="IUZ44" s="244"/>
      <c r="IVA44" s="244"/>
      <c r="IVB44" s="244"/>
      <c r="IVC44" s="244"/>
      <c r="IVD44" s="244"/>
      <c r="IVE44" s="244"/>
      <c r="IVF44" s="244"/>
      <c r="IVG44" s="244"/>
      <c r="IVH44" s="244"/>
      <c r="IVI44" s="244"/>
      <c r="IVJ44" s="244"/>
      <c r="IVK44" s="244"/>
      <c r="IVL44" s="244"/>
      <c r="IVM44" s="244"/>
      <c r="IVN44" s="244"/>
      <c r="IVO44" s="244"/>
      <c r="IVP44" s="244"/>
      <c r="IVQ44" s="244"/>
      <c r="IVR44" s="244"/>
      <c r="IVS44" s="244"/>
      <c r="IVT44" s="244"/>
      <c r="IVU44" s="244"/>
      <c r="IVV44" s="244"/>
      <c r="IVW44" s="244"/>
      <c r="IVX44" s="244"/>
      <c r="IVY44" s="244"/>
      <c r="IVZ44" s="244"/>
      <c r="IWA44" s="244"/>
      <c r="IWB44" s="244"/>
      <c r="IWC44" s="244"/>
      <c r="IWD44" s="244"/>
      <c r="IWE44" s="244"/>
      <c r="IWF44" s="244"/>
      <c r="IWG44" s="244"/>
      <c r="IWH44" s="244"/>
      <c r="IWI44" s="244"/>
      <c r="IWJ44" s="244"/>
      <c r="IWK44" s="244"/>
      <c r="IWL44" s="244"/>
      <c r="IWM44" s="244"/>
      <c r="IWN44" s="244"/>
      <c r="IWO44" s="244"/>
      <c r="IWP44" s="244"/>
      <c r="IWQ44" s="244"/>
      <c r="IWR44" s="244"/>
      <c r="IWS44" s="244"/>
      <c r="IWT44" s="244"/>
      <c r="IWU44" s="244"/>
      <c r="IWV44" s="244"/>
      <c r="IWW44" s="244"/>
      <c r="IWX44" s="244"/>
      <c r="IWY44" s="244"/>
      <c r="IWZ44" s="244"/>
      <c r="IXA44" s="244"/>
      <c r="IXB44" s="244"/>
      <c r="IXC44" s="244"/>
      <c r="IXD44" s="244"/>
      <c r="IXE44" s="244"/>
      <c r="IXF44" s="244"/>
      <c r="IXG44" s="244"/>
      <c r="IXH44" s="244"/>
      <c r="IXI44" s="244"/>
      <c r="IXJ44" s="244"/>
      <c r="IXK44" s="244"/>
      <c r="IXL44" s="244"/>
      <c r="IXM44" s="244"/>
      <c r="IXN44" s="244"/>
      <c r="IXO44" s="244"/>
      <c r="IXP44" s="244"/>
      <c r="IXQ44" s="244"/>
      <c r="IXR44" s="244"/>
      <c r="IXS44" s="244"/>
      <c r="IXT44" s="244"/>
      <c r="IXU44" s="244"/>
      <c r="IXV44" s="244"/>
      <c r="IXW44" s="244"/>
      <c r="IXX44" s="244"/>
      <c r="IXY44" s="244"/>
      <c r="IXZ44" s="244"/>
      <c r="IYA44" s="244"/>
      <c r="IYB44" s="244"/>
      <c r="IYC44" s="244"/>
      <c r="IYD44" s="244"/>
      <c r="IYE44" s="244"/>
      <c r="IYF44" s="244"/>
      <c r="IYG44" s="244"/>
      <c r="IYH44" s="244"/>
      <c r="IYI44" s="244"/>
      <c r="IYJ44" s="244"/>
      <c r="IYK44" s="244"/>
      <c r="IYL44" s="244"/>
      <c r="IYM44" s="244"/>
      <c r="IYN44" s="244"/>
      <c r="IYO44" s="244"/>
      <c r="IYP44" s="244"/>
      <c r="IYQ44" s="244"/>
      <c r="IYR44" s="244"/>
      <c r="IYS44" s="244"/>
      <c r="IYT44" s="244"/>
      <c r="IYU44" s="244"/>
      <c r="IYV44" s="244"/>
      <c r="IYW44" s="244"/>
      <c r="IYX44" s="244"/>
      <c r="IYY44" s="244"/>
      <c r="IYZ44" s="244"/>
      <c r="IZA44" s="244"/>
      <c r="IZB44" s="244"/>
      <c r="IZC44" s="244"/>
      <c r="IZD44" s="244"/>
      <c r="IZE44" s="244"/>
      <c r="IZF44" s="244"/>
      <c r="IZG44" s="244"/>
      <c r="IZH44" s="244"/>
      <c r="IZI44" s="244"/>
      <c r="IZJ44" s="244"/>
      <c r="IZK44" s="244"/>
      <c r="IZL44" s="244"/>
      <c r="IZM44" s="244"/>
      <c r="IZN44" s="244"/>
      <c r="IZO44" s="244"/>
      <c r="IZP44" s="244"/>
      <c r="IZQ44" s="244"/>
      <c r="IZR44" s="244"/>
      <c r="IZS44" s="244"/>
      <c r="IZT44" s="244"/>
      <c r="IZU44" s="244"/>
      <c r="IZV44" s="244"/>
      <c r="IZW44" s="244"/>
      <c r="IZX44" s="244"/>
      <c r="IZY44" s="244"/>
      <c r="IZZ44" s="244"/>
      <c r="JAA44" s="244"/>
      <c r="JAB44" s="244"/>
      <c r="JAC44" s="244"/>
      <c r="JAD44" s="244"/>
      <c r="JAE44" s="244"/>
      <c r="JAF44" s="244"/>
      <c r="JAG44" s="244"/>
      <c r="JAH44" s="244"/>
      <c r="JAI44" s="244"/>
      <c r="JAJ44" s="244"/>
      <c r="JAK44" s="244"/>
      <c r="JAL44" s="244"/>
      <c r="JAM44" s="244"/>
      <c r="JAN44" s="244"/>
      <c r="JAO44" s="244"/>
      <c r="JAP44" s="244"/>
      <c r="JAQ44" s="244"/>
      <c r="JAR44" s="244"/>
      <c r="JAS44" s="244"/>
      <c r="JAT44" s="244"/>
      <c r="JAU44" s="244"/>
      <c r="JAV44" s="244"/>
      <c r="JAW44" s="244"/>
      <c r="JAX44" s="244"/>
      <c r="JAY44" s="244"/>
      <c r="JAZ44" s="244"/>
      <c r="JBA44" s="244"/>
      <c r="JBB44" s="244"/>
      <c r="JBC44" s="244"/>
      <c r="JBD44" s="244"/>
      <c r="JBE44" s="244"/>
      <c r="JBF44" s="244"/>
      <c r="JBG44" s="244"/>
      <c r="JBH44" s="244"/>
      <c r="JBI44" s="244"/>
      <c r="JBJ44" s="244"/>
      <c r="JBK44" s="244"/>
      <c r="JBL44" s="244"/>
      <c r="JBM44" s="244"/>
      <c r="JBN44" s="244"/>
      <c r="JBO44" s="244"/>
      <c r="JBP44" s="244"/>
      <c r="JBQ44" s="244"/>
      <c r="JBR44" s="244"/>
      <c r="JBS44" s="244"/>
      <c r="JBT44" s="244"/>
      <c r="JBU44" s="244"/>
      <c r="JBV44" s="244"/>
      <c r="JBW44" s="244"/>
      <c r="JBX44" s="244"/>
      <c r="JBY44" s="244"/>
      <c r="JBZ44" s="244"/>
      <c r="JCA44" s="244"/>
      <c r="JCB44" s="244"/>
      <c r="JCC44" s="244"/>
      <c r="JCD44" s="244"/>
      <c r="JCE44" s="244"/>
      <c r="JCF44" s="244"/>
      <c r="JCG44" s="244"/>
      <c r="JCH44" s="244"/>
      <c r="JCI44" s="244"/>
      <c r="JCJ44" s="244"/>
      <c r="JCK44" s="244"/>
      <c r="JCL44" s="244"/>
      <c r="JCM44" s="244"/>
      <c r="JCN44" s="244"/>
      <c r="JCO44" s="244"/>
      <c r="JCP44" s="244"/>
      <c r="JCQ44" s="244"/>
      <c r="JCR44" s="244"/>
      <c r="JCS44" s="244"/>
      <c r="JCT44" s="244"/>
      <c r="JCU44" s="244"/>
      <c r="JCV44" s="244"/>
      <c r="JCW44" s="244"/>
      <c r="JCX44" s="244"/>
      <c r="JCY44" s="244"/>
      <c r="JCZ44" s="244"/>
      <c r="JDA44" s="244"/>
      <c r="JDB44" s="244"/>
      <c r="JDC44" s="244"/>
      <c r="JDD44" s="244"/>
      <c r="JDE44" s="244"/>
      <c r="JDF44" s="244"/>
      <c r="JDG44" s="244"/>
      <c r="JDH44" s="244"/>
      <c r="JDI44" s="244"/>
      <c r="JDJ44" s="244"/>
      <c r="JDK44" s="244"/>
      <c r="JDL44" s="244"/>
      <c r="JDM44" s="244"/>
      <c r="JDN44" s="244"/>
      <c r="JDO44" s="244"/>
      <c r="JDP44" s="244"/>
      <c r="JDQ44" s="244"/>
      <c r="JDR44" s="244"/>
      <c r="JDS44" s="244"/>
      <c r="JDT44" s="244"/>
      <c r="JDU44" s="244"/>
      <c r="JDV44" s="244"/>
      <c r="JDW44" s="244"/>
      <c r="JDX44" s="244"/>
      <c r="JDY44" s="244"/>
      <c r="JDZ44" s="244"/>
      <c r="JEA44" s="244"/>
      <c r="JEB44" s="244"/>
      <c r="JEC44" s="244"/>
      <c r="JED44" s="244"/>
      <c r="JEE44" s="244"/>
      <c r="JEF44" s="244"/>
      <c r="JEG44" s="244"/>
      <c r="JEH44" s="244"/>
      <c r="JEI44" s="244"/>
      <c r="JEJ44" s="244"/>
      <c r="JEK44" s="244"/>
      <c r="JEL44" s="244"/>
      <c r="JEM44" s="244"/>
      <c r="JEN44" s="244"/>
      <c r="JEO44" s="244"/>
      <c r="JEP44" s="244"/>
      <c r="JEQ44" s="244"/>
      <c r="JER44" s="244"/>
      <c r="JES44" s="244"/>
      <c r="JET44" s="244"/>
      <c r="JEU44" s="244"/>
      <c r="JEV44" s="244"/>
      <c r="JEW44" s="244"/>
      <c r="JEX44" s="244"/>
      <c r="JEY44" s="244"/>
      <c r="JEZ44" s="244"/>
      <c r="JFA44" s="244"/>
      <c r="JFB44" s="244"/>
      <c r="JFC44" s="244"/>
      <c r="JFD44" s="244"/>
      <c r="JFE44" s="244"/>
      <c r="JFF44" s="244"/>
      <c r="JFG44" s="244"/>
      <c r="JFH44" s="244"/>
      <c r="JFI44" s="244"/>
      <c r="JFJ44" s="244"/>
      <c r="JFK44" s="244"/>
      <c r="JFL44" s="244"/>
      <c r="JFM44" s="244"/>
      <c r="JFN44" s="244"/>
      <c r="JFO44" s="244"/>
      <c r="JFP44" s="244"/>
      <c r="JFQ44" s="244"/>
      <c r="JFR44" s="244"/>
      <c r="JFS44" s="244"/>
      <c r="JFT44" s="244"/>
      <c r="JFU44" s="244"/>
      <c r="JFV44" s="244"/>
      <c r="JFW44" s="244"/>
      <c r="JFX44" s="244"/>
      <c r="JFY44" s="244"/>
      <c r="JFZ44" s="244"/>
      <c r="JGA44" s="244"/>
      <c r="JGB44" s="244"/>
      <c r="JGC44" s="244"/>
      <c r="JGD44" s="244"/>
      <c r="JGE44" s="244"/>
      <c r="JGF44" s="244"/>
      <c r="JGG44" s="244"/>
      <c r="JGH44" s="244"/>
      <c r="JGI44" s="244"/>
      <c r="JGJ44" s="244"/>
      <c r="JGK44" s="244"/>
      <c r="JGL44" s="244"/>
      <c r="JGM44" s="244"/>
      <c r="JGN44" s="244"/>
      <c r="JGO44" s="244"/>
      <c r="JGP44" s="244"/>
      <c r="JGQ44" s="244"/>
      <c r="JGR44" s="244"/>
      <c r="JGS44" s="244"/>
      <c r="JGT44" s="244"/>
      <c r="JGU44" s="244"/>
      <c r="JGV44" s="244"/>
      <c r="JGW44" s="244"/>
      <c r="JGX44" s="244"/>
      <c r="JGY44" s="244"/>
      <c r="JGZ44" s="244"/>
      <c r="JHA44" s="244"/>
      <c r="JHB44" s="244"/>
      <c r="JHC44" s="244"/>
      <c r="JHD44" s="244"/>
      <c r="JHE44" s="244"/>
      <c r="JHF44" s="244"/>
      <c r="JHG44" s="244"/>
      <c r="JHH44" s="244"/>
      <c r="JHI44" s="244"/>
      <c r="JHJ44" s="244"/>
      <c r="JHK44" s="244"/>
      <c r="JHL44" s="244"/>
      <c r="JHM44" s="244"/>
      <c r="JHN44" s="244"/>
      <c r="JHO44" s="244"/>
      <c r="JHP44" s="244"/>
      <c r="JHQ44" s="244"/>
      <c r="JHR44" s="244"/>
      <c r="JHS44" s="244"/>
      <c r="JHT44" s="244"/>
      <c r="JHU44" s="244"/>
      <c r="JHV44" s="244"/>
      <c r="JHW44" s="244"/>
      <c r="JHX44" s="244"/>
      <c r="JHY44" s="244"/>
      <c r="JHZ44" s="244"/>
      <c r="JIA44" s="244"/>
      <c r="JIB44" s="244"/>
      <c r="JIC44" s="244"/>
      <c r="JID44" s="244"/>
      <c r="JIE44" s="244"/>
      <c r="JIF44" s="244"/>
      <c r="JIG44" s="244"/>
      <c r="JIH44" s="244"/>
      <c r="JII44" s="244"/>
      <c r="JIJ44" s="244"/>
      <c r="JIK44" s="244"/>
      <c r="JIL44" s="244"/>
      <c r="JIM44" s="244"/>
      <c r="JIN44" s="244"/>
      <c r="JIO44" s="244"/>
      <c r="JIP44" s="244"/>
      <c r="JIQ44" s="244"/>
      <c r="JIR44" s="244"/>
      <c r="JIS44" s="244"/>
      <c r="JIT44" s="244"/>
      <c r="JIU44" s="244"/>
      <c r="JIV44" s="244"/>
      <c r="JIW44" s="244"/>
      <c r="JIX44" s="244"/>
      <c r="JIY44" s="244"/>
      <c r="JIZ44" s="244"/>
      <c r="JJA44" s="244"/>
      <c r="JJB44" s="244"/>
      <c r="JJC44" s="244"/>
      <c r="JJD44" s="244"/>
      <c r="JJE44" s="244"/>
      <c r="JJF44" s="244"/>
      <c r="JJG44" s="244"/>
      <c r="JJH44" s="244"/>
      <c r="JJI44" s="244"/>
      <c r="JJJ44" s="244"/>
      <c r="JJK44" s="244"/>
      <c r="JJL44" s="244"/>
      <c r="JJM44" s="244"/>
      <c r="JJN44" s="244"/>
      <c r="JJO44" s="244"/>
      <c r="JJP44" s="244"/>
      <c r="JJQ44" s="244"/>
      <c r="JJR44" s="244"/>
      <c r="JJS44" s="244"/>
      <c r="JJT44" s="244"/>
      <c r="JJU44" s="244"/>
      <c r="JJV44" s="244"/>
      <c r="JJW44" s="244"/>
      <c r="JJX44" s="244"/>
      <c r="JJY44" s="244"/>
      <c r="JJZ44" s="244"/>
      <c r="JKA44" s="244"/>
      <c r="JKB44" s="244"/>
      <c r="JKC44" s="244"/>
      <c r="JKD44" s="244"/>
      <c r="JKE44" s="244"/>
      <c r="JKF44" s="244"/>
      <c r="JKG44" s="244"/>
      <c r="JKH44" s="244"/>
      <c r="JKI44" s="244"/>
      <c r="JKJ44" s="244"/>
      <c r="JKK44" s="244"/>
      <c r="JKL44" s="244"/>
      <c r="JKM44" s="244"/>
      <c r="JKN44" s="244"/>
      <c r="JKO44" s="244"/>
      <c r="JKP44" s="244"/>
      <c r="JKQ44" s="244"/>
      <c r="JKR44" s="244"/>
      <c r="JKS44" s="244"/>
      <c r="JKT44" s="244"/>
      <c r="JKU44" s="244"/>
      <c r="JKV44" s="244"/>
      <c r="JKW44" s="244"/>
      <c r="JKX44" s="244"/>
      <c r="JKY44" s="244"/>
      <c r="JKZ44" s="244"/>
      <c r="JLA44" s="244"/>
      <c r="JLB44" s="244"/>
      <c r="JLC44" s="244"/>
      <c r="JLD44" s="244"/>
      <c r="JLE44" s="244"/>
      <c r="JLF44" s="244"/>
      <c r="JLG44" s="244"/>
      <c r="JLH44" s="244"/>
      <c r="JLI44" s="244"/>
      <c r="JLJ44" s="244"/>
      <c r="JLK44" s="244"/>
      <c r="JLL44" s="244"/>
      <c r="JLM44" s="244"/>
      <c r="JLN44" s="244"/>
      <c r="JLO44" s="244"/>
      <c r="JLP44" s="244"/>
      <c r="JLQ44" s="244"/>
      <c r="JLR44" s="244"/>
      <c r="JLS44" s="244"/>
      <c r="JLT44" s="244"/>
      <c r="JLU44" s="244"/>
      <c r="JLV44" s="244"/>
      <c r="JLW44" s="244"/>
      <c r="JLX44" s="244"/>
      <c r="JLY44" s="244"/>
      <c r="JLZ44" s="244"/>
      <c r="JMA44" s="244"/>
      <c r="JMB44" s="244"/>
      <c r="JMC44" s="244"/>
      <c r="JMD44" s="244"/>
      <c r="JME44" s="244"/>
      <c r="JMF44" s="244"/>
      <c r="JMG44" s="244"/>
      <c r="JMH44" s="244"/>
      <c r="JMI44" s="244"/>
      <c r="JMJ44" s="244"/>
      <c r="JMK44" s="244"/>
      <c r="JML44" s="244"/>
      <c r="JMM44" s="244"/>
      <c r="JMN44" s="244"/>
      <c r="JMO44" s="244"/>
      <c r="JMP44" s="244"/>
      <c r="JMQ44" s="244"/>
      <c r="JMR44" s="244"/>
      <c r="JMS44" s="244"/>
      <c r="JMT44" s="244"/>
      <c r="JMU44" s="244"/>
      <c r="JMV44" s="244"/>
      <c r="JMW44" s="244"/>
      <c r="JMX44" s="244"/>
      <c r="JMY44" s="244"/>
      <c r="JMZ44" s="244"/>
      <c r="JNA44" s="244"/>
      <c r="JNB44" s="244"/>
      <c r="JNC44" s="244"/>
      <c r="JND44" s="244"/>
      <c r="JNE44" s="244"/>
      <c r="JNF44" s="244"/>
      <c r="JNG44" s="244"/>
      <c r="JNH44" s="244"/>
      <c r="JNI44" s="244"/>
      <c r="JNJ44" s="244"/>
      <c r="JNK44" s="244"/>
      <c r="JNL44" s="244"/>
      <c r="JNM44" s="244"/>
      <c r="JNN44" s="244"/>
      <c r="JNO44" s="244"/>
      <c r="JNP44" s="244"/>
      <c r="JNQ44" s="244"/>
      <c r="JNR44" s="244"/>
      <c r="JNS44" s="244"/>
      <c r="JNT44" s="244"/>
      <c r="JNU44" s="244"/>
      <c r="JNV44" s="244"/>
      <c r="JNW44" s="244"/>
      <c r="JNX44" s="244"/>
      <c r="JNY44" s="244"/>
      <c r="JNZ44" s="244"/>
      <c r="JOA44" s="244"/>
      <c r="JOB44" s="244"/>
      <c r="JOC44" s="244"/>
      <c r="JOD44" s="244"/>
      <c r="JOE44" s="244"/>
      <c r="JOF44" s="244"/>
      <c r="JOG44" s="244"/>
      <c r="JOH44" s="244"/>
      <c r="JOI44" s="244"/>
      <c r="JOJ44" s="244"/>
      <c r="JOK44" s="244"/>
      <c r="JOL44" s="244"/>
      <c r="JOM44" s="244"/>
      <c r="JON44" s="244"/>
      <c r="JOO44" s="244"/>
      <c r="JOP44" s="244"/>
      <c r="JOQ44" s="244"/>
      <c r="JOR44" s="244"/>
      <c r="JOS44" s="244"/>
      <c r="JOT44" s="244"/>
      <c r="JOU44" s="244"/>
      <c r="JOV44" s="244"/>
      <c r="JOW44" s="244"/>
      <c r="JOX44" s="244"/>
      <c r="JOY44" s="244"/>
      <c r="JOZ44" s="244"/>
      <c r="JPA44" s="244"/>
      <c r="JPB44" s="244"/>
      <c r="JPC44" s="244"/>
      <c r="JPD44" s="244"/>
      <c r="JPE44" s="244"/>
      <c r="JPF44" s="244"/>
      <c r="JPG44" s="244"/>
      <c r="JPH44" s="244"/>
      <c r="JPI44" s="244"/>
      <c r="JPJ44" s="244"/>
      <c r="JPK44" s="244"/>
      <c r="JPL44" s="244"/>
      <c r="JPM44" s="244"/>
      <c r="JPN44" s="244"/>
      <c r="JPO44" s="244"/>
      <c r="JPP44" s="244"/>
      <c r="JPQ44" s="244"/>
      <c r="JPR44" s="244"/>
      <c r="JPS44" s="244"/>
      <c r="JPT44" s="244"/>
      <c r="JPU44" s="244"/>
      <c r="JPV44" s="244"/>
      <c r="JPW44" s="244"/>
      <c r="JPX44" s="244"/>
      <c r="JPY44" s="244"/>
      <c r="JPZ44" s="244"/>
      <c r="JQA44" s="244"/>
      <c r="JQB44" s="244"/>
      <c r="JQC44" s="244"/>
      <c r="JQD44" s="244"/>
      <c r="JQE44" s="244"/>
      <c r="JQF44" s="244"/>
      <c r="JQG44" s="244"/>
      <c r="JQH44" s="244"/>
      <c r="JQI44" s="244"/>
      <c r="JQJ44" s="244"/>
      <c r="JQK44" s="244"/>
      <c r="JQL44" s="244"/>
      <c r="JQM44" s="244"/>
      <c r="JQN44" s="244"/>
      <c r="JQO44" s="244"/>
      <c r="JQP44" s="244"/>
      <c r="JQQ44" s="244"/>
      <c r="JQR44" s="244"/>
      <c r="JQS44" s="244"/>
      <c r="JQT44" s="244"/>
      <c r="JQU44" s="244"/>
      <c r="JQV44" s="244"/>
      <c r="JQW44" s="244"/>
      <c r="JQX44" s="244"/>
      <c r="JQY44" s="244"/>
      <c r="JQZ44" s="244"/>
      <c r="JRA44" s="244"/>
      <c r="JRB44" s="244"/>
      <c r="JRC44" s="244"/>
      <c r="JRD44" s="244"/>
      <c r="JRE44" s="244"/>
      <c r="JRF44" s="244"/>
      <c r="JRG44" s="244"/>
      <c r="JRH44" s="244"/>
      <c r="JRI44" s="244"/>
      <c r="JRJ44" s="244"/>
      <c r="JRK44" s="244"/>
      <c r="JRL44" s="244"/>
      <c r="JRM44" s="244"/>
      <c r="JRN44" s="244"/>
      <c r="JRO44" s="244"/>
      <c r="JRP44" s="244"/>
      <c r="JRQ44" s="244"/>
      <c r="JRR44" s="244"/>
      <c r="JRS44" s="244"/>
      <c r="JRT44" s="244"/>
      <c r="JRU44" s="244"/>
      <c r="JRV44" s="244"/>
      <c r="JRW44" s="244"/>
      <c r="JRX44" s="244"/>
      <c r="JRY44" s="244"/>
      <c r="JRZ44" s="244"/>
      <c r="JSA44" s="244"/>
      <c r="JSB44" s="244"/>
      <c r="JSC44" s="244"/>
      <c r="JSD44" s="244"/>
      <c r="JSE44" s="244"/>
      <c r="JSF44" s="244"/>
      <c r="JSG44" s="244"/>
      <c r="JSH44" s="244"/>
      <c r="JSI44" s="244"/>
      <c r="JSJ44" s="244"/>
      <c r="JSK44" s="244"/>
      <c r="JSL44" s="244"/>
      <c r="JSM44" s="244"/>
      <c r="JSN44" s="244"/>
      <c r="JSO44" s="244"/>
      <c r="JSP44" s="244"/>
      <c r="JSQ44" s="244"/>
      <c r="JSR44" s="244"/>
      <c r="JSS44" s="244"/>
      <c r="JST44" s="244"/>
      <c r="JSU44" s="244"/>
      <c r="JSV44" s="244"/>
      <c r="JSW44" s="244"/>
      <c r="JSX44" s="244"/>
      <c r="JSY44" s="244"/>
      <c r="JSZ44" s="244"/>
      <c r="JTA44" s="244"/>
      <c r="JTB44" s="244"/>
      <c r="JTC44" s="244"/>
      <c r="JTD44" s="244"/>
      <c r="JTE44" s="244"/>
      <c r="JTF44" s="244"/>
      <c r="JTG44" s="244"/>
      <c r="JTH44" s="244"/>
      <c r="JTI44" s="244"/>
      <c r="JTJ44" s="244"/>
      <c r="JTK44" s="244"/>
      <c r="JTL44" s="244"/>
      <c r="JTM44" s="244"/>
      <c r="JTN44" s="244"/>
      <c r="JTO44" s="244"/>
      <c r="JTP44" s="244"/>
      <c r="JTQ44" s="244"/>
      <c r="JTR44" s="244"/>
      <c r="JTS44" s="244"/>
      <c r="JTT44" s="244"/>
      <c r="JTU44" s="244"/>
      <c r="JTV44" s="244"/>
      <c r="JTW44" s="244"/>
      <c r="JTX44" s="244"/>
      <c r="JTY44" s="244"/>
      <c r="JTZ44" s="244"/>
      <c r="JUA44" s="244"/>
      <c r="JUB44" s="244"/>
      <c r="JUC44" s="244"/>
      <c r="JUD44" s="244"/>
      <c r="JUE44" s="244"/>
      <c r="JUF44" s="244"/>
      <c r="JUG44" s="244"/>
      <c r="JUH44" s="244"/>
      <c r="JUI44" s="244"/>
      <c r="JUJ44" s="244"/>
      <c r="JUK44" s="244"/>
      <c r="JUL44" s="244"/>
      <c r="JUM44" s="244"/>
      <c r="JUN44" s="244"/>
      <c r="JUO44" s="244"/>
      <c r="JUP44" s="244"/>
      <c r="JUQ44" s="244"/>
      <c r="JUR44" s="244"/>
      <c r="JUS44" s="244"/>
      <c r="JUT44" s="244"/>
      <c r="JUU44" s="244"/>
      <c r="JUV44" s="244"/>
      <c r="JUW44" s="244"/>
      <c r="JUX44" s="244"/>
      <c r="JUY44" s="244"/>
      <c r="JUZ44" s="244"/>
      <c r="JVA44" s="244"/>
      <c r="JVB44" s="244"/>
      <c r="JVC44" s="244"/>
      <c r="JVD44" s="244"/>
      <c r="JVE44" s="244"/>
      <c r="JVF44" s="244"/>
      <c r="JVG44" s="244"/>
      <c r="JVH44" s="244"/>
      <c r="JVI44" s="244"/>
      <c r="JVJ44" s="244"/>
      <c r="JVK44" s="244"/>
      <c r="JVL44" s="244"/>
      <c r="JVM44" s="244"/>
      <c r="JVN44" s="244"/>
      <c r="JVO44" s="244"/>
      <c r="JVP44" s="244"/>
      <c r="JVQ44" s="244"/>
      <c r="JVR44" s="244"/>
      <c r="JVS44" s="244"/>
      <c r="JVT44" s="244"/>
      <c r="JVU44" s="244"/>
      <c r="JVV44" s="244"/>
      <c r="JVW44" s="244"/>
      <c r="JVX44" s="244"/>
      <c r="JVY44" s="244"/>
      <c r="JVZ44" s="244"/>
      <c r="JWA44" s="244"/>
      <c r="JWB44" s="244"/>
      <c r="JWC44" s="244"/>
      <c r="JWD44" s="244"/>
      <c r="JWE44" s="244"/>
      <c r="JWF44" s="244"/>
      <c r="JWG44" s="244"/>
      <c r="JWH44" s="244"/>
      <c r="JWI44" s="244"/>
      <c r="JWJ44" s="244"/>
      <c r="JWK44" s="244"/>
      <c r="JWL44" s="244"/>
      <c r="JWM44" s="244"/>
      <c r="JWN44" s="244"/>
      <c r="JWO44" s="244"/>
      <c r="JWP44" s="244"/>
      <c r="JWQ44" s="244"/>
      <c r="JWR44" s="244"/>
      <c r="JWS44" s="244"/>
      <c r="JWT44" s="244"/>
      <c r="JWU44" s="244"/>
      <c r="JWV44" s="244"/>
      <c r="JWW44" s="244"/>
      <c r="JWX44" s="244"/>
      <c r="JWY44" s="244"/>
      <c r="JWZ44" s="244"/>
      <c r="JXA44" s="244"/>
      <c r="JXB44" s="244"/>
      <c r="JXC44" s="244"/>
      <c r="JXD44" s="244"/>
      <c r="JXE44" s="244"/>
      <c r="JXF44" s="244"/>
      <c r="JXG44" s="244"/>
      <c r="JXH44" s="244"/>
      <c r="JXI44" s="244"/>
      <c r="JXJ44" s="244"/>
      <c r="JXK44" s="244"/>
      <c r="JXL44" s="244"/>
      <c r="JXM44" s="244"/>
      <c r="JXN44" s="244"/>
      <c r="JXO44" s="244"/>
      <c r="JXP44" s="244"/>
      <c r="JXQ44" s="244"/>
      <c r="JXR44" s="244"/>
      <c r="JXS44" s="244"/>
      <c r="JXT44" s="244"/>
      <c r="JXU44" s="244"/>
      <c r="JXV44" s="244"/>
      <c r="JXW44" s="244"/>
      <c r="JXX44" s="244"/>
      <c r="JXY44" s="244"/>
      <c r="JXZ44" s="244"/>
      <c r="JYA44" s="244"/>
      <c r="JYB44" s="244"/>
      <c r="JYC44" s="244"/>
      <c r="JYD44" s="244"/>
      <c r="JYE44" s="244"/>
      <c r="JYF44" s="244"/>
      <c r="JYG44" s="244"/>
      <c r="JYH44" s="244"/>
      <c r="JYI44" s="244"/>
      <c r="JYJ44" s="244"/>
      <c r="JYK44" s="244"/>
      <c r="JYL44" s="244"/>
      <c r="JYM44" s="244"/>
      <c r="JYN44" s="244"/>
      <c r="JYO44" s="244"/>
      <c r="JYP44" s="244"/>
      <c r="JYQ44" s="244"/>
      <c r="JYR44" s="244"/>
      <c r="JYS44" s="244"/>
      <c r="JYT44" s="244"/>
      <c r="JYU44" s="244"/>
      <c r="JYV44" s="244"/>
      <c r="JYW44" s="244"/>
      <c r="JYX44" s="244"/>
      <c r="JYY44" s="244"/>
      <c r="JYZ44" s="244"/>
      <c r="JZA44" s="244"/>
      <c r="JZB44" s="244"/>
      <c r="JZC44" s="244"/>
      <c r="JZD44" s="244"/>
      <c r="JZE44" s="244"/>
      <c r="JZF44" s="244"/>
      <c r="JZG44" s="244"/>
      <c r="JZH44" s="244"/>
      <c r="JZI44" s="244"/>
      <c r="JZJ44" s="244"/>
      <c r="JZK44" s="244"/>
      <c r="JZL44" s="244"/>
      <c r="JZM44" s="244"/>
      <c r="JZN44" s="244"/>
      <c r="JZO44" s="244"/>
      <c r="JZP44" s="244"/>
      <c r="JZQ44" s="244"/>
      <c r="JZR44" s="244"/>
      <c r="JZS44" s="244"/>
      <c r="JZT44" s="244"/>
      <c r="JZU44" s="244"/>
      <c r="JZV44" s="244"/>
      <c r="JZW44" s="244"/>
      <c r="JZX44" s="244"/>
      <c r="JZY44" s="244"/>
      <c r="JZZ44" s="244"/>
      <c r="KAA44" s="244"/>
      <c r="KAB44" s="244"/>
      <c r="KAC44" s="244"/>
      <c r="KAD44" s="244"/>
      <c r="KAE44" s="244"/>
      <c r="KAF44" s="244"/>
      <c r="KAG44" s="244"/>
      <c r="KAH44" s="244"/>
      <c r="KAI44" s="244"/>
      <c r="KAJ44" s="244"/>
      <c r="KAK44" s="244"/>
      <c r="KAL44" s="244"/>
      <c r="KAM44" s="244"/>
      <c r="KAN44" s="244"/>
      <c r="KAO44" s="244"/>
      <c r="KAP44" s="244"/>
      <c r="KAQ44" s="244"/>
      <c r="KAR44" s="244"/>
      <c r="KAS44" s="244"/>
      <c r="KAT44" s="244"/>
      <c r="KAU44" s="244"/>
      <c r="KAV44" s="244"/>
      <c r="KAW44" s="244"/>
      <c r="KAX44" s="244"/>
      <c r="KAY44" s="244"/>
      <c r="KAZ44" s="244"/>
      <c r="KBA44" s="244"/>
      <c r="KBB44" s="244"/>
      <c r="KBC44" s="244"/>
      <c r="KBD44" s="244"/>
      <c r="KBE44" s="244"/>
      <c r="KBF44" s="244"/>
      <c r="KBG44" s="244"/>
      <c r="KBH44" s="244"/>
      <c r="KBI44" s="244"/>
      <c r="KBJ44" s="244"/>
      <c r="KBK44" s="244"/>
      <c r="KBL44" s="244"/>
      <c r="KBM44" s="244"/>
      <c r="KBN44" s="244"/>
      <c r="KBO44" s="244"/>
      <c r="KBP44" s="244"/>
      <c r="KBQ44" s="244"/>
      <c r="KBR44" s="244"/>
      <c r="KBS44" s="244"/>
      <c r="KBT44" s="244"/>
      <c r="KBU44" s="244"/>
      <c r="KBV44" s="244"/>
      <c r="KBW44" s="244"/>
      <c r="KBX44" s="244"/>
      <c r="KBY44" s="244"/>
      <c r="KBZ44" s="244"/>
      <c r="KCA44" s="244"/>
      <c r="KCB44" s="244"/>
      <c r="KCC44" s="244"/>
      <c r="KCD44" s="244"/>
      <c r="KCE44" s="244"/>
      <c r="KCF44" s="244"/>
      <c r="KCG44" s="244"/>
      <c r="KCH44" s="244"/>
      <c r="KCI44" s="244"/>
      <c r="KCJ44" s="244"/>
      <c r="KCK44" s="244"/>
      <c r="KCL44" s="244"/>
      <c r="KCM44" s="244"/>
      <c r="KCN44" s="244"/>
      <c r="KCO44" s="244"/>
      <c r="KCP44" s="244"/>
      <c r="KCQ44" s="244"/>
      <c r="KCR44" s="244"/>
      <c r="KCS44" s="244"/>
      <c r="KCT44" s="244"/>
      <c r="KCU44" s="244"/>
      <c r="KCV44" s="244"/>
      <c r="KCW44" s="244"/>
      <c r="KCX44" s="244"/>
      <c r="KCY44" s="244"/>
      <c r="KCZ44" s="244"/>
      <c r="KDA44" s="244"/>
      <c r="KDB44" s="244"/>
      <c r="KDC44" s="244"/>
      <c r="KDD44" s="244"/>
      <c r="KDE44" s="244"/>
      <c r="KDF44" s="244"/>
      <c r="KDG44" s="244"/>
      <c r="KDH44" s="244"/>
      <c r="KDI44" s="244"/>
      <c r="KDJ44" s="244"/>
      <c r="KDK44" s="244"/>
      <c r="KDL44" s="244"/>
      <c r="KDM44" s="244"/>
      <c r="KDN44" s="244"/>
      <c r="KDO44" s="244"/>
      <c r="KDP44" s="244"/>
      <c r="KDQ44" s="244"/>
      <c r="KDR44" s="244"/>
      <c r="KDS44" s="244"/>
      <c r="KDT44" s="244"/>
      <c r="KDU44" s="244"/>
      <c r="KDV44" s="244"/>
      <c r="KDW44" s="244"/>
      <c r="KDX44" s="244"/>
      <c r="KDY44" s="244"/>
      <c r="KDZ44" s="244"/>
      <c r="KEA44" s="244"/>
      <c r="KEB44" s="244"/>
      <c r="KEC44" s="244"/>
      <c r="KED44" s="244"/>
      <c r="KEE44" s="244"/>
      <c r="KEF44" s="244"/>
      <c r="KEG44" s="244"/>
      <c r="KEH44" s="244"/>
      <c r="KEI44" s="244"/>
      <c r="KEJ44" s="244"/>
      <c r="KEK44" s="244"/>
      <c r="KEL44" s="244"/>
      <c r="KEM44" s="244"/>
      <c r="KEN44" s="244"/>
      <c r="KEO44" s="244"/>
      <c r="KEP44" s="244"/>
      <c r="KEQ44" s="244"/>
      <c r="KER44" s="244"/>
      <c r="KES44" s="244"/>
      <c r="KET44" s="244"/>
      <c r="KEU44" s="244"/>
      <c r="KEV44" s="244"/>
      <c r="KEW44" s="244"/>
      <c r="KEX44" s="244"/>
      <c r="KEY44" s="244"/>
      <c r="KEZ44" s="244"/>
      <c r="KFA44" s="244"/>
      <c r="KFB44" s="244"/>
      <c r="KFC44" s="244"/>
      <c r="KFD44" s="244"/>
      <c r="KFE44" s="244"/>
      <c r="KFF44" s="244"/>
      <c r="KFG44" s="244"/>
      <c r="KFH44" s="244"/>
      <c r="KFI44" s="244"/>
      <c r="KFJ44" s="244"/>
      <c r="KFK44" s="244"/>
      <c r="KFL44" s="244"/>
      <c r="KFM44" s="244"/>
      <c r="KFN44" s="244"/>
      <c r="KFO44" s="244"/>
      <c r="KFP44" s="244"/>
      <c r="KFQ44" s="244"/>
      <c r="KFR44" s="244"/>
      <c r="KFS44" s="244"/>
      <c r="KFT44" s="244"/>
      <c r="KFU44" s="244"/>
      <c r="KFV44" s="244"/>
      <c r="KFW44" s="244"/>
      <c r="KFX44" s="244"/>
      <c r="KFY44" s="244"/>
      <c r="KFZ44" s="244"/>
      <c r="KGA44" s="244"/>
      <c r="KGB44" s="244"/>
      <c r="KGC44" s="244"/>
      <c r="KGD44" s="244"/>
      <c r="KGE44" s="244"/>
      <c r="KGF44" s="244"/>
      <c r="KGG44" s="244"/>
      <c r="KGH44" s="244"/>
      <c r="KGI44" s="244"/>
      <c r="KGJ44" s="244"/>
      <c r="KGK44" s="244"/>
      <c r="KGL44" s="244"/>
      <c r="KGM44" s="244"/>
      <c r="KGN44" s="244"/>
      <c r="KGO44" s="244"/>
      <c r="KGP44" s="244"/>
      <c r="KGQ44" s="244"/>
      <c r="KGR44" s="244"/>
      <c r="KGS44" s="244"/>
      <c r="KGT44" s="244"/>
      <c r="KGU44" s="244"/>
      <c r="KGV44" s="244"/>
      <c r="KGW44" s="244"/>
      <c r="KGX44" s="244"/>
      <c r="KGY44" s="244"/>
      <c r="KGZ44" s="244"/>
      <c r="KHA44" s="244"/>
      <c r="KHB44" s="244"/>
      <c r="KHC44" s="244"/>
      <c r="KHD44" s="244"/>
      <c r="KHE44" s="244"/>
      <c r="KHF44" s="244"/>
      <c r="KHG44" s="244"/>
      <c r="KHH44" s="244"/>
      <c r="KHI44" s="244"/>
      <c r="KHJ44" s="244"/>
      <c r="KHK44" s="244"/>
      <c r="KHL44" s="244"/>
      <c r="KHM44" s="244"/>
      <c r="KHN44" s="244"/>
      <c r="KHO44" s="244"/>
      <c r="KHP44" s="244"/>
      <c r="KHQ44" s="244"/>
      <c r="KHR44" s="244"/>
      <c r="KHS44" s="244"/>
      <c r="KHT44" s="244"/>
      <c r="KHU44" s="244"/>
      <c r="KHV44" s="244"/>
      <c r="KHW44" s="244"/>
      <c r="KHX44" s="244"/>
      <c r="KHY44" s="244"/>
      <c r="KHZ44" s="244"/>
      <c r="KIA44" s="244"/>
      <c r="KIB44" s="244"/>
      <c r="KIC44" s="244"/>
      <c r="KID44" s="244"/>
      <c r="KIE44" s="244"/>
      <c r="KIF44" s="244"/>
      <c r="KIG44" s="244"/>
      <c r="KIH44" s="244"/>
      <c r="KII44" s="244"/>
      <c r="KIJ44" s="244"/>
      <c r="KIK44" s="244"/>
      <c r="KIL44" s="244"/>
      <c r="KIM44" s="244"/>
      <c r="KIN44" s="244"/>
      <c r="KIO44" s="244"/>
      <c r="KIP44" s="244"/>
      <c r="KIQ44" s="244"/>
      <c r="KIR44" s="244"/>
      <c r="KIS44" s="244"/>
      <c r="KIT44" s="244"/>
      <c r="KIU44" s="244"/>
      <c r="KIV44" s="244"/>
      <c r="KIW44" s="244"/>
      <c r="KIX44" s="244"/>
      <c r="KIY44" s="244"/>
      <c r="KIZ44" s="244"/>
      <c r="KJA44" s="244"/>
      <c r="KJB44" s="244"/>
      <c r="KJC44" s="244"/>
      <c r="KJD44" s="244"/>
      <c r="KJE44" s="244"/>
      <c r="KJF44" s="244"/>
      <c r="KJG44" s="244"/>
      <c r="KJH44" s="244"/>
      <c r="KJI44" s="244"/>
      <c r="KJJ44" s="244"/>
      <c r="KJK44" s="244"/>
      <c r="KJL44" s="244"/>
      <c r="KJM44" s="244"/>
      <c r="KJN44" s="244"/>
      <c r="KJO44" s="244"/>
      <c r="KJP44" s="244"/>
      <c r="KJQ44" s="244"/>
      <c r="KJR44" s="244"/>
      <c r="KJS44" s="244"/>
      <c r="KJT44" s="244"/>
      <c r="KJU44" s="244"/>
      <c r="KJV44" s="244"/>
      <c r="KJW44" s="244"/>
      <c r="KJX44" s="244"/>
      <c r="KJY44" s="244"/>
      <c r="KJZ44" s="244"/>
      <c r="KKA44" s="244"/>
      <c r="KKB44" s="244"/>
      <c r="KKC44" s="244"/>
      <c r="KKD44" s="244"/>
      <c r="KKE44" s="244"/>
      <c r="KKF44" s="244"/>
      <c r="KKG44" s="244"/>
      <c r="KKH44" s="244"/>
      <c r="KKI44" s="244"/>
      <c r="KKJ44" s="244"/>
      <c r="KKK44" s="244"/>
      <c r="KKL44" s="244"/>
      <c r="KKM44" s="244"/>
      <c r="KKN44" s="244"/>
      <c r="KKO44" s="244"/>
      <c r="KKP44" s="244"/>
      <c r="KKQ44" s="244"/>
      <c r="KKR44" s="244"/>
      <c r="KKS44" s="244"/>
      <c r="KKT44" s="244"/>
      <c r="KKU44" s="244"/>
      <c r="KKV44" s="244"/>
      <c r="KKW44" s="244"/>
      <c r="KKX44" s="244"/>
      <c r="KKY44" s="244"/>
      <c r="KKZ44" s="244"/>
      <c r="KLA44" s="244"/>
      <c r="KLB44" s="244"/>
      <c r="KLC44" s="244"/>
      <c r="KLD44" s="244"/>
      <c r="KLE44" s="244"/>
      <c r="KLF44" s="244"/>
      <c r="KLG44" s="244"/>
      <c r="KLH44" s="244"/>
      <c r="KLI44" s="244"/>
      <c r="KLJ44" s="244"/>
      <c r="KLK44" s="244"/>
      <c r="KLL44" s="244"/>
      <c r="KLM44" s="244"/>
      <c r="KLN44" s="244"/>
      <c r="KLO44" s="244"/>
      <c r="KLP44" s="244"/>
      <c r="KLQ44" s="244"/>
      <c r="KLR44" s="244"/>
      <c r="KLS44" s="244"/>
      <c r="KLT44" s="244"/>
      <c r="KLU44" s="244"/>
      <c r="KLV44" s="244"/>
      <c r="KLW44" s="244"/>
      <c r="KLX44" s="244"/>
      <c r="KLY44" s="244"/>
      <c r="KLZ44" s="244"/>
      <c r="KMA44" s="244"/>
      <c r="KMB44" s="244"/>
      <c r="KMC44" s="244"/>
      <c r="KMD44" s="244"/>
      <c r="KME44" s="244"/>
      <c r="KMF44" s="244"/>
      <c r="KMG44" s="244"/>
      <c r="KMH44" s="244"/>
      <c r="KMI44" s="244"/>
      <c r="KMJ44" s="244"/>
      <c r="KMK44" s="244"/>
      <c r="KML44" s="244"/>
      <c r="KMM44" s="244"/>
      <c r="KMN44" s="244"/>
      <c r="KMO44" s="244"/>
      <c r="KMP44" s="244"/>
      <c r="KMQ44" s="244"/>
      <c r="KMR44" s="244"/>
      <c r="KMS44" s="244"/>
      <c r="KMT44" s="244"/>
      <c r="KMU44" s="244"/>
      <c r="KMV44" s="244"/>
      <c r="KMW44" s="244"/>
      <c r="KMX44" s="244"/>
      <c r="KMY44" s="244"/>
      <c r="KMZ44" s="244"/>
      <c r="KNA44" s="244"/>
      <c r="KNB44" s="244"/>
      <c r="KNC44" s="244"/>
      <c r="KND44" s="244"/>
      <c r="KNE44" s="244"/>
      <c r="KNF44" s="244"/>
      <c r="KNG44" s="244"/>
      <c r="KNH44" s="244"/>
      <c r="KNI44" s="244"/>
      <c r="KNJ44" s="244"/>
      <c r="KNK44" s="244"/>
      <c r="KNL44" s="244"/>
      <c r="KNM44" s="244"/>
      <c r="KNN44" s="244"/>
      <c r="KNO44" s="244"/>
      <c r="KNP44" s="244"/>
      <c r="KNQ44" s="244"/>
      <c r="KNR44" s="244"/>
      <c r="KNS44" s="244"/>
      <c r="KNT44" s="244"/>
      <c r="KNU44" s="244"/>
      <c r="KNV44" s="244"/>
      <c r="KNW44" s="244"/>
      <c r="KNX44" s="244"/>
      <c r="KNY44" s="244"/>
      <c r="KNZ44" s="244"/>
      <c r="KOA44" s="244"/>
      <c r="KOB44" s="244"/>
      <c r="KOC44" s="244"/>
      <c r="KOD44" s="244"/>
      <c r="KOE44" s="244"/>
      <c r="KOF44" s="244"/>
      <c r="KOG44" s="244"/>
      <c r="KOH44" s="244"/>
      <c r="KOI44" s="244"/>
      <c r="KOJ44" s="244"/>
      <c r="KOK44" s="244"/>
      <c r="KOL44" s="244"/>
      <c r="KOM44" s="244"/>
      <c r="KON44" s="244"/>
      <c r="KOO44" s="244"/>
      <c r="KOP44" s="244"/>
      <c r="KOQ44" s="244"/>
      <c r="KOR44" s="244"/>
      <c r="KOS44" s="244"/>
      <c r="KOT44" s="244"/>
      <c r="KOU44" s="244"/>
      <c r="KOV44" s="244"/>
      <c r="KOW44" s="244"/>
      <c r="KOX44" s="244"/>
      <c r="KOY44" s="244"/>
      <c r="KOZ44" s="244"/>
      <c r="KPA44" s="244"/>
      <c r="KPB44" s="244"/>
      <c r="KPC44" s="244"/>
      <c r="KPD44" s="244"/>
      <c r="KPE44" s="244"/>
      <c r="KPF44" s="244"/>
      <c r="KPG44" s="244"/>
      <c r="KPH44" s="244"/>
      <c r="KPI44" s="244"/>
      <c r="KPJ44" s="244"/>
      <c r="KPK44" s="244"/>
      <c r="KPL44" s="244"/>
      <c r="KPM44" s="244"/>
      <c r="KPN44" s="244"/>
      <c r="KPO44" s="244"/>
      <c r="KPP44" s="244"/>
      <c r="KPQ44" s="244"/>
      <c r="KPR44" s="244"/>
      <c r="KPS44" s="244"/>
      <c r="KPT44" s="244"/>
      <c r="KPU44" s="244"/>
      <c r="KPV44" s="244"/>
      <c r="KPW44" s="244"/>
      <c r="KPX44" s="244"/>
      <c r="KPY44" s="244"/>
      <c r="KPZ44" s="244"/>
      <c r="KQA44" s="244"/>
      <c r="KQB44" s="244"/>
      <c r="KQC44" s="244"/>
      <c r="KQD44" s="244"/>
      <c r="KQE44" s="244"/>
      <c r="KQF44" s="244"/>
      <c r="KQG44" s="244"/>
      <c r="KQH44" s="244"/>
      <c r="KQI44" s="244"/>
      <c r="KQJ44" s="244"/>
      <c r="KQK44" s="244"/>
      <c r="KQL44" s="244"/>
      <c r="KQM44" s="244"/>
      <c r="KQN44" s="244"/>
      <c r="KQO44" s="244"/>
      <c r="KQP44" s="244"/>
      <c r="KQQ44" s="244"/>
      <c r="KQR44" s="244"/>
      <c r="KQS44" s="244"/>
      <c r="KQT44" s="244"/>
      <c r="KQU44" s="244"/>
      <c r="KQV44" s="244"/>
      <c r="KQW44" s="244"/>
      <c r="KQX44" s="244"/>
      <c r="KQY44" s="244"/>
      <c r="KQZ44" s="244"/>
      <c r="KRA44" s="244"/>
      <c r="KRB44" s="244"/>
      <c r="KRC44" s="244"/>
      <c r="KRD44" s="244"/>
      <c r="KRE44" s="244"/>
      <c r="KRF44" s="244"/>
      <c r="KRG44" s="244"/>
      <c r="KRH44" s="244"/>
      <c r="KRI44" s="244"/>
      <c r="KRJ44" s="244"/>
      <c r="KRK44" s="244"/>
      <c r="KRL44" s="244"/>
      <c r="KRM44" s="244"/>
      <c r="KRN44" s="244"/>
      <c r="KRO44" s="244"/>
      <c r="KRP44" s="244"/>
      <c r="KRQ44" s="244"/>
      <c r="KRR44" s="244"/>
      <c r="KRS44" s="244"/>
      <c r="KRT44" s="244"/>
      <c r="KRU44" s="244"/>
      <c r="KRV44" s="244"/>
      <c r="KRW44" s="244"/>
      <c r="KRX44" s="244"/>
      <c r="KRY44" s="244"/>
      <c r="KRZ44" s="244"/>
      <c r="KSA44" s="244"/>
      <c r="KSB44" s="244"/>
      <c r="KSC44" s="244"/>
      <c r="KSD44" s="244"/>
      <c r="KSE44" s="244"/>
      <c r="KSF44" s="244"/>
      <c r="KSG44" s="244"/>
      <c r="KSH44" s="244"/>
      <c r="KSI44" s="244"/>
      <c r="KSJ44" s="244"/>
      <c r="KSK44" s="244"/>
      <c r="KSL44" s="244"/>
      <c r="KSM44" s="244"/>
      <c r="KSN44" s="244"/>
      <c r="KSO44" s="244"/>
      <c r="KSP44" s="244"/>
      <c r="KSQ44" s="244"/>
      <c r="KSR44" s="244"/>
      <c r="KSS44" s="244"/>
      <c r="KST44" s="244"/>
      <c r="KSU44" s="244"/>
      <c r="KSV44" s="244"/>
      <c r="KSW44" s="244"/>
      <c r="KSX44" s="244"/>
      <c r="KSY44" s="244"/>
      <c r="KSZ44" s="244"/>
      <c r="KTA44" s="244"/>
      <c r="KTB44" s="244"/>
      <c r="KTC44" s="244"/>
      <c r="KTD44" s="244"/>
      <c r="KTE44" s="244"/>
      <c r="KTF44" s="244"/>
      <c r="KTG44" s="244"/>
      <c r="KTH44" s="244"/>
      <c r="KTI44" s="244"/>
      <c r="KTJ44" s="244"/>
      <c r="KTK44" s="244"/>
      <c r="KTL44" s="244"/>
      <c r="KTM44" s="244"/>
      <c r="KTN44" s="244"/>
      <c r="KTO44" s="244"/>
      <c r="KTP44" s="244"/>
      <c r="KTQ44" s="244"/>
      <c r="KTR44" s="244"/>
      <c r="KTS44" s="244"/>
      <c r="KTT44" s="244"/>
      <c r="KTU44" s="244"/>
      <c r="KTV44" s="244"/>
      <c r="KTW44" s="244"/>
      <c r="KTX44" s="244"/>
      <c r="KTY44" s="244"/>
      <c r="KTZ44" s="244"/>
      <c r="KUA44" s="244"/>
      <c r="KUB44" s="244"/>
      <c r="KUC44" s="244"/>
      <c r="KUD44" s="244"/>
      <c r="KUE44" s="244"/>
      <c r="KUF44" s="244"/>
      <c r="KUG44" s="244"/>
      <c r="KUH44" s="244"/>
      <c r="KUI44" s="244"/>
      <c r="KUJ44" s="244"/>
      <c r="KUK44" s="244"/>
      <c r="KUL44" s="244"/>
      <c r="KUM44" s="244"/>
      <c r="KUN44" s="244"/>
      <c r="KUO44" s="244"/>
      <c r="KUP44" s="244"/>
      <c r="KUQ44" s="244"/>
      <c r="KUR44" s="244"/>
      <c r="KUS44" s="244"/>
      <c r="KUT44" s="244"/>
      <c r="KUU44" s="244"/>
      <c r="KUV44" s="244"/>
      <c r="KUW44" s="244"/>
      <c r="KUX44" s="244"/>
      <c r="KUY44" s="244"/>
      <c r="KUZ44" s="244"/>
      <c r="KVA44" s="244"/>
      <c r="KVB44" s="244"/>
      <c r="KVC44" s="244"/>
      <c r="KVD44" s="244"/>
      <c r="KVE44" s="244"/>
      <c r="KVF44" s="244"/>
      <c r="KVG44" s="244"/>
      <c r="KVH44" s="244"/>
      <c r="KVI44" s="244"/>
      <c r="KVJ44" s="244"/>
      <c r="KVK44" s="244"/>
      <c r="KVL44" s="244"/>
      <c r="KVM44" s="244"/>
      <c r="KVN44" s="244"/>
      <c r="KVO44" s="244"/>
      <c r="KVP44" s="244"/>
      <c r="KVQ44" s="244"/>
      <c r="KVR44" s="244"/>
      <c r="KVS44" s="244"/>
      <c r="KVT44" s="244"/>
      <c r="KVU44" s="244"/>
      <c r="KVV44" s="244"/>
      <c r="KVW44" s="244"/>
      <c r="KVX44" s="244"/>
      <c r="KVY44" s="244"/>
      <c r="KVZ44" s="244"/>
      <c r="KWA44" s="244"/>
      <c r="KWB44" s="244"/>
      <c r="KWC44" s="244"/>
      <c r="KWD44" s="244"/>
      <c r="KWE44" s="244"/>
      <c r="KWF44" s="244"/>
      <c r="KWG44" s="244"/>
      <c r="KWH44" s="244"/>
      <c r="KWI44" s="244"/>
      <c r="KWJ44" s="244"/>
      <c r="KWK44" s="244"/>
      <c r="KWL44" s="244"/>
      <c r="KWM44" s="244"/>
      <c r="KWN44" s="244"/>
      <c r="KWO44" s="244"/>
      <c r="KWP44" s="244"/>
      <c r="KWQ44" s="244"/>
      <c r="KWR44" s="244"/>
      <c r="KWS44" s="244"/>
      <c r="KWT44" s="244"/>
      <c r="KWU44" s="244"/>
      <c r="KWV44" s="244"/>
      <c r="KWW44" s="244"/>
      <c r="KWX44" s="244"/>
      <c r="KWY44" s="244"/>
      <c r="KWZ44" s="244"/>
      <c r="KXA44" s="244"/>
      <c r="KXB44" s="244"/>
      <c r="KXC44" s="244"/>
      <c r="KXD44" s="244"/>
      <c r="KXE44" s="244"/>
      <c r="KXF44" s="244"/>
      <c r="KXG44" s="244"/>
      <c r="KXH44" s="244"/>
      <c r="KXI44" s="244"/>
      <c r="KXJ44" s="244"/>
      <c r="KXK44" s="244"/>
      <c r="KXL44" s="244"/>
      <c r="KXM44" s="244"/>
      <c r="KXN44" s="244"/>
      <c r="KXO44" s="244"/>
      <c r="KXP44" s="244"/>
      <c r="KXQ44" s="244"/>
      <c r="KXR44" s="244"/>
      <c r="KXS44" s="244"/>
      <c r="KXT44" s="244"/>
      <c r="KXU44" s="244"/>
      <c r="KXV44" s="244"/>
      <c r="KXW44" s="244"/>
      <c r="KXX44" s="244"/>
      <c r="KXY44" s="244"/>
      <c r="KXZ44" s="244"/>
      <c r="KYA44" s="244"/>
      <c r="KYB44" s="244"/>
      <c r="KYC44" s="244"/>
      <c r="KYD44" s="244"/>
      <c r="KYE44" s="244"/>
      <c r="KYF44" s="244"/>
      <c r="KYG44" s="244"/>
      <c r="KYH44" s="244"/>
      <c r="KYI44" s="244"/>
      <c r="KYJ44" s="244"/>
      <c r="KYK44" s="244"/>
      <c r="KYL44" s="244"/>
      <c r="KYM44" s="244"/>
      <c r="KYN44" s="244"/>
      <c r="KYO44" s="244"/>
      <c r="KYP44" s="244"/>
      <c r="KYQ44" s="244"/>
      <c r="KYR44" s="244"/>
      <c r="KYS44" s="244"/>
      <c r="KYT44" s="244"/>
      <c r="KYU44" s="244"/>
      <c r="KYV44" s="244"/>
      <c r="KYW44" s="244"/>
      <c r="KYX44" s="244"/>
      <c r="KYY44" s="244"/>
      <c r="KYZ44" s="244"/>
      <c r="KZA44" s="244"/>
      <c r="KZB44" s="244"/>
      <c r="KZC44" s="244"/>
      <c r="KZD44" s="244"/>
      <c r="KZE44" s="244"/>
      <c r="KZF44" s="244"/>
      <c r="KZG44" s="244"/>
      <c r="KZH44" s="244"/>
      <c r="KZI44" s="244"/>
      <c r="KZJ44" s="244"/>
      <c r="KZK44" s="244"/>
      <c r="KZL44" s="244"/>
      <c r="KZM44" s="244"/>
      <c r="KZN44" s="244"/>
      <c r="KZO44" s="244"/>
      <c r="KZP44" s="244"/>
      <c r="KZQ44" s="244"/>
      <c r="KZR44" s="244"/>
      <c r="KZS44" s="244"/>
      <c r="KZT44" s="244"/>
      <c r="KZU44" s="244"/>
      <c r="KZV44" s="244"/>
      <c r="KZW44" s="244"/>
      <c r="KZX44" s="244"/>
      <c r="KZY44" s="244"/>
      <c r="KZZ44" s="244"/>
      <c r="LAA44" s="244"/>
      <c r="LAB44" s="244"/>
      <c r="LAC44" s="244"/>
      <c r="LAD44" s="244"/>
      <c r="LAE44" s="244"/>
      <c r="LAF44" s="244"/>
      <c r="LAG44" s="244"/>
      <c r="LAH44" s="244"/>
      <c r="LAI44" s="244"/>
      <c r="LAJ44" s="244"/>
      <c r="LAK44" s="244"/>
      <c r="LAL44" s="244"/>
      <c r="LAM44" s="244"/>
      <c r="LAN44" s="244"/>
      <c r="LAO44" s="244"/>
      <c r="LAP44" s="244"/>
      <c r="LAQ44" s="244"/>
      <c r="LAR44" s="244"/>
      <c r="LAS44" s="244"/>
      <c r="LAT44" s="244"/>
      <c r="LAU44" s="244"/>
      <c r="LAV44" s="244"/>
      <c r="LAW44" s="244"/>
      <c r="LAX44" s="244"/>
      <c r="LAY44" s="244"/>
      <c r="LAZ44" s="244"/>
      <c r="LBA44" s="244"/>
      <c r="LBB44" s="244"/>
      <c r="LBC44" s="244"/>
      <c r="LBD44" s="244"/>
      <c r="LBE44" s="244"/>
      <c r="LBF44" s="244"/>
      <c r="LBG44" s="244"/>
      <c r="LBH44" s="244"/>
      <c r="LBI44" s="244"/>
      <c r="LBJ44" s="244"/>
      <c r="LBK44" s="244"/>
      <c r="LBL44" s="244"/>
      <c r="LBM44" s="244"/>
      <c r="LBN44" s="244"/>
      <c r="LBO44" s="244"/>
      <c r="LBP44" s="244"/>
      <c r="LBQ44" s="244"/>
      <c r="LBR44" s="244"/>
      <c r="LBS44" s="244"/>
      <c r="LBT44" s="244"/>
      <c r="LBU44" s="244"/>
      <c r="LBV44" s="244"/>
      <c r="LBW44" s="244"/>
      <c r="LBX44" s="244"/>
      <c r="LBY44" s="244"/>
      <c r="LBZ44" s="244"/>
      <c r="LCA44" s="244"/>
      <c r="LCB44" s="244"/>
      <c r="LCC44" s="244"/>
      <c r="LCD44" s="244"/>
      <c r="LCE44" s="244"/>
      <c r="LCF44" s="244"/>
      <c r="LCG44" s="244"/>
      <c r="LCH44" s="244"/>
      <c r="LCI44" s="244"/>
      <c r="LCJ44" s="244"/>
      <c r="LCK44" s="244"/>
      <c r="LCL44" s="244"/>
      <c r="LCM44" s="244"/>
      <c r="LCN44" s="244"/>
      <c r="LCO44" s="244"/>
      <c r="LCP44" s="244"/>
      <c r="LCQ44" s="244"/>
      <c r="LCR44" s="244"/>
      <c r="LCS44" s="244"/>
      <c r="LCT44" s="244"/>
      <c r="LCU44" s="244"/>
      <c r="LCV44" s="244"/>
      <c r="LCW44" s="244"/>
      <c r="LCX44" s="244"/>
      <c r="LCY44" s="244"/>
      <c r="LCZ44" s="244"/>
      <c r="LDA44" s="244"/>
      <c r="LDB44" s="244"/>
      <c r="LDC44" s="244"/>
      <c r="LDD44" s="244"/>
      <c r="LDE44" s="244"/>
      <c r="LDF44" s="244"/>
      <c r="LDG44" s="244"/>
      <c r="LDH44" s="244"/>
      <c r="LDI44" s="244"/>
      <c r="LDJ44" s="244"/>
      <c r="LDK44" s="244"/>
      <c r="LDL44" s="244"/>
      <c r="LDM44" s="244"/>
      <c r="LDN44" s="244"/>
      <c r="LDO44" s="244"/>
      <c r="LDP44" s="244"/>
      <c r="LDQ44" s="244"/>
      <c r="LDR44" s="244"/>
      <c r="LDS44" s="244"/>
      <c r="LDT44" s="244"/>
      <c r="LDU44" s="244"/>
      <c r="LDV44" s="244"/>
      <c r="LDW44" s="244"/>
      <c r="LDX44" s="244"/>
      <c r="LDY44" s="244"/>
      <c r="LDZ44" s="244"/>
      <c r="LEA44" s="244"/>
      <c r="LEB44" s="244"/>
      <c r="LEC44" s="244"/>
      <c r="LED44" s="244"/>
      <c r="LEE44" s="244"/>
      <c r="LEF44" s="244"/>
      <c r="LEG44" s="244"/>
      <c r="LEH44" s="244"/>
      <c r="LEI44" s="244"/>
      <c r="LEJ44" s="244"/>
      <c r="LEK44" s="244"/>
      <c r="LEL44" s="244"/>
      <c r="LEM44" s="244"/>
      <c r="LEN44" s="244"/>
      <c r="LEO44" s="244"/>
      <c r="LEP44" s="244"/>
      <c r="LEQ44" s="244"/>
      <c r="LER44" s="244"/>
      <c r="LES44" s="244"/>
      <c r="LET44" s="244"/>
      <c r="LEU44" s="244"/>
      <c r="LEV44" s="244"/>
      <c r="LEW44" s="244"/>
      <c r="LEX44" s="244"/>
      <c r="LEY44" s="244"/>
      <c r="LEZ44" s="244"/>
      <c r="LFA44" s="244"/>
      <c r="LFB44" s="244"/>
      <c r="LFC44" s="244"/>
      <c r="LFD44" s="244"/>
      <c r="LFE44" s="244"/>
      <c r="LFF44" s="244"/>
      <c r="LFG44" s="244"/>
      <c r="LFH44" s="244"/>
      <c r="LFI44" s="244"/>
      <c r="LFJ44" s="244"/>
      <c r="LFK44" s="244"/>
      <c r="LFL44" s="244"/>
      <c r="LFM44" s="244"/>
      <c r="LFN44" s="244"/>
      <c r="LFO44" s="244"/>
      <c r="LFP44" s="244"/>
      <c r="LFQ44" s="244"/>
      <c r="LFR44" s="244"/>
      <c r="LFS44" s="244"/>
      <c r="LFT44" s="244"/>
      <c r="LFU44" s="244"/>
      <c r="LFV44" s="244"/>
      <c r="LFW44" s="244"/>
      <c r="LFX44" s="244"/>
      <c r="LFY44" s="244"/>
      <c r="LFZ44" s="244"/>
      <c r="LGA44" s="244"/>
      <c r="LGB44" s="244"/>
      <c r="LGC44" s="244"/>
      <c r="LGD44" s="244"/>
      <c r="LGE44" s="244"/>
      <c r="LGF44" s="244"/>
      <c r="LGG44" s="244"/>
      <c r="LGH44" s="244"/>
      <c r="LGI44" s="244"/>
      <c r="LGJ44" s="244"/>
      <c r="LGK44" s="244"/>
      <c r="LGL44" s="244"/>
      <c r="LGM44" s="244"/>
      <c r="LGN44" s="244"/>
      <c r="LGO44" s="244"/>
      <c r="LGP44" s="244"/>
      <c r="LGQ44" s="244"/>
      <c r="LGR44" s="244"/>
      <c r="LGS44" s="244"/>
      <c r="LGT44" s="244"/>
      <c r="LGU44" s="244"/>
      <c r="LGV44" s="244"/>
      <c r="LGW44" s="244"/>
      <c r="LGX44" s="244"/>
      <c r="LGY44" s="244"/>
      <c r="LGZ44" s="244"/>
      <c r="LHA44" s="244"/>
      <c r="LHB44" s="244"/>
      <c r="LHC44" s="244"/>
      <c r="LHD44" s="244"/>
      <c r="LHE44" s="244"/>
      <c r="LHF44" s="244"/>
      <c r="LHG44" s="244"/>
      <c r="LHH44" s="244"/>
      <c r="LHI44" s="244"/>
      <c r="LHJ44" s="244"/>
      <c r="LHK44" s="244"/>
      <c r="LHL44" s="244"/>
      <c r="LHM44" s="244"/>
      <c r="LHN44" s="244"/>
      <c r="LHO44" s="244"/>
      <c r="LHP44" s="244"/>
      <c r="LHQ44" s="244"/>
      <c r="LHR44" s="244"/>
      <c r="LHS44" s="244"/>
      <c r="LHT44" s="244"/>
      <c r="LHU44" s="244"/>
      <c r="LHV44" s="244"/>
      <c r="LHW44" s="244"/>
      <c r="LHX44" s="244"/>
      <c r="LHY44" s="244"/>
      <c r="LHZ44" s="244"/>
      <c r="LIA44" s="244"/>
      <c r="LIB44" s="244"/>
      <c r="LIC44" s="244"/>
      <c r="LID44" s="244"/>
      <c r="LIE44" s="244"/>
      <c r="LIF44" s="244"/>
      <c r="LIG44" s="244"/>
      <c r="LIH44" s="244"/>
      <c r="LII44" s="244"/>
      <c r="LIJ44" s="244"/>
      <c r="LIK44" s="244"/>
      <c r="LIL44" s="244"/>
      <c r="LIM44" s="244"/>
      <c r="LIN44" s="244"/>
      <c r="LIO44" s="244"/>
      <c r="LIP44" s="244"/>
      <c r="LIQ44" s="244"/>
      <c r="LIR44" s="244"/>
      <c r="LIS44" s="244"/>
      <c r="LIT44" s="244"/>
      <c r="LIU44" s="244"/>
      <c r="LIV44" s="244"/>
      <c r="LIW44" s="244"/>
      <c r="LIX44" s="244"/>
      <c r="LIY44" s="244"/>
      <c r="LIZ44" s="244"/>
      <c r="LJA44" s="244"/>
      <c r="LJB44" s="244"/>
      <c r="LJC44" s="244"/>
      <c r="LJD44" s="244"/>
      <c r="LJE44" s="244"/>
      <c r="LJF44" s="244"/>
      <c r="LJG44" s="244"/>
      <c r="LJH44" s="244"/>
      <c r="LJI44" s="244"/>
      <c r="LJJ44" s="244"/>
      <c r="LJK44" s="244"/>
      <c r="LJL44" s="244"/>
      <c r="LJM44" s="244"/>
      <c r="LJN44" s="244"/>
      <c r="LJO44" s="244"/>
      <c r="LJP44" s="244"/>
      <c r="LJQ44" s="244"/>
      <c r="LJR44" s="244"/>
      <c r="LJS44" s="244"/>
      <c r="LJT44" s="244"/>
      <c r="LJU44" s="244"/>
      <c r="LJV44" s="244"/>
      <c r="LJW44" s="244"/>
      <c r="LJX44" s="244"/>
      <c r="LJY44" s="244"/>
      <c r="LJZ44" s="244"/>
      <c r="LKA44" s="244"/>
      <c r="LKB44" s="244"/>
      <c r="LKC44" s="244"/>
      <c r="LKD44" s="244"/>
      <c r="LKE44" s="244"/>
      <c r="LKF44" s="244"/>
      <c r="LKG44" s="244"/>
      <c r="LKH44" s="244"/>
      <c r="LKI44" s="244"/>
      <c r="LKJ44" s="244"/>
      <c r="LKK44" s="244"/>
      <c r="LKL44" s="244"/>
      <c r="LKM44" s="244"/>
      <c r="LKN44" s="244"/>
      <c r="LKO44" s="244"/>
      <c r="LKP44" s="244"/>
      <c r="LKQ44" s="244"/>
      <c r="LKR44" s="244"/>
      <c r="LKS44" s="244"/>
      <c r="LKT44" s="244"/>
      <c r="LKU44" s="244"/>
      <c r="LKV44" s="244"/>
      <c r="LKW44" s="244"/>
      <c r="LKX44" s="244"/>
      <c r="LKY44" s="244"/>
      <c r="LKZ44" s="244"/>
      <c r="LLA44" s="244"/>
      <c r="LLB44" s="244"/>
      <c r="LLC44" s="244"/>
      <c r="LLD44" s="244"/>
      <c r="LLE44" s="244"/>
      <c r="LLF44" s="244"/>
      <c r="LLG44" s="244"/>
      <c r="LLH44" s="244"/>
      <c r="LLI44" s="244"/>
      <c r="LLJ44" s="244"/>
      <c r="LLK44" s="244"/>
      <c r="LLL44" s="244"/>
      <c r="LLM44" s="244"/>
      <c r="LLN44" s="244"/>
      <c r="LLO44" s="244"/>
      <c r="LLP44" s="244"/>
      <c r="LLQ44" s="244"/>
      <c r="LLR44" s="244"/>
      <c r="LLS44" s="244"/>
      <c r="LLT44" s="244"/>
      <c r="LLU44" s="244"/>
      <c r="LLV44" s="244"/>
      <c r="LLW44" s="244"/>
      <c r="LLX44" s="244"/>
      <c r="LLY44" s="244"/>
      <c r="LLZ44" s="244"/>
      <c r="LMA44" s="244"/>
      <c r="LMB44" s="244"/>
      <c r="LMC44" s="244"/>
      <c r="LMD44" s="244"/>
      <c r="LME44" s="244"/>
      <c r="LMF44" s="244"/>
      <c r="LMG44" s="244"/>
      <c r="LMH44" s="244"/>
      <c r="LMI44" s="244"/>
      <c r="LMJ44" s="244"/>
      <c r="LMK44" s="244"/>
      <c r="LML44" s="244"/>
      <c r="LMM44" s="244"/>
      <c r="LMN44" s="244"/>
      <c r="LMO44" s="244"/>
      <c r="LMP44" s="244"/>
      <c r="LMQ44" s="244"/>
      <c r="LMR44" s="244"/>
      <c r="LMS44" s="244"/>
      <c r="LMT44" s="244"/>
      <c r="LMU44" s="244"/>
      <c r="LMV44" s="244"/>
      <c r="LMW44" s="244"/>
      <c r="LMX44" s="244"/>
      <c r="LMY44" s="244"/>
      <c r="LMZ44" s="244"/>
      <c r="LNA44" s="244"/>
      <c r="LNB44" s="244"/>
      <c r="LNC44" s="244"/>
      <c r="LND44" s="244"/>
      <c r="LNE44" s="244"/>
      <c r="LNF44" s="244"/>
      <c r="LNG44" s="244"/>
      <c r="LNH44" s="244"/>
      <c r="LNI44" s="244"/>
      <c r="LNJ44" s="244"/>
      <c r="LNK44" s="244"/>
      <c r="LNL44" s="244"/>
      <c r="LNM44" s="244"/>
      <c r="LNN44" s="244"/>
      <c r="LNO44" s="244"/>
      <c r="LNP44" s="244"/>
      <c r="LNQ44" s="244"/>
      <c r="LNR44" s="244"/>
      <c r="LNS44" s="244"/>
      <c r="LNT44" s="244"/>
      <c r="LNU44" s="244"/>
      <c r="LNV44" s="244"/>
      <c r="LNW44" s="244"/>
      <c r="LNX44" s="244"/>
      <c r="LNY44" s="244"/>
      <c r="LNZ44" s="244"/>
      <c r="LOA44" s="244"/>
      <c r="LOB44" s="244"/>
      <c r="LOC44" s="244"/>
      <c r="LOD44" s="244"/>
      <c r="LOE44" s="244"/>
      <c r="LOF44" s="244"/>
      <c r="LOG44" s="244"/>
      <c r="LOH44" s="244"/>
      <c r="LOI44" s="244"/>
      <c r="LOJ44" s="244"/>
      <c r="LOK44" s="244"/>
      <c r="LOL44" s="244"/>
      <c r="LOM44" s="244"/>
      <c r="LON44" s="244"/>
      <c r="LOO44" s="244"/>
      <c r="LOP44" s="244"/>
      <c r="LOQ44" s="244"/>
      <c r="LOR44" s="244"/>
      <c r="LOS44" s="244"/>
      <c r="LOT44" s="244"/>
      <c r="LOU44" s="244"/>
      <c r="LOV44" s="244"/>
      <c r="LOW44" s="244"/>
      <c r="LOX44" s="244"/>
      <c r="LOY44" s="244"/>
      <c r="LOZ44" s="244"/>
      <c r="LPA44" s="244"/>
      <c r="LPB44" s="244"/>
      <c r="LPC44" s="244"/>
      <c r="LPD44" s="244"/>
      <c r="LPE44" s="244"/>
      <c r="LPF44" s="244"/>
      <c r="LPG44" s="244"/>
      <c r="LPH44" s="244"/>
      <c r="LPI44" s="244"/>
      <c r="LPJ44" s="244"/>
      <c r="LPK44" s="244"/>
      <c r="LPL44" s="244"/>
      <c r="LPM44" s="244"/>
      <c r="LPN44" s="244"/>
      <c r="LPO44" s="244"/>
      <c r="LPP44" s="244"/>
      <c r="LPQ44" s="244"/>
      <c r="LPR44" s="244"/>
      <c r="LPS44" s="244"/>
      <c r="LPT44" s="244"/>
      <c r="LPU44" s="244"/>
      <c r="LPV44" s="244"/>
      <c r="LPW44" s="244"/>
      <c r="LPX44" s="244"/>
      <c r="LPY44" s="244"/>
      <c r="LPZ44" s="244"/>
      <c r="LQA44" s="244"/>
      <c r="LQB44" s="244"/>
      <c r="LQC44" s="244"/>
      <c r="LQD44" s="244"/>
      <c r="LQE44" s="244"/>
      <c r="LQF44" s="244"/>
      <c r="LQG44" s="244"/>
      <c r="LQH44" s="244"/>
      <c r="LQI44" s="244"/>
      <c r="LQJ44" s="244"/>
      <c r="LQK44" s="244"/>
      <c r="LQL44" s="244"/>
      <c r="LQM44" s="244"/>
      <c r="LQN44" s="244"/>
      <c r="LQO44" s="244"/>
      <c r="LQP44" s="244"/>
      <c r="LQQ44" s="244"/>
      <c r="LQR44" s="244"/>
      <c r="LQS44" s="244"/>
      <c r="LQT44" s="244"/>
      <c r="LQU44" s="244"/>
      <c r="LQV44" s="244"/>
      <c r="LQW44" s="244"/>
      <c r="LQX44" s="244"/>
      <c r="LQY44" s="244"/>
      <c r="LQZ44" s="244"/>
      <c r="LRA44" s="244"/>
      <c r="LRB44" s="244"/>
      <c r="LRC44" s="244"/>
      <c r="LRD44" s="244"/>
      <c r="LRE44" s="244"/>
      <c r="LRF44" s="244"/>
      <c r="LRG44" s="244"/>
      <c r="LRH44" s="244"/>
      <c r="LRI44" s="244"/>
      <c r="LRJ44" s="244"/>
      <c r="LRK44" s="244"/>
      <c r="LRL44" s="244"/>
      <c r="LRM44" s="244"/>
      <c r="LRN44" s="244"/>
      <c r="LRO44" s="244"/>
      <c r="LRP44" s="244"/>
      <c r="LRQ44" s="244"/>
      <c r="LRR44" s="244"/>
      <c r="LRS44" s="244"/>
      <c r="LRT44" s="244"/>
      <c r="LRU44" s="244"/>
      <c r="LRV44" s="244"/>
      <c r="LRW44" s="244"/>
      <c r="LRX44" s="244"/>
      <c r="LRY44" s="244"/>
      <c r="LRZ44" s="244"/>
      <c r="LSA44" s="244"/>
      <c r="LSB44" s="244"/>
      <c r="LSC44" s="244"/>
      <c r="LSD44" s="244"/>
      <c r="LSE44" s="244"/>
      <c r="LSF44" s="244"/>
      <c r="LSG44" s="244"/>
      <c r="LSH44" s="244"/>
      <c r="LSI44" s="244"/>
      <c r="LSJ44" s="244"/>
      <c r="LSK44" s="244"/>
      <c r="LSL44" s="244"/>
      <c r="LSM44" s="244"/>
      <c r="LSN44" s="244"/>
      <c r="LSO44" s="244"/>
      <c r="LSP44" s="244"/>
      <c r="LSQ44" s="244"/>
      <c r="LSR44" s="244"/>
      <c r="LSS44" s="244"/>
      <c r="LST44" s="244"/>
      <c r="LSU44" s="244"/>
      <c r="LSV44" s="244"/>
      <c r="LSW44" s="244"/>
      <c r="LSX44" s="244"/>
      <c r="LSY44" s="244"/>
      <c r="LSZ44" s="244"/>
      <c r="LTA44" s="244"/>
      <c r="LTB44" s="244"/>
      <c r="LTC44" s="244"/>
      <c r="LTD44" s="244"/>
      <c r="LTE44" s="244"/>
      <c r="LTF44" s="244"/>
      <c r="LTG44" s="244"/>
      <c r="LTH44" s="244"/>
      <c r="LTI44" s="244"/>
      <c r="LTJ44" s="244"/>
      <c r="LTK44" s="244"/>
      <c r="LTL44" s="244"/>
      <c r="LTM44" s="244"/>
      <c r="LTN44" s="244"/>
      <c r="LTO44" s="244"/>
      <c r="LTP44" s="244"/>
      <c r="LTQ44" s="244"/>
      <c r="LTR44" s="244"/>
      <c r="LTS44" s="244"/>
      <c r="LTT44" s="244"/>
      <c r="LTU44" s="244"/>
      <c r="LTV44" s="244"/>
      <c r="LTW44" s="244"/>
      <c r="LTX44" s="244"/>
      <c r="LTY44" s="244"/>
      <c r="LTZ44" s="244"/>
      <c r="LUA44" s="244"/>
      <c r="LUB44" s="244"/>
      <c r="LUC44" s="244"/>
      <c r="LUD44" s="244"/>
      <c r="LUE44" s="244"/>
      <c r="LUF44" s="244"/>
      <c r="LUG44" s="244"/>
      <c r="LUH44" s="244"/>
      <c r="LUI44" s="244"/>
      <c r="LUJ44" s="244"/>
      <c r="LUK44" s="244"/>
      <c r="LUL44" s="244"/>
      <c r="LUM44" s="244"/>
      <c r="LUN44" s="244"/>
      <c r="LUO44" s="244"/>
      <c r="LUP44" s="244"/>
      <c r="LUQ44" s="244"/>
      <c r="LUR44" s="244"/>
      <c r="LUS44" s="244"/>
      <c r="LUT44" s="244"/>
      <c r="LUU44" s="244"/>
      <c r="LUV44" s="244"/>
      <c r="LUW44" s="244"/>
      <c r="LUX44" s="244"/>
      <c r="LUY44" s="244"/>
      <c r="LUZ44" s="244"/>
      <c r="LVA44" s="244"/>
      <c r="LVB44" s="244"/>
      <c r="LVC44" s="244"/>
      <c r="LVD44" s="244"/>
      <c r="LVE44" s="244"/>
      <c r="LVF44" s="244"/>
      <c r="LVG44" s="244"/>
      <c r="LVH44" s="244"/>
      <c r="LVI44" s="244"/>
      <c r="LVJ44" s="244"/>
      <c r="LVK44" s="244"/>
      <c r="LVL44" s="244"/>
      <c r="LVM44" s="244"/>
      <c r="LVN44" s="244"/>
      <c r="LVO44" s="244"/>
      <c r="LVP44" s="244"/>
      <c r="LVQ44" s="244"/>
      <c r="LVR44" s="244"/>
      <c r="LVS44" s="244"/>
      <c r="LVT44" s="244"/>
      <c r="LVU44" s="244"/>
      <c r="LVV44" s="244"/>
      <c r="LVW44" s="244"/>
      <c r="LVX44" s="244"/>
      <c r="LVY44" s="244"/>
      <c r="LVZ44" s="244"/>
      <c r="LWA44" s="244"/>
      <c r="LWB44" s="244"/>
      <c r="LWC44" s="244"/>
      <c r="LWD44" s="244"/>
      <c r="LWE44" s="244"/>
      <c r="LWF44" s="244"/>
      <c r="LWG44" s="244"/>
      <c r="LWH44" s="244"/>
      <c r="LWI44" s="244"/>
      <c r="LWJ44" s="244"/>
      <c r="LWK44" s="244"/>
      <c r="LWL44" s="244"/>
      <c r="LWM44" s="244"/>
      <c r="LWN44" s="244"/>
      <c r="LWO44" s="244"/>
      <c r="LWP44" s="244"/>
      <c r="LWQ44" s="244"/>
      <c r="LWR44" s="244"/>
      <c r="LWS44" s="244"/>
      <c r="LWT44" s="244"/>
      <c r="LWU44" s="244"/>
      <c r="LWV44" s="244"/>
      <c r="LWW44" s="244"/>
      <c r="LWX44" s="244"/>
      <c r="LWY44" s="244"/>
      <c r="LWZ44" s="244"/>
      <c r="LXA44" s="244"/>
      <c r="LXB44" s="244"/>
      <c r="LXC44" s="244"/>
      <c r="LXD44" s="244"/>
      <c r="LXE44" s="244"/>
      <c r="LXF44" s="244"/>
      <c r="LXG44" s="244"/>
      <c r="LXH44" s="244"/>
      <c r="LXI44" s="244"/>
      <c r="LXJ44" s="244"/>
      <c r="LXK44" s="244"/>
      <c r="LXL44" s="244"/>
      <c r="LXM44" s="244"/>
      <c r="LXN44" s="244"/>
      <c r="LXO44" s="244"/>
      <c r="LXP44" s="244"/>
      <c r="LXQ44" s="244"/>
      <c r="LXR44" s="244"/>
      <c r="LXS44" s="244"/>
      <c r="LXT44" s="244"/>
      <c r="LXU44" s="244"/>
      <c r="LXV44" s="244"/>
      <c r="LXW44" s="244"/>
      <c r="LXX44" s="244"/>
      <c r="LXY44" s="244"/>
      <c r="LXZ44" s="244"/>
      <c r="LYA44" s="244"/>
      <c r="LYB44" s="244"/>
      <c r="LYC44" s="244"/>
      <c r="LYD44" s="244"/>
      <c r="LYE44" s="244"/>
      <c r="LYF44" s="244"/>
      <c r="LYG44" s="244"/>
      <c r="LYH44" s="244"/>
      <c r="LYI44" s="244"/>
      <c r="LYJ44" s="244"/>
      <c r="LYK44" s="244"/>
      <c r="LYL44" s="244"/>
      <c r="LYM44" s="244"/>
      <c r="LYN44" s="244"/>
      <c r="LYO44" s="244"/>
      <c r="LYP44" s="244"/>
      <c r="LYQ44" s="244"/>
      <c r="LYR44" s="244"/>
      <c r="LYS44" s="244"/>
      <c r="LYT44" s="244"/>
      <c r="LYU44" s="244"/>
      <c r="LYV44" s="244"/>
      <c r="LYW44" s="244"/>
      <c r="LYX44" s="244"/>
      <c r="LYY44" s="244"/>
      <c r="LYZ44" s="244"/>
      <c r="LZA44" s="244"/>
      <c r="LZB44" s="244"/>
      <c r="LZC44" s="244"/>
      <c r="LZD44" s="244"/>
      <c r="LZE44" s="244"/>
      <c r="LZF44" s="244"/>
      <c r="LZG44" s="244"/>
      <c r="LZH44" s="244"/>
      <c r="LZI44" s="244"/>
      <c r="LZJ44" s="244"/>
      <c r="LZK44" s="244"/>
      <c r="LZL44" s="244"/>
      <c r="LZM44" s="244"/>
      <c r="LZN44" s="244"/>
      <c r="LZO44" s="244"/>
      <c r="LZP44" s="244"/>
      <c r="LZQ44" s="244"/>
      <c r="LZR44" s="244"/>
      <c r="LZS44" s="244"/>
      <c r="LZT44" s="244"/>
      <c r="LZU44" s="244"/>
      <c r="LZV44" s="244"/>
      <c r="LZW44" s="244"/>
      <c r="LZX44" s="244"/>
      <c r="LZY44" s="244"/>
      <c r="LZZ44" s="244"/>
      <c r="MAA44" s="244"/>
      <c r="MAB44" s="244"/>
      <c r="MAC44" s="244"/>
      <c r="MAD44" s="244"/>
      <c r="MAE44" s="244"/>
      <c r="MAF44" s="244"/>
      <c r="MAG44" s="244"/>
      <c r="MAH44" s="244"/>
      <c r="MAI44" s="244"/>
      <c r="MAJ44" s="244"/>
      <c r="MAK44" s="244"/>
      <c r="MAL44" s="244"/>
      <c r="MAM44" s="244"/>
      <c r="MAN44" s="244"/>
      <c r="MAO44" s="244"/>
      <c r="MAP44" s="244"/>
      <c r="MAQ44" s="244"/>
      <c r="MAR44" s="244"/>
      <c r="MAS44" s="244"/>
      <c r="MAT44" s="244"/>
      <c r="MAU44" s="244"/>
      <c r="MAV44" s="244"/>
      <c r="MAW44" s="244"/>
      <c r="MAX44" s="244"/>
      <c r="MAY44" s="244"/>
      <c r="MAZ44" s="244"/>
      <c r="MBA44" s="244"/>
      <c r="MBB44" s="244"/>
      <c r="MBC44" s="244"/>
      <c r="MBD44" s="244"/>
      <c r="MBE44" s="244"/>
      <c r="MBF44" s="244"/>
      <c r="MBG44" s="244"/>
      <c r="MBH44" s="244"/>
      <c r="MBI44" s="244"/>
      <c r="MBJ44" s="244"/>
      <c r="MBK44" s="244"/>
      <c r="MBL44" s="244"/>
      <c r="MBM44" s="244"/>
      <c r="MBN44" s="244"/>
      <c r="MBO44" s="244"/>
      <c r="MBP44" s="244"/>
      <c r="MBQ44" s="244"/>
      <c r="MBR44" s="244"/>
      <c r="MBS44" s="244"/>
      <c r="MBT44" s="244"/>
      <c r="MBU44" s="244"/>
      <c r="MBV44" s="244"/>
      <c r="MBW44" s="244"/>
      <c r="MBX44" s="244"/>
      <c r="MBY44" s="244"/>
      <c r="MBZ44" s="244"/>
      <c r="MCA44" s="244"/>
      <c r="MCB44" s="244"/>
      <c r="MCC44" s="244"/>
      <c r="MCD44" s="244"/>
      <c r="MCE44" s="244"/>
      <c r="MCF44" s="244"/>
      <c r="MCG44" s="244"/>
      <c r="MCH44" s="244"/>
      <c r="MCI44" s="244"/>
      <c r="MCJ44" s="244"/>
      <c r="MCK44" s="244"/>
      <c r="MCL44" s="244"/>
      <c r="MCM44" s="244"/>
      <c r="MCN44" s="244"/>
      <c r="MCO44" s="244"/>
      <c r="MCP44" s="244"/>
      <c r="MCQ44" s="244"/>
      <c r="MCR44" s="244"/>
      <c r="MCS44" s="244"/>
      <c r="MCT44" s="244"/>
      <c r="MCU44" s="244"/>
      <c r="MCV44" s="244"/>
      <c r="MCW44" s="244"/>
      <c r="MCX44" s="244"/>
      <c r="MCY44" s="244"/>
      <c r="MCZ44" s="244"/>
      <c r="MDA44" s="244"/>
      <c r="MDB44" s="244"/>
      <c r="MDC44" s="244"/>
      <c r="MDD44" s="244"/>
      <c r="MDE44" s="244"/>
      <c r="MDF44" s="244"/>
      <c r="MDG44" s="244"/>
      <c r="MDH44" s="244"/>
      <c r="MDI44" s="244"/>
      <c r="MDJ44" s="244"/>
      <c r="MDK44" s="244"/>
      <c r="MDL44" s="244"/>
      <c r="MDM44" s="244"/>
      <c r="MDN44" s="244"/>
      <c r="MDO44" s="244"/>
      <c r="MDP44" s="244"/>
      <c r="MDQ44" s="244"/>
      <c r="MDR44" s="244"/>
      <c r="MDS44" s="244"/>
      <c r="MDT44" s="244"/>
      <c r="MDU44" s="244"/>
      <c r="MDV44" s="244"/>
      <c r="MDW44" s="244"/>
      <c r="MDX44" s="244"/>
      <c r="MDY44" s="244"/>
      <c r="MDZ44" s="244"/>
      <c r="MEA44" s="244"/>
      <c r="MEB44" s="244"/>
      <c r="MEC44" s="244"/>
      <c r="MED44" s="244"/>
      <c r="MEE44" s="244"/>
      <c r="MEF44" s="244"/>
      <c r="MEG44" s="244"/>
      <c r="MEH44" s="244"/>
      <c r="MEI44" s="244"/>
      <c r="MEJ44" s="244"/>
      <c r="MEK44" s="244"/>
      <c r="MEL44" s="244"/>
      <c r="MEM44" s="244"/>
      <c r="MEN44" s="244"/>
      <c r="MEO44" s="244"/>
      <c r="MEP44" s="244"/>
      <c r="MEQ44" s="244"/>
      <c r="MER44" s="244"/>
      <c r="MES44" s="244"/>
      <c r="MET44" s="244"/>
      <c r="MEU44" s="244"/>
      <c r="MEV44" s="244"/>
      <c r="MEW44" s="244"/>
      <c r="MEX44" s="244"/>
      <c r="MEY44" s="244"/>
      <c r="MEZ44" s="244"/>
      <c r="MFA44" s="244"/>
      <c r="MFB44" s="244"/>
      <c r="MFC44" s="244"/>
      <c r="MFD44" s="244"/>
      <c r="MFE44" s="244"/>
      <c r="MFF44" s="244"/>
      <c r="MFG44" s="244"/>
      <c r="MFH44" s="244"/>
      <c r="MFI44" s="244"/>
      <c r="MFJ44" s="244"/>
      <c r="MFK44" s="244"/>
      <c r="MFL44" s="244"/>
      <c r="MFM44" s="244"/>
      <c r="MFN44" s="244"/>
      <c r="MFO44" s="244"/>
      <c r="MFP44" s="244"/>
      <c r="MFQ44" s="244"/>
      <c r="MFR44" s="244"/>
      <c r="MFS44" s="244"/>
      <c r="MFT44" s="244"/>
      <c r="MFU44" s="244"/>
      <c r="MFV44" s="244"/>
      <c r="MFW44" s="244"/>
      <c r="MFX44" s="244"/>
      <c r="MFY44" s="244"/>
      <c r="MFZ44" s="244"/>
      <c r="MGA44" s="244"/>
      <c r="MGB44" s="244"/>
      <c r="MGC44" s="244"/>
      <c r="MGD44" s="244"/>
      <c r="MGE44" s="244"/>
      <c r="MGF44" s="244"/>
      <c r="MGG44" s="244"/>
      <c r="MGH44" s="244"/>
      <c r="MGI44" s="244"/>
      <c r="MGJ44" s="244"/>
      <c r="MGK44" s="244"/>
      <c r="MGL44" s="244"/>
      <c r="MGM44" s="244"/>
      <c r="MGN44" s="244"/>
      <c r="MGO44" s="244"/>
      <c r="MGP44" s="244"/>
      <c r="MGQ44" s="244"/>
      <c r="MGR44" s="244"/>
      <c r="MGS44" s="244"/>
      <c r="MGT44" s="244"/>
      <c r="MGU44" s="244"/>
      <c r="MGV44" s="244"/>
      <c r="MGW44" s="244"/>
      <c r="MGX44" s="244"/>
      <c r="MGY44" s="244"/>
      <c r="MGZ44" s="244"/>
      <c r="MHA44" s="244"/>
      <c r="MHB44" s="244"/>
      <c r="MHC44" s="244"/>
      <c r="MHD44" s="244"/>
      <c r="MHE44" s="244"/>
      <c r="MHF44" s="244"/>
      <c r="MHG44" s="244"/>
      <c r="MHH44" s="244"/>
      <c r="MHI44" s="244"/>
      <c r="MHJ44" s="244"/>
      <c r="MHK44" s="244"/>
      <c r="MHL44" s="244"/>
      <c r="MHM44" s="244"/>
      <c r="MHN44" s="244"/>
      <c r="MHO44" s="244"/>
      <c r="MHP44" s="244"/>
      <c r="MHQ44" s="244"/>
      <c r="MHR44" s="244"/>
      <c r="MHS44" s="244"/>
      <c r="MHT44" s="244"/>
      <c r="MHU44" s="244"/>
      <c r="MHV44" s="244"/>
      <c r="MHW44" s="244"/>
      <c r="MHX44" s="244"/>
      <c r="MHY44" s="244"/>
      <c r="MHZ44" s="244"/>
      <c r="MIA44" s="244"/>
      <c r="MIB44" s="244"/>
      <c r="MIC44" s="244"/>
      <c r="MID44" s="244"/>
      <c r="MIE44" s="244"/>
      <c r="MIF44" s="244"/>
      <c r="MIG44" s="244"/>
      <c r="MIH44" s="244"/>
      <c r="MII44" s="244"/>
      <c r="MIJ44" s="244"/>
      <c r="MIK44" s="244"/>
      <c r="MIL44" s="244"/>
      <c r="MIM44" s="244"/>
      <c r="MIN44" s="244"/>
      <c r="MIO44" s="244"/>
      <c r="MIP44" s="244"/>
      <c r="MIQ44" s="244"/>
      <c r="MIR44" s="244"/>
      <c r="MIS44" s="244"/>
      <c r="MIT44" s="244"/>
      <c r="MIU44" s="244"/>
      <c r="MIV44" s="244"/>
      <c r="MIW44" s="244"/>
      <c r="MIX44" s="244"/>
      <c r="MIY44" s="244"/>
      <c r="MIZ44" s="244"/>
      <c r="MJA44" s="244"/>
      <c r="MJB44" s="244"/>
      <c r="MJC44" s="244"/>
      <c r="MJD44" s="244"/>
      <c r="MJE44" s="244"/>
      <c r="MJF44" s="244"/>
      <c r="MJG44" s="244"/>
      <c r="MJH44" s="244"/>
      <c r="MJI44" s="244"/>
      <c r="MJJ44" s="244"/>
      <c r="MJK44" s="244"/>
      <c r="MJL44" s="244"/>
      <c r="MJM44" s="244"/>
      <c r="MJN44" s="244"/>
      <c r="MJO44" s="244"/>
      <c r="MJP44" s="244"/>
      <c r="MJQ44" s="244"/>
      <c r="MJR44" s="244"/>
      <c r="MJS44" s="244"/>
      <c r="MJT44" s="244"/>
      <c r="MJU44" s="244"/>
      <c r="MJV44" s="244"/>
      <c r="MJW44" s="244"/>
      <c r="MJX44" s="244"/>
      <c r="MJY44" s="244"/>
      <c r="MJZ44" s="244"/>
      <c r="MKA44" s="244"/>
      <c r="MKB44" s="244"/>
      <c r="MKC44" s="244"/>
      <c r="MKD44" s="244"/>
      <c r="MKE44" s="244"/>
      <c r="MKF44" s="244"/>
      <c r="MKG44" s="244"/>
      <c r="MKH44" s="244"/>
      <c r="MKI44" s="244"/>
      <c r="MKJ44" s="244"/>
      <c r="MKK44" s="244"/>
      <c r="MKL44" s="244"/>
      <c r="MKM44" s="244"/>
      <c r="MKN44" s="244"/>
      <c r="MKO44" s="244"/>
      <c r="MKP44" s="244"/>
      <c r="MKQ44" s="244"/>
      <c r="MKR44" s="244"/>
      <c r="MKS44" s="244"/>
      <c r="MKT44" s="244"/>
      <c r="MKU44" s="244"/>
      <c r="MKV44" s="244"/>
      <c r="MKW44" s="244"/>
      <c r="MKX44" s="244"/>
      <c r="MKY44" s="244"/>
      <c r="MKZ44" s="244"/>
      <c r="MLA44" s="244"/>
      <c r="MLB44" s="244"/>
      <c r="MLC44" s="244"/>
      <c r="MLD44" s="244"/>
      <c r="MLE44" s="244"/>
      <c r="MLF44" s="244"/>
      <c r="MLG44" s="244"/>
      <c r="MLH44" s="244"/>
      <c r="MLI44" s="244"/>
      <c r="MLJ44" s="244"/>
      <c r="MLK44" s="244"/>
      <c r="MLL44" s="244"/>
      <c r="MLM44" s="244"/>
      <c r="MLN44" s="244"/>
      <c r="MLO44" s="244"/>
      <c r="MLP44" s="244"/>
      <c r="MLQ44" s="244"/>
      <c r="MLR44" s="244"/>
      <c r="MLS44" s="244"/>
      <c r="MLT44" s="244"/>
      <c r="MLU44" s="244"/>
      <c r="MLV44" s="244"/>
      <c r="MLW44" s="244"/>
      <c r="MLX44" s="244"/>
      <c r="MLY44" s="244"/>
      <c r="MLZ44" s="244"/>
      <c r="MMA44" s="244"/>
      <c r="MMB44" s="244"/>
      <c r="MMC44" s="244"/>
      <c r="MMD44" s="244"/>
      <c r="MME44" s="244"/>
      <c r="MMF44" s="244"/>
      <c r="MMG44" s="244"/>
      <c r="MMH44" s="244"/>
      <c r="MMI44" s="244"/>
      <c r="MMJ44" s="244"/>
      <c r="MMK44" s="244"/>
      <c r="MML44" s="244"/>
      <c r="MMM44" s="244"/>
      <c r="MMN44" s="244"/>
      <c r="MMO44" s="244"/>
      <c r="MMP44" s="244"/>
      <c r="MMQ44" s="244"/>
      <c r="MMR44" s="244"/>
      <c r="MMS44" s="244"/>
      <c r="MMT44" s="244"/>
      <c r="MMU44" s="244"/>
      <c r="MMV44" s="244"/>
      <c r="MMW44" s="244"/>
      <c r="MMX44" s="244"/>
      <c r="MMY44" s="244"/>
      <c r="MMZ44" s="244"/>
      <c r="MNA44" s="244"/>
      <c r="MNB44" s="244"/>
      <c r="MNC44" s="244"/>
      <c r="MND44" s="244"/>
      <c r="MNE44" s="244"/>
      <c r="MNF44" s="244"/>
      <c r="MNG44" s="244"/>
      <c r="MNH44" s="244"/>
      <c r="MNI44" s="244"/>
      <c r="MNJ44" s="244"/>
      <c r="MNK44" s="244"/>
      <c r="MNL44" s="244"/>
      <c r="MNM44" s="244"/>
      <c r="MNN44" s="244"/>
      <c r="MNO44" s="244"/>
      <c r="MNP44" s="244"/>
      <c r="MNQ44" s="244"/>
      <c r="MNR44" s="244"/>
      <c r="MNS44" s="244"/>
      <c r="MNT44" s="244"/>
      <c r="MNU44" s="244"/>
      <c r="MNV44" s="244"/>
      <c r="MNW44" s="244"/>
      <c r="MNX44" s="244"/>
      <c r="MNY44" s="244"/>
      <c r="MNZ44" s="244"/>
      <c r="MOA44" s="244"/>
      <c r="MOB44" s="244"/>
      <c r="MOC44" s="244"/>
      <c r="MOD44" s="244"/>
      <c r="MOE44" s="244"/>
      <c r="MOF44" s="244"/>
      <c r="MOG44" s="244"/>
      <c r="MOH44" s="244"/>
      <c r="MOI44" s="244"/>
      <c r="MOJ44" s="244"/>
      <c r="MOK44" s="244"/>
      <c r="MOL44" s="244"/>
      <c r="MOM44" s="244"/>
      <c r="MON44" s="244"/>
      <c r="MOO44" s="244"/>
      <c r="MOP44" s="244"/>
      <c r="MOQ44" s="244"/>
      <c r="MOR44" s="244"/>
      <c r="MOS44" s="244"/>
      <c r="MOT44" s="244"/>
      <c r="MOU44" s="244"/>
      <c r="MOV44" s="244"/>
      <c r="MOW44" s="244"/>
      <c r="MOX44" s="244"/>
      <c r="MOY44" s="244"/>
      <c r="MOZ44" s="244"/>
      <c r="MPA44" s="244"/>
      <c r="MPB44" s="244"/>
      <c r="MPC44" s="244"/>
      <c r="MPD44" s="244"/>
      <c r="MPE44" s="244"/>
      <c r="MPF44" s="244"/>
      <c r="MPG44" s="244"/>
      <c r="MPH44" s="244"/>
      <c r="MPI44" s="244"/>
      <c r="MPJ44" s="244"/>
      <c r="MPK44" s="244"/>
      <c r="MPL44" s="244"/>
      <c r="MPM44" s="244"/>
      <c r="MPN44" s="244"/>
      <c r="MPO44" s="244"/>
      <c r="MPP44" s="244"/>
      <c r="MPQ44" s="244"/>
      <c r="MPR44" s="244"/>
      <c r="MPS44" s="244"/>
      <c r="MPT44" s="244"/>
      <c r="MPU44" s="244"/>
      <c r="MPV44" s="244"/>
      <c r="MPW44" s="244"/>
      <c r="MPX44" s="244"/>
      <c r="MPY44" s="244"/>
      <c r="MPZ44" s="244"/>
      <c r="MQA44" s="244"/>
      <c r="MQB44" s="244"/>
      <c r="MQC44" s="244"/>
      <c r="MQD44" s="244"/>
      <c r="MQE44" s="244"/>
      <c r="MQF44" s="244"/>
      <c r="MQG44" s="244"/>
      <c r="MQH44" s="244"/>
      <c r="MQI44" s="244"/>
      <c r="MQJ44" s="244"/>
      <c r="MQK44" s="244"/>
      <c r="MQL44" s="244"/>
      <c r="MQM44" s="244"/>
      <c r="MQN44" s="244"/>
      <c r="MQO44" s="244"/>
      <c r="MQP44" s="244"/>
      <c r="MQQ44" s="244"/>
      <c r="MQR44" s="244"/>
      <c r="MQS44" s="244"/>
      <c r="MQT44" s="244"/>
      <c r="MQU44" s="244"/>
      <c r="MQV44" s="244"/>
      <c r="MQW44" s="244"/>
      <c r="MQX44" s="244"/>
      <c r="MQY44" s="244"/>
      <c r="MQZ44" s="244"/>
      <c r="MRA44" s="244"/>
      <c r="MRB44" s="244"/>
      <c r="MRC44" s="244"/>
      <c r="MRD44" s="244"/>
      <c r="MRE44" s="244"/>
      <c r="MRF44" s="244"/>
      <c r="MRG44" s="244"/>
      <c r="MRH44" s="244"/>
      <c r="MRI44" s="244"/>
      <c r="MRJ44" s="244"/>
      <c r="MRK44" s="244"/>
      <c r="MRL44" s="244"/>
      <c r="MRM44" s="244"/>
      <c r="MRN44" s="244"/>
      <c r="MRO44" s="244"/>
      <c r="MRP44" s="244"/>
      <c r="MRQ44" s="244"/>
      <c r="MRR44" s="244"/>
      <c r="MRS44" s="244"/>
      <c r="MRT44" s="244"/>
      <c r="MRU44" s="244"/>
      <c r="MRV44" s="244"/>
      <c r="MRW44" s="244"/>
      <c r="MRX44" s="244"/>
      <c r="MRY44" s="244"/>
      <c r="MRZ44" s="244"/>
      <c r="MSA44" s="244"/>
      <c r="MSB44" s="244"/>
      <c r="MSC44" s="244"/>
      <c r="MSD44" s="244"/>
      <c r="MSE44" s="244"/>
      <c r="MSF44" s="244"/>
      <c r="MSG44" s="244"/>
      <c r="MSH44" s="244"/>
      <c r="MSI44" s="244"/>
      <c r="MSJ44" s="244"/>
      <c r="MSK44" s="244"/>
      <c r="MSL44" s="244"/>
      <c r="MSM44" s="244"/>
      <c r="MSN44" s="244"/>
      <c r="MSO44" s="244"/>
      <c r="MSP44" s="244"/>
      <c r="MSQ44" s="244"/>
      <c r="MSR44" s="244"/>
      <c r="MSS44" s="244"/>
      <c r="MST44" s="244"/>
      <c r="MSU44" s="244"/>
      <c r="MSV44" s="244"/>
      <c r="MSW44" s="244"/>
      <c r="MSX44" s="244"/>
      <c r="MSY44" s="244"/>
      <c r="MSZ44" s="244"/>
      <c r="MTA44" s="244"/>
      <c r="MTB44" s="244"/>
      <c r="MTC44" s="244"/>
      <c r="MTD44" s="244"/>
      <c r="MTE44" s="244"/>
      <c r="MTF44" s="244"/>
      <c r="MTG44" s="244"/>
      <c r="MTH44" s="244"/>
      <c r="MTI44" s="244"/>
      <c r="MTJ44" s="244"/>
      <c r="MTK44" s="244"/>
      <c r="MTL44" s="244"/>
      <c r="MTM44" s="244"/>
      <c r="MTN44" s="244"/>
      <c r="MTO44" s="244"/>
      <c r="MTP44" s="244"/>
      <c r="MTQ44" s="244"/>
      <c r="MTR44" s="244"/>
      <c r="MTS44" s="244"/>
      <c r="MTT44" s="244"/>
      <c r="MTU44" s="244"/>
      <c r="MTV44" s="244"/>
      <c r="MTW44" s="244"/>
      <c r="MTX44" s="244"/>
      <c r="MTY44" s="244"/>
      <c r="MTZ44" s="244"/>
      <c r="MUA44" s="244"/>
      <c r="MUB44" s="244"/>
      <c r="MUC44" s="244"/>
      <c r="MUD44" s="244"/>
      <c r="MUE44" s="244"/>
      <c r="MUF44" s="244"/>
      <c r="MUG44" s="244"/>
      <c r="MUH44" s="244"/>
      <c r="MUI44" s="244"/>
      <c r="MUJ44" s="244"/>
      <c r="MUK44" s="244"/>
      <c r="MUL44" s="244"/>
      <c r="MUM44" s="244"/>
      <c r="MUN44" s="244"/>
      <c r="MUO44" s="244"/>
      <c r="MUP44" s="244"/>
      <c r="MUQ44" s="244"/>
      <c r="MUR44" s="244"/>
      <c r="MUS44" s="244"/>
      <c r="MUT44" s="244"/>
      <c r="MUU44" s="244"/>
      <c r="MUV44" s="244"/>
      <c r="MUW44" s="244"/>
      <c r="MUX44" s="244"/>
      <c r="MUY44" s="244"/>
      <c r="MUZ44" s="244"/>
      <c r="MVA44" s="244"/>
      <c r="MVB44" s="244"/>
      <c r="MVC44" s="244"/>
      <c r="MVD44" s="244"/>
      <c r="MVE44" s="244"/>
      <c r="MVF44" s="244"/>
      <c r="MVG44" s="244"/>
      <c r="MVH44" s="244"/>
      <c r="MVI44" s="244"/>
      <c r="MVJ44" s="244"/>
      <c r="MVK44" s="244"/>
      <c r="MVL44" s="244"/>
      <c r="MVM44" s="244"/>
      <c r="MVN44" s="244"/>
      <c r="MVO44" s="244"/>
      <c r="MVP44" s="244"/>
      <c r="MVQ44" s="244"/>
      <c r="MVR44" s="244"/>
      <c r="MVS44" s="244"/>
      <c r="MVT44" s="244"/>
      <c r="MVU44" s="244"/>
      <c r="MVV44" s="244"/>
      <c r="MVW44" s="244"/>
      <c r="MVX44" s="244"/>
      <c r="MVY44" s="244"/>
      <c r="MVZ44" s="244"/>
      <c r="MWA44" s="244"/>
      <c r="MWB44" s="244"/>
      <c r="MWC44" s="244"/>
      <c r="MWD44" s="244"/>
      <c r="MWE44" s="244"/>
      <c r="MWF44" s="244"/>
      <c r="MWG44" s="244"/>
      <c r="MWH44" s="244"/>
      <c r="MWI44" s="244"/>
      <c r="MWJ44" s="244"/>
      <c r="MWK44" s="244"/>
      <c r="MWL44" s="244"/>
      <c r="MWM44" s="244"/>
      <c r="MWN44" s="244"/>
      <c r="MWO44" s="244"/>
      <c r="MWP44" s="244"/>
      <c r="MWQ44" s="244"/>
      <c r="MWR44" s="244"/>
      <c r="MWS44" s="244"/>
      <c r="MWT44" s="244"/>
      <c r="MWU44" s="244"/>
      <c r="MWV44" s="244"/>
      <c r="MWW44" s="244"/>
      <c r="MWX44" s="244"/>
      <c r="MWY44" s="244"/>
      <c r="MWZ44" s="244"/>
      <c r="MXA44" s="244"/>
      <c r="MXB44" s="244"/>
      <c r="MXC44" s="244"/>
      <c r="MXD44" s="244"/>
      <c r="MXE44" s="244"/>
      <c r="MXF44" s="244"/>
      <c r="MXG44" s="244"/>
      <c r="MXH44" s="244"/>
      <c r="MXI44" s="244"/>
      <c r="MXJ44" s="244"/>
      <c r="MXK44" s="244"/>
      <c r="MXL44" s="244"/>
      <c r="MXM44" s="244"/>
      <c r="MXN44" s="244"/>
      <c r="MXO44" s="244"/>
      <c r="MXP44" s="244"/>
      <c r="MXQ44" s="244"/>
      <c r="MXR44" s="244"/>
      <c r="MXS44" s="244"/>
      <c r="MXT44" s="244"/>
      <c r="MXU44" s="244"/>
      <c r="MXV44" s="244"/>
      <c r="MXW44" s="244"/>
      <c r="MXX44" s="244"/>
      <c r="MXY44" s="244"/>
      <c r="MXZ44" s="244"/>
      <c r="MYA44" s="244"/>
      <c r="MYB44" s="244"/>
      <c r="MYC44" s="244"/>
      <c r="MYD44" s="244"/>
      <c r="MYE44" s="244"/>
      <c r="MYF44" s="244"/>
      <c r="MYG44" s="244"/>
      <c r="MYH44" s="244"/>
      <c r="MYI44" s="244"/>
      <c r="MYJ44" s="244"/>
      <c r="MYK44" s="244"/>
      <c r="MYL44" s="244"/>
      <c r="MYM44" s="244"/>
      <c r="MYN44" s="244"/>
      <c r="MYO44" s="244"/>
      <c r="MYP44" s="244"/>
      <c r="MYQ44" s="244"/>
      <c r="MYR44" s="244"/>
      <c r="MYS44" s="244"/>
      <c r="MYT44" s="244"/>
      <c r="MYU44" s="244"/>
      <c r="MYV44" s="244"/>
      <c r="MYW44" s="244"/>
      <c r="MYX44" s="244"/>
      <c r="MYY44" s="244"/>
      <c r="MYZ44" s="244"/>
      <c r="MZA44" s="244"/>
      <c r="MZB44" s="244"/>
      <c r="MZC44" s="244"/>
      <c r="MZD44" s="244"/>
      <c r="MZE44" s="244"/>
      <c r="MZF44" s="244"/>
      <c r="MZG44" s="244"/>
      <c r="MZH44" s="244"/>
      <c r="MZI44" s="244"/>
      <c r="MZJ44" s="244"/>
      <c r="MZK44" s="244"/>
      <c r="MZL44" s="244"/>
      <c r="MZM44" s="244"/>
      <c r="MZN44" s="244"/>
      <c r="MZO44" s="244"/>
      <c r="MZP44" s="244"/>
      <c r="MZQ44" s="244"/>
      <c r="MZR44" s="244"/>
      <c r="MZS44" s="244"/>
      <c r="MZT44" s="244"/>
      <c r="MZU44" s="244"/>
      <c r="MZV44" s="244"/>
      <c r="MZW44" s="244"/>
      <c r="MZX44" s="244"/>
      <c r="MZY44" s="244"/>
      <c r="MZZ44" s="244"/>
      <c r="NAA44" s="244"/>
      <c r="NAB44" s="244"/>
      <c r="NAC44" s="244"/>
      <c r="NAD44" s="244"/>
      <c r="NAE44" s="244"/>
      <c r="NAF44" s="244"/>
      <c r="NAG44" s="244"/>
      <c r="NAH44" s="244"/>
      <c r="NAI44" s="244"/>
      <c r="NAJ44" s="244"/>
      <c r="NAK44" s="244"/>
      <c r="NAL44" s="244"/>
      <c r="NAM44" s="244"/>
      <c r="NAN44" s="244"/>
      <c r="NAO44" s="244"/>
      <c r="NAP44" s="244"/>
      <c r="NAQ44" s="244"/>
      <c r="NAR44" s="244"/>
      <c r="NAS44" s="244"/>
      <c r="NAT44" s="244"/>
      <c r="NAU44" s="244"/>
      <c r="NAV44" s="244"/>
      <c r="NAW44" s="244"/>
      <c r="NAX44" s="244"/>
      <c r="NAY44" s="244"/>
      <c r="NAZ44" s="244"/>
      <c r="NBA44" s="244"/>
      <c r="NBB44" s="244"/>
      <c r="NBC44" s="244"/>
      <c r="NBD44" s="244"/>
      <c r="NBE44" s="244"/>
      <c r="NBF44" s="244"/>
      <c r="NBG44" s="244"/>
      <c r="NBH44" s="244"/>
      <c r="NBI44" s="244"/>
      <c r="NBJ44" s="244"/>
      <c r="NBK44" s="244"/>
      <c r="NBL44" s="244"/>
      <c r="NBM44" s="244"/>
      <c r="NBN44" s="244"/>
      <c r="NBO44" s="244"/>
      <c r="NBP44" s="244"/>
      <c r="NBQ44" s="244"/>
      <c r="NBR44" s="244"/>
      <c r="NBS44" s="244"/>
      <c r="NBT44" s="244"/>
      <c r="NBU44" s="244"/>
      <c r="NBV44" s="244"/>
      <c r="NBW44" s="244"/>
      <c r="NBX44" s="244"/>
      <c r="NBY44" s="244"/>
      <c r="NBZ44" s="244"/>
      <c r="NCA44" s="244"/>
      <c r="NCB44" s="244"/>
      <c r="NCC44" s="244"/>
      <c r="NCD44" s="244"/>
      <c r="NCE44" s="244"/>
      <c r="NCF44" s="244"/>
      <c r="NCG44" s="244"/>
      <c r="NCH44" s="244"/>
      <c r="NCI44" s="244"/>
      <c r="NCJ44" s="244"/>
      <c r="NCK44" s="244"/>
      <c r="NCL44" s="244"/>
      <c r="NCM44" s="244"/>
      <c r="NCN44" s="244"/>
      <c r="NCO44" s="244"/>
      <c r="NCP44" s="244"/>
      <c r="NCQ44" s="244"/>
      <c r="NCR44" s="244"/>
      <c r="NCS44" s="244"/>
      <c r="NCT44" s="244"/>
      <c r="NCU44" s="244"/>
      <c r="NCV44" s="244"/>
      <c r="NCW44" s="244"/>
      <c r="NCX44" s="244"/>
      <c r="NCY44" s="244"/>
      <c r="NCZ44" s="244"/>
      <c r="NDA44" s="244"/>
      <c r="NDB44" s="244"/>
      <c r="NDC44" s="244"/>
      <c r="NDD44" s="244"/>
      <c r="NDE44" s="244"/>
      <c r="NDF44" s="244"/>
      <c r="NDG44" s="244"/>
      <c r="NDH44" s="244"/>
      <c r="NDI44" s="244"/>
      <c r="NDJ44" s="244"/>
      <c r="NDK44" s="244"/>
      <c r="NDL44" s="244"/>
      <c r="NDM44" s="244"/>
      <c r="NDN44" s="244"/>
      <c r="NDO44" s="244"/>
      <c r="NDP44" s="244"/>
      <c r="NDQ44" s="244"/>
      <c r="NDR44" s="244"/>
      <c r="NDS44" s="244"/>
      <c r="NDT44" s="244"/>
      <c r="NDU44" s="244"/>
      <c r="NDV44" s="244"/>
      <c r="NDW44" s="244"/>
      <c r="NDX44" s="244"/>
      <c r="NDY44" s="244"/>
      <c r="NDZ44" s="244"/>
      <c r="NEA44" s="244"/>
      <c r="NEB44" s="244"/>
      <c r="NEC44" s="244"/>
      <c r="NED44" s="244"/>
      <c r="NEE44" s="244"/>
      <c r="NEF44" s="244"/>
      <c r="NEG44" s="244"/>
      <c r="NEH44" s="244"/>
      <c r="NEI44" s="244"/>
      <c r="NEJ44" s="244"/>
      <c r="NEK44" s="244"/>
      <c r="NEL44" s="244"/>
      <c r="NEM44" s="244"/>
      <c r="NEN44" s="244"/>
      <c r="NEO44" s="244"/>
      <c r="NEP44" s="244"/>
      <c r="NEQ44" s="244"/>
      <c r="NER44" s="244"/>
      <c r="NES44" s="244"/>
      <c r="NET44" s="244"/>
      <c r="NEU44" s="244"/>
      <c r="NEV44" s="244"/>
      <c r="NEW44" s="244"/>
      <c r="NEX44" s="244"/>
      <c r="NEY44" s="244"/>
      <c r="NEZ44" s="244"/>
      <c r="NFA44" s="244"/>
      <c r="NFB44" s="244"/>
      <c r="NFC44" s="244"/>
      <c r="NFD44" s="244"/>
      <c r="NFE44" s="244"/>
      <c r="NFF44" s="244"/>
      <c r="NFG44" s="244"/>
      <c r="NFH44" s="244"/>
      <c r="NFI44" s="244"/>
      <c r="NFJ44" s="244"/>
      <c r="NFK44" s="244"/>
      <c r="NFL44" s="244"/>
      <c r="NFM44" s="244"/>
      <c r="NFN44" s="244"/>
      <c r="NFO44" s="244"/>
      <c r="NFP44" s="244"/>
      <c r="NFQ44" s="244"/>
      <c r="NFR44" s="244"/>
      <c r="NFS44" s="244"/>
      <c r="NFT44" s="244"/>
      <c r="NFU44" s="244"/>
      <c r="NFV44" s="244"/>
      <c r="NFW44" s="244"/>
      <c r="NFX44" s="244"/>
      <c r="NFY44" s="244"/>
      <c r="NFZ44" s="244"/>
      <c r="NGA44" s="244"/>
      <c r="NGB44" s="244"/>
      <c r="NGC44" s="244"/>
      <c r="NGD44" s="244"/>
      <c r="NGE44" s="244"/>
      <c r="NGF44" s="244"/>
      <c r="NGG44" s="244"/>
      <c r="NGH44" s="244"/>
      <c r="NGI44" s="244"/>
      <c r="NGJ44" s="244"/>
      <c r="NGK44" s="244"/>
      <c r="NGL44" s="244"/>
      <c r="NGM44" s="244"/>
      <c r="NGN44" s="244"/>
      <c r="NGO44" s="244"/>
      <c r="NGP44" s="244"/>
      <c r="NGQ44" s="244"/>
      <c r="NGR44" s="244"/>
      <c r="NGS44" s="244"/>
      <c r="NGT44" s="244"/>
      <c r="NGU44" s="244"/>
      <c r="NGV44" s="244"/>
      <c r="NGW44" s="244"/>
      <c r="NGX44" s="244"/>
      <c r="NGY44" s="244"/>
      <c r="NGZ44" s="244"/>
      <c r="NHA44" s="244"/>
      <c r="NHB44" s="244"/>
      <c r="NHC44" s="244"/>
      <c r="NHD44" s="244"/>
      <c r="NHE44" s="244"/>
      <c r="NHF44" s="244"/>
      <c r="NHG44" s="244"/>
      <c r="NHH44" s="244"/>
      <c r="NHI44" s="244"/>
      <c r="NHJ44" s="244"/>
      <c r="NHK44" s="244"/>
      <c r="NHL44" s="244"/>
      <c r="NHM44" s="244"/>
      <c r="NHN44" s="244"/>
      <c r="NHO44" s="244"/>
      <c r="NHP44" s="244"/>
      <c r="NHQ44" s="244"/>
      <c r="NHR44" s="244"/>
      <c r="NHS44" s="244"/>
      <c r="NHT44" s="244"/>
      <c r="NHU44" s="244"/>
      <c r="NHV44" s="244"/>
      <c r="NHW44" s="244"/>
      <c r="NHX44" s="244"/>
      <c r="NHY44" s="244"/>
      <c r="NHZ44" s="244"/>
      <c r="NIA44" s="244"/>
      <c r="NIB44" s="244"/>
      <c r="NIC44" s="244"/>
      <c r="NID44" s="244"/>
      <c r="NIE44" s="244"/>
      <c r="NIF44" s="244"/>
      <c r="NIG44" s="244"/>
      <c r="NIH44" s="244"/>
      <c r="NII44" s="244"/>
      <c r="NIJ44" s="244"/>
      <c r="NIK44" s="244"/>
      <c r="NIL44" s="244"/>
      <c r="NIM44" s="244"/>
      <c r="NIN44" s="244"/>
      <c r="NIO44" s="244"/>
      <c r="NIP44" s="244"/>
      <c r="NIQ44" s="244"/>
      <c r="NIR44" s="244"/>
      <c r="NIS44" s="244"/>
      <c r="NIT44" s="244"/>
      <c r="NIU44" s="244"/>
      <c r="NIV44" s="244"/>
      <c r="NIW44" s="244"/>
      <c r="NIX44" s="244"/>
      <c r="NIY44" s="244"/>
      <c r="NIZ44" s="244"/>
      <c r="NJA44" s="244"/>
      <c r="NJB44" s="244"/>
      <c r="NJC44" s="244"/>
      <c r="NJD44" s="244"/>
      <c r="NJE44" s="244"/>
      <c r="NJF44" s="244"/>
      <c r="NJG44" s="244"/>
      <c r="NJH44" s="244"/>
      <c r="NJI44" s="244"/>
      <c r="NJJ44" s="244"/>
      <c r="NJK44" s="244"/>
      <c r="NJL44" s="244"/>
      <c r="NJM44" s="244"/>
      <c r="NJN44" s="244"/>
      <c r="NJO44" s="244"/>
      <c r="NJP44" s="244"/>
      <c r="NJQ44" s="244"/>
      <c r="NJR44" s="244"/>
      <c r="NJS44" s="244"/>
      <c r="NJT44" s="244"/>
      <c r="NJU44" s="244"/>
      <c r="NJV44" s="244"/>
      <c r="NJW44" s="244"/>
      <c r="NJX44" s="244"/>
      <c r="NJY44" s="244"/>
      <c r="NJZ44" s="244"/>
      <c r="NKA44" s="244"/>
      <c r="NKB44" s="244"/>
      <c r="NKC44" s="244"/>
      <c r="NKD44" s="244"/>
      <c r="NKE44" s="244"/>
      <c r="NKF44" s="244"/>
      <c r="NKG44" s="244"/>
      <c r="NKH44" s="244"/>
      <c r="NKI44" s="244"/>
      <c r="NKJ44" s="244"/>
      <c r="NKK44" s="244"/>
      <c r="NKL44" s="244"/>
      <c r="NKM44" s="244"/>
      <c r="NKN44" s="244"/>
      <c r="NKO44" s="244"/>
      <c r="NKP44" s="244"/>
      <c r="NKQ44" s="244"/>
      <c r="NKR44" s="244"/>
      <c r="NKS44" s="244"/>
      <c r="NKT44" s="244"/>
      <c r="NKU44" s="244"/>
      <c r="NKV44" s="244"/>
      <c r="NKW44" s="244"/>
      <c r="NKX44" s="244"/>
      <c r="NKY44" s="244"/>
      <c r="NKZ44" s="244"/>
      <c r="NLA44" s="244"/>
      <c r="NLB44" s="244"/>
      <c r="NLC44" s="244"/>
      <c r="NLD44" s="244"/>
      <c r="NLE44" s="244"/>
      <c r="NLF44" s="244"/>
      <c r="NLG44" s="244"/>
      <c r="NLH44" s="244"/>
      <c r="NLI44" s="244"/>
      <c r="NLJ44" s="244"/>
      <c r="NLK44" s="244"/>
      <c r="NLL44" s="244"/>
      <c r="NLM44" s="244"/>
      <c r="NLN44" s="244"/>
      <c r="NLO44" s="244"/>
      <c r="NLP44" s="244"/>
      <c r="NLQ44" s="244"/>
      <c r="NLR44" s="244"/>
      <c r="NLS44" s="244"/>
      <c r="NLT44" s="244"/>
      <c r="NLU44" s="244"/>
      <c r="NLV44" s="244"/>
      <c r="NLW44" s="244"/>
      <c r="NLX44" s="244"/>
      <c r="NLY44" s="244"/>
      <c r="NLZ44" s="244"/>
      <c r="NMA44" s="244"/>
      <c r="NMB44" s="244"/>
      <c r="NMC44" s="244"/>
      <c r="NMD44" s="244"/>
      <c r="NME44" s="244"/>
      <c r="NMF44" s="244"/>
      <c r="NMG44" s="244"/>
      <c r="NMH44" s="244"/>
      <c r="NMI44" s="244"/>
      <c r="NMJ44" s="244"/>
      <c r="NMK44" s="244"/>
      <c r="NML44" s="244"/>
      <c r="NMM44" s="244"/>
      <c r="NMN44" s="244"/>
      <c r="NMO44" s="244"/>
      <c r="NMP44" s="244"/>
      <c r="NMQ44" s="244"/>
      <c r="NMR44" s="244"/>
      <c r="NMS44" s="244"/>
      <c r="NMT44" s="244"/>
      <c r="NMU44" s="244"/>
      <c r="NMV44" s="244"/>
      <c r="NMW44" s="244"/>
      <c r="NMX44" s="244"/>
      <c r="NMY44" s="244"/>
      <c r="NMZ44" s="244"/>
      <c r="NNA44" s="244"/>
      <c r="NNB44" s="244"/>
      <c r="NNC44" s="244"/>
      <c r="NND44" s="244"/>
      <c r="NNE44" s="244"/>
      <c r="NNF44" s="244"/>
      <c r="NNG44" s="244"/>
      <c r="NNH44" s="244"/>
      <c r="NNI44" s="244"/>
      <c r="NNJ44" s="244"/>
      <c r="NNK44" s="244"/>
      <c r="NNL44" s="244"/>
      <c r="NNM44" s="244"/>
      <c r="NNN44" s="244"/>
      <c r="NNO44" s="244"/>
      <c r="NNP44" s="244"/>
      <c r="NNQ44" s="244"/>
      <c r="NNR44" s="244"/>
      <c r="NNS44" s="244"/>
      <c r="NNT44" s="244"/>
      <c r="NNU44" s="244"/>
      <c r="NNV44" s="244"/>
      <c r="NNW44" s="244"/>
      <c r="NNX44" s="244"/>
      <c r="NNY44" s="244"/>
      <c r="NNZ44" s="244"/>
      <c r="NOA44" s="244"/>
      <c r="NOB44" s="244"/>
      <c r="NOC44" s="244"/>
      <c r="NOD44" s="244"/>
      <c r="NOE44" s="244"/>
      <c r="NOF44" s="244"/>
      <c r="NOG44" s="244"/>
      <c r="NOH44" s="244"/>
      <c r="NOI44" s="244"/>
      <c r="NOJ44" s="244"/>
      <c r="NOK44" s="244"/>
      <c r="NOL44" s="244"/>
      <c r="NOM44" s="244"/>
      <c r="NON44" s="244"/>
      <c r="NOO44" s="244"/>
      <c r="NOP44" s="244"/>
      <c r="NOQ44" s="244"/>
      <c r="NOR44" s="244"/>
      <c r="NOS44" s="244"/>
      <c r="NOT44" s="244"/>
      <c r="NOU44" s="244"/>
      <c r="NOV44" s="244"/>
      <c r="NOW44" s="244"/>
      <c r="NOX44" s="244"/>
      <c r="NOY44" s="244"/>
      <c r="NOZ44" s="244"/>
      <c r="NPA44" s="244"/>
      <c r="NPB44" s="244"/>
      <c r="NPC44" s="244"/>
      <c r="NPD44" s="244"/>
      <c r="NPE44" s="244"/>
      <c r="NPF44" s="244"/>
      <c r="NPG44" s="244"/>
      <c r="NPH44" s="244"/>
      <c r="NPI44" s="244"/>
      <c r="NPJ44" s="244"/>
      <c r="NPK44" s="244"/>
      <c r="NPL44" s="244"/>
      <c r="NPM44" s="244"/>
      <c r="NPN44" s="244"/>
      <c r="NPO44" s="244"/>
      <c r="NPP44" s="244"/>
      <c r="NPQ44" s="244"/>
      <c r="NPR44" s="244"/>
      <c r="NPS44" s="244"/>
      <c r="NPT44" s="244"/>
      <c r="NPU44" s="244"/>
      <c r="NPV44" s="244"/>
      <c r="NPW44" s="244"/>
      <c r="NPX44" s="244"/>
      <c r="NPY44" s="244"/>
      <c r="NPZ44" s="244"/>
      <c r="NQA44" s="244"/>
      <c r="NQB44" s="244"/>
      <c r="NQC44" s="244"/>
      <c r="NQD44" s="244"/>
      <c r="NQE44" s="244"/>
      <c r="NQF44" s="244"/>
      <c r="NQG44" s="244"/>
      <c r="NQH44" s="244"/>
      <c r="NQI44" s="244"/>
      <c r="NQJ44" s="244"/>
      <c r="NQK44" s="244"/>
      <c r="NQL44" s="244"/>
      <c r="NQM44" s="244"/>
      <c r="NQN44" s="244"/>
      <c r="NQO44" s="244"/>
      <c r="NQP44" s="244"/>
      <c r="NQQ44" s="244"/>
      <c r="NQR44" s="244"/>
      <c r="NQS44" s="244"/>
      <c r="NQT44" s="244"/>
      <c r="NQU44" s="244"/>
      <c r="NQV44" s="244"/>
      <c r="NQW44" s="244"/>
      <c r="NQX44" s="244"/>
      <c r="NQY44" s="244"/>
      <c r="NQZ44" s="244"/>
      <c r="NRA44" s="244"/>
      <c r="NRB44" s="244"/>
      <c r="NRC44" s="244"/>
      <c r="NRD44" s="244"/>
      <c r="NRE44" s="244"/>
      <c r="NRF44" s="244"/>
      <c r="NRG44" s="244"/>
      <c r="NRH44" s="244"/>
      <c r="NRI44" s="244"/>
      <c r="NRJ44" s="244"/>
      <c r="NRK44" s="244"/>
      <c r="NRL44" s="244"/>
      <c r="NRM44" s="244"/>
      <c r="NRN44" s="244"/>
      <c r="NRO44" s="244"/>
      <c r="NRP44" s="244"/>
      <c r="NRQ44" s="244"/>
      <c r="NRR44" s="244"/>
      <c r="NRS44" s="244"/>
      <c r="NRT44" s="244"/>
      <c r="NRU44" s="244"/>
      <c r="NRV44" s="244"/>
      <c r="NRW44" s="244"/>
      <c r="NRX44" s="244"/>
      <c r="NRY44" s="244"/>
      <c r="NRZ44" s="244"/>
      <c r="NSA44" s="244"/>
      <c r="NSB44" s="244"/>
      <c r="NSC44" s="244"/>
      <c r="NSD44" s="244"/>
      <c r="NSE44" s="244"/>
      <c r="NSF44" s="244"/>
      <c r="NSG44" s="244"/>
      <c r="NSH44" s="244"/>
      <c r="NSI44" s="244"/>
      <c r="NSJ44" s="244"/>
      <c r="NSK44" s="244"/>
      <c r="NSL44" s="244"/>
      <c r="NSM44" s="244"/>
      <c r="NSN44" s="244"/>
      <c r="NSO44" s="244"/>
      <c r="NSP44" s="244"/>
      <c r="NSQ44" s="244"/>
      <c r="NSR44" s="244"/>
      <c r="NSS44" s="244"/>
      <c r="NST44" s="244"/>
      <c r="NSU44" s="244"/>
      <c r="NSV44" s="244"/>
      <c r="NSW44" s="244"/>
      <c r="NSX44" s="244"/>
      <c r="NSY44" s="244"/>
      <c r="NSZ44" s="244"/>
      <c r="NTA44" s="244"/>
      <c r="NTB44" s="244"/>
      <c r="NTC44" s="244"/>
      <c r="NTD44" s="244"/>
      <c r="NTE44" s="244"/>
      <c r="NTF44" s="244"/>
      <c r="NTG44" s="244"/>
      <c r="NTH44" s="244"/>
      <c r="NTI44" s="244"/>
      <c r="NTJ44" s="244"/>
      <c r="NTK44" s="244"/>
      <c r="NTL44" s="244"/>
      <c r="NTM44" s="244"/>
      <c r="NTN44" s="244"/>
      <c r="NTO44" s="244"/>
      <c r="NTP44" s="244"/>
      <c r="NTQ44" s="244"/>
      <c r="NTR44" s="244"/>
      <c r="NTS44" s="244"/>
      <c r="NTT44" s="244"/>
      <c r="NTU44" s="244"/>
      <c r="NTV44" s="244"/>
      <c r="NTW44" s="244"/>
      <c r="NTX44" s="244"/>
      <c r="NTY44" s="244"/>
      <c r="NTZ44" s="244"/>
      <c r="NUA44" s="244"/>
      <c r="NUB44" s="244"/>
      <c r="NUC44" s="244"/>
      <c r="NUD44" s="244"/>
      <c r="NUE44" s="244"/>
      <c r="NUF44" s="244"/>
      <c r="NUG44" s="244"/>
      <c r="NUH44" s="244"/>
      <c r="NUI44" s="244"/>
      <c r="NUJ44" s="244"/>
      <c r="NUK44" s="244"/>
      <c r="NUL44" s="244"/>
      <c r="NUM44" s="244"/>
      <c r="NUN44" s="244"/>
      <c r="NUO44" s="244"/>
      <c r="NUP44" s="244"/>
      <c r="NUQ44" s="244"/>
      <c r="NUR44" s="244"/>
      <c r="NUS44" s="244"/>
      <c r="NUT44" s="244"/>
      <c r="NUU44" s="244"/>
      <c r="NUV44" s="244"/>
      <c r="NUW44" s="244"/>
      <c r="NUX44" s="244"/>
      <c r="NUY44" s="244"/>
      <c r="NUZ44" s="244"/>
      <c r="NVA44" s="244"/>
      <c r="NVB44" s="244"/>
      <c r="NVC44" s="244"/>
      <c r="NVD44" s="244"/>
      <c r="NVE44" s="244"/>
      <c r="NVF44" s="244"/>
      <c r="NVG44" s="244"/>
      <c r="NVH44" s="244"/>
      <c r="NVI44" s="244"/>
      <c r="NVJ44" s="244"/>
      <c r="NVK44" s="244"/>
      <c r="NVL44" s="244"/>
      <c r="NVM44" s="244"/>
      <c r="NVN44" s="244"/>
      <c r="NVO44" s="244"/>
      <c r="NVP44" s="244"/>
      <c r="NVQ44" s="244"/>
      <c r="NVR44" s="244"/>
      <c r="NVS44" s="244"/>
      <c r="NVT44" s="244"/>
      <c r="NVU44" s="244"/>
      <c r="NVV44" s="244"/>
      <c r="NVW44" s="244"/>
      <c r="NVX44" s="244"/>
      <c r="NVY44" s="244"/>
      <c r="NVZ44" s="244"/>
      <c r="NWA44" s="244"/>
      <c r="NWB44" s="244"/>
      <c r="NWC44" s="244"/>
      <c r="NWD44" s="244"/>
      <c r="NWE44" s="244"/>
      <c r="NWF44" s="244"/>
      <c r="NWG44" s="244"/>
      <c r="NWH44" s="244"/>
      <c r="NWI44" s="244"/>
      <c r="NWJ44" s="244"/>
      <c r="NWK44" s="244"/>
      <c r="NWL44" s="244"/>
      <c r="NWM44" s="244"/>
      <c r="NWN44" s="244"/>
      <c r="NWO44" s="244"/>
      <c r="NWP44" s="244"/>
      <c r="NWQ44" s="244"/>
      <c r="NWR44" s="244"/>
      <c r="NWS44" s="244"/>
      <c r="NWT44" s="244"/>
      <c r="NWU44" s="244"/>
      <c r="NWV44" s="244"/>
      <c r="NWW44" s="244"/>
      <c r="NWX44" s="244"/>
      <c r="NWY44" s="244"/>
      <c r="NWZ44" s="244"/>
      <c r="NXA44" s="244"/>
      <c r="NXB44" s="244"/>
      <c r="NXC44" s="244"/>
      <c r="NXD44" s="244"/>
      <c r="NXE44" s="244"/>
      <c r="NXF44" s="244"/>
      <c r="NXG44" s="244"/>
      <c r="NXH44" s="244"/>
      <c r="NXI44" s="244"/>
      <c r="NXJ44" s="244"/>
      <c r="NXK44" s="244"/>
      <c r="NXL44" s="244"/>
      <c r="NXM44" s="244"/>
      <c r="NXN44" s="244"/>
      <c r="NXO44" s="244"/>
      <c r="NXP44" s="244"/>
      <c r="NXQ44" s="244"/>
      <c r="NXR44" s="244"/>
      <c r="NXS44" s="244"/>
      <c r="NXT44" s="244"/>
      <c r="NXU44" s="244"/>
      <c r="NXV44" s="244"/>
      <c r="NXW44" s="244"/>
      <c r="NXX44" s="244"/>
      <c r="NXY44" s="244"/>
      <c r="NXZ44" s="244"/>
      <c r="NYA44" s="244"/>
      <c r="NYB44" s="244"/>
      <c r="NYC44" s="244"/>
      <c r="NYD44" s="244"/>
      <c r="NYE44" s="244"/>
      <c r="NYF44" s="244"/>
      <c r="NYG44" s="244"/>
      <c r="NYH44" s="244"/>
      <c r="NYI44" s="244"/>
      <c r="NYJ44" s="244"/>
      <c r="NYK44" s="244"/>
      <c r="NYL44" s="244"/>
      <c r="NYM44" s="244"/>
      <c r="NYN44" s="244"/>
      <c r="NYO44" s="244"/>
      <c r="NYP44" s="244"/>
      <c r="NYQ44" s="244"/>
      <c r="NYR44" s="244"/>
      <c r="NYS44" s="244"/>
      <c r="NYT44" s="244"/>
      <c r="NYU44" s="244"/>
      <c r="NYV44" s="244"/>
      <c r="NYW44" s="244"/>
      <c r="NYX44" s="244"/>
      <c r="NYY44" s="244"/>
      <c r="NYZ44" s="244"/>
      <c r="NZA44" s="244"/>
      <c r="NZB44" s="244"/>
      <c r="NZC44" s="244"/>
      <c r="NZD44" s="244"/>
      <c r="NZE44" s="244"/>
      <c r="NZF44" s="244"/>
      <c r="NZG44" s="244"/>
      <c r="NZH44" s="244"/>
      <c r="NZI44" s="244"/>
      <c r="NZJ44" s="244"/>
      <c r="NZK44" s="244"/>
      <c r="NZL44" s="244"/>
      <c r="NZM44" s="244"/>
      <c r="NZN44" s="244"/>
      <c r="NZO44" s="244"/>
      <c r="NZP44" s="244"/>
      <c r="NZQ44" s="244"/>
      <c r="NZR44" s="244"/>
      <c r="NZS44" s="244"/>
      <c r="NZT44" s="244"/>
      <c r="NZU44" s="244"/>
      <c r="NZV44" s="244"/>
      <c r="NZW44" s="244"/>
      <c r="NZX44" s="244"/>
      <c r="NZY44" s="244"/>
      <c r="NZZ44" s="244"/>
      <c r="OAA44" s="244"/>
      <c r="OAB44" s="244"/>
      <c r="OAC44" s="244"/>
      <c r="OAD44" s="244"/>
      <c r="OAE44" s="244"/>
      <c r="OAF44" s="244"/>
      <c r="OAG44" s="244"/>
      <c r="OAH44" s="244"/>
      <c r="OAI44" s="244"/>
      <c r="OAJ44" s="244"/>
      <c r="OAK44" s="244"/>
      <c r="OAL44" s="244"/>
      <c r="OAM44" s="244"/>
      <c r="OAN44" s="244"/>
      <c r="OAO44" s="244"/>
      <c r="OAP44" s="244"/>
      <c r="OAQ44" s="244"/>
      <c r="OAR44" s="244"/>
      <c r="OAS44" s="244"/>
      <c r="OAT44" s="244"/>
      <c r="OAU44" s="244"/>
      <c r="OAV44" s="244"/>
      <c r="OAW44" s="244"/>
      <c r="OAX44" s="244"/>
      <c r="OAY44" s="244"/>
      <c r="OAZ44" s="244"/>
      <c r="OBA44" s="244"/>
      <c r="OBB44" s="244"/>
      <c r="OBC44" s="244"/>
      <c r="OBD44" s="244"/>
      <c r="OBE44" s="244"/>
      <c r="OBF44" s="244"/>
      <c r="OBG44" s="244"/>
      <c r="OBH44" s="244"/>
      <c r="OBI44" s="244"/>
      <c r="OBJ44" s="244"/>
      <c r="OBK44" s="244"/>
      <c r="OBL44" s="244"/>
      <c r="OBM44" s="244"/>
      <c r="OBN44" s="244"/>
      <c r="OBO44" s="244"/>
      <c r="OBP44" s="244"/>
      <c r="OBQ44" s="244"/>
      <c r="OBR44" s="244"/>
      <c r="OBS44" s="244"/>
      <c r="OBT44" s="244"/>
      <c r="OBU44" s="244"/>
      <c r="OBV44" s="244"/>
      <c r="OBW44" s="244"/>
      <c r="OBX44" s="244"/>
      <c r="OBY44" s="244"/>
      <c r="OBZ44" s="244"/>
      <c r="OCA44" s="244"/>
      <c r="OCB44" s="244"/>
      <c r="OCC44" s="244"/>
      <c r="OCD44" s="244"/>
      <c r="OCE44" s="244"/>
      <c r="OCF44" s="244"/>
      <c r="OCG44" s="244"/>
      <c r="OCH44" s="244"/>
      <c r="OCI44" s="244"/>
      <c r="OCJ44" s="244"/>
      <c r="OCK44" s="244"/>
      <c r="OCL44" s="244"/>
      <c r="OCM44" s="244"/>
      <c r="OCN44" s="244"/>
      <c r="OCO44" s="244"/>
      <c r="OCP44" s="244"/>
      <c r="OCQ44" s="244"/>
      <c r="OCR44" s="244"/>
      <c r="OCS44" s="244"/>
      <c r="OCT44" s="244"/>
      <c r="OCU44" s="244"/>
      <c r="OCV44" s="244"/>
      <c r="OCW44" s="244"/>
      <c r="OCX44" s="244"/>
      <c r="OCY44" s="244"/>
      <c r="OCZ44" s="244"/>
      <c r="ODA44" s="244"/>
      <c r="ODB44" s="244"/>
      <c r="ODC44" s="244"/>
      <c r="ODD44" s="244"/>
      <c r="ODE44" s="244"/>
      <c r="ODF44" s="244"/>
      <c r="ODG44" s="244"/>
      <c r="ODH44" s="244"/>
      <c r="ODI44" s="244"/>
      <c r="ODJ44" s="244"/>
      <c r="ODK44" s="244"/>
      <c r="ODL44" s="244"/>
      <c r="ODM44" s="244"/>
      <c r="ODN44" s="244"/>
      <c r="ODO44" s="244"/>
      <c r="ODP44" s="244"/>
      <c r="ODQ44" s="244"/>
      <c r="ODR44" s="244"/>
      <c r="ODS44" s="244"/>
      <c r="ODT44" s="244"/>
      <c r="ODU44" s="244"/>
      <c r="ODV44" s="244"/>
      <c r="ODW44" s="244"/>
      <c r="ODX44" s="244"/>
      <c r="ODY44" s="244"/>
      <c r="ODZ44" s="244"/>
      <c r="OEA44" s="244"/>
      <c r="OEB44" s="244"/>
      <c r="OEC44" s="244"/>
      <c r="OED44" s="244"/>
      <c r="OEE44" s="244"/>
      <c r="OEF44" s="244"/>
      <c r="OEG44" s="244"/>
      <c r="OEH44" s="244"/>
      <c r="OEI44" s="244"/>
      <c r="OEJ44" s="244"/>
      <c r="OEK44" s="244"/>
      <c r="OEL44" s="244"/>
      <c r="OEM44" s="244"/>
      <c r="OEN44" s="244"/>
      <c r="OEO44" s="244"/>
      <c r="OEP44" s="244"/>
      <c r="OEQ44" s="244"/>
      <c r="OER44" s="244"/>
      <c r="OES44" s="244"/>
      <c r="OET44" s="244"/>
      <c r="OEU44" s="244"/>
      <c r="OEV44" s="244"/>
      <c r="OEW44" s="244"/>
      <c r="OEX44" s="244"/>
      <c r="OEY44" s="244"/>
      <c r="OEZ44" s="244"/>
      <c r="OFA44" s="244"/>
      <c r="OFB44" s="244"/>
      <c r="OFC44" s="244"/>
      <c r="OFD44" s="244"/>
      <c r="OFE44" s="244"/>
      <c r="OFF44" s="244"/>
      <c r="OFG44" s="244"/>
      <c r="OFH44" s="244"/>
      <c r="OFI44" s="244"/>
      <c r="OFJ44" s="244"/>
      <c r="OFK44" s="244"/>
      <c r="OFL44" s="244"/>
      <c r="OFM44" s="244"/>
      <c r="OFN44" s="244"/>
      <c r="OFO44" s="244"/>
      <c r="OFP44" s="244"/>
      <c r="OFQ44" s="244"/>
      <c r="OFR44" s="244"/>
      <c r="OFS44" s="244"/>
      <c r="OFT44" s="244"/>
      <c r="OFU44" s="244"/>
      <c r="OFV44" s="244"/>
      <c r="OFW44" s="244"/>
      <c r="OFX44" s="244"/>
      <c r="OFY44" s="244"/>
      <c r="OFZ44" s="244"/>
      <c r="OGA44" s="244"/>
      <c r="OGB44" s="244"/>
      <c r="OGC44" s="244"/>
      <c r="OGD44" s="244"/>
      <c r="OGE44" s="244"/>
      <c r="OGF44" s="244"/>
      <c r="OGG44" s="244"/>
      <c r="OGH44" s="244"/>
      <c r="OGI44" s="244"/>
      <c r="OGJ44" s="244"/>
      <c r="OGK44" s="244"/>
      <c r="OGL44" s="244"/>
      <c r="OGM44" s="244"/>
      <c r="OGN44" s="244"/>
      <c r="OGO44" s="244"/>
      <c r="OGP44" s="244"/>
      <c r="OGQ44" s="244"/>
      <c r="OGR44" s="244"/>
      <c r="OGS44" s="244"/>
      <c r="OGT44" s="244"/>
      <c r="OGU44" s="244"/>
      <c r="OGV44" s="244"/>
      <c r="OGW44" s="244"/>
      <c r="OGX44" s="244"/>
      <c r="OGY44" s="244"/>
      <c r="OGZ44" s="244"/>
      <c r="OHA44" s="244"/>
      <c r="OHB44" s="244"/>
      <c r="OHC44" s="244"/>
      <c r="OHD44" s="244"/>
      <c r="OHE44" s="244"/>
      <c r="OHF44" s="244"/>
      <c r="OHG44" s="244"/>
      <c r="OHH44" s="244"/>
      <c r="OHI44" s="244"/>
      <c r="OHJ44" s="244"/>
      <c r="OHK44" s="244"/>
      <c r="OHL44" s="244"/>
      <c r="OHM44" s="244"/>
      <c r="OHN44" s="244"/>
      <c r="OHO44" s="244"/>
      <c r="OHP44" s="244"/>
      <c r="OHQ44" s="244"/>
      <c r="OHR44" s="244"/>
      <c r="OHS44" s="244"/>
      <c r="OHT44" s="244"/>
      <c r="OHU44" s="244"/>
      <c r="OHV44" s="244"/>
      <c r="OHW44" s="244"/>
      <c r="OHX44" s="244"/>
      <c r="OHY44" s="244"/>
      <c r="OHZ44" s="244"/>
      <c r="OIA44" s="244"/>
      <c r="OIB44" s="244"/>
      <c r="OIC44" s="244"/>
      <c r="OID44" s="244"/>
      <c r="OIE44" s="244"/>
      <c r="OIF44" s="244"/>
      <c r="OIG44" s="244"/>
      <c r="OIH44" s="244"/>
      <c r="OII44" s="244"/>
      <c r="OIJ44" s="244"/>
      <c r="OIK44" s="244"/>
      <c r="OIL44" s="244"/>
      <c r="OIM44" s="244"/>
      <c r="OIN44" s="244"/>
      <c r="OIO44" s="244"/>
      <c r="OIP44" s="244"/>
      <c r="OIQ44" s="244"/>
      <c r="OIR44" s="244"/>
      <c r="OIS44" s="244"/>
      <c r="OIT44" s="244"/>
      <c r="OIU44" s="244"/>
      <c r="OIV44" s="244"/>
      <c r="OIW44" s="244"/>
      <c r="OIX44" s="244"/>
      <c r="OIY44" s="244"/>
      <c r="OIZ44" s="244"/>
      <c r="OJA44" s="244"/>
      <c r="OJB44" s="244"/>
      <c r="OJC44" s="244"/>
      <c r="OJD44" s="244"/>
      <c r="OJE44" s="244"/>
      <c r="OJF44" s="244"/>
      <c r="OJG44" s="244"/>
      <c r="OJH44" s="244"/>
      <c r="OJI44" s="244"/>
      <c r="OJJ44" s="244"/>
      <c r="OJK44" s="244"/>
      <c r="OJL44" s="244"/>
      <c r="OJM44" s="244"/>
      <c r="OJN44" s="244"/>
      <c r="OJO44" s="244"/>
      <c r="OJP44" s="244"/>
      <c r="OJQ44" s="244"/>
      <c r="OJR44" s="244"/>
      <c r="OJS44" s="244"/>
      <c r="OJT44" s="244"/>
      <c r="OJU44" s="244"/>
      <c r="OJV44" s="244"/>
      <c r="OJW44" s="244"/>
      <c r="OJX44" s="244"/>
      <c r="OJY44" s="244"/>
      <c r="OJZ44" s="244"/>
      <c r="OKA44" s="244"/>
      <c r="OKB44" s="244"/>
      <c r="OKC44" s="244"/>
      <c r="OKD44" s="244"/>
      <c r="OKE44" s="244"/>
      <c r="OKF44" s="244"/>
      <c r="OKG44" s="244"/>
      <c r="OKH44" s="244"/>
      <c r="OKI44" s="244"/>
      <c r="OKJ44" s="244"/>
      <c r="OKK44" s="244"/>
      <c r="OKL44" s="244"/>
      <c r="OKM44" s="244"/>
      <c r="OKN44" s="244"/>
      <c r="OKO44" s="244"/>
      <c r="OKP44" s="244"/>
      <c r="OKQ44" s="244"/>
      <c r="OKR44" s="244"/>
      <c r="OKS44" s="244"/>
      <c r="OKT44" s="244"/>
      <c r="OKU44" s="244"/>
      <c r="OKV44" s="244"/>
      <c r="OKW44" s="244"/>
      <c r="OKX44" s="244"/>
      <c r="OKY44" s="244"/>
      <c r="OKZ44" s="244"/>
      <c r="OLA44" s="244"/>
      <c r="OLB44" s="244"/>
      <c r="OLC44" s="244"/>
      <c r="OLD44" s="244"/>
      <c r="OLE44" s="244"/>
      <c r="OLF44" s="244"/>
      <c r="OLG44" s="244"/>
      <c r="OLH44" s="244"/>
      <c r="OLI44" s="244"/>
      <c r="OLJ44" s="244"/>
      <c r="OLK44" s="244"/>
      <c r="OLL44" s="244"/>
      <c r="OLM44" s="244"/>
      <c r="OLN44" s="244"/>
      <c r="OLO44" s="244"/>
      <c r="OLP44" s="244"/>
      <c r="OLQ44" s="244"/>
      <c r="OLR44" s="244"/>
      <c r="OLS44" s="244"/>
      <c r="OLT44" s="244"/>
      <c r="OLU44" s="244"/>
      <c r="OLV44" s="244"/>
      <c r="OLW44" s="244"/>
      <c r="OLX44" s="244"/>
      <c r="OLY44" s="244"/>
      <c r="OLZ44" s="244"/>
      <c r="OMA44" s="244"/>
      <c r="OMB44" s="244"/>
      <c r="OMC44" s="244"/>
      <c r="OMD44" s="244"/>
      <c r="OME44" s="244"/>
      <c r="OMF44" s="244"/>
      <c r="OMG44" s="244"/>
      <c r="OMH44" s="244"/>
      <c r="OMI44" s="244"/>
      <c r="OMJ44" s="244"/>
      <c r="OMK44" s="244"/>
      <c r="OML44" s="244"/>
      <c r="OMM44" s="244"/>
      <c r="OMN44" s="244"/>
      <c r="OMO44" s="244"/>
      <c r="OMP44" s="244"/>
      <c r="OMQ44" s="244"/>
      <c r="OMR44" s="244"/>
      <c r="OMS44" s="244"/>
      <c r="OMT44" s="244"/>
      <c r="OMU44" s="244"/>
      <c r="OMV44" s="244"/>
      <c r="OMW44" s="244"/>
      <c r="OMX44" s="244"/>
      <c r="OMY44" s="244"/>
      <c r="OMZ44" s="244"/>
      <c r="ONA44" s="244"/>
      <c r="ONB44" s="244"/>
      <c r="ONC44" s="244"/>
      <c r="OND44" s="244"/>
      <c r="ONE44" s="244"/>
      <c r="ONF44" s="244"/>
      <c r="ONG44" s="244"/>
      <c r="ONH44" s="244"/>
      <c r="ONI44" s="244"/>
      <c r="ONJ44" s="244"/>
      <c r="ONK44" s="244"/>
      <c r="ONL44" s="244"/>
      <c r="ONM44" s="244"/>
      <c r="ONN44" s="244"/>
      <c r="ONO44" s="244"/>
      <c r="ONP44" s="244"/>
      <c r="ONQ44" s="244"/>
      <c r="ONR44" s="244"/>
      <c r="ONS44" s="244"/>
      <c r="ONT44" s="244"/>
      <c r="ONU44" s="244"/>
      <c r="ONV44" s="244"/>
      <c r="ONW44" s="244"/>
      <c r="ONX44" s="244"/>
      <c r="ONY44" s="244"/>
      <c r="ONZ44" s="244"/>
      <c r="OOA44" s="244"/>
      <c r="OOB44" s="244"/>
      <c r="OOC44" s="244"/>
      <c r="OOD44" s="244"/>
      <c r="OOE44" s="244"/>
      <c r="OOF44" s="244"/>
      <c r="OOG44" s="244"/>
      <c r="OOH44" s="244"/>
      <c r="OOI44" s="244"/>
      <c r="OOJ44" s="244"/>
      <c r="OOK44" s="244"/>
      <c r="OOL44" s="244"/>
      <c r="OOM44" s="244"/>
      <c r="OON44" s="244"/>
      <c r="OOO44" s="244"/>
      <c r="OOP44" s="244"/>
      <c r="OOQ44" s="244"/>
      <c r="OOR44" s="244"/>
      <c r="OOS44" s="244"/>
      <c r="OOT44" s="244"/>
      <c r="OOU44" s="244"/>
      <c r="OOV44" s="244"/>
      <c r="OOW44" s="244"/>
      <c r="OOX44" s="244"/>
      <c r="OOY44" s="244"/>
      <c r="OOZ44" s="244"/>
      <c r="OPA44" s="244"/>
      <c r="OPB44" s="244"/>
      <c r="OPC44" s="244"/>
      <c r="OPD44" s="244"/>
      <c r="OPE44" s="244"/>
      <c r="OPF44" s="244"/>
      <c r="OPG44" s="244"/>
      <c r="OPH44" s="244"/>
      <c r="OPI44" s="244"/>
      <c r="OPJ44" s="244"/>
      <c r="OPK44" s="244"/>
      <c r="OPL44" s="244"/>
      <c r="OPM44" s="244"/>
      <c r="OPN44" s="244"/>
      <c r="OPO44" s="244"/>
      <c r="OPP44" s="244"/>
      <c r="OPQ44" s="244"/>
      <c r="OPR44" s="244"/>
      <c r="OPS44" s="244"/>
      <c r="OPT44" s="244"/>
      <c r="OPU44" s="244"/>
      <c r="OPV44" s="244"/>
      <c r="OPW44" s="244"/>
      <c r="OPX44" s="244"/>
      <c r="OPY44" s="244"/>
      <c r="OPZ44" s="244"/>
      <c r="OQA44" s="244"/>
      <c r="OQB44" s="244"/>
      <c r="OQC44" s="244"/>
      <c r="OQD44" s="244"/>
      <c r="OQE44" s="244"/>
      <c r="OQF44" s="244"/>
      <c r="OQG44" s="244"/>
      <c r="OQH44" s="244"/>
      <c r="OQI44" s="244"/>
      <c r="OQJ44" s="244"/>
      <c r="OQK44" s="244"/>
      <c r="OQL44" s="244"/>
      <c r="OQM44" s="244"/>
      <c r="OQN44" s="244"/>
      <c r="OQO44" s="244"/>
      <c r="OQP44" s="244"/>
      <c r="OQQ44" s="244"/>
      <c r="OQR44" s="244"/>
      <c r="OQS44" s="244"/>
      <c r="OQT44" s="244"/>
      <c r="OQU44" s="244"/>
      <c r="OQV44" s="244"/>
      <c r="OQW44" s="244"/>
      <c r="OQX44" s="244"/>
      <c r="OQY44" s="244"/>
      <c r="OQZ44" s="244"/>
      <c r="ORA44" s="244"/>
      <c r="ORB44" s="244"/>
      <c r="ORC44" s="244"/>
      <c r="ORD44" s="244"/>
      <c r="ORE44" s="244"/>
      <c r="ORF44" s="244"/>
      <c r="ORG44" s="244"/>
      <c r="ORH44" s="244"/>
      <c r="ORI44" s="244"/>
      <c r="ORJ44" s="244"/>
      <c r="ORK44" s="244"/>
      <c r="ORL44" s="244"/>
      <c r="ORM44" s="244"/>
      <c r="ORN44" s="244"/>
      <c r="ORO44" s="244"/>
      <c r="ORP44" s="244"/>
      <c r="ORQ44" s="244"/>
      <c r="ORR44" s="244"/>
      <c r="ORS44" s="244"/>
      <c r="ORT44" s="244"/>
      <c r="ORU44" s="244"/>
      <c r="ORV44" s="244"/>
      <c r="ORW44" s="244"/>
      <c r="ORX44" s="244"/>
      <c r="ORY44" s="244"/>
      <c r="ORZ44" s="244"/>
      <c r="OSA44" s="244"/>
      <c r="OSB44" s="244"/>
      <c r="OSC44" s="244"/>
      <c r="OSD44" s="244"/>
      <c r="OSE44" s="244"/>
      <c r="OSF44" s="244"/>
      <c r="OSG44" s="244"/>
      <c r="OSH44" s="244"/>
      <c r="OSI44" s="244"/>
      <c r="OSJ44" s="244"/>
      <c r="OSK44" s="244"/>
      <c r="OSL44" s="244"/>
      <c r="OSM44" s="244"/>
      <c r="OSN44" s="244"/>
      <c r="OSO44" s="244"/>
      <c r="OSP44" s="244"/>
      <c r="OSQ44" s="244"/>
      <c r="OSR44" s="244"/>
      <c r="OSS44" s="244"/>
      <c r="OST44" s="244"/>
      <c r="OSU44" s="244"/>
      <c r="OSV44" s="244"/>
      <c r="OSW44" s="244"/>
      <c r="OSX44" s="244"/>
      <c r="OSY44" s="244"/>
      <c r="OSZ44" s="244"/>
      <c r="OTA44" s="244"/>
      <c r="OTB44" s="244"/>
      <c r="OTC44" s="244"/>
      <c r="OTD44" s="244"/>
      <c r="OTE44" s="244"/>
      <c r="OTF44" s="244"/>
      <c r="OTG44" s="244"/>
      <c r="OTH44" s="244"/>
      <c r="OTI44" s="244"/>
      <c r="OTJ44" s="244"/>
      <c r="OTK44" s="244"/>
      <c r="OTL44" s="244"/>
      <c r="OTM44" s="244"/>
      <c r="OTN44" s="244"/>
      <c r="OTO44" s="244"/>
      <c r="OTP44" s="244"/>
      <c r="OTQ44" s="244"/>
      <c r="OTR44" s="244"/>
      <c r="OTS44" s="244"/>
      <c r="OTT44" s="244"/>
      <c r="OTU44" s="244"/>
      <c r="OTV44" s="244"/>
      <c r="OTW44" s="244"/>
      <c r="OTX44" s="244"/>
      <c r="OTY44" s="244"/>
      <c r="OTZ44" s="244"/>
      <c r="OUA44" s="244"/>
      <c r="OUB44" s="244"/>
      <c r="OUC44" s="244"/>
      <c r="OUD44" s="244"/>
      <c r="OUE44" s="244"/>
      <c r="OUF44" s="244"/>
      <c r="OUG44" s="244"/>
      <c r="OUH44" s="244"/>
      <c r="OUI44" s="244"/>
      <c r="OUJ44" s="244"/>
      <c r="OUK44" s="244"/>
      <c r="OUL44" s="244"/>
      <c r="OUM44" s="244"/>
      <c r="OUN44" s="244"/>
      <c r="OUO44" s="244"/>
      <c r="OUP44" s="244"/>
      <c r="OUQ44" s="244"/>
      <c r="OUR44" s="244"/>
      <c r="OUS44" s="244"/>
      <c r="OUT44" s="244"/>
      <c r="OUU44" s="244"/>
      <c r="OUV44" s="244"/>
      <c r="OUW44" s="244"/>
      <c r="OUX44" s="244"/>
      <c r="OUY44" s="244"/>
      <c r="OUZ44" s="244"/>
      <c r="OVA44" s="244"/>
      <c r="OVB44" s="244"/>
      <c r="OVC44" s="244"/>
      <c r="OVD44" s="244"/>
      <c r="OVE44" s="244"/>
      <c r="OVF44" s="244"/>
      <c r="OVG44" s="244"/>
      <c r="OVH44" s="244"/>
      <c r="OVI44" s="244"/>
      <c r="OVJ44" s="244"/>
      <c r="OVK44" s="244"/>
      <c r="OVL44" s="244"/>
      <c r="OVM44" s="244"/>
      <c r="OVN44" s="244"/>
      <c r="OVO44" s="244"/>
      <c r="OVP44" s="244"/>
      <c r="OVQ44" s="244"/>
      <c r="OVR44" s="244"/>
      <c r="OVS44" s="244"/>
      <c r="OVT44" s="244"/>
      <c r="OVU44" s="244"/>
      <c r="OVV44" s="244"/>
      <c r="OVW44" s="244"/>
      <c r="OVX44" s="244"/>
      <c r="OVY44" s="244"/>
      <c r="OVZ44" s="244"/>
      <c r="OWA44" s="244"/>
      <c r="OWB44" s="244"/>
      <c r="OWC44" s="244"/>
      <c r="OWD44" s="244"/>
      <c r="OWE44" s="244"/>
      <c r="OWF44" s="244"/>
      <c r="OWG44" s="244"/>
      <c r="OWH44" s="244"/>
      <c r="OWI44" s="244"/>
      <c r="OWJ44" s="244"/>
      <c r="OWK44" s="244"/>
      <c r="OWL44" s="244"/>
      <c r="OWM44" s="244"/>
      <c r="OWN44" s="244"/>
      <c r="OWO44" s="244"/>
      <c r="OWP44" s="244"/>
      <c r="OWQ44" s="244"/>
      <c r="OWR44" s="244"/>
      <c r="OWS44" s="244"/>
      <c r="OWT44" s="244"/>
      <c r="OWU44" s="244"/>
      <c r="OWV44" s="244"/>
      <c r="OWW44" s="244"/>
      <c r="OWX44" s="244"/>
      <c r="OWY44" s="244"/>
      <c r="OWZ44" s="244"/>
      <c r="OXA44" s="244"/>
      <c r="OXB44" s="244"/>
      <c r="OXC44" s="244"/>
      <c r="OXD44" s="244"/>
      <c r="OXE44" s="244"/>
      <c r="OXF44" s="244"/>
      <c r="OXG44" s="244"/>
      <c r="OXH44" s="244"/>
      <c r="OXI44" s="244"/>
      <c r="OXJ44" s="244"/>
      <c r="OXK44" s="244"/>
      <c r="OXL44" s="244"/>
      <c r="OXM44" s="244"/>
      <c r="OXN44" s="244"/>
      <c r="OXO44" s="244"/>
      <c r="OXP44" s="244"/>
      <c r="OXQ44" s="244"/>
      <c r="OXR44" s="244"/>
      <c r="OXS44" s="244"/>
      <c r="OXT44" s="244"/>
      <c r="OXU44" s="244"/>
      <c r="OXV44" s="244"/>
      <c r="OXW44" s="244"/>
      <c r="OXX44" s="244"/>
      <c r="OXY44" s="244"/>
      <c r="OXZ44" s="244"/>
      <c r="OYA44" s="244"/>
      <c r="OYB44" s="244"/>
      <c r="OYC44" s="244"/>
      <c r="OYD44" s="244"/>
      <c r="OYE44" s="244"/>
      <c r="OYF44" s="244"/>
      <c r="OYG44" s="244"/>
      <c r="OYH44" s="244"/>
      <c r="OYI44" s="244"/>
      <c r="OYJ44" s="244"/>
      <c r="OYK44" s="244"/>
      <c r="OYL44" s="244"/>
      <c r="OYM44" s="244"/>
      <c r="OYN44" s="244"/>
      <c r="OYO44" s="244"/>
      <c r="OYP44" s="244"/>
      <c r="OYQ44" s="244"/>
      <c r="OYR44" s="244"/>
      <c r="OYS44" s="244"/>
      <c r="OYT44" s="244"/>
      <c r="OYU44" s="244"/>
      <c r="OYV44" s="244"/>
      <c r="OYW44" s="244"/>
      <c r="OYX44" s="244"/>
      <c r="OYY44" s="244"/>
      <c r="OYZ44" s="244"/>
      <c r="OZA44" s="244"/>
      <c r="OZB44" s="244"/>
      <c r="OZC44" s="244"/>
      <c r="OZD44" s="244"/>
      <c r="OZE44" s="244"/>
      <c r="OZF44" s="244"/>
      <c r="OZG44" s="244"/>
      <c r="OZH44" s="244"/>
      <c r="OZI44" s="244"/>
      <c r="OZJ44" s="244"/>
      <c r="OZK44" s="244"/>
      <c r="OZL44" s="244"/>
      <c r="OZM44" s="244"/>
      <c r="OZN44" s="244"/>
      <c r="OZO44" s="244"/>
      <c r="OZP44" s="244"/>
      <c r="OZQ44" s="244"/>
      <c r="OZR44" s="244"/>
      <c r="OZS44" s="244"/>
      <c r="OZT44" s="244"/>
      <c r="OZU44" s="244"/>
      <c r="OZV44" s="244"/>
      <c r="OZW44" s="244"/>
      <c r="OZX44" s="244"/>
      <c r="OZY44" s="244"/>
      <c r="OZZ44" s="244"/>
      <c r="PAA44" s="244"/>
      <c r="PAB44" s="244"/>
      <c r="PAC44" s="244"/>
      <c r="PAD44" s="244"/>
      <c r="PAE44" s="244"/>
      <c r="PAF44" s="244"/>
      <c r="PAG44" s="244"/>
      <c r="PAH44" s="244"/>
      <c r="PAI44" s="244"/>
      <c r="PAJ44" s="244"/>
      <c r="PAK44" s="244"/>
      <c r="PAL44" s="244"/>
      <c r="PAM44" s="244"/>
      <c r="PAN44" s="244"/>
      <c r="PAO44" s="244"/>
      <c r="PAP44" s="244"/>
      <c r="PAQ44" s="244"/>
      <c r="PAR44" s="244"/>
      <c r="PAS44" s="244"/>
      <c r="PAT44" s="244"/>
      <c r="PAU44" s="244"/>
      <c r="PAV44" s="244"/>
      <c r="PAW44" s="244"/>
      <c r="PAX44" s="244"/>
      <c r="PAY44" s="244"/>
      <c r="PAZ44" s="244"/>
      <c r="PBA44" s="244"/>
      <c r="PBB44" s="244"/>
      <c r="PBC44" s="244"/>
      <c r="PBD44" s="244"/>
      <c r="PBE44" s="244"/>
      <c r="PBF44" s="244"/>
      <c r="PBG44" s="244"/>
      <c r="PBH44" s="244"/>
      <c r="PBI44" s="244"/>
      <c r="PBJ44" s="244"/>
      <c r="PBK44" s="244"/>
      <c r="PBL44" s="244"/>
      <c r="PBM44" s="244"/>
      <c r="PBN44" s="244"/>
      <c r="PBO44" s="244"/>
      <c r="PBP44" s="244"/>
      <c r="PBQ44" s="244"/>
      <c r="PBR44" s="244"/>
      <c r="PBS44" s="244"/>
      <c r="PBT44" s="244"/>
      <c r="PBU44" s="244"/>
      <c r="PBV44" s="244"/>
      <c r="PBW44" s="244"/>
      <c r="PBX44" s="244"/>
      <c r="PBY44" s="244"/>
      <c r="PBZ44" s="244"/>
      <c r="PCA44" s="244"/>
      <c r="PCB44" s="244"/>
      <c r="PCC44" s="244"/>
      <c r="PCD44" s="244"/>
      <c r="PCE44" s="244"/>
      <c r="PCF44" s="244"/>
      <c r="PCG44" s="244"/>
      <c r="PCH44" s="244"/>
      <c r="PCI44" s="244"/>
      <c r="PCJ44" s="244"/>
      <c r="PCK44" s="244"/>
      <c r="PCL44" s="244"/>
      <c r="PCM44" s="244"/>
      <c r="PCN44" s="244"/>
      <c r="PCO44" s="244"/>
      <c r="PCP44" s="244"/>
      <c r="PCQ44" s="244"/>
      <c r="PCR44" s="244"/>
      <c r="PCS44" s="244"/>
      <c r="PCT44" s="244"/>
      <c r="PCU44" s="244"/>
      <c r="PCV44" s="244"/>
      <c r="PCW44" s="244"/>
      <c r="PCX44" s="244"/>
      <c r="PCY44" s="244"/>
      <c r="PCZ44" s="244"/>
      <c r="PDA44" s="244"/>
      <c r="PDB44" s="244"/>
      <c r="PDC44" s="244"/>
      <c r="PDD44" s="244"/>
      <c r="PDE44" s="244"/>
      <c r="PDF44" s="244"/>
      <c r="PDG44" s="244"/>
      <c r="PDH44" s="244"/>
      <c r="PDI44" s="244"/>
      <c r="PDJ44" s="244"/>
      <c r="PDK44" s="244"/>
      <c r="PDL44" s="244"/>
      <c r="PDM44" s="244"/>
      <c r="PDN44" s="244"/>
      <c r="PDO44" s="244"/>
      <c r="PDP44" s="244"/>
      <c r="PDQ44" s="244"/>
      <c r="PDR44" s="244"/>
      <c r="PDS44" s="244"/>
      <c r="PDT44" s="244"/>
      <c r="PDU44" s="244"/>
      <c r="PDV44" s="244"/>
      <c r="PDW44" s="244"/>
      <c r="PDX44" s="244"/>
      <c r="PDY44" s="244"/>
      <c r="PDZ44" s="244"/>
      <c r="PEA44" s="244"/>
      <c r="PEB44" s="244"/>
      <c r="PEC44" s="244"/>
      <c r="PED44" s="244"/>
      <c r="PEE44" s="244"/>
      <c r="PEF44" s="244"/>
      <c r="PEG44" s="244"/>
      <c r="PEH44" s="244"/>
      <c r="PEI44" s="244"/>
      <c r="PEJ44" s="244"/>
      <c r="PEK44" s="244"/>
      <c r="PEL44" s="244"/>
      <c r="PEM44" s="244"/>
      <c r="PEN44" s="244"/>
      <c r="PEO44" s="244"/>
      <c r="PEP44" s="244"/>
      <c r="PEQ44" s="244"/>
      <c r="PER44" s="244"/>
      <c r="PES44" s="244"/>
      <c r="PET44" s="244"/>
      <c r="PEU44" s="244"/>
      <c r="PEV44" s="244"/>
      <c r="PEW44" s="244"/>
      <c r="PEX44" s="244"/>
      <c r="PEY44" s="244"/>
      <c r="PEZ44" s="244"/>
      <c r="PFA44" s="244"/>
      <c r="PFB44" s="244"/>
      <c r="PFC44" s="244"/>
      <c r="PFD44" s="244"/>
      <c r="PFE44" s="244"/>
      <c r="PFF44" s="244"/>
      <c r="PFG44" s="244"/>
      <c r="PFH44" s="244"/>
      <c r="PFI44" s="244"/>
      <c r="PFJ44" s="244"/>
      <c r="PFK44" s="244"/>
      <c r="PFL44" s="244"/>
      <c r="PFM44" s="244"/>
      <c r="PFN44" s="244"/>
      <c r="PFO44" s="244"/>
      <c r="PFP44" s="244"/>
      <c r="PFQ44" s="244"/>
      <c r="PFR44" s="244"/>
      <c r="PFS44" s="244"/>
      <c r="PFT44" s="244"/>
      <c r="PFU44" s="244"/>
      <c r="PFV44" s="244"/>
      <c r="PFW44" s="244"/>
      <c r="PFX44" s="244"/>
      <c r="PFY44" s="244"/>
      <c r="PFZ44" s="244"/>
      <c r="PGA44" s="244"/>
      <c r="PGB44" s="244"/>
      <c r="PGC44" s="244"/>
      <c r="PGD44" s="244"/>
      <c r="PGE44" s="244"/>
      <c r="PGF44" s="244"/>
      <c r="PGG44" s="244"/>
      <c r="PGH44" s="244"/>
      <c r="PGI44" s="244"/>
      <c r="PGJ44" s="244"/>
      <c r="PGK44" s="244"/>
      <c r="PGL44" s="244"/>
      <c r="PGM44" s="244"/>
      <c r="PGN44" s="244"/>
      <c r="PGO44" s="244"/>
      <c r="PGP44" s="244"/>
      <c r="PGQ44" s="244"/>
      <c r="PGR44" s="244"/>
      <c r="PGS44" s="244"/>
      <c r="PGT44" s="244"/>
      <c r="PGU44" s="244"/>
      <c r="PGV44" s="244"/>
      <c r="PGW44" s="244"/>
      <c r="PGX44" s="244"/>
      <c r="PGY44" s="244"/>
      <c r="PGZ44" s="244"/>
      <c r="PHA44" s="244"/>
      <c r="PHB44" s="244"/>
      <c r="PHC44" s="244"/>
      <c r="PHD44" s="244"/>
      <c r="PHE44" s="244"/>
      <c r="PHF44" s="244"/>
      <c r="PHG44" s="244"/>
      <c r="PHH44" s="244"/>
      <c r="PHI44" s="244"/>
      <c r="PHJ44" s="244"/>
      <c r="PHK44" s="244"/>
      <c r="PHL44" s="244"/>
      <c r="PHM44" s="244"/>
      <c r="PHN44" s="244"/>
      <c r="PHO44" s="244"/>
      <c r="PHP44" s="244"/>
      <c r="PHQ44" s="244"/>
      <c r="PHR44" s="244"/>
      <c r="PHS44" s="244"/>
      <c r="PHT44" s="244"/>
      <c r="PHU44" s="244"/>
      <c r="PHV44" s="244"/>
      <c r="PHW44" s="244"/>
      <c r="PHX44" s="244"/>
      <c r="PHY44" s="244"/>
      <c r="PHZ44" s="244"/>
      <c r="PIA44" s="244"/>
      <c r="PIB44" s="244"/>
      <c r="PIC44" s="244"/>
      <c r="PID44" s="244"/>
      <c r="PIE44" s="244"/>
      <c r="PIF44" s="244"/>
      <c r="PIG44" s="244"/>
      <c r="PIH44" s="244"/>
      <c r="PII44" s="244"/>
      <c r="PIJ44" s="244"/>
      <c r="PIK44" s="244"/>
      <c r="PIL44" s="244"/>
      <c r="PIM44" s="244"/>
      <c r="PIN44" s="244"/>
      <c r="PIO44" s="244"/>
      <c r="PIP44" s="244"/>
      <c r="PIQ44" s="244"/>
      <c r="PIR44" s="244"/>
      <c r="PIS44" s="244"/>
      <c r="PIT44" s="244"/>
      <c r="PIU44" s="244"/>
      <c r="PIV44" s="244"/>
      <c r="PIW44" s="244"/>
      <c r="PIX44" s="244"/>
      <c r="PIY44" s="244"/>
      <c r="PIZ44" s="244"/>
      <c r="PJA44" s="244"/>
      <c r="PJB44" s="244"/>
      <c r="PJC44" s="244"/>
      <c r="PJD44" s="244"/>
      <c r="PJE44" s="244"/>
      <c r="PJF44" s="244"/>
      <c r="PJG44" s="244"/>
      <c r="PJH44" s="244"/>
      <c r="PJI44" s="244"/>
      <c r="PJJ44" s="244"/>
      <c r="PJK44" s="244"/>
      <c r="PJL44" s="244"/>
      <c r="PJM44" s="244"/>
      <c r="PJN44" s="244"/>
      <c r="PJO44" s="244"/>
      <c r="PJP44" s="244"/>
      <c r="PJQ44" s="244"/>
      <c r="PJR44" s="244"/>
      <c r="PJS44" s="244"/>
      <c r="PJT44" s="244"/>
      <c r="PJU44" s="244"/>
      <c r="PJV44" s="244"/>
      <c r="PJW44" s="244"/>
      <c r="PJX44" s="244"/>
      <c r="PJY44" s="244"/>
      <c r="PJZ44" s="244"/>
      <c r="PKA44" s="244"/>
      <c r="PKB44" s="244"/>
      <c r="PKC44" s="244"/>
      <c r="PKD44" s="244"/>
      <c r="PKE44" s="244"/>
      <c r="PKF44" s="244"/>
      <c r="PKG44" s="244"/>
      <c r="PKH44" s="244"/>
      <c r="PKI44" s="244"/>
      <c r="PKJ44" s="244"/>
      <c r="PKK44" s="244"/>
      <c r="PKL44" s="244"/>
      <c r="PKM44" s="244"/>
      <c r="PKN44" s="244"/>
      <c r="PKO44" s="244"/>
      <c r="PKP44" s="244"/>
      <c r="PKQ44" s="244"/>
      <c r="PKR44" s="244"/>
      <c r="PKS44" s="244"/>
      <c r="PKT44" s="244"/>
      <c r="PKU44" s="244"/>
      <c r="PKV44" s="244"/>
      <c r="PKW44" s="244"/>
      <c r="PKX44" s="244"/>
      <c r="PKY44" s="244"/>
      <c r="PKZ44" s="244"/>
      <c r="PLA44" s="244"/>
      <c r="PLB44" s="244"/>
      <c r="PLC44" s="244"/>
      <c r="PLD44" s="244"/>
      <c r="PLE44" s="244"/>
      <c r="PLF44" s="244"/>
      <c r="PLG44" s="244"/>
      <c r="PLH44" s="244"/>
      <c r="PLI44" s="244"/>
      <c r="PLJ44" s="244"/>
      <c r="PLK44" s="244"/>
      <c r="PLL44" s="244"/>
      <c r="PLM44" s="244"/>
      <c r="PLN44" s="244"/>
      <c r="PLO44" s="244"/>
      <c r="PLP44" s="244"/>
      <c r="PLQ44" s="244"/>
      <c r="PLR44" s="244"/>
      <c r="PLS44" s="244"/>
      <c r="PLT44" s="244"/>
      <c r="PLU44" s="244"/>
      <c r="PLV44" s="244"/>
      <c r="PLW44" s="244"/>
      <c r="PLX44" s="244"/>
      <c r="PLY44" s="244"/>
      <c r="PLZ44" s="244"/>
      <c r="PMA44" s="244"/>
      <c r="PMB44" s="244"/>
      <c r="PMC44" s="244"/>
      <c r="PMD44" s="244"/>
      <c r="PME44" s="244"/>
      <c r="PMF44" s="244"/>
      <c r="PMG44" s="244"/>
      <c r="PMH44" s="244"/>
      <c r="PMI44" s="244"/>
      <c r="PMJ44" s="244"/>
      <c r="PMK44" s="244"/>
      <c r="PML44" s="244"/>
      <c r="PMM44" s="244"/>
      <c r="PMN44" s="244"/>
      <c r="PMO44" s="244"/>
      <c r="PMP44" s="244"/>
      <c r="PMQ44" s="244"/>
      <c r="PMR44" s="244"/>
      <c r="PMS44" s="244"/>
      <c r="PMT44" s="244"/>
      <c r="PMU44" s="244"/>
      <c r="PMV44" s="244"/>
      <c r="PMW44" s="244"/>
      <c r="PMX44" s="244"/>
      <c r="PMY44" s="244"/>
      <c r="PMZ44" s="244"/>
      <c r="PNA44" s="244"/>
      <c r="PNB44" s="244"/>
      <c r="PNC44" s="244"/>
      <c r="PND44" s="244"/>
      <c r="PNE44" s="244"/>
      <c r="PNF44" s="244"/>
      <c r="PNG44" s="244"/>
      <c r="PNH44" s="244"/>
      <c r="PNI44" s="244"/>
      <c r="PNJ44" s="244"/>
      <c r="PNK44" s="244"/>
      <c r="PNL44" s="244"/>
      <c r="PNM44" s="244"/>
      <c r="PNN44" s="244"/>
      <c r="PNO44" s="244"/>
      <c r="PNP44" s="244"/>
      <c r="PNQ44" s="244"/>
      <c r="PNR44" s="244"/>
      <c r="PNS44" s="244"/>
      <c r="PNT44" s="244"/>
      <c r="PNU44" s="244"/>
      <c r="PNV44" s="244"/>
      <c r="PNW44" s="244"/>
      <c r="PNX44" s="244"/>
      <c r="PNY44" s="244"/>
      <c r="PNZ44" s="244"/>
      <c r="POA44" s="244"/>
      <c r="POB44" s="244"/>
      <c r="POC44" s="244"/>
      <c r="POD44" s="244"/>
      <c r="POE44" s="244"/>
      <c r="POF44" s="244"/>
      <c r="POG44" s="244"/>
      <c r="POH44" s="244"/>
      <c r="POI44" s="244"/>
      <c r="POJ44" s="244"/>
      <c r="POK44" s="244"/>
      <c r="POL44" s="244"/>
      <c r="POM44" s="244"/>
      <c r="PON44" s="244"/>
      <c r="POO44" s="244"/>
      <c r="POP44" s="244"/>
      <c r="POQ44" s="244"/>
      <c r="POR44" s="244"/>
      <c r="POS44" s="244"/>
      <c r="POT44" s="244"/>
      <c r="POU44" s="244"/>
      <c r="POV44" s="244"/>
      <c r="POW44" s="244"/>
      <c r="POX44" s="244"/>
      <c r="POY44" s="244"/>
      <c r="POZ44" s="244"/>
      <c r="PPA44" s="244"/>
      <c r="PPB44" s="244"/>
      <c r="PPC44" s="244"/>
      <c r="PPD44" s="244"/>
      <c r="PPE44" s="244"/>
      <c r="PPF44" s="244"/>
      <c r="PPG44" s="244"/>
      <c r="PPH44" s="244"/>
      <c r="PPI44" s="244"/>
      <c r="PPJ44" s="244"/>
      <c r="PPK44" s="244"/>
      <c r="PPL44" s="244"/>
      <c r="PPM44" s="244"/>
      <c r="PPN44" s="244"/>
      <c r="PPO44" s="244"/>
      <c r="PPP44" s="244"/>
      <c r="PPQ44" s="244"/>
      <c r="PPR44" s="244"/>
      <c r="PPS44" s="244"/>
      <c r="PPT44" s="244"/>
      <c r="PPU44" s="244"/>
      <c r="PPV44" s="244"/>
      <c r="PPW44" s="244"/>
      <c r="PPX44" s="244"/>
      <c r="PPY44" s="244"/>
      <c r="PPZ44" s="244"/>
      <c r="PQA44" s="244"/>
      <c r="PQB44" s="244"/>
      <c r="PQC44" s="244"/>
      <c r="PQD44" s="244"/>
      <c r="PQE44" s="244"/>
      <c r="PQF44" s="244"/>
      <c r="PQG44" s="244"/>
      <c r="PQH44" s="244"/>
      <c r="PQI44" s="244"/>
      <c r="PQJ44" s="244"/>
      <c r="PQK44" s="244"/>
      <c r="PQL44" s="244"/>
      <c r="PQM44" s="244"/>
      <c r="PQN44" s="244"/>
      <c r="PQO44" s="244"/>
      <c r="PQP44" s="244"/>
      <c r="PQQ44" s="244"/>
      <c r="PQR44" s="244"/>
      <c r="PQS44" s="244"/>
      <c r="PQT44" s="244"/>
      <c r="PQU44" s="244"/>
      <c r="PQV44" s="244"/>
      <c r="PQW44" s="244"/>
      <c r="PQX44" s="244"/>
      <c r="PQY44" s="244"/>
      <c r="PQZ44" s="244"/>
      <c r="PRA44" s="244"/>
      <c r="PRB44" s="244"/>
      <c r="PRC44" s="244"/>
      <c r="PRD44" s="244"/>
      <c r="PRE44" s="244"/>
      <c r="PRF44" s="244"/>
      <c r="PRG44" s="244"/>
      <c r="PRH44" s="244"/>
      <c r="PRI44" s="244"/>
      <c r="PRJ44" s="244"/>
      <c r="PRK44" s="244"/>
      <c r="PRL44" s="244"/>
      <c r="PRM44" s="244"/>
      <c r="PRN44" s="244"/>
      <c r="PRO44" s="244"/>
      <c r="PRP44" s="244"/>
      <c r="PRQ44" s="244"/>
      <c r="PRR44" s="244"/>
      <c r="PRS44" s="244"/>
      <c r="PRT44" s="244"/>
      <c r="PRU44" s="244"/>
      <c r="PRV44" s="244"/>
      <c r="PRW44" s="244"/>
      <c r="PRX44" s="244"/>
      <c r="PRY44" s="244"/>
      <c r="PRZ44" s="244"/>
      <c r="PSA44" s="244"/>
      <c r="PSB44" s="244"/>
      <c r="PSC44" s="244"/>
      <c r="PSD44" s="244"/>
      <c r="PSE44" s="244"/>
      <c r="PSF44" s="244"/>
      <c r="PSG44" s="244"/>
      <c r="PSH44" s="244"/>
      <c r="PSI44" s="244"/>
      <c r="PSJ44" s="244"/>
      <c r="PSK44" s="244"/>
      <c r="PSL44" s="244"/>
      <c r="PSM44" s="244"/>
      <c r="PSN44" s="244"/>
      <c r="PSO44" s="244"/>
      <c r="PSP44" s="244"/>
      <c r="PSQ44" s="244"/>
      <c r="PSR44" s="244"/>
      <c r="PSS44" s="244"/>
      <c r="PST44" s="244"/>
      <c r="PSU44" s="244"/>
      <c r="PSV44" s="244"/>
      <c r="PSW44" s="244"/>
      <c r="PSX44" s="244"/>
      <c r="PSY44" s="244"/>
      <c r="PSZ44" s="244"/>
      <c r="PTA44" s="244"/>
      <c r="PTB44" s="244"/>
      <c r="PTC44" s="244"/>
      <c r="PTD44" s="244"/>
      <c r="PTE44" s="244"/>
      <c r="PTF44" s="244"/>
      <c r="PTG44" s="244"/>
      <c r="PTH44" s="244"/>
      <c r="PTI44" s="244"/>
      <c r="PTJ44" s="244"/>
      <c r="PTK44" s="244"/>
      <c r="PTL44" s="244"/>
      <c r="PTM44" s="244"/>
      <c r="PTN44" s="244"/>
      <c r="PTO44" s="244"/>
      <c r="PTP44" s="244"/>
      <c r="PTQ44" s="244"/>
      <c r="PTR44" s="244"/>
      <c r="PTS44" s="244"/>
      <c r="PTT44" s="244"/>
      <c r="PTU44" s="244"/>
      <c r="PTV44" s="244"/>
      <c r="PTW44" s="244"/>
      <c r="PTX44" s="244"/>
      <c r="PTY44" s="244"/>
      <c r="PTZ44" s="244"/>
      <c r="PUA44" s="244"/>
      <c r="PUB44" s="244"/>
      <c r="PUC44" s="244"/>
      <c r="PUD44" s="244"/>
      <c r="PUE44" s="244"/>
      <c r="PUF44" s="244"/>
      <c r="PUG44" s="244"/>
      <c r="PUH44" s="244"/>
      <c r="PUI44" s="244"/>
      <c r="PUJ44" s="244"/>
      <c r="PUK44" s="244"/>
      <c r="PUL44" s="244"/>
      <c r="PUM44" s="244"/>
      <c r="PUN44" s="244"/>
      <c r="PUO44" s="244"/>
      <c r="PUP44" s="244"/>
      <c r="PUQ44" s="244"/>
      <c r="PUR44" s="244"/>
      <c r="PUS44" s="244"/>
      <c r="PUT44" s="244"/>
      <c r="PUU44" s="244"/>
      <c r="PUV44" s="244"/>
      <c r="PUW44" s="244"/>
      <c r="PUX44" s="244"/>
      <c r="PUY44" s="244"/>
      <c r="PUZ44" s="244"/>
      <c r="PVA44" s="244"/>
      <c r="PVB44" s="244"/>
      <c r="PVC44" s="244"/>
      <c r="PVD44" s="244"/>
      <c r="PVE44" s="244"/>
      <c r="PVF44" s="244"/>
      <c r="PVG44" s="244"/>
      <c r="PVH44" s="244"/>
      <c r="PVI44" s="244"/>
      <c r="PVJ44" s="244"/>
      <c r="PVK44" s="244"/>
      <c r="PVL44" s="244"/>
      <c r="PVM44" s="244"/>
      <c r="PVN44" s="244"/>
      <c r="PVO44" s="244"/>
      <c r="PVP44" s="244"/>
      <c r="PVQ44" s="244"/>
      <c r="PVR44" s="244"/>
      <c r="PVS44" s="244"/>
      <c r="PVT44" s="244"/>
      <c r="PVU44" s="244"/>
      <c r="PVV44" s="244"/>
      <c r="PVW44" s="244"/>
      <c r="PVX44" s="244"/>
      <c r="PVY44" s="244"/>
      <c r="PVZ44" s="244"/>
      <c r="PWA44" s="244"/>
      <c r="PWB44" s="244"/>
      <c r="PWC44" s="244"/>
      <c r="PWD44" s="244"/>
      <c r="PWE44" s="244"/>
      <c r="PWF44" s="244"/>
      <c r="PWG44" s="244"/>
      <c r="PWH44" s="244"/>
      <c r="PWI44" s="244"/>
      <c r="PWJ44" s="244"/>
      <c r="PWK44" s="244"/>
      <c r="PWL44" s="244"/>
      <c r="PWM44" s="244"/>
      <c r="PWN44" s="244"/>
      <c r="PWO44" s="244"/>
      <c r="PWP44" s="244"/>
      <c r="PWQ44" s="244"/>
      <c r="PWR44" s="244"/>
      <c r="PWS44" s="244"/>
      <c r="PWT44" s="244"/>
      <c r="PWU44" s="244"/>
      <c r="PWV44" s="244"/>
      <c r="PWW44" s="244"/>
      <c r="PWX44" s="244"/>
      <c r="PWY44" s="244"/>
      <c r="PWZ44" s="244"/>
      <c r="PXA44" s="244"/>
      <c r="PXB44" s="244"/>
      <c r="PXC44" s="244"/>
      <c r="PXD44" s="244"/>
      <c r="PXE44" s="244"/>
      <c r="PXF44" s="244"/>
      <c r="PXG44" s="244"/>
      <c r="PXH44" s="244"/>
      <c r="PXI44" s="244"/>
      <c r="PXJ44" s="244"/>
      <c r="PXK44" s="244"/>
      <c r="PXL44" s="244"/>
      <c r="PXM44" s="244"/>
      <c r="PXN44" s="244"/>
      <c r="PXO44" s="244"/>
      <c r="PXP44" s="244"/>
      <c r="PXQ44" s="244"/>
      <c r="PXR44" s="244"/>
      <c r="PXS44" s="244"/>
      <c r="PXT44" s="244"/>
      <c r="PXU44" s="244"/>
      <c r="PXV44" s="244"/>
      <c r="PXW44" s="244"/>
      <c r="PXX44" s="244"/>
      <c r="PXY44" s="244"/>
      <c r="PXZ44" s="244"/>
      <c r="PYA44" s="244"/>
      <c r="PYB44" s="244"/>
      <c r="PYC44" s="244"/>
      <c r="PYD44" s="244"/>
      <c r="PYE44" s="244"/>
      <c r="PYF44" s="244"/>
      <c r="PYG44" s="244"/>
      <c r="PYH44" s="244"/>
      <c r="PYI44" s="244"/>
      <c r="PYJ44" s="244"/>
      <c r="PYK44" s="244"/>
      <c r="PYL44" s="244"/>
      <c r="PYM44" s="244"/>
      <c r="PYN44" s="244"/>
      <c r="PYO44" s="244"/>
      <c r="PYP44" s="244"/>
      <c r="PYQ44" s="244"/>
      <c r="PYR44" s="244"/>
      <c r="PYS44" s="244"/>
      <c r="PYT44" s="244"/>
      <c r="PYU44" s="244"/>
      <c r="PYV44" s="244"/>
      <c r="PYW44" s="244"/>
      <c r="PYX44" s="244"/>
      <c r="PYY44" s="244"/>
      <c r="PYZ44" s="244"/>
      <c r="PZA44" s="244"/>
      <c r="PZB44" s="244"/>
      <c r="PZC44" s="244"/>
      <c r="PZD44" s="244"/>
      <c r="PZE44" s="244"/>
      <c r="PZF44" s="244"/>
      <c r="PZG44" s="244"/>
      <c r="PZH44" s="244"/>
      <c r="PZI44" s="244"/>
      <c r="PZJ44" s="244"/>
      <c r="PZK44" s="244"/>
      <c r="PZL44" s="244"/>
      <c r="PZM44" s="244"/>
      <c r="PZN44" s="244"/>
      <c r="PZO44" s="244"/>
      <c r="PZP44" s="244"/>
      <c r="PZQ44" s="244"/>
      <c r="PZR44" s="244"/>
      <c r="PZS44" s="244"/>
      <c r="PZT44" s="244"/>
      <c r="PZU44" s="244"/>
      <c r="PZV44" s="244"/>
      <c r="PZW44" s="244"/>
      <c r="PZX44" s="244"/>
      <c r="PZY44" s="244"/>
      <c r="PZZ44" s="244"/>
      <c r="QAA44" s="244"/>
      <c r="QAB44" s="244"/>
      <c r="QAC44" s="244"/>
      <c r="QAD44" s="244"/>
      <c r="QAE44" s="244"/>
      <c r="QAF44" s="244"/>
      <c r="QAG44" s="244"/>
      <c r="QAH44" s="244"/>
      <c r="QAI44" s="244"/>
      <c r="QAJ44" s="244"/>
      <c r="QAK44" s="244"/>
      <c r="QAL44" s="244"/>
      <c r="QAM44" s="244"/>
      <c r="QAN44" s="244"/>
      <c r="QAO44" s="244"/>
      <c r="QAP44" s="244"/>
      <c r="QAQ44" s="244"/>
      <c r="QAR44" s="244"/>
      <c r="QAS44" s="244"/>
      <c r="QAT44" s="244"/>
      <c r="QAU44" s="244"/>
      <c r="QAV44" s="244"/>
      <c r="QAW44" s="244"/>
      <c r="QAX44" s="244"/>
      <c r="QAY44" s="244"/>
      <c r="QAZ44" s="244"/>
      <c r="QBA44" s="244"/>
      <c r="QBB44" s="244"/>
      <c r="QBC44" s="244"/>
      <c r="QBD44" s="244"/>
      <c r="QBE44" s="244"/>
      <c r="QBF44" s="244"/>
      <c r="QBG44" s="244"/>
      <c r="QBH44" s="244"/>
      <c r="QBI44" s="244"/>
      <c r="QBJ44" s="244"/>
      <c r="QBK44" s="244"/>
      <c r="QBL44" s="244"/>
      <c r="QBM44" s="244"/>
      <c r="QBN44" s="244"/>
      <c r="QBO44" s="244"/>
      <c r="QBP44" s="244"/>
      <c r="QBQ44" s="244"/>
      <c r="QBR44" s="244"/>
      <c r="QBS44" s="244"/>
      <c r="QBT44" s="244"/>
      <c r="QBU44" s="244"/>
      <c r="QBV44" s="244"/>
      <c r="QBW44" s="244"/>
      <c r="QBX44" s="244"/>
      <c r="QBY44" s="244"/>
      <c r="QBZ44" s="244"/>
      <c r="QCA44" s="244"/>
      <c r="QCB44" s="244"/>
      <c r="QCC44" s="244"/>
      <c r="QCD44" s="244"/>
      <c r="QCE44" s="244"/>
      <c r="QCF44" s="244"/>
      <c r="QCG44" s="244"/>
      <c r="QCH44" s="244"/>
      <c r="QCI44" s="244"/>
      <c r="QCJ44" s="244"/>
      <c r="QCK44" s="244"/>
      <c r="QCL44" s="244"/>
      <c r="QCM44" s="244"/>
      <c r="QCN44" s="244"/>
      <c r="QCO44" s="244"/>
      <c r="QCP44" s="244"/>
      <c r="QCQ44" s="244"/>
      <c r="QCR44" s="244"/>
      <c r="QCS44" s="244"/>
      <c r="QCT44" s="244"/>
      <c r="QCU44" s="244"/>
      <c r="QCV44" s="244"/>
      <c r="QCW44" s="244"/>
      <c r="QCX44" s="244"/>
      <c r="QCY44" s="244"/>
      <c r="QCZ44" s="244"/>
      <c r="QDA44" s="244"/>
      <c r="QDB44" s="244"/>
      <c r="QDC44" s="244"/>
      <c r="QDD44" s="244"/>
      <c r="QDE44" s="244"/>
      <c r="QDF44" s="244"/>
      <c r="QDG44" s="244"/>
      <c r="QDH44" s="244"/>
      <c r="QDI44" s="244"/>
      <c r="QDJ44" s="244"/>
      <c r="QDK44" s="244"/>
      <c r="QDL44" s="244"/>
      <c r="QDM44" s="244"/>
      <c r="QDN44" s="244"/>
      <c r="QDO44" s="244"/>
      <c r="QDP44" s="244"/>
      <c r="QDQ44" s="244"/>
      <c r="QDR44" s="244"/>
      <c r="QDS44" s="244"/>
      <c r="QDT44" s="244"/>
      <c r="QDU44" s="244"/>
      <c r="QDV44" s="244"/>
      <c r="QDW44" s="244"/>
      <c r="QDX44" s="244"/>
      <c r="QDY44" s="244"/>
      <c r="QDZ44" s="244"/>
      <c r="QEA44" s="244"/>
      <c r="QEB44" s="244"/>
      <c r="QEC44" s="244"/>
      <c r="QED44" s="244"/>
      <c r="QEE44" s="244"/>
      <c r="QEF44" s="244"/>
      <c r="QEG44" s="244"/>
      <c r="QEH44" s="244"/>
      <c r="QEI44" s="244"/>
      <c r="QEJ44" s="244"/>
      <c r="QEK44" s="244"/>
      <c r="QEL44" s="244"/>
      <c r="QEM44" s="244"/>
      <c r="QEN44" s="244"/>
      <c r="QEO44" s="244"/>
      <c r="QEP44" s="244"/>
      <c r="QEQ44" s="244"/>
      <c r="QER44" s="244"/>
      <c r="QES44" s="244"/>
      <c r="QET44" s="244"/>
      <c r="QEU44" s="244"/>
      <c r="QEV44" s="244"/>
      <c r="QEW44" s="244"/>
      <c r="QEX44" s="244"/>
      <c r="QEY44" s="244"/>
      <c r="QEZ44" s="244"/>
      <c r="QFA44" s="244"/>
      <c r="QFB44" s="244"/>
      <c r="QFC44" s="244"/>
      <c r="QFD44" s="244"/>
      <c r="QFE44" s="244"/>
      <c r="QFF44" s="244"/>
      <c r="QFG44" s="244"/>
      <c r="QFH44" s="244"/>
      <c r="QFI44" s="244"/>
      <c r="QFJ44" s="244"/>
      <c r="QFK44" s="244"/>
      <c r="QFL44" s="244"/>
      <c r="QFM44" s="244"/>
      <c r="QFN44" s="244"/>
      <c r="QFO44" s="244"/>
      <c r="QFP44" s="244"/>
      <c r="QFQ44" s="244"/>
      <c r="QFR44" s="244"/>
      <c r="QFS44" s="244"/>
      <c r="QFT44" s="244"/>
      <c r="QFU44" s="244"/>
      <c r="QFV44" s="244"/>
      <c r="QFW44" s="244"/>
      <c r="QFX44" s="244"/>
      <c r="QFY44" s="244"/>
      <c r="QFZ44" s="244"/>
      <c r="QGA44" s="244"/>
      <c r="QGB44" s="244"/>
      <c r="QGC44" s="244"/>
      <c r="QGD44" s="244"/>
      <c r="QGE44" s="244"/>
      <c r="QGF44" s="244"/>
      <c r="QGG44" s="244"/>
      <c r="QGH44" s="244"/>
      <c r="QGI44" s="244"/>
      <c r="QGJ44" s="244"/>
      <c r="QGK44" s="244"/>
      <c r="QGL44" s="244"/>
      <c r="QGM44" s="244"/>
      <c r="QGN44" s="244"/>
      <c r="QGO44" s="244"/>
      <c r="QGP44" s="244"/>
      <c r="QGQ44" s="244"/>
      <c r="QGR44" s="244"/>
      <c r="QGS44" s="244"/>
      <c r="QGT44" s="244"/>
      <c r="QGU44" s="244"/>
      <c r="QGV44" s="244"/>
      <c r="QGW44" s="244"/>
      <c r="QGX44" s="244"/>
      <c r="QGY44" s="244"/>
      <c r="QGZ44" s="244"/>
      <c r="QHA44" s="244"/>
      <c r="QHB44" s="244"/>
      <c r="QHC44" s="244"/>
      <c r="QHD44" s="244"/>
      <c r="QHE44" s="244"/>
      <c r="QHF44" s="244"/>
      <c r="QHG44" s="244"/>
      <c r="QHH44" s="244"/>
      <c r="QHI44" s="244"/>
      <c r="QHJ44" s="244"/>
      <c r="QHK44" s="244"/>
      <c r="QHL44" s="244"/>
      <c r="QHM44" s="244"/>
      <c r="QHN44" s="244"/>
      <c r="QHO44" s="244"/>
      <c r="QHP44" s="244"/>
      <c r="QHQ44" s="244"/>
      <c r="QHR44" s="244"/>
      <c r="QHS44" s="244"/>
      <c r="QHT44" s="244"/>
      <c r="QHU44" s="244"/>
      <c r="QHV44" s="244"/>
      <c r="QHW44" s="244"/>
      <c r="QHX44" s="244"/>
      <c r="QHY44" s="244"/>
      <c r="QHZ44" s="244"/>
      <c r="QIA44" s="244"/>
      <c r="QIB44" s="244"/>
      <c r="QIC44" s="244"/>
      <c r="QID44" s="244"/>
      <c r="QIE44" s="244"/>
      <c r="QIF44" s="244"/>
      <c r="QIG44" s="244"/>
      <c r="QIH44" s="244"/>
      <c r="QII44" s="244"/>
      <c r="QIJ44" s="244"/>
      <c r="QIK44" s="244"/>
      <c r="QIL44" s="244"/>
      <c r="QIM44" s="244"/>
      <c r="QIN44" s="244"/>
      <c r="QIO44" s="244"/>
      <c r="QIP44" s="244"/>
      <c r="QIQ44" s="244"/>
      <c r="QIR44" s="244"/>
      <c r="QIS44" s="244"/>
      <c r="QIT44" s="244"/>
      <c r="QIU44" s="244"/>
      <c r="QIV44" s="244"/>
      <c r="QIW44" s="244"/>
      <c r="QIX44" s="244"/>
      <c r="QIY44" s="244"/>
      <c r="QIZ44" s="244"/>
      <c r="QJA44" s="244"/>
      <c r="QJB44" s="244"/>
      <c r="QJC44" s="244"/>
      <c r="QJD44" s="244"/>
      <c r="QJE44" s="244"/>
      <c r="QJF44" s="244"/>
      <c r="QJG44" s="244"/>
      <c r="QJH44" s="244"/>
      <c r="QJI44" s="244"/>
      <c r="QJJ44" s="244"/>
      <c r="QJK44" s="244"/>
      <c r="QJL44" s="244"/>
      <c r="QJM44" s="244"/>
      <c r="QJN44" s="244"/>
      <c r="QJO44" s="244"/>
      <c r="QJP44" s="244"/>
      <c r="QJQ44" s="244"/>
      <c r="QJR44" s="244"/>
      <c r="QJS44" s="244"/>
      <c r="QJT44" s="244"/>
      <c r="QJU44" s="244"/>
      <c r="QJV44" s="244"/>
      <c r="QJW44" s="244"/>
      <c r="QJX44" s="244"/>
      <c r="QJY44" s="244"/>
      <c r="QJZ44" s="244"/>
      <c r="QKA44" s="244"/>
      <c r="QKB44" s="244"/>
      <c r="QKC44" s="244"/>
      <c r="QKD44" s="244"/>
      <c r="QKE44" s="244"/>
      <c r="QKF44" s="244"/>
      <c r="QKG44" s="244"/>
      <c r="QKH44" s="244"/>
      <c r="QKI44" s="244"/>
      <c r="QKJ44" s="244"/>
      <c r="QKK44" s="244"/>
      <c r="QKL44" s="244"/>
      <c r="QKM44" s="244"/>
      <c r="QKN44" s="244"/>
      <c r="QKO44" s="244"/>
      <c r="QKP44" s="244"/>
      <c r="QKQ44" s="244"/>
      <c r="QKR44" s="244"/>
      <c r="QKS44" s="244"/>
      <c r="QKT44" s="244"/>
      <c r="QKU44" s="244"/>
      <c r="QKV44" s="244"/>
      <c r="QKW44" s="244"/>
      <c r="QKX44" s="244"/>
      <c r="QKY44" s="244"/>
      <c r="QKZ44" s="244"/>
      <c r="QLA44" s="244"/>
      <c r="QLB44" s="244"/>
      <c r="QLC44" s="244"/>
      <c r="QLD44" s="244"/>
      <c r="QLE44" s="244"/>
      <c r="QLF44" s="244"/>
      <c r="QLG44" s="244"/>
      <c r="QLH44" s="244"/>
      <c r="QLI44" s="244"/>
      <c r="QLJ44" s="244"/>
      <c r="QLK44" s="244"/>
      <c r="QLL44" s="244"/>
      <c r="QLM44" s="244"/>
      <c r="QLN44" s="244"/>
      <c r="QLO44" s="244"/>
      <c r="QLP44" s="244"/>
      <c r="QLQ44" s="244"/>
      <c r="QLR44" s="244"/>
      <c r="QLS44" s="244"/>
      <c r="QLT44" s="244"/>
      <c r="QLU44" s="244"/>
      <c r="QLV44" s="244"/>
      <c r="QLW44" s="244"/>
      <c r="QLX44" s="244"/>
      <c r="QLY44" s="244"/>
      <c r="QLZ44" s="244"/>
      <c r="QMA44" s="244"/>
      <c r="QMB44" s="244"/>
      <c r="QMC44" s="244"/>
      <c r="QMD44" s="244"/>
      <c r="QME44" s="244"/>
      <c r="QMF44" s="244"/>
      <c r="QMG44" s="244"/>
      <c r="QMH44" s="244"/>
      <c r="QMI44" s="244"/>
      <c r="QMJ44" s="244"/>
      <c r="QMK44" s="244"/>
      <c r="QML44" s="244"/>
      <c r="QMM44" s="244"/>
      <c r="QMN44" s="244"/>
      <c r="QMO44" s="244"/>
      <c r="QMP44" s="244"/>
      <c r="QMQ44" s="244"/>
      <c r="QMR44" s="244"/>
      <c r="QMS44" s="244"/>
      <c r="QMT44" s="244"/>
      <c r="QMU44" s="244"/>
      <c r="QMV44" s="244"/>
      <c r="QMW44" s="244"/>
      <c r="QMX44" s="244"/>
      <c r="QMY44" s="244"/>
      <c r="QMZ44" s="244"/>
      <c r="QNA44" s="244"/>
      <c r="QNB44" s="244"/>
      <c r="QNC44" s="244"/>
      <c r="QND44" s="244"/>
      <c r="QNE44" s="244"/>
      <c r="QNF44" s="244"/>
      <c r="QNG44" s="244"/>
      <c r="QNH44" s="244"/>
      <c r="QNI44" s="244"/>
      <c r="QNJ44" s="244"/>
      <c r="QNK44" s="244"/>
      <c r="QNL44" s="244"/>
      <c r="QNM44" s="244"/>
      <c r="QNN44" s="244"/>
      <c r="QNO44" s="244"/>
      <c r="QNP44" s="244"/>
      <c r="QNQ44" s="244"/>
      <c r="QNR44" s="244"/>
      <c r="QNS44" s="244"/>
      <c r="QNT44" s="244"/>
      <c r="QNU44" s="244"/>
      <c r="QNV44" s="244"/>
      <c r="QNW44" s="244"/>
      <c r="QNX44" s="244"/>
      <c r="QNY44" s="244"/>
      <c r="QNZ44" s="244"/>
      <c r="QOA44" s="244"/>
      <c r="QOB44" s="244"/>
      <c r="QOC44" s="244"/>
      <c r="QOD44" s="244"/>
      <c r="QOE44" s="244"/>
      <c r="QOF44" s="244"/>
      <c r="QOG44" s="244"/>
      <c r="QOH44" s="244"/>
      <c r="QOI44" s="244"/>
      <c r="QOJ44" s="244"/>
      <c r="QOK44" s="244"/>
      <c r="QOL44" s="244"/>
      <c r="QOM44" s="244"/>
      <c r="QON44" s="244"/>
      <c r="QOO44" s="244"/>
      <c r="QOP44" s="244"/>
      <c r="QOQ44" s="244"/>
      <c r="QOR44" s="244"/>
      <c r="QOS44" s="244"/>
      <c r="QOT44" s="244"/>
      <c r="QOU44" s="244"/>
      <c r="QOV44" s="244"/>
      <c r="QOW44" s="244"/>
      <c r="QOX44" s="244"/>
      <c r="QOY44" s="244"/>
      <c r="QOZ44" s="244"/>
      <c r="QPA44" s="244"/>
      <c r="QPB44" s="244"/>
      <c r="QPC44" s="244"/>
      <c r="QPD44" s="244"/>
      <c r="QPE44" s="244"/>
      <c r="QPF44" s="244"/>
      <c r="QPG44" s="244"/>
      <c r="QPH44" s="244"/>
      <c r="QPI44" s="244"/>
      <c r="QPJ44" s="244"/>
      <c r="QPK44" s="244"/>
      <c r="QPL44" s="244"/>
      <c r="QPM44" s="244"/>
      <c r="QPN44" s="244"/>
      <c r="QPO44" s="244"/>
      <c r="QPP44" s="244"/>
      <c r="QPQ44" s="244"/>
      <c r="QPR44" s="244"/>
      <c r="QPS44" s="244"/>
      <c r="QPT44" s="244"/>
      <c r="QPU44" s="244"/>
      <c r="QPV44" s="244"/>
      <c r="QPW44" s="244"/>
      <c r="QPX44" s="244"/>
      <c r="QPY44" s="244"/>
      <c r="QPZ44" s="244"/>
      <c r="QQA44" s="244"/>
      <c r="QQB44" s="244"/>
      <c r="QQC44" s="244"/>
      <c r="QQD44" s="244"/>
      <c r="QQE44" s="244"/>
      <c r="QQF44" s="244"/>
      <c r="QQG44" s="244"/>
      <c r="QQH44" s="244"/>
      <c r="QQI44" s="244"/>
      <c r="QQJ44" s="244"/>
      <c r="QQK44" s="244"/>
      <c r="QQL44" s="244"/>
      <c r="QQM44" s="244"/>
      <c r="QQN44" s="244"/>
      <c r="QQO44" s="244"/>
      <c r="QQP44" s="244"/>
      <c r="QQQ44" s="244"/>
      <c r="QQR44" s="244"/>
      <c r="QQS44" s="244"/>
      <c r="QQT44" s="244"/>
      <c r="QQU44" s="244"/>
      <c r="QQV44" s="244"/>
      <c r="QQW44" s="244"/>
      <c r="QQX44" s="244"/>
      <c r="QQY44" s="244"/>
      <c r="QQZ44" s="244"/>
      <c r="QRA44" s="244"/>
      <c r="QRB44" s="244"/>
      <c r="QRC44" s="244"/>
      <c r="QRD44" s="244"/>
      <c r="QRE44" s="244"/>
      <c r="QRF44" s="244"/>
      <c r="QRG44" s="244"/>
      <c r="QRH44" s="244"/>
      <c r="QRI44" s="244"/>
      <c r="QRJ44" s="244"/>
      <c r="QRK44" s="244"/>
      <c r="QRL44" s="244"/>
      <c r="QRM44" s="244"/>
      <c r="QRN44" s="244"/>
      <c r="QRO44" s="244"/>
      <c r="QRP44" s="244"/>
      <c r="QRQ44" s="244"/>
      <c r="QRR44" s="244"/>
      <c r="QRS44" s="244"/>
      <c r="QRT44" s="244"/>
      <c r="QRU44" s="244"/>
      <c r="QRV44" s="244"/>
      <c r="QRW44" s="244"/>
      <c r="QRX44" s="244"/>
      <c r="QRY44" s="244"/>
      <c r="QRZ44" s="244"/>
      <c r="QSA44" s="244"/>
      <c r="QSB44" s="244"/>
      <c r="QSC44" s="244"/>
      <c r="QSD44" s="244"/>
      <c r="QSE44" s="244"/>
      <c r="QSF44" s="244"/>
      <c r="QSG44" s="244"/>
      <c r="QSH44" s="244"/>
      <c r="QSI44" s="244"/>
      <c r="QSJ44" s="244"/>
      <c r="QSK44" s="244"/>
      <c r="QSL44" s="244"/>
      <c r="QSM44" s="244"/>
      <c r="QSN44" s="244"/>
      <c r="QSO44" s="244"/>
      <c r="QSP44" s="244"/>
      <c r="QSQ44" s="244"/>
      <c r="QSR44" s="244"/>
      <c r="QSS44" s="244"/>
      <c r="QST44" s="244"/>
      <c r="QSU44" s="244"/>
      <c r="QSV44" s="244"/>
      <c r="QSW44" s="244"/>
      <c r="QSX44" s="244"/>
      <c r="QSY44" s="244"/>
      <c r="QSZ44" s="244"/>
      <c r="QTA44" s="244"/>
      <c r="QTB44" s="244"/>
      <c r="QTC44" s="244"/>
      <c r="QTD44" s="244"/>
      <c r="QTE44" s="244"/>
      <c r="QTF44" s="244"/>
      <c r="QTG44" s="244"/>
      <c r="QTH44" s="244"/>
      <c r="QTI44" s="244"/>
      <c r="QTJ44" s="244"/>
      <c r="QTK44" s="244"/>
      <c r="QTL44" s="244"/>
      <c r="QTM44" s="244"/>
      <c r="QTN44" s="244"/>
      <c r="QTO44" s="244"/>
      <c r="QTP44" s="244"/>
      <c r="QTQ44" s="244"/>
      <c r="QTR44" s="244"/>
      <c r="QTS44" s="244"/>
      <c r="QTT44" s="244"/>
      <c r="QTU44" s="244"/>
      <c r="QTV44" s="244"/>
      <c r="QTW44" s="244"/>
      <c r="QTX44" s="244"/>
      <c r="QTY44" s="244"/>
      <c r="QTZ44" s="244"/>
      <c r="QUA44" s="244"/>
      <c r="QUB44" s="244"/>
      <c r="QUC44" s="244"/>
      <c r="QUD44" s="244"/>
      <c r="QUE44" s="244"/>
      <c r="QUF44" s="244"/>
      <c r="QUG44" s="244"/>
      <c r="QUH44" s="244"/>
      <c r="QUI44" s="244"/>
      <c r="QUJ44" s="244"/>
      <c r="QUK44" s="244"/>
      <c r="QUL44" s="244"/>
      <c r="QUM44" s="244"/>
      <c r="QUN44" s="244"/>
      <c r="QUO44" s="244"/>
      <c r="QUP44" s="244"/>
      <c r="QUQ44" s="244"/>
      <c r="QUR44" s="244"/>
      <c r="QUS44" s="244"/>
      <c r="QUT44" s="244"/>
      <c r="QUU44" s="244"/>
      <c r="QUV44" s="244"/>
      <c r="QUW44" s="244"/>
      <c r="QUX44" s="244"/>
      <c r="QUY44" s="244"/>
      <c r="QUZ44" s="244"/>
      <c r="QVA44" s="244"/>
      <c r="QVB44" s="244"/>
      <c r="QVC44" s="244"/>
      <c r="QVD44" s="244"/>
      <c r="QVE44" s="244"/>
      <c r="QVF44" s="244"/>
      <c r="QVG44" s="244"/>
      <c r="QVH44" s="244"/>
      <c r="QVI44" s="244"/>
      <c r="QVJ44" s="244"/>
      <c r="QVK44" s="244"/>
      <c r="QVL44" s="244"/>
      <c r="QVM44" s="244"/>
      <c r="QVN44" s="244"/>
      <c r="QVO44" s="244"/>
      <c r="QVP44" s="244"/>
      <c r="QVQ44" s="244"/>
      <c r="QVR44" s="244"/>
      <c r="QVS44" s="244"/>
      <c r="QVT44" s="244"/>
      <c r="QVU44" s="244"/>
      <c r="QVV44" s="244"/>
      <c r="QVW44" s="244"/>
      <c r="QVX44" s="244"/>
      <c r="QVY44" s="244"/>
      <c r="QVZ44" s="244"/>
      <c r="QWA44" s="244"/>
      <c r="QWB44" s="244"/>
      <c r="QWC44" s="244"/>
      <c r="QWD44" s="244"/>
      <c r="QWE44" s="244"/>
      <c r="QWF44" s="244"/>
      <c r="QWG44" s="244"/>
      <c r="QWH44" s="244"/>
      <c r="QWI44" s="244"/>
      <c r="QWJ44" s="244"/>
      <c r="QWK44" s="244"/>
      <c r="QWL44" s="244"/>
      <c r="QWM44" s="244"/>
      <c r="QWN44" s="244"/>
      <c r="QWO44" s="244"/>
      <c r="QWP44" s="244"/>
      <c r="QWQ44" s="244"/>
      <c r="QWR44" s="244"/>
      <c r="QWS44" s="244"/>
      <c r="QWT44" s="244"/>
      <c r="QWU44" s="244"/>
      <c r="QWV44" s="244"/>
      <c r="QWW44" s="244"/>
      <c r="QWX44" s="244"/>
      <c r="QWY44" s="244"/>
      <c r="QWZ44" s="244"/>
      <c r="QXA44" s="244"/>
      <c r="QXB44" s="244"/>
      <c r="QXC44" s="244"/>
      <c r="QXD44" s="244"/>
      <c r="QXE44" s="244"/>
      <c r="QXF44" s="244"/>
      <c r="QXG44" s="244"/>
      <c r="QXH44" s="244"/>
      <c r="QXI44" s="244"/>
      <c r="QXJ44" s="244"/>
      <c r="QXK44" s="244"/>
      <c r="QXL44" s="244"/>
      <c r="QXM44" s="244"/>
      <c r="QXN44" s="244"/>
      <c r="QXO44" s="244"/>
      <c r="QXP44" s="244"/>
      <c r="QXQ44" s="244"/>
      <c r="QXR44" s="244"/>
      <c r="QXS44" s="244"/>
      <c r="QXT44" s="244"/>
      <c r="QXU44" s="244"/>
      <c r="QXV44" s="244"/>
      <c r="QXW44" s="244"/>
      <c r="QXX44" s="244"/>
      <c r="QXY44" s="244"/>
      <c r="QXZ44" s="244"/>
      <c r="QYA44" s="244"/>
      <c r="QYB44" s="244"/>
      <c r="QYC44" s="244"/>
      <c r="QYD44" s="244"/>
      <c r="QYE44" s="244"/>
      <c r="QYF44" s="244"/>
      <c r="QYG44" s="244"/>
      <c r="QYH44" s="244"/>
      <c r="QYI44" s="244"/>
      <c r="QYJ44" s="244"/>
      <c r="QYK44" s="244"/>
      <c r="QYL44" s="244"/>
      <c r="QYM44" s="244"/>
      <c r="QYN44" s="244"/>
      <c r="QYO44" s="244"/>
      <c r="QYP44" s="244"/>
      <c r="QYQ44" s="244"/>
      <c r="QYR44" s="244"/>
      <c r="QYS44" s="244"/>
      <c r="QYT44" s="244"/>
      <c r="QYU44" s="244"/>
      <c r="QYV44" s="244"/>
      <c r="QYW44" s="244"/>
      <c r="QYX44" s="244"/>
      <c r="QYY44" s="244"/>
      <c r="QYZ44" s="244"/>
      <c r="QZA44" s="244"/>
      <c r="QZB44" s="244"/>
      <c r="QZC44" s="244"/>
      <c r="QZD44" s="244"/>
      <c r="QZE44" s="244"/>
      <c r="QZF44" s="244"/>
      <c r="QZG44" s="244"/>
      <c r="QZH44" s="244"/>
      <c r="QZI44" s="244"/>
      <c r="QZJ44" s="244"/>
      <c r="QZK44" s="244"/>
      <c r="QZL44" s="244"/>
      <c r="QZM44" s="244"/>
      <c r="QZN44" s="244"/>
      <c r="QZO44" s="244"/>
      <c r="QZP44" s="244"/>
      <c r="QZQ44" s="244"/>
      <c r="QZR44" s="244"/>
      <c r="QZS44" s="244"/>
      <c r="QZT44" s="244"/>
      <c r="QZU44" s="244"/>
      <c r="QZV44" s="244"/>
      <c r="QZW44" s="244"/>
      <c r="QZX44" s="244"/>
      <c r="QZY44" s="244"/>
      <c r="QZZ44" s="244"/>
      <c r="RAA44" s="244"/>
      <c r="RAB44" s="244"/>
      <c r="RAC44" s="244"/>
      <c r="RAD44" s="244"/>
      <c r="RAE44" s="244"/>
      <c r="RAF44" s="244"/>
      <c r="RAG44" s="244"/>
      <c r="RAH44" s="244"/>
      <c r="RAI44" s="244"/>
      <c r="RAJ44" s="244"/>
      <c r="RAK44" s="244"/>
      <c r="RAL44" s="244"/>
      <c r="RAM44" s="244"/>
      <c r="RAN44" s="244"/>
      <c r="RAO44" s="244"/>
      <c r="RAP44" s="244"/>
      <c r="RAQ44" s="244"/>
      <c r="RAR44" s="244"/>
      <c r="RAS44" s="244"/>
      <c r="RAT44" s="244"/>
      <c r="RAU44" s="244"/>
      <c r="RAV44" s="244"/>
      <c r="RAW44" s="244"/>
      <c r="RAX44" s="244"/>
      <c r="RAY44" s="244"/>
      <c r="RAZ44" s="244"/>
      <c r="RBA44" s="244"/>
      <c r="RBB44" s="244"/>
      <c r="RBC44" s="244"/>
      <c r="RBD44" s="244"/>
      <c r="RBE44" s="244"/>
      <c r="RBF44" s="244"/>
      <c r="RBG44" s="244"/>
      <c r="RBH44" s="244"/>
      <c r="RBI44" s="244"/>
      <c r="RBJ44" s="244"/>
      <c r="RBK44" s="244"/>
      <c r="RBL44" s="244"/>
      <c r="RBM44" s="244"/>
      <c r="RBN44" s="244"/>
      <c r="RBO44" s="244"/>
      <c r="RBP44" s="244"/>
      <c r="RBQ44" s="244"/>
      <c r="RBR44" s="244"/>
      <c r="RBS44" s="244"/>
      <c r="RBT44" s="244"/>
      <c r="RBU44" s="244"/>
      <c r="RBV44" s="244"/>
      <c r="RBW44" s="244"/>
      <c r="RBX44" s="244"/>
      <c r="RBY44" s="244"/>
      <c r="RBZ44" s="244"/>
      <c r="RCA44" s="244"/>
      <c r="RCB44" s="244"/>
      <c r="RCC44" s="244"/>
      <c r="RCD44" s="244"/>
      <c r="RCE44" s="244"/>
      <c r="RCF44" s="244"/>
      <c r="RCG44" s="244"/>
      <c r="RCH44" s="244"/>
      <c r="RCI44" s="244"/>
      <c r="RCJ44" s="244"/>
      <c r="RCK44" s="244"/>
      <c r="RCL44" s="244"/>
      <c r="RCM44" s="244"/>
      <c r="RCN44" s="244"/>
      <c r="RCO44" s="244"/>
      <c r="RCP44" s="244"/>
      <c r="RCQ44" s="244"/>
      <c r="RCR44" s="244"/>
      <c r="RCS44" s="244"/>
      <c r="RCT44" s="244"/>
      <c r="RCU44" s="244"/>
      <c r="RCV44" s="244"/>
      <c r="RCW44" s="244"/>
      <c r="RCX44" s="244"/>
      <c r="RCY44" s="244"/>
      <c r="RCZ44" s="244"/>
      <c r="RDA44" s="244"/>
      <c r="RDB44" s="244"/>
      <c r="RDC44" s="244"/>
      <c r="RDD44" s="244"/>
      <c r="RDE44" s="244"/>
      <c r="RDF44" s="244"/>
      <c r="RDG44" s="244"/>
      <c r="RDH44" s="244"/>
      <c r="RDI44" s="244"/>
      <c r="RDJ44" s="244"/>
      <c r="RDK44" s="244"/>
      <c r="RDL44" s="244"/>
      <c r="RDM44" s="244"/>
      <c r="RDN44" s="244"/>
      <c r="RDO44" s="244"/>
      <c r="RDP44" s="244"/>
      <c r="RDQ44" s="244"/>
      <c r="RDR44" s="244"/>
      <c r="RDS44" s="244"/>
      <c r="RDT44" s="244"/>
      <c r="RDU44" s="244"/>
      <c r="RDV44" s="244"/>
      <c r="RDW44" s="244"/>
      <c r="RDX44" s="244"/>
      <c r="RDY44" s="244"/>
      <c r="RDZ44" s="244"/>
      <c r="REA44" s="244"/>
      <c r="REB44" s="244"/>
      <c r="REC44" s="244"/>
      <c r="RED44" s="244"/>
      <c r="REE44" s="244"/>
      <c r="REF44" s="244"/>
      <c r="REG44" s="244"/>
      <c r="REH44" s="244"/>
      <c r="REI44" s="244"/>
      <c r="REJ44" s="244"/>
      <c r="REK44" s="244"/>
      <c r="REL44" s="244"/>
      <c r="REM44" s="244"/>
      <c r="REN44" s="244"/>
      <c r="REO44" s="244"/>
      <c r="REP44" s="244"/>
      <c r="REQ44" s="244"/>
      <c r="RER44" s="244"/>
      <c r="RES44" s="244"/>
      <c r="RET44" s="244"/>
      <c r="REU44" s="244"/>
      <c r="REV44" s="244"/>
      <c r="REW44" s="244"/>
      <c r="REX44" s="244"/>
      <c r="REY44" s="244"/>
      <c r="REZ44" s="244"/>
      <c r="RFA44" s="244"/>
      <c r="RFB44" s="244"/>
      <c r="RFC44" s="244"/>
      <c r="RFD44" s="244"/>
      <c r="RFE44" s="244"/>
      <c r="RFF44" s="244"/>
      <c r="RFG44" s="244"/>
      <c r="RFH44" s="244"/>
      <c r="RFI44" s="244"/>
      <c r="RFJ44" s="244"/>
      <c r="RFK44" s="244"/>
      <c r="RFL44" s="244"/>
      <c r="RFM44" s="244"/>
      <c r="RFN44" s="244"/>
      <c r="RFO44" s="244"/>
      <c r="RFP44" s="244"/>
      <c r="RFQ44" s="244"/>
      <c r="RFR44" s="244"/>
      <c r="RFS44" s="244"/>
      <c r="RFT44" s="244"/>
      <c r="RFU44" s="244"/>
      <c r="RFV44" s="244"/>
      <c r="RFW44" s="244"/>
      <c r="RFX44" s="244"/>
      <c r="RFY44" s="244"/>
      <c r="RFZ44" s="244"/>
      <c r="RGA44" s="244"/>
      <c r="RGB44" s="244"/>
      <c r="RGC44" s="244"/>
      <c r="RGD44" s="244"/>
      <c r="RGE44" s="244"/>
      <c r="RGF44" s="244"/>
      <c r="RGG44" s="244"/>
      <c r="RGH44" s="244"/>
      <c r="RGI44" s="244"/>
      <c r="RGJ44" s="244"/>
      <c r="RGK44" s="244"/>
      <c r="RGL44" s="244"/>
      <c r="RGM44" s="244"/>
      <c r="RGN44" s="244"/>
      <c r="RGO44" s="244"/>
      <c r="RGP44" s="244"/>
      <c r="RGQ44" s="244"/>
      <c r="RGR44" s="244"/>
      <c r="RGS44" s="244"/>
      <c r="RGT44" s="244"/>
      <c r="RGU44" s="244"/>
      <c r="RGV44" s="244"/>
      <c r="RGW44" s="244"/>
      <c r="RGX44" s="244"/>
      <c r="RGY44" s="244"/>
      <c r="RGZ44" s="244"/>
      <c r="RHA44" s="244"/>
      <c r="RHB44" s="244"/>
      <c r="RHC44" s="244"/>
      <c r="RHD44" s="244"/>
      <c r="RHE44" s="244"/>
      <c r="RHF44" s="244"/>
      <c r="RHG44" s="244"/>
      <c r="RHH44" s="244"/>
      <c r="RHI44" s="244"/>
      <c r="RHJ44" s="244"/>
      <c r="RHK44" s="244"/>
      <c r="RHL44" s="244"/>
      <c r="RHM44" s="244"/>
      <c r="RHN44" s="244"/>
      <c r="RHO44" s="244"/>
      <c r="RHP44" s="244"/>
      <c r="RHQ44" s="244"/>
      <c r="RHR44" s="244"/>
      <c r="RHS44" s="244"/>
      <c r="RHT44" s="244"/>
      <c r="RHU44" s="244"/>
      <c r="RHV44" s="244"/>
      <c r="RHW44" s="244"/>
      <c r="RHX44" s="244"/>
      <c r="RHY44" s="244"/>
      <c r="RHZ44" s="244"/>
      <c r="RIA44" s="244"/>
      <c r="RIB44" s="244"/>
      <c r="RIC44" s="244"/>
      <c r="RID44" s="244"/>
      <c r="RIE44" s="244"/>
      <c r="RIF44" s="244"/>
      <c r="RIG44" s="244"/>
      <c r="RIH44" s="244"/>
      <c r="RII44" s="244"/>
      <c r="RIJ44" s="244"/>
      <c r="RIK44" s="244"/>
      <c r="RIL44" s="244"/>
      <c r="RIM44" s="244"/>
      <c r="RIN44" s="244"/>
      <c r="RIO44" s="244"/>
      <c r="RIP44" s="244"/>
      <c r="RIQ44" s="244"/>
      <c r="RIR44" s="244"/>
      <c r="RIS44" s="244"/>
      <c r="RIT44" s="244"/>
      <c r="RIU44" s="244"/>
      <c r="RIV44" s="244"/>
      <c r="RIW44" s="244"/>
      <c r="RIX44" s="244"/>
      <c r="RIY44" s="244"/>
      <c r="RIZ44" s="244"/>
      <c r="RJA44" s="244"/>
      <c r="RJB44" s="244"/>
      <c r="RJC44" s="244"/>
      <c r="RJD44" s="244"/>
      <c r="RJE44" s="244"/>
      <c r="RJF44" s="244"/>
      <c r="RJG44" s="244"/>
      <c r="RJH44" s="244"/>
      <c r="RJI44" s="244"/>
      <c r="RJJ44" s="244"/>
      <c r="RJK44" s="244"/>
      <c r="RJL44" s="244"/>
      <c r="RJM44" s="244"/>
      <c r="RJN44" s="244"/>
      <c r="RJO44" s="244"/>
      <c r="RJP44" s="244"/>
      <c r="RJQ44" s="244"/>
      <c r="RJR44" s="244"/>
      <c r="RJS44" s="244"/>
      <c r="RJT44" s="244"/>
      <c r="RJU44" s="244"/>
      <c r="RJV44" s="244"/>
      <c r="RJW44" s="244"/>
      <c r="RJX44" s="244"/>
      <c r="RJY44" s="244"/>
      <c r="RJZ44" s="244"/>
      <c r="RKA44" s="244"/>
      <c r="RKB44" s="244"/>
      <c r="RKC44" s="244"/>
      <c r="RKD44" s="244"/>
      <c r="RKE44" s="244"/>
      <c r="RKF44" s="244"/>
      <c r="RKG44" s="244"/>
      <c r="RKH44" s="244"/>
      <c r="RKI44" s="244"/>
      <c r="RKJ44" s="244"/>
      <c r="RKK44" s="244"/>
      <c r="RKL44" s="244"/>
      <c r="RKM44" s="244"/>
      <c r="RKN44" s="244"/>
      <c r="RKO44" s="244"/>
      <c r="RKP44" s="244"/>
      <c r="RKQ44" s="244"/>
      <c r="RKR44" s="244"/>
      <c r="RKS44" s="244"/>
      <c r="RKT44" s="244"/>
      <c r="RKU44" s="244"/>
      <c r="RKV44" s="244"/>
      <c r="RKW44" s="244"/>
      <c r="RKX44" s="244"/>
      <c r="RKY44" s="244"/>
      <c r="RKZ44" s="244"/>
      <c r="RLA44" s="244"/>
      <c r="RLB44" s="244"/>
      <c r="RLC44" s="244"/>
      <c r="RLD44" s="244"/>
      <c r="RLE44" s="244"/>
      <c r="RLF44" s="244"/>
      <c r="RLG44" s="244"/>
      <c r="RLH44" s="244"/>
      <c r="RLI44" s="244"/>
      <c r="RLJ44" s="244"/>
      <c r="RLK44" s="244"/>
      <c r="RLL44" s="244"/>
      <c r="RLM44" s="244"/>
      <c r="RLN44" s="244"/>
      <c r="RLO44" s="244"/>
      <c r="RLP44" s="244"/>
      <c r="RLQ44" s="244"/>
      <c r="RLR44" s="244"/>
      <c r="RLS44" s="244"/>
      <c r="RLT44" s="244"/>
      <c r="RLU44" s="244"/>
      <c r="RLV44" s="244"/>
      <c r="RLW44" s="244"/>
      <c r="RLX44" s="244"/>
      <c r="RLY44" s="244"/>
      <c r="RLZ44" s="244"/>
      <c r="RMA44" s="244"/>
      <c r="RMB44" s="244"/>
      <c r="RMC44" s="244"/>
      <c r="RMD44" s="244"/>
      <c r="RME44" s="244"/>
      <c r="RMF44" s="244"/>
      <c r="RMG44" s="244"/>
      <c r="RMH44" s="244"/>
      <c r="RMI44" s="244"/>
      <c r="RMJ44" s="244"/>
      <c r="RMK44" s="244"/>
      <c r="RML44" s="244"/>
      <c r="RMM44" s="244"/>
      <c r="RMN44" s="244"/>
      <c r="RMO44" s="244"/>
      <c r="RMP44" s="244"/>
      <c r="RMQ44" s="244"/>
      <c r="RMR44" s="244"/>
      <c r="RMS44" s="244"/>
      <c r="RMT44" s="244"/>
      <c r="RMU44" s="244"/>
      <c r="RMV44" s="244"/>
      <c r="RMW44" s="244"/>
      <c r="RMX44" s="244"/>
      <c r="RMY44" s="244"/>
      <c r="RMZ44" s="244"/>
      <c r="RNA44" s="244"/>
      <c r="RNB44" s="244"/>
      <c r="RNC44" s="244"/>
      <c r="RND44" s="244"/>
      <c r="RNE44" s="244"/>
      <c r="RNF44" s="244"/>
      <c r="RNG44" s="244"/>
      <c r="RNH44" s="244"/>
      <c r="RNI44" s="244"/>
      <c r="RNJ44" s="244"/>
      <c r="RNK44" s="244"/>
      <c r="RNL44" s="244"/>
      <c r="RNM44" s="244"/>
      <c r="RNN44" s="244"/>
      <c r="RNO44" s="244"/>
      <c r="RNP44" s="244"/>
      <c r="RNQ44" s="244"/>
      <c r="RNR44" s="244"/>
      <c r="RNS44" s="244"/>
      <c r="RNT44" s="244"/>
      <c r="RNU44" s="244"/>
      <c r="RNV44" s="244"/>
      <c r="RNW44" s="244"/>
      <c r="RNX44" s="244"/>
      <c r="RNY44" s="244"/>
      <c r="RNZ44" s="244"/>
      <c r="ROA44" s="244"/>
      <c r="ROB44" s="244"/>
      <c r="ROC44" s="244"/>
      <c r="ROD44" s="244"/>
      <c r="ROE44" s="244"/>
      <c r="ROF44" s="244"/>
      <c r="ROG44" s="244"/>
      <c r="ROH44" s="244"/>
      <c r="ROI44" s="244"/>
      <c r="ROJ44" s="244"/>
      <c r="ROK44" s="244"/>
      <c r="ROL44" s="244"/>
      <c r="ROM44" s="244"/>
      <c r="RON44" s="244"/>
      <c r="ROO44" s="244"/>
      <c r="ROP44" s="244"/>
      <c r="ROQ44" s="244"/>
      <c r="ROR44" s="244"/>
      <c r="ROS44" s="244"/>
      <c r="ROT44" s="244"/>
      <c r="ROU44" s="244"/>
      <c r="ROV44" s="244"/>
      <c r="ROW44" s="244"/>
      <c r="ROX44" s="244"/>
      <c r="ROY44" s="244"/>
      <c r="ROZ44" s="244"/>
      <c r="RPA44" s="244"/>
      <c r="RPB44" s="244"/>
      <c r="RPC44" s="244"/>
      <c r="RPD44" s="244"/>
      <c r="RPE44" s="244"/>
      <c r="RPF44" s="244"/>
      <c r="RPG44" s="244"/>
      <c r="RPH44" s="244"/>
      <c r="RPI44" s="244"/>
      <c r="RPJ44" s="244"/>
      <c r="RPK44" s="244"/>
      <c r="RPL44" s="244"/>
      <c r="RPM44" s="244"/>
      <c r="RPN44" s="244"/>
      <c r="RPO44" s="244"/>
      <c r="RPP44" s="244"/>
      <c r="RPQ44" s="244"/>
      <c r="RPR44" s="244"/>
      <c r="RPS44" s="244"/>
      <c r="RPT44" s="244"/>
      <c r="RPU44" s="244"/>
      <c r="RPV44" s="244"/>
      <c r="RPW44" s="244"/>
      <c r="RPX44" s="244"/>
      <c r="RPY44" s="244"/>
      <c r="RPZ44" s="244"/>
      <c r="RQA44" s="244"/>
      <c r="RQB44" s="244"/>
      <c r="RQC44" s="244"/>
      <c r="RQD44" s="244"/>
      <c r="RQE44" s="244"/>
      <c r="RQF44" s="244"/>
      <c r="RQG44" s="244"/>
      <c r="RQH44" s="244"/>
      <c r="RQI44" s="244"/>
      <c r="RQJ44" s="244"/>
      <c r="RQK44" s="244"/>
      <c r="RQL44" s="244"/>
      <c r="RQM44" s="244"/>
      <c r="RQN44" s="244"/>
      <c r="RQO44" s="244"/>
      <c r="RQP44" s="244"/>
      <c r="RQQ44" s="244"/>
      <c r="RQR44" s="244"/>
      <c r="RQS44" s="244"/>
      <c r="RQT44" s="244"/>
      <c r="RQU44" s="244"/>
      <c r="RQV44" s="244"/>
      <c r="RQW44" s="244"/>
      <c r="RQX44" s="244"/>
      <c r="RQY44" s="244"/>
      <c r="RQZ44" s="244"/>
      <c r="RRA44" s="244"/>
      <c r="RRB44" s="244"/>
      <c r="RRC44" s="244"/>
      <c r="RRD44" s="244"/>
      <c r="RRE44" s="244"/>
      <c r="RRF44" s="244"/>
      <c r="RRG44" s="244"/>
      <c r="RRH44" s="244"/>
      <c r="RRI44" s="244"/>
      <c r="RRJ44" s="244"/>
      <c r="RRK44" s="244"/>
      <c r="RRL44" s="244"/>
      <c r="RRM44" s="244"/>
      <c r="RRN44" s="244"/>
      <c r="RRO44" s="244"/>
      <c r="RRP44" s="244"/>
      <c r="RRQ44" s="244"/>
      <c r="RRR44" s="244"/>
      <c r="RRS44" s="244"/>
      <c r="RRT44" s="244"/>
      <c r="RRU44" s="244"/>
      <c r="RRV44" s="244"/>
      <c r="RRW44" s="244"/>
      <c r="RRX44" s="244"/>
      <c r="RRY44" s="244"/>
      <c r="RRZ44" s="244"/>
      <c r="RSA44" s="244"/>
      <c r="RSB44" s="244"/>
      <c r="RSC44" s="244"/>
      <c r="RSD44" s="244"/>
      <c r="RSE44" s="244"/>
      <c r="RSF44" s="244"/>
      <c r="RSG44" s="244"/>
      <c r="RSH44" s="244"/>
      <c r="RSI44" s="244"/>
      <c r="RSJ44" s="244"/>
      <c r="RSK44" s="244"/>
      <c r="RSL44" s="244"/>
      <c r="RSM44" s="244"/>
      <c r="RSN44" s="244"/>
      <c r="RSO44" s="244"/>
      <c r="RSP44" s="244"/>
      <c r="RSQ44" s="244"/>
      <c r="RSR44" s="244"/>
      <c r="RSS44" s="244"/>
      <c r="RST44" s="244"/>
      <c r="RSU44" s="244"/>
      <c r="RSV44" s="244"/>
      <c r="RSW44" s="244"/>
      <c r="RSX44" s="244"/>
      <c r="RSY44" s="244"/>
      <c r="RSZ44" s="244"/>
      <c r="RTA44" s="244"/>
      <c r="RTB44" s="244"/>
      <c r="RTC44" s="244"/>
      <c r="RTD44" s="244"/>
      <c r="RTE44" s="244"/>
      <c r="RTF44" s="244"/>
      <c r="RTG44" s="244"/>
      <c r="RTH44" s="244"/>
      <c r="RTI44" s="244"/>
      <c r="RTJ44" s="244"/>
      <c r="RTK44" s="244"/>
      <c r="RTL44" s="244"/>
      <c r="RTM44" s="244"/>
      <c r="RTN44" s="244"/>
      <c r="RTO44" s="244"/>
      <c r="RTP44" s="244"/>
      <c r="RTQ44" s="244"/>
      <c r="RTR44" s="244"/>
      <c r="RTS44" s="244"/>
      <c r="RTT44" s="244"/>
      <c r="RTU44" s="244"/>
      <c r="RTV44" s="244"/>
      <c r="RTW44" s="244"/>
      <c r="RTX44" s="244"/>
      <c r="RTY44" s="244"/>
      <c r="RTZ44" s="244"/>
      <c r="RUA44" s="244"/>
      <c r="RUB44" s="244"/>
      <c r="RUC44" s="244"/>
      <c r="RUD44" s="244"/>
      <c r="RUE44" s="244"/>
      <c r="RUF44" s="244"/>
      <c r="RUG44" s="244"/>
      <c r="RUH44" s="244"/>
      <c r="RUI44" s="244"/>
      <c r="RUJ44" s="244"/>
      <c r="RUK44" s="244"/>
      <c r="RUL44" s="244"/>
      <c r="RUM44" s="244"/>
      <c r="RUN44" s="244"/>
      <c r="RUO44" s="244"/>
      <c r="RUP44" s="244"/>
      <c r="RUQ44" s="244"/>
      <c r="RUR44" s="244"/>
      <c r="RUS44" s="244"/>
      <c r="RUT44" s="244"/>
      <c r="RUU44" s="244"/>
      <c r="RUV44" s="244"/>
      <c r="RUW44" s="244"/>
      <c r="RUX44" s="244"/>
      <c r="RUY44" s="244"/>
      <c r="RUZ44" s="244"/>
      <c r="RVA44" s="244"/>
      <c r="RVB44" s="244"/>
      <c r="RVC44" s="244"/>
      <c r="RVD44" s="244"/>
      <c r="RVE44" s="244"/>
      <c r="RVF44" s="244"/>
      <c r="RVG44" s="244"/>
      <c r="RVH44" s="244"/>
      <c r="RVI44" s="244"/>
      <c r="RVJ44" s="244"/>
      <c r="RVK44" s="244"/>
      <c r="RVL44" s="244"/>
      <c r="RVM44" s="244"/>
      <c r="RVN44" s="244"/>
      <c r="RVO44" s="244"/>
      <c r="RVP44" s="244"/>
      <c r="RVQ44" s="244"/>
      <c r="RVR44" s="244"/>
      <c r="RVS44" s="244"/>
      <c r="RVT44" s="244"/>
      <c r="RVU44" s="244"/>
      <c r="RVV44" s="244"/>
      <c r="RVW44" s="244"/>
      <c r="RVX44" s="244"/>
      <c r="RVY44" s="244"/>
      <c r="RVZ44" s="244"/>
      <c r="RWA44" s="244"/>
      <c r="RWB44" s="244"/>
      <c r="RWC44" s="244"/>
      <c r="RWD44" s="244"/>
      <c r="RWE44" s="244"/>
      <c r="RWF44" s="244"/>
      <c r="RWG44" s="244"/>
      <c r="RWH44" s="244"/>
      <c r="RWI44" s="244"/>
      <c r="RWJ44" s="244"/>
      <c r="RWK44" s="244"/>
      <c r="RWL44" s="244"/>
      <c r="RWM44" s="244"/>
      <c r="RWN44" s="244"/>
      <c r="RWO44" s="244"/>
      <c r="RWP44" s="244"/>
      <c r="RWQ44" s="244"/>
      <c r="RWR44" s="244"/>
      <c r="RWS44" s="244"/>
      <c r="RWT44" s="244"/>
      <c r="RWU44" s="244"/>
      <c r="RWV44" s="244"/>
      <c r="RWW44" s="244"/>
      <c r="RWX44" s="244"/>
      <c r="RWY44" s="244"/>
      <c r="RWZ44" s="244"/>
      <c r="RXA44" s="244"/>
      <c r="RXB44" s="244"/>
      <c r="RXC44" s="244"/>
      <c r="RXD44" s="244"/>
      <c r="RXE44" s="244"/>
      <c r="RXF44" s="244"/>
      <c r="RXG44" s="244"/>
      <c r="RXH44" s="244"/>
      <c r="RXI44" s="244"/>
      <c r="RXJ44" s="244"/>
      <c r="RXK44" s="244"/>
      <c r="RXL44" s="244"/>
      <c r="RXM44" s="244"/>
      <c r="RXN44" s="244"/>
      <c r="RXO44" s="244"/>
      <c r="RXP44" s="244"/>
      <c r="RXQ44" s="244"/>
      <c r="RXR44" s="244"/>
      <c r="RXS44" s="244"/>
      <c r="RXT44" s="244"/>
      <c r="RXU44" s="244"/>
      <c r="RXV44" s="244"/>
      <c r="RXW44" s="244"/>
      <c r="RXX44" s="244"/>
      <c r="RXY44" s="244"/>
      <c r="RXZ44" s="244"/>
      <c r="RYA44" s="244"/>
      <c r="RYB44" s="244"/>
      <c r="RYC44" s="244"/>
      <c r="RYD44" s="244"/>
      <c r="RYE44" s="244"/>
      <c r="RYF44" s="244"/>
      <c r="RYG44" s="244"/>
      <c r="RYH44" s="244"/>
      <c r="RYI44" s="244"/>
      <c r="RYJ44" s="244"/>
      <c r="RYK44" s="244"/>
      <c r="RYL44" s="244"/>
      <c r="RYM44" s="244"/>
      <c r="RYN44" s="244"/>
      <c r="RYO44" s="244"/>
      <c r="RYP44" s="244"/>
      <c r="RYQ44" s="244"/>
      <c r="RYR44" s="244"/>
      <c r="RYS44" s="244"/>
      <c r="RYT44" s="244"/>
      <c r="RYU44" s="244"/>
      <c r="RYV44" s="244"/>
      <c r="RYW44" s="244"/>
      <c r="RYX44" s="244"/>
      <c r="RYY44" s="244"/>
      <c r="RYZ44" s="244"/>
      <c r="RZA44" s="244"/>
      <c r="RZB44" s="244"/>
      <c r="RZC44" s="244"/>
      <c r="RZD44" s="244"/>
      <c r="RZE44" s="244"/>
      <c r="RZF44" s="244"/>
      <c r="RZG44" s="244"/>
      <c r="RZH44" s="244"/>
      <c r="RZI44" s="244"/>
      <c r="RZJ44" s="244"/>
      <c r="RZK44" s="244"/>
      <c r="RZL44" s="244"/>
      <c r="RZM44" s="244"/>
      <c r="RZN44" s="244"/>
      <c r="RZO44" s="244"/>
      <c r="RZP44" s="244"/>
      <c r="RZQ44" s="244"/>
      <c r="RZR44" s="244"/>
      <c r="RZS44" s="244"/>
      <c r="RZT44" s="244"/>
      <c r="RZU44" s="244"/>
      <c r="RZV44" s="244"/>
      <c r="RZW44" s="244"/>
      <c r="RZX44" s="244"/>
      <c r="RZY44" s="244"/>
      <c r="RZZ44" s="244"/>
      <c r="SAA44" s="244"/>
      <c r="SAB44" s="244"/>
      <c r="SAC44" s="244"/>
      <c r="SAD44" s="244"/>
      <c r="SAE44" s="244"/>
      <c r="SAF44" s="244"/>
      <c r="SAG44" s="244"/>
      <c r="SAH44" s="244"/>
      <c r="SAI44" s="244"/>
      <c r="SAJ44" s="244"/>
      <c r="SAK44" s="244"/>
      <c r="SAL44" s="244"/>
      <c r="SAM44" s="244"/>
      <c r="SAN44" s="244"/>
      <c r="SAO44" s="244"/>
      <c r="SAP44" s="244"/>
      <c r="SAQ44" s="244"/>
      <c r="SAR44" s="244"/>
      <c r="SAS44" s="244"/>
      <c r="SAT44" s="244"/>
      <c r="SAU44" s="244"/>
      <c r="SAV44" s="244"/>
      <c r="SAW44" s="244"/>
      <c r="SAX44" s="244"/>
      <c r="SAY44" s="244"/>
      <c r="SAZ44" s="244"/>
      <c r="SBA44" s="244"/>
      <c r="SBB44" s="244"/>
      <c r="SBC44" s="244"/>
      <c r="SBD44" s="244"/>
      <c r="SBE44" s="244"/>
      <c r="SBF44" s="244"/>
      <c r="SBG44" s="244"/>
      <c r="SBH44" s="244"/>
      <c r="SBI44" s="244"/>
      <c r="SBJ44" s="244"/>
      <c r="SBK44" s="244"/>
      <c r="SBL44" s="244"/>
      <c r="SBM44" s="244"/>
      <c r="SBN44" s="244"/>
      <c r="SBO44" s="244"/>
      <c r="SBP44" s="244"/>
      <c r="SBQ44" s="244"/>
      <c r="SBR44" s="244"/>
      <c r="SBS44" s="244"/>
      <c r="SBT44" s="244"/>
      <c r="SBU44" s="244"/>
      <c r="SBV44" s="244"/>
      <c r="SBW44" s="244"/>
      <c r="SBX44" s="244"/>
      <c r="SBY44" s="244"/>
      <c r="SBZ44" s="244"/>
      <c r="SCA44" s="244"/>
      <c r="SCB44" s="244"/>
      <c r="SCC44" s="244"/>
      <c r="SCD44" s="244"/>
      <c r="SCE44" s="244"/>
      <c r="SCF44" s="244"/>
      <c r="SCG44" s="244"/>
      <c r="SCH44" s="244"/>
      <c r="SCI44" s="244"/>
      <c r="SCJ44" s="244"/>
      <c r="SCK44" s="244"/>
      <c r="SCL44" s="244"/>
      <c r="SCM44" s="244"/>
      <c r="SCN44" s="244"/>
      <c r="SCO44" s="244"/>
      <c r="SCP44" s="244"/>
      <c r="SCQ44" s="244"/>
      <c r="SCR44" s="244"/>
      <c r="SCS44" s="244"/>
      <c r="SCT44" s="244"/>
      <c r="SCU44" s="244"/>
      <c r="SCV44" s="244"/>
      <c r="SCW44" s="244"/>
      <c r="SCX44" s="244"/>
      <c r="SCY44" s="244"/>
      <c r="SCZ44" s="244"/>
      <c r="SDA44" s="244"/>
      <c r="SDB44" s="244"/>
      <c r="SDC44" s="244"/>
      <c r="SDD44" s="244"/>
      <c r="SDE44" s="244"/>
      <c r="SDF44" s="244"/>
      <c r="SDG44" s="244"/>
      <c r="SDH44" s="244"/>
      <c r="SDI44" s="244"/>
      <c r="SDJ44" s="244"/>
      <c r="SDK44" s="244"/>
      <c r="SDL44" s="244"/>
      <c r="SDM44" s="244"/>
      <c r="SDN44" s="244"/>
      <c r="SDO44" s="244"/>
      <c r="SDP44" s="244"/>
      <c r="SDQ44" s="244"/>
      <c r="SDR44" s="244"/>
      <c r="SDS44" s="244"/>
      <c r="SDT44" s="244"/>
      <c r="SDU44" s="244"/>
      <c r="SDV44" s="244"/>
      <c r="SDW44" s="244"/>
      <c r="SDX44" s="244"/>
      <c r="SDY44" s="244"/>
      <c r="SDZ44" s="244"/>
      <c r="SEA44" s="244"/>
      <c r="SEB44" s="244"/>
      <c r="SEC44" s="244"/>
      <c r="SED44" s="244"/>
      <c r="SEE44" s="244"/>
      <c r="SEF44" s="244"/>
      <c r="SEG44" s="244"/>
      <c r="SEH44" s="244"/>
      <c r="SEI44" s="244"/>
      <c r="SEJ44" s="244"/>
      <c r="SEK44" s="244"/>
      <c r="SEL44" s="244"/>
      <c r="SEM44" s="244"/>
      <c r="SEN44" s="244"/>
      <c r="SEO44" s="244"/>
      <c r="SEP44" s="244"/>
      <c r="SEQ44" s="244"/>
      <c r="SER44" s="244"/>
      <c r="SES44" s="244"/>
      <c r="SET44" s="244"/>
      <c r="SEU44" s="244"/>
      <c r="SEV44" s="244"/>
      <c r="SEW44" s="244"/>
      <c r="SEX44" s="244"/>
      <c r="SEY44" s="244"/>
      <c r="SEZ44" s="244"/>
      <c r="SFA44" s="244"/>
      <c r="SFB44" s="244"/>
      <c r="SFC44" s="244"/>
      <c r="SFD44" s="244"/>
      <c r="SFE44" s="244"/>
      <c r="SFF44" s="244"/>
      <c r="SFG44" s="244"/>
      <c r="SFH44" s="244"/>
      <c r="SFI44" s="244"/>
      <c r="SFJ44" s="244"/>
      <c r="SFK44" s="244"/>
      <c r="SFL44" s="244"/>
      <c r="SFM44" s="244"/>
      <c r="SFN44" s="244"/>
      <c r="SFO44" s="244"/>
      <c r="SFP44" s="244"/>
      <c r="SFQ44" s="244"/>
      <c r="SFR44" s="244"/>
      <c r="SFS44" s="244"/>
      <c r="SFT44" s="244"/>
      <c r="SFU44" s="244"/>
      <c r="SFV44" s="244"/>
      <c r="SFW44" s="244"/>
      <c r="SFX44" s="244"/>
      <c r="SFY44" s="244"/>
      <c r="SFZ44" s="244"/>
      <c r="SGA44" s="244"/>
      <c r="SGB44" s="244"/>
      <c r="SGC44" s="244"/>
      <c r="SGD44" s="244"/>
      <c r="SGE44" s="244"/>
      <c r="SGF44" s="244"/>
      <c r="SGG44" s="244"/>
      <c r="SGH44" s="244"/>
      <c r="SGI44" s="244"/>
      <c r="SGJ44" s="244"/>
      <c r="SGK44" s="244"/>
      <c r="SGL44" s="244"/>
      <c r="SGM44" s="244"/>
      <c r="SGN44" s="244"/>
      <c r="SGO44" s="244"/>
      <c r="SGP44" s="244"/>
      <c r="SGQ44" s="244"/>
      <c r="SGR44" s="244"/>
      <c r="SGS44" s="244"/>
      <c r="SGT44" s="244"/>
      <c r="SGU44" s="244"/>
      <c r="SGV44" s="244"/>
      <c r="SGW44" s="244"/>
      <c r="SGX44" s="244"/>
      <c r="SGY44" s="244"/>
      <c r="SGZ44" s="244"/>
      <c r="SHA44" s="244"/>
      <c r="SHB44" s="244"/>
      <c r="SHC44" s="244"/>
      <c r="SHD44" s="244"/>
      <c r="SHE44" s="244"/>
      <c r="SHF44" s="244"/>
      <c r="SHG44" s="244"/>
      <c r="SHH44" s="244"/>
      <c r="SHI44" s="244"/>
      <c r="SHJ44" s="244"/>
      <c r="SHK44" s="244"/>
      <c r="SHL44" s="244"/>
      <c r="SHM44" s="244"/>
      <c r="SHN44" s="244"/>
      <c r="SHO44" s="244"/>
      <c r="SHP44" s="244"/>
      <c r="SHQ44" s="244"/>
      <c r="SHR44" s="244"/>
      <c r="SHS44" s="244"/>
      <c r="SHT44" s="244"/>
      <c r="SHU44" s="244"/>
      <c r="SHV44" s="244"/>
      <c r="SHW44" s="244"/>
      <c r="SHX44" s="244"/>
      <c r="SHY44" s="244"/>
      <c r="SHZ44" s="244"/>
      <c r="SIA44" s="244"/>
      <c r="SIB44" s="244"/>
      <c r="SIC44" s="244"/>
      <c r="SID44" s="244"/>
      <c r="SIE44" s="244"/>
      <c r="SIF44" s="244"/>
      <c r="SIG44" s="244"/>
      <c r="SIH44" s="244"/>
      <c r="SII44" s="244"/>
      <c r="SIJ44" s="244"/>
      <c r="SIK44" s="244"/>
      <c r="SIL44" s="244"/>
      <c r="SIM44" s="244"/>
      <c r="SIN44" s="244"/>
      <c r="SIO44" s="244"/>
      <c r="SIP44" s="244"/>
      <c r="SIQ44" s="244"/>
      <c r="SIR44" s="244"/>
      <c r="SIS44" s="244"/>
      <c r="SIT44" s="244"/>
      <c r="SIU44" s="244"/>
      <c r="SIV44" s="244"/>
      <c r="SIW44" s="244"/>
      <c r="SIX44" s="244"/>
      <c r="SIY44" s="244"/>
      <c r="SIZ44" s="244"/>
      <c r="SJA44" s="244"/>
      <c r="SJB44" s="244"/>
      <c r="SJC44" s="244"/>
      <c r="SJD44" s="244"/>
      <c r="SJE44" s="244"/>
      <c r="SJF44" s="244"/>
      <c r="SJG44" s="244"/>
      <c r="SJH44" s="244"/>
      <c r="SJI44" s="244"/>
      <c r="SJJ44" s="244"/>
      <c r="SJK44" s="244"/>
      <c r="SJL44" s="244"/>
      <c r="SJM44" s="244"/>
      <c r="SJN44" s="244"/>
      <c r="SJO44" s="244"/>
      <c r="SJP44" s="244"/>
      <c r="SJQ44" s="244"/>
      <c r="SJR44" s="244"/>
      <c r="SJS44" s="244"/>
      <c r="SJT44" s="244"/>
      <c r="SJU44" s="244"/>
      <c r="SJV44" s="244"/>
      <c r="SJW44" s="244"/>
      <c r="SJX44" s="244"/>
      <c r="SJY44" s="244"/>
      <c r="SJZ44" s="244"/>
      <c r="SKA44" s="244"/>
      <c r="SKB44" s="244"/>
      <c r="SKC44" s="244"/>
      <c r="SKD44" s="244"/>
      <c r="SKE44" s="244"/>
      <c r="SKF44" s="244"/>
      <c r="SKG44" s="244"/>
      <c r="SKH44" s="244"/>
      <c r="SKI44" s="244"/>
      <c r="SKJ44" s="244"/>
      <c r="SKK44" s="244"/>
      <c r="SKL44" s="244"/>
      <c r="SKM44" s="244"/>
      <c r="SKN44" s="244"/>
      <c r="SKO44" s="244"/>
      <c r="SKP44" s="244"/>
      <c r="SKQ44" s="244"/>
      <c r="SKR44" s="244"/>
      <c r="SKS44" s="244"/>
      <c r="SKT44" s="244"/>
      <c r="SKU44" s="244"/>
      <c r="SKV44" s="244"/>
      <c r="SKW44" s="244"/>
      <c r="SKX44" s="244"/>
      <c r="SKY44" s="244"/>
      <c r="SKZ44" s="244"/>
      <c r="SLA44" s="244"/>
      <c r="SLB44" s="244"/>
      <c r="SLC44" s="244"/>
      <c r="SLD44" s="244"/>
      <c r="SLE44" s="244"/>
      <c r="SLF44" s="244"/>
      <c r="SLG44" s="244"/>
      <c r="SLH44" s="244"/>
      <c r="SLI44" s="244"/>
      <c r="SLJ44" s="244"/>
      <c r="SLK44" s="244"/>
      <c r="SLL44" s="244"/>
      <c r="SLM44" s="244"/>
      <c r="SLN44" s="244"/>
      <c r="SLO44" s="244"/>
      <c r="SLP44" s="244"/>
      <c r="SLQ44" s="244"/>
      <c r="SLR44" s="244"/>
      <c r="SLS44" s="244"/>
      <c r="SLT44" s="244"/>
      <c r="SLU44" s="244"/>
      <c r="SLV44" s="244"/>
      <c r="SLW44" s="244"/>
      <c r="SLX44" s="244"/>
      <c r="SLY44" s="244"/>
      <c r="SLZ44" s="244"/>
      <c r="SMA44" s="244"/>
      <c r="SMB44" s="244"/>
      <c r="SMC44" s="244"/>
      <c r="SMD44" s="244"/>
      <c r="SME44" s="244"/>
      <c r="SMF44" s="244"/>
      <c r="SMG44" s="244"/>
      <c r="SMH44" s="244"/>
      <c r="SMI44" s="244"/>
      <c r="SMJ44" s="244"/>
      <c r="SMK44" s="244"/>
      <c r="SML44" s="244"/>
      <c r="SMM44" s="244"/>
      <c r="SMN44" s="244"/>
      <c r="SMO44" s="244"/>
      <c r="SMP44" s="244"/>
      <c r="SMQ44" s="244"/>
      <c r="SMR44" s="244"/>
      <c r="SMS44" s="244"/>
      <c r="SMT44" s="244"/>
      <c r="SMU44" s="244"/>
      <c r="SMV44" s="244"/>
      <c r="SMW44" s="244"/>
      <c r="SMX44" s="244"/>
      <c r="SMY44" s="244"/>
      <c r="SMZ44" s="244"/>
      <c r="SNA44" s="244"/>
      <c r="SNB44" s="244"/>
      <c r="SNC44" s="244"/>
      <c r="SND44" s="244"/>
      <c r="SNE44" s="244"/>
      <c r="SNF44" s="244"/>
      <c r="SNG44" s="244"/>
      <c r="SNH44" s="244"/>
      <c r="SNI44" s="244"/>
      <c r="SNJ44" s="244"/>
      <c r="SNK44" s="244"/>
      <c r="SNL44" s="244"/>
      <c r="SNM44" s="244"/>
      <c r="SNN44" s="244"/>
      <c r="SNO44" s="244"/>
      <c r="SNP44" s="244"/>
      <c r="SNQ44" s="244"/>
      <c r="SNR44" s="244"/>
      <c r="SNS44" s="244"/>
      <c r="SNT44" s="244"/>
      <c r="SNU44" s="244"/>
      <c r="SNV44" s="244"/>
      <c r="SNW44" s="244"/>
      <c r="SNX44" s="244"/>
      <c r="SNY44" s="244"/>
      <c r="SNZ44" s="244"/>
      <c r="SOA44" s="244"/>
      <c r="SOB44" s="244"/>
      <c r="SOC44" s="244"/>
      <c r="SOD44" s="244"/>
      <c r="SOE44" s="244"/>
      <c r="SOF44" s="244"/>
      <c r="SOG44" s="244"/>
      <c r="SOH44" s="244"/>
      <c r="SOI44" s="244"/>
      <c r="SOJ44" s="244"/>
      <c r="SOK44" s="244"/>
      <c r="SOL44" s="244"/>
      <c r="SOM44" s="244"/>
      <c r="SON44" s="244"/>
      <c r="SOO44" s="244"/>
      <c r="SOP44" s="244"/>
      <c r="SOQ44" s="244"/>
      <c r="SOR44" s="244"/>
      <c r="SOS44" s="244"/>
      <c r="SOT44" s="244"/>
      <c r="SOU44" s="244"/>
      <c r="SOV44" s="244"/>
      <c r="SOW44" s="244"/>
      <c r="SOX44" s="244"/>
      <c r="SOY44" s="244"/>
      <c r="SOZ44" s="244"/>
      <c r="SPA44" s="244"/>
      <c r="SPB44" s="244"/>
      <c r="SPC44" s="244"/>
      <c r="SPD44" s="244"/>
      <c r="SPE44" s="244"/>
      <c r="SPF44" s="244"/>
      <c r="SPG44" s="244"/>
      <c r="SPH44" s="244"/>
      <c r="SPI44" s="244"/>
      <c r="SPJ44" s="244"/>
      <c r="SPK44" s="244"/>
      <c r="SPL44" s="244"/>
      <c r="SPM44" s="244"/>
      <c r="SPN44" s="244"/>
      <c r="SPO44" s="244"/>
      <c r="SPP44" s="244"/>
      <c r="SPQ44" s="244"/>
      <c r="SPR44" s="244"/>
      <c r="SPS44" s="244"/>
      <c r="SPT44" s="244"/>
      <c r="SPU44" s="244"/>
      <c r="SPV44" s="244"/>
      <c r="SPW44" s="244"/>
      <c r="SPX44" s="244"/>
      <c r="SPY44" s="244"/>
      <c r="SPZ44" s="244"/>
      <c r="SQA44" s="244"/>
      <c r="SQB44" s="244"/>
      <c r="SQC44" s="244"/>
      <c r="SQD44" s="244"/>
      <c r="SQE44" s="244"/>
      <c r="SQF44" s="244"/>
      <c r="SQG44" s="244"/>
      <c r="SQH44" s="244"/>
      <c r="SQI44" s="244"/>
      <c r="SQJ44" s="244"/>
      <c r="SQK44" s="244"/>
      <c r="SQL44" s="244"/>
      <c r="SQM44" s="244"/>
      <c r="SQN44" s="244"/>
      <c r="SQO44" s="244"/>
      <c r="SQP44" s="244"/>
      <c r="SQQ44" s="244"/>
      <c r="SQR44" s="244"/>
      <c r="SQS44" s="244"/>
      <c r="SQT44" s="244"/>
      <c r="SQU44" s="244"/>
      <c r="SQV44" s="244"/>
      <c r="SQW44" s="244"/>
      <c r="SQX44" s="244"/>
      <c r="SQY44" s="244"/>
      <c r="SQZ44" s="244"/>
      <c r="SRA44" s="244"/>
      <c r="SRB44" s="244"/>
      <c r="SRC44" s="244"/>
      <c r="SRD44" s="244"/>
      <c r="SRE44" s="244"/>
      <c r="SRF44" s="244"/>
      <c r="SRG44" s="244"/>
      <c r="SRH44" s="244"/>
      <c r="SRI44" s="244"/>
      <c r="SRJ44" s="244"/>
      <c r="SRK44" s="244"/>
      <c r="SRL44" s="244"/>
      <c r="SRM44" s="244"/>
      <c r="SRN44" s="244"/>
      <c r="SRO44" s="244"/>
      <c r="SRP44" s="244"/>
      <c r="SRQ44" s="244"/>
      <c r="SRR44" s="244"/>
      <c r="SRS44" s="244"/>
      <c r="SRT44" s="244"/>
      <c r="SRU44" s="244"/>
      <c r="SRV44" s="244"/>
      <c r="SRW44" s="244"/>
      <c r="SRX44" s="244"/>
      <c r="SRY44" s="244"/>
      <c r="SRZ44" s="244"/>
      <c r="SSA44" s="244"/>
      <c r="SSB44" s="244"/>
      <c r="SSC44" s="244"/>
      <c r="SSD44" s="244"/>
      <c r="SSE44" s="244"/>
      <c r="SSF44" s="244"/>
      <c r="SSG44" s="244"/>
      <c r="SSH44" s="244"/>
      <c r="SSI44" s="244"/>
      <c r="SSJ44" s="244"/>
      <c r="SSK44" s="244"/>
      <c r="SSL44" s="244"/>
      <c r="SSM44" s="244"/>
      <c r="SSN44" s="244"/>
      <c r="SSO44" s="244"/>
      <c r="SSP44" s="244"/>
      <c r="SSQ44" s="244"/>
      <c r="SSR44" s="244"/>
      <c r="SSS44" s="244"/>
      <c r="SST44" s="244"/>
      <c r="SSU44" s="244"/>
      <c r="SSV44" s="244"/>
      <c r="SSW44" s="244"/>
      <c r="SSX44" s="244"/>
      <c r="SSY44" s="244"/>
      <c r="SSZ44" s="244"/>
      <c r="STA44" s="244"/>
      <c r="STB44" s="244"/>
      <c r="STC44" s="244"/>
      <c r="STD44" s="244"/>
      <c r="STE44" s="244"/>
      <c r="STF44" s="244"/>
      <c r="STG44" s="244"/>
      <c r="STH44" s="244"/>
      <c r="STI44" s="244"/>
      <c r="STJ44" s="244"/>
      <c r="STK44" s="244"/>
      <c r="STL44" s="244"/>
      <c r="STM44" s="244"/>
      <c r="STN44" s="244"/>
      <c r="STO44" s="244"/>
      <c r="STP44" s="244"/>
      <c r="STQ44" s="244"/>
      <c r="STR44" s="244"/>
      <c r="STS44" s="244"/>
      <c r="STT44" s="244"/>
      <c r="STU44" s="244"/>
      <c r="STV44" s="244"/>
      <c r="STW44" s="244"/>
      <c r="STX44" s="244"/>
      <c r="STY44" s="244"/>
      <c r="STZ44" s="244"/>
      <c r="SUA44" s="244"/>
      <c r="SUB44" s="244"/>
      <c r="SUC44" s="244"/>
      <c r="SUD44" s="244"/>
      <c r="SUE44" s="244"/>
      <c r="SUF44" s="244"/>
      <c r="SUG44" s="244"/>
      <c r="SUH44" s="244"/>
      <c r="SUI44" s="244"/>
      <c r="SUJ44" s="244"/>
      <c r="SUK44" s="244"/>
      <c r="SUL44" s="244"/>
      <c r="SUM44" s="244"/>
      <c r="SUN44" s="244"/>
      <c r="SUO44" s="244"/>
      <c r="SUP44" s="244"/>
      <c r="SUQ44" s="244"/>
      <c r="SUR44" s="244"/>
      <c r="SUS44" s="244"/>
      <c r="SUT44" s="244"/>
      <c r="SUU44" s="244"/>
      <c r="SUV44" s="244"/>
      <c r="SUW44" s="244"/>
      <c r="SUX44" s="244"/>
      <c r="SUY44" s="244"/>
      <c r="SUZ44" s="244"/>
      <c r="SVA44" s="244"/>
      <c r="SVB44" s="244"/>
      <c r="SVC44" s="244"/>
      <c r="SVD44" s="244"/>
      <c r="SVE44" s="244"/>
      <c r="SVF44" s="244"/>
      <c r="SVG44" s="244"/>
      <c r="SVH44" s="244"/>
      <c r="SVI44" s="244"/>
      <c r="SVJ44" s="244"/>
      <c r="SVK44" s="244"/>
      <c r="SVL44" s="244"/>
      <c r="SVM44" s="244"/>
      <c r="SVN44" s="244"/>
      <c r="SVO44" s="244"/>
      <c r="SVP44" s="244"/>
      <c r="SVQ44" s="244"/>
      <c r="SVR44" s="244"/>
      <c r="SVS44" s="244"/>
      <c r="SVT44" s="244"/>
      <c r="SVU44" s="244"/>
      <c r="SVV44" s="244"/>
      <c r="SVW44" s="244"/>
      <c r="SVX44" s="244"/>
      <c r="SVY44" s="244"/>
      <c r="SVZ44" s="244"/>
      <c r="SWA44" s="244"/>
      <c r="SWB44" s="244"/>
      <c r="SWC44" s="244"/>
      <c r="SWD44" s="244"/>
      <c r="SWE44" s="244"/>
      <c r="SWF44" s="244"/>
      <c r="SWG44" s="244"/>
      <c r="SWH44" s="244"/>
      <c r="SWI44" s="244"/>
      <c r="SWJ44" s="244"/>
      <c r="SWK44" s="244"/>
      <c r="SWL44" s="244"/>
      <c r="SWM44" s="244"/>
      <c r="SWN44" s="244"/>
      <c r="SWO44" s="244"/>
      <c r="SWP44" s="244"/>
      <c r="SWQ44" s="244"/>
      <c r="SWR44" s="244"/>
      <c r="SWS44" s="244"/>
      <c r="SWT44" s="244"/>
      <c r="SWU44" s="244"/>
      <c r="SWV44" s="244"/>
      <c r="SWW44" s="244"/>
      <c r="SWX44" s="244"/>
      <c r="SWY44" s="244"/>
      <c r="SWZ44" s="244"/>
      <c r="SXA44" s="244"/>
      <c r="SXB44" s="244"/>
      <c r="SXC44" s="244"/>
      <c r="SXD44" s="244"/>
      <c r="SXE44" s="244"/>
      <c r="SXF44" s="244"/>
      <c r="SXG44" s="244"/>
      <c r="SXH44" s="244"/>
      <c r="SXI44" s="244"/>
      <c r="SXJ44" s="244"/>
      <c r="SXK44" s="244"/>
      <c r="SXL44" s="244"/>
      <c r="SXM44" s="244"/>
      <c r="SXN44" s="244"/>
      <c r="SXO44" s="244"/>
      <c r="SXP44" s="244"/>
      <c r="SXQ44" s="244"/>
      <c r="SXR44" s="244"/>
      <c r="SXS44" s="244"/>
      <c r="SXT44" s="244"/>
      <c r="SXU44" s="244"/>
      <c r="SXV44" s="244"/>
      <c r="SXW44" s="244"/>
      <c r="SXX44" s="244"/>
      <c r="SXY44" s="244"/>
      <c r="SXZ44" s="244"/>
      <c r="SYA44" s="244"/>
      <c r="SYB44" s="244"/>
      <c r="SYC44" s="244"/>
      <c r="SYD44" s="244"/>
      <c r="SYE44" s="244"/>
      <c r="SYF44" s="244"/>
      <c r="SYG44" s="244"/>
      <c r="SYH44" s="244"/>
      <c r="SYI44" s="244"/>
      <c r="SYJ44" s="244"/>
      <c r="SYK44" s="244"/>
      <c r="SYL44" s="244"/>
      <c r="SYM44" s="244"/>
      <c r="SYN44" s="244"/>
      <c r="SYO44" s="244"/>
      <c r="SYP44" s="244"/>
      <c r="SYQ44" s="244"/>
      <c r="SYR44" s="244"/>
      <c r="SYS44" s="244"/>
      <c r="SYT44" s="244"/>
      <c r="SYU44" s="244"/>
      <c r="SYV44" s="244"/>
      <c r="SYW44" s="244"/>
      <c r="SYX44" s="244"/>
      <c r="SYY44" s="244"/>
      <c r="SYZ44" s="244"/>
      <c r="SZA44" s="244"/>
      <c r="SZB44" s="244"/>
      <c r="SZC44" s="244"/>
      <c r="SZD44" s="244"/>
      <c r="SZE44" s="244"/>
      <c r="SZF44" s="244"/>
      <c r="SZG44" s="244"/>
      <c r="SZH44" s="244"/>
      <c r="SZI44" s="244"/>
      <c r="SZJ44" s="244"/>
      <c r="SZK44" s="244"/>
      <c r="SZL44" s="244"/>
      <c r="SZM44" s="244"/>
      <c r="SZN44" s="244"/>
      <c r="SZO44" s="244"/>
      <c r="SZP44" s="244"/>
      <c r="SZQ44" s="244"/>
      <c r="SZR44" s="244"/>
      <c r="SZS44" s="244"/>
      <c r="SZT44" s="244"/>
      <c r="SZU44" s="244"/>
      <c r="SZV44" s="244"/>
      <c r="SZW44" s="244"/>
      <c r="SZX44" s="244"/>
      <c r="SZY44" s="244"/>
      <c r="SZZ44" s="244"/>
      <c r="TAA44" s="244"/>
      <c r="TAB44" s="244"/>
      <c r="TAC44" s="244"/>
      <c r="TAD44" s="244"/>
      <c r="TAE44" s="244"/>
      <c r="TAF44" s="244"/>
      <c r="TAG44" s="244"/>
      <c r="TAH44" s="244"/>
      <c r="TAI44" s="244"/>
      <c r="TAJ44" s="244"/>
      <c r="TAK44" s="244"/>
      <c r="TAL44" s="244"/>
      <c r="TAM44" s="244"/>
      <c r="TAN44" s="244"/>
      <c r="TAO44" s="244"/>
      <c r="TAP44" s="244"/>
      <c r="TAQ44" s="244"/>
      <c r="TAR44" s="244"/>
      <c r="TAS44" s="244"/>
      <c r="TAT44" s="244"/>
      <c r="TAU44" s="244"/>
      <c r="TAV44" s="244"/>
      <c r="TAW44" s="244"/>
      <c r="TAX44" s="244"/>
      <c r="TAY44" s="244"/>
      <c r="TAZ44" s="244"/>
      <c r="TBA44" s="244"/>
      <c r="TBB44" s="244"/>
      <c r="TBC44" s="244"/>
      <c r="TBD44" s="244"/>
      <c r="TBE44" s="244"/>
      <c r="TBF44" s="244"/>
      <c r="TBG44" s="244"/>
      <c r="TBH44" s="244"/>
      <c r="TBI44" s="244"/>
      <c r="TBJ44" s="244"/>
      <c r="TBK44" s="244"/>
      <c r="TBL44" s="244"/>
      <c r="TBM44" s="244"/>
      <c r="TBN44" s="244"/>
      <c r="TBO44" s="244"/>
      <c r="TBP44" s="244"/>
      <c r="TBQ44" s="244"/>
      <c r="TBR44" s="244"/>
      <c r="TBS44" s="244"/>
      <c r="TBT44" s="244"/>
      <c r="TBU44" s="244"/>
      <c r="TBV44" s="244"/>
      <c r="TBW44" s="244"/>
      <c r="TBX44" s="244"/>
      <c r="TBY44" s="244"/>
      <c r="TBZ44" s="244"/>
      <c r="TCA44" s="244"/>
      <c r="TCB44" s="244"/>
      <c r="TCC44" s="244"/>
      <c r="TCD44" s="244"/>
      <c r="TCE44" s="244"/>
      <c r="TCF44" s="244"/>
      <c r="TCG44" s="244"/>
      <c r="TCH44" s="244"/>
      <c r="TCI44" s="244"/>
      <c r="TCJ44" s="244"/>
      <c r="TCK44" s="244"/>
      <c r="TCL44" s="244"/>
      <c r="TCM44" s="244"/>
      <c r="TCN44" s="244"/>
      <c r="TCO44" s="244"/>
      <c r="TCP44" s="244"/>
      <c r="TCQ44" s="244"/>
      <c r="TCR44" s="244"/>
      <c r="TCS44" s="244"/>
      <c r="TCT44" s="244"/>
      <c r="TCU44" s="244"/>
      <c r="TCV44" s="244"/>
      <c r="TCW44" s="244"/>
      <c r="TCX44" s="244"/>
      <c r="TCY44" s="244"/>
      <c r="TCZ44" s="244"/>
      <c r="TDA44" s="244"/>
      <c r="TDB44" s="244"/>
      <c r="TDC44" s="244"/>
      <c r="TDD44" s="244"/>
      <c r="TDE44" s="244"/>
      <c r="TDF44" s="244"/>
      <c r="TDG44" s="244"/>
      <c r="TDH44" s="244"/>
      <c r="TDI44" s="244"/>
      <c r="TDJ44" s="244"/>
      <c r="TDK44" s="244"/>
      <c r="TDL44" s="244"/>
      <c r="TDM44" s="244"/>
      <c r="TDN44" s="244"/>
      <c r="TDO44" s="244"/>
      <c r="TDP44" s="244"/>
      <c r="TDQ44" s="244"/>
      <c r="TDR44" s="244"/>
      <c r="TDS44" s="244"/>
      <c r="TDT44" s="244"/>
      <c r="TDU44" s="244"/>
      <c r="TDV44" s="244"/>
      <c r="TDW44" s="244"/>
      <c r="TDX44" s="244"/>
      <c r="TDY44" s="244"/>
      <c r="TDZ44" s="244"/>
      <c r="TEA44" s="244"/>
      <c r="TEB44" s="244"/>
      <c r="TEC44" s="244"/>
      <c r="TED44" s="244"/>
      <c r="TEE44" s="244"/>
      <c r="TEF44" s="244"/>
      <c r="TEG44" s="244"/>
      <c r="TEH44" s="244"/>
      <c r="TEI44" s="244"/>
      <c r="TEJ44" s="244"/>
      <c r="TEK44" s="244"/>
      <c r="TEL44" s="244"/>
      <c r="TEM44" s="244"/>
      <c r="TEN44" s="244"/>
      <c r="TEO44" s="244"/>
      <c r="TEP44" s="244"/>
      <c r="TEQ44" s="244"/>
      <c r="TER44" s="244"/>
      <c r="TES44" s="244"/>
      <c r="TET44" s="244"/>
      <c r="TEU44" s="244"/>
      <c r="TEV44" s="244"/>
      <c r="TEW44" s="244"/>
      <c r="TEX44" s="244"/>
      <c r="TEY44" s="244"/>
      <c r="TEZ44" s="244"/>
      <c r="TFA44" s="244"/>
      <c r="TFB44" s="244"/>
      <c r="TFC44" s="244"/>
      <c r="TFD44" s="244"/>
      <c r="TFE44" s="244"/>
      <c r="TFF44" s="244"/>
      <c r="TFG44" s="244"/>
      <c r="TFH44" s="244"/>
      <c r="TFI44" s="244"/>
      <c r="TFJ44" s="244"/>
      <c r="TFK44" s="244"/>
      <c r="TFL44" s="244"/>
      <c r="TFM44" s="244"/>
      <c r="TFN44" s="244"/>
      <c r="TFO44" s="244"/>
      <c r="TFP44" s="244"/>
      <c r="TFQ44" s="244"/>
      <c r="TFR44" s="244"/>
      <c r="TFS44" s="244"/>
      <c r="TFT44" s="244"/>
      <c r="TFU44" s="244"/>
      <c r="TFV44" s="244"/>
      <c r="TFW44" s="244"/>
      <c r="TFX44" s="244"/>
      <c r="TFY44" s="244"/>
      <c r="TFZ44" s="244"/>
      <c r="TGA44" s="244"/>
      <c r="TGB44" s="244"/>
      <c r="TGC44" s="244"/>
      <c r="TGD44" s="244"/>
      <c r="TGE44" s="244"/>
      <c r="TGF44" s="244"/>
      <c r="TGG44" s="244"/>
      <c r="TGH44" s="244"/>
      <c r="TGI44" s="244"/>
      <c r="TGJ44" s="244"/>
      <c r="TGK44" s="244"/>
      <c r="TGL44" s="244"/>
      <c r="TGM44" s="244"/>
      <c r="TGN44" s="244"/>
      <c r="TGO44" s="244"/>
      <c r="TGP44" s="244"/>
      <c r="TGQ44" s="244"/>
      <c r="TGR44" s="244"/>
      <c r="TGS44" s="244"/>
      <c r="TGT44" s="244"/>
      <c r="TGU44" s="244"/>
      <c r="TGV44" s="244"/>
      <c r="TGW44" s="244"/>
      <c r="TGX44" s="244"/>
      <c r="TGY44" s="244"/>
      <c r="TGZ44" s="244"/>
      <c r="THA44" s="244"/>
      <c r="THB44" s="244"/>
      <c r="THC44" s="244"/>
      <c r="THD44" s="244"/>
      <c r="THE44" s="244"/>
      <c r="THF44" s="244"/>
      <c r="THG44" s="244"/>
      <c r="THH44" s="244"/>
      <c r="THI44" s="244"/>
      <c r="THJ44" s="244"/>
      <c r="THK44" s="244"/>
      <c r="THL44" s="244"/>
      <c r="THM44" s="244"/>
      <c r="THN44" s="244"/>
      <c r="THO44" s="244"/>
      <c r="THP44" s="244"/>
      <c r="THQ44" s="244"/>
      <c r="THR44" s="244"/>
      <c r="THS44" s="244"/>
      <c r="THT44" s="244"/>
      <c r="THU44" s="244"/>
      <c r="THV44" s="244"/>
      <c r="THW44" s="244"/>
      <c r="THX44" s="244"/>
      <c r="THY44" s="244"/>
      <c r="THZ44" s="244"/>
      <c r="TIA44" s="244"/>
      <c r="TIB44" s="244"/>
      <c r="TIC44" s="244"/>
      <c r="TID44" s="244"/>
      <c r="TIE44" s="244"/>
      <c r="TIF44" s="244"/>
      <c r="TIG44" s="244"/>
      <c r="TIH44" s="244"/>
      <c r="TII44" s="244"/>
      <c r="TIJ44" s="244"/>
      <c r="TIK44" s="244"/>
      <c r="TIL44" s="244"/>
      <c r="TIM44" s="244"/>
      <c r="TIN44" s="244"/>
      <c r="TIO44" s="244"/>
      <c r="TIP44" s="244"/>
      <c r="TIQ44" s="244"/>
      <c r="TIR44" s="244"/>
      <c r="TIS44" s="244"/>
      <c r="TIT44" s="244"/>
      <c r="TIU44" s="244"/>
      <c r="TIV44" s="244"/>
      <c r="TIW44" s="244"/>
      <c r="TIX44" s="244"/>
      <c r="TIY44" s="244"/>
      <c r="TIZ44" s="244"/>
      <c r="TJA44" s="244"/>
      <c r="TJB44" s="244"/>
      <c r="TJC44" s="244"/>
      <c r="TJD44" s="244"/>
      <c r="TJE44" s="244"/>
      <c r="TJF44" s="244"/>
      <c r="TJG44" s="244"/>
      <c r="TJH44" s="244"/>
      <c r="TJI44" s="244"/>
      <c r="TJJ44" s="244"/>
      <c r="TJK44" s="244"/>
      <c r="TJL44" s="244"/>
      <c r="TJM44" s="244"/>
      <c r="TJN44" s="244"/>
      <c r="TJO44" s="244"/>
      <c r="TJP44" s="244"/>
      <c r="TJQ44" s="244"/>
      <c r="TJR44" s="244"/>
      <c r="TJS44" s="244"/>
      <c r="TJT44" s="244"/>
      <c r="TJU44" s="244"/>
      <c r="TJV44" s="244"/>
      <c r="TJW44" s="244"/>
      <c r="TJX44" s="244"/>
      <c r="TJY44" s="244"/>
      <c r="TJZ44" s="244"/>
      <c r="TKA44" s="244"/>
      <c r="TKB44" s="244"/>
      <c r="TKC44" s="244"/>
      <c r="TKD44" s="244"/>
      <c r="TKE44" s="244"/>
      <c r="TKF44" s="244"/>
      <c r="TKG44" s="244"/>
      <c r="TKH44" s="244"/>
      <c r="TKI44" s="244"/>
      <c r="TKJ44" s="244"/>
      <c r="TKK44" s="244"/>
      <c r="TKL44" s="244"/>
      <c r="TKM44" s="244"/>
      <c r="TKN44" s="244"/>
      <c r="TKO44" s="244"/>
      <c r="TKP44" s="244"/>
      <c r="TKQ44" s="244"/>
      <c r="TKR44" s="244"/>
      <c r="TKS44" s="244"/>
      <c r="TKT44" s="244"/>
      <c r="TKU44" s="244"/>
      <c r="TKV44" s="244"/>
      <c r="TKW44" s="244"/>
      <c r="TKX44" s="244"/>
      <c r="TKY44" s="244"/>
      <c r="TKZ44" s="244"/>
      <c r="TLA44" s="244"/>
      <c r="TLB44" s="244"/>
      <c r="TLC44" s="244"/>
      <c r="TLD44" s="244"/>
      <c r="TLE44" s="244"/>
      <c r="TLF44" s="244"/>
      <c r="TLG44" s="244"/>
      <c r="TLH44" s="244"/>
      <c r="TLI44" s="244"/>
      <c r="TLJ44" s="244"/>
      <c r="TLK44" s="244"/>
      <c r="TLL44" s="244"/>
      <c r="TLM44" s="244"/>
      <c r="TLN44" s="244"/>
      <c r="TLO44" s="244"/>
      <c r="TLP44" s="244"/>
      <c r="TLQ44" s="244"/>
      <c r="TLR44" s="244"/>
      <c r="TLS44" s="244"/>
      <c r="TLT44" s="244"/>
      <c r="TLU44" s="244"/>
      <c r="TLV44" s="244"/>
      <c r="TLW44" s="244"/>
      <c r="TLX44" s="244"/>
      <c r="TLY44" s="244"/>
      <c r="TLZ44" s="244"/>
      <c r="TMA44" s="244"/>
      <c r="TMB44" s="244"/>
      <c r="TMC44" s="244"/>
      <c r="TMD44" s="244"/>
      <c r="TME44" s="244"/>
      <c r="TMF44" s="244"/>
      <c r="TMG44" s="244"/>
      <c r="TMH44" s="244"/>
      <c r="TMI44" s="244"/>
      <c r="TMJ44" s="244"/>
      <c r="TMK44" s="244"/>
      <c r="TML44" s="244"/>
      <c r="TMM44" s="244"/>
      <c r="TMN44" s="244"/>
      <c r="TMO44" s="244"/>
      <c r="TMP44" s="244"/>
      <c r="TMQ44" s="244"/>
      <c r="TMR44" s="244"/>
      <c r="TMS44" s="244"/>
      <c r="TMT44" s="244"/>
      <c r="TMU44" s="244"/>
      <c r="TMV44" s="244"/>
      <c r="TMW44" s="244"/>
      <c r="TMX44" s="244"/>
      <c r="TMY44" s="244"/>
      <c r="TMZ44" s="244"/>
      <c r="TNA44" s="244"/>
      <c r="TNB44" s="244"/>
      <c r="TNC44" s="244"/>
      <c r="TND44" s="244"/>
      <c r="TNE44" s="244"/>
      <c r="TNF44" s="244"/>
      <c r="TNG44" s="244"/>
      <c r="TNH44" s="244"/>
      <c r="TNI44" s="244"/>
      <c r="TNJ44" s="244"/>
      <c r="TNK44" s="244"/>
      <c r="TNL44" s="244"/>
      <c r="TNM44" s="244"/>
      <c r="TNN44" s="244"/>
      <c r="TNO44" s="244"/>
      <c r="TNP44" s="244"/>
      <c r="TNQ44" s="244"/>
      <c r="TNR44" s="244"/>
      <c r="TNS44" s="244"/>
      <c r="TNT44" s="244"/>
      <c r="TNU44" s="244"/>
      <c r="TNV44" s="244"/>
      <c r="TNW44" s="244"/>
      <c r="TNX44" s="244"/>
      <c r="TNY44" s="244"/>
      <c r="TNZ44" s="244"/>
      <c r="TOA44" s="244"/>
      <c r="TOB44" s="244"/>
      <c r="TOC44" s="244"/>
      <c r="TOD44" s="244"/>
      <c r="TOE44" s="244"/>
      <c r="TOF44" s="244"/>
      <c r="TOG44" s="244"/>
      <c r="TOH44" s="244"/>
      <c r="TOI44" s="244"/>
      <c r="TOJ44" s="244"/>
      <c r="TOK44" s="244"/>
      <c r="TOL44" s="244"/>
      <c r="TOM44" s="244"/>
      <c r="TON44" s="244"/>
      <c r="TOO44" s="244"/>
      <c r="TOP44" s="244"/>
      <c r="TOQ44" s="244"/>
      <c r="TOR44" s="244"/>
      <c r="TOS44" s="244"/>
      <c r="TOT44" s="244"/>
      <c r="TOU44" s="244"/>
      <c r="TOV44" s="244"/>
      <c r="TOW44" s="244"/>
      <c r="TOX44" s="244"/>
      <c r="TOY44" s="244"/>
      <c r="TOZ44" s="244"/>
      <c r="TPA44" s="244"/>
      <c r="TPB44" s="244"/>
      <c r="TPC44" s="244"/>
      <c r="TPD44" s="244"/>
      <c r="TPE44" s="244"/>
      <c r="TPF44" s="244"/>
      <c r="TPG44" s="244"/>
      <c r="TPH44" s="244"/>
      <c r="TPI44" s="244"/>
      <c r="TPJ44" s="244"/>
      <c r="TPK44" s="244"/>
      <c r="TPL44" s="244"/>
      <c r="TPM44" s="244"/>
      <c r="TPN44" s="244"/>
      <c r="TPO44" s="244"/>
      <c r="TPP44" s="244"/>
      <c r="TPQ44" s="244"/>
      <c r="TPR44" s="244"/>
      <c r="TPS44" s="244"/>
      <c r="TPT44" s="244"/>
      <c r="TPU44" s="244"/>
      <c r="TPV44" s="244"/>
      <c r="TPW44" s="244"/>
      <c r="TPX44" s="244"/>
      <c r="TPY44" s="244"/>
      <c r="TPZ44" s="244"/>
      <c r="TQA44" s="244"/>
      <c r="TQB44" s="244"/>
      <c r="TQC44" s="244"/>
      <c r="TQD44" s="244"/>
      <c r="TQE44" s="244"/>
      <c r="TQF44" s="244"/>
      <c r="TQG44" s="244"/>
      <c r="TQH44" s="244"/>
      <c r="TQI44" s="244"/>
      <c r="TQJ44" s="244"/>
      <c r="TQK44" s="244"/>
      <c r="TQL44" s="244"/>
      <c r="TQM44" s="244"/>
      <c r="TQN44" s="244"/>
      <c r="TQO44" s="244"/>
      <c r="TQP44" s="244"/>
      <c r="TQQ44" s="244"/>
      <c r="TQR44" s="244"/>
      <c r="TQS44" s="244"/>
      <c r="TQT44" s="244"/>
      <c r="TQU44" s="244"/>
      <c r="TQV44" s="244"/>
      <c r="TQW44" s="244"/>
      <c r="TQX44" s="244"/>
      <c r="TQY44" s="244"/>
      <c r="TQZ44" s="244"/>
      <c r="TRA44" s="244"/>
      <c r="TRB44" s="244"/>
      <c r="TRC44" s="244"/>
      <c r="TRD44" s="244"/>
      <c r="TRE44" s="244"/>
      <c r="TRF44" s="244"/>
      <c r="TRG44" s="244"/>
      <c r="TRH44" s="244"/>
      <c r="TRI44" s="244"/>
      <c r="TRJ44" s="244"/>
      <c r="TRK44" s="244"/>
      <c r="TRL44" s="244"/>
      <c r="TRM44" s="244"/>
      <c r="TRN44" s="244"/>
      <c r="TRO44" s="244"/>
      <c r="TRP44" s="244"/>
      <c r="TRQ44" s="244"/>
      <c r="TRR44" s="244"/>
      <c r="TRS44" s="244"/>
      <c r="TRT44" s="244"/>
      <c r="TRU44" s="244"/>
      <c r="TRV44" s="244"/>
      <c r="TRW44" s="244"/>
      <c r="TRX44" s="244"/>
      <c r="TRY44" s="244"/>
      <c r="TRZ44" s="244"/>
      <c r="TSA44" s="244"/>
      <c r="TSB44" s="244"/>
      <c r="TSC44" s="244"/>
      <c r="TSD44" s="244"/>
      <c r="TSE44" s="244"/>
      <c r="TSF44" s="244"/>
      <c r="TSG44" s="244"/>
      <c r="TSH44" s="244"/>
      <c r="TSI44" s="244"/>
      <c r="TSJ44" s="244"/>
      <c r="TSK44" s="244"/>
      <c r="TSL44" s="244"/>
      <c r="TSM44" s="244"/>
      <c r="TSN44" s="244"/>
      <c r="TSO44" s="244"/>
      <c r="TSP44" s="244"/>
      <c r="TSQ44" s="244"/>
      <c r="TSR44" s="244"/>
      <c r="TSS44" s="244"/>
      <c r="TST44" s="244"/>
      <c r="TSU44" s="244"/>
      <c r="TSV44" s="244"/>
      <c r="TSW44" s="244"/>
      <c r="TSX44" s="244"/>
      <c r="TSY44" s="244"/>
      <c r="TSZ44" s="244"/>
      <c r="TTA44" s="244"/>
      <c r="TTB44" s="244"/>
      <c r="TTC44" s="244"/>
      <c r="TTD44" s="244"/>
      <c r="TTE44" s="244"/>
      <c r="TTF44" s="244"/>
      <c r="TTG44" s="244"/>
      <c r="TTH44" s="244"/>
      <c r="TTI44" s="244"/>
      <c r="TTJ44" s="244"/>
      <c r="TTK44" s="244"/>
      <c r="TTL44" s="244"/>
      <c r="TTM44" s="244"/>
      <c r="TTN44" s="244"/>
      <c r="TTO44" s="244"/>
      <c r="TTP44" s="244"/>
      <c r="TTQ44" s="244"/>
      <c r="TTR44" s="244"/>
      <c r="TTS44" s="244"/>
      <c r="TTT44" s="244"/>
      <c r="TTU44" s="244"/>
      <c r="TTV44" s="244"/>
      <c r="TTW44" s="244"/>
      <c r="TTX44" s="244"/>
      <c r="TTY44" s="244"/>
      <c r="TTZ44" s="244"/>
      <c r="TUA44" s="244"/>
      <c r="TUB44" s="244"/>
      <c r="TUC44" s="244"/>
      <c r="TUD44" s="244"/>
      <c r="TUE44" s="244"/>
      <c r="TUF44" s="244"/>
      <c r="TUG44" s="244"/>
      <c r="TUH44" s="244"/>
      <c r="TUI44" s="244"/>
      <c r="TUJ44" s="244"/>
      <c r="TUK44" s="244"/>
      <c r="TUL44" s="244"/>
      <c r="TUM44" s="244"/>
      <c r="TUN44" s="244"/>
      <c r="TUO44" s="244"/>
      <c r="TUP44" s="244"/>
      <c r="TUQ44" s="244"/>
      <c r="TUR44" s="244"/>
      <c r="TUS44" s="244"/>
      <c r="TUT44" s="244"/>
      <c r="TUU44" s="244"/>
      <c r="TUV44" s="244"/>
      <c r="TUW44" s="244"/>
      <c r="TUX44" s="244"/>
      <c r="TUY44" s="244"/>
      <c r="TUZ44" s="244"/>
      <c r="TVA44" s="244"/>
      <c r="TVB44" s="244"/>
      <c r="TVC44" s="244"/>
      <c r="TVD44" s="244"/>
      <c r="TVE44" s="244"/>
      <c r="TVF44" s="244"/>
      <c r="TVG44" s="244"/>
      <c r="TVH44" s="244"/>
      <c r="TVI44" s="244"/>
      <c r="TVJ44" s="244"/>
      <c r="TVK44" s="244"/>
      <c r="TVL44" s="244"/>
      <c r="TVM44" s="244"/>
      <c r="TVN44" s="244"/>
      <c r="TVO44" s="244"/>
      <c r="TVP44" s="244"/>
      <c r="TVQ44" s="244"/>
      <c r="TVR44" s="244"/>
      <c r="TVS44" s="244"/>
      <c r="TVT44" s="244"/>
      <c r="TVU44" s="244"/>
      <c r="TVV44" s="244"/>
      <c r="TVW44" s="244"/>
      <c r="TVX44" s="244"/>
      <c r="TVY44" s="244"/>
      <c r="TVZ44" s="244"/>
      <c r="TWA44" s="244"/>
      <c r="TWB44" s="244"/>
      <c r="TWC44" s="244"/>
      <c r="TWD44" s="244"/>
      <c r="TWE44" s="244"/>
      <c r="TWF44" s="244"/>
      <c r="TWG44" s="244"/>
      <c r="TWH44" s="244"/>
      <c r="TWI44" s="244"/>
      <c r="TWJ44" s="244"/>
      <c r="TWK44" s="244"/>
      <c r="TWL44" s="244"/>
      <c r="TWM44" s="244"/>
      <c r="TWN44" s="244"/>
      <c r="TWO44" s="244"/>
      <c r="TWP44" s="244"/>
      <c r="TWQ44" s="244"/>
      <c r="TWR44" s="244"/>
      <c r="TWS44" s="244"/>
      <c r="TWT44" s="244"/>
      <c r="TWU44" s="244"/>
      <c r="TWV44" s="244"/>
      <c r="TWW44" s="244"/>
      <c r="TWX44" s="244"/>
      <c r="TWY44" s="244"/>
      <c r="TWZ44" s="244"/>
      <c r="TXA44" s="244"/>
      <c r="TXB44" s="244"/>
      <c r="TXC44" s="244"/>
      <c r="TXD44" s="244"/>
      <c r="TXE44" s="244"/>
      <c r="TXF44" s="244"/>
      <c r="TXG44" s="244"/>
      <c r="TXH44" s="244"/>
      <c r="TXI44" s="244"/>
      <c r="TXJ44" s="244"/>
      <c r="TXK44" s="244"/>
      <c r="TXL44" s="244"/>
      <c r="TXM44" s="244"/>
      <c r="TXN44" s="244"/>
      <c r="TXO44" s="244"/>
      <c r="TXP44" s="244"/>
      <c r="TXQ44" s="244"/>
      <c r="TXR44" s="244"/>
      <c r="TXS44" s="244"/>
      <c r="TXT44" s="244"/>
      <c r="TXU44" s="244"/>
      <c r="TXV44" s="244"/>
      <c r="TXW44" s="244"/>
      <c r="TXX44" s="244"/>
      <c r="TXY44" s="244"/>
      <c r="TXZ44" s="244"/>
      <c r="TYA44" s="244"/>
      <c r="TYB44" s="244"/>
      <c r="TYC44" s="244"/>
      <c r="TYD44" s="244"/>
      <c r="TYE44" s="244"/>
      <c r="TYF44" s="244"/>
      <c r="TYG44" s="244"/>
      <c r="TYH44" s="244"/>
      <c r="TYI44" s="244"/>
      <c r="TYJ44" s="244"/>
      <c r="TYK44" s="244"/>
      <c r="TYL44" s="244"/>
      <c r="TYM44" s="244"/>
      <c r="TYN44" s="244"/>
      <c r="TYO44" s="244"/>
      <c r="TYP44" s="244"/>
      <c r="TYQ44" s="244"/>
      <c r="TYR44" s="244"/>
      <c r="TYS44" s="244"/>
      <c r="TYT44" s="244"/>
      <c r="TYU44" s="244"/>
      <c r="TYV44" s="244"/>
      <c r="TYW44" s="244"/>
      <c r="TYX44" s="244"/>
      <c r="TYY44" s="244"/>
      <c r="TYZ44" s="244"/>
      <c r="TZA44" s="244"/>
      <c r="TZB44" s="244"/>
      <c r="TZC44" s="244"/>
      <c r="TZD44" s="244"/>
      <c r="TZE44" s="244"/>
      <c r="TZF44" s="244"/>
      <c r="TZG44" s="244"/>
      <c r="TZH44" s="244"/>
      <c r="TZI44" s="244"/>
      <c r="TZJ44" s="244"/>
      <c r="TZK44" s="244"/>
      <c r="TZL44" s="244"/>
      <c r="TZM44" s="244"/>
      <c r="TZN44" s="244"/>
      <c r="TZO44" s="244"/>
      <c r="TZP44" s="244"/>
      <c r="TZQ44" s="244"/>
      <c r="TZR44" s="244"/>
      <c r="TZS44" s="244"/>
      <c r="TZT44" s="244"/>
      <c r="TZU44" s="244"/>
      <c r="TZV44" s="244"/>
      <c r="TZW44" s="244"/>
      <c r="TZX44" s="244"/>
      <c r="TZY44" s="244"/>
      <c r="TZZ44" s="244"/>
      <c r="UAA44" s="244"/>
      <c r="UAB44" s="244"/>
      <c r="UAC44" s="244"/>
      <c r="UAD44" s="244"/>
      <c r="UAE44" s="244"/>
      <c r="UAF44" s="244"/>
      <c r="UAG44" s="244"/>
      <c r="UAH44" s="244"/>
      <c r="UAI44" s="244"/>
      <c r="UAJ44" s="244"/>
      <c r="UAK44" s="244"/>
      <c r="UAL44" s="244"/>
      <c r="UAM44" s="244"/>
      <c r="UAN44" s="244"/>
      <c r="UAO44" s="244"/>
      <c r="UAP44" s="244"/>
      <c r="UAQ44" s="244"/>
      <c r="UAR44" s="244"/>
      <c r="UAS44" s="244"/>
      <c r="UAT44" s="244"/>
      <c r="UAU44" s="244"/>
      <c r="UAV44" s="244"/>
      <c r="UAW44" s="244"/>
      <c r="UAX44" s="244"/>
      <c r="UAY44" s="244"/>
      <c r="UAZ44" s="244"/>
      <c r="UBA44" s="244"/>
      <c r="UBB44" s="244"/>
      <c r="UBC44" s="244"/>
      <c r="UBD44" s="244"/>
      <c r="UBE44" s="244"/>
      <c r="UBF44" s="244"/>
      <c r="UBG44" s="244"/>
      <c r="UBH44" s="244"/>
      <c r="UBI44" s="244"/>
      <c r="UBJ44" s="244"/>
      <c r="UBK44" s="244"/>
      <c r="UBL44" s="244"/>
      <c r="UBM44" s="244"/>
      <c r="UBN44" s="244"/>
      <c r="UBO44" s="244"/>
      <c r="UBP44" s="244"/>
      <c r="UBQ44" s="244"/>
      <c r="UBR44" s="244"/>
      <c r="UBS44" s="244"/>
      <c r="UBT44" s="244"/>
      <c r="UBU44" s="244"/>
      <c r="UBV44" s="244"/>
      <c r="UBW44" s="244"/>
      <c r="UBX44" s="244"/>
      <c r="UBY44" s="244"/>
      <c r="UBZ44" s="244"/>
      <c r="UCA44" s="244"/>
      <c r="UCB44" s="244"/>
      <c r="UCC44" s="244"/>
      <c r="UCD44" s="244"/>
      <c r="UCE44" s="244"/>
      <c r="UCF44" s="244"/>
      <c r="UCG44" s="244"/>
      <c r="UCH44" s="244"/>
      <c r="UCI44" s="244"/>
      <c r="UCJ44" s="244"/>
      <c r="UCK44" s="244"/>
      <c r="UCL44" s="244"/>
      <c r="UCM44" s="244"/>
      <c r="UCN44" s="244"/>
      <c r="UCO44" s="244"/>
      <c r="UCP44" s="244"/>
      <c r="UCQ44" s="244"/>
      <c r="UCR44" s="244"/>
      <c r="UCS44" s="244"/>
      <c r="UCT44" s="244"/>
      <c r="UCU44" s="244"/>
      <c r="UCV44" s="244"/>
      <c r="UCW44" s="244"/>
      <c r="UCX44" s="244"/>
      <c r="UCY44" s="244"/>
      <c r="UCZ44" s="244"/>
      <c r="UDA44" s="244"/>
      <c r="UDB44" s="244"/>
      <c r="UDC44" s="244"/>
      <c r="UDD44" s="244"/>
      <c r="UDE44" s="244"/>
      <c r="UDF44" s="244"/>
      <c r="UDG44" s="244"/>
      <c r="UDH44" s="244"/>
      <c r="UDI44" s="244"/>
      <c r="UDJ44" s="244"/>
      <c r="UDK44" s="244"/>
      <c r="UDL44" s="244"/>
      <c r="UDM44" s="244"/>
      <c r="UDN44" s="244"/>
      <c r="UDO44" s="244"/>
      <c r="UDP44" s="244"/>
      <c r="UDQ44" s="244"/>
      <c r="UDR44" s="244"/>
      <c r="UDS44" s="244"/>
      <c r="UDT44" s="244"/>
      <c r="UDU44" s="244"/>
      <c r="UDV44" s="244"/>
      <c r="UDW44" s="244"/>
      <c r="UDX44" s="244"/>
      <c r="UDY44" s="244"/>
      <c r="UDZ44" s="244"/>
      <c r="UEA44" s="244"/>
      <c r="UEB44" s="244"/>
      <c r="UEC44" s="244"/>
      <c r="UED44" s="244"/>
      <c r="UEE44" s="244"/>
      <c r="UEF44" s="244"/>
      <c r="UEG44" s="244"/>
      <c r="UEH44" s="244"/>
      <c r="UEI44" s="244"/>
      <c r="UEJ44" s="244"/>
      <c r="UEK44" s="244"/>
      <c r="UEL44" s="244"/>
      <c r="UEM44" s="244"/>
      <c r="UEN44" s="244"/>
      <c r="UEO44" s="244"/>
      <c r="UEP44" s="244"/>
      <c r="UEQ44" s="244"/>
      <c r="UER44" s="244"/>
      <c r="UES44" s="244"/>
      <c r="UET44" s="244"/>
      <c r="UEU44" s="244"/>
      <c r="UEV44" s="244"/>
      <c r="UEW44" s="244"/>
      <c r="UEX44" s="244"/>
      <c r="UEY44" s="244"/>
      <c r="UEZ44" s="244"/>
      <c r="UFA44" s="244"/>
      <c r="UFB44" s="244"/>
      <c r="UFC44" s="244"/>
      <c r="UFD44" s="244"/>
      <c r="UFE44" s="244"/>
      <c r="UFF44" s="244"/>
      <c r="UFG44" s="244"/>
      <c r="UFH44" s="244"/>
      <c r="UFI44" s="244"/>
      <c r="UFJ44" s="244"/>
      <c r="UFK44" s="244"/>
      <c r="UFL44" s="244"/>
      <c r="UFM44" s="244"/>
      <c r="UFN44" s="244"/>
      <c r="UFO44" s="244"/>
      <c r="UFP44" s="244"/>
      <c r="UFQ44" s="244"/>
      <c r="UFR44" s="244"/>
      <c r="UFS44" s="244"/>
      <c r="UFT44" s="244"/>
      <c r="UFU44" s="244"/>
      <c r="UFV44" s="244"/>
      <c r="UFW44" s="244"/>
      <c r="UFX44" s="244"/>
      <c r="UFY44" s="244"/>
      <c r="UFZ44" s="244"/>
      <c r="UGA44" s="244"/>
      <c r="UGB44" s="244"/>
      <c r="UGC44" s="244"/>
      <c r="UGD44" s="244"/>
      <c r="UGE44" s="244"/>
      <c r="UGF44" s="244"/>
      <c r="UGG44" s="244"/>
      <c r="UGH44" s="244"/>
      <c r="UGI44" s="244"/>
      <c r="UGJ44" s="244"/>
      <c r="UGK44" s="244"/>
      <c r="UGL44" s="244"/>
      <c r="UGM44" s="244"/>
      <c r="UGN44" s="244"/>
      <c r="UGO44" s="244"/>
      <c r="UGP44" s="244"/>
      <c r="UGQ44" s="244"/>
      <c r="UGR44" s="244"/>
      <c r="UGS44" s="244"/>
      <c r="UGT44" s="244"/>
      <c r="UGU44" s="244"/>
      <c r="UGV44" s="244"/>
      <c r="UGW44" s="244"/>
      <c r="UGX44" s="244"/>
      <c r="UGY44" s="244"/>
      <c r="UGZ44" s="244"/>
      <c r="UHA44" s="244"/>
      <c r="UHB44" s="244"/>
      <c r="UHC44" s="244"/>
      <c r="UHD44" s="244"/>
      <c r="UHE44" s="244"/>
      <c r="UHF44" s="244"/>
      <c r="UHG44" s="244"/>
      <c r="UHH44" s="244"/>
      <c r="UHI44" s="244"/>
      <c r="UHJ44" s="244"/>
      <c r="UHK44" s="244"/>
      <c r="UHL44" s="244"/>
      <c r="UHM44" s="244"/>
      <c r="UHN44" s="244"/>
      <c r="UHO44" s="244"/>
      <c r="UHP44" s="244"/>
      <c r="UHQ44" s="244"/>
      <c r="UHR44" s="244"/>
      <c r="UHS44" s="244"/>
      <c r="UHT44" s="244"/>
      <c r="UHU44" s="244"/>
      <c r="UHV44" s="244"/>
      <c r="UHW44" s="244"/>
      <c r="UHX44" s="244"/>
      <c r="UHY44" s="244"/>
      <c r="UHZ44" s="244"/>
      <c r="UIA44" s="244"/>
      <c r="UIB44" s="244"/>
      <c r="UIC44" s="244"/>
      <c r="UID44" s="244"/>
      <c r="UIE44" s="244"/>
      <c r="UIF44" s="244"/>
      <c r="UIG44" s="244"/>
      <c r="UIH44" s="244"/>
      <c r="UII44" s="244"/>
      <c r="UIJ44" s="244"/>
      <c r="UIK44" s="244"/>
      <c r="UIL44" s="244"/>
      <c r="UIM44" s="244"/>
      <c r="UIN44" s="244"/>
      <c r="UIO44" s="244"/>
      <c r="UIP44" s="244"/>
      <c r="UIQ44" s="244"/>
      <c r="UIR44" s="244"/>
      <c r="UIS44" s="244"/>
      <c r="UIT44" s="244"/>
      <c r="UIU44" s="244"/>
      <c r="UIV44" s="244"/>
      <c r="UIW44" s="244"/>
      <c r="UIX44" s="244"/>
      <c r="UIY44" s="244"/>
      <c r="UIZ44" s="244"/>
      <c r="UJA44" s="244"/>
      <c r="UJB44" s="244"/>
      <c r="UJC44" s="244"/>
      <c r="UJD44" s="244"/>
      <c r="UJE44" s="244"/>
      <c r="UJF44" s="244"/>
      <c r="UJG44" s="244"/>
      <c r="UJH44" s="244"/>
      <c r="UJI44" s="244"/>
      <c r="UJJ44" s="244"/>
      <c r="UJK44" s="244"/>
      <c r="UJL44" s="244"/>
      <c r="UJM44" s="244"/>
      <c r="UJN44" s="244"/>
      <c r="UJO44" s="244"/>
      <c r="UJP44" s="244"/>
      <c r="UJQ44" s="244"/>
      <c r="UJR44" s="244"/>
      <c r="UJS44" s="244"/>
      <c r="UJT44" s="244"/>
      <c r="UJU44" s="244"/>
      <c r="UJV44" s="244"/>
      <c r="UJW44" s="244"/>
      <c r="UJX44" s="244"/>
      <c r="UJY44" s="244"/>
      <c r="UJZ44" s="244"/>
      <c r="UKA44" s="244"/>
      <c r="UKB44" s="244"/>
      <c r="UKC44" s="244"/>
      <c r="UKD44" s="244"/>
      <c r="UKE44" s="244"/>
      <c r="UKF44" s="244"/>
      <c r="UKG44" s="244"/>
      <c r="UKH44" s="244"/>
      <c r="UKI44" s="244"/>
      <c r="UKJ44" s="244"/>
      <c r="UKK44" s="244"/>
      <c r="UKL44" s="244"/>
      <c r="UKM44" s="244"/>
      <c r="UKN44" s="244"/>
      <c r="UKO44" s="244"/>
      <c r="UKP44" s="244"/>
      <c r="UKQ44" s="244"/>
      <c r="UKR44" s="244"/>
      <c r="UKS44" s="244"/>
      <c r="UKT44" s="244"/>
      <c r="UKU44" s="244"/>
      <c r="UKV44" s="244"/>
      <c r="UKW44" s="244"/>
      <c r="UKX44" s="244"/>
      <c r="UKY44" s="244"/>
      <c r="UKZ44" s="244"/>
      <c r="ULA44" s="244"/>
      <c r="ULB44" s="244"/>
      <c r="ULC44" s="244"/>
      <c r="ULD44" s="244"/>
      <c r="ULE44" s="244"/>
      <c r="ULF44" s="244"/>
      <c r="ULG44" s="244"/>
      <c r="ULH44" s="244"/>
      <c r="ULI44" s="244"/>
      <c r="ULJ44" s="244"/>
      <c r="ULK44" s="244"/>
      <c r="ULL44" s="244"/>
      <c r="ULM44" s="244"/>
      <c r="ULN44" s="244"/>
      <c r="ULO44" s="244"/>
      <c r="ULP44" s="244"/>
      <c r="ULQ44" s="244"/>
      <c r="ULR44" s="244"/>
      <c r="ULS44" s="244"/>
      <c r="ULT44" s="244"/>
      <c r="ULU44" s="244"/>
      <c r="ULV44" s="244"/>
      <c r="ULW44" s="244"/>
      <c r="ULX44" s="244"/>
      <c r="ULY44" s="244"/>
      <c r="ULZ44" s="244"/>
      <c r="UMA44" s="244"/>
      <c r="UMB44" s="244"/>
      <c r="UMC44" s="244"/>
      <c r="UMD44" s="244"/>
      <c r="UME44" s="244"/>
      <c r="UMF44" s="244"/>
      <c r="UMG44" s="244"/>
      <c r="UMH44" s="244"/>
      <c r="UMI44" s="244"/>
      <c r="UMJ44" s="244"/>
      <c r="UMK44" s="244"/>
      <c r="UML44" s="244"/>
      <c r="UMM44" s="244"/>
      <c r="UMN44" s="244"/>
      <c r="UMO44" s="244"/>
      <c r="UMP44" s="244"/>
      <c r="UMQ44" s="244"/>
      <c r="UMR44" s="244"/>
      <c r="UMS44" s="244"/>
      <c r="UMT44" s="244"/>
      <c r="UMU44" s="244"/>
      <c r="UMV44" s="244"/>
      <c r="UMW44" s="244"/>
      <c r="UMX44" s="244"/>
      <c r="UMY44" s="244"/>
      <c r="UMZ44" s="244"/>
      <c r="UNA44" s="244"/>
      <c r="UNB44" s="244"/>
      <c r="UNC44" s="244"/>
      <c r="UND44" s="244"/>
      <c r="UNE44" s="244"/>
      <c r="UNF44" s="244"/>
      <c r="UNG44" s="244"/>
      <c r="UNH44" s="244"/>
      <c r="UNI44" s="244"/>
      <c r="UNJ44" s="244"/>
      <c r="UNK44" s="244"/>
      <c r="UNL44" s="244"/>
      <c r="UNM44" s="244"/>
      <c r="UNN44" s="244"/>
      <c r="UNO44" s="244"/>
      <c r="UNP44" s="244"/>
      <c r="UNQ44" s="244"/>
      <c r="UNR44" s="244"/>
      <c r="UNS44" s="244"/>
      <c r="UNT44" s="244"/>
      <c r="UNU44" s="244"/>
      <c r="UNV44" s="244"/>
      <c r="UNW44" s="244"/>
      <c r="UNX44" s="244"/>
      <c r="UNY44" s="244"/>
      <c r="UNZ44" s="244"/>
      <c r="UOA44" s="244"/>
      <c r="UOB44" s="244"/>
      <c r="UOC44" s="244"/>
      <c r="UOD44" s="244"/>
      <c r="UOE44" s="244"/>
      <c r="UOF44" s="244"/>
      <c r="UOG44" s="244"/>
      <c r="UOH44" s="244"/>
      <c r="UOI44" s="244"/>
      <c r="UOJ44" s="244"/>
      <c r="UOK44" s="244"/>
      <c r="UOL44" s="244"/>
      <c r="UOM44" s="244"/>
      <c r="UON44" s="244"/>
      <c r="UOO44" s="244"/>
      <c r="UOP44" s="244"/>
      <c r="UOQ44" s="244"/>
      <c r="UOR44" s="244"/>
      <c r="UOS44" s="244"/>
      <c r="UOT44" s="244"/>
      <c r="UOU44" s="244"/>
      <c r="UOV44" s="244"/>
      <c r="UOW44" s="244"/>
      <c r="UOX44" s="244"/>
      <c r="UOY44" s="244"/>
      <c r="UOZ44" s="244"/>
      <c r="UPA44" s="244"/>
      <c r="UPB44" s="244"/>
      <c r="UPC44" s="244"/>
      <c r="UPD44" s="244"/>
      <c r="UPE44" s="244"/>
      <c r="UPF44" s="244"/>
      <c r="UPG44" s="244"/>
      <c r="UPH44" s="244"/>
      <c r="UPI44" s="244"/>
      <c r="UPJ44" s="244"/>
      <c r="UPK44" s="244"/>
      <c r="UPL44" s="244"/>
      <c r="UPM44" s="244"/>
      <c r="UPN44" s="244"/>
      <c r="UPO44" s="244"/>
      <c r="UPP44" s="244"/>
      <c r="UPQ44" s="244"/>
      <c r="UPR44" s="244"/>
      <c r="UPS44" s="244"/>
      <c r="UPT44" s="244"/>
      <c r="UPU44" s="244"/>
      <c r="UPV44" s="244"/>
      <c r="UPW44" s="244"/>
      <c r="UPX44" s="244"/>
      <c r="UPY44" s="244"/>
      <c r="UPZ44" s="244"/>
      <c r="UQA44" s="244"/>
      <c r="UQB44" s="244"/>
      <c r="UQC44" s="244"/>
      <c r="UQD44" s="244"/>
      <c r="UQE44" s="244"/>
      <c r="UQF44" s="244"/>
      <c r="UQG44" s="244"/>
      <c r="UQH44" s="244"/>
      <c r="UQI44" s="244"/>
      <c r="UQJ44" s="244"/>
      <c r="UQK44" s="244"/>
      <c r="UQL44" s="244"/>
      <c r="UQM44" s="244"/>
      <c r="UQN44" s="244"/>
      <c r="UQO44" s="244"/>
      <c r="UQP44" s="244"/>
      <c r="UQQ44" s="244"/>
      <c r="UQR44" s="244"/>
      <c r="UQS44" s="244"/>
      <c r="UQT44" s="244"/>
      <c r="UQU44" s="244"/>
      <c r="UQV44" s="244"/>
      <c r="UQW44" s="244"/>
      <c r="UQX44" s="244"/>
      <c r="UQY44" s="244"/>
      <c r="UQZ44" s="244"/>
      <c r="URA44" s="244"/>
      <c r="URB44" s="244"/>
      <c r="URC44" s="244"/>
      <c r="URD44" s="244"/>
      <c r="URE44" s="244"/>
      <c r="URF44" s="244"/>
      <c r="URG44" s="244"/>
      <c r="URH44" s="244"/>
      <c r="URI44" s="244"/>
      <c r="URJ44" s="244"/>
      <c r="URK44" s="244"/>
      <c r="URL44" s="244"/>
      <c r="URM44" s="244"/>
      <c r="URN44" s="244"/>
      <c r="URO44" s="244"/>
      <c r="URP44" s="244"/>
      <c r="URQ44" s="244"/>
      <c r="URR44" s="244"/>
      <c r="URS44" s="244"/>
      <c r="URT44" s="244"/>
      <c r="URU44" s="244"/>
      <c r="URV44" s="244"/>
      <c r="URW44" s="244"/>
      <c r="URX44" s="244"/>
      <c r="URY44" s="244"/>
      <c r="URZ44" s="244"/>
      <c r="USA44" s="244"/>
      <c r="USB44" s="244"/>
      <c r="USC44" s="244"/>
      <c r="USD44" s="244"/>
      <c r="USE44" s="244"/>
      <c r="USF44" s="244"/>
      <c r="USG44" s="244"/>
      <c r="USH44" s="244"/>
      <c r="USI44" s="244"/>
      <c r="USJ44" s="244"/>
      <c r="USK44" s="244"/>
      <c r="USL44" s="244"/>
      <c r="USM44" s="244"/>
      <c r="USN44" s="244"/>
      <c r="USO44" s="244"/>
      <c r="USP44" s="244"/>
      <c r="USQ44" s="244"/>
      <c r="USR44" s="244"/>
      <c r="USS44" s="244"/>
      <c r="UST44" s="244"/>
      <c r="USU44" s="244"/>
      <c r="USV44" s="244"/>
      <c r="USW44" s="244"/>
      <c r="USX44" s="244"/>
      <c r="USY44" s="244"/>
      <c r="USZ44" s="244"/>
      <c r="UTA44" s="244"/>
      <c r="UTB44" s="244"/>
      <c r="UTC44" s="244"/>
      <c r="UTD44" s="244"/>
      <c r="UTE44" s="244"/>
      <c r="UTF44" s="244"/>
      <c r="UTG44" s="244"/>
      <c r="UTH44" s="244"/>
      <c r="UTI44" s="244"/>
      <c r="UTJ44" s="244"/>
      <c r="UTK44" s="244"/>
      <c r="UTL44" s="244"/>
      <c r="UTM44" s="244"/>
      <c r="UTN44" s="244"/>
      <c r="UTO44" s="244"/>
      <c r="UTP44" s="244"/>
      <c r="UTQ44" s="244"/>
      <c r="UTR44" s="244"/>
      <c r="UTS44" s="244"/>
      <c r="UTT44" s="244"/>
      <c r="UTU44" s="244"/>
      <c r="UTV44" s="244"/>
      <c r="UTW44" s="244"/>
      <c r="UTX44" s="244"/>
      <c r="UTY44" s="244"/>
      <c r="UTZ44" s="244"/>
      <c r="UUA44" s="244"/>
      <c r="UUB44" s="244"/>
      <c r="UUC44" s="244"/>
      <c r="UUD44" s="244"/>
      <c r="UUE44" s="244"/>
      <c r="UUF44" s="244"/>
      <c r="UUG44" s="244"/>
      <c r="UUH44" s="244"/>
      <c r="UUI44" s="244"/>
      <c r="UUJ44" s="244"/>
      <c r="UUK44" s="244"/>
      <c r="UUL44" s="244"/>
      <c r="UUM44" s="244"/>
      <c r="UUN44" s="244"/>
      <c r="UUO44" s="244"/>
      <c r="UUP44" s="244"/>
      <c r="UUQ44" s="244"/>
      <c r="UUR44" s="244"/>
      <c r="UUS44" s="244"/>
      <c r="UUT44" s="244"/>
      <c r="UUU44" s="244"/>
      <c r="UUV44" s="244"/>
      <c r="UUW44" s="244"/>
      <c r="UUX44" s="244"/>
      <c r="UUY44" s="244"/>
      <c r="UUZ44" s="244"/>
      <c r="UVA44" s="244"/>
      <c r="UVB44" s="244"/>
      <c r="UVC44" s="244"/>
      <c r="UVD44" s="244"/>
      <c r="UVE44" s="244"/>
      <c r="UVF44" s="244"/>
      <c r="UVG44" s="244"/>
      <c r="UVH44" s="244"/>
      <c r="UVI44" s="244"/>
      <c r="UVJ44" s="244"/>
      <c r="UVK44" s="244"/>
      <c r="UVL44" s="244"/>
      <c r="UVM44" s="244"/>
      <c r="UVN44" s="244"/>
      <c r="UVO44" s="244"/>
      <c r="UVP44" s="244"/>
      <c r="UVQ44" s="244"/>
      <c r="UVR44" s="244"/>
      <c r="UVS44" s="244"/>
      <c r="UVT44" s="244"/>
      <c r="UVU44" s="244"/>
      <c r="UVV44" s="244"/>
      <c r="UVW44" s="244"/>
      <c r="UVX44" s="244"/>
      <c r="UVY44" s="244"/>
      <c r="UVZ44" s="244"/>
      <c r="UWA44" s="244"/>
      <c r="UWB44" s="244"/>
      <c r="UWC44" s="244"/>
      <c r="UWD44" s="244"/>
      <c r="UWE44" s="244"/>
      <c r="UWF44" s="244"/>
      <c r="UWG44" s="244"/>
      <c r="UWH44" s="244"/>
      <c r="UWI44" s="244"/>
      <c r="UWJ44" s="244"/>
      <c r="UWK44" s="244"/>
      <c r="UWL44" s="244"/>
      <c r="UWM44" s="244"/>
      <c r="UWN44" s="244"/>
      <c r="UWO44" s="244"/>
      <c r="UWP44" s="244"/>
      <c r="UWQ44" s="244"/>
      <c r="UWR44" s="244"/>
      <c r="UWS44" s="244"/>
      <c r="UWT44" s="244"/>
      <c r="UWU44" s="244"/>
      <c r="UWV44" s="244"/>
      <c r="UWW44" s="244"/>
      <c r="UWX44" s="244"/>
      <c r="UWY44" s="244"/>
      <c r="UWZ44" s="244"/>
      <c r="UXA44" s="244"/>
      <c r="UXB44" s="244"/>
      <c r="UXC44" s="244"/>
      <c r="UXD44" s="244"/>
      <c r="UXE44" s="244"/>
      <c r="UXF44" s="244"/>
      <c r="UXG44" s="244"/>
      <c r="UXH44" s="244"/>
      <c r="UXI44" s="244"/>
      <c r="UXJ44" s="244"/>
      <c r="UXK44" s="244"/>
      <c r="UXL44" s="244"/>
      <c r="UXM44" s="244"/>
      <c r="UXN44" s="244"/>
      <c r="UXO44" s="244"/>
      <c r="UXP44" s="244"/>
      <c r="UXQ44" s="244"/>
      <c r="UXR44" s="244"/>
      <c r="UXS44" s="244"/>
      <c r="UXT44" s="244"/>
      <c r="UXU44" s="244"/>
      <c r="UXV44" s="244"/>
      <c r="UXW44" s="244"/>
      <c r="UXX44" s="244"/>
      <c r="UXY44" s="244"/>
      <c r="UXZ44" s="244"/>
      <c r="UYA44" s="244"/>
      <c r="UYB44" s="244"/>
      <c r="UYC44" s="244"/>
      <c r="UYD44" s="244"/>
      <c r="UYE44" s="244"/>
      <c r="UYF44" s="244"/>
      <c r="UYG44" s="244"/>
      <c r="UYH44" s="244"/>
      <c r="UYI44" s="244"/>
      <c r="UYJ44" s="244"/>
      <c r="UYK44" s="244"/>
      <c r="UYL44" s="244"/>
      <c r="UYM44" s="244"/>
      <c r="UYN44" s="244"/>
      <c r="UYO44" s="244"/>
      <c r="UYP44" s="244"/>
      <c r="UYQ44" s="244"/>
      <c r="UYR44" s="244"/>
      <c r="UYS44" s="244"/>
      <c r="UYT44" s="244"/>
      <c r="UYU44" s="244"/>
      <c r="UYV44" s="244"/>
      <c r="UYW44" s="244"/>
      <c r="UYX44" s="244"/>
      <c r="UYY44" s="244"/>
      <c r="UYZ44" s="244"/>
      <c r="UZA44" s="244"/>
      <c r="UZB44" s="244"/>
      <c r="UZC44" s="244"/>
      <c r="UZD44" s="244"/>
      <c r="UZE44" s="244"/>
      <c r="UZF44" s="244"/>
      <c r="UZG44" s="244"/>
      <c r="UZH44" s="244"/>
      <c r="UZI44" s="244"/>
      <c r="UZJ44" s="244"/>
      <c r="UZK44" s="244"/>
      <c r="UZL44" s="244"/>
      <c r="UZM44" s="244"/>
      <c r="UZN44" s="244"/>
      <c r="UZO44" s="244"/>
      <c r="UZP44" s="244"/>
      <c r="UZQ44" s="244"/>
      <c r="UZR44" s="244"/>
      <c r="UZS44" s="244"/>
      <c r="UZT44" s="244"/>
      <c r="UZU44" s="244"/>
      <c r="UZV44" s="244"/>
      <c r="UZW44" s="244"/>
      <c r="UZX44" s="244"/>
      <c r="UZY44" s="244"/>
      <c r="UZZ44" s="244"/>
      <c r="VAA44" s="244"/>
      <c r="VAB44" s="244"/>
      <c r="VAC44" s="244"/>
      <c r="VAD44" s="244"/>
      <c r="VAE44" s="244"/>
      <c r="VAF44" s="244"/>
      <c r="VAG44" s="244"/>
      <c r="VAH44" s="244"/>
      <c r="VAI44" s="244"/>
      <c r="VAJ44" s="244"/>
      <c r="VAK44" s="244"/>
      <c r="VAL44" s="244"/>
      <c r="VAM44" s="244"/>
      <c r="VAN44" s="244"/>
      <c r="VAO44" s="244"/>
      <c r="VAP44" s="244"/>
      <c r="VAQ44" s="244"/>
      <c r="VAR44" s="244"/>
      <c r="VAS44" s="244"/>
      <c r="VAT44" s="244"/>
      <c r="VAU44" s="244"/>
      <c r="VAV44" s="244"/>
      <c r="VAW44" s="244"/>
      <c r="VAX44" s="244"/>
      <c r="VAY44" s="244"/>
      <c r="VAZ44" s="244"/>
      <c r="VBA44" s="244"/>
      <c r="VBB44" s="244"/>
      <c r="VBC44" s="244"/>
      <c r="VBD44" s="244"/>
      <c r="VBE44" s="244"/>
      <c r="VBF44" s="244"/>
      <c r="VBG44" s="244"/>
      <c r="VBH44" s="244"/>
      <c r="VBI44" s="244"/>
      <c r="VBJ44" s="244"/>
      <c r="VBK44" s="244"/>
      <c r="VBL44" s="244"/>
      <c r="VBM44" s="244"/>
      <c r="VBN44" s="244"/>
      <c r="VBO44" s="244"/>
      <c r="VBP44" s="244"/>
      <c r="VBQ44" s="244"/>
      <c r="VBR44" s="244"/>
      <c r="VBS44" s="244"/>
      <c r="VBT44" s="244"/>
      <c r="VBU44" s="244"/>
      <c r="VBV44" s="244"/>
      <c r="VBW44" s="244"/>
      <c r="VBX44" s="244"/>
      <c r="VBY44" s="244"/>
      <c r="VBZ44" s="244"/>
      <c r="VCA44" s="244"/>
      <c r="VCB44" s="244"/>
      <c r="VCC44" s="244"/>
      <c r="VCD44" s="244"/>
      <c r="VCE44" s="244"/>
      <c r="VCF44" s="244"/>
      <c r="VCG44" s="244"/>
      <c r="VCH44" s="244"/>
      <c r="VCI44" s="244"/>
      <c r="VCJ44" s="244"/>
      <c r="VCK44" s="244"/>
      <c r="VCL44" s="244"/>
      <c r="VCM44" s="244"/>
      <c r="VCN44" s="244"/>
      <c r="VCO44" s="244"/>
      <c r="VCP44" s="244"/>
      <c r="VCQ44" s="244"/>
      <c r="VCR44" s="244"/>
      <c r="VCS44" s="244"/>
      <c r="VCT44" s="244"/>
      <c r="VCU44" s="244"/>
      <c r="VCV44" s="244"/>
      <c r="VCW44" s="244"/>
      <c r="VCX44" s="244"/>
      <c r="VCY44" s="244"/>
      <c r="VCZ44" s="244"/>
      <c r="VDA44" s="244"/>
      <c r="VDB44" s="244"/>
      <c r="VDC44" s="244"/>
      <c r="VDD44" s="244"/>
      <c r="VDE44" s="244"/>
      <c r="VDF44" s="244"/>
      <c r="VDG44" s="244"/>
      <c r="VDH44" s="244"/>
      <c r="VDI44" s="244"/>
      <c r="VDJ44" s="244"/>
      <c r="VDK44" s="244"/>
      <c r="VDL44" s="244"/>
      <c r="VDM44" s="244"/>
      <c r="VDN44" s="244"/>
      <c r="VDO44" s="244"/>
      <c r="VDP44" s="244"/>
      <c r="VDQ44" s="244"/>
      <c r="VDR44" s="244"/>
      <c r="VDS44" s="244"/>
      <c r="VDT44" s="244"/>
      <c r="VDU44" s="244"/>
      <c r="VDV44" s="244"/>
      <c r="VDW44" s="244"/>
      <c r="VDX44" s="244"/>
      <c r="VDY44" s="244"/>
      <c r="VDZ44" s="244"/>
      <c r="VEA44" s="244"/>
      <c r="VEB44" s="244"/>
      <c r="VEC44" s="244"/>
      <c r="VED44" s="244"/>
      <c r="VEE44" s="244"/>
      <c r="VEF44" s="244"/>
      <c r="VEG44" s="244"/>
      <c r="VEH44" s="244"/>
      <c r="VEI44" s="244"/>
      <c r="VEJ44" s="244"/>
      <c r="VEK44" s="244"/>
      <c r="VEL44" s="244"/>
      <c r="VEM44" s="244"/>
      <c r="VEN44" s="244"/>
      <c r="VEO44" s="244"/>
      <c r="VEP44" s="244"/>
      <c r="VEQ44" s="244"/>
      <c r="VER44" s="244"/>
      <c r="VES44" s="244"/>
      <c r="VET44" s="244"/>
      <c r="VEU44" s="244"/>
      <c r="VEV44" s="244"/>
      <c r="VEW44" s="244"/>
      <c r="VEX44" s="244"/>
      <c r="VEY44" s="244"/>
      <c r="VEZ44" s="244"/>
      <c r="VFA44" s="244"/>
      <c r="VFB44" s="244"/>
      <c r="VFC44" s="244"/>
      <c r="VFD44" s="244"/>
      <c r="VFE44" s="244"/>
      <c r="VFF44" s="244"/>
      <c r="VFG44" s="244"/>
      <c r="VFH44" s="244"/>
      <c r="VFI44" s="244"/>
      <c r="VFJ44" s="244"/>
      <c r="VFK44" s="244"/>
      <c r="VFL44" s="244"/>
      <c r="VFM44" s="244"/>
      <c r="VFN44" s="244"/>
      <c r="VFO44" s="244"/>
      <c r="VFP44" s="244"/>
      <c r="VFQ44" s="244"/>
      <c r="VFR44" s="244"/>
      <c r="VFS44" s="244"/>
      <c r="VFT44" s="244"/>
      <c r="VFU44" s="244"/>
      <c r="VFV44" s="244"/>
      <c r="VFW44" s="244"/>
      <c r="VFX44" s="244"/>
      <c r="VFY44" s="244"/>
      <c r="VFZ44" s="244"/>
      <c r="VGA44" s="244"/>
      <c r="VGB44" s="244"/>
      <c r="VGC44" s="244"/>
      <c r="VGD44" s="244"/>
      <c r="VGE44" s="244"/>
      <c r="VGF44" s="244"/>
      <c r="VGG44" s="244"/>
      <c r="VGH44" s="244"/>
      <c r="VGI44" s="244"/>
      <c r="VGJ44" s="244"/>
      <c r="VGK44" s="244"/>
      <c r="VGL44" s="244"/>
      <c r="VGM44" s="244"/>
      <c r="VGN44" s="244"/>
      <c r="VGO44" s="244"/>
      <c r="VGP44" s="244"/>
      <c r="VGQ44" s="244"/>
      <c r="VGR44" s="244"/>
      <c r="VGS44" s="244"/>
      <c r="VGT44" s="244"/>
      <c r="VGU44" s="244"/>
      <c r="VGV44" s="244"/>
      <c r="VGW44" s="244"/>
      <c r="VGX44" s="244"/>
      <c r="VGY44" s="244"/>
      <c r="VGZ44" s="244"/>
      <c r="VHA44" s="244"/>
      <c r="VHB44" s="244"/>
      <c r="VHC44" s="244"/>
      <c r="VHD44" s="244"/>
      <c r="VHE44" s="244"/>
      <c r="VHF44" s="244"/>
      <c r="VHG44" s="244"/>
      <c r="VHH44" s="244"/>
      <c r="VHI44" s="244"/>
      <c r="VHJ44" s="244"/>
      <c r="VHK44" s="244"/>
      <c r="VHL44" s="244"/>
      <c r="VHM44" s="244"/>
      <c r="VHN44" s="244"/>
      <c r="VHO44" s="244"/>
      <c r="VHP44" s="244"/>
      <c r="VHQ44" s="244"/>
      <c r="VHR44" s="244"/>
      <c r="VHS44" s="244"/>
      <c r="VHT44" s="244"/>
      <c r="VHU44" s="244"/>
      <c r="VHV44" s="244"/>
      <c r="VHW44" s="244"/>
      <c r="VHX44" s="244"/>
      <c r="VHY44" s="244"/>
      <c r="VHZ44" s="244"/>
      <c r="VIA44" s="244"/>
      <c r="VIB44" s="244"/>
      <c r="VIC44" s="244"/>
      <c r="VID44" s="244"/>
      <c r="VIE44" s="244"/>
      <c r="VIF44" s="244"/>
      <c r="VIG44" s="244"/>
      <c r="VIH44" s="244"/>
      <c r="VII44" s="244"/>
      <c r="VIJ44" s="244"/>
      <c r="VIK44" s="244"/>
      <c r="VIL44" s="244"/>
      <c r="VIM44" s="244"/>
      <c r="VIN44" s="244"/>
      <c r="VIO44" s="244"/>
      <c r="VIP44" s="244"/>
      <c r="VIQ44" s="244"/>
      <c r="VIR44" s="244"/>
      <c r="VIS44" s="244"/>
      <c r="VIT44" s="244"/>
      <c r="VIU44" s="244"/>
      <c r="VIV44" s="244"/>
      <c r="VIW44" s="244"/>
      <c r="VIX44" s="244"/>
      <c r="VIY44" s="244"/>
      <c r="VIZ44" s="244"/>
      <c r="VJA44" s="244"/>
      <c r="VJB44" s="244"/>
      <c r="VJC44" s="244"/>
      <c r="VJD44" s="244"/>
      <c r="VJE44" s="244"/>
      <c r="VJF44" s="244"/>
      <c r="VJG44" s="244"/>
      <c r="VJH44" s="244"/>
      <c r="VJI44" s="244"/>
      <c r="VJJ44" s="244"/>
      <c r="VJK44" s="244"/>
      <c r="VJL44" s="244"/>
      <c r="VJM44" s="244"/>
      <c r="VJN44" s="244"/>
      <c r="VJO44" s="244"/>
      <c r="VJP44" s="244"/>
      <c r="VJQ44" s="244"/>
      <c r="VJR44" s="244"/>
      <c r="VJS44" s="244"/>
      <c r="VJT44" s="244"/>
      <c r="VJU44" s="244"/>
      <c r="VJV44" s="244"/>
      <c r="VJW44" s="244"/>
      <c r="VJX44" s="244"/>
      <c r="VJY44" s="244"/>
      <c r="VJZ44" s="244"/>
      <c r="VKA44" s="244"/>
      <c r="VKB44" s="244"/>
      <c r="VKC44" s="244"/>
      <c r="VKD44" s="244"/>
      <c r="VKE44" s="244"/>
      <c r="VKF44" s="244"/>
      <c r="VKG44" s="244"/>
      <c r="VKH44" s="244"/>
      <c r="VKI44" s="244"/>
      <c r="VKJ44" s="244"/>
      <c r="VKK44" s="244"/>
      <c r="VKL44" s="244"/>
      <c r="VKM44" s="244"/>
      <c r="VKN44" s="244"/>
      <c r="VKO44" s="244"/>
      <c r="VKP44" s="244"/>
      <c r="VKQ44" s="244"/>
      <c r="VKR44" s="244"/>
      <c r="VKS44" s="244"/>
      <c r="VKT44" s="244"/>
      <c r="VKU44" s="244"/>
      <c r="VKV44" s="244"/>
      <c r="VKW44" s="244"/>
      <c r="VKX44" s="244"/>
      <c r="VKY44" s="244"/>
      <c r="VKZ44" s="244"/>
      <c r="VLA44" s="244"/>
      <c r="VLB44" s="244"/>
      <c r="VLC44" s="244"/>
      <c r="VLD44" s="244"/>
      <c r="VLE44" s="244"/>
      <c r="VLF44" s="244"/>
      <c r="VLG44" s="244"/>
      <c r="VLH44" s="244"/>
      <c r="VLI44" s="244"/>
      <c r="VLJ44" s="244"/>
      <c r="VLK44" s="244"/>
      <c r="VLL44" s="244"/>
      <c r="VLM44" s="244"/>
      <c r="VLN44" s="244"/>
      <c r="VLO44" s="244"/>
      <c r="VLP44" s="244"/>
      <c r="VLQ44" s="244"/>
      <c r="VLR44" s="244"/>
      <c r="VLS44" s="244"/>
      <c r="VLT44" s="244"/>
      <c r="VLU44" s="244"/>
      <c r="VLV44" s="244"/>
      <c r="VLW44" s="244"/>
      <c r="VLX44" s="244"/>
      <c r="VLY44" s="244"/>
      <c r="VLZ44" s="244"/>
      <c r="VMA44" s="244"/>
      <c r="VMB44" s="244"/>
      <c r="VMC44" s="244"/>
      <c r="VMD44" s="244"/>
      <c r="VME44" s="244"/>
      <c r="VMF44" s="244"/>
      <c r="VMG44" s="244"/>
      <c r="VMH44" s="244"/>
      <c r="VMI44" s="244"/>
      <c r="VMJ44" s="244"/>
      <c r="VMK44" s="244"/>
      <c r="VML44" s="244"/>
      <c r="VMM44" s="244"/>
      <c r="VMN44" s="244"/>
      <c r="VMO44" s="244"/>
      <c r="VMP44" s="244"/>
      <c r="VMQ44" s="244"/>
      <c r="VMR44" s="244"/>
      <c r="VMS44" s="244"/>
      <c r="VMT44" s="244"/>
      <c r="VMU44" s="244"/>
      <c r="VMV44" s="244"/>
      <c r="VMW44" s="244"/>
      <c r="VMX44" s="244"/>
      <c r="VMY44" s="244"/>
      <c r="VMZ44" s="244"/>
      <c r="VNA44" s="244"/>
      <c r="VNB44" s="244"/>
      <c r="VNC44" s="244"/>
      <c r="VND44" s="244"/>
      <c r="VNE44" s="244"/>
      <c r="VNF44" s="244"/>
      <c r="VNG44" s="244"/>
      <c r="VNH44" s="244"/>
      <c r="VNI44" s="244"/>
      <c r="VNJ44" s="244"/>
      <c r="VNK44" s="244"/>
      <c r="VNL44" s="244"/>
      <c r="VNM44" s="244"/>
      <c r="VNN44" s="244"/>
      <c r="VNO44" s="244"/>
      <c r="VNP44" s="244"/>
      <c r="VNQ44" s="244"/>
      <c r="VNR44" s="244"/>
      <c r="VNS44" s="244"/>
      <c r="VNT44" s="244"/>
      <c r="VNU44" s="244"/>
      <c r="VNV44" s="244"/>
      <c r="VNW44" s="244"/>
      <c r="VNX44" s="244"/>
      <c r="VNY44" s="244"/>
      <c r="VNZ44" s="244"/>
      <c r="VOA44" s="244"/>
      <c r="VOB44" s="244"/>
      <c r="VOC44" s="244"/>
      <c r="VOD44" s="244"/>
      <c r="VOE44" s="244"/>
      <c r="VOF44" s="244"/>
      <c r="VOG44" s="244"/>
      <c r="VOH44" s="244"/>
      <c r="VOI44" s="244"/>
      <c r="VOJ44" s="244"/>
      <c r="VOK44" s="244"/>
      <c r="VOL44" s="244"/>
      <c r="VOM44" s="244"/>
      <c r="VON44" s="244"/>
      <c r="VOO44" s="244"/>
      <c r="VOP44" s="244"/>
      <c r="VOQ44" s="244"/>
      <c r="VOR44" s="244"/>
      <c r="VOS44" s="244"/>
      <c r="VOT44" s="244"/>
      <c r="VOU44" s="244"/>
      <c r="VOV44" s="244"/>
      <c r="VOW44" s="244"/>
      <c r="VOX44" s="244"/>
      <c r="VOY44" s="244"/>
      <c r="VOZ44" s="244"/>
      <c r="VPA44" s="244"/>
      <c r="VPB44" s="244"/>
      <c r="VPC44" s="244"/>
      <c r="VPD44" s="244"/>
      <c r="VPE44" s="244"/>
      <c r="VPF44" s="244"/>
      <c r="VPG44" s="244"/>
      <c r="VPH44" s="244"/>
      <c r="VPI44" s="244"/>
      <c r="VPJ44" s="244"/>
      <c r="VPK44" s="244"/>
      <c r="VPL44" s="244"/>
      <c r="VPM44" s="244"/>
      <c r="VPN44" s="244"/>
      <c r="VPO44" s="244"/>
      <c r="VPP44" s="244"/>
      <c r="VPQ44" s="244"/>
      <c r="VPR44" s="244"/>
      <c r="VPS44" s="244"/>
      <c r="VPT44" s="244"/>
      <c r="VPU44" s="244"/>
      <c r="VPV44" s="244"/>
      <c r="VPW44" s="244"/>
      <c r="VPX44" s="244"/>
      <c r="VPY44" s="244"/>
      <c r="VPZ44" s="244"/>
      <c r="VQA44" s="244"/>
      <c r="VQB44" s="244"/>
      <c r="VQC44" s="244"/>
      <c r="VQD44" s="244"/>
      <c r="VQE44" s="244"/>
      <c r="VQF44" s="244"/>
      <c r="VQG44" s="244"/>
      <c r="VQH44" s="244"/>
      <c r="VQI44" s="244"/>
      <c r="VQJ44" s="244"/>
      <c r="VQK44" s="244"/>
      <c r="VQL44" s="244"/>
      <c r="VQM44" s="244"/>
      <c r="VQN44" s="244"/>
      <c r="VQO44" s="244"/>
      <c r="VQP44" s="244"/>
      <c r="VQQ44" s="244"/>
      <c r="VQR44" s="244"/>
      <c r="VQS44" s="244"/>
      <c r="VQT44" s="244"/>
      <c r="VQU44" s="244"/>
      <c r="VQV44" s="244"/>
      <c r="VQW44" s="244"/>
      <c r="VQX44" s="244"/>
      <c r="VQY44" s="244"/>
      <c r="VQZ44" s="244"/>
      <c r="VRA44" s="244"/>
      <c r="VRB44" s="244"/>
      <c r="VRC44" s="244"/>
      <c r="VRD44" s="244"/>
      <c r="VRE44" s="244"/>
      <c r="VRF44" s="244"/>
      <c r="VRG44" s="244"/>
      <c r="VRH44" s="244"/>
      <c r="VRI44" s="244"/>
      <c r="VRJ44" s="244"/>
      <c r="VRK44" s="244"/>
      <c r="VRL44" s="244"/>
      <c r="VRM44" s="244"/>
      <c r="VRN44" s="244"/>
      <c r="VRO44" s="244"/>
      <c r="VRP44" s="244"/>
      <c r="VRQ44" s="244"/>
      <c r="VRR44" s="244"/>
      <c r="VRS44" s="244"/>
      <c r="VRT44" s="244"/>
      <c r="VRU44" s="244"/>
      <c r="VRV44" s="244"/>
      <c r="VRW44" s="244"/>
      <c r="VRX44" s="244"/>
      <c r="VRY44" s="244"/>
      <c r="VRZ44" s="244"/>
      <c r="VSA44" s="244"/>
      <c r="VSB44" s="244"/>
      <c r="VSC44" s="244"/>
      <c r="VSD44" s="244"/>
      <c r="VSE44" s="244"/>
      <c r="VSF44" s="244"/>
      <c r="VSG44" s="244"/>
      <c r="VSH44" s="244"/>
      <c r="VSI44" s="244"/>
      <c r="VSJ44" s="244"/>
      <c r="VSK44" s="244"/>
      <c r="VSL44" s="244"/>
      <c r="VSM44" s="244"/>
      <c r="VSN44" s="244"/>
      <c r="VSO44" s="244"/>
      <c r="VSP44" s="244"/>
      <c r="VSQ44" s="244"/>
      <c r="VSR44" s="244"/>
      <c r="VSS44" s="244"/>
      <c r="VST44" s="244"/>
      <c r="VSU44" s="244"/>
      <c r="VSV44" s="244"/>
      <c r="VSW44" s="244"/>
      <c r="VSX44" s="244"/>
      <c r="VSY44" s="244"/>
      <c r="VSZ44" s="244"/>
      <c r="VTA44" s="244"/>
      <c r="VTB44" s="244"/>
      <c r="VTC44" s="244"/>
      <c r="VTD44" s="244"/>
      <c r="VTE44" s="244"/>
      <c r="VTF44" s="244"/>
      <c r="VTG44" s="244"/>
      <c r="VTH44" s="244"/>
      <c r="VTI44" s="244"/>
      <c r="VTJ44" s="244"/>
      <c r="VTK44" s="244"/>
      <c r="VTL44" s="244"/>
      <c r="VTM44" s="244"/>
      <c r="VTN44" s="244"/>
      <c r="VTO44" s="244"/>
      <c r="VTP44" s="244"/>
      <c r="VTQ44" s="244"/>
      <c r="VTR44" s="244"/>
      <c r="VTS44" s="244"/>
      <c r="VTT44" s="244"/>
      <c r="VTU44" s="244"/>
      <c r="VTV44" s="244"/>
      <c r="VTW44" s="244"/>
      <c r="VTX44" s="244"/>
      <c r="VTY44" s="244"/>
      <c r="VTZ44" s="244"/>
      <c r="VUA44" s="244"/>
      <c r="VUB44" s="244"/>
      <c r="VUC44" s="244"/>
      <c r="VUD44" s="244"/>
      <c r="VUE44" s="244"/>
      <c r="VUF44" s="244"/>
      <c r="VUG44" s="244"/>
      <c r="VUH44" s="244"/>
      <c r="VUI44" s="244"/>
      <c r="VUJ44" s="244"/>
      <c r="VUK44" s="244"/>
      <c r="VUL44" s="244"/>
      <c r="VUM44" s="244"/>
      <c r="VUN44" s="244"/>
      <c r="VUO44" s="244"/>
      <c r="VUP44" s="244"/>
      <c r="VUQ44" s="244"/>
      <c r="VUR44" s="244"/>
      <c r="VUS44" s="244"/>
      <c r="VUT44" s="244"/>
      <c r="VUU44" s="244"/>
      <c r="VUV44" s="244"/>
      <c r="VUW44" s="244"/>
      <c r="VUX44" s="244"/>
      <c r="VUY44" s="244"/>
      <c r="VUZ44" s="244"/>
      <c r="VVA44" s="244"/>
      <c r="VVB44" s="244"/>
      <c r="VVC44" s="244"/>
      <c r="VVD44" s="244"/>
      <c r="VVE44" s="244"/>
      <c r="VVF44" s="244"/>
      <c r="VVG44" s="244"/>
      <c r="VVH44" s="244"/>
      <c r="VVI44" s="244"/>
      <c r="VVJ44" s="244"/>
      <c r="VVK44" s="244"/>
      <c r="VVL44" s="244"/>
      <c r="VVM44" s="244"/>
      <c r="VVN44" s="244"/>
      <c r="VVO44" s="244"/>
      <c r="VVP44" s="244"/>
      <c r="VVQ44" s="244"/>
      <c r="VVR44" s="244"/>
      <c r="VVS44" s="244"/>
      <c r="VVT44" s="244"/>
      <c r="VVU44" s="244"/>
      <c r="VVV44" s="244"/>
      <c r="VVW44" s="244"/>
      <c r="VVX44" s="244"/>
      <c r="VVY44" s="244"/>
      <c r="VVZ44" s="244"/>
      <c r="VWA44" s="244"/>
      <c r="VWB44" s="244"/>
      <c r="VWC44" s="244"/>
      <c r="VWD44" s="244"/>
      <c r="VWE44" s="244"/>
      <c r="VWF44" s="244"/>
      <c r="VWG44" s="244"/>
      <c r="VWH44" s="244"/>
      <c r="VWI44" s="244"/>
      <c r="VWJ44" s="244"/>
      <c r="VWK44" s="244"/>
      <c r="VWL44" s="244"/>
      <c r="VWM44" s="244"/>
      <c r="VWN44" s="244"/>
      <c r="VWO44" s="244"/>
      <c r="VWP44" s="244"/>
      <c r="VWQ44" s="244"/>
      <c r="VWR44" s="244"/>
      <c r="VWS44" s="244"/>
      <c r="VWT44" s="244"/>
      <c r="VWU44" s="244"/>
      <c r="VWV44" s="244"/>
      <c r="VWW44" s="244"/>
      <c r="VWX44" s="244"/>
      <c r="VWY44" s="244"/>
      <c r="VWZ44" s="244"/>
      <c r="VXA44" s="244"/>
      <c r="VXB44" s="244"/>
      <c r="VXC44" s="244"/>
      <c r="VXD44" s="244"/>
      <c r="VXE44" s="244"/>
      <c r="VXF44" s="244"/>
      <c r="VXG44" s="244"/>
      <c r="VXH44" s="244"/>
      <c r="VXI44" s="244"/>
      <c r="VXJ44" s="244"/>
      <c r="VXK44" s="244"/>
      <c r="VXL44" s="244"/>
      <c r="VXM44" s="244"/>
      <c r="VXN44" s="244"/>
      <c r="VXO44" s="244"/>
      <c r="VXP44" s="244"/>
      <c r="VXQ44" s="244"/>
      <c r="VXR44" s="244"/>
      <c r="VXS44" s="244"/>
      <c r="VXT44" s="244"/>
      <c r="VXU44" s="244"/>
      <c r="VXV44" s="244"/>
      <c r="VXW44" s="244"/>
      <c r="VXX44" s="244"/>
      <c r="VXY44" s="244"/>
      <c r="VXZ44" s="244"/>
      <c r="VYA44" s="244"/>
      <c r="VYB44" s="244"/>
      <c r="VYC44" s="244"/>
      <c r="VYD44" s="244"/>
      <c r="VYE44" s="244"/>
      <c r="VYF44" s="244"/>
      <c r="VYG44" s="244"/>
      <c r="VYH44" s="244"/>
      <c r="VYI44" s="244"/>
      <c r="VYJ44" s="244"/>
      <c r="VYK44" s="244"/>
      <c r="VYL44" s="244"/>
      <c r="VYM44" s="244"/>
      <c r="VYN44" s="244"/>
      <c r="VYO44" s="244"/>
      <c r="VYP44" s="244"/>
      <c r="VYQ44" s="244"/>
      <c r="VYR44" s="244"/>
      <c r="VYS44" s="244"/>
      <c r="VYT44" s="244"/>
      <c r="VYU44" s="244"/>
      <c r="VYV44" s="244"/>
      <c r="VYW44" s="244"/>
      <c r="VYX44" s="244"/>
      <c r="VYY44" s="244"/>
      <c r="VYZ44" s="244"/>
      <c r="VZA44" s="244"/>
      <c r="VZB44" s="244"/>
      <c r="VZC44" s="244"/>
      <c r="VZD44" s="244"/>
      <c r="VZE44" s="244"/>
      <c r="VZF44" s="244"/>
      <c r="VZG44" s="244"/>
      <c r="VZH44" s="244"/>
      <c r="VZI44" s="244"/>
      <c r="VZJ44" s="244"/>
      <c r="VZK44" s="244"/>
      <c r="VZL44" s="244"/>
      <c r="VZM44" s="244"/>
      <c r="VZN44" s="244"/>
      <c r="VZO44" s="244"/>
      <c r="VZP44" s="244"/>
      <c r="VZQ44" s="244"/>
      <c r="VZR44" s="244"/>
      <c r="VZS44" s="244"/>
      <c r="VZT44" s="244"/>
      <c r="VZU44" s="244"/>
      <c r="VZV44" s="244"/>
      <c r="VZW44" s="244"/>
      <c r="VZX44" s="244"/>
      <c r="VZY44" s="244"/>
      <c r="VZZ44" s="244"/>
      <c r="WAA44" s="244"/>
      <c r="WAB44" s="244"/>
      <c r="WAC44" s="244"/>
      <c r="WAD44" s="244"/>
      <c r="WAE44" s="244"/>
      <c r="WAF44" s="244"/>
      <c r="WAG44" s="244"/>
      <c r="WAH44" s="244"/>
      <c r="WAI44" s="244"/>
      <c r="WAJ44" s="244"/>
      <c r="WAK44" s="244"/>
      <c r="WAL44" s="244"/>
      <c r="WAM44" s="244"/>
      <c r="WAN44" s="244"/>
      <c r="WAO44" s="244"/>
      <c r="WAP44" s="244"/>
      <c r="WAQ44" s="244"/>
      <c r="WAR44" s="244"/>
      <c r="WAS44" s="244"/>
      <c r="WAT44" s="244"/>
      <c r="WAU44" s="244"/>
      <c r="WAV44" s="244"/>
      <c r="WAW44" s="244"/>
      <c r="WAX44" s="244"/>
      <c r="WAY44" s="244"/>
      <c r="WAZ44" s="244"/>
      <c r="WBA44" s="244"/>
      <c r="WBB44" s="244"/>
      <c r="WBC44" s="244"/>
      <c r="WBD44" s="244"/>
      <c r="WBE44" s="244"/>
      <c r="WBF44" s="244"/>
      <c r="WBG44" s="244"/>
      <c r="WBH44" s="244"/>
      <c r="WBI44" s="244"/>
      <c r="WBJ44" s="244"/>
      <c r="WBK44" s="244"/>
      <c r="WBL44" s="244"/>
      <c r="WBM44" s="244"/>
      <c r="WBN44" s="244"/>
      <c r="WBO44" s="244"/>
      <c r="WBP44" s="244"/>
      <c r="WBQ44" s="244"/>
      <c r="WBR44" s="244"/>
      <c r="WBS44" s="244"/>
      <c r="WBT44" s="244"/>
      <c r="WBU44" s="244"/>
      <c r="WBV44" s="244"/>
      <c r="WBW44" s="244"/>
      <c r="WBX44" s="244"/>
      <c r="WBY44" s="244"/>
      <c r="WBZ44" s="244"/>
      <c r="WCA44" s="244"/>
      <c r="WCB44" s="244"/>
      <c r="WCC44" s="244"/>
      <c r="WCD44" s="244"/>
      <c r="WCE44" s="244"/>
      <c r="WCF44" s="244"/>
      <c r="WCG44" s="244"/>
      <c r="WCH44" s="244"/>
      <c r="WCI44" s="244"/>
      <c r="WCJ44" s="244"/>
      <c r="WCK44" s="244"/>
      <c r="WCL44" s="244"/>
      <c r="WCM44" s="244"/>
      <c r="WCN44" s="244"/>
      <c r="WCO44" s="244"/>
      <c r="WCP44" s="244"/>
      <c r="WCQ44" s="244"/>
      <c r="WCR44" s="244"/>
      <c r="WCS44" s="244"/>
      <c r="WCT44" s="244"/>
      <c r="WCU44" s="244"/>
      <c r="WCV44" s="244"/>
      <c r="WCW44" s="244"/>
      <c r="WCX44" s="244"/>
      <c r="WCY44" s="244"/>
      <c r="WCZ44" s="244"/>
      <c r="WDA44" s="244"/>
      <c r="WDB44" s="244"/>
      <c r="WDC44" s="244"/>
      <c r="WDD44" s="244"/>
      <c r="WDE44" s="244"/>
      <c r="WDF44" s="244"/>
      <c r="WDG44" s="244"/>
      <c r="WDH44" s="244"/>
      <c r="WDI44" s="244"/>
      <c r="WDJ44" s="244"/>
      <c r="WDK44" s="244"/>
      <c r="WDL44" s="244"/>
      <c r="WDM44" s="244"/>
      <c r="WDN44" s="244"/>
      <c r="WDO44" s="244"/>
      <c r="WDP44" s="244"/>
      <c r="WDQ44" s="244"/>
      <c r="WDR44" s="244"/>
      <c r="WDS44" s="244"/>
      <c r="WDT44" s="244"/>
      <c r="WDU44" s="244"/>
      <c r="WDV44" s="244"/>
      <c r="WDW44" s="244"/>
      <c r="WDX44" s="244"/>
      <c r="WDY44" s="244"/>
      <c r="WDZ44" s="244"/>
      <c r="WEA44" s="244"/>
      <c r="WEB44" s="244"/>
      <c r="WEC44" s="244"/>
      <c r="WED44" s="244"/>
      <c r="WEE44" s="244"/>
      <c r="WEF44" s="244"/>
      <c r="WEG44" s="244"/>
      <c r="WEH44" s="244"/>
      <c r="WEI44" s="244"/>
      <c r="WEJ44" s="244"/>
      <c r="WEK44" s="244"/>
      <c r="WEL44" s="244"/>
      <c r="WEM44" s="244"/>
      <c r="WEN44" s="244"/>
      <c r="WEO44" s="244"/>
      <c r="WEP44" s="244"/>
      <c r="WEQ44" s="244"/>
      <c r="WER44" s="244"/>
      <c r="WES44" s="244"/>
      <c r="WET44" s="244"/>
      <c r="WEU44" s="244"/>
      <c r="WEV44" s="244"/>
      <c r="WEW44" s="244"/>
      <c r="WEX44" s="244"/>
      <c r="WEY44" s="244"/>
      <c r="WEZ44" s="244"/>
      <c r="WFA44" s="244"/>
      <c r="WFB44" s="244"/>
      <c r="WFC44" s="244"/>
      <c r="WFD44" s="244"/>
      <c r="WFE44" s="244"/>
      <c r="WFF44" s="244"/>
      <c r="WFG44" s="244"/>
      <c r="WFH44" s="244"/>
      <c r="WFI44" s="244"/>
      <c r="WFJ44" s="244"/>
      <c r="WFK44" s="244"/>
      <c r="WFL44" s="244"/>
      <c r="WFM44" s="244"/>
      <c r="WFN44" s="244"/>
      <c r="WFO44" s="244"/>
      <c r="WFP44" s="244"/>
      <c r="WFQ44" s="244"/>
      <c r="WFR44" s="244"/>
      <c r="WFS44" s="244"/>
      <c r="WFT44" s="244"/>
      <c r="WFU44" s="244"/>
      <c r="WFV44" s="244"/>
      <c r="WFW44" s="244"/>
      <c r="WFX44" s="244"/>
      <c r="WFY44" s="244"/>
      <c r="WFZ44" s="244"/>
      <c r="WGA44" s="244"/>
      <c r="WGB44" s="244"/>
      <c r="WGC44" s="244"/>
      <c r="WGD44" s="244"/>
      <c r="WGE44" s="244"/>
      <c r="WGF44" s="244"/>
      <c r="WGG44" s="244"/>
      <c r="WGH44" s="244"/>
      <c r="WGI44" s="244"/>
      <c r="WGJ44" s="244"/>
      <c r="WGK44" s="244"/>
      <c r="WGL44" s="244"/>
      <c r="WGM44" s="244"/>
      <c r="WGN44" s="244"/>
      <c r="WGO44" s="244"/>
      <c r="WGP44" s="244"/>
      <c r="WGQ44" s="244"/>
      <c r="WGR44" s="244"/>
      <c r="WGS44" s="244"/>
      <c r="WGT44" s="244"/>
      <c r="WGU44" s="244"/>
      <c r="WGV44" s="244"/>
      <c r="WGW44" s="244"/>
      <c r="WGX44" s="244"/>
      <c r="WGY44" s="244"/>
      <c r="WGZ44" s="244"/>
      <c r="WHA44" s="244"/>
      <c r="WHB44" s="244"/>
      <c r="WHC44" s="244"/>
      <c r="WHD44" s="244"/>
      <c r="WHE44" s="244"/>
      <c r="WHF44" s="244"/>
      <c r="WHG44" s="244"/>
      <c r="WHH44" s="244"/>
      <c r="WHI44" s="244"/>
      <c r="WHJ44" s="244"/>
      <c r="WHK44" s="244"/>
      <c r="WHL44" s="244"/>
      <c r="WHM44" s="244"/>
      <c r="WHN44" s="244"/>
      <c r="WHO44" s="244"/>
      <c r="WHP44" s="244"/>
      <c r="WHQ44" s="244"/>
      <c r="WHR44" s="244"/>
      <c r="WHS44" s="244"/>
      <c r="WHT44" s="244"/>
      <c r="WHU44" s="244"/>
      <c r="WHV44" s="244"/>
      <c r="WHW44" s="244"/>
      <c r="WHX44" s="244"/>
      <c r="WHY44" s="244"/>
      <c r="WHZ44" s="244"/>
      <c r="WIA44" s="244"/>
      <c r="WIB44" s="244"/>
      <c r="WIC44" s="244"/>
      <c r="WID44" s="244"/>
      <c r="WIE44" s="244"/>
      <c r="WIF44" s="244"/>
      <c r="WIG44" s="244"/>
      <c r="WIH44" s="244"/>
      <c r="WII44" s="244"/>
      <c r="WIJ44" s="244"/>
      <c r="WIK44" s="244"/>
      <c r="WIL44" s="244"/>
      <c r="WIM44" s="244"/>
      <c r="WIN44" s="244"/>
      <c r="WIO44" s="244"/>
      <c r="WIP44" s="244"/>
      <c r="WIQ44" s="244"/>
      <c r="WIR44" s="244"/>
      <c r="WIS44" s="244"/>
      <c r="WIT44" s="244"/>
      <c r="WIU44" s="244"/>
      <c r="WIV44" s="244"/>
      <c r="WIW44" s="244"/>
      <c r="WIX44" s="244"/>
      <c r="WIY44" s="244"/>
      <c r="WIZ44" s="244"/>
      <c r="WJA44" s="244"/>
      <c r="WJB44" s="244"/>
      <c r="WJC44" s="244"/>
      <c r="WJD44" s="244"/>
      <c r="WJE44" s="244"/>
      <c r="WJF44" s="244"/>
      <c r="WJG44" s="244"/>
      <c r="WJH44" s="244"/>
      <c r="WJI44" s="244"/>
      <c r="WJJ44" s="244"/>
      <c r="WJK44" s="244"/>
      <c r="WJL44" s="244"/>
      <c r="WJM44" s="244"/>
      <c r="WJN44" s="244"/>
      <c r="WJO44" s="244"/>
      <c r="WJP44" s="244"/>
      <c r="WJQ44" s="244"/>
      <c r="WJR44" s="244"/>
      <c r="WJS44" s="244"/>
      <c r="WJT44" s="244"/>
      <c r="WJU44" s="244"/>
      <c r="WJV44" s="244"/>
      <c r="WJW44" s="244"/>
      <c r="WJX44" s="244"/>
      <c r="WJY44" s="244"/>
      <c r="WJZ44" s="244"/>
      <c r="WKA44" s="244"/>
      <c r="WKB44" s="244"/>
      <c r="WKC44" s="244"/>
      <c r="WKD44" s="244"/>
      <c r="WKE44" s="244"/>
      <c r="WKF44" s="244"/>
      <c r="WKG44" s="244"/>
      <c r="WKH44" s="244"/>
      <c r="WKI44" s="244"/>
      <c r="WKJ44" s="244"/>
      <c r="WKK44" s="244"/>
      <c r="WKL44" s="244"/>
      <c r="WKM44" s="244"/>
      <c r="WKN44" s="244"/>
      <c r="WKO44" s="244"/>
      <c r="WKP44" s="244"/>
      <c r="WKQ44" s="244"/>
      <c r="WKR44" s="244"/>
      <c r="WKS44" s="244"/>
      <c r="WKT44" s="244"/>
      <c r="WKU44" s="244"/>
      <c r="WKV44" s="244"/>
      <c r="WKW44" s="244"/>
      <c r="WKX44" s="244"/>
      <c r="WKY44" s="244"/>
      <c r="WKZ44" s="244"/>
      <c r="WLA44" s="244"/>
      <c r="WLB44" s="244"/>
      <c r="WLC44" s="244"/>
      <c r="WLD44" s="244"/>
      <c r="WLE44" s="244"/>
      <c r="WLF44" s="244"/>
      <c r="WLG44" s="244"/>
      <c r="WLH44" s="244"/>
      <c r="WLI44" s="244"/>
      <c r="WLJ44" s="244"/>
      <c r="WLK44" s="244"/>
      <c r="WLL44" s="244"/>
      <c r="WLM44" s="244"/>
      <c r="WLN44" s="244"/>
      <c r="WLO44" s="244"/>
      <c r="WLP44" s="244"/>
      <c r="WLQ44" s="244"/>
      <c r="WLR44" s="244"/>
      <c r="WLS44" s="244"/>
      <c r="WLT44" s="244"/>
      <c r="WLU44" s="244"/>
      <c r="WLV44" s="244"/>
      <c r="WLW44" s="244"/>
      <c r="WLX44" s="244"/>
      <c r="WLY44" s="244"/>
      <c r="WLZ44" s="244"/>
      <c r="WMA44" s="244"/>
      <c r="WMB44" s="244"/>
      <c r="WMC44" s="244"/>
      <c r="WMD44" s="244"/>
      <c r="WME44" s="244"/>
      <c r="WMF44" s="244"/>
      <c r="WMG44" s="244"/>
      <c r="WMH44" s="244"/>
      <c r="WMI44" s="244"/>
      <c r="WMJ44" s="244"/>
      <c r="WMK44" s="244"/>
      <c r="WML44" s="244"/>
      <c r="WMM44" s="244"/>
      <c r="WMN44" s="244"/>
      <c r="WMO44" s="244"/>
      <c r="WMP44" s="244"/>
      <c r="WMQ44" s="244"/>
      <c r="WMR44" s="244"/>
      <c r="WMS44" s="244"/>
      <c r="WMT44" s="244"/>
      <c r="WMU44" s="244"/>
      <c r="WMV44" s="244"/>
      <c r="WMW44" s="244"/>
      <c r="WMX44" s="244"/>
      <c r="WMY44" s="244"/>
      <c r="WMZ44" s="244"/>
      <c r="WNA44" s="244"/>
      <c r="WNB44" s="244"/>
      <c r="WNC44" s="244"/>
      <c r="WND44" s="244"/>
      <c r="WNE44" s="244"/>
      <c r="WNF44" s="244"/>
      <c r="WNG44" s="244"/>
      <c r="WNH44" s="244"/>
      <c r="WNI44" s="244"/>
      <c r="WNJ44" s="244"/>
      <c r="WNK44" s="244"/>
      <c r="WNL44" s="244"/>
      <c r="WNM44" s="244"/>
      <c r="WNN44" s="244"/>
      <c r="WNO44" s="244"/>
      <c r="WNP44" s="244"/>
      <c r="WNQ44" s="244"/>
      <c r="WNR44" s="244"/>
      <c r="WNS44" s="244"/>
      <c r="WNT44" s="244"/>
      <c r="WNU44" s="244"/>
      <c r="WNV44" s="244"/>
      <c r="WNW44" s="244"/>
      <c r="WNX44" s="244"/>
      <c r="WNY44" s="244"/>
      <c r="WNZ44" s="244"/>
      <c r="WOA44" s="244"/>
      <c r="WOB44" s="244"/>
      <c r="WOC44" s="244"/>
      <c r="WOD44" s="244"/>
      <c r="WOE44" s="244"/>
      <c r="WOF44" s="244"/>
      <c r="WOG44" s="244"/>
      <c r="WOH44" s="244"/>
      <c r="WOI44" s="244"/>
      <c r="WOJ44" s="244"/>
      <c r="WOK44" s="244"/>
      <c r="WOL44" s="244"/>
      <c r="WOM44" s="244"/>
      <c r="WON44" s="244"/>
      <c r="WOO44" s="244"/>
      <c r="WOP44" s="244"/>
      <c r="WOQ44" s="244"/>
      <c r="WOR44" s="244"/>
      <c r="WOS44" s="244"/>
      <c r="WOT44" s="244"/>
      <c r="WOU44" s="244"/>
      <c r="WOV44" s="244"/>
      <c r="WOW44" s="244"/>
      <c r="WOX44" s="244"/>
      <c r="WOY44" s="244"/>
      <c r="WOZ44" s="244"/>
      <c r="WPA44" s="244"/>
      <c r="WPB44" s="244"/>
      <c r="WPC44" s="244"/>
      <c r="WPD44" s="244"/>
      <c r="WPE44" s="244"/>
      <c r="WPF44" s="244"/>
      <c r="WPG44" s="244"/>
      <c r="WPH44" s="244"/>
      <c r="WPI44" s="244"/>
      <c r="WPJ44" s="244"/>
      <c r="WPK44" s="244"/>
      <c r="WPL44" s="244"/>
      <c r="WPM44" s="244"/>
      <c r="WPN44" s="244"/>
      <c r="WPO44" s="244"/>
      <c r="WPP44" s="244"/>
      <c r="WPQ44" s="244"/>
      <c r="WPR44" s="244"/>
      <c r="WPS44" s="244"/>
      <c r="WPT44" s="244"/>
      <c r="WPU44" s="244"/>
      <c r="WPV44" s="244"/>
      <c r="WPW44" s="244"/>
      <c r="WPX44" s="244"/>
      <c r="WPY44" s="244"/>
      <c r="WPZ44" s="244"/>
      <c r="WQA44" s="244"/>
      <c r="WQB44" s="244"/>
      <c r="WQC44" s="244"/>
      <c r="WQD44" s="244"/>
      <c r="WQE44" s="244"/>
      <c r="WQF44" s="244"/>
      <c r="WQG44" s="244"/>
      <c r="WQH44" s="244"/>
      <c r="WQI44" s="244"/>
      <c r="WQJ44" s="244"/>
      <c r="WQK44" s="244"/>
      <c r="WQL44" s="244"/>
      <c r="WQM44" s="244"/>
      <c r="WQN44" s="244"/>
      <c r="WQO44" s="244"/>
      <c r="WQP44" s="244"/>
      <c r="WQQ44" s="244"/>
      <c r="WQR44" s="244"/>
      <c r="WQS44" s="244"/>
      <c r="WQT44" s="244"/>
      <c r="WQU44" s="244"/>
      <c r="WQV44" s="244"/>
      <c r="WQW44" s="244"/>
      <c r="WQX44" s="244"/>
      <c r="WQY44" s="244"/>
      <c r="WQZ44" s="244"/>
      <c r="WRA44" s="244"/>
      <c r="WRB44" s="244"/>
      <c r="WRC44" s="244"/>
      <c r="WRD44" s="244"/>
      <c r="WRE44" s="244"/>
      <c r="WRF44" s="244"/>
      <c r="WRG44" s="244"/>
      <c r="WRH44" s="244"/>
      <c r="WRI44" s="244"/>
      <c r="WRJ44" s="244"/>
      <c r="WRK44" s="244"/>
      <c r="WRL44" s="244"/>
      <c r="WRM44" s="244"/>
      <c r="WRN44" s="244"/>
      <c r="WRO44" s="244"/>
      <c r="WRP44" s="244"/>
      <c r="WRQ44" s="244"/>
      <c r="WRR44" s="244"/>
      <c r="WRS44" s="244"/>
      <c r="WRT44" s="244"/>
      <c r="WRU44" s="244"/>
      <c r="WRV44" s="244"/>
      <c r="WRW44" s="244"/>
      <c r="WRX44" s="244"/>
      <c r="WRY44" s="244"/>
      <c r="WRZ44" s="244"/>
      <c r="WSA44" s="244"/>
      <c r="WSB44" s="244"/>
      <c r="WSC44" s="244"/>
      <c r="WSD44" s="244"/>
      <c r="WSE44" s="244"/>
      <c r="WSF44" s="244"/>
      <c r="WSG44" s="244"/>
      <c r="WSH44" s="244"/>
      <c r="WSI44" s="244"/>
      <c r="WSJ44" s="244"/>
      <c r="WSK44" s="244"/>
      <c r="WSL44" s="244"/>
      <c r="WSM44" s="244"/>
      <c r="WSN44" s="244"/>
      <c r="WSO44" s="244"/>
      <c r="WSP44" s="244"/>
      <c r="WSQ44" s="244"/>
      <c r="WSR44" s="244"/>
      <c r="WSS44" s="244"/>
      <c r="WST44" s="244"/>
      <c r="WSU44" s="244"/>
      <c r="WSV44" s="244"/>
      <c r="WSW44" s="244"/>
      <c r="WSX44" s="244"/>
      <c r="WSY44" s="244"/>
      <c r="WSZ44" s="244"/>
      <c r="WTA44" s="244"/>
      <c r="WTB44" s="244"/>
      <c r="WTC44" s="244"/>
      <c r="WTD44" s="244"/>
      <c r="WTE44" s="244"/>
      <c r="WTF44" s="244"/>
      <c r="WTG44" s="244"/>
      <c r="WTH44" s="244"/>
      <c r="WTI44" s="244"/>
      <c r="WTJ44" s="244"/>
      <c r="WTK44" s="244"/>
      <c r="WTL44" s="244"/>
      <c r="WTM44" s="244"/>
      <c r="WTN44" s="244"/>
      <c r="WTO44" s="244"/>
      <c r="WTP44" s="244"/>
      <c r="WTQ44" s="244"/>
      <c r="WTR44" s="244"/>
      <c r="WTS44" s="244"/>
      <c r="WTT44" s="244"/>
      <c r="WTU44" s="244"/>
      <c r="WTV44" s="244"/>
      <c r="WTW44" s="244"/>
      <c r="WTX44" s="244"/>
      <c r="WTY44" s="244"/>
      <c r="WTZ44" s="244"/>
      <c r="WUA44" s="244"/>
      <c r="WUB44" s="244"/>
      <c r="WUC44" s="244"/>
      <c r="WUD44" s="244"/>
      <c r="WUE44" s="244"/>
      <c r="WUF44" s="244"/>
      <c r="WUG44" s="244"/>
      <c r="WUH44" s="244"/>
      <c r="WUI44" s="244"/>
      <c r="WUJ44" s="244"/>
      <c r="WUK44" s="244"/>
      <c r="WUL44" s="244"/>
      <c r="WUM44" s="244"/>
      <c r="WUN44" s="244"/>
      <c r="WUO44" s="244"/>
      <c r="WUP44" s="244"/>
      <c r="WUQ44" s="244"/>
      <c r="WUR44" s="244"/>
      <c r="WUS44" s="244"/>
      <c r="WUT44" s="244"/>
      <c r="WUU44" s="244"/>
      <c r="WUV44" s="244"/>
      <c r="WUW44" s="244"/>
      <c r="WUX44" s="244"/>
      <c r="WUY44" s="244"/>
      <c r="WUZ44" s="244"/>
      <c r="WVA44" s="244"/>
      <c r="WVB44" s="244"/>
      <c r="WVC44" s="244"/>
      <c r="WVD44" s="244"/>
      <c r="WVE44" s="244"/>
      <c r="WVF44" s="244"/>
      <c r="WVG44" s="244"/>
      <c r="WVH44" s="244"/>
      <c r="WVI44" s="244"/>
      <c r="WVJ44" s="244"/>
      <c r="WVK44" s="244"/>
      <c r="WVL44" s="244"/>
      <c r="WVM44" s="244"/>
      <c r="WVN44" s="244"/>
      <c r="WVO44" s="244"/>
      <c r="WVP44" s="244"/>
      <c r="WVQ44" s="244"/>
      <c r="WVR44" s="244"/>
      <c r="WVS44" s="244"/>
      <c r="WVT44" s="244"/>
      <c r="WVU44" s="244"/>
      <c r="WVV44" s="244"/>
      <c r="WVW44" s="244"/>
      <c r="WVX44" s="244"/>
      <c r="WVY44" s="244"/>
      <c r="WVZ44" s="244"/>
      <c r="WWA44" s="244"/>
      <c r="WWB44" s="244"/>
      <c r="WWC44" s="244"/>
      <c r="WWD44" s="244"/>
      <c r="WWE44" s="244"/>
      <c r="WWF44" s="244"/>
      <c r="WWG44" s="244"/>
      <c r="WWH44" s="244"/>
      <c r="WWI44" s="244"/>
      <c r="WWJ44" s="244"/>
      <c r="WWK44" s="244"/>
      <c r="WWL44" s="244"/>
      <c r="WWM44" s="244"/>
      <c r="WWN44" s="244"/>
      <c r="WWO44" s="244"/>
      <c r="WWP44" s="244"/>
      <c r="WWQ44" s="244"/>
      <c r="WWR44" s="244"/>
      <c r="WWS44" s="244"/>
      <c r="WWT44" s="244"/>
      <c r="WWU44" s="244"/>
      <c r="WWV44" s="244"/>
      <c r="WWW44" s="244"/>
      <c r="WWX44" s="244"/>
      <c r="WWY44" s="244"/>
      <c r="WWZ44" s="244"/>
      <c r="WXA44" s="244"/>
      <c r="WXB44" s="244"/>
      <c r="WXC44" s="244"/>
      <c r="WXD44" s="244"/>
      <c r="WXE44" s="244"/>
      <c r="WXF44" s="244"/>
      <c r="WXG44" s="244"/>
      <c r="WXH44" s="244"/>
      <c r="WXI44" s="244"/>
      <c r="WXJ44" s="244"/>
      <c r="WXK44" s="244"/>
      <c r="WXL44" s="244"/>
      <c r="WXM44" s="244"/>
      <c r="WXN44" s="244"/>
      <c r="WXO44" s="244"/>
      <c r="WXP44" s="244"/>
      <c r="WXQ44" s="244"/>
      <c r="WXR44" s="244"/>
      <c r="WXS44" s="244"/>
      <c r="WXT44" s="244"/>
      <c r="WXU44" s="244"/>
      <c r="WXV44" s="244"/>
      <c r="WXW44" s="244"/>
      <c r="WXX44" s="244"/>
      <c r="WXY44" s="244"/>
      <c r="WXZ44" s="244"/>
      <c r="WYA44" s="244"/>
      <c r="WYB44" s="244"/>
      <c r="WYC44" s="244"/>
      <c r="WYD44" s="244"/>
      <c r="WYE44" s="244"/>
      <c r="WYF44" s="244"/>
      <c r="WYG44" s="244"/>
      <c r="WYH44" s="244"/>
      <c r="WYI44" s="244"/>
      <c r="WYJ44" s="244"/>
      <c r="WYK44" s="244"/>
      <c r="WYL44" s="244"/>
      <c r="WYM44" s="244"/>
      <c r="WYN44" s="244"/>
      <c r="WYO44" s="244"/>
      <c r="WYP44" s="244"/>
      <c r="WYQ44" s="244"/>
      <c r="WYR44" s="244"/>
      <c r="WYS44" s="244"/>
      <c r="WYT44" s="244"/>
      <c r="WYU44" s="244"/>
      <c r="WYV44" s="244"/>
      <c r="WYW44" s="244"/>
      <c r="WYX44" s="244"/>
      <c r="WYY44" s="244"/>
      <c r="WYZ44" s="244"/>
      <c r="WZA44" s="244"/>
      <c r="WZB44" s="244"/>
      <c r="WZC44" s="244"/>
      <c r="WZD44" s="244"/>
      <c r="WZE44" s="244"/>
      <c r="WZF44" s="244"/>
      <c r="WZG44" s="244"/>
      <c r="WZH44" s="244"/>
      <c r="WZI44" s="244"/>
      <c r="WZJ44" s="244"/>
      <c r="WZK44" s="244"/>
      <c r="WZL44" s="244"/>
      <c r="WZM44" s="244"/>
      <c r="WZN44" s="244"/>
      <c r="WZO44" s="244"/>
      <c r="WZP44" s="244"/>
      <c r="WZQ44" s="244"/>
      <c r="WZR44" s="244"/>
      <c r="WZS44" s="244"/>
      <c r="WZT44" s="244"/>
      <c r="WZU44" s="244"/>
      <c r="WZV44" s="244"/>
      <c r="WZW44" s="244"/>
      <c r="WZX44" s="244"/>
      <c r="WZY44" s="244"/>
      <c r="WZZ44" s="244"/>
      <c r="XAA44" s="244"/>
      <c r="XAB44" s="244"/>
      <c r="XAC44" s="244"/>
      <c r="XAD44" s="244"/>
      <c r="XAE44" s="244"/>
      <c r="XAF44" s="244"/>
      <c r="XAG44" s="244"/>
      <c r="XAH44" s="244"/>
      <c r="XAI44" s="244"/>
      <c r="XAJ44" s="244"/>
      <c r="XAK44" s="244"/>
      <c r="XAL44" s="244"/>
      <c r="XAM44" s="244"/>
      <c r="XAN44" s="244"/>
      <c r="XAO44" s="244"/>
      <c r="XAP44" s="244"/>
      <c r="XAQ44" s="244"/>
      <c r="XAR44" s="244"/>
      <c r="XAS44" s="244"/>
      <c r="XAT44" s="244"/>
      <c r="XAU44" s="244"/>
      <c r="XAV44" s="244"/>
      <c r="XAW44" s="244"/>
      <c r="XAX44" s="244"/>
      <c r="XAY44" s="244"/>
      <c r="XAZ44" s="244"/>
      <c r="XBA44" s="244"/>
      <c r="XBB44" s="244"/>
      <c r="XBC44" s="244"/>
      <c r="XBD44" s="244"/>
      <c r="XBE44" s="244"/>
      <c r="XBF44" s="244"/>
      <c r="XBG44" s="244"/>
      <c r="XBH44" s="244"/>
      <c r="XBI44" s="244"/>
      <c r="XBJ44" s="244"/>
      <c r="XBK44" s="244"/>
      <c r="XBL44" s="244"/>
      <c r="XBM44" s="244"/>
      <c r="XBN44" s="244"/>
      <c r="XBO44" s="244"/>
      <c r="XBP44" s="244"/>
      <c r="XBQ44" s="244"/>
      <c r="XBR44" s="244"/>
      <c r="XBS44" s="244"/>
      <c r="XBT44" s="244"/>
      <c r="XBU44" s="244"/>
      <c r="XBV44" s="244"/>
      <c r="XBW44" s="244"/>
      <c r="XBX44" s="244"/>
      <c r="XBY44" s="244"/>
      <c r="XBZ44" s="244"/>
      <c r="XCA44" s="244"/>
      <c r="XCB44" s="244"/>
      <c r="XCC44" s="244"/>
      <c r="XCD44" s="244"/>
      <c r="XCE44" s="244"/>
      <c r="XCF44" s="244"/>
      <c r="XCG44" s="244"/>
      <c r="XCH44" s="244"/>
      <c r="XCI44" s="244"/>
      <c r="XCJ44" s="244"/>
      <c r="XCK44" s="244"/>
      <c r="XCL44" s="244"/>
      <c r="XCM44" s="244"/>
      <c r="XCN44" s="244"/>
      <c r="XCO44" s="244"/>
      <c r="XCP44" s="244"/>
      <c r="XCQ44" s="244"/>
      <c r="XCR44" s="244"/>
      <c r="XCS44" s="244"/>
      <c r="XCT44" s="244"/>
      <c r="XCU44" s="244"/>
      <c r="XCV44" s="244"/>
      <c r="XCW44" s="244"/>
      <c r="XCX44" s="244"/>
      <c r="XCY44" s="244"/>
      <c r="XCZ44" s="244"/>
      <c r="XDA44" s="244"/>
      <c r="XDB44" s="244"/>
      <c r="XDC44" s="244"/>
      <c r="XDD44" s="244"/>
      <c r="XDE44" s="244"/>
      <c r="XDF44" s="244"/>
      <c r="XDG44" s="244"/>
      <c r="XDH44" s="244"/>
      <c r="XDI44" s="244"/>
      <c r="XDJ44" s="244"/>
      <c r="XDK44" s="244"/>
      <c r="XDL44" s="244"/>
      <c r="XDM44" s="244"/>
      <c r="XDN44" s="244"/>
      <c r="XDO44" s="244"/>
      <c r="XDP44" s="244"/>
      <c r="XDQ44" s="244"/>
      <c r="XDR44" s="244"/>
      <c r="XDS44" s="244"/>
      <c r="XDT44" s="244"/>
      <c r="XDU44" s="244"/>
      <c r="XDV44" s="244"/>
      <c r="XDW44" s="244"/>
      <c r="XDX44" s="244"/>
      <c r="XDY44" s="244"/>
      <c r="XDZ44" s="244"/>
      <c r="XEA44" s="244"/>
      <c r="XEB44" s="244"/>
      <c r="XEC44" s="244"/>
      <c r="XED44" s="244"/>
      <c r="XEE44" s="244"/>
      <c r="XEF44" s="244"/>
      <c r="XEG44" s="244"/>
      <c r="XEH44" s="244"/>
      <c r="XEI44" s="244"/>
      <c r="XEJ44" s="244"/>
      <c r="XEK44" s="244"/>
      <c r="XEL44" s="244"/>
      <c r="XEM44" s="244"/>
      <c r="XEN44" s="244"/>
      <c r="XEO44" s="244"/>
      <c r="XEP44" s="244"/>
      <c r="XEQ44" s="244"/>
      <c r="XER44" s="244"/>
      <c r="XES44" s="244"/>
      <c r="XET44" s="244"/>
      <c r="XEU44" s="244"/>
      <c r="XEV44" s="244"/>
      <c r="XEW44" s="244"/>
      <c r="XEX44" s="244"/>
      <c r="XEY44" s="244"/>
      <c r="XEZ44" s="244"/>
    </row>
    <row r="45" s="304" customFormat="1" ht="37" customHeight="1" outlineLevel="1" spans="1:16380">
      <c r="A45" s="35">
        <f>IF(D45="","",COUNTA($D$7:D45))</f>
        <v>32</v>
      </c>
      <c r="B45" s="320" t="s">
        <v>139</v>
      </c>
      <c r="C45" s="321" t="s">
        <v>140</v>
      </c>
      <c r="D45" s="322" t="s">
        <v>95</v>
      </c>
      <c r="E45" s="323">
        <f>+(6*2.3)*2+(6*1.5)*2</f>
        <v>45.6</v>
      </c>
      <c r="F45" s="323">
        <v>25</v>
      </c>
      <c r="G45" s="323">
        <f t="shared" ref="G42:G47" si="5">H45+H45*I45</f>
        <v>15.75</v>
      </c>
      <c r="H45" s="323">
        <v>15</v>
      </c>
      <c r="I45" s="341">
        <v>0.05</v>
      </c>
      <c r="J45" s="323">
        <v>8</v>
      </c>
      <c r="K45" s="218">
        <f>(F45+G45+J45)*$K$5</f>
        <v>2.925</v>
      </c>
      <c r="L45" s="218">
        <f>(F45+G45+J45+K45)*$L$5</f>
        <v>4.65075</v>
      </c>
      <c r="M45" s="286">
        <f>F45+G45+J45+K45+L45</f>
        <v>56.32575</v>
      </c>
      <c r="N45" s="218">
        <f>E45*M45</f>
        <v>2568.4542</v>
      </c>
      <c r="O45" s="323" t="s">
        <v>73</v>
      </c>
      <c r="P45" s="203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22"/>
    </row>
    <row r="46" s="304" customFormat="1" ht="37" customHeight="1" outlineLevel="1" spans="1:16380">
      <c r="A46" s="35">
        <f>IF(D46="","",COUNTA($D$7:D46))</f>
        <v>33</v>
      </c>
      <c r="B46" s="320" t="s">
        <v>139</v>
      </c>
      <c r="C46" s="324" t="s">
        <v>141</v>
      </c>
      <c r="D46" s="322" t="s">
        <v>95</v>
      </c>
      <c r="E46" s="323">
        <f>1+2.8*4+1.5*2+2.3*2</f>
        <v>19.8</v>
      </c>
      <c r="F46" s="323">
        <v>25</v>
      </c>
      <c r="G46" s="323">
        <f t="shared" si="5"/>
        <v>33.6</v>
      </c>
      <c r="H46" s="323">
        <v>32</v>
      </c>
      <c r="I46" s="341">
        <v>0.05</v>
      </c>
      <c r="J46" s="323">
        <v>8</v>
      </c>
      <c r="K46" s="218">
        <f>(F46+G46+J46)*$K$5</f>
        <v>3.996</v>
      </c>
      <c r="L46" s="218">
        <f>(F46+G46+J46+K46)*$L$5</f>
        <v>6.35364</v>
      </c>
      <c r="M46" s="286">
        <f>F46+G46+J46+K46+L46</f>
        <v>76.94964</v>
      </c>
      <c r="N46" s="218">
        <f>E46*M46</f>
        <v>1523.602872</v>
      </c>
      <c r="O46" s="323" t="s">
        <v>73</v>
      </c>
      <c r="P46" s="203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</row>
    <row r="47" s="304" customFormat="1" ht="37" customHeight="1" outlineLevel="1" spans="1:16380">
      <c r="A47" s="35">
        <f>IF(D47="","",COUNTA($D$7:D47))</f>
        <v>34</v>
      </c>
      <c r="B47" s="320" t="s">
        <v>142</v>
      </c>
      <c r="C47" s="321" t="s">
        <v>143</v>
      </c>
      <c r="D47" s="322" t="s">
        <v>66</v>
      </c>
      <c r="E47" s="323">
        <f>2.8*(0.05*2+0.05*2)*4+(1.5+2.3)*2*0.22</f>
        <v>3.912</v>
      </c>
      <c r="F47" s="323">
        <f>F43</f>
        <v>115</v>
      </c>
      <c r="G47" s="323">
        <f t="shared" si="5"/>
        <v>336</v>
      </c>
      <c r="H47" s="323">
        <f>H43</f>
        <v>320</v>
      </c>
      <c r="I47" s="341">
        <f>I43</f>
        <v>0.05</v>
      </c>
      <c r="J47" s="323">
        <f>J43</f>
        <v>55</v>
      </c>
      <c r="K47" s="218">
        <f>(F47+G47+J47)*$K$5</f>
        <v>30.36</v>
      </c>
      <c r="L47" s="218">
        <f>(F47+G47+J47+K47)*$L$5</f>
        <v>48.2724</v>
      </c>
      <c r="M47" s="286">
        <f>F47+G47+J47+K47+L47</f>
        <v>584.6324</v>
      </c>
      <c r="N47" s="218">
        <f>E47*M47</f>
        <v>2287.0819488</v>
      </c>
      <c r="O47" s="323" t="s">
        <v>73</v>
      </c>
      <c r="P47" s="203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</row>
    <row r="48" s="304" customFormat="1" ht="37" customHeight="1" spans="1:16380">
      <c r="A48" s="35" t="str">
        <f>IF(D48="","",COUNTA($D$7:D48))</f>
        <v/>
      </c>
      <c r="B48" s="320"/>
      <c r="C48" s="320"/>
      <c r="D48" s="322"/>
      <c r="E48" s="323"/>
      <c r="F48" s="323"/>
      <c r="G48" s="323"/>
      <c r="H48" s="323"/>
      <c r="I48" s="341"/>
      <c r="J48" s="323"/>
      <c r="K48" s="323"/>
      <c r="L48" s="323"/>
      <c r="M48" s="323"/>
      <c r="N48" s="342"/>
      <c r="O48" s="323"/>
      <c r="P48" s="203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</row>
    <row r="49" s="304" customFormat="1" ht="37" customHeight="1" spans="1:16380">
      <c r="A49" s="35" t="str">
        <f>IF(D49="","",COUNTA($D$7:D49))</f>
        <v/>
      </c>
      <c r="B49" s="320"/>
      <c r="C49" s="320"/>
      <c r="D49" s="322"/>
      <c r="E49" s="323"/>
      <c r="F49" s="323"/>
      <c r="G49" s="323"/>
      <c r="H49" s="323"/>
      <c r="I49" s="341"/>
      <c r="J49" s="323"/>
      <c r="K49" s="323"/>
      <c r="L49" s="323"/>
      <c r="M49" s="323"/>
      <c r="N49" s="342"/>
      <c r="O49" s="323"/>
      <c r="P49" s="203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22"/>
    </row>
    <row r="50" s="305" customFormat="1" ht="37" customHeight="1" spans="1:16380">
      <c r="A50" s="164"/>
      <c r="B50" s="325"/>
      <c r="C50" s="272" t="s">
        <v>41</v>
      </c>
      <c r="D50" s="272"/>
      <c r="E50" s="326"/>
      <c r="F50" s="326"/>
      <c r="G50" s="326"/>
      <c r="H50" s="326"/>
      <c r="I50" s="343"/>
      <c r="J50" s="326"/>
      <c r="K50" s="326"/>
      <c r="L50" s="326"/>
      <c r="M50" s="326"/>
      <c r="N50" s="290">
        <f ca="1">SUM(N6:N49)</f>
        <v>91446.21460651</v>
      </c>
      <c r="O50" s="326"/>
      <c r="P50" s="344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  <c r="IS50" s="179"/>
      <c r="IT50" s="179"/>
      <c r="IU50" s="179"/>
      <c r="IV50" s="179"/>
      <c r="IW50" s="179"/>
      <c r="IX50" s="179"/>
      <c r="IY50" s="179"/>
      <c r="IZ50" s="179"/>
      <c r="JA50" s="179"/>
      <c r="JB50" s="179"/>
      <c r="JC50" s="179"/>
      <c r="JD50" s="179"/>
      <c r="JE50" s="179"/>
      <c r="JF50" s="179"/>
      <c r="JG50" s="179"/>
      <c r="JH50" s="179"/>
      <c r="JI50" s="179"/>
      <c r="JJ50" s="179"/>
      <c r="JK50" s="179"/>
      <c r="JL50" s="179"/>
      <c r="JM50" s="179"/>
      <c r="JN50" s="179"/>
      <c r="JO50" s="179"/>
      <c r="JP50" s="179"/>
      <c r="JQ50" s="179"/>
      <c r="JR50" s="179"/>
      <c r="JS50" s="179"/>
      <c r="JT50" s="179"/>
      <c r="JU50" s="179"/>
      <c r="JV50" s="179"/>
      <c r="JW50" s="179"/>
      <c r="JX50" s="179"/>
      <c r="JY50" s="179"/>
      <c r="JZ50" s="179"/>
      <c r="KA50" s="179"/>
      <c r="KB50" s="179"/>
      <c r="KC50" s="179"/>
      <c r="KD50" s="179"/>
      <c r="KE50" s="179"/>
      <c r="KF50" s="179"/>
      <c r="KG50" s="179"/>
      <c r="KH50" s="179"/>
      <c r="KI50" s="179"/>
      <c r="KJ50" s="179"/>
      <c r="KK50" s="179"/>
      <c r="KL50" s="179"/>
      <c r="KM50" s="179"/>
      <c r="KN50" s="179"/>
      <c r="KO50" s="179"/>
      <c r="KP50" s="179"/>
      <c r="KQ50" s="179"/>
      <c r="KR50" s="179"/>
      <c r="KS50" s="179"/>
      <c r="KT50" s="179"/>
      <c r="KU50" s="179"/>
      <c r="KV50" s="179"/>
      <c r="KW50" s="179"/>
      <c r="KX50" s="179"/>
      <c r="KY50" s="179"/>
      <c r="KZ50" s="179"/>
      <c r="LA50" s="179"/>
      <c r="LB50" s="179"/>
      <c r="LC50" s="179"/>
      <c r="LD50" s="179"/>
      <c r="LE50" s="179"/>
      <c r="LF50" s="179"/>
      <c r="LG50" s="179"/>
      <c r="LH50" s="179"/>
      <c r="LI50" s="179"/>
      <c r="LJ50" s="179"/>
      <c r="LK50" s="179"/>
      <c r="LL50" s="179"/>
      <c r="LM50" s="179"/>
      <c r="LN50" s="179"/>
      <c r="LO50" s="179"/>
      <c r="LP50" s="179"/>
      <c r="LQ50" s="179"/>
      <c r="LR50" s="179"/>
      <c r="LS50" s="179"/>
      <c r="LT50" s="179"/>
      <c r="LU50" s="179"/>
      <c r="LV50" s="179"/>
      <c r="LW50" s="179"/>
      <c r="LX50" s="179"/>
      <c r="LY50" s="179"/>
      <c r="LZ50" s="179"/>
      <c r="MA50" s="179"/>
      <c r="MB50" s="179"/>
      <c r="MC50" s="179"/>
      <c r="MD50" s="179"/>
      <c r="ME50" s="179"/>
      <c r="MF50" s="179"/>
      <c r="MG50" s="179"/>
      <c r="MH50" s="179"/>
      <c r="MI50" s="179"/>
      <c r="MJ50" s="179"/>
      <c r="MK50" s="179"/>
      <c r="ML50" s="179"/>
      <c r="MM50" s="179"/>
      <c r="MN50" s="179"/>
      <c r="MO50" s="179"/>
      <c r="MP50" s="179"/>
      <c r="MQ50" s="179"/>
      <c r="MR50" s="179"/>
      <c r="MS50" s="179"/>
      <c r="MT50" s="179"/>
      <c r="MU50" s="179"/>
      <c r="MV50" s="179"/>
      <c r="MW50" s="179"/>
      <c r="MX50" s="179"/>
      <c r="MY50" s="179"/>
      <c r="MZ50" s="179"/>
      <c r="NA50" s="179"/>
      <c r="NB50" s="179"/>
      <c r="NC50" s="179"/>
      <c r="ND50" s="179"/>
      <c r="NE50" s="179"/>
      <c r="NF50" s="179"/>
      <c r="NG50" s="179"/>
      <c r="NH50" s="179"/>
      <c r="NI50" s="179"/>
      <c r="NJ50" s="179"/>
      <c r="NK50" s="179"/>
      <c r="NL50" s="179"/>
      <c r="NM50" s="179"/>
      <c r="NN50" s="179"/>
      <c r="NO50" s="179"/>
      <c r="NP50" s="179"/>
      <c r="NQ50" s="179"/>
      <c r="NR50" s="179"/>
      <c r="NS50" s="179"/>
      <c r="NT50" s="179"/>
      <c r="NU50" s="179"/>
      <c r="NV50" s="179"/>
      <c r="NW50" s="179"/>
      <c r="NX50" s="179"/>
      <c r="NY50" s="179"/>
      <c r="NZ50" s="179"/>
      <c r="OA50" s="179"/>
      <c r="OB50" s="179"/>
      <c r="OC50" s="179"/>
      <c r="OD50" s="179"/>
      <c r="OE50" s="179"/>
      <c r="OF50" s="179"/>
      <c r="OG50" s="179"/>
      <c r="OH50" s="179"/>
      <c r="OI50" s="179"/>
      <c r="OJ50" s="179"/>
      <c r="OK50" s="179"/>
      <c r="OL50" s="179"/>
      <c r="OM50" s="179"/>
      <c r="ON50" s="179"/>
      <c r="OO50" s="179"/>
      <c r="OP50" s="179"/>
      <c r="OQ50" s="179"/>
      <c r="OR50" s="179"/>
      <c r="OS50" s="179"/>
      <c r="OT50" s="179"/>
      <c r="OU50" s="179"/>
      <c r="OV50" s="179"/>
      <c r="OW50" s="179"/>
      <c r="OX50" s="179"/>
      <c r="OY50" s="179"/>
      <c r="OZ50" s="179"/>
      <c r="PA50" s="179"/>
      <c r="PB50" s="179"/>
      <c r="PC50" s="179"/>
      <c r="PD50" s="179"/>
      <c r="PE50" s="179"/>
      <c r="PF50" s="179"/>
      <c r="PG50" s="179"/>
      <c r="PH50" s="179"/>
      <c r="PI50" s="179"/>
      <c r="PJ50" s="179"/>
      <c r="PK50" s="179"/>
      <c r="PL50" s="179"/>
      <c r="PM50" s="179"/>
      <c r="PN50" s="179"/>
      <c r="PO50" s="179"/>
      <c r="PP50" s="179"/>
      <c r="PQ50" s="179"/>
      <c r="PR50" s="179"/>
      <c r="PS50" s="179"/>
      <c r="PT50" s="179"/>
      <c r="PU50" s="179"/>
      <c r="PV50" s="179"/>
      <c r="PW50" s="179"/>
      <c r="PX50" s="179"/>
      <c r="PY50" s="179"/>
      <c r="PZ50" s="179"/>
      <c r="QA50" s="179"/>
      <c r="QB50" s="179"/>
      <c r="QC50" s="179"/>
      <c r="QD50" s="179"/>
      <c r="QE50" s="179"/>
      <c r="QF50" s="179"/>
      <c r="QG50" s="179"/>
      <c r="QH50" s="179"/>
      <c r="QI50" s="179"/>
      <c r="QJ50" s="179"/>
      <c r="QK50" s="179"/>
      <c r="QL50" s="179"/>
      <c r="QM50" s="179"/>
      <c r="QN50" s="179"/>
      <c r="QO50" s="179"/>
      <c r="QP50" s="179"/>
      <c r="QQ50" s="179"/>
      <c r="QR50" s="179"/>
      <c r="QS50" s="179"/>
      <c r="QT50" s="179"/>
      <c r="QU50" s="179"/>
      <c r="QV50" s="179"/>
      <c r="QW50" s="179"/>
      <c r="QX50" s="179"/>
      <c r="QY50" s="179"/>
      <c r="QZ50" s="179"/>
      <c r="RA50" s="179"/>
      <c r="RB50" s="179"/>
      <c r="RC50" s="179"/>
      <c r="RD50" s="179"/>
      <c r="RE50" s="179"/>
      <c r="RF50" s="179"/>
      <c r="RG50" s="179"/>
      <c r="RH50" s="179"/>
      <c r="RI50" s="179"/>
      <c r="RJ50" s="179"/>
      <c r="RK50" s="179"/>
      <c r="RL50" s="179"/>
      <c r="RM50" s="179"/>
      <c r="RN50" s="179"/>
      <c r="RO50" s="179"/>
      <c r="RP50" s="179"/>
      <c r="RQ50" s="179"/>
      <c r="RR50" s="179"/>
      <c r="RS50" s="179"/>
      <c r="RT50" s="179"/>
      <c r="RU50" s="179"/>
      <c r="RV50" s="179"/>
      <c r="RW50" s="179"/>
      <c r="RX50" s="179"/>
      <c r="RY50" s="179"/>
      <c r="RZ50" s="179"/>
      <c r="SA50" s="179"/>
      <c r="SB50" s="179"/>
      <c r="SC50" s="179"/>
      <c r="SD50" s="179"/>
      <c r="SE50" s="179"/>
      <c r="SF50" s="179"/>
      <c r="SG50" s="179"/>
      <c r="SH50" s="179"/>
      <c r="SI50" s="179"/>
      <c r="SJ50" s="179"/>
      <c r="SK50" s="179"/>
      <c r="SL50" s="179"/>
      <c r="SM50" s="179"/>
      <c r="SN50" s="179"/>
      <c r="SO50" s="179"/>
      <c r="SP50" s="179"/>
      <c r="SQ50" s="179"/>
      <c r="SR50" s="179"/>
      <c r="SS50" s="179"/>
      <c r="ST50" s="179"/>
      <c r="SU50" s="179"/>
      <c r="SV50" s="179"/>
      <c r="SW50" s="179"/>
      <c r="SX50" s="179"/>
      <c r="SY50" s="179"/>
      <c r="SZ50" s="179"/>
      <c r="TA50" s="179"/>
      <c r="TB50" s="179"/>
      <c r="TC50" s="179"/>
      <c r="TD50" s="179"/>
      <c r="TE50" s="179"/>
      <c r="TF50" s="179"/>
      <c r="TG50" s="179"/>
      <c r="TH50" s="179"/>
      <c r="TI50" s="179"/>
      <c r="TJ50" s="179"/>
      <c r="TK50" s="179"/>
      <c r="TL50" s="179"/>
      <c r="TM50" s="179"/>
      <c r="TN50" s="179"/>
      <c r="TO50" s="179"/>
      <c r="TP50" s="179"/>
      <c r="TQ50" s="179"/>
      <c r="TR50" s="179"/>
      <c r="TS50" s="179"/>
      <c r="TT50" s="179"/>
      <c r="TU50" s="179"/>
      <c r="TV50" s="179"/>
      <c r="TW50" s="179"/>
      <c r="TX50" s="179"/>
      <c r="TY50" s="179"/>
      <c r="TZ50" s="179"/>
      <c r="UA50" s="179"/>
      <c r="UB50" s="179"/>
      <c r="UC50" s="179"/>
      <c r="UD50" s="179"/>
      <c r="UE50" s="179"/>
      <c r="UF50" s="179"/>
      <c r="UG50" s="179"/>
      <c r="UH50" s="179"/>
      <c r="UI50" s="179"/>
      <c r="UJ50" s="179"/>
      <c r="UK50" s="179"/>
      <c r="UL50" s="179"/>
      <c r="UM50" s="179"/>
      <c r="UN50" s="179"/>
      <c r="UO50" s="179"/>
      <c r="UP50" s="179"/>
      <c r="UQ50" s="179"/>
      <c r="UR50" s="179"/>
      <c r="US50" s="179"/>
      <c r="UT50" s="179"/>
      <c r="UU50" s="179"/>
      <c r="UV50" s="179"/>
      <c r="UW50" s="179"/>
      <c r="UX50" s="179"/>
      <c r="UY50" s="179"/>
      <c r="UZ50" s="179"/>
      <c r="VA50" s="179"/>
      <c r="VB50" s="179"/>
      <c r="VC50" s="179"/>
      <c r="VD50" s="179"/>
      <c r="VE50" s="179"/>
      <c r="VF50" s="179"/>
      <c r="VG50" s="179"/>
      <c r="VH50" s="179"/>
      <c r="VI50" s="179"/>
      <c r="VJ50" s="179"/>
      <c r="VK50" s="179"/>
      <c r="VL50" s="179"/>
      <c r="VM50" s="179"/>
      <c r="VN50" s="179"/>
      <c r="VO50" s="179"/>
      <c r="VP50" s="179"/>
      <c r="VQ50" s="179"/>
      <c r="VR50" s="179"/>
      <c r="VS50" s="179"/>
      <c r="VT50" s="179"/>
      <c r="VU50" s="179"/>
      <c r="VV50" s="179"/>
      <c r="VW50" s="179"/>
      <c r="VX50" s="179"/>
      <c r="VY50" s="179"/>
      <c r="VZ50" s="179"/>
      <c r="WA50" s="179"/>
      <c r="WB50" s="179"/>
      <c r="WC50" s="179"/>
      <c r="WD50" s="179"/>
      <c r="WE50" s="179"/>
      <c r="WF50" s="179"/>
      <c r="WG50" s="179"/>
      <c r="WH50" s="179"/>
      <c r="WI50" s="179"/>
      <c r="WJ50" s="179"/>
      <c r="WK50" s="179"/>
      <c r="WL50" s="179"/>
      <c r="WM50" s="179"/>
      <c r="WN50" s="179"/>
      <c r="WO50" s="179"/>
      <c r="WP50" s="179"/>
      <c r="WQ50" s="179"/>
      <c r="WR50" s="179"/>
      <c r="WS50" s="179"/>
      <c r="WT50" s="179"/>
      <c r="WU50" s="179"/>
      <c r="WV50" s="179"/>
      <c r="WW50" s="179"/>
      <c r="WX50" s="179"/>
      <c r="WY50" s="179"/>
      <c r="WZ50" s="179"/>
      <c r="XA50" s="179"/>
      <c r="XB50" s="179"/>
      <c r="XC50" s="179"/>
      <c r="XD50" s="179"/>
      <c r="XE50" s="179"/>
      <c r="XF50" s="179"/>
      <c r="XG50" s="179"/>
      <c r="XH50" s="179"/>
      <c r="XI50" s="179"/>
      <c r="XJ50" s="179"/>
      <c r="XK50" s="179"/>
      <c r="XL50" s="179"/>
      <c r="XM50" s="179"/>
      <c r="XN50" s="179"/>
      <c r="XO50" s="179"/>
      <c r="XP50" s="179"/>
      <c r="XQ50" s="179"/>
      <c r="XR50" s="179"/>
      <c r="XS50" s="179"/>
      <c r="XT50" s="179"/>
      <c r="XU50" s="179"/>
      <c r="XV50" s="179"/>
      <c r="XW50" s="179"/>
      <c r="XX50" s="179"/>
      <c r="XY50" s="179"/>
      <c r="XZ50" s="179"/>
      <c r="YA50" s="179"/>
      <c r="YB50" s="179"/>
      <c r="YC50" s="179"/>
      <c r="YD50" s="179"/>
      <c r="YE50" s="179"/>
      <c r="YF50" s="179"/>
      <c r="YG50" s="179"/>
      <c r="YH50" s="179"/>
      <c r="YI50" s="179"/>
      <c r="YJ50" s="179"/>
      <c r="YK50" s="179"/>
      <c r="YL50" s="179"/>
      <c r="YM50" s="179"/>
      <c r="YN50" s="179"/>
      <c r="YO50" s="179"/>
      <c r="YP50" s="179"/>
      <c r="YQ50" s="179"/>
      <c r="YR50" s="179"/>
      <c r="YS50" s="179"/>
      <c r="YT50" s="179"/>
      <c r="YU50" s="179"/>
      <c r="YV50" s="179"/>
      <c r="YW50" s="179"/>
      <c r="YX50" s="179"/>
      <c r="YY50" s="179"/>
      <c r="YZ50" s="179"/>
      <c r="ZA50" s="179"/>
      <c r="ZB50" s="179"/>
      <c r="ZC50" s="179"/>
      <c r="ZD50" s="179"/>
      <c r="ZE50" s="179"/>
      <c r="ZF50" s="179"/>
      <c r="ZG50" s="179"/>
      <c r="ZH50" s="179"/>
      <c r="ZI50" s="179"/>
      <c r="ZJ50" s="179"/>
      <c r="ZK50" s="179"/>
      <c r="ZL50" s="179"/>
      <c r="ZM50" s="179"/>
      <c r="ZN50" s="179"/>
      <c r="ZO50" s="179"/>
      <c r="ZP50" s="179"/>
      <c r="ZQ50" s="179"/>
      <c r="ZR50" s="179"/>
      <c r="ZS50" s="179"/>
      <c r="ZT50" s="179"/>
      <c r="ZU50" s="179"/>
      <c r="ZV50" s="179"/>
      <c r="ZW50" s="179"/>
      <c r="ZX50" s="179"/>
      <c r="ZY50" s="179"/>
      <c r="ZZ50" s="179"/>
      <c r="AAA50" s="179"/>
      <c r="AAB50" s="179"/>
      <c r="AAC50" s="179"/>
      <c r="AAD50" s="179"/>
      <c r="AAE50" s="179"/>
      <c r="AAF50" s="179"/>
      <c r="AAG50" s="179"/>
      <c r="AAH50" s="179"/>
      <c r="AAI50" s="179"/>
      <c r="AAJ50" s="179"/>
      <c r="AAK50" s="179"/>
      <c r="AAL50" s="179"/>
      <c r="AAM50" s="179"/>
      <c r="AAN50" s="179"/>
      <c r="AAO50" s="179"/>
      <c r="AAP50" s="179"/>
      <c r="AAQ50" s="179"/>
      <c r="AAR50" s="179"/>
      <c r="AAS50" s="179"/>
      <c r="AAT50" s="179"/>
      <c r="AAU50" s="179"/>
      <c r="AAV50" s="179"/>
      <c r="AAW50" s="179"/>
      <c r="AAX50" s="179"/>
      <c r="AAY50" s="179"/>
      <c r="AAZ50" s="179"/>
      <c r="ABA50" s="179"/>
      <c r="ABB50" s="179"/>
      <c r="ABC50" s="179"/>
      <c r="ABD50" s="179"/>
      <c r="ABE50" s="179"/>
      <c r="ABF50" s="179"/>
      <c r="ABG50" s="179"/>
      <c r="ABH50" s="179"/>
      <c r="ABI50" s="179"/>
      <c r="ABJ50" s="179"/>
      <c r="ABK50" s="179"/>
      <c r="ABL50" s="179"/>
      <c r="ABM50" s="179"/>
      <c r="ABN50" s="179"/>
      <c r="ABO50" s="179"/>
      <c r="ABP50" s="179"/>
      <c r="ABQ50" s="179"/>
      <c r="ABR50" s="179"/>
      <c r="ABS50" s="179"/>
      <c r="ABT50" s="179"/>
      <c r="ABU50" s="179"/>
      <c r="ABV50" s="179"/>
      <c r="ABW50" s="179"/>
      <c r="ABX50" s="179"/>
      <c r="ABY50" s="179"/>
      <c r="ABZ50" s="179"/>
      <c r="ACA50" s="179"/>
      <c r="ACB50" s="179"/>
      <c r="ACC50" s="179"/>
      <c r="ACD50" s="179"/>
      <c r="ACE50" s="179"/>
      <c r="ACF50" s="179"/>
      <c r="ACG50" s="179"/>
      <c r="ACH50" s="179"/>
      <c r="ACI50" s="179"/>
      <c r="ACJ50" s="179"/>
      <c r="ACK50" s="179"/>
      <c r="ACL50" s="179"/>
      <c r="ACM50" s="179"/>
      <c r="ACN50" s="179"/>
      <c r="ACO50" s="179"/>
      <c r="ACP50" s="179"/>
      <c r="ACQ50" s="179"/>
      <c r="ACR50" s="179"/>
      <c r="ACS50" s="179"/>
      <c r="ACT50" s="179"/>
      <c r="ACU50" s="179"/>
      <c r="ACV50" s="179"/>
      <c r="ACW50" s="179"/>
      <c r="ACX50" s="179"/>
      <c r="ACY50" s="179"/>
      <c r="ACZ50" s="179"/>
      <c r="ADA50" s="179"/>
      <c r="ADB50" s="179"/>
      <c r="ADC50" s="179"/>
      <c r="ADD50" s="179"/>
      <c r="ADE50" s="179"/>
      <c r="ADF50" s="179"/>
      <c r="ADG50" s="179"/>
      <c r="ADH50" s="179"/>
      <c r="ADI50" s="179"/>
      <c r="ADJ50" s="179"/>
      <c r="ADK50" s="179"/>
      <c r="ADL50" s="179"/>
      <c r="ADM50" s="179"/>
      <c r="ADN50" s="179"/>
      <c r="ADO50" s="179"/>
      <c r="ADP50" s="179"/>
      <c r="ADQ50" s="179"/>
      <c r="ADR50" s="179"/>
      <c r="ADS50" s="179"/>
      <c r="ADT50" s="179"/>
      <c r="ADU50" s="179"/>
      <c r="ADV50" s="179"/>
      <c r="ADW50" s="179"/>
      <c r="ADX50" s="179"/>
      <c r="ADY50" s="179"/>
      <c r="ADZ50" s="179"/>
      <c r="AEA50" s="179"/>
      <c r="AEB50" s="179"/>
      <c r="AEC50" s="179"/>
      <c r="AED50" s="179"/>
      <c r="AEE50" s="179"/>
      <c r="AEF50" s="179"/>
      <c r="AEG50" s="179"/>
      <c r="AEH50" s="179"/>
      <c r="AEI50" s="179"/>
      <c r="AEJ50" s="179"/>
      <c r="AEK50" s="179"/>
      <c r="AEL50" s="179"/>
      <c r="AEM50" s="179"/>
      <c r="AEN50" s="179"/>
      <c r="AEO50" s="179"/>
      <c r="AEP50" s="179"/>
      <c r="AEQ50" s="179"/>
      <c r="AER50" s="179"/>
      <c r="AES50" s="179"/>
      <c r="AET50" s="179"/>
      <c r="AEU50" s="179"/>
      <c r="AEV50" s="179"/>
      <c r="AEW50" s="179"/>
      <c r="AEX50" s="179"/>
      <c r="AEY50" s="179"/>
      <c r="AEZ50" s="179"/>
      <c r="AFA50" s="179"/>
      <c r="AFB50" s="179"/>
      <c r="AFC50" s="179"/>
      <c r="AFD50" s="179"/>
      <c r="AFE50" s="179"/>
      <c r="AFF50" s="179"/>
      <c r="AFG50" s="179"/>
      <c r="AFH50" s="179"/>
      <c r="AFI50" s="179"/>
      <c r="AFJ50" s="179"/>
      <c r="AFK50" s="179"/>
      <c r="AFL50" s="179"/>
      <c r="AFM50" s="179"/>
      <c r="AFN50" s="179"/>
      <c r="AFO50" s="179"/>
      <c r="AFP50" s="179"/>
      <c r="AFQ50" s="179"/>
      <c r="AFR50" s="179"/>
      <c r="AFS50" s="179"/>
      <c r="AFT50" s="179"/>
      <c r="AFU50" s="179"/>
      <c r="AFV50" s="179"/>
      <c r="AFW50" s="179"/>
      <c r="AFX50" s="179"/>
      <c r="AFY50" s="179"/>
      <c r="AFZ50" s="179"/>
      <c r="AGA50" s="179"/>
      <c r="AGB50" s="179"/>
      <c r="AGC50" s="179"/>
      <c r="AGD50" s="179"/>
      <c r="AGE50" s="179"/>
      <c r="AGF50" s="179"/>
      <c r="AGG50" s="179"/>
      <c r="AGH50" s="179"/>
      <c r="AGI50" s="179"/>
      <c r="AGJ50" s="179"/>
      <c r="AGK50" s="179"/>
      <c r="AGL50" s="179"/>
      <c r="AGM50" s="179"/>
      <c r="AGN50" s="179"/>
      <c r="AGO50" s="179"/>
      <c r="AGP50" s="179"/>
      <c r="AGQ50" s="179"/>
      <c r="AGR50" s="179"/>
      <c r="AGS50" s="179"/>
      <c r="AGT50" s="179"/>
      <c r="AGU50" s="179"/>
      <c r="AGV50" s="179"/>
      <c r="AGW50" s="179"/>
      <c r="AGX50" s="179"/>
      <c r="AGY50" s="179"/>
      <c r="AGZ50" s="179"/>
      <c r="AHA50" s="179"/>
      <c r="AHB50" s="179"/>
      <c r="AHC50" s="179"/>
      <c r="AHD50" s="179"/>
      <c r="AHE50" s="179"/>
      <c r="AHF50" s="179"/>
      <c r="AHG50" s="179"/>
      <c r="AHH50" s="179"/>
      <c r="AHI50" s="179"/>
      <c r="AHJ50" s="179"/>
      <c r="AHK50" s="179"/>
      <c r="AHL50" s="179"/>
      <c r="AHM50" s="179"/>
      <c r="AHN50" s="179"/>
      <c r="AHO50" s="179"/>
      <c r="AHP50" s="179"/>
      <c r="AHQ50" s="179"/>
      <c r="AHR50" s="179"/>
      <c r="AHS50" s="179"/>
      <c r="AHT50" s="179"/>
      <c r="AHU50" s="179"/>
      <c r="AHV50" s="179"/>
      <c r="AHW50" s="179"/>
      <c r="AHX50" s="179"/>
      <c r="AHY50" s="179"/>
      <c r="AHZ50" s="179"/>
      <c r="AIA50" s="179"/>
      <c r="AIB50" s="179"/>
      <c r="AIC50" s="179"/>
      <c r="AID50" s="179"/>
      <c r="AIE50" s="179"/>
      <c r="AIF50" s="179"/>
      <c r="AIG50" s="179"/>
      <c r="AIH50" s="179"/>
      <c r="AII50" s="179"/>
      <c r="AIJ50" s="179"/>
      <c r="AIK50" s="179"/>
      <c r="AIL50" s="179"/>
      <c r="AIM50" s="179"/>
      <c r="AIN50" s="179"/>
      <c r="AIO50" s="179"/>
      <c r="AIP50" s="179"/>
      <c r="AIQ50" s="179"/>
      <c r="AIR50" s="179"/>
      <c r="AIS50" s="179"/>
      <c r="AIT50" s="179"/>
      <c r="AIU50" s="179"/>
      <c r="AIV50" s="179"/>
      <c r="AIW50" s="179"/>
      <c r="AIX50" s="179"/>
      <c r="AIY50" s="179"/>
      <c r="AIZ50" s="179"/>
      <c r="AJA50" s="179"/>
      <c r="AJB50" s="179"/>
      <c r="AJC50" s="179"/>
      <c r="AJD50" s="179"/>
      <c r="AJE50" s="179"/>
      <c r="AJF50" s="179"/>
      <c r="AJG50" s="179"/>
      <c r="AJH50" s="179"/>
      <c r="AJI50" s="179"/>
      <c r="AJJ50" s="179"/>
      <c r="AJK50" s="179"/>
      <c r="AJL50" s="179"/>
      <c r="AJM50" s="179"/>
      <c r="AJN50" s="179"/>
      <c r="AJO50" s="179"/>
      <c r="AJP50" s="179"/>
      <c r="AJQ50" s="179"/>
      <c r="AJR50" s="179"/>
      <c r="AJS50" s="179"/>
      <c r="AJT50" s="179"/>
      <c r="AJU50" s="179"/>
      <c r="AJV50" s="179"/>
      <c r="AJW50" s="179"/>
      <c r="AJX50" s="179"/>
      <c r="AJY50" s="179"/>
      <c r="AJZ50" s="179"/>
      <c r="AKA50" s="179"/>
      <c r="AKB50" s="179"/>
      <c r="AKC50" s="179"/>
      <c r="AKD50" s="179"/>
      <c r="AKE50" s="179"/>
      <c r="AKF50" s="179"/>
      <c r="AKG50" s="179"/>
      <c r="AKH50" s="179"/>
      <c r="AKI50" s="179"/>
      <c r="AKJ50" s="179"/>
      <c r="AKK50" s="179"/>
      <c r="AKL50" s="179"/>
      <c r="AKM50" s="179"/>
      <c r="AKN50" s="179"/>
      <c r="AKO50" s="179"/>
      <c r="AKP50" s="179"/>
      <c r="AKQ50" s="179"/>
      <c r="AKR50" s="179"/>
      <c r="AKS50" s="179"/>
      <c r="AKT50" s="179"/>
      <c r="AKU50" s="179"/>
      <c r="AKV50" s="179"/>
      <c r="AKW50" s="179"/>
      <c r="AKX50" s="179"/>
      <c r="AKY50" s="179"/>
      <c r="AKZ50" s="179"/>
      <c r="ALA50" s="179"/>
      <c r="ALB50" s="179"/>
      <c r="ALC50" s="179"/>
      <c r="ALD50" s="179"/>
      <c r="ALE50" s="179"/>
      <c r="ALF50" s="179"/>
      <c r="ALG50" s="179"/>
      <c r="ALH50" s="179"/>
      <c r="ALI50" s="179"/>
      <c r="ALJ50" s="179"/>
      <c r="ALK50" s="179"/>
      <c r="ALL50" s="179"/>
      <c r="ALM50" s="179"/>
      <c r="ALN50" s="179"/>
      <c r="ALO50" s="179"/>
      <c r="ALP50" s="179"/>
      <c r="ALQ50" s="179"/>
      <c r="ALR50" s="179"/>
      <c r="ALS50" s="179"/>
      <c r="ALT50" s="179"/>
      <c r="ALU50" s="179"/>
      <c r="ALV50" s="179"/>
      <c r="ALW50" s="179"/>
      <c r="ALX50" s="179"/>
      <c r="ALY50" s="179"/>
      <c r="ALZ50" s="179"/>
      <c r="AMA50" s="179"/>
      <c r="AMB50" s="179"/>
      <c r="AMC50" s="179"/>
      <c r="AMD50" s="179"/>
      <c r="AME50" s="179"/>
      <c r="AMF50" s="179"/>
      <c r="AMG50" s="179"/>
      <c r="AMH50" s="179"/>
      <c r="AMI50" s="179"/>
      <c r="AMJ50" s="179"/>
      <c r="AMK50" s="179"/>
      <c r="AML50" s="179"/>
      <c r="AMM50" s="179"/>
      <c r="AMN50" s="179"/>
      <c r="AMO50" s="179"/>
      <c r="AMP50" s="179"/>
      <c r="AMQ50" s="179"/>
      <c r="AMR50" s="179"/>
      <c r="AMS50" s="179"/>
      <c r="AMT50" s="179"/>
      <c r="AMU50" s="179"/>
      <c r="AMV50" s="179"/>
      <c r="AMW50" s="179"/>
      <c r="AMX50" s="179"/>
      <c r="AMY50" s="179"/>
      <c r="AMZ50" s="179"/>
      <c r="ANA50" s="179"/>
      <c r="ANB50" s="179"/>
      <c r="ANC50" s="179"/>
      <c r="AND50" s="179"/>
      <c r="ANE50" s="179"/>
      <c r="ANF50" s="179"/>
      <c r="ANG50" s="179"/>
      <c r="ANH50" s="179"/>
      <c r="ANI50" s="179"/>
      <c r="ANJ50" s="179"/>
      <c r="ANK50" s="179"/>
      <c r="ANL50" s="179"/>
      <c r="ANM50" s="179"/>
      <c r="ANN50" s="179"/>
      <c r="ANO50" s="179"/>
      <c r="ANP50" s="179"/>
      <c r="ANQ50" s="179"/>
      <c r="ANR50" s="179"/>
      <c r="ANS50" s="179"/>
      <c r="ANT50" s="179"/>
      <c r="ANU50" s="179"/>
      <c r="ANV50" s="179"/>
      <c r="ANW50" s="179"/>
      <c r="ANX50" s="179"/>
      <c r="ANY50" s="179"/>
      <c r="ANZ50" s="179"/>
      <c r="AOA50" s="179"/>
      <c r="AOB50" s="179"/>
      <c r="AOC50" s="179"/>
      <c r="AOD50" s="179"/>
      <c r="AOE50" s="179"/>
      <c r="AOF50" s="179"/>
      <c r="AOG50" s="179"/>
      <c r="AOH50" s="179"/>
      <c r="AOI50" s="179"/>
      <c r="AOJ50" s="179"/>
      <c r="AOK50" s="179"/>
      <c r="AOL50" s="179"/>
      <c r="AOM50" s="179"/>
      <c r="AON50" s="179"/>
      <c r="AOO50" s="179"/>
      <c r="AOP50" s="179"/>
      <c r="AOQ50" s="179"/>
      <c r="AOR50" s="179"/>
      <c r="AOS50" s="179"/>
      <c r="AOT50" s="179"/>
      <c r="AOU50" s="179"/>
      <c r="AOV50" s="179"/>
      <c r="AOW50" s="179"/>
      <c r="AOX50" s="179"/>
      <c r="AOY50" s="179"/>
      <c r="AOZ50" s="179"/>
      <c r="APA50" s="179"/>
      <c r="APB50" s="179"/>
      <c r="APC50" s="179"/>
      <c r="APD50" s="179"/>
      <c r="APE50" s="179"/>
      <c r="APF50" s="179"/>
      <c r="APG50" s="179"/>
      <c r="APH50" s="179"/>
      <c r="API50" s="179"/>
      <c r="APJ50" s="179"/>
      <c r="APK50" s="179"/>
      <c r="APL50" s="179"/>
      <c r="APM50" s="179"/>
      <c r="APN50" s="179"/>
      <c r="APO50" s="179"/>
      <c r="APP50" s="179"/>
      <c r="APQ50" s="179"/>
      <c r="APR50" s="179"/>
      <c r="APS50" s="179"/>
      <c r="APT50" s="179"/>
      <c r="APU50" s="179"/>
      <c r="APV50" s="179"/>
      <c r="APW50" s="179"/>
      <c r="APX50" s="179"/>
      <c r="APY50" s="179"/>
      <c r="APZ50" s="179"/>
      <c r="AQA50" s="179"/>
      <c r="AQB50" s="179"/>
      <c r="AQC50" s="179"/>
      <c r="AQD50" s="179"/>
      <c r="AQE50" s="179"/>
      <c r="AQF50" s="179"/>
      <c r="AQG50" s="179"/>
      <c r="AQH50" s="179"/>
      <c r="AQI50" s="179"/>
      <c r="AQJ50" s="179"/>
      <c r="AQK50" s="179"/>
      <c r="AQL50" s="179"/>
      <c r="AQM50" s="179"/>
      <c r="AQN50" s="179"/>
      <c r="AQO50" s="179"/>
      <c r="AQP50" s="179"/>
      <c r="AQQ50" s="179"/>
      <c r="AQR50" s="179"/>
      <c r="AQS50" s="179"/>
      <c r="AQT50" s="179"/>
      <c r="AQU50" s="179"/>
      <c r="AQV50" s="179"/>
      <c r="AQW50" s="179"/>
      <c r="AQX50" s="179"/>
      <c r="AQY50" s="179"/>
      <c r="AQZ50" s="179"/>
      <c r="ARA50" s="179"/>
      <c r="ARB50" s="179"/>
      <c r="ARC50" s="179"/>
      <c r="ARD50" s="179"/>
      <c r="ARE50" s="179"/>
      <c r="ARF50" s="179"/>
      <c r="ARG50" s="179"/>
      <c r="ARH50" s="179"/>
      <c r="ARI50" s="179"/>
      <c r="ARJ50" s="179"/>
      <c r="ARK50" s="179"/>
      <c r="ARL50" s="179"/>
      <c r="ARM50" s="179"/>
      <c r="ARN50" s="179"/>
      <c r="ARO50" s="179"/>
      <c r="ARP50" s="179"/>
      <c r="ARQ50" s="179"/>
      <c r="ARR50" s="179"/>
      <c r="ARS50" s="179"/>
      <c r="ART50" s="179"/>
      <c r="ARU50" s="179"/>
      <c r="ARV50" s="179"/>
      <c r="ARW50" s="179"/>
      <c r="ARX50" s="179"/>
      <c r="ARY50" s="179"/>
      <c r="ARZ50" s="179"/>
      <c r="ASA50" s="179"/>
      <c r="ASB50" s="179"/>
      <c r="ASC50" s="179"/>
      <c r="ASD50" s="179"/>
      <c r="ASE50" s="179"/>
      <c r="ASF50" s="179"/>
      <c r="ASG50" s="179"/>
      <c r="ASH50" s="179"/>
      <c r="ASI50" s="179"/>
      <c r="ASJ50" s="179"/>
      <c r="ASK50" s="179"/>
      <c r="ASL50" s="179"/>
      <c r="ASM50" s="179"/>
      <c r="ASN50" s="179"/>
      <c r="ASO50" s="179"/>
      <c r="ASP50" s="179"/>
      <c r="ASQ50" s="179"/>
      <c r="ASR50" s="179"/>
      <c r="ASS50" s="179"/>
      <c r="AST50" s="179"/>
      <c r="ASU50" s="179"/>
      <c r="ASV50" s="179"/>
      <c r="ASW50" s="179"/>
      <c r="ASX50" s="179"/>
      <c r="ASY50" s="179"/>
      <c r="ASZ50" s="179"/>
      <c r="ATA50" s="179"/>
      <c r="ATB50" s="179"/>
      <c r="ATC50" s="179"/>
      <c r="ATD50" s="179"/>
      <c r="ATE50" s="179"/>
      <c r="ATF50" s="179"/>
      <c r="ATG50" s="179"/>
      <c r="ATH50" s="179"/>
      <c r="ATI50" s="179"/>
      <c r="ATJ50" s="179"/>
      <c r="ATK50" s="179"/>
      <c r="ATL50" s="179"/>
      <c r="ATM50" s="179"/>
      <c r="ATN50" s="179"/>
      <c r="ATO50" s="179"/>
      <c r="ATP50" s="179"/>
      <c r="ATQ50" s="179"/>
      <c r="ATR50" s="179"/>
      <c r="ATS50" s="179"/>
      <c r="ATT50" s="179"/>
      <c r="ATU50" s="179"/>
      <c r="ATV50" s="179"/>
      <c r="ATW50" s="179"/>
      <c r="ATX50" s="179"/>
      <c r="ATY50" s="179"/>
      <c r="ATZ50" s="179"/>
      <c r="AUA50" s="179"/>
      <c r="AUB50" s="179"/>
      <c r="AUC50" s="179"/>
      <c r="AUD50" s="179"/>
      <c r="AUE50" s="179"/>
      <c r="AUF50" s="179"/>
      <c r="AUG50" s="179"/>
      <c r="AUH50" s="179"/>
      <c r="AUI50" s="179"/>
      <c r="AUJ50" s="179"/>
      <c r="AUK50" s="179"/>
      <c r="AUL50" s="179"/>
      <c r="AUM50" s="179"/>
      <c r="AUN50" s="179"/>
      <c r="AUO50" s="179"/>
      <c r="AUP50" s="179"/>
      <c r="AUQ50" s="179"/>
      <c r="AUR50" s="179"/>
      <c r="AUS50" s="179"/>
      <c r="AUT50" s="179"/>
      <c r="AUU50" s="179"/>
      <c r="AUV50" s="179"/>
      <c r="AUW50" s="179"/>
      <c r="AUX50" s="179"/>
      <c r="AUY50" s="179"/>
      <c r="AUZ50" s="179"/>
      <c r="AVA50" s="179"/>
      <c r="AVB50" s="179"/>
      <c r="AVC50" s="179"/>
      <c r="AVD50" s="179"/>
      <c r="AVE50" s="179"/>
      <c r="AVF50" s="179"/>
      <c r="AVG50" s="179"/>
      <c r="AVH50" s="179"/>
      <c r="AVI50" s="179"/>
      <c r="AVJ50" s="179"/>
      <c r="AVK50" s="179"/>
      <c r="AVL50" s="179"/>
      <c r="AVM50" s="179"/>
      <c r="AVN50" s="179"/>
      <c r="AVO50" s="179"/>
      <c r="AVP50" s="179"/>
      <c r="AVQ50" s="179"/>
      <c r="AVR50" s="179"/>
      <c r="AVS50" s="179"/>
      <c r="AVT50" s="179"/>
      <c r="AVU50" s="179"/>
      <c r="AVV50" s="179"/>
      <c r="AVW50" s="179"/>
      <c r="AVX50" s="179"/>
      <c r="AVY50" s="179"/>
      <c r="AVZ50" s="179"/>
      <c r="AWA50" s="179"/>
      <c r="AWB50" s="179"/>
      <c r="AWC50" s="179"/>
      <c r="AWD50" s="179"/>
      <c r="AWE50" s="179"/>
      <c r="AWF50" s="179"/>
      <c r="AWG50" s="179"/>
      <c r="AWH50" s="179"/>
      <c r="AWI50" s="179"/>
      <c r="AWJ50" s="179"/>
      <c r="AWK50" s="179"/>
      <c r="AWL50" s="179"/>
      <c r="AWM50" s="179"/>
      <c r="AWN50" s="179"/>
      <c r="AWO50" s="179"/>
      <c r="AWP50" s="179"/>
      <c r="AWQ50" s="179"/>
      <c r="AWR50" s="179"/>
      <c r="AWS50" s="179"/>
      <c r="AWT50" s="179"/>
      <c r="AWU50" s="179"/>
      <c r="AWV50" s="179"/>
      <c r="AWW50" s="179"/>
      <c r="AWX50" s="179"/>
      <c r="AWY50" s="179"/>
      <c r="AWZ50" s="179"/>
      <c r="AXA50" s="179"/>
      <c r="AXB50" s="179"/>
      <c r="AXC50" s="179"/>
      <c r="AXD50" s="179"/>
      <c r="AXE50" s="179"/>
      <c r="AXF50" s="179"/>
      <c r="AXG50" s="179"/>
      <c r="AXH50" s="179"/>
      <c r="AXI50" s="179"/>
      <c r="AXJ50" s="179"/>
      <c r="AXK50" s="179"/>
      <c r="AXL50" s="179"/>
      <c r="AXM50" s="179"/>
      <c r="AXN50" s="179"/>
      <c r="AXO50" s="179"/>
      <c r="AXP50" s="179"/>
      <c r="AXQ50" s="179"/>
      <c r="AXR50" s="179"/>
      <c r="AXS50" s="179"/>
      <c r="AXT50" s="179"/>
      <c r="AXU50" s="179"/>
      <c r="AXV50" s="179"/>
      <c r="AXW50" s="179"/>
      <c r="AXX50" s="179"/>
      <c r="AXY50" s="179"/>
      <c r="AXZ50" s="179"/>
      <c r="AYA50" s="179"/>
      <c r="AYB50" s="179"/>
      <c r="AYC50" s="179"/>
      <c r="AYD50" s="179"/>
      <c r="AYE50" s="179"/>
      <c r="AYF50" s="179"/>
      <c r="AYG50" s="179"/>
      <c r="AYH50" s="179"/>
      <c r="AYI50" s="179"/>
      <c r="AYJ50" s="179"/>
      <c r="AYK50" s="179"/>
      <c r="AYL50" s="179"/>
      <c r="AYM50" s="179"/>
      <c r="AYN50" s="179"/>
      <c r="AYO50" s="179"/>
      <c r="AYP50" s="179"/>
      <c r="AYQ50" s="179"/>
      <c r="AYR50" s="179"/>
      <c r="AYS50" s="179"/>
      <c r="AYT50" s="179"/>
      <c r="AYU50" s="179"/>
      <c r="AYV50" s="179"/>
      <c r="AYW50" s="179"/>
      <c r="AYX50" s="179"/>
      <c r="AYY50" s="179"/>
      <c r="AYZ50" s="179"/>
      <c r="AZA50" s="179"/>
      <c r="AZB50" s="179"/>
      <c r="AZC50" s="179"/>
      <c r="AZD50" s="179"/>
      <c r="AZE50" s="179"/>
      <c r="AZF50" s="179"/>
      <c r="AZG50" s="179"/>
      <c r="AZH50" s="179"/>
      <c r="AZI50" s="179"/>
      <c r="AZJ50" s="179"/>
      <c r="AZK50" s="179"/>
      <c r="AZL50" s="179"/>
      <c r="AZM50" s="179"/>
      <c r="AZN50" s="179"/>
      <c r="AZO50" s="179"/>
      <c r="AZP50" s="179"/>
      <c r="AZQ50" s="179"/>
      <c r="AZR50" s="179"/>
      <c r="AZS50" s="179"/>
      <c r="AZT50" s="179"/>
      <c r="AZU50" s="179"/>
      <c r="AZV50" s="179"/>
      <c r="AZW50" s="179"/>
      <c r="AZX50" s="179"/>
      <c r="AZY50" s="179"/>
      <c r="AZZ50" s="179"/>
      <c r="BAA50" s="179"/>
      <c r="BAB50" s="179"/>
      <c r="BAC50" s="179"/>
      <c r="BAD50" s="179"/>
      <c r="BAE50" s="179"/>
      <c r="BAF50" s="179"/>
      <c r="BAG50" s="179"/>
      <c r="BAH50" s="179"/>
      <c r="BAI50" s="179"/>
      <c r="BAJ50" s="179"/>
      <c r="BAK50" s="179"/>
      <c r="BAL50" s="179"/>
      <c r="BAM50" s="179"/>
      <c r="BAN50" s="179"/>
      <c r="BAO50" s="179"/>
      <c r="BAP50" s="179"/>
      <c r="BAQ50" s="179"/>
      <c r="BAR50" s="179"/>
      <c r="BAS50" s="179"/>
      <c r="BAT50" s="179"/>
      <c r="BAU50" s="179"/>
      <c r="BAV50" s="179"/>
      <c r="BAW50" s="179"/>
      <c r="BAX50" s="179"/>
      <c r="BAY50" s="179"/>
      <c r="BAZ50" s="179"/>
      <c r="BBA50" s="179"/>
      <c r="BBB50" s="179"/>
      <c r="BBC50" s="179"/>
      <c r="BBD50" s="179"/>
      <c r="BBE50" s="179"/>
      <c r="BBF50" s="179"/>
      <c r="BBG50" s="179"/>
      <c r="BBH50" s="179"/>
      <c r="BBI50" s="179"/>
      <c r="BBJ50" s="179"/>
      <c r="BBK50" s="179"/>
      <c r="BBL50" s="179"/>
      <c r="BBM50" s="179"/>
      <c r="BBN50" s="179"/>
      <c r="BBO50" s="179"/>
      <c r="BBP50" s="179"/>
      <c r="BBQ50" s="179"/>
      <c r="BBR50" s="179"/>
      <c r="BBS50" s="179"/>
      <c r="BBT50" s="179"/>
      <c r="BBU50" s="179"/>
      <c r="BBV50" s="179"/>
      <c r="BBW50" s="179"/>
      <c r="BBX50" s="179"/>
      <c r="BBY50" s="179"/>
      <c r="BBZ50" s="179"/>
      <c r="BCA50" s="179"/>
      <c r="BCB50" s="179"/>
      <c r="BCC50" s="179"/>
      <c r="BCD50" s="179"/>
      <c r="BCE50" s="179"/>
      <c r="BCF50" s="179"/>
      <c r="BCG50" s="179"/>
      <c r="BCH50" s="179"/>
      <c r="BCI50" s="179"/>
      <c r="BCJ50" s="179"/>
      <c r="BCK50" s="179"/>
      <c r="BCL50" s="179"/>
      <c r="BCM50" s="179"/>
      <c r="BCN50" s="179"/>
      <c r="BCO50" s="179"/>
      <c r="BCP50" s="179"/>
      <c r="BCQ50" s="179"/>
      <c r="BCR50" s="179"/>
      <c r="BCS50" s="179"/>
      <c r="BCT50" s="179"/>
      <c r="BCU50" s="179"/>
      <c r="BCV50" s="179"/>
      <c r="BCW50" s="179"/>
      <c r="BCX50" s="179"/>
      <c r="BCY50" s="179"/>
      <c r="BCZ50" s="179"/>
      <c r="BDA50" s="179"/>
      <c r="BDB50" s="179"/>
      <c r="BDC50" s="179"/>
      <c r="BDD50" s="179"/>
      <c r="BDE50" s="179"/>
      <c r="BDF50" s="179"/>
      <c r="BDG50" s="179"/>
      <c r="BDH50" s="179"/>
      <c r="BDI50" s="179"/>
      <c r="BDJ50" s="179"/>
      <c r="BDK50" s="179"/>
      <c r="BDL50" s="179"/>
      <c r="BDM50" s="179"/>
      <c r="BDN50" s="179"/>
      <c r="BDO50" s="179"/>
      <c r="BDP50" s="179"/>
      <c r="BDQ50" s="179"/>
      <c r="BDR50" s="179"/>
      <c r="BDS50" s="179"/>
      <c r="BDT50" s="179"/>
      <c r="BDU50" s="179"/>
      <c r="BDV50" s="179"/>
      <c r="BDW50" s="179"/>
      <c r="BDX50" s="179"/>
      <c r="BDY50" s="179"/>
      <c r="BDZ50" s="179"/>
      <c r="BEA50" s="179"/>
      <c r="BEB50" s="179"/>
      <c r="BEC50" s="179"/>
      <c r="BED50" s="179"/>
      <c r="BEE50" s="179"/>
      <c r="BEF50" s="179"/>
      <c r="BEG50" s="179"/>
      <c r="BEH50" s="179"/>
      <c r="BEI50" s="179"/>
      <c r="BEJ50" s="179"/>
      <c r="BEK50" s="179"/>
      <c r="BEL50" s="179"/>
      <c r="BEM50" s="179"/>
      <c r="BEN50" s="179"/>
      <c r="BEO50" s="179"/>
      <c r="BEP50" s="179"/>
      <c r="BEQ50" s="179"/>
      <c r="BER50" s="179"/>
      <c r="BES50" s="179"/>
      <c r="BET50" s="179"/>
      <c r="BEU50" s="179"/>
      <c r="BEV50" s="179"/>
      <c r="BEW50" s="179"/>
      <c r="BEX50" s="179"/>
      <c r="BEY50" s="179"/>
      <c r="BEZ50" s="179"/>
      <c r="BFA50" s="179"/>
      <c r="BFB50" s="179"/>
      <c r="BFC50" s="179"/>
      <c r="BFD50" s="179"/>
      <c r="BFE50" s="179"/>
      <c r="BFF50" s="179"/>
      <c r="BFG50" s="179"/>
      <c r="BFH50" s="179"/>
      <c r="BFI50" s="179"/>
      <c r="BFJ50" s="179"/>
      <c r="BFK50" s="179"/>
      <c r="BFL50" s="179"/>
      <c r="BFM50" s="179"/>
      <c r="BFN50" s="179"/>
      <c r="BFO50" s="179"/>
      <c r="BFP50" s="179"/>
      <c r="BFQ50" s="179"/>
      <c r="BFR50" s="179"/>
      <c r="BFS50" s="179"/>
      <c r="BFT50" s="179"/>
      <c r="BFU50" s="179"/>
      <c r="BFV50" s="179"/>
      <c r="BFW50" s="179"/>
      <c r="BFX50" s="179"/>
      <c r="BFY50" s="179"/>
      <c r="BFZ50" s="179"/>
      <c r="BGA50" s="179"/>
      <c r="BGB50" s="179"/>
      <c r="BGC50" s="179"/>
      <c r="BGD50" s="179"/>
      <c r="BGE50" s="179"/>
      <c r="BGF50" s="179"/>
      <c r="BGG50" s="179"/>
      <c r="BGH50" s="179"/>
      <c r="BGI50" s="179"/>
      <c r="BGJ50" s="179"/>
      <c r="BGK50" s="179"/>
      <c r="BGL50" s="179"/>
      <c r="BGM50" s="179"/>
      <c r="BGN50" s="179"/>
      <c r="BGO50" s="179"/>
      <c r="BGP50" s="179"/>
      <c r="BGQ50" s="179"/>
      <c r="BGR50" s="179"/>
      <c r="BGS50" s="179"/>
      <c r="BGT50" s="179"/>
      <c r="BGU50" s="179"/>
      <c r="BGV50" s="179"/>
      <c r="BGW50" s="179"/>
      <c r="BGX50" s="179"/>
      <c r="BGY50" s="179"/>
      <c r="BGZ50" s="179"/>
      <c r="BHA50" s="179"/>
      <c r="BHB50" s="179"/>
      <c r="BHC50" s="179"/>
      <c r="BHD50" s="179"/>
      <c r="BHE50" s="179"/>
      <c r="BHF50" s="179"/>
      <c r="BHG50" s="179"/>
      <c r="BHH50" s="179"/>
      <c r="BHI50" s="179"/>
      <c r="BHJ50" s="179"/>
      <c r="BHK50" s="179"/>
      <c r="BHL50" s="179"/>
      <c r="BHM50" s="179"/>
      <c r="BHN50" s="179"/>
      <c r="BHO50" s="179"/>
      <c r="BHP50" s="179"/>
      <c r="BHQ50" s="179"/>
      <c r="BHR50" s="179"/>
      <c r="BHS50" s="179"/>
      <c r="BHT50" s="179"/>
      <c r="BHU50" s="179"/>
      <c r="BHV50" s="179"/>
      <c r="BHW50" s="179"/>
      <c r="BHX50" s="179"/>
      <c r="BHY50" s="179"/>
      <c r="BHZ50" s="179"/>
      <c r="BIA50" s="179"/>
      <c r="BIB50" s="179"/>
      <c r="BIC50" s="179"/>
      <c r="BID50" s="179"/>
      <c r="BIE50" s="179"/>
      <c r="BIF50" s="179"/>
      <c r="BIG50" s="179"/>
      <c r="BIH50" s="179"/>
      <c r="BII50" s="179"/>
      <c r="BIJ50" s="179"/>
      <c r="BIK50" s="179"/>
      <c r="BIL50" s="179"/>
      <c r="BIM50" s="179"/>
      <c r="BIN50" s="179"/>
      <c r="BIO50" s="179"/>
      <c r="BIP50" s="179"/>
      <c r="BIQ50" s="179"/>
      <c r="BIR50" s="179"/>
      <c r="BIS50" s="179"/>
      <c r="BIT50" s="179"/>
      <c r="BIU50" s="179"/>
      <c r="BIV50" s="179"/>
      <c r="BIW50" s="179"/>
      <c r="BIX50" s="179"/>
      <c r="BIY50" s="179"/>
      <c r="BIZ50" s="179"/>
      <c r="BJA50" s="179"/>
      <c r="BJB50" s="179"/>
      <c r="BJC50" s="179"/>
      <c r="BJD50" s="179"/>
      <c r="BJE50" s="179"/>
      <c r="BJF50" s="179"/>
      <c r="BJG50" s="179"/>
      <c r="BJH50" s="179"/>
      <c r="BJI50" s="179"/>
      <c r="BJJ50" s="179"/>
      <c r="BJK50" s="179"/>
      <c r="BJL50" s="179"/>
      <c r="BJM50" s="179"/>
      <c r="BJN50" s="179"/>
      <c r="BJO50" s="179"/>
      <c r="BJP50" s="179"/>
      <c r="BJQ50" s="179"/>
      <c r="BJR50" s="179"/>
      <c r="BJS50" s="179"/>
      <c r="BJT50" s="179"/>
      <c r="BJU50" s="179"/>
      <c r="BJV50" s="179"/>
      <c r="BJW50" s="179"/>
      <c r="BJX50" s="179"/>
      <c r="BJY50" s="179"/>
      <c r="BJZ50" s="179"/>
      <c r="BKA50" s="179"/>
      <c r="BKB50" s="179"/>
      <c r="BKC50" s="179"/>
      <c r="BKD50" s="179"/>
      <c r="BKE50" s="179"/>
      <c r="BKF50" s="179"/>
      <c r="BKG50" s="179"/>
      <c r="BKH50" s="179"/>
      <c r="BKI50" s="179"/>
      <c r="BKJ50" s="179"/>
      <c r="BKK50" s="179"/>
      <c r="BKL50" s="179"/>
      <c r="BKM50" s="179"/>
      <c r="BKN50" s="179"/>
      <c r="BKO50" s="179"/>
      <c r="BKP50" s="179"/>
      <c r="BKQ50" s="179"/>
      <c r="BKR50" s="179"/>
      <c r="BKS50" s="179"/>
      <c r="BKT50" s="179"/>
      <c r="BKU50" s="179"/>
      <c r="BKV50" s="179"/>
      <c r="BKW50" s="179"/>
      <c r="BKX50" s="179"/>
      <c r="BKY50" s="179"/>
      <c r="BKZ50" s="179"/>
      <c r="BLA50" s="179"/>
      <c r="BLB50" s="179"/>
      <c r="BLC50" s="179"/>
      <c r="BLD50" s="179"/>
      <c r="BLE50" s="179"/>
      <c r="BLF50" s="179"/>
      <c r="BLG50" s="179"/>
      <c r="BLH50" s="179"/>
      <c r="BLI50" s="179"/>
      <c r="BLJ50" s="179"/>
      <c r="BLK50" s="179"/>
      <c r="BLL50" s="179"/>
      <c r="BLM50" s="179"/>
      <c r="BLN50" s="179"/>
      <c r="BLO50" s="179"/>
      <c r="BLP50" s="179"/>
      <c r="BLQ50" s="179"/>
      <c r="BLR50" s="179"/>
      <c r="BLS50" s="179"/>
      <c r="BLT50" s="179"/>
      <c r="BLU50" s="179"/>
      <c r="BLV50" s="179"/>
      <c r="BLW50" s="179"/>
      <c r="BLX50" s="179"/>
      <c r="BLY50" s="179"/>
      <c r="BLZ50" s="179"/>
      <c r="BMA50" s="179"/>
      <c r="BMB50" s="179"/>
      <c r="BMC50" s="179"/>
      <c r="BMD50" s="179"/>
      <c r="BME50" s="179"/>
      <c r="BMF50" s="179"/>
      <c r="BMG50" s="179"/>
      <c r="BMH50" s="179"/>
      <c r="BMI50" s="179"/>
      <c r="BMJ50" s="179"/>
      <c r="BMK50" s="179"/>
      <c r="BML50" s="179"/>
      <c r="BMM50" s="179"/>
      <c r="BMN50" s="179"/>
      <c r="BMO50" s="179"/>
      <c r="BMP50" s="179"/>
      <c r="BMQ50" s="179"/>
      <c r="BMR50" s="179"/>
      <c r="BMS50" s="179"/>
      <c r="BMT50" s="179"/>
      <c r="BMU50" s="179"/>
      <c r="BMV50" s="179"/>
      <c r="BMW50" s="179"/>
      <c r="BMX50" s="179"/>
      <c r="BMY50" s="179"/>
      <c r="BMZ50" s="179"/>
      <c r="BNA50" s="179"/>
      <c r="BNB50" s="179"/>
      <c r="BNC50" s="179"/>
      <c r="BND50" s="179"/>
      <c r="BNE50" s="179"/>
      <c r="BNF50" s="179"/>
      <c r="BNG50" s="179"/>
      <c r="BNH50" s="179"/>
      <c r="BNI50" s="179"/>
      <c r="BNJ50" s="179"/>
      <c r="BNK50" s="179"/>
      <c r="BNL50" s="179"/>
      <c r="BNM50" s="179"/>
      <c r="BNN50" s="179"/>
      <c r="BNO50" s="179"/>
      <c r="BNP50" s="179"/>
      <c r="BNQ50" s="179"/>
      <c r="BNR50" s="179"/>
      <c r="BNS50" s="179"/>
      <c r="BNT50" s="179"/>
      <c r="BNU50" s="179"/>
      <c r="BNV50" s="179"/>
      <c r="BNW50" s="179"/>
      <c r="BNX50" s="179"/>
      <c r="BNY50" s="179"/>
      <c r="BNZ50" s="179"/>
      <c r="BOA50" s="179"/>
      <c r="BOB50" s="179"/>
      <c r="BOC50" s="179"/>
      <c r="BOD50" s="179"/>
      <c r="BOE50" s="179"/>
      <c r="BOF50" s="179"/>
      <c r="BOG50" s="179"/>
      <c r="BOH50" s="179"/>
      <c r="BOI50" s="179"/>
      <c r="BOJ50" s="179"/>
      <c r="BOK50" s="179"/>
      <c r="BOL50" s="179"/>
      <c r="BOM50" s="179"/>
      <c r="BON50" s="179"/>
      <c r="BOO50" s="179"/>
      <c r="BOP50" s="179"/>
      <c r="BOQ50" s="179"/>
      <c r="BOR50" s="179"/>
      <c r="BOS50" s="179"/>
      <c r="BOT50" s="179"/>
      <c r="BOU50" s="179"/>
      <c r="BOV50" s="179"/>
      <c r="BOW50" s="179"/>
      <c r="BOX50" s="179"/>
      <c r="BOY50" s="179"/>
      <c r="BOZ50" s="179"/>
      <c r="BPA50" s="179"/>
      <c r="BPB50" s="179"/>
      <c r="BPC50" s="179"/>
      <c r="BPD50" s="179"/>
      <c r="BPE50" s="179"/>
      <c r="BPF50" s="179"/>
      <c r="BPG50" s="179"/>
      <c r="BPH50" s="179"/>
      <c r="BPI50" s="179"/>
      <c r="BPJ50" s="179"/>
      <c r="BPK50" s="179"/>
      <c r="BPL50" s="179"/>
      <c r="BPM50" s="179"/>
      <c r="BPN50" s="179"/>
      <c r="BPO50" s="179"/>
      <c r="BPP50" s="179"/>
      <c r="BPQ50" s="179"/>
      <c r="BPR50" s="179"/>
      <c r="BPS50" s="179"/>
      <c r="BPT50" s="179"/>
      <c r="BPU50" s="179"/>
      <c r="BPV50" s="179"/>
      <c r="BPW50" s="179"/>
      <c r="BPX50" s="179"/>
      <c r="BPY50" s="179"/>
      <c r="BPZ50" s="179"/>
      <c r="BQA50" s="179"/>
      <c r="BQB50" s="179"/>
      <c r="BQC50" s="179"/>
      <c r="BQD50" s="179"/>
      <c r="BQE50" s="179"/>
      <c r="BQF50" s="179"/>
      <c r="BQG50" s="179"/>
      <c r="BQH50" s="179"/>
      <c r="BQI50" s="179"/>
      <c r="BQJ50" s="179"/>
      <c r="BQK50" s="179"/>
      <c r="BQL50" s="179"/>
      <c r="BQM50" s="179"/>
      <c r="BQN50" s="179"/>
      <c r="BQO50" s="179"/>
      <c r="BQP50" s="179"/>
      <c r="BQQ50" s="179"/>
      <c r="BQR50" s="179"/>
      <c r="BQS50" s="179"/>
      <c r="BQT50" s="179"/>
      <c r="BQU50" s="179"/>
      <c r="BQV50" s="179"/>
      <c r="BQW50" s="179"/>
      <c r="BQX50" s="179"/>
      <c r="BQY50" s="179"/>
      <c r="BQZ50" s="179"/>
      <c r="BRA50" s="179"/>
      <c r="BRB50" s="179"/>
      <c r="BRC50" s="179"/>
      <c r="BRD50" s="179"/>
      <c r="BRE50" s="179"/>
      <c r="BRF50" s="179"/>
      <c r="BRG50" s="179"/>
      <c r="BRH50" s="179"/>
      <c r="BRI50" s="179"/>
      <c r="BRJ50" s="179"/>
      <c r="BRK50" s="179"/>
      <c r="BRL50" s="179"/>
      <c r="BRM50" s="179"/>
      <c r="BRN50" s="179"/>
      <c r="BRO50" s="179"/>
      <c r="BRP50" s="179"/>
      <c r="BRQ50" s="179"/>
      <c r="BRR50" s="179"/>
      <c r="BRS50" s="179"/>
      <c r="BRT50" s="179"/>
      <c r="BRU50" s="179"/>
      <c r="BRV50" s="179"/>
      <c r="BRW50" s="179"/>
      <c r="BRX50" s="179"/>
      <c r="BRY50" s="179"/>
      <c r="BRZ50" s="179"/>
      <c r="BSA50" s="179"/>
      <c r="BSB50" s="179"/>
      <c r="BSC50" s="179"/>
      <c r="BSD50" s="179"/>
      <c r="BSE50" s="179"/>
      <c r="BSF50" s="179"/>
      <c r="BSG50" s="179"/>
      <c r="BSH50" s="179"/>
      <c r="BSI50" s="179"/>
      <c r="BSJ50" s="179"/>
      <c r="BSK50" s="179"/>
      <c r="BSL50" s="179"/>
      <c r="BSM50" s="179"/>
      <c r="BSN50" s="179"/>
      <c r="BSO50" s="179"/>
      <c r="BSP50" s="179"/>
      <c r="BSQ50" s="179"/>
      <c r="BSR50" s="179"/>
      <c r="BSS50" s="179"/>
      <c r="BST50" s="179"/>
      <c r="BSU50" s="179"/>
      <c r="BSV50" s="179"/>
      <c r="BSW50" s="179"/>
      <c r="BSX50" s="179"/>
      <c r="BSY50" s="179"/>
      <c r="BSZ50" s="179"/>
      <c r="BTA50" s="179"/>
      <c r="BTB50" s="179"/>
      <c r="BTC50" s="179"/>
      <c r="BTD50" s="179"/>
      <c r="BTE50" s="179"/>
      <c r="BTF50" s="179"/>
      <c r="BTG50" s="179"/>
      <c r="BTH50" s="179"/>
      <c r="BTI50" s="179"/>
      <c r="BTJ50" s="179"/>
      <c r="BTK50" s="179"/>
      <c r="BTL50" s="179"/>
      <c r="BTM50" s="179"/>
      <c r="BTN50" s="179"/>
      <c r="BTO50" s="179"/>
      <c r="BTP50" s="179"/>
      <c r="BTQ50" s="179"/>
      <c r="BTR50" s="179"/>
      <c r="BTS50" s="179"/>
      <c r="BTT50" s="179"/>
      <c r="BTU50" s="179"/>
      <c r="BTV50" s="179"/>
      <c r="BTW50" s="179"/>
      <c r="BTX50" s="179"/>
      <c r="BTY50" s="179"/>
      <c r="BTZ50" s="179"/>
      <c r="BUA50" s="179"/>
      <c r="BUB50" s="179"/>
      <c r="BUC50" s="179"/>
      <c r="BUD50" s="179"/>
      <c r="BUE50" s="179"/>
      <c r="BUF50" s="179"/>
      <c r="BUG50" s="179"/>
      <c r="BUH50" s="179"/>
      <c r="BUI50" s="179"/>
      <c r="BUJ50" s="179"/>
      <c r="BUK50" s="179"/>
      <c r="BUL50" s="179"/>
      <c r="BUM50" s="179"/>
      <c r="BUN50" s="179"/>
      <c r="BUO50" s="179"/>
      <c r="BUP50" s="179"/>
      <c r="BUQ50" s="179"/>
      <c r="BUR50" s="179"/>
      <c r="BUS50" s="179"/>
      <c r="BUT50" s="179"/>
      <c r="BUU50" s="179"/>
      <c r="BUV50" s="179"/>
      <c r="BUW50" s="179"/>
      <c r="BUX50" s="179"/>
      <c r="BUY50" s="179"/>
      <c r="BUZ50" s="179"/>
      <c r="BVA50" s="179"/>
      <c r="BVB50" s="179"/>
      <c r="BVC50" s="179"/>
      <c r="BVD50" s="179"/>
      <c r="BVE50" s="179"/>
      <c r="BVF50" s="179"/>
      <c r="BVG50" s="179"/>
      <c r="BVH50" s="179"/>
      <c r="BVI50" s="179"/>
      <c r="BVJ50" s="179"/>
      <c r="BVK50" s="179"/>
      <c r="BVL50" s="179"/>
      <c r="BVM50" s="179"/>
      <c r="BVN50" s="179"/>
      <c r="BVO50" s="179"/>
      <c r="BVP50" s="179"/>
      <c r="BVQ50" s="179"/>
      <c r="BVR50" s="179"/>
      <c r="BVS50" s="179"/>
      <c r="BVT50" s="179"/>
      <c r="BVU50" s="179"/>
      <c r="BVV50" s="179"/>
      <c r="BVW50" s="179"/>
      <c r="BVX50" s="179"/>
      <c r="BVY50" s="179"/>
      <c r="BVZ50" s="179"/>
      <c r="BWA50" s="179"/>
      <c r="BWB50" s="179"/>
      <c r="BWC50" s="179"/>
      <c r="BWD50" s="179"/>
      <c r="BWE50" s="179"/>
      <c r="BWF50" s="179"/>
      <c r="BWG50" s="179"/>
      <c r="BWH50" s="179"/>
      <c r="BWI50" s="179"/>
      <c r="BWJ50" s="179"/>
      <c r="BWK50" s="179"/>
      <c r="BWL50" s="179"/>
      <c r="BWM50" s="179"/>
      <c r="BWN50" s="179"/>
      <c r="BWO50" s="179"/>
      <c r="BWP50" s="179"/>
      <c r="BWQ50" s="179"/>
      <c r="BWR50" s="179"/>
      <c r="BWS50" s="179"/>
      <c r="BWT50" s="179"/>
      <c r="BWU50" s="179"/>
      <c r="BWV50" s="179"/>
      <c r="BWW50" s="179"/>
      <c r="BWX50" s="179"/>
      <c r="BWY50" s="179"/>
      <c r="BWZ50" s="179"/>
      <c r="BXA50" s="179"/>
      <c r="BXB50" s="179"/>
      <c r="BXC50" s="179"/>
      <c r="BXD50" s="179"/>
      <c r="BXE50" s="179"/>
      <c r="BXF50" s="179"/>
      <c r="BXG50" s="179"/>
      <c r="BXH50" s="179"/>
      <c r="BXI50" s="179"/>
      <c r="BXJ50" s="179"/>
      <c r="BXK50" s="179"/>
      <c r="BXL50" s="179"/>
      <c r="BXM50" s="179"/>
      <c r="BXN50" s="179"/>
      <c r="BXO50" s="179"/>
      <c r="BXP50" s="179"/>
      <c r="BXQ50" s="179"/>
      <c r="BXR50" s="179"/>
      <c r="BXS50" s="179"/>
      <c r="BXT50" s="179"/>
      <c r="BXU50" s="179"/>
      <c r="BXV50" s="179"/>
      <c r="BXW50" s="179"/>
      <c r="BXX50" s="179"/>
      <c r="BXY50" s="179"/>
      <c r="BXZ50" s="179"/>
      <c r="BYA50" s="179"/>
      <c r="BYB50" s="179"/>
      <c r="BYC50" s="179"/>
      <c r="BYD50" s="179"/>
      <c r="BYE50" s="179"/>
      <c r="BYF50" s="179"/>
      <c r="BYG50" s="179"/>
      <c r="BYH50" s="179"/>
      <c r="BYI50" s="179"/>
      <c r="BYJ50" s="179"/>
      <c r="BYK50" s="179"/>
      <c r="BYL50" s="179"/>
      <c r="BYM50" s="179"/>
      <c r="BYN50" s="179"/>
      <c r="BYO50" s="179"/>
      <c r="BYP50" s="179"/>
      <c r="BYQ50" s="179"/>
      <c r="BYR50" s="179"/>
      <c r="BYS50" s="179"/>
      <c r="BYT50" s="179"/>
      <c r="BYU50" s="179"/>
      <c r="BYV50" s="179"/>
      <c r="BYW50" s="179"/>
      <c r="BYX50" s="179"/>
      <c r="BYY50" s="179"/>
      <c r="BYZ50" s="179"/>
      <c r="BZA50" s="179"/>
      <c r="BZB50" s="179"/>
      <c r="BZC50" s="179"/>
      <c r="BZD50" s="179"/>
      <c r="BZE50" s="179"/>
      <c r="BZF50" s="179"/>
      <c r="BZG50" s="179"/>
      <c r="BZH50" s="179"/>
      <c r="BZI50" s="179"/>
      <c r="BZJ50" s="179"/>
      <c r="BZK50" s="179"/>
      <c r="BZL50" s="179"/>
      <c r="BZM50" s="179"/>
      <c r="BZN50" s="179"/>
      <c r="BZO50" s="179"/>
      <c r="BZP50" s="179"/>
      <c r="BZQ50" s="179"/>
      <c r="BZR50" s="179"/>
      <c r="BZS50" s="179"/>
      <c r="BZT50" s="179"/>
      <c r="BZU50" s="179"/>
      <c r="BZV50" s="179"/>
      <c r="BZW50" s="179"/>
      <c r="BZX50" s="179"/>
      <c r="BZY50" s="179"/>
      <c r="BZZ50" s="179"/>
      <c r="CAA50" s="179"/>
      <c r="CAB50" s="179"/>
      <c r="CAC50" s="179"/>
      <c r="CAD50" s="179"/>
      <c r="CAE50" s="179"/>
      <c r="CAF50" s="179"/>
      <c r="CAG50" s="179"/>
      <c r="CAH50" s="179"/>
      <c r="CAI50" s="179"/>
      <c r="CAJ50" s="179"/>
      <c r="CAK50" s="179"/>
      <c r="CAL50" s="179"/>
      <c r="CAM50" s="179"/>
      <c r="CAN50" s="179"/>
      <c r="CAO50" s="179"/>
      <c r="CAP50" s="179"/>
      <c r="CAQ50" s="179"/>
      <c r="CAR50" s="179"/>
      <c r="CAS50" s="179"/>
      <c r="CAT50" s="179"/>
      <c r="CAU50" s="179"/>
      <c r="CAV50" s="179"/>
      <c r="CAW50" s="179"/>
      <c r="CAX50" s="179"/>
      <c r="CAY50" s="179"/>
      <c r="CAZ50" s="179"/>
      <c r="CBA50" s="179"/>
      <c r="CBB50" s="179"/>
      <c r="CBC50" s="179"/>
      <c r="CBD50" s="179"/>
      <c r="CBE50" s="179"/>
      <c r="CBF50" s="179"/>
      <c r="CBG50" s="179"/>
      <c r="CBH50" s="179"/>
      <c r="CBI50" s="179"/>
      <c r="CBJ50" s="179"/>
      <c r="CBK50" s="179"/>
      <c r="CBL50" s="179"/>
      <c r="CBM50" s="179"/>
      <c r="CBN50" s="179"/>
      <c r="CBO50" s="179"/>
      <c r="CBP50" s="179"/>
      <c r="CBQ50" s="179"/>
      <c r="CBR50" s="179"/>
      <c r="CBS50" s="179"/>
      <c r="CBT50" s="179"/>
      <c r="CBU50" s="179"/>
      <c r="CBV50" s="179"/>
      <c r="CBW50" s="179"/>
      <c r="CBX50" s="179"/>
      <c r="CBY50" s="179"/>
      <c r="CBZ50" s="179"/>
      <c r="CCA50" s="179"/>
      <c r="CCB50" s="179"/>
      <c r="CCC50" s="179"/>
      <c r="CCD50" s="179"/>
      <c r="CCE50" s="179"/>
      <c r="CCF50" s="179"/>
      <c r="CCG50" s="179"/>
      <c r="CCH50" s="179"/>
      <c r="CCI50" s="179"/>
      <c r="CCJ50" s="179"/>
      <c r="CCK50" s="179"/>
      <c r="CCL50" s="179"/>
      <c r="CCM50" s="179"/>
      <c r="CCN50" s="179"/>
      <c r="CCO50" s="179"/>
      <c r="CCP50" s="179"/>
      <c r="CCQ50" s="179"/>
      <c r="CCR50" s="179"/>
      <c r="CCS50" s="179"/>
      <c r="CCT50" s="179"/>
      <c r="CCU50" s="179"/>
      <c r="CCV50" s="179"/>
      <c r="CCW50" s="179"/>
      <c r="CCX50" s="179"/>
      <c r="CCY50" s="179"/>
      <c r="CCZ50" s="179"/>
      <c r="CDA50" s="179"/>
      <c r="CDB50" s="179"/>
      <c r="CDC50" s="179"/>
      <c r="CDD50" s="179"/>
      <c r="CDE50" s="179"/>
      <c r="CDF50" s="179"/>
      <c r="CDG50" s="179"/>
      <c r="CDH50" s="179"/>
      <c r="CDI50" s="179"/>
      <c r="CDJ50" s="179"/>
      <c r="CDK50" s="179"/>
      <c r="CDL50" s="179"/>
      <c r="CDM50" s="179"/>
      <c r="CDN50" s="179"/>
      <c r="CDO50" s="179"/>
      <c r="CDP50" s="179"/>
      <c r="CDQ50" s="179"/>
      <c r="CDR50" s="179"/>
      <c r="CDS50" s="179"/>
      <c r="CDT50" s="179"/>
      <c r="CDU50" s="179"/>
      <c r="CDV50" s="179"/>
      <c r="CDW50" s="179"/>
      <c r="CDX50" s="179"/>
      <c r="CDY50" s="179"/>
      <c r="CDZ50" s="179"/>
      <c r="CEA50" s="179"/>
      <c r="CEB50" s="179"/>
      <c r="CEC50" s="179"/>
      <c r="CED50" s="179"/>
      <c r="CEE50" s="179"/>
      <c r="CEF50" s="179"/>
      <c r="CEG50" s="179"/>
      <c r="CEH50" s="179"/>
      <c r="CEI50" s="179"/>
      <c r="CEJ50" s="179"/>
      <c r="CEK50" s="179"/>
      <c r="CEL50" s="179"/>
      <c r="CEM50" s="179"/>
      <c r="CEN50" s="179"/>
      <c r="CEO50" s="179"/>
      <c r="CEP50" s="179"/>
      <c r="CEQ50" s="179"/>
      <c r="CER50" s="179"/>
      <c r="CES50" s="179"/>
      <c r="CET50" s="179"/>
      <c r="CEU50" s="179"/>
      <c r="CEV50" s="179"/>
      <c r="CEW50" s="179"/>
      <c r="CEX50" s="179"/>
      <c r="CEY50" s="179"/>
      <c r="CEZ50" s="179"/>
      <c r="CFA50" s="179"/>
      <c r="CFB50" s="179"/>
      <c r="CFC50" s="179"/>
      <c r="CFD50" s="179"/>
      <c r="CFE50" s="179"/>
      <c r="CFF50" s="179"/>
      <c r="CFG50" s="179"/>
      <c r="CFH50" s="179"/>
      <c r="CFI50" s="179"/>
      <c r="CFJ50" s="179"/>
      <c r="CFK50" s="179"/>
      <c r="CFL50" s="179"/>
      <c r="CFM50" s="179"/>
      <c r="CFN50" s="179"/>
      <c r="CFO50" s="179"/>
      <c r="CFP50" s="179"/>
      <c r="CFQ50" s="179"/>
      <c r="CFR50" s="179"/>
      <c r="CFS50" s="179"/>
      <c r="CFT50" s="179"/>
      <c r="CFU50" s="179"/>
      <c r="CFV50" s="179"/>
      <c r="CFW50" s="179"/>
      <c r="CFX50" s="179"/>
      <c r="CFY50" s="179"/>
      <c r="CFZ50" s="179"/>
      <c r="CGA50" s="179"/>
      <c r="CGB50" s="179"/>
      <c r="CGC50" s="179"/>
      <c r="CGD50" s="179"/>
      <c r="CGE50" s="179"/>
      <c r="CGF50" s="179"/>
      <c r="CGG50" s="179"/>
      <c r="CGH50" s="179"/>
      <c r="CGI50" s="179"/>
      <c r="CGJ50" s="179"/>
      <c r="CGK50" s="179"/>
      <c r="CGL50" s="179"/>
      <c r="CGM50" s="179"/>
      <c r="CGN50" s="179"/>
      <c r="CGO50" s="179"/>
      <c r="CGP50" s="179"/>
      <c r="CGQ50" s="179"/>
      <c r="CGR50" s="179"/>
      <c r="CGS50" s="179"/>
      <c r="CGT50" s="179"/>
      <c r="CGU50" s="179"/>
      <c r="CGV50" s="179"/>
      <c r="CGW50" s="179"/>
      <c r="CGX50" s="179"/>
      <c r="CGY50" s="179"/>
      <c r="CGZ50" s="179"/>
      <c r="CHA50" s="179"/>
      <c r="CHB50" s="179"/>
      <c r="CHC50" s="179"/>
      <c r="CHD50" s="179"/>
      <c r="CHE50" s="179"/>
      <c r="CHF50" s="179"/>
      <c r="CHG50" s="179"/>
      <c r="CHH50" s="179"/>
      <c r="CHI50" s="179"/>
      <c r="CHJ50" s="179"/>
      <c r="CHK50" s="179"/>
      <c r="CHL50" s="179"/>
      <c r="CHM50" s="179"/>
      <c r="CHN50" s="179"/>
      <c r="CHO50" s="179"/>
      <c r="CHP50" s="179"/>
      <c r="CHQ50" s="179"/>
      <c r="CHR50" s="179"/>
      <c r="CHS50" s="179"/>
      <c r="CHT50" s="179"/>
      <c r="CHU50" s="179"/>
      <c r="CHV50" s="179"/>
      <c r="CHW50" s="179"/>
      <c r="CHX50" s="179"/>
      <c r="CHY50" s="179"/>
      <c r="CHZ50" s="179"/>
      <c r="CIA50" s="179"/>
      <c r="CIB50" s="179"/>
      <c r="CIC50" s="179"/>
      <c r="CID50" s="179"/>
      <c r="CIE50" s="179"/>
      <c r="CIF50" s="179"/>
      <c r="CIG50" s="179"/>
      <c r="CIH50" s="179"/>
      <c r="CII50" s="179"/>
      <c r="CIJ50" s="179"/>
      <c r="CIK50" s="179"/>
      <c r="CIL50" s="179"/>
      <c r="CIM50" s="179"/>
      <c r="CIN50" s="179"/>
      <c r="CIO50" s="179"/>
      <c r="CIP50" s="179"/>
      <c r="CIQ50" s="179"/>
      <c r="CIR50" s="179"/>
      <c r="CIS50" s="179"/>
      <c r="CIT50" s="179"/>
      <c r="CIU50" s="179"/>
      <c r="CIV50" s="179"/>
      <c r="CIW50" s="179"/>
      <c r="CIX50" s="179"/>
      <c r="CIY50" s="179"/>
      <c r="CIZ50" s="179"/>
      <c r="CJA50" s="179"/>
      <c r="CJB50" s="179"/>
      <c r="CJC50" s="179"/>
      <c r="CJD50" s="179"/>
      <c r="CJE50" s="179"/>
      <c r="CJF50" s="179"/>
      <c r="CJG50" s="179"/>
      <c r="CJH50" s="179"/>
      <c r="CJI50" s="179"/>
      <c r="CJJ50" s="179"/>
      <c r="CJK50" s="179"/>
      <c r="CJL50" s="179"/>
      <c r="CJM50" s="179"/>
      <c r="CJN50" s="179"/>
      <c r="CJO50" s="179"/>
      <c r="CJP50" s="179"/>
      <c r="CJQ50" s="179"/>
      <c r="CJR50" s="179"/>
      <c r="CJS50" s="179"/>
      <c r="CJT50" s="179"/>
      <c r="CJU50" s="179"/>
      <c r="CJV50" s="179"/>
      <c r="CJW50" s="179"/>
      <c r="CJX50" s="179"/>
      <c r="CJY50" s="179"/>
      <c r="CJZ50" s="179"/>
      <c r="CKA50" s="179"/>
      <c r="CKB50" s="179"/>
      <c r="CKC50" s="179"/>
      <c r="CKD50" s="179"/>
      <c r="CKE50" s="179"/>
      <c r="CKF50" s="179"/>
      <c r="CKG50" s="179"/>
      <c r="CKH50" s="179"/>
      <c r="CKI50" s="179"/>
      <c r="CKJ50" s="179"/>
      <c r="CKK50" s="179"/>
      <c r="CKL50" s="179"/>
      <c r="CKM50" s="179"/>
      <c r="CKN50" s="179"/>
      <c r="CKO50" s="179"/>
      <c r="CKP50" s="179"/>
      <c r="CKQ50" s="179"/>
      <c r="CKR50" s="179"/>
      <c r="CKS50" s="179"/>
      <c r="CKT50" s="179"/>
      <c r="CKU50" s="179"/>
      <c r="CKV50" s="179"/>
      <c r="CKW50" s="179"/>
      <c r="CKX50" s="179"/>
      <c r="CKY50" s="179"/>
      <c r="CKZ50" s="179"/>
      <c r="CLA50" s="179"/>
      <c r="CLB50" s="179"/>
      <c r="CLC50" s="179"/>
      <c r="CLD50" s="179"/>
      <c r="CLE50" s="179"/>
      <c r="CLF50" s="179"/>
      <c r="CLG50" s="179"/>
      <c r="CLH50" s="179"/>
      <c r="CLI50" s="179"/>
      <c r="CLJ50" s="179"/>
      <c r="CLK50" s="179"/>
      <c r="CLL50" s="179"/>
      <c r="CLM50" s="179"/>
      <c r="CLN50" s="179"/>
      <c r="CLO50" s="179"/>
      <c r="CLP50" s="179"/>
      <c r="CLQ50" s="179"/>
      <c r="CLR50" s="179"/>
      <c r="CLS50" s="179"/>
      <c r="CLT50" s="179"/>
      <c r="CLU50" s="179"/>
      <c r="CLV50" s="179"/>
      <c r="CLW50" s="179"/>
      <c r="CLX50" s="179"/>
      <c r="CLY50" s="179"/>
      <c r="CLZ50" s="179"/>
      <c r="CMA50" s="179"/>
      <c r="CMB50" s="179"/>
      <c r="CMC50" s="179"/>
      <c r="CMD50" s="179"/>
      <c r="CME50" s="179"/>
      <c r="CMF50" s="179"/>
      <c r="CMG50" s="179"/>
      <c r="CMH50" s="179"/>
      <c r="CMI50" s="179"/>
      <c r="CMJ50" s="179"/>
      <c r="CMK50" s="179"/>
      <c r="CML50" s="179"/>
      <c r="CMM50" s="179"/>
      <c r="CMN50" s="179"/>
      <c r="CMO50" s="179"/>
      <c r="CMP50" s="179"/>
      <c r="CMQ50" s="179"/>
      <c r="CMR50" s="179"/>
      <c r="CMS50" s="179"/>
      <c r="CMT50" s="179"/>
      <c r="CMU50" s="179"/>
      <c r="CMV50" s="179"/>
      <c r="CMW50" s="179"/>
      <c r="CMX50" s="179"/>
      <c r="CMY50" s="179"/>
      <c r="CMZ50" s="179"/>
      <c r="CNA50" s="179"/>
      <c r="CNB50" s="179"/>
      <c r="CNC50" s="179"/>
      <c r="CND50" s="179"/>
      <c r="CNE50" s="179"/>
      <c r="CNF50" s="179"/>
      <c r="CNG50" s="179"/>
      <c r="CNH50" s="179"/>
      <c r="CNI50" s="179"/>
      <c r="CNJ50" s="179"/>
      <c r="CNK50" s="179"/>
      <c r="CNL50" s="179"/>
      <c r="CNM50" s="179"/>
      <c r="CNN50" s="179"/>
      <c r="CNO50" s="179"/>
      <c r="CNP50" s="179"/>
      <c r="CNQ50" s="179"/>
      <c r="CNR50" s="179"/>
      <c r="CNS50" s="179"/>
      <c r="CNT50" s="179"/>
      <c r="CNU50" s="179"/>
      <c r="CNV50" s="179"/>
      <c r="CNW50" s="179"/>
      <c r="CNX50" s="179"/>
      <c r="CNY50" s="179"/>
      <c r="CNZ50" s="179"/>
      <c r="COA50" s="179"/>
      <c r="COB50" s="179"/>
      <c r="COC50" s="179"/>
      <c r="COD50" s="179"/>
      <c r="COE50" s="179"/>
      <c r="COF50" s="179"/>
      <c r="COG50" s="179"/>
      <c r="COH50" s="179"/>
      <c r="COI50" s="179"/>
      <c r="COJ50" s="179"/>
      <c r="COK50" s="179"/>
      <c r="COL50" s="179"/>
      <c r="COM50" s="179"/>
      <c r="CON50" s="179"/>
      <c r="COO50" s="179"/>
      <c r="COP50" s="179"/>
      <c r="COQ50" s="179"/>
      <c r="COR50" s="179"/>
      <c r="COS50" s="179"/>
      <c r="COT50" s="179"/>
      <c r="COU50" s="179"/>
      <c r="COV50" s="179"/>
      <c r="COW50" s="179"/>
      <c r="COX50" s="179"/>
      <c r="COY50" s="179"/>
      <c r="COZ50" s="179"/>
      <c r="CPA50" s="179"/>
      <c r="CPB50" s="179"/>
      <c r="CPC50" s="179"/>
      <c r="CPD50" s="179"/>
      <c r="CPE50" s="179"/>
      <c r="CPF50" s="179"/>
      <c r="CPG50" s="179"/>
      <c r="CPH50" s="179"/>
      <c r="CPI50" s="179"/>
      <c r="CPJ50" s="179"/>
      <c r="CPK50" s="179"/>
      <c r="CPL50" s="179"/>
      <c r="CPM50" s="179"/>
      <c r="CPN50" s="179"/>
      <c r="CPO50" s="179"/>
      <c r="CPP50" s="179"/>
      <c r="CPQ50" s="179"/>
      <c r="CPR50" s="179"/>
      <c r="CPS50" s="179"/>
      <c r="CPT50" s="179"/>
      <c r="CPU50" s="179"/>
      <c r="CPV50" s="179"/>
      <c r="CPW50" s="179"/>
      <c r="CPX50" s="179"/>
      <c r="CPY50" s="179"/>
      <c r="CPZ50" s="179"/>
      <c r="CQA50" s="179"/>
      <c r="CQB50" s="179"/>
      <c r="CQC50" s="179"/>
      <c r="CQD50" s="179"/>
      <c r="CQE50" s="179"/>
      <c r="CQF50" s="179"/>
      <c r="CQG50" s="179"/>
      <c r="CQH50" s="179"/>
      <c r="CQI50" s="179"/>
      <c r="CQJ50" s="179"/>
      <c r="CQK50" s="179"/>
      <c r="CQL50" s="179"/>
      <c r="CQM50" s="179"/>
      <c r="CQN50" s="179"/>
      <c r="CQO50" s="179"/>
      <c r="CQP50" s="179"/>
      <c r="CQQ50" s="179"/>
      <c r="CQR50" s="179"/>
      <c r="CQS50" s="179"/>
      <c r="CQT50" s="179"/>
      <c r="CQU50" s="179"/>
      <c r="CQV50" s="179"/>
      <c r="CQW50" s="179"/>
      <c r="CQX50" s="179"/>
      <c r="CQY50" s="179"/>
      <c r="CQZ50" s="179"/>
      <c r="CRA50" s="179"/>
      <c r="CRB50" s="179"/>
      <c r="CRC50" s="179"/>
      <c r="CRD50" s="179"/>
      <c r="CRE50" s="179"/>
      <c r="CRF50" s="179"/>
      <c r="CRG50" s="179"/>
      <c r="CRH50" s="179"/>
      <c r="CRI50" s="179"/>
      <c r="CRJ50" s="179"/>
      <c r="CRK50" s="179"/>
      <c r="CRL50" s="179"/>
      <c r="CRM50" s="179"/>
      <c r="CRN50" s="179"/>
      <c r="CRO50" s="179"/>
      <c r="CRP50" s="179"/>
      <c r="CRQ50" s="179"/>
      <c r="CRR50" s="179"/>
      <c r="CRS50" s="179"/>
      <c r="CRT50" s="179"/>
      <c r="CRU50" s="179"/>
      <c r="CRV50" s="179"/>
      <c r="CRW50" s="179"/>
      <c r="CRX50" s="179"/>
      <c r="CRY50" s="179"/>
      <c r="CRZ50" s="179"/>
      <c r="CSA50" s="179"/>
      <c r="CSB50" s="179"/>
      <c r="CSC50" s="179"/>
      <c r="CSD50" s="179"/>
      <c r="CSE50" s="179"/>
      <c r="CSF50" s="179"/>
      <c r="CSG50" s="179"/>
      <c r="CSH50" s="179"/>
      <c r="CSI50" s="179"/>
      <c r="CSJ50" s="179"/>
      <c r="CSK50" s="179"/>
      <c r="CSL50" s="179"/>
      <c r="CSM50" s="179"/>
      <c r="CSN50" s="179"/>
      <c r="CSO50" s="179"/>
      <c r="CSP50" s="179"/>
      <c r="CSQ50" s="179"/>
      <c r="CSR50" s="179"/>
      <c r="CSS50" s="179"/>
      <c r="CST50" s="179"/>
      <c r="CSU50" s="179"/>
      <c r="CSV50" s="179"/>
      <c r="CSW50" s="179"/>
      <c r="CSX50" s="179"/>
      <c r="CSY50" s="179"/>
      <c r="CSZ50" s="179"/>
      <c r="CTA50" s="179"/>
      <c r="CTB50" s="179"/>
      <c r="CTC50" s="179"/>
      <c r="CTD50" s="179"/>
      <c r="CTE50" s="179"/>
      <c r="CTF50" s="179"/>
      <c r="CTG50" s="179"/>
      <c r="CTH50" s="179"/>
      <c r="CTI50" s="179"/>
      <c r="CTJ50" s="179"/>
      <c r="CTK50" s="179"/>
      <c r="CTL50" s="179"/>
      <c r="CTM50" s="179"/>
      <c r="CTN50" s="179"/>
      <c r="CTO50" s="179"/>
      <c r="CTP50" s="179"/>
      <c r="CTQ50" s="179"/>
      <c r="CTR50" s="179"/>
      <c r="CTS50" s="179"/>
      <c r="CTT50" s="179"/>
      <c r="CTU50" s="179"/>
      <c r="CTV50" s="179"/>
      <c r="CTW50" s="179"/>
      <c r="CTX50" s="179"/>
      <c r="CTY50" s="179"/>
      <c r="CTZ50" s="179"/>
      <c r="CUA50" s="179"/>
      <c r="CUB50" s="179"/>
      <c r="CUC50" s="179"/>
      <c r="CUD50" s="179"/>
      <c r="CUE50" s="179"/>
      <c r="CUF50" s="179"/>
      <c r="CUG50" s="179"/>
      <c r="CUH50" s="179"/>
      <c r="CUI50" s="179"/>
      <c r="CUJ50" s="179"/>
      <c r="CUK50" s="179"/>
      <c r="CUL50" s="179"/>
      <c r="CUM50" s="179"/>
      <c r="CUN50" s="179"/>
      <c r="CUO50" s="179"/>
      <c r="CUP50" s="179"/>
      <c r="CUQ50" s="179"/>
      <c r="CUR50" s="179"/>
      <c r="CUS50" s="179"/>
      <c r="CUT50" s="179"/>
      <c r="CUU50" s="179"/>
      <c r="CUV50" s="179"/>
      <c r="CUW50" s="179"/>
      <c r="CUX50" s="179"/>
      <c r="CUY50" s="179"/>
      <c r="CUZ50" s="179"/>
      <c r="CVA50" s="179"/>
      <c r="CVB50" s="179"/>
      <c r="CVC50" s="179"/>
      <c r="CVD50" s="179"/>
      <c r="CVE50" s="179"/>
      <c r="CVF50" s="179"/>
      <c r="CVG50" s="179"/>
      <c r="CVH50" s="179"/>
      <c r="CVI50" s="179"/>
      <c r="CVJ50" s="179"/>
      <c r="CVK50" s="179"/>
      <c r="CVL50" s="179"/>
      <c r="CVM50" s="179"/>
      <c r="CVN50" s="179"/>
      <c r="CVO50" s="179"/>
      <c r="CVP50" s="179"/>
      <c r="CVQ50" s="179"/>
      <c r="CVR50" s="179"/>
      <c r="CVS50" s="179"/>
      <c r="CVT50" s="179"/>
      <c r="CVU50" s="179"/>
      <c r="CVV50" s="179"/>
      <c r="CVW50" s="179"/>
      <c r="CVX50" s="179"/>
      <c r="CVY50" s="179"/>
      <c r="CVZ50" s="179"/>
      <c r="CWA50" s="179"/>
      <c r="CWB50" s="179"/>
      <c r="CWC50" s="179"/>
      <c r="CWD50" s="179"/>
      <c r="CWE50" s="179"/>
      <c r="CWF50" s="179"/>
      <c r="CWG50" s="179"/>
      <c r="CWH50" s="179"/>
      <c r="CWI50" s="179"/>
      <c r="CWJ50" s="179"/>
      <c r="CWK50" s="179"/>
      <c r="CWL50" s="179"/>
      <c r="CWM50" s="179"/>
      <c r="CWN50" s="179"/>
      <c r="CWO50" s="179"/>
      <c r="CWP50" s="179"/>
      <c r="CWQ50" s="179"/>
      <c r="CWR50" s="179"/>
      <c r="CWS50" s="179"/>
      <c r="CWT50" s="179"/>
      <c r="CWU50" s="179"/>
      <c r="CWV50" s="179"/>
      <c r="CWW50" s="179"/>
      <c r="CWX50" s="179"/>
      <c r="CWY50" s="179"/>
      <c r="CWZ50" s="179"/>
      <c r="CXA50" s="179"/>
      <c r="CXB50" s="179"/>
      <c r="CXC50" s="179"/>
      <c r="CXD50" s="179"/>
      <c r="CXE50" s="179"/>
      <c r="CXF50" s="179"/>
      <c r="CXG50" s="179"/>
      <c r="CXH50" s="179"/>
      <c r="CXI50" s="179"/>
      <c r="CXJ50" s="179"/>
      <c r="CXK50" s="179"/>
      <c r="CXL50" s="179"/>
      <c r="CXM50" s="179"/>
      <c r="CXN50" s="179"/>
      <c r="CXO50" s="179"/>
      <c r="CXP50" s="179"/>
      <c r="CXQ50" s="179"/>
      <c r="CXR50" s="179"/>
      <c r="CXS50" s="179"/>
      <c r="CXT50" s="179"/>
      <c r="CXU50" s="179"/>
      <c r="CXV50" s="179"/>
      <c r="CXW50" s="179"/>
      <c r="CXX50" s="179"/>
      <c r="CXY50" s="179"/>
      <c r="CXZ50" s="179"/>
      <c r="CYA50" s="179"/>
      <c r="CYB50" s="179"/>
      <c r="CYC50" s="179"/>
      <c r="CYD50" s="179"/>
      <c r="CYE50" s="179"/>
      <c r="CYF50" s="179"/>
      <c r="CYG50" s="179"/>
      <c r="CYH50" s="179"/>
      <c r="CYI50" s="179"/>
      <c r="CYJ50" s="179"/>
      <c r="CYK50" s="179"/>
      <c r="CYL50" s="179"/>
      <c r="CYM50" s="179"/>
      <c r="CYN50" s="179"/>
      <c r="CYO50" s="179"/>
      <c r="CYP50" s="179"/>
      <c r="CYQ50" s="179"/>
      <c r="CYR50" s="179"/>
      <c r="CYS50" s="179"/>
      <c r="CYT50" s="179"/>
      <c r="CYU50" s="179"/>
      <c r="CYV50" s="179"/>
      <c r="CYW50" s="179"/>
      <c r="CYX50" s="179"/>
      <c r="CYY50" s="179"/>
      <c r="CYZ50" s="179"/>
      <c r="CZA50" s="179"/>
      <c r="CZB50" s="179"/>
      <c r="CZC50" s="179"/>
      <c r="CZD50" s="179"/>
      <c r="CZE50" s="179"/>
      <c r="CZF50" s="179"/>
      <c r="CZG50" s="179"/>
      <c r="CZH50" s="179"/>
      <c r="CZI50" s="179"/>
      <c r="CZJ50" s="179"/>
      <c r="CZK50" s="179"/>
      <c r="CZL50" s="179"/>
      <c r="CZM50" s="179"/>
      <c r="CZN50" s="179"/>
      <c r="CZO50" s="179"/>
      <c r="CZP50" s="179"/>
      <c r="CZQ50" s="179"/>
      <c r="CZR50" s="179"/>
      <c r="CZS50" s="179"/>
      <c r="CZT50" s="179"/>
      <c r="CZU50" s="179"/>
      <c r="CZV50" s="179"/>
      <c r="CZW50" s="179"/>
      <c r="CZX50" s="179"/>
      <c r="CZY50" s="179"/>
      <c r="CZZ50" s="179"/>
      <c r="DAA50" s="179"/>
      <c r="DAB50" s="179"/>
      <c r="DAC50" s="179"/>
      <c r="DAD50" s="179"/>
      <c r="DAE50" s="179"/>
      <c r="DAF50" s="179"/>
      <c r="DAG50" s="179"/>
      <c r="DAH50" s="179"/>
      <c r="DAI50" s="179"/>
      <c r="DAJ50" s="179"/>
      <c r="DAK50" s="179"/>
      <c r="DAL50" s="179"/>
      <c r="DAM50" s="179"/>
      <c r="DAN50" s="179"/>
      <c r="DAO50" s="179"/>
      <c r="DAP50" s="179"/>
      <c r="DAQ50" s="179"/>
      <c r="DAR50" s="179"/>
      <c r="DAS50" s="179"/>
      <c r="DAT50" s="179"/>
      <c r="DAU50" s="179"/>
      <c r="DAV50" s="179"/>
      <c r="DAW50" s="179"/>
      <c r="DAX50" s="179"/>
      <c r="DAY50" s="179"/>
      <c r="DAZ50" s="179"/>
      <c r="DBA50" s="179"/>
      <c r="DBB50" s="179"/>
      <c r="DBC50" s="179"/>
      <c r="DBD50" s="179"/>
      <c r="DBE50" s="179"/>
      <c r="DBF50" s="179"/>
      <c r="DBG50" s="179"/>
      <c r="DBH50" s="179"/>
      <c r="DBI50" s="179"/>
      <c r="DBJ50" s="179"/>
      <c r="DBK50" s="179"/>
      <c r="DBL50" s="179"/>
      <c r="DBM50" s="179"/>
      <c r="DBN50" s="179"/>
      <c r="DBO50" s="179"/>
      <c r="DBP50" s="179"/>
      <c r="DBQ50" s="179"/>
      <c r="DBR50" s="179"/>
      <c r="DBS50" s="179"/>
      <c r="DBT50" s="179"/>
      <c r="DBU50" s="179"/>
      <c r="DBV50" s="179"/>
      <c r="DBW50" s="179"/>
      <c r="DBX50" s="179"/>
      <c r="DBY50" s="179"/>
      <c r="DBZ50" s="179"/>
      <c r="DCA50" s="179"/>
      <c r="DCB50" s="179"/>
      <c r="DCC50" s="179"/>
      <c r="DCD50" s="179"/>
      <c r="DCE50" s="179"/>
      <c r="DCF50" s="179"/>
      <c r="DCG50" s="179"/>
      <c r="DCH50" s="179"/>
      <c r="DCI50" s="179"/>
      <c r="DCJ50" s="179"/>
      <c r="DCK50" s="179"/>
      <c r="DCL50" s="179"/>
      <c r="DCM50" s="179"/>
      <c r="DCN50" s="179"/>
      <c r="DCO50" s="179"/>
      <c r="DCP50" s="179"/>
      <c r="DCQ50" s="179"/>
      <c r="DCR50" s="179"/>
      <c r="DCS50" s="179"/>
      <c r="DCT50" s="179"/>
      <c r="DCU50" s="179"/>
      <c r="DCV50" s="179"/>
      <c r="DCW50" s="179"/>
      <c r="DCX50" s="179"/>
      <c r="DCY50" s="179"/>
      <c r="DCZ50" s="179"/>
      <c r="DDA50" s="179"/>
      <c r="DDB50" s="179"/>
      <c r="DDC50" s="179"/>
      <c r="DDD50" s="179"/>
      <c r="DDE50" s="179"/>
      <c r="DDF50" s="179"/>
      <c r="DDG50" s="179"/>
      <c r="DDH50" s="179"/>
      <c r="DDI50" s="179"/>
      <c r="DDJ50" s="179"/>
      <c r="DDK50" s="179"/>
      <c r="DDL50" s="179"/>
      <c r="DDM50" s="179"/>
      <c r="DDN50" s="179"/>
      <c r="DDO50" s="179"/>
      <c r="DDP50" s="179"/>
      <c r="DDQ50" s="179"/>
      <c r="DDR50" s="179"/>
      <c r="DDS50" s="179"/>
      <c r="DDT50" s="179"/>
      <c r="DDU50" s="179"/>
      <c r="DDV50" s="179"/>
      <c r="DDW50" s="179"/>
      <c r="DDX50" s="179"/>
      <c r="DDY50" s="179"/>
      <c r="DDZ50" s="179"/>
      <c r="DEA50" s="179"/>
      <c r="DEB50" s="179"/>
      <c r="DEC50" s="179"/>
      <c r="DED50" s="179"/>
      <c r="DEE50" s="179"/>
      <c r="DEF50" s="179"/>
      <c r="DEG50" s="179"/>
      <c r="DEH50" s="179"/>
      <c r="DEI50" s="179"/>
      <c r="DEJ50" s="179"/>
      <c r="DEK50" s="179"/>
      <c r="DEL50" s="179"/>
      <c r="DEM50" s="179"/>
      <c r="DEN50" s="179"/>
      <c r="DEO50" s="179"/>
      <c r="DEP50" s="179"/>
      <c r="DEQ50" s="179"/>
      <c r="DER50" s="179"/>
      <c r="DES50" s="179"/>
      <c r="DET50" s="179"/>
      <c r="DEU50" s="179"/>
      <c r="DEV50" s="179"/>
      <c r="DEW50" s="179"/>
      <c r="DEX50" s="179"/>
      <c r="DEY50" s="179"/>
      <c r="DEZ50" s="179"/>
      <c r="DFA50" s="179"/>
      <c r="DFB50" s="179"/>
      <c r="DFC50" s="179"/>
      <c r="DFD50" s="179"/>
      <c r="DFE50" s="179"/>
      <c r="DFF50" s="179"/>
      <c r="DFG50" s="179"/>
      <c r="DFH50" s="179"/>
      <c r="DFI50" s="179"/>
      <c r="DFJ50" s="179"/>
      <c r="DFK50" s="179"/>
      <c r="DFL50" s="179"/>
      <c r="DFM50" s="179"/>
      <c r="DFN50" s="179"/>
      <c r="DFO50" s="179"/>
      <c r="DFP50" s="179"/>
      <c r="DFQ50" s="179"/>
      <c r="DFR50" s="179"/>
      <c r="DFS50" s="179"/>
      <c r="DFT50" s="179"/>
      <c r="DFU50" s="179"/>
      <c r="DFV50" s="179"/>
      <c r="DFW50" s="179"/>
      <c r="DFX50" s="179"/>
      <c r="DFY50" s="179"/>
      <c r="DFZ50" s="179"/>
      <c r="DGA50" s="179"/>
      <c r="DGB50" s="179"/>
      <c r="DGC50" s="179"/>
      <c r="DGD50" s="179"/>
      <c r="DGE50" s="179"/>
      <c r="DGF50" s="179"/>
      <c r="DGG50" s="179"/>
      <c r="DGH50" s="179"/>
      <c r="DGI50" s="179"/>
      <c r="DGJ50" s="179"/>
      <c r="DGK50" s="179"/>
      <c r="DGL50" s="179"/>
      <c r="DGM50" s="179"/>
      <c r="DGN50" s="179"/>
      <c r="DGO50" s="179"/>
      <c r="DGP50" s="179"/>
      <c r="DGQ50" s="179"/>
      <c r="DGR50" s="179"/>
      <c r="DGS50" s="179"/>
      <c r="DGT50" s="179"/>
      <c r="DGU50" s="179"/>
      <c r="DGV50" s="179"/>
      <c r="DGW50" s="179"/>
      <c r="DGX50" s="179"/>
      <c r="DGY50" s="179"/>
      <c r="DGZ50" s="179"/>
      <c r="DHA50" s="179"/>
      <c r="DHB50" s="179"/>
      <c r="DHC50" s="179"/>
      <c r="DHD50" s="179"/>
      <c r="DHE50" s="179"/>
      <c r="DHF50" s="179"/>
      <c r="DHG50" s="179"/>
      <c r="DHH50" s="179"/>
      <c r="DHI50" s="179"/>
      <c r="DHJ50" s="179"/>
      <c r="DHK50" s="179"/>
      <c r="DHL50" s="179"/>
      <c r="DHM50" s="179"/>
      <c r="DHN50" s="179"/>
      <c r="DHO50" s="179"/>
      <c r="DHP50" s="179"/>
      <c r="DHQ50" s="179"/>
      <c r="DHR50" s="179"/>
      <c r="DHS50" s="179"/>
      <c r="DHT50" s="179"/>
      <c r="DHU50" s="179"/>
      <c r="DHV50" s="179"/>
      <c r="DHW50" s="179"/>
      <c r="DHX50" s="179"/>
      <c r="DHY50" s="179"/>
      <c r="DHZ50" s="179"/>
      <c r="DIA50" s="179"/>
      <c r="DIB50" s="179"/>
      <c r="DIC50" s="179"/>
      <c r="DID50" s="179"/>
      <c r="DIE50" s="179"/>
      <c r="DIF50" s="179"/>
      <c r="DIG50" s="179"/>
      <c r="DIH50" s="179"/>
      <c r="DII50" s="179"/>
      <c r="DIJ50" s="179"/>
      <c r="DIK50" s="179"/>
      <c r="DIL50" s="179"/>
      <c r="DIM50" s="179"/>
      <c r="DIN50" s="179"/>
      <c r="DIO50" s="179"/>
      <c r="DIP50" s="179"/>
      <c r="DIQ50" s="179"/>
      <c r="DIR50" s="179"/>
      <c r="DIS50" s="179"/>
      <c r="DIT50" s="179"/>
      <c r="DIU50" s="179"/>
      <c r="DIV50" s="179"/>
      <c r="DIW50" s="179"/>
      <c r="DIX50" s="179"/>
      <c r="DIY50" s="179"/>
      <c r="DIZ50" s="179"/>
      <c r="DJA50" s="179"/>
      <c r="DJB50" s="179"/>
      <c r="DJC50" s="179"/>
      <c r="DJD50" s="179"/>
      <c r="DJE50" s="179"/>
      <c r="DJF50" s="179"/>
      <c r="DJG50" s="179"/>
      <c r="DJH50" s="179"/>
      <c r="DJI50" s="179"/>
      <c r="DJJ50" s="179"/>
      <c r="DJK50" s="179"/>
      <c r="DJL50" s="179"/>
      <c r="DJM50" s="179"/>
      <c r="DJN50" s="179"/>
      <c r="DJO50" s="179"/>
      <c r="DJP50" s="179"/>
      <c r="DJQ50" s="179"/>
      <c r="DJR50" s="179"/>
      <c r="DJS50" s="179"/>
      <c r="DJT50" s="179"/>
      <c r="DJU50" s="179"/>
      <c r="DJV50" s="179"/>
      <c r="DJW50" s="179"/>
      <c r="DJX50" s="179"/>
      <c r="DJY50" s="179"/>
      <c r="DJZ50" s="179"/>
      <c r="DKA50" s="179"/>
      <c r="DKB50" s="179"/>
      <c r="DKC50" s="179"/>
      <c r="DKD50" s="179"/>
      <c r="DKE50" s="179"/>
      <c r="DKF50" s="179"/>
      <c r="DKG50" s="179"/>
      <c r="DKH50" s="179"/>
      <c r="DKI50" s="179"/>
      <c r="DKJ50" s="179"/>
      <c r="DKK50" s="179"/>
      <c r="DKL50" s="179"/>
      <c r="DKM50" s="179"/>
      <c r="DKN50" s="179"/>
      <c r="DKO50" s="179"/>
      <c r="DKP50" s="179"/>
      <c r="DKQ50" s="179"/>
      <c r="DKR50" s="179"/>
      <c r="DKS50" s="179"/>
      <c r="DKT50" s="179"/>
      <c r="DKU50" s="179"/>
      <c r="DKV50" s="179"/>
      <c r="DKW50" s="179"/>
      <c r="DKX50" s="179"/>
      <c r="DKY50" s="179"/>
      <c r="DKZ50" s="179"/>
      <c r="DLA50" s="179"/>
      <c r="DLB50" s="179"/>
      <c r="DLC50" s="179"/>
      <c r="DLD50" s="179"/>
      <c r="DLE50" s="179"/>
      <c r="DLF50" s="179"/>
      <c r="DLG50" s="179"/>
      <c r="DLH50" s="179"/>
      <c r="DLI50" s="179"/>
      <c r="DLJ50" s="179"/>
      <c r="DLK50" s="179"/>
      <c r="DLL50" s="179"/>
      <c r="DLM50" s="179"/>
      <c r="DLN50" s="179"/>
      <c r="DLO50" s="179"/>
      <c r="DLP50" s="179"/>
      <c r="DLQ50" s="179"/>
      <c r="DLR50" s="179"/>
      <c r="DLS50" s="179"/>
      <c r="DLT50" s="179"/>
      <c r="DLU50" s="179"/>
      <c r="DLV50" s="179"/>
      <c r="DLW50" s="179"/>
      <c r="DLX50" s="179"/>
      <c r="DLY50" s="179"/>
      <c r="DLZ50" s="179"/>
      <c r="DMA50" s="179"/>
      <c r="DMB50" s="179"/>
      <c r="DMC50" s="179"/>
      <c r="DMD50" s="179"/>
      <c r="DME50" s="179"/>
      <c r="DMF50" s="179"/>
      <c r="DMG50" s="179"/>
      <c r="DMH50" s="179"/>
      <c r="DMI50" s="179"/>
      <c r="DMJ50" s="179"/>
      <c r="DMK50" s="179"/>
      <c r="DML50" s="179"/>
      <c r="DMM50" s="179"/>
      <c r="DMN50" s="179"/>
      <c r="DMO50" s="179"/>
      <c r="DMP50" s="179"/>
      <c r="DMQ50" s="179"/>
      <c r="DMR50" s="179"/>
      <c r="DMS50" s="179"/>
      <c r="DMT50" s="179"/>
      <c r="DMU50" s="179"/>
      <c r="DMV50" s="179"/>
      <c r="DMW50" s="179"/>
      <c r="DMX50" s="179"/>
      <c r="DMY50" s="179"/>
      <c r="DMZ50" s="179"/>
      <c r="DNA50" s="179"/>
      <c r="DNB50" s="179"/>
      <c r="DNC50" s="179"/>
      <c r="DND50" s="179"/>
      <c r="DNE50" s="179"/>
      <c r="DNF50" s="179"/>
      <c r="DNG50" s="179"/>
      <c r="DNH50" s="179"/>
      <c r="DNI50" s="179"/>
      <c r="DNJ50" s="179"/>
      <c r="DNK50" s="179"/>
      <c r="DNL50" s="179"/>
      <c r="DNM50" s="179"/>
      <c r="DNN50" s="179"/>
      <c r="DNO50" s="179"/>
      <c r="DNP50" s="179"/>
      <c r="DNQ50" s="179"/>
      <c r="DNR50" s="179"/>
      <c r="DNS50" s="179"/>
      <c r="DNT50" s="179"/>
      <c r="DNU50" s="179"/>
      <c r="DNV50" s="179"/>
      <c r="DNW50" s="179"/>
      <c r="DNX50" s="179"/>
      <c r="DNY50" s="179"/>
      <c r="DNZ50" s="179"/>
      <c r="DOA50" s="179"/>
      <c r="DOB50" s="179"/>
      <c r="DOC50" s="179"/>
      <c r="DOD50" s="179"/>
      <c r="DOE50" s="179"/>
      <c r="DOF50" s="179"/>
      <c r="DOG50" s="179"/>
      <c r="DOH50" s="179"/>
      <c r="DOI50" s="179"/>
      <c r="DOJ50" s="179"/>
      <c r="DOK50" s="179"/>
      <c r="DOL50" s="179"/>
      <c r="DOM50" s="179"/>
      <c r="DON50" s="179"/>
      <c r="DOO50" s="179"/>
      <c r="DOP50" s="179"/>
      <c r="DOQ50" s="179"/>
      <c r="DOR50" s="179"/>
      <c r="DOS50" s="179"/>
      <c r="DOT50" s="179"/>
      <c r="DOU50" s="179"/>
      <c r="DOV50" s="179"/>
      <c r="DOW50" s="179"/>
      <c r="DOX50" s="179"/>
      <c r="DOY50" s="179"/>
      <c r="DOZ50" s="179"/>
      <c r="DPA50" s="179"/>
      <c r="DPB50" s="179"/>
      <c r="DPC50" s="179"/>
      <c r="DPD50" s="179"/>
      <c r="DPE50" s="179"/>
      <c r="DPF50" s="179"/>
      <c r="DPG50" s="179"/>
      <c r="DPH50" s="179"/>
      <c r="DPI50" s="179"/>
      <c r="DPJ50" s="179"/>
      <c r="DPK50" s="179"/>
      <c r="DPL50" s="179"/>
      <c r="DPM50" s="179"/>
      <c r="DPN50" s="179"/>
      <c r="DPO50" s="179"/>
      <c r="DPP50" s="179"/>
      <c r="DPQ50" s="179"/>
      <c r="DPR50" s="179"/>
      <c r="DPS50" s="179"/>
      <c r="DPT50" s="179"/>
      <c r="DPU50" s="179"/>
      <c r="DPV50" s="179"/>
      <c r="DPW50" s="179"/>
      <c r="DPX50" s="179"/>
      <c r="DPY50" s="179"/>
      <c r="DPZ50" s="179"/>
      <c r="DQA50" s="179"/>
      <c r="DQB50" s="179"/>
      <c r="DQC50" s="179"/>
      <c r="DQD50" s="179"/>
      <c r="DQE50" s="179"/>
      <c r="DQF50" s="179"/>
      <c r="DQG50" s="179"/>
      <c r="DQH50" s="179"/>
      <c r="DQI50" s="179"/>
      <c r="DQJ50" s="179"/>
      <c r="DQK50" s="179"/>
      <c r="DQL50" s="179"/>
      <c r="DQM50" s="179"/>
      <c r="DQN50" s="179"/>
      <c r="DQO50" s="179"/>
      <c r="DQP50" s="179"/>
      <c r="DQQ50" s="179"/>
      <c r="DQR50" s="179"/>
      <c r="DQS50" s="179"/>
      <c r="DQT50" s="179"/>
      <c r="DQU50" s="179"/>
      <c r="DQV50" s="179"/>
      <c r="DQW50" s="179"/>
      <c r="DQX50" s="179"/>
      <c r="DQY50" s="179"/>
      <c r="DQZ50" s="179"/>
      <c r="DRA50" s="179"/>
      <c r="DRB50" s="179"/>
      <c r="DRC50" s="179"/>
      <c r="DRD50" s="179"/>
      <c r="DRE50" s="179"/>
      <c r="DRF50" s="179"/>
      <c r="DRG50" s="179"/>
      <c r="DRH50" s="179"/>
      <c r="DRI50" s="179"/>
      <c r="DRJ50" s="179"/>
      <c r="DRK50" s="179"/>
      <c r="DRL50" s="179"/>
      <c r="DRM50" s="179"/>
      <c r="DRN50" s="179"/>
      <c r="DRO50" s="179"/>
      <c r="DRP50" s="179"/>
      <c r="DRQ50" s="179"/>
      <c r="DRR50" s="179"/>
      <c r="DRS50" s="179"/>
      <c r="DRT50" s="179"/>
      <c r="DRU50" s="179"/>
      <c r="DRV50" s="179"/>
      <c r="DRW50" s="179"/>
      <c r="DRX50" s="179"/>
      <c r="DRY50" s="179"/>
      <c r="DRZ50" s="179"/>
      <c r="DSA50" s="179"/>
      <c r="DSB50" s="179"/>
      <c r="DSC50" s="179"/>
      <c r="DSD50" s="179"/>
      <c r="DSE50" s="179"/>
      <c r="DSF50" s="179"/>
      <c r="DSG50" s="179"/>
      <c r="DSH50" s="179"/>
      <c r="DSI50" s="179"/>
      <c r="DSJ50" s="179"/>
      <c r="DSK50" s="179"/>
      <c r="DSL50" s="179"/>
      <c r="DSM50" s="179"/>
      <c r="DSN50" s="179"/>
      <c r="DSO50" s="179"/>
      <c r="DSP50" s="179"/>
      <c r="DSQ50" s="179"/>
      <c r="DSR50" s="179"/>
      <c r="DSS50" s="179"/>
      <c r="DST50" s="179"/>
      <c r="DSU50" s="179"/>
      <c r="DSV50" s="179"/>
      <c r="DSW50" s="179"/>
      <c r="DSX50" s="179"/>
      <c r="DSY50" s="179"/>
      <c r="DSZ50" s="179"/>
      <c r="DTA50" s="179"/>
      <c r="DTB50" s="179"/>
      <c r="DTC50" s="179"/>
      <c r="DTD50" s="179"/>
      <c r="DTE50" s="179"/>
      <c r="DTF50" s="179"/>
      <c r="DTG50" s="179"/>
      <c r="DTH50" s="179"/>
      <c r="DTI50" s="179"/>
      <c r="DTJ50" s="179"/>
      <c r="DTK50" s="179"/>
      <c r="DTL50" s="179"/>
      <c r="DTM50" s="179"/>
      <c r="DTN50" s="179"/>
      <c r="DTO50" s="179"/>
      <c r="DTP50" s="179"/>
      <c r="DTQ50" s="179"/>
      <c r="DTR50" s="179"/>
      <c r="DTS50" s="179"/>
      <c r="DTT50" s="179"/>
      <c r="DTU50" s="179"/>
      <c r="DTV50" s="179"/>
      <c r="DTW50" s="179"/>
      <c r="DTX50" s="179"/>
      <c r="DTY50" s="179"/>
      <c r="DTZ50" s="179"/>
      <c r="DUA50" s="179"/>
      <c r="DUB50" s="179"/>
      <c r="DUC50" s="179"/>
      <c r="DUD50" s="179"/>
      <c r="DUE50" s="179"/>
      <c r="DUF50" s="179"/>
      <c r="DUG50" s="179"/>
      <c r="DUH50" s="179"/>
      <c r="DUI50" s="179"/>
      <c r="DUJ50" s="179"/>
      <c r="DUK50" s="179"/>
      <c r="DUL50" s="179"/>
      <c r="DUM50" s="179"/>
      <c r="DUN50" s="179"/>
      <c r="DUO50" s="179"/>
      <c r="DUP50" s="179"/>
      <c r="DUQ50" s="179"/>
      <c r="DUR50" s="179"/>
      <c r="DUS50" s="179"/>
      <c r="DUT50" s="179"/>
      <c r="DUU50" s="179"/>
      <c r="DUV50" s="179"/>
      <c r="DUW50" s="179"/>
      <c r="DUX50" s="179"/>
      <c r="DUY50" s="179"/>
      <c r="DUZ50" s="179"/>
      <c r="DVA50" s="179"/>
      <c r="DVB50" s="179"/>
      <c r="DVC50" s="179"/>
      <c r="DVD50" s="179"/>
      <c r="DVE50" s="179"/>
      <c r="DVF50" s="179"/>
      <c r="DVG50" s="179"/>
      <c r="DVH50" s="179"/>
      <c r="DVI50" s="179"/>
      <c r="DVJ50" s="179"/>
      <c r="DVK50" s="179"/>
      <c r="DVL50" s="179"/>
      <c r="DVM50" s="179"/>
      <c r="DVN50" s="179"/>
      <c r="DVO50" s="179"/>
      <c r="DVP50" s="179"/>
      <c r="DVQ50" s="179"/>
      <c r="DVR50" s="179"/>
      <c r="DVS50" s="179"/>
      <c r="DVT50" s="179"/>
      <c r="DVU50" s="179"/>
      <c r="DVV50" s="179"/>
      <c r="DVW50" s="179"/>
      <c r="DVX50" s="179"/>
      <c r="DVY50" s="179"/>
      <c r="DVZ50" s="179"/>
      <c r="DWA50" s="179"/>
      <c r="DWB50" s="179"/>
      <c r="DWC50" s="179"/>
      <c r="DWD50" s="179"/>
      <c r="DWE50" s="179"/>
      <c r="DWF50" s="179"/>
      <c r="DWG50" s="179"/>
      <c r="DWH50" s="179"/>
      <c r="DWI50" s="179"/>
      <c r="DWJ50" s="179"/>
      <c r="DWK50" s="179"/>
      <c r="DWL50" s="179"/>
      <c r="DWM50" s="179"/>
      <c r="DWN50" s="179"/>
      <c r="DWO50" s="179"/>
      <c r="DWP50" s="179"/>
      <c r="DWQ50" s="179"/>
      <c r="DWR50" s="179"/>
      <c r="DWS50" s="179"/>
      <c r="DWT50" s="179"/>
      <c r="DWU50" s="179"/>
      <c r="DWV50" s="179"/>
      <c r="DWW50" s="179"/>
      <c r="DWX50" s="179"/>
      <c r="DWY50" s="179"/>
      <c r="DWZ50" s="179"/>
      <c r="DXA50" s="179"/>
      <c r="DXB50" s="179"/>
      <c r="DXC50" s="179"/>
      <c r="DXD50" s="179"/>
      <c r="DXE50" s="179"/>
      <c r="DXF50" s="179"/>
      <c r="DXG50" s="179"/>
      <c r="DXH50" s="179"/>
      <c r="DXI50" s="179"/>
      <c r="DXJ50" s="179"/>
      <c r="DXK50" s="179"/>
      <c r="DXL50" s="179"/>
      <c r="DXM50" s="179"/>
      <c r="DXN50" s="179"/>
      <c r="DXO50" s="179"/>
      <c r="DXP50" s="179"/>
      <c r="DXQ50" s="179"/>
      <c r="DXR50" s="179"/>
      <c r="DXS50" s="179"/>
      <c r="DXT50" s="179"/>
      <c r="DXU50" s="179"/>
      <c r="DXV50" s="179"/>
      <c r="DXW50" s="179"/>
      <c r="DXX50" s="179"/>
      <c r="DXY50" s="179"/>
      <c r="DXZ50" s="179"/>
      <c r="DYA50" s="179"/>
      <c r="DYB50" s="179"/>
      <c r="DYC50" s="179"/>
      <c r="DYD50" s="179"/>
      <c r="DYE50" s="179"/>
      <c r="DYF50" s="179"/>
      <c r="DYG50" s="179"/>
      <c r="DYH50" s="179"/>
      <c r="DYI50" s="179"/>
      <c r="DYJ50" s="179"/>
      <c r="DYK50" s="179"/>
      <c r="DYL50" s="179"/>
      <c r="DYM50" s="179"/>
      <c r="DYN50" s="179"/>
      <c r="DYO50" s="179"/>
      <c r="DYP50" s="179"/>
      <c r="DYQ50" s="179"/>
      <c r="DYR50" s="179"/>
      <c r="DYS50" s="179"/>
      <c r="DYT50" s="179"/>
      <c r="DYU50" s="179"/>
      <c r="DYV50" s="179"/>
      <c r="DYW50" s="179"/>
      <c r="DYX50" s="179"/>
      <c r="DYY50" s="179"/>
      <c r="DYZ50" s="179"/>
      <c r="DZA50" s="179"/>
      <c r="DZB50" s="179"/>
      <c r="DZC50" s="179"/>
      <c r="DZD50" s="179"/>
      <c r="DZE50" s="179"/>
      <c r="DZF50" s="179"/>
      <c r="DZG50" s="179"/>
      <c r="DZH50" s="179"/>
      <c r="DZI50" s="179"/>
      <c r="DZJ50" s="179"/>
      <c r="DZK50" s="179"/>
      <c r="DZL50" s="179"/>
      <c r="DZM50" s="179"/>
      <c r="DZN50" s="179"/>
      <c r="DZO50" s="179"/>
      <c r="DZP50" s="179"/>
      <c r="DZQ50" s="179"/>
      <c r="DZR50" s="179"/>
      <c r="DZS50" s="179"/>
      <c r="DZT50" s="179"/>
      <c r="DZU50" s="179"/>
      <c r="DZV50" s="179"/>
      <c r="DZW50" s="179"/>
      <c r="DZX50" s="179"/>
      <c r="DZY50" s="179"/>
      <c r="DZZ50" s="179"/>
      <c r="EAA50" s="179"/>
      <c r="EAB50" s="179"/>
      <c r="EAC50" s="179"/>
      <c r="EAD50" s="179"/>
      <c r="EAE50" s="179"/>
      <c r="EAF50" s="179"/>
      <c r="EAG50" s="179"/>
      <c r="EAH50" s="179"/>
      <c r="EAI50" s="179"/>
      <c r="EAJ50" s="179"/>
      <c r="EAK50" s="179"/>
      <c r="EAL50" s="179"/>
      <c r="EAM50" s="179"/>
      <c r="EAN50" s="179"/>
      <c r="EAO50" s="179"/>
      <c r="EAP50" s="179"/>
      <c r="EAQ50" s="179"/>
      <c r="EAR50" s="179"/>
      <c r="EAS50" s="179"/>
      <c r="EAT50" s="179"/>
      <c r="EAU50" s="179"/>
      <c r="EAV50" s="179"/>
      <c r="EAW50" s="179"/>
      <c r="EAX50" s="179"/>
      <c r="EAY50" s="179"/>
      <c r="EAZ50" s="179"/>
      <c r="EBA50" s="179"/>
      <c r="EBB50" s="179"/>
      <c r="EBC50" s="179"/>
      <c r="EBD50" s="179"/>
      <c r="EBE50" s="179"/>
      <c r="EBF50" s="179"/>
      <c r="EBG50" s="179"/>
      <c r="EBH50" s="179"/>
      <c r="EBI50" s="179"/>
      <c r="EBJ50" s="179"/>
      <c r="EBK50" s="179"/>
      <c r="EBL50" s="179"/>
      <c r="EBM50" s="179"/>
      <c r="EBN50" s="179"/>
      <c r="EBO50" s="179"/>
      <c r="EBP50" s="179"/>
      <c r="EBQ50" s="179"/>
      <c r="EBR50" s="179"/>
      <c r="EBS50" s="179"/>
      <c r="EBT50" s="179"/>
      <c r="EBU50" s="179"/>
      <c r="EBV50" s="179"/>
      <c r="EBW50" s="179"/>
      <c r="EBX50" s="179"/>
      <c r="EBY50" s="179"/>
      <c r="EBZ50" s="179"/>
      <c r="ECA50" s="179"/>
      <c r="ECB50" s="179"/>
      <c r="ECC50" s="179"/>
      <c r="ECD50" s="179"/>
      <c r="ECE50" s="179"/>
      <c r="ECF50" s="179"/>
      <c r="ECG50" s="179"/>
      <c r="ECH50" s="179"/>
      <c r="ECI50" s="179"/>
      <c r="ECJ50" s="179"/>
      <c r="ECK50" s="179"/>
      <c r="ECL50" s="179"/>
      <c r="ECM50" s="179"/>
      <c r="ECN50" s="179"/>
      <c r="ECO50" s="179"/>
      <c r="ECP50" s="179"/>
      <c r="ECQ50" s="179"/>
      <c r="ECR50" s="179"/>
      <c r="ECS50" s="179"/>
      <c r="ECT50" s="179"/>
      <c r="ECU50" s="179"/>
      <c r="ECV50" s="179"/>
      <c r="ECW50" s="179"/>
      <c r="ECX50" s="179"/>
      <c r="ECY50" s="179"/>
      <c r="ECZ50" s="179"/>
      <c r="EDA50" s="179"/>
      <c r="EDB50" s="179"/>
      <c r="EDC50" s="179"/>
      <c r="EDD50" s="179"/>
      <c r="EDE50" s="179"/>
      <c r="EDF50" s="179"/>
      <c r="EDG50" s="179"/>
      <c r="EDH50" s="179"/>
      <c r="EDI50" s="179"/>
      <c r="EDJ50" s="179"/>
      <c r="EDK50" s="179"/>
      <c r="EDL50" s="179"/>
      <c r="EDM50" s="179"/>
      <c r="EDN50" s="179"/>
      <c r="EDO50" s="179"/>
      <c r="EDP50" s="179"/>
      <c r="EDQ50" s="179"/>
      <c r="EDR50" s="179"/>
      <c r="EDS50" s="179"/>
      <c r="EDT50" s="179"/>
      <c r="EDU50" s="179"/>
      <c r="EDV50" s="179"/>
      <c r="EDW50" s="179"/>
      <c r="EDX50" s="179"/>
      <c r="EDY50" s="179"/>
      <c r="EDZ50" s="179"/>
      <c r="EEA50" s="179"/>
      <c r="EEB50" s="179"/>
      <c r="EEC50" s="179"/>
      <c r="EED50" s="179"/>
      <c r="EEE50" s="179"/>
      <c r="EEF50" s="179"/>
      <c r="EEG50" s="179"/>
      <c r="EEH50" s="179"/>
      <c r="EEI50" s="179"/>
      <c r="EEJ50" s="179"/>
      <c r="EEK50" s="179"/>
      <c r="EEL50" s="179"/>
      <c r="EEM50" s="179"/>
      <c r="EEN50" s="179"/>
      <c r="EEO50" s="179"/>
      <c r="EEP50" s="179"/>
      <c r="EEQ50" s="179"/>
      <c r="EER50" s="179"/>
      <c r="EES50" s="179"/>
      <c r="EET50" s="179"/>
      <c r="EEU50" s="179"/>
      <c r="EEV50" s="179"/>
      <c r="EEW50" s="179"/>
      <c r="EEX50" s="179"/>
      <c r="EEY50" s="179"/>
      <c r="EEZ50" s="179"/>
      <c r="EFA50" s="179"/>
      <c r="EFB50" s="179"/>
      <c r="EFC50" s="179"/>
      <c r="EFD50" s="179"/>
      <c r="EFE50" s="179"/>
      <c r="EFF50" s="179"/>
      <c r="EFG50" s="179"/>
      <c r="EFH50" s="179"/>
      <c r="EFI50" s="179"/>
      <c r="EFJ50" s="179"/>
      <c r="EFK50" s="179"/>
      <c r="EFL50" s="179"/>
      <c r="EFM50" s="179"/>
      <c r="EFN50" s="179"/>
      <c r="EFO50" s="179"/>
      <c r="EFP50" s="179"/>
      <c r="EFQ50" s="179"/>
      <c r="EFR50" s="179"/>
      <c r="EFS50" s="179"/>
      <c r="EFT50" s="179"/>
      <c r="EFU50" s="179"/>
      <c r="EFV50" s="179"/>
      <c r="EFW50" s="179"/>
      <c r="EFX50" s="179"/>
      <c r="EFY50" s="179"/>
      <c r="EFZ50" s="179"/>
      <c r="EGA50" s="179"/>
      <c r="EGB50" s="179"/>
      <c r="EGC50" s="179"/>
      <c r="EGD50" s="179"/>
      <c r="EGE50" s="179"/>
      <c r="EGF50" s="179"/>
      <c r="EGG50" s="179"/>
      <c r="EGH50" s="179"/>
      <c r="EGI50" s="179"/>
      <c r="EGJ50" s="179"/>
      <c r="EGK50" s="179"/>
      <c r="EGL50" s="179"/>
      <c r="EGM50" s="179"/>
      <c r="EGN50" s="179"/>
      <c r="EGO50" s="179"/>
      <c r="EGP50" s="179"/>
      <c r="EGQ50" s="179"/>
      <c r="EGR50" s="179"/>
      <c r="EGS50" s="179"/>
      <c r="EGT50" s="179"/>
      <c r="EGU50" s="179"/>
      <c r="EGV50" s="179"/>
      <c r="EGW50" s="179"/>
      <c r="EGX50" s="179"/>
      <c r="EGY50" s="179"/>
      <c r="EGZ50" s="179"/>
      <c r="EHA50" s="179"/>
      <c r="EHB50" s="179"/>
      <c r="EHC50" s="179"/>
      <c r="EHD50" s="179"/>
      <c r="EHE50" s="179"/>
      <c r="EHF50" s="179"/>
      <c r="EHG50" s="179"/>
      <c r="EHH50" s="179"/>
      <c r="EHI50" s="179"/>
      <c r="EHJ50" s="179"/>
      <c r="EHK50" s="179"/>
      <c r="EHL50" s="179"/>
      <c r="EHM50" s="179"/>
      <c r="EHN50" s="179"/>
      <c r="EHO50" s="179"/>
      <c r="EHP50" s="179"/>
      <c r="EHQ50" s="179"/>
      <c r="EHR50" s="179"/>
      <c r="EHS50" s="179"/>
      <c r="EHT50" s="179"/>
      <c r="EHU50" s="179"/>
      <c r="EHV50" s="179"/>
      <c r="EHW50" s="179"/>
      <c r="EHX50" s="179"/>
      <c r="EHY50" s="179"/>
      <c r="EHZ50" s="179"/>
      <c r="EIA50" s="179"/>
      <c r="EIB50" s="179"/>
      <c r="EIC50" s="179"/>
      <c r="EID50" s="179"/>
      <c r="EIE50" s="179"/>
      <c r="EIF50" s="179"/>
      <c r="EIG50" s="179"/>
      <c r="EIH50" s="179"/>
      <c r="EII50" s="179"/>
      <c r="EIJ50" s="179"/>
      <c r="EIK50" s="179"/>
      <c r="EIL50" s="179"/>
      <c r="EIM50" s="179"/>
      <c r="EIN50" s="179"/>
      <c r="EIO50" s="179"/>
      <c r="EIP50" s="179"/>
      <c r="EIQ50" s="179"/>
      <c r="EIR50" s="179"/>
      <c r="EIS50" s="179"/>
      <c r="EIT50" s="179"/>
      <c r="EIU50" s="179"/>
      <c r="EIV50" s="179"/>
      <c r="EIW50" s="179"/>
      <c r="EIX50" s="179"/>
      <c r="EIY50" s="179"/>
      <c r="EIZ50" s="179"/>
      <c r="EJA50" s="179"/>
      <c r="EJB50" s="179"/>
      <c r="EJC50" s="179"/>
      <c r="EJD50" s="179"/>
      <c r="EJE50" s="179"/>
      <c r="EJF50" s="179"/>
      <c r="EJG50" s="179"/>
      <c r="EJH50" s="179"/>
      <c r="EJI50" s="179"/>
      <c r="EJJ50" s="179"/>
      <c r="EJK50" s="179"/>
      <c r="EJL50" s="179"/>
      <c r="EJM50" s="179"/>
      <c r="EJN50" s="179"/>
      <c r="EJO50" s="179"/>
      <c r="EJP50" s="179"/>
      <c r="EJQ50" s="179"/>
      <c r="EJR50" s="179"/>
      <c r="EJS50" s="179"/>
      <c r="EJT50" s="179"/>
      <c r="EJU50" s="179"/>
      <c r="EJV50" s="179"/>
      <c r="EJW50" s="179"/>
      <c r="EJX50" s="179"/>
      <c r="EJY50" s="179"/>
      <c r="EJZ50" s="179"/>
      <c r="EKA50" s="179"/>
      <c r="EKB50" s="179"/>
      <c r="EKC50" s="179"/>
      <c r="EKD50" s="179"/>
      <c r="EKE50" s="179"/>
      <c r="EKF50" s="179"/>
      <c r="EKG50" s="179"/>
      <c r="EKH50" s="179"/>
      <c r="EKI50" s="179"/>
      <c r="EKJ50" s="179"/>
      <c r="EKK50" s="179"/>
      <c r="EKL50" s="179"/>
      <c r="EKM50" s="179"/>
      <c r="EKN50" s="179"/>
      <c r="EKO50" s="179"/>
      <c r="EKP50" s="179"/>
      <c r="EKQ50" s="179"/>
      <c r="EKR50" s="179"/>
      <c r="EKS50" s="179"/>
      <c r="EKT50" s="179"/>
      <c r="EKU50" s="179"/>
      <c r="EKV50" s="179"/>
      <c r="EKW50" s="179"/>
      <c r="EKX50" s="179"/>
      <c r="EKY50" s="179"/>
      <c r="EKZ50" s="179"/>
      <c r="ELA50" s="179"/>
      <c r="ELB50" s="179"/>
      <c r="ELC50" s="179"/>
      <c r="ELD50" s="179"/>
      <c r="ELE50" s="179"/>
      <c r="ELF50" s="179"/>
      <c r="ELG50" s="179"/>
      <c r="ELH50" s="179"/>
      <c r="ELI50" s="179"/>
      <c r="ELJ50" s="179"/>
      <c r="ELK50" s="179"/>
      <c r="ELL50" s="179"/>
      <c r="ELM50" s="179"/>
      <c r="ELN50" s="179"/>
      <c r="ELO50" s="179"/>
      <c r="ELP50" s="179"/>
      <c r="ELQ50" s="179"/>
      <c r="ELR50" s="179"/>
      <c r="ELS50" s="179"/>
      <c r="ELT50" s="179"/>
      <c r="ELU50" s="179"/>
      <c r="ELV50" s="179"/>
      <c r="ELW50" s="179"/>
      <c r="ELX50" s="179"/>
      <c r="ELY50" s="179"/>
      <c r="ELZ50" s="179"/>
      <c r="EMA50" s="179"/>
      <c r="EMB50" s="179"/>
      <c r="EMC50" s="179"/>
      <c r="EMD50" s="179"/>
      <c r="EME50" s="179"/>
      <c r="EMF50" s="179"/>
      <c r="EMG50" s="179"/>
      <c r="EMH50" s="179"/>
      <c r="EMI50" s="179"/>
      <c r="EMJ50" s="179"/>
      <c r="EMK50" s="179"/>
      <c r="EML50" s="179"/>
      <c r="EMM50" s="179"/>
      <c r="EMN50" s="179"/>
      <c r="EMO50" s="179"/>
      <c r="EMP50" s="179"/>
      <c r="EMQ50" s="179"/>
      <c r="EMR50" s="179"/>
      <c r="EMS50" s="179"/>
      <c r="EMT50" s="179"/>
      <c r="EMU50" s="179"/>
      <c r="EMV50" s="179"/>
      <c r="EMW50" s="179"/>
      <c r="EMX50" s="179"/>
      <c r="EMY50" s="179"/>
      <c r="EMZ50" s="179"/>
      <c r="ENA50" s="179"/>
      <c r="ENB50" s="179"/>
      <c r="ENC50" s="179"/>
      <c r="END50" s="179"/>
      <c r="ENE50" s="179"/>
      <c r="ENF50" s="179"/>
      <c r="ENG50" s="179"/>
      <c r="ENH50" s="179"/>
      <c r="ENI50" s="179"/>
      <c r="ENJ50" s="179"/>
      <c r="ENK50" s="179"/>
      <c r="ENL50" s="179"/>
      <c r="ENM50" s="179"/>
      <c r="ENN50" s="179"/>
      <c r="ENO50" s="179"/>
      <c r="ENP50" s="179"/>
      <c r="ENQ50" s="179"/>
      <c r="ENR50" s="179"/>
      <c r="ENS50" s="179"/>
      <c r="ENT50" s="179"/>
      <c r="ENU50" s="179"/>
      <c r="ENV50" s="179"/>
      <c r="ENW50" s="179"/>
      <c r="ENX50" s="179"/>
      <c r="ENY50" s="179"/>
      <c r="ENZ50" s="179"/>
      <c r="EOA50" s="179"/>
      <c r="EOB50" s="179"/>
      <c r="EOC50" s="179"/>
      <c r="EOD50" s="179"/>
      <c r="EOE50" s="179"/>
      <c r="EOF50" s="179"/>
      <c r="EOG50" s="179"/>
      <c r="EOH50" s="179"/>
      <c r="EOI50" s="179"/>
      <c r="EOJ50" s="179"/>
      <c r="EOK50" s="179"/>
      <c r="EOL50" s="179"/>
      <c r="EOM50" s="179"/>
      <c r="EON50" s="179"/>
      <c r="EOO50" s="179"/>
      <c r="EOP50" s="179"/>
      <c r="EOQ50" s="179"/>
      <c r="EOR50" s="179"/>
      <c r="EOS50" s="179"/>
      <c r="EOT50" s="179"/>
      <c r="EOU50" s="179"/>
      <c r="EOV50" s="179"/>
      <c r="EOW50" s="179"/>
      <c r="EOX50" s="179"/>
      <c r="EOY50" s="179"/>
      <c r="EOZ50" s="179"/>
      <c r="EPA50" s="179"/>
      <c r="EPB50" s="179"/>
      <c r="EPC50" s="179"/>
      <c r="EPD50" s="179"/>
      <c r="EPE50" s="179"/>
      <c r="EPF50" s="179"/>
      <c r="EPG50" s="179"/>
      <c r="EPH50" s="179"/>
      <c r="EPI50" s="179"/>
      <c r="EPJ50" s="179"/>
      <c r="EPK50" s="179"/>
      <c r="EPL50" s="179"/>
      <c r="EPM50" s="179"/>
      <c r="EPN50" s="179"/>
      <c r="EPO50" s="179"/>
      <c r="EPP50" s="179"/>
      <c r="EPQ50" s="179"/>
      <c r="EPR50" s="179"/>
      <c r="EPS50" s="179"/>
      <c r="EPT50" s="179"/>
      <c r="EPU50" s="179"/>
      <c r="EPV50" s="179"/>
      <c r="EPW50" s="179"/>
      <c r="EPX50" s="179"/>
      <c r="EPY50" s="179"/>
      <c r="EPZ50" s="179"/>
      <c r="EQA50" s="179"/>
      <c r="EQB50" s="179"/>
      <c r="EQC50" s="179"/>
      <c r="EQD50" s="179"/>
      <c r="EQE50" s="179"/>
      <c r="EQF50" s="179"/>
      <c r="EQG50" s="179"/>
      <c r="EQH50" s="179"/>
      <c r="EQI50" s="179"/>
      <c r="EQJ50" s="179"/>
      <c r="EQK50" s="179"/>
      <c r="EQL50" s="179"/>
      <c r="EQM50" s="179"/>
      <c r="EQN50" s="179"/>
      <c r="EQO50" s="179"/>
      <c r="EQP50" s="179"/>
      <c r="EQQ50" s="179"/>
      <c r="EQR50" s="179"/>
      <c r="EQS50" s="179"/>
      <c r="EQT50" s="179"/>
      <c r="EQU50" s="179"/>
      <c r="EQV50" s="179"/>
      <c r="EQW50" s="179"/>
      <c r="EQX50" s="179"/>
      <c r="EQY50" s="179"/>
      <c r="EQZ50" s="179"/>
      <c r="ERA50" s="179"/>
      <c r="ERB50" s="179"/>
      <c r="ERC50" s="179"/>
      <c r="ERD50" s="179"/>
      <c r="ERE50" s="179"/>
      <c r="ERF50" s="179"/>
      <c r="ERG50" s="179"/>
      <c r="ERH50" s="179"/>
      <c r="ERI50" s="179"/>
      <c r="ERJ50" s="179"/>
      <c r="ERK50" s="179"/>
      <c r="ERL50" s="179"/>
      <c r="ERM50" s="179"/>
      <c r="ERN50" s="179"/>
      <c r="ERO50" s="179"/>
      <c r="ERP50" s="179"/>
      <c r="ERQ50" s="179"/>
      <c r="ERR50" s="179"/>
      <c r="ERS50" s="179"/>
      <c r="ERT50" s="179"/>
      <c r="ERU50" s="179"/>
      <c r="ERV50" s="179"/>
      <c r="ERW50" s="179"/>
      <c r="ERX50" s="179"/>
      <c r="ERY50" s="179"/>
      <c r="ERZ50" s="179"/>
      <c r="ESA50" s="179"/>
      <c r="ESB50" s="179"/>
      <c r="ESC50" s="179"/>
      <c r="ESD50" s="179"/>
      <c r="ESE50" s="179"/>
      <c r="ESF50" s="179"/>
      <c r="ESG50" s="179"/>
      <c r="ESH50" s="179"/>
      <c r="ESI50" s="179"/>
      <c r="ESJ50" s="179"/>
      <c r="ESK50" s="179"/>
      <c r="ESL50" s="179"/>
      <c r="ESM50" s="179"/>
      <c r="ESN50" s="179"/>
      <c r="ESO50" s="179"/>
      <c r="ESP50" s="179"/>
      <c r="ESQ50" s="179"/>
      <c r="ESR50" s="179"/>
      <c r="ESS50" s="179"/>
      <c r="EST50" s="179"/>
      <c r="ESU50" s="179"/>
      <c r="ESV50" s="179"/>
      <c r="ESW50" s="179"/>
      <c r="ESX50" s="179"/>
      <c r="ESY50" s="179"/>
      <c r="ESZ50" s="179"/>
      <c r="ETA50" s="179"/>
      <c r="ETB50" s="179"/>
      <c r="ETC50" s="179"/>
      <c r="ETD50" s="179"/>
      <c r="ETE50" s="179"/>
      <c r="ETF50" s="179"/>
      <c r="ETG50" s="179"/>
      <c r="ETH50" s="179"/>
      <c r="ETI50" s="179"/>
      <c r="ETJ50" s="179"/>
      <c r="ETK50" s="179"/>
      <c r="ETL50" s="179"/>
      <c r="ETM50" s="179"/>
      <c r="ETN50" s="179"/>
      <c r="ETO50" s="179"/>
      <c r="ETP50" s="179"/>
      <c r="ETQ50" s="179"/>
      <c r="ETR50" s="179"/>
      <c r="ETS50" s="179"/>
      <c r="ETT50" s="179"/>
      <c r="ETU50" s="179"/>
      <c r="ETV50" s="179"/>
      <c r="ETW50" s="179"/>
      <c r="ETX50" s="179"/>
      <c r="ETY50" s="179"/>
      <c r="ETZ50" s="179"/>
      <c r="EUA50" s="179"/>
      <c r="EUB50" s="179"/>
      <c r="EUC50" s="179"/>
      <c r="EUD50" s="179"/>
      <c r="EUE50" s="179"/>
      <c r="EUF50" s="179"/>
      <c r="EUG50" s="179"/>
      <c r="EUH50" s="179"/>
      <c r="EUI50" s="179"/>
      <c r="EUJ50" s="179"/>
      <c r="EUK50" s="179"/>
      <c r="EUL50" s="179"/>
      <c r="EUM50" s="179"/>
      <c r="EUN50" s="179"/>
      <c r="EUO50" s="179"/>
      <c r="EUP50" s="179"/>
      <c r="EUQ50" s="179"/>
      <c r="EUR50" s="179"/>
      <c r="EUS50" s="179"/>
      <c r="EUT50" s="179"/>
      <c r="EUU50" s="179"/>
      <c r="EUV50" s="179"/>
      <c r="EUW50" s="179"/>
      <c r="EUX50" s="179"/>
      <c r="EUY50" s="179"/>
      <c r="EUZ50" s="179"/>
      <c r="EVA50" s="179"/>
      <c r="EVB50" s="179"/>
      <c r="EVC50" s="179"/>
      <c r="EVD50" s="179"/>
      <c r="EVE50" s="179"/>
      <c r="EVF50" s="179"/>
      <c r="EVG50" s="179"/>
      <c r="EVH50" s="179"/>
      <c r="EVI50" s="179"/>
      <c r="EVJ50" s="179"/>
      <c r="EVK50" s="179"/>
      <c r="EVL50" s="179"/>
      <c r="EVM50" s="179"/>
      <c r="EVN50" s="179"/>
      <c r="EVO50" s="179"/>
      <c r="EVP50" s="179"/>
      <c r="EVQ50" s="179"/>
      <c r="EVR50" s="179"/>
      <c r="EVS50" s="179"/>
      <c r="EVT50" s="179"/>
      <c r="EVU50" s="179"/>
      <c r="EVV50" s="179"/>
      <c r="EVW50" s="179"/>
      <c r="EVX50" s="179"/>
      <c r="EVY50" s="179"/>
      <c r="EVZ50" s="179"/>
      <c r="EWA50" s="179"/>
      <c r="EWB50" s="179"/>
      <c r="EWC50" s="179"/>
      <c r="EWD50" s="179"/>
      <c r="EWE50" s="179"/>
      <c r="EWF50" s="179"/>
      <c r="EWG50" s="179"/>
      <c r="EWH50" s="179"/>
      <c r="EWI50" s="179"/>
      <c r="EWJ50" s="179"/>
      <c r="EWK50" s="179"/>
      <c r="EWL50" s="179"/>
      <c r="EWM50" s="179"/>
      <c r="EWN50" s="179"/>
      <c r="EWO50" s="179"/>
      <c r="EWP50" s="179"/>
      <c r="EWQ50" s="179"/>
      <c r="EWR50" s="179"/>
      <c r="EWS50" s="179"/>
      <c r="EWT50" s="179"/>
      <c r="EWU50" s="179"/>
      <c r="EWV50" s="179"/>
      <c r="EWW50" s="179"/>
      <c r="EWX50" s="179"/>
      <c r="EWY50" s="179"/>
      <c r="EWZ50" s="179"/>
      <c r="EXA50" s="179"/>
      <c r="EXB50" s="179"/>
      <c r="EXC50" s="179"/>
      <c r="EXD50" s="179"/>
      <c r="EXE50" s="179"/>
      <c r="EXF50" s="179"/>
      <c r="EXG50" s="179"/>
      <c r="EXH50" s="179"/>
      <c r="EXI50" s="179"/>
      <c r="EXJ50" s="179"/>
      <c r="EXK50" s="179"/>
      <c r="EXL50" s="179"/>
      <c r="EXM50" s="179"/>
      <c r="EXN50" s="179"/>
      <c r="EXO50" s="179"/>
      <c r="EXP50" s="179"/>
      <c r="EXQ50" s="179"/>
      <c r="EXR50" s="179"/>
      <c r="EXS50" s="179"/>
      <c r="EXT50" s="179"/>
      <c r="EXU50" s="179"/>
      <c r="EXV50" s="179"/>
      <c r="EXW50" s="179"/>
      <c r="EXX50" s="179"/>
      <c r="EXY50" s="179"/>
      <c r="EXZ50" s="179"/>
      <c r="EYA50" s="179"/>
      <c r="EYB50" s="179"/>
      <c r="EYC50" s="179"/>
      <c r="EYD50" s="179"/>
      <c r="EYE50" s="179"/>
      <c r="EYF50" s="179"/>
      <c r="EYG50" s="179"/>
      <c r="EYH50" s="179"/>
      <c r="EYI50" s="179"/>
      <c r="EYJ50" s="179"/>
      <c r="EYK50" s="179"/>
      <c r="EYL50" s="179"/>
      <c r="EYM50" s="179"/>
      <c r="EYN50" s="179"/>
      <c r="EYO50" s="179"/>
      <c r="EYP50" s="179"/>
      <c r="EYQ50" s="179"/>
      <c r="EYR50" s="179"/>
      <c r="EYS50" s="179"/>
      <c r="EYT50" s="179"/>
      <c r="EYU50" s="179"/>
      <c r="EYV50" s="179"/>
      <c r="EYW50" s="179"/>
      <c r="EYX50" s="179"/>
      <c r="EYY50" s="179"/>
      <c r="EYZ50" s="179"/>
      <c r="EZA50" s="179"/>
      <c r="EZB50" s="179"/>
      <c r="EZC50" s="179"/>
      <c r="EZD50" s="179"/>
      <c r="EZE50" s="179"/>
      <c r="EZF50" s="179"/>
      <c r="EZG50" s="179"/>
      <c r="EZH50" s="179"/>
      <c r="EZI50" s="179"/>
      <c r="EZJ50" s="179"/>
      <c r="EZK50" s="179"/>
      <c r="EZL50" s="179"/>
      <c r="EZM50" s="179"/>
      <c r="EZN50" s="179"/>
      <c r="EZO50" s="179"/>
      <c r="EZP50" s="179"/>
      <c r="EZQ50" s="179"/>
      <c r="EZR50" s="179"/>
      <c r="EZS50" s="179"/>
      <c r="EZT50" s="179"/>
      <c r="EZU50" s="179"/>
      <c r="EZV50" s="179"/>
      <c r="EZW50" s="179"/>
      <c r="EZX50" s="179"/>
      <c r="EZY50" s="179"/>
      <c r="EZZ50" s="179"/>
      <c r="FAA50" s="179"/>
      <c r="FAB50" s="179"/>
      <c r="FAC50" s="179"/>
      <c r="FAD50" s="179"/>
      <c r="FAE50" s="179"/>
      <c r="FAF50" s="179"/>
      <c r="FAG50" s="179"/>
      <c r="FAH50" s="179"/>
      <c r="FAI50" s="179"/>
      <c r="FAJ50" s="179"/>
      <c r="FAK50" s="179"/>
      <c r="FAL50" s="179"/>
      <c r="FAM50" s="179"/>
      <c r="FAN50" s="179"/>
      <c r="FAO50" s="179"/>
      <c r="FAP50" s="179"/>
      <c r="FAQ50" s="179"/>
      <c r="FAR50" s="179"/>
      <c r="FAS50" s="179"/>
      <c r="FAT50" s="179"/>
      <c r="FAU50" s="179"/>
      <c r="FAV50" s="179"/>
      <c r="FAW50" s="179"/>
      <c r="FAX50" s="179"/>
      <c r="FAY50" s="179"/>
      <c r="FAZ50" s="179"/>
      <c r="FBA50" s="179"/>
      <c r="FBB50" s="179"/>
      <c r="FBC50" s="179"/>
      <c r="FBD50" s="179"/>
      <c r="FBE50" s="179"/>
      <c r="FBF50" s="179"/>
      <c r="FBG50" s="179"/>
      <c r="FBH50" s="179"/>
      <c r="FBI50" s="179"/>
      <c r="FBJ50" s="179"/>
      <c r="FBK50" s="179"/>
      <c r="FBL50" s="179"/>
      <c r="FBM50" s="179"/>
      <c r="FBN50" s="179"/>
      <c r="FBO50" s="179"/>
      <c r="FBP50" s="179"/>
      <c r="FBQ50" s="179"/>
      <c r="FBR50" s="179"/>
      <c r="FBS50" s="179"/>
      <c r="FBT50" s="179"/>
      <c r="FBU50" s="179"/>
      <c r="FBV50" s="179"/>
      <c r="FBW50" s="179"/>
      <c r="FBX50" s="179"/>
      <c r="FBY50" s="179"/>
      <c r="FBZ50" s="179"/>
      <c r="FCA50" s="179"/>
      <c r="FCB50" s="179"/>
      <c r="FCC50" s="179"/>
      <c r="FCD50" s="179"/>
      <c r="FCE50" s="179"/>
      <c r="FCF50" s="179"/>
      <c r="FCG50" s="179"/>
      <c r="FCH50" s="179"/>
      <c r="FCI50" s="179"/>
      <c r="FCJ50" s="179"/>
      <c r="FCK50" s="179"/>
      <c r="FCL50" s="179"/>
      <c r="FCM50" s="179"/>
      <c r="FCN50" s="179"/>
      <c r="FCO50" s="179"/>
      <c r="FCP50" s="179"/>
      <c r="FCQ50" s="179"/>
      <c r="FCR50" s="179"/>
      <c r="FCS50" s="179"/>
      <c r="FCT50" s="179"/>
      <c r="FCU50" s="179"/>
      <c r="FCV50" s="179"/>
      <c r="FCW50" s="179"/>
      <c r="FCX50" s="179"/>
      <c r="FCY50" s="179"/>
      <c r="FCZ50" s="179"/>
      <c r="FDA50" s="179"/>
      <c r="FDB50" s="179"/>
      <c r="FDC50" s="179"/>
      <c r="FDD50" s="179"/>
      <c r="FDE50" s="179"/>
      <c r="FDF50" s="179"/>
      <c r="FDG50" s="179"/>
      <c r="FDH50" s="179"/>
      <c r="FDI50" s="179"/>
      <c r="FDJ50" s="179"/>
      <c r="FDK50" s="179"/>
      <c r="FDL50" s="179"/>
      <c r="FDM50" s="179"/>
      <c r="FDN50" s="179"/>
      <c r="FDO50" s="179"/>
      <c r="FDP50" s="179"/>
      <c r="FDQ50" s="179"/>
      <c r="FDR50" s="179"/>
      <c r="FDS50" s="179"/>
      <c r="FDT50" s="179"/>
      <c r="FDU50" s="179"/>
      <c r="FDV50" s="179"/>
      <c r="FDW50" s="179"/>
      <c r="FDX50" s="179"/>
      <c r="FDY50" s="179"/>
      <c r="FDZ50" s="179"/>
      <c r="FEA50" s="179"/>
      <c r="FEB50" s="179"/>
      <c r="FEC50" s="179"/>
      <c r="FED50" s="179"/>
      <c r="FEE50" s="179"/>
      <c r="FEF50" s="179"/>
      <c r="FEG50" s="179"/>
      <c r="FEH50" s="179"/>
      <c r="FEI50" s="179"/>
      <c r="FEJ50" s="179"/>
      <c r="FEK50" s="179"/>
      <c r="FEL50" s="179"/>
      <c r="FEM50" s="179"/>
      <c r="FEN50" s="179"/>
      <c r="FEO50" s="179"/>
      <c r="FEP50" s="179"/>
      <c r="FEQ50" s="179"/>
      <c r="FER50" s="179"/>
      <c r="FES50" s="179"/>
      <c r="FET50" s="179"/>
      <c r="FEU50" s="179"/>
      <c r="FEV50" s="179"/>
      <c r="FEW50" s="179"/>
      <c r="FEX50" s="179"/>
      <c r="FEY50" s="179"/>
      <c r="FEZ50" s="179"/>
      <c r="FFA50" s="179"/>
      <c r="FFB50" s="179"/>
      <c r="FFC50" s="179"/>
      <c r="FFD50" s="179"/>
      <c r="FFE50" s="179"/>
      <c r="FFF50" s="179"/>
      <c r="FFG50" s="179"/>
      <c r="FFH50" s="179"/>
      <c r="FFI50" s="179"/>
      <c r="FFJ50" s="179"/>
      <c r="FFK50" s="179"/>
      <c r="FFL50" s="179"/>
      <c r="FFM50" s="179"/>
      <c r="FFN50" s="179"/>
      <c r="FFO50" s="179"/>
      <c r="FFP50" s="179"/>
      <c r="FFQ50" s="179"/>
      <c r="FFR50" s="179"/>
      <c r="FFS50" s="179"/>
      <c r="FFT50" s="179"/>
      <c r="FFU50" s="179"/>
      <c r="FFV50" s="179"/>
      <c r="FFW50" s="179"/>
      <c r="FFX50" s="179"/>
      <c r="FFY50" s="179"/>
      <c r="FFZ50" s="179"/>
      <c r="FGA50" s="179"/>
      <c r="FGB50" s="179"/>
      <c r="FGC50" s="179"/>
      <c r="FGD50" s="179"/>
      <c r="FGE50" s="179"/>
      <c r="FGF50" s="179"/>
      <c r="FGG50" s="179"/>
      <c r="FGH50" s="179"/>
      <c r="FGI50" s="179"/>
      <c r="FGJ50" s="179"/>
      <c r="FGK50" s="179"/>
      <c r="FGL50" s="179"/>
      <c r="FGM50" s="179"/>
      <c r="FGN50" s="179"/>
      <c r="FGO50" s="179"/>
      <c r="FGP50" s="179"/>
      <c r="FGQ50" s="179"/>
      <c r="FGR50" s="179"/>
      <c r="FGS50" s="179"/>
      <c r="FGT50" s="179"/>
      <c r="FGU50" s="179"/>
      <c r="FGV50" s="179"/>
      <c r="FGW50" s="179"/>
      <c r="FGX50" s="179"/>
      <c r="FGY50" s="179"/>
      <c r="FGZ50" s="179"/>
      <c r="FHA50" s="179"/>
      <c r="FHB50" s="179"/>
      <c r="FHC50" s="179"/>
      <c r="FHD50" s="179"/>
      <c r="FHE50" s="179"/>
      <c r="FHF50" s="179"/>
      <c r="FHG50" s="179"/>
      <c r="FHH50" s="179"/>
      <c r="FHI50" s="179"/>
      <c r="FHJ50" s="179"/>
      <c r="FHK50" s="179"/>
      <c r="FHL50" s="179"/>
      <c r="FHM50" s="179"/>
      <c r="FHN50" s="179"/>
      <c r="FHO50" s="179"/>
      <c r="FHP50" s="179"/>
      <c r="FHQ50" s="179"/>
      <c r="FHR50" s="179"/>
      <c r="FHS50" s="179"/>
      <c r="FHT50" s="179"/>
      <c r="FHU50" s="179"/>
      <c r="FHV50" s="179"/>
      <c r="FHW50" s="179"/>
      <c r="FHX50" s="179"/>
      <c r="FHY50" s="179"/>
      <c r="FHZ50" s="179"/>
      <c r="FIA50" s="179"/>
      <c r="FIB50" s="179"/>
      <c r="FIC50" s="179"/>
      <c r="FID50" s="179"/>
      <c r="FIE50" s="179"/>
      <c r="FIF50" s="179"/>
      <c r="FIG50" s="179"/>
      <c r="FIH50" s="179"/>
      <c r="FII50" s="179"/>
      <c r="FIJ50" s="179"/>
      <c r="FIK50" s="179"/>
      <c r="FIL50" s="179"/>
      <c r="FIM50" s="179"/>
      <c r="FIN50" s="179"/>
      <c r="FIO50" s="179"/>
      <c r="FIP50" s="179"/>
      <c r="FIQ50" s="179"/>
      <c r="FIR50" s="179"/>
      <c r="FIS50" s="179"/>
      <c r="FIT50" s="179"/>
      <c r="FIU50" s="179"/>
      <c r="FIV50" s="179"/>
      <c r="FIW50" s="179"/>
      <c r="FIX50" s="179"/>
      <c r="FIY50" s="179"/>
      <c r="FIZ50" s="179"/>
      <c r="FJA50" s="179"/>
      <c r="FJB50" s="179"/>
      <c r="FJC50" s="179"/>
      <c r="FJD50" s="179"/>
      <c r="FJE50" s="179"/>
      <c r="FJF50" s="179"/>
      <c r="FJG50" s="179"/>
      <c r="FJH50" s="179"/>
      <c r="FJI50" s="179"/>
      <c r="FJJ50" s="179"/>
      <c r="FJK50" s="179"/>
      <c r="FJL50" s="179"/>
      <c r="FJM50" s="179"/>
      <c r="FJN50" s="179"/>
      <c r="FJO50" s="179"/>
      <c r="FJP50" s="179"/>
      <c r="FJQ50" s="179"/>
      <c r="FJR50" s="179"/>
      <c r="FJS50" s="179"/>
      <c r="FJT50" s="179"/>
      <c r="FJU50" s="179"/>
      <c r="FJV50" s="179"/>
      <c r="FJW50" s="179"/>
      <c r="FJX50" s="179"/>
      <c r="FJY50" s="179"/>
      <c r="FJZ50" s="179"/>
      <c r="FKA50" s="179"/>
      <c r="FKB50" s="179"/>
      <c r="FKC50" s="179"/>
      <c r="FKD50" s="179"/>
      <c r="FKE50" s="179"/>
      <c r="FKF50" s="179"/>
      <c r="FKG50" s="179"/>
      <c r="FKH50" s="179"/>
      <c r="FKI50" s="179"/>
      <c r="FKJ50" s="179"/>
      <c r="FKK50" s="179"/>
      <c r="FKL50" s="179"/>
      <c r="FKM50" s="179"/>
      <c r="FKN50" s="179"/>
      <c r="FKO50" s="179"/>
      <c r="FKP50" s="179"/>
      <c r="FKQ50" s="179"/>
      <c r="FKR50" s="179"/>
      <c r="FKS50" s="179"/>
      <c r="FKT50" s="179"/>
      <c r="FKU50" s="179"/>
      <c r="FKV50" s="179"/>
      <c r="FKW50" s="179"/>
      <c r="FKX50" s="179"/>
      <c r="FKY50" s="179"/>
      <c r="FKZ50" s="179"/>
      <c r="FLA50" s="179"/>
      <c r="FLB50" s="179"/>
      <c r="FLC50" s="179"/>
      <c r="FLD50" s="179"/>
      <c r="FLE50" s="179"/>
      <c r="FLF50" s="179"/>
      <c r="FLG50" s="179"/>
      <c r="FLH50" s="179"/>
      <c r="FLI50" s="179"/>
      <c r="FLJ50" s="179"/>
      <c r="FLK50" s="179"/>
      <c r="FLL50" s="179"/>
      <c r="FLM50" s="179"/>
      <c r="FLN50" s="179"/>
      <c r="FLO50" s="179"/>
      <c r="FLP50" s="179"/>
      <c r="FLQ50" s="179"/>
      <c r="FLR50" s="179"/>
      <c r="FLS50" s="179"/>
      <c r="FLT50" s="179"/>
      <c r="FLU50" s="179"/>
      <c r="FLV50" s="179"/>
      <c r="FLW50" s="179"/>
      <c r="FLX50" s="179"/>
      <c r="FLY50" s="179"/>
      <c r="FLZ50" s="179"/>
      <c r="FMA50" s="179"/>
      <c r="FMB50" s="179"/>
      <c r="FMC50" s="179"/>
      <c r="FMD50" s="179"/>
      <c r="FME50" s="179"/>
      <c r="FMF50" s="179"/>
      <c r="FMG50" s="179"/>
      <c r="FMH50" s="179"/>
      <c r="FMI50" s="179"/>
      <c r="FMJ50" s="179"/>
      <c r="FMK50" s="179"/>
      <c r="FML50" s="179"/>
      <c r="FMM50" s="179"/>
      <c r="FMN50" s="179"/>
      <c r="FMO50" s="179"/>
      <c r="FMP50" s="179"/>
      <c r="FMQ50" s="179"/>
      <c r="FMR50" s="179"/>
      <c r="FMS50" s="179"/>
      <c r="FMT50" s="179"/>
      <c r="FMU50" s="179"/>
      <c r="FMV50" s="179"/>
      <c r="FMW50" s="179"/>
      <c r="FMX50" s="179"/>
      <c r="FMY50" s="179"/>
      <c r="FMZ50" s="179"/>
      <c r="FNA50" s="179"/>
      <c r="FNB50" s="179"/>
      <c r="FNC50" s="179"/>
      <c r="FND50" s="179"/>
      <c r="FNE50" s="179"/>
      <c r="FNF50" s="179"/>
      <c r="FNG50" s="179"/>
      <c r="FNH50" s="179"/>
      <c r="FNI50" s="179"/>
      <c r="FNJ50" s="179"/>
      <c r="FNK50" s="179"/>
      <c r="FNL50" s="179"/>
      <c r="FNM50" s="179"/>
      <c r="FNN50" s="179"/>
      <c r="FNO50" s="179"/>
      <c r="FNP50" s="179"/>
      <c r="FNQ50" s="179"/>
      <c r="FNR50" s="179"/>
      <c r="FNS50" s="179"/>
      <c r="FNT50" s="179"/>
      <c r="FNU50" s="179"/>
      <c r="FNV50" s="179"/>
      <c r="FNW50" s="179"/>
      <c r="FNX50" s="179"/>
      <c r="FNY50" s="179"/>
      <c r="FNZ50" s="179"/>
      <c r="FOA50" s="179"/>
      <c r="FOB50" s="179"/>
      <c r="FOC50" s="179"/>
      <c r="FOD50" s="179"/>
      <c r="FOE50" s="179"/>
      <c r="FOF50" s="179"/>
      <c r="FOG50" s="179"/>
      <c r="FOH50" s="179"/>
      <c r="FOI50" s="179"/>
      <c r="FOJ50" s="179"/>
      <c r="FOK50" s="179"/>
      <c r="FOL50" s="179"/>
      <c r="FOM50" s="179"/>
      <c r="FON50" s="179"/>
      <c r="FOO50" s="179"/>
      <c r="FOP50" s="179"/>
      <c r="FOQ50" s="179"/>
      <c r="FOR50" s="179"/>
      <c r="FOS50" s="179"/>
      <c r="FOT50" s="179"/>
      <c r="FOU50" s="179"/>
      <c r="FOV50" s="179"/>
      <c r="FOW50" s="179"/>
      <c r="FOX50" s="179"/>
      <c r="FOY50" s="179"/>
      <c r="FOZ50" s="179"/>
      <c r="FPA50" s="179"/>
      <c r="FPB50" s="179"/>
      <c r="FPC50" s="179"/>
      <c r="FPD50" s="179"/>
      <c r="FPE50" s="179"/>
      <c r="FPF50" s="179"/>
      <c r="FPG50" s="179"/>
      <c r="FPH50" s="179"/>
      <c r="FPI50" s="179"/>
      <c r="FPJ50" s="179"/>
      <c r="FPK50" s="179"/>
      <c r="FPL50" s="179"/>
      <c r="FPM50" s="179"/>
      <c r="FPN50" s="179"/>
      <c r="FPO50" s="179"/>
      <c r="FPP50" s="179"/>
      <c r="FPQ50" s="179"/>
      <c r="FPR50" s="179"/>
      <c r="FPS50" s="179"/>
      <c r="FPT50" s="179"/>
      <c r="FPU50" s="179"/>
      <c r="FPV50" s="179"/>
      <c r="FPW50" s="179"/>
      <c r="FPX50" s="179"/>
      <c r="FPY50" s="179"/>
      <c r="FPZ50" s="179"/>
      <c r="FQA50" s="179"/>
      <c r="FQB50" s="179"/>
      <c r="FQC50" s="179"/>
      <c r="FQD50" s="179"/>
      <c r="FQE50" s="179"/>
      <c r="FQF50" s="179"/>
      <c r="FQG50" s="179"/>
      <c r="FQH50" s="179"/>
      <c r="FQI50" s="179"/>
      <c r="FQJ50" s="179"/>
      <c r="FQK50" s="179"/>
      <c r="FQL50" s="179"/>
      <c r="FQM50" s="179"/>
      <c r="FQN50" s="179"/>
      <c r="FQO50" s="179"/>
      <c r="FQP50" s="179"/>
      <c r="FQQ50" s="179"/>
      <c r="FQR50" s="179"/>
      <c r="FQS50" s="179"/>
      <c r="FQT50" s="179"/>
      <c r="FQU50" s="179"/>
      <c r="FQV50" s="179"/>
      <c r="FQW50" s="179"/>
      <c r="FQX50" s="179"/>
      <c r="FQY50" s="179"/>
      <c r="FQZ50" s="179"/>
      <c r="FRA50" s="179"/>
      <c r="FRB50" s="179"/>
      <c r="FRC50" s="179"/>
      <c r="FRD50" s="179"/>
      <c r="FRE50" s="179"/>
      <c r="FRF50" s="179"/>
      <c r="FRG50" s="179"/>
      <c r="FRH50" s="179"/>
      <c r="FRI50" s="179"/>
      <c r="FRJ50" s="179"/>
      <c r="FRK50" s="179"/>
      <c r="FRL50" s="179"/>
      <c r="FRM50" s="179"/>
      <c r="FRN50" s="179"/>
      <c r="FRO50" s="179"/>
      <c r="FRP50" s="179"/>
      <c r="FRQ50" s="179"/>
      <c r="FRR50" s="179"/>
      <c r="FRS50" s="179"/>
      <c r="FRT50" s="179"/>
      <c r="FRU50" s="179"/>
      <c r="FRV50" s="179"/>
      <c r="FRW50" s="179"/>
      <c r="FRX50" s="179"/>
      <c r="FRY50" s="179"/>
      <c r="FRZ50" s="179"/>
      <c r="FSA50" s="179"/>
      <c r="FSB50" s="179"/>
      <c r="FSC50" s="179"/>
      <c r="FSD50" s="179"/>
      <c r="FSE50" s="179"/>
      <c r="FSF50" s="179"/>
      <c r="FSG50" s="179"/>
      <c r="FSH50" s="179"/>
      <c r="FSI50" s="179"/>
      <c r="FSJ50" s="179"/>
      <c r="FSK50" s="179"/>
      <c r="FSL50" s="179"/>
      <c r="FSM50" s="179"/>
      <c r="FSN50" s="179"/>
      <c r="FSO50" s="179"/>
      <c r="FSP50" s="179"/>
      <c r="FSQ50" s="179"/>
      <c r="FSR50" s="179"/>
      <c r="FSS50" s="179"/>
      <c r="FST50" s="179"/>
      <c r="FSU50" s="179"/>
      <c r="FSV50" s="179"/>
      <c r="FSW50" s="179"/>
      <c r="FSX50" s="179"/>
      <c r="FSY50" s="179"/>
      <c r="FSZ50" s="179"/>
      <c r="FTA50" s="179"/>
      <c r="FTB50" s="179"/>
      <c r="FTC50" s="179"/>
      <c r="FTD50" s="179"/>
      <c r="FTE50" s="179"/>
      <c r="FTF50" s="179"/>
      <c r="FTG50" s="179"/>
      <c r="FTH50" s="179"/>
      <c r="FTI50" s="179"/>
      <c r="FTJ50" s="179"/>
      <c r="FTK50" s="179"/>
      <c r="FTL50" s="179"/>
      <c r="FTM50" s="179"/>
      <c r="FTN50" s="179"/>
      <c r="FTO50" s="179"/>
      <c r="FTP50" s="179"/>
      <c r="FTQ50" s="179"/>
      <c r="FTR50" s="179"/>
      <c r="FTS50" s="179"/>
      <c r="FTT50" s="179"/>
      <c r="FTU50" s="179"/>
      <c r="FTV50" s="179"/>
      <c r="FTW50" s="179"/>
      <c r="FTX50" s="179"/>
      <c r="FTY50" s="179"/>
      <c r="FTZ50" s="179"/>
      <c r="FUA50" s="179"/>
      <c r="FUB50" s="179"/>
      <c r="FUC50" s="179"/>
      <c r="FUD50" s="179"/>
      <c r="FUE50" s="179"/>
      <c r="FUF50" s="179"/>
      <c r="FUG50" s="179"/>
      <c r="FUH50" s="179"/>
      <c r="FUI50" s="179"/>
      <c r="FUJ50" s="179"/>
      <c r="FUK50" s="179"/>
      <c r="FUL50" s="179"/>
      <c r="FUM50" s="179"/>
      <c r="FUN50" s="179"/>
      <c r="FUO50" s="179"/>
      <c r="FUP50" s="179"/>
      <c r="FUQ50" s="179"/>
      <c r="FUR50" s="179"/>
      <c r="FUS50" s="179"/>
      <c r="FUT50" s="179"/>
      <c r="FUU50" s="179"/>
      <c r="FUV50" s="179"/>
      <c r="FUW50" s="179"/>
      <c r="FUX50" s="179"/>
      <c r="FUY50" s="179"/>
      <c r="FUZ50" s="179"/>
      <c r="FVA50" s="179"/>
      <c r="FVB50" s="179"/>
      <c r="FVC50" s="179"/>
      <c r="FVD50" s="179"/>
      <c r="FVE50" s="179"/>
      <c r="FVF50" s="179"/>
      <c r="FVG50" s="179"/>
      <c r="FVH50" s="179"/>
      <c r="FVI50" s="179"/>
      <c r="FVJ50" s="179"/>
      <c r="FVK50" s="179"/>
      <c r="FVL50" s="179"/>
      <c r="FVM50" s="179"/>
      <c r="FVN50" s="179"/>
      <c r="FVO50" s="179"/>
      <c r="FVP50" s="179"/>
      <c r="FVQ50" s="179"/>
      <c r="FVR50" s="179"/>
      <c r="FVS50" s="179"/>
      <c r="FVT50" s="179"/>
      <c r="FVU50" s="179"/>
      <c r="FVV50" s="179"/>
      <c r="FVW50" s="179"/>
      <c r="FVX50" s="179"/>
      <c r="FVY50" s="179"/>
      <c r="FVZ50" s="179"/>
      <c r="FWA50" s="179"/>
      <c r="FWB50" s="179"/>
      <c r="FWC50" s="179"/>
      <c r="FWD50" s="179"/>
      <c r="FWE50" s="179"/>
      <c r="FWF50" s="179"/>
      <c r="FWG50" s="179"/>
      <c r="FWH50" s="179"/>
      <c r="FWI50" s="179"/>
      <c r="FWJ50" s="179"/>
      <c r="FWK50" s="179"/>
      <c r="FWL50" s="179"/>
      <c r="FWM50" s="179"/>
      <c r="FWN50" s="179"/>
      <c r="FWO50" s="179"/>
      <c r="FWP50" s="179"/>
      <c r="FWQ50" s="179"/>
      <c r="FWR50" s="179"/>
      <c r="FWS50" s="179"/>
      <c r="FWT50" s="179"/>
      <c r="FWU50" s="179"/>
      <c r="FWV50" s="179"/>
      <c r="FWW50" s="179"/>
      <c r="FWX50" s="179"/>
      <c r="FWY50" s="179"/>
      <c r="FWZ50" s="179"/>
      <c r="FXA50" s="179"/>
      <c r="FXB50" s="179"/>
      <c r="FXC50" s="179"/>
      <c r="FXD50" s="179"/>
      <c r="FXE50" s="179"/>
      <c r="FXF50" s="179"/>
      <c r="FXG50" s="179"/>
      <c r="FXH50" s="179"/>
      <c r="FXI50" s="179"/>
      <c r="FXJ50" s="179"/>
      <c r="FXK50" s="179"/>
      <c r="FXL50" s="179"/>
      <c r="FXM50" s="179"/>
      <c r="FXN50" s="179"/>
      <c r="FXO50" s="179"/>
      <c r="FXP50" s="179"/>
      <c r="FXQ50" s="179"/>
      <c r="FXR50" s="179"/>
      <c r="FXS50" s="179"/>
      <c r="FXT50" s="179"/>
      <c r="FXU50" s="179"/>
      <c r="FXV50" s="179"/>
      <c r="FXW50" s="179"/>
      <c r="FXX50" s="179"/>
      <c r="FXY50" s="179"/>
      <c r="FXZ50" s="179"/>
      <c r="FYA50" s="179"/>
      <c r="FYB50" s="179"/>
      <c r="FYC50" s="179"/>
      <c r="FYD50" s="179"/>
      <c r="FYE50" s="179"/>
      <c r="FYF50" s="179"/>
      <c r="FYG50" s="179"/>
      <c r="FYH50" s="179"/>
      <c r="FYI50" s="179"/>
      <c r="FYJ50" s="179"/>
      <c r="FYK50" s="179"/>
      <c r="FYL50" s="179"/>
      <c r="FYM50" s="179"/>
      <c r="FYN50" s="179"/>
      <c r="FYO50" s="179"/>
      <c r="FYP50" s="179"/>
      <c r="FYQ50" s="179"/>
      <c r="FYR50" s="179"/>
      <c r="FYS50" s="179"/>
      <c r="FYT50" s="179"/>
      <c r="FYU50" s="179"/>
      <c r="FYV50" s="179"/>
      <c r="FYW50" s="179"/>
      <c r="FYX50" s="179"/>
      <c r="FYY50" s="179"/>
      <c r="FYZ50" s="179"/>
      <c r="FZA50" s="179"/>
      <c r="FZB50" s="179"/>
      <c r="FZC50" s="179"/>
      <c r="FZD50" s="179"/>
      <c r="FZE50" s="179"/>
      <c r="FZF50" s="179"/>
      <c r="FZG50" s="179"/>
      <c r="FZH50" s="179"/>
      <c r="FZI50" s="179"/>
      <c r="FZJ50" s="179"/>
      <c r="FZK50" s="179"/>
      <c r="FZL50" s="179"/>
      <c r="FZM50" s="179"/>
      <c r="FZN50" s="179"/>
      <c r="FZO50" s="179"/>
      <c r="FZP50" s="179"/>
      <c r="FZQ50" s="179"/>
      <c r="FZR50" s="179"/>
      <c r="FZS50" s="179"/>
      <c r="FZT50" s="179"/>
      <c r="FZU50" s="179"/>
      <c r="FZV50" s="179"/>
      <c r="FZW50" s="179"/>
      <c r="FZX50" s="179"/>
      <c r="FZY50" s="179"/>
      <c r="FZZ50" s="179"/>
      <c r="GAA50" s="179"/>
      <c r="GAB50" s="179"/>
      <c r="GAC50" s="179"/>
      <c r="GAD50" s="179"/>
      <c r="GAE50" s="179"/>
      <c r="GAF50" s="179"/>
      <c r="GAG50" s="179"/>
      <c r="GAH50" s="179"/>
      <c r="GAI50" s="179"/>
      <c r="GAJ50" s="179"/>
      <c r="GAK50" s="179"/>
      <c r="GAL50" s="179"/>
      <c r="GAM50" s="179"/>
      <c r="GAN50" s="179"/>
      <c r="GAO50" s="179"/>
      <c r="GAP50" s="179"/>
      <c r="GAQ50" s="179"/>
      <c r="GAR50" s="179"/>
      <c r="GAS50" s="179"/>
      <c r="GAT50" s="179"/>
      <c r="GAU50" s="179"/>
      <c r="GAV50" s="179"/>
      <c r="GAW50" s="179"/>
      <c r="GAX50" s="179"/>
      <c r="GAY50" s="179"/>
      <c r="GAZ50" s="179"/>
      <c r="GBA50" s="179"/>
      <c r="GBB50" s="179"/>
      <c r="GBC50" s="179"/>
      <c r="GBD50" s="179"/>
      <c r="GBE50" s="179"/>
      <c r="GBF50" s="179"/>
      <c r="GBG50" s="179"/>
      <c r="GBH50" s="179"/>
      <c r="GBI50" s="179"/>
      <c r="GBJ50" s="179"/>
      <c r="GBK50" s="179"/>
      <c r="GBL50" s="179"/>
      <c r="GBM50" s="179"/>
      <c r="GBN50" s="179"/>
      <c r="GBO50" s="179"/>
      <c r="GBP50" s="179"/>
      <c r="GBQ50" s="179"/>
      <c r="GBR50" s="179"/>
      <c r="GBS50" s="179"/>
      <c r="GBT50" s="179"/>
      <c r="GBU50" s="179"/>
      <c r="GBV50" s="179"/>
      <c r="GBW50" s="179"/>
      <c r="GBX50" s="179"/>
      <c r="GBY50" s="179"/>
      <c r="GBZ50" s="179"/>
      <c r="GCA50" s="179"/>
      <c r="GCB50" s="179"/>
      <c r="GCC50" s="179"/>
      <c r="GCD50" s="179"/>
      <c r="GCE50" s="179"/>
      <c r="GCF50" s="179"/>
      <c r="GCG50" s="179"/>
      <c r="GCH50" s="179"/>
      <c r="GCI50" s="179"/>
      <c r="GCJ50" s="179"/>
      <c r="GCK50" s="179"/>
      <c r="GCL50" s="179"/>
      <c r="GCM50" s="179"/>
      <c r="GCN50" s="179"/>
      <c r="GCO50" s="179"/>
      <c r="GCP50" s="179"/>
      <c r="GCQ50" s="179"/>
      <c r="GCR50" s="179"/>
      <c r="GCS50" s="179"/>
      <c r="GCT50" s="179"/>
      <c r="GCU50" s="179"/>
      <c r="GCV50" s="179"/>
      <c r="GCW50" s="179"/>
      <c r="GCX50" s="179"/>
      <c r="GCY50" s="179"/>
      <c r="GCZ50" s="179"/>
      <c r="GDA50" s="179"/>
      <c r="GDB50" s="179"/>
      <c r="GDC50" s="179"/>
      <c r="GDD50" s="179"/>
      <c r="GDE50" s="179"/>
      <c r="GDF50" s="179"/>
      <c r="GDG50" s="179"/>
      <c r="GDH50" s="179"/>
      <c r="GDI50" s="179"/>
      <c r="GDJ50" s="179"/>
      <c r="GDK50" s="179"/>
      <c r="GDL50" s="179"/>
      <c r="GDM50" s="179"/>
      <c r="GDN50" s="179"/>
      <c r="GDO50" s="179"/>
      <c r="GDP50" s="179"/>
      <c r="GDQ50" s="179"/>
      <c r="GDR50" s="179"/>
      <c r="GDS50" s="179"/>
      <c r="GDT50" s="179"/>
      <c r="GDU50" s="179"/>
      <c r="GDV50" s="179"/>
      <c r="GDW50" s="179"/>
      <c r="GDX50" s="179"/>
      <c r="GDY50" s="179"/>
      <c r="GDZ50" s="179"/>
      <c r="GEA50" s="179"/>
      <c r="GEB50" s="179"/>
      <c r="GEC50" s="179"/>
      <c r="GED50" s="179"/>
      <c r="GEE50" s="179"/>
      <c r="GEF50" s="179"/>
      <c r="GEG50" s="179"/>
      <c r="GEH50" s="179"/>
      <c r="GEI50" s="179"/>
      <c r="GEJ50" s="179"/>
      <c r="GEK50" s="179"/>
      <c r="GEL50" s="179"/>
      <c r="GEM50" s="179"/>
      <c r="GEN50" s="179"/>
      <c r="GEO50" s="179"/>
      <c r="GEP50" s="179"/>
      <c r="GEQ50" s="179"/>
      <c r="GER50" s="179"/>
      <c r="GES50" s="179"/>
      <c r="GET50" s="179"/>
      <c r="GEU50" s="179"/>
      <c r="GEV50" s="179"/>
      <c r="GEW50" s="179"/>
      <c r="GEX50" s="179"/>
      <c r="GEY50" s="179"/>
      <c r="GEZ50" s="179"/>
      <c r="GFA50" s="179"/>
      <c r="GFB50" s="179"/>
      <c r="GFC50" s="179"/>
      <c r="GFD50" s="179"/>
      <c r="GFE50" s="179"/>
      <c r="GFF50" s="179"/>
      <c r="GFG50" s="179"/>
      <c r="GFH50" s="179"/>
      <c r="GFI50" s="179"/>
      <c r="GFJ50" s="179"/>
      <c r="GFK50" s="179"/>
      <c r="GFL50" s="179"/>
      <c r="GFM50" s="179"/>
      <c r="GFN50" s="179"/>
      <c r="GFO50" s="179"/>
      <c r="GFP50" s="179"/>
      <c r="GFQ50" s="179"/>
      <c r="GFR50" s="179"/>
      <c r="GFS50" s="179"/>
      <c r="GFT50" s="179"/>
      <c r="GFU50" s="179"/>
      <c r="GFV50" s="179"/>
      <c r="GFW50" s="179"/>
      <c r="GFX50" s="179"/>
      <c r="GFY50" s="179"/>
      <c r="GFZ50" s="179"/>
      <c r="GGA50" s="179"/>
      <c r="GGB50" s="179"/>
      <c r="GGC50" s="179"/>
      <c r="GGD50" s="179"/>
      <c r="GGE50" s="179"/>
      <c r="GGF50" s="179"/>
      <c r="GGG50" s="179"/>
      <c r="GGH50" s="179"/>
      <c r="GGI50" s="179"/>
      <c r="GGJ50" s="179"/>
      <c r="GGK50" s="179"/>
      <c r="GGL50" s="179"/>
      <c r="GGM50" s="179"/>
      <c r="GGN50" s="179"/>
      <c r="GGO50" s="179"/>
      <c r="GGP50" s="179"/>
      <c r="GGQ50" s="179"/>
      <c r="GGR50" s="179"/>
      <c r="GGS50" s="179"/>
      <c r="GGT50" s="179"/>
      <c r="GGU50" s="179"/>
      <c r="GGV50" s="179"/>
      <c r="GGW50" s="179"/>
      <c r="GGX50" s="179"/>
      <c r="GGY50" s="179"/>
      <c r="GGZ50" s="179"/>
      <c r="GHA50" s="179"/>
      <c r="GHB50" s="179"/>
      <c r="GHC50" s="179"/>
      <c r="GHD50" s="179"/>
      <c r="GHE50" s="179"/>
      <c r="GHF50" s="179"/>
      <c r="GHG50" s="179"/>
      <c r="GHH50" s="179"/>
      <c r="GHI50" s="179"/>
      <c r="GHJ50" s="179"/>
      <c r="GHK50" s="179"/>
      <c r="GHL50" s="179"/>
      <c r="GHM50" s="179"/>
      <c r="GHN50" s="179"/>
      <c r="GHO50" s="179"/>
      <c r="GHP50" s="179"/>
      <c r="GHQ50" s="179"/>
      <c r="GHR50" s="179"/>
      <c r="GHS50" s="179"/>
      <c r="GHT50" s="179"/>
      <c r="GHU50" s="179"/>
      <c r="GHV50" s="179"/>
      <c r="GHW50" s="179"/>
      <c r="GHX50" s="179"/>
      <c r="GHY50" s="179"/>
      <c r="GHZ50" s="179"/>
      <c r="GIA50" s="179"/>
      <c r="GIB50" s="179"/>
      <c r="GIC50" s="179"/>
      <c r="GID50" s="179"/>
      <c r="GIE50" s="179"/>
      <c r="GIF50" s="179"/>
      <c r="GIG50" s="179"/>
      <c r="GIH50" s="179"/>
      <c r="GII50" s="179"/>
      <c r="GIJ50" s="179"/>
      <c r="GIK50" s="179"/>
      <c r="GIL50" s="179"/>
      <c r="GIM50" s="179"/>
      <c r="GIN50" s="179"/>
      <c r="GIO50" s="179"/>
      <c r="GIP50" s="179"/>
      <c r="GIQ50" s="179"/>
      <c r="GIR50" s="179"/>
      <c r="GIS50" s="179"/>
      <c r="GIT50" s="179"/>
      <c r="GIU50" s="179"/>
      <c r="GIV50" s="179"/>
      <c r="GIW50" s="179"/>
      <c r="GIX50" s="179"/>
      <c r="GIY50" s="179"/>
      <c r="GIZ50" s="179"/>
      <c r="GJA50" s="179"/>
      <c r="GJB50" s="179"/>
      <c r="GJC50" s="179"/>
      <c r="GJD50" s="179"/>
      <c r="GJE50" s="179"/>
      <c r="GJF50" s="179"/>
      <c r="GJG50" s="179"/>
      <c r="GJH50" s="179"/>
      <c r="GJI50" s="179"/>
      <c r="GJJ50" s="179"/>
      <c r="GJK50" s="179"/>
      <c r="GJL50" s="179"/>
      <c r="GJM50" s="179"/>
      <c r="GJN50" s="179"/>
      <c r="GJO50" s="179"/>
      <c r="GJP50" s="179"/>
      <c r="GJQ50" s="179"/>
      <c r="GJR50" s="179"/>
      <c r="GJS50" s="179"/>
      <c r="GJT50" s="179"/>
      <c r="GJU50" s="179"/>
      <c r="GJV50" s="179"/>
      <c r="GJW50" s="179"/>
      <c r="GJX50" s="179"/>
      <c r="GJY50" s="179"/>
      <c r="GJZ50" s="179"/>
      <c r="GKA50" s="179"/>
      <c r="GKB50" s="179"/>
      <c r="GKC50" s="179"/>
      <c r="GKD50" s="179"/>
      <c r="GKE50" s="179"/>
      <c r="GKF50" s="179"/>
      <c r="GKG50" s="179"/>
      <c r="GKH50" s="179"/>
      <c r="GKI50" s="179"/>
      <c r="GKJ50" s="179"/>
      <c r="GKK50" s="179"/>
      <c r="GKL50" s="179"/>
      <c r="GKM50" s="179"/>
      <c r="GKN50" s="179"/>
      <c r="GKO50" s="179"/>
      <c r="GKP50" s="179"/>
      <c r="GKQ50" s="179"/>
      <c r="GKR50" s="179"/>
      <c r="GKS50" s="179"/>
      <c r="GKT50" s="179"/>
      <c r="GKU50" s="179"/>
      <c r="GKV50" s="179"/>
      <c r="GKW50" s="179"/>
      <c r="GKX50" s="179"/>
      <c r="GKY50" s="179"/>
      <c r="GKZ50" s="179"/>
      <c r="GLA50" s="179"/>
      <c r="GLB50" s="179"/>
      <c r="GLC50" s="179"/>
      <c r="GLD50" s="179"/>
      <c r="GLE50" s="179"/>
      <c r="GLF50" s="179"/>
      <c r="GLG50" s="179"/>
      <c r="GLH50" s="179"/>
      <c r="GLI50" s="179"/>
      <c r="GLJ50" s="179"/>
      <c r="GLK50" s="179"/>
      <c r="GLL50" s="179"/>
      <c r="GLM50" s="179"/>
      <c r="GLN50" s="179"/>
      <c r="GLO50" s="179"/>
      <c r="GLP50" s="179"/>
      <c r="GLQ50" s="179"/>
      <c r="GLR50" s="179"/>
      <c r="GLS50" s="179"/>
      <c r="GLT50" s="179"/>
      <c r="GLU50" s="179"/>
      <c r="GLV50" s="179"/>
      <c r="GLW50" s="179"/>
      <c r="GLX50" s="179"/>
      <c r="GLY50" s="179"/>
      <c r="GLZ50" s="179"/>
      <c r="GMA50" s="179"/>
      <c r="GMB50" s="179"/>
      <c r="GMC50" s="179"/>
      <c r="GMD50" s="179"/>
      <c r="GME50" s="179"/>
      <c r="GMF50" s="179"/>
      <c r="GMG50" s="179"/>
      <c r="GMH50" s="179"/>
      <c r="GMI50" s="179"/>
      <c r="GMJ50" s="179"/>
      <c r="GMK50" s="179"/>
      <c r="GML50" s="179"/>
      <c r="GMM50" s="179"/>
      <c r="GMN50" s="179"/>
      <c r="GMO50" s="179"/>
      <c r="GMP50" s="179"/>
      <c r="GMQ50" s="179"/>
      <c r="GMR50" s="179"/>
      <c r="GMS50" s="179"/>
      <c r="GMT50" s="179"/>
      <c r="GMU50" s="179"/>
      <c r="GMV50" s="179"/>
      <c r="GMW50" s="179"/>
      <c r="GMX50" s="179"/>
      <c r="GMY50" s="179"/>
      <c r="GMZ50" s="179"/>
      <c r="GNA50" s="179"/>
      <c r="GNB50" s="179"/>
      <c r="GNC50" s="179"/>
      <c r="GND50" s="179"/>
      <c r="GNE50" s="179"/>
      <c r="GNF50" s="179"/>
      <c r="GNG50" s="179"/>
      <c r="GNH50" s="179"/>
      <c r="GNI50" s="179"/>
      <c r="GNJ50" s="179"/>
      <c r="GNK50" s="179"/>
      <c r="GNL50" s="179"/>
      <c r="GNM50" s="179"/>
      <c r="GNN50" s="179"/>
      <c r="GNO50" s="179"/>
      <c r="GNP50" s="179"/>
      <c r="GNQ50" s="179"/>
      <c r="GNR50" s="179"/>
      <c r="GNS50" s="179"/>
      <c r="GNT50" s="179"/>
      <c r="GNU50" s="179"/>
      <c r="GNV50" s="179"/>
      <c r="GNW50" s="179"/>
      <c r="GNX50" s="179"/>
      <c r="GNY50" s="179"/>
      <c r="GNZ50" s="179"/>
      <c r="GOA50" s="179"/>
      <c r="GOB50" s="179"/>
      <c r="GOC50" s="179"/>
      <c r="GOD50" s="179"/>
      <c r="GOE50" s="179"/>
      <c r="GOF50" s="179"/>
      <c r="GOG50" s="179"/>
      <c r="GOH50" s="179"/>
      <c r="GOI50" s="179"/>
      <c r="GOJ50" s="179"/>
      <c r="GOK50" s="179"/>
      <c r="GOL50" s="179"/>
      <c r="GOM50" s="179"/>
      <c r="GON50" s="179"/>
      <c r="GOO50" s="179"/>
      <c r="GOP50" s="179"/>
      <c r="GOQ50" s="179"/>
      <c r="GOR50" s="179"/>
      <c r="GOS50" s="179"/>
      <c r="GOT50" s="179"/>
      <c r="GOU50" s="179"/>
      <c r="GOV50" s="179"/>
      <c r="GOW50" s="179"/>
      <c r="GOX50" s="179"/>
      <c r="GOY50" s="179"/>
      <c r="GOZ50" s="179"/>
      <c r="GPA50" s="179"/>
      <c r="GPB50" s="179"/>
      <c r="GPC50" s="179"/>
      <c r="GPD50" s="179"/>
      <c r="GPE50" s="179"/>
      <c r="GPF50" s="179"/>
      <c r="GPG50" s="179"/>
      <c r="GPH50" s="179"/>
      <c r="GPI50" s="179"/>
      <c r="GPJ50" s="179"/>
      <c r="GPK50" s="179"/>
      <c r="GPL50" s="179"/>
      <c r="GPM50" s="179"/>
      <c r="GPN50" s="179"/>
      <c r="GPO50" s="179"/>
      <c r="GPP50" s="179"/>
      <c r="GPQ50" s="179"/>
      <c r="GPR50" s="179"/>
      <c r="GPS50" s="179"/>
      <c r="GPT50" s="179"/>
      <c r="GPU50" s="179"/>
      <c r="GPV50" s="179"/>
      <c r="GPW50" s="179"/>
      <c r="GPX50" s="179"/>
      <c r="GPY50" s="179"/>
      <c r="GPZ50" s="179"/>
      <c r="GQA50" s="179"/>
      <c r="GQB50" s="179"/>
      <c r="GQC50" s="179"/>
      <c r="GQD50" s="179"/>
      <c r="GQE50" s="179"/>
      <c r="GQF50" s="179"/>
      <c r="GQG50" s="179"/>
      <c r="GQH50" s="179"/>
      <c r="GQI50" s="179"/>
      <c r="GQJ50" s="179"/>
      <c r="GQK50" s="179"/>
      <c r="GQL50" s="179"/>
      <c r="GQM50" s="179"/>
      <c r="GQN50" s="179"/>
      <c r="GQO50" s="179"/>
      <c r="GQP50" s="179"/>
      <c r="GQQ50" s="179"/>
      <c r="GQR50" s="179"/>
      <c r="GQS50" s="179"/>
      <c r="GQT50" s="179"/>
      <c r="GQU50" s="179"/>
      <c r="GQV50" s="179"/>
      <c r="GQW50" s="179"/>
      <c r="GQX50" s="179"/>
      <c r="GQY50" s="179"/>
      <c r="GQZ50" s="179"/>
      <c r="GRA50" s="179"/>
      <c r="GRB50" s="179"/>
      <c r="GRC50" s="179"/>
      <c r="GRD50" s="179"/>
      <c r="GRE50" s="179"/>
      <c r="GRF50" s="179"/>
      <c r="GRG50" s="179"/>
      <c r="GRH50" s="179"/>
      <c r="GRI50" s="179"/>
      <c r="GRJ50" s="179"/>
      <c r="GRK50" s="179"/>
      <c r="GRL50" s="179"/>
      <c r="GRM50" s="179"/>
      <c r="GRN50" s="179"/>
      <c r="GRO50" s="179"/>
      <c r="GRP50" s="179"/>
      <c r="GRQ50" s="179"/>
      <c r="GRR50" s="179"/>
      <c r="GRS50" s="179"/>
      <c r="GRT50" s="179"/>
      <c r="GRU50" s="179"/>
      <c r="GRV50" s="179"/>
      <c r="GRW50" s="179"/>
      <c r="GRX50" s="179"/>
      <c r="GRY50" s="179"/>
      <c r="GRZ50" s="179"/>
      <c r="GSA50" s="179"/>
      <c r="GSB50" s="179"/>
      <c r="GSC50" s="179"/>
      <c r="GSD50" s="179"/>
      <c r="GSE50" s="179"/>
      <c r="GSF50" s="179"/>
      <c r="GSG50" s="179"/>
      <c r="GSH50" s="179"/>
      <c r="GSI50" s="179"/>
      <c r="GSJ50" s="179"/>
      <c r="GSK50" s="179"/>
      <c r="GSL50" s="179"/>
      <c r="GSM50" s="179"/>
      <c r="GSN50" s="179"/>
      <c r="GSO50" s="179"/>
      <c r="GSP50" s="179"/>
      <c r="GSQ50" s="179"/>
      <c r="GSR50" s="179"/>
      <c r="GSS50" s="179"/>
      <c r="GST50" s="179"/>
      <c r="GSU50" s="179"/>
      <c r="GSV50" s="179"/>
      <c r="GSW50" s="179"/>
      <c r="GSX50" s="179"/>
      <c r="GSY50" s="179"/>
      <c r="GSZ50" s="179"/>
      <c r="GTA50" s="179"/>
      <c r="GTB50" s="179"/>
      <c r="GTC50" s="179"/>
      <c r="GTD50" s="179"/>
      <c r="GTE50" s="179"/>
      <c r="GTF50" s="179"/>
      <c r="GTG50" s="179"/>
      <c r="GTH50" s="179"/>
      <c r="GTI50" s="179"/>
      <c r="GTJ50" s="179"/>
      <c r="GTK50" s="179"/>
      <c r="GTL50" s="179"/>
      <c r="GTM50" s="179"/>
      <c r="GTN50" s="179"/>
      <c r="GTO50" s="179"/>
      <c r="GTP50" s="179"/>
      <c r="GTQ50" s="179"/>
      <c r="GTR50" s="179"/>
      <c r="GTS50" s="179"/>
      <c r="GTT50" s="179"/>
      <c r="GTU50" s="179"/>
      <c r="GTV50" s="179"/>
      <c r="GTW50" s="179"/>
      <c r="GTX50" s="179"/>
      <c r="GTY50" s="179"/>
      <c r="GTZ50" s="179"/>
      <c r="GUA50" s="179"/>
      <c r="GUB50" s="179"/>
      <c r="GUC50" s="179"/>
      <c r="GUD50" s="179"/>
      <c r="GUE50" s="179"/>
      <c r="GUF50" s="179"/>
      <c r="GUG50" s="179"/>
      <c r="GUH50" s="179"/>
      <c r="GUI50" s="179"/>
      <c r="GUJ50" s="179"/>
      <c r="GUK50" s="179"/>
      <c r="GUL50" s="179"/>
      <c r="GUM50" s="179"/>
      <c r="GUN50" s="179"/>
      <c r="GUO50" s="179"/>
      <c r="GUP50" s="179"/>
      <c r="GUQ50" s="179"/>
      <c r="GUR50" s="179"/>
      <c r="GUS50" s="179"/>
      <c r="GUT50" s="179"/>
      <c r="GUU50" s="179"/>
      <c r="GUV50" s="179"/>
      <c r="GUW50" s="179"/>
      <c r="GUX50" s="179"/>
      <c r="GUY50" s="179"/>
      <c r="GUZ50" s="179"/>
      <c r="GVA50" s="179"/>
      <c r="GVB50" s="179"/>
      <c r="GVC50" s="179"/>
      <c r="GVD50" s="179"/>
      <c r="GVE50" s="179"/>
      <c r="GVF50" s="179"/>
      <c r="GVG50" s="179"/>
      <c r="GVH50" s="179"/>
      <c r="GVI50" s="179"/>
      <c r="GVJ50" s="179"/>
      <c r="GVK50" s="179"/>
      <c r="GVL50" s="179"/>
      <c r="GVM50" s="179"/>
      <c r="GVN50" s="179"/>
      <c r="GVO50" s="179"/>
      <c r="GVP50" s="179"/>
      <c r="GVQ50" s="179"/>
      <c r="GVR50" s="179"/>
      <c r="GVS50" s="179"/>
      <c r="GVT50" s="179"/>
      <c r="GVU50" s="179"/>
      <c r="GVV50" s="179"/>
      <c r="GVW50" s="179"/>
      <c r="GVX50" s="179"/>
      <c r="GVY50" s="179"/>
      <c r="GVZ50" s="179"/>
      <c r="GWA50" s="179"/>
      <c r="GWB50" s="179"/>
      <c r="GWC50" s="179"/>
      <c r="GWD50" s="179"/>
      <c r="GWE50" s="179"/>
      <c r="GWF50" s="179"/>
      <c r="GWG50" s="179"/>
      <c r="GWH50" s="179"/>
      <c r="GWI50" s="179"/>
      <c r="GWJ50" s="179"/>
      <c r="GWK50" s="179"/>
      <c r="GWL50" s="179"/>
      <c r="GWM50" s="179"/>
      <c r="GWN50" s="179"/>
      <c r="GWO50" s="179"/>
      <c r="GWP50" s="179"/>
      <c r="GWQ50" s="179"/>
      <c r="GWR50" s="179"/>
      <c r="GWS50" s="179"/>
      <c r="GWT50" s="179"/>
      <c r="GWU50" s="179"/>
      <c r="GWV50" s="179"/>
      <c r="GWW50" s="179"/>
      <c r="GWX50" s="179"/>
      <c r="GWY50" s="179"/>
      <c r="GWZ50" s="179"/>
      <c r="GXA50" s="179"/>
      <c r="GXB50" s="179"/>
      <c r="GXC50" s="179"/>
      <c r="GXD50" s="179"/>
      <c r="GXE50" s="179"/>
      <c r="GXF50" s="179"/>
      <c r="GXG50" s="179"/>
      <c r="GXH50" s="179"/>
      <c r="GXI50" s="179"/>
      <c r="GXJ50" s="179"/>
      <c r="GXK50" s="179"/>
      <c r="GXL50" s="179"/>
      <c r="GXM50" s="179"/>
      <c r="GXN50" s="179"/>
      <c r="GXO50" s="179"/>
      <c r="GXP50" s="179"/>
      <c r="GXQ50" s="179"/>
      <c r="GXR50" s="179"/>
      <c r="GXS50" s="179"/>
      <c r="GXT50" s="179"/>
      <c r="GXU50" s="179"/>
      <c r="GXV50" s="179"/>
      <c r="GXW50" s="179"/>
      <c r="GXX50" s="179"/>
      <c r="GXY50" s="179"/>
      <c r="GXZ50" s="179"/>
      <c r="GYA50" s="179"/>
      <c r="GYB50" s="179"/>
      <c r="GYC50" s="179"/>
      <c r="GYD50" s="179"/>
      <c r="GYE50" s="179"/>
      <c r="GYF50" s="179"/>
      <c r="GYG50" s="179"/>
      <c r="GYH50" s="179"/>
      <c r="GYI50" s="179"/>
      <c r="GYJ50" s="179"/>
      <c r="GYK50" s="179"/>
      <c r="GYL50" s="179"/>
      <c r="GYM50" s="179"/>
      <c r="GYN50" s="179"/>
      <c r="GYO50" s="179"/>
      <c r="GYP50" s="179"/>
      <c r="GYQ50" s="179"/>
      <c r="GYR50" s="179"/>
      <c r="GYS50" s="179"/>
      <c r="GYT50" s="179"/>
      <c r="GYU50" s="179"/>
      <c r="GYV50" s="179"/>
      <c r="GYW50" s="179"/>
      <c r="GYX50" s="179"/>
      <c r="GYY50" s="179"/>
      <c r="GYZ50" s="179"/>
      <c r="GZA50" s="179"/>
      <c r="GZB50" s="179"/>
      <c r="GZC50" s="179"/>
      <c r="GZD50" s="179"/>
      <c r="GZE50" s="179"/>
      <c r="GZF50" s="179"/>
      <c r="GZG50" s="179"/>
      <c r="GZH50" s="179"/>
      <c r="GZI50" s="179"/>
      <c r="GZJ50" s="179"/>
      <c r="GZK50" s="179"/>
      <c r="GZL50" s="179"/>
      <c r="GZM50" s="179"/>
      <c r="GZN50" s="179"/>
      <c r="GZO50" s="179"/>
      <c r="GZP50" s="179"/>
      <c r="GZQ50" s="179"/>
      <c r="GZR50" s="179"/>
      <c r="GZS50" s="179"/>
      <c r="GZT50" s="179"/>
      <c r="GZU50" s="179"/>
      <c r="GZV50" s="179"/>
      <c r="GZW50" s="179"/>
      <c r="GZX50" s="179"/>
      <c r="GZY50" s="179"/>
      <c r="GZZ50" s="179"/>
      <c r="HAA50" s="179"/>
      <c r="HAB50" s="179"/>
      <c r="HAC50" s="179"/>
      <c r="HAD50" s="179"/>
      <c r="HAE50" s="179"/>
      <c r="HAF50" s="179"/>
      <c r="HAG50" s="179"/>
      <c r="HAH50" s="179"/>
      <c r="HAI50" s="179"/>
      <c r="HAJ50" s="179"/>
      <c r="HAK50" s="179"/>
      <c r="HAL50" s="179"/>
      <c r="HAM50" s="179"/>
      <c r="HAN50" s="179"/>
      <c r="HAO50" s="179"/>
      <c r="HAP50" s="179"/>
      <c r="HAQ50" s="179"/>
      <c r="HAR50" s="179"/>
      <c r="HAS50" s="179"/>
      <c r="HAT50" s="179"/>
      <c r="HAU50" s="179"/>
      <c r="HAV50" s="179"/>
      <c r="HAW50" s="179"/>
      <c r="HAX50" s="179"/>
      <c r="HAY50" s="179"/>
      <c r="HAZ50" s="179"/>
      <c r="HBA50" s="179"/>
      <c r="HBB50" s="179"/>
      <c r="HBC50" s="179"/>
      <c r="HBD50" s="179"/>
      <c r="HBE50" s="179"/>
      <c r="HBF50" s="179"/>
      <c r="HBG50" s="179"/>
      <c r="HBH50" s="179"/>
      <c r="HBI50" s="179"/>
      <c r="HBJ50" s="179"/>
      <c r="HBK50" s="179"/>
      <c r="HBL50" s="179"/>
      <c r="HBM50" s="179"/>
      <c r="HBN50" s="179"/>
      <c r="HBO50" s="179"/>
      <c r="HBP50" s="179"/>
      <c r="HBQ50" s="179"/>
      <c r="HBR50" s="179"/>
      <c r="HBS50" s="179"/>
      <c r="HBT50" s="179"/>
      <c r="HBU50" s="179"/>
      <c r="HBV50" s="179"/>
      <c r="HBW50" s="179"/>
      <c r="HBX50" s="179"/>
      <c r="HBY50" s="179"/>
      <c r="HBZ50" s="179"/>
      <c r="HCA50" s="179"/>
      <c r="HCB50" s="179"/>
      <c r="HCC50" s="179"/>
      <c r="HCD50" s="179"/>
      <c r="HCE50" s="179"/>
      <c r="HCF50" s="179"/>
      <c r="HCG50" s="179"/>
      <c r="HCH50" s="179"/>
      <c r="HCI50" s="179"/>
      <c r="HCJ50" s="179"/>
      <c r="HCK50" s="179"/>
      <c r="HCL50" s="179"/>
      <c r="HCM50" s="179"/>
      <c r="HCN50" s="179"/>
      <c r="HCO50" s="179"/>
      <c r="HCP50" s="179"/>
      <c r="HCQ50" s="179"/>
      <c r="HCR50" s="179"/>
      <c r="HCS50" s="179"/>
      <c r="HCT50" s="179"/>
      <c r="HCU50" s="179"/>
      <c r="HCV50" s="179"/>
      <c r="HCW50" s="179"/>
      <c r="HCX50" s="179"/>
      <c r="HCY50" s="179"/>
      <c r="HCZ50" s="179"/>
      <c r="HDA50" s="179"/>
      <c r="HDB50" s="179"/>
      <c r="HDC50" s="179"/>
      <c r="HDD50" s="179"/>
      <c r="HDE50" s="179"/>
      <c r="HDF50" s="179"/>
      <c r="HDG50" s="179"/>
      <c r="HDH50" s="179"/>
      <c r="HDI50" s="179"/>
      <c r="HDJ50" s="179"/>
      <c r="HDK50" s="179"/>
      <c r="HDL50" s="179"/>
      <c r="HDM50" s="179"/>
      <c r="HDN50" s="179"/>
      <c r="HDO50" s="179"/>
      <c r="HDP50" s="179"/>
      <c r="HDQ50" s="179"/>
      <c r="HDR50" s="179"/>
      <c r="HDS50" s="179"/>
      <c r="HDT50" s="179"/>
      <c r="HDU50" s="179"/>
      <c r="HDV50" s="179"/>
      <c r="HDW50" s="179"/>
      <c r="HDX50" s="179"/>
      <c r="HDY50" s="179"/>
      <c r="HDZ50" s="179"/>
      <c r="HEA50" s="179"/>
      <c r="HEB50" s="179"/>
      <c r="HEC50" s="179"/>
      <c r="HED50" s="179"/>
      <c r="HEE50" s="179"/>
      <c r="HEF50" s="179"/>
      <c r="HEG50" s="179"/>
      <c r="HEH50" s="179"/>
      <c r="HEI50" s="179"/>
      <c r="HEJ50" s="179"/>
      <c r="HEK50" s="179"/>
      <c r="HEL50" s="179"/>
      <c r="HEM50" s="179"/>
      <c r="HEN50" s="179"/>
      <c r="HEO50" s="179"/>
      <c r="HEP50" s="179"/>
      <c r="HEQ50" s="179"/>
      <c r="HER50" s="179"/>
      <c r="HES50" s="179"/>
      <c r="HET50" s="179"/>
      <c r="HEU50" s="179"/>
      <c r="HEV50" s="179"/>
      <c r="HEW50" s="179"/>
      <c r="HEX50" s="179"/>
      <c r="HEY50" s="179"/>
      <c r="HEZ50" s="179"/>
      <c r="HFA50" s="179"/>
      <c r="HFB50" s="179"/>
      <c r="HFC50" s="179"/>
      <c r="HFD50" s="179"/>
      <c r="HFE50" s="179"/>
      <c r="HFF50" s="179"/>
      <c r="HFG50" s="179"/>
      <c r="HFH50" s="179"/>
      <c r="HFI50" s="179"/>
      <c r="HFJ50" s="179"/>
      <c r="HFK50" s="179"/>
      <c r="HFL50" s="179"/>
      <c r="HFM50" s="179"/>
      <c r="HFN50" s="179"/>
      <c r="HFO50" s="179"/>
      <c r="HFP50" s="179"/>
      <c r="HFQ50" s="179"/>
      <c r="HFR50" s="179"/>
      <c r="HFS50" s="179"/>
      <c r="HFT50" s="179"/>
      <c r="HFU50" s="179"/>
      <c r="HFV50" s="179"/>
      <c r="HFW50" s="179"/>
      <c r="HFX50" s="179"/>
      <c r="HFY50" s="179"/>
      <c r="HFZ50" s="179"/>
      <c r="HGA50" s="179"/>
      <c r="HGB50" s="179"/>
      <c r="HGC50" s="179"/>
      <c r="HGD50" s="179"/>
      <c r="HGE50" s="179"/>
      <c r="HGF50" s="179"/>
      <c r="HGG50" s="179"/>
      <c r="HGH50" s="179"/>
      <c r="HGI50" s="179"/>
      <c r="HGJ50" s="179"/>
      <c r="HGK50" s="179"/>
      <c r="HGL50" s="179"/>
      <c r="HGM50" s="179"/>
      <c r="HGN50" s="179"/>
      <c r="HGO50" s="179"/>
      <c r="HGP50" s="179"/>
      <c r="HGQ50" s="179"/>
      <c r="HGR50" s="179"/>
      <c r="HGS50" s="179"/>
      <c r="HGT50" s="179"/>
      <c r="HGU50" s="179"/>
      <c r="HGV50" s="179"/>
      <c r="HGW50" s="179"/>
      <c r="HGX50" s="179"/>
      <c r="HGY50" s="179"/>
      <c r="HGZ50" s="179"/>
      <c r="HHA50" s="179"/>
      <c r="HHB50" s="179"/>
      <c r="HHC50" s="179"/>
      <c r="HHD50" s="179"/>
      <c r="HHE50" s="179"/>
      <c r="HHF50" s="179"/>
      <c r="HHG50" s="179"/>
      <c r="HHH50" s="179"/>
      <c r="HHI50" s="179"/>
      <c r="HHJ50" s="179"/>
      <c r="HHK50" s="179"/>
      <c r="HHL50" s="179"/>
      <c r="HHM50" s="179"/>
      <c r="HHN50" s="179"/>
      <c r="HHO50" s="179"/>
      <c r="HHP50" s="179"/>
      <c r="HHQ50" s="179"/>
      <c r="HHR50" s="179"/>
      <c r="HHS50" s="179"/>
      <c r="HHT50" s="179"/>
      <c r="HHU50" s="179"/>
      <c r="HHV50" s="179"/>
      <c r="HHW50" s="179"/>
      <c r="HHX50" s="179"/>
      <c r="HHY50" s="179"/>
      <c r="HHZ50" s="179"/>
      <c r="HIA50" s="179"/>
      <c r="HIB50" s="179"/>
      <c r="HIC50" s="179"/>
      <c r="HID50" s="179"/>
      <c r="HIE50" s="179"/>
      <c r="HIF50" s="179"/>
      <c r="HIG50" s="179"/>
      <c r="HIH50" s="179"/>
      <c r="HII50" s="179"/>
      <c r="HIJ50" s="179"/>
      <c r="HIK50" s="179"/>
      <c r="HIL50" s="179"/>
      <c r="HIM50" s="179"/>
      <c r="HIN50" s="179"/>
      <c r="HIO50" s="179"/>
      <c r="HIP50" s="179"/>
      <c r="HIQ50" s="179"/>
      <c r="HIR50" s="179"/>
      <c r="HIS50" s="179"/>
      <c r="HIT50" s="179"/>
      <c r="HIU50" s="179"/>
      <c r="HIV50" s="179"/>
      <c r="HIW50" s="179"/>
      <c r="HIX50" s="179"/>
      <c r="HIY50" s="179"/>
      <c r="HIZ50" s="179"/>
      <c r="HJA50" s="179"/>
      <c r="HJB50" s="179"/>
      <c r="HJC50" s="179"/>
      <c r="HJD50" s="179"/>
      <c r="HJE50" s="179"/>
      <c r="HJF50" s="179"/>
      <c r="HJG50" s="179"/>
      <c r="HJH50" s="179"/>
      <c r="HJI50" s="179"/>
      <c r="HJJ50" s="179"/>
      <c r="HJK50" s="179"/>
      <c r="HJL50" s="179"/>
      <c r="HJM50" s="179"/>
      <c r="HJN50" s="179"/>
      <c r="HJO50" s="179"/>
      <c r="HJP50" s="179"/>
      <c r="HJQ50" s="179"/>
      <c r="HJR50" s="179"/>
      <c r="HJS50" s="179"/>
      <c r="HJT50" s="179"/>
      <c r="HJU50" s="179"/>
      <c r="HJV50" s="179"/>
      <c r="HJW50" s="179"/>
      <c r="HJX50" s="179"/>
      <c r="HJY50" s="179"/>
      <c r="HJZ50" s="179"/>
      <c r="HKA50" s="179"/>
      <c r="HKB50" s="179"/>
      <c r="HKC50" s="179"/>
      <c r="HKD50" s="179"/>
      <c r="HKE50" s="179"/>
      <c r="HKF50" s="179"/>
      <c r="HKG50" s="179"/>
      <c r="HKH50" s="179"/>
      <c r="HKI50" s="179"/>
      <c r="HKJ50" s="179"/>
      <c r="HKK50" s="179"/>
      <c r="HKL50" s="179"/>
      <c r="HKM50" s="179"/>
      <c r="HKN50" s="179"/>
      <c r="HKO50" s="179"/>
      <c r="HKP50" s="179"/>
      <c r="HKQ50" s="179"/>
      <c r="HKR50" s="179"/>
      <c r="HKS50" s="179"/>
      <c r="HKT50" s="179"/>
      <c r="HKU50" s="179"/>
      <c r="HKV50" s="179"/>
      <c r="HKW50" s="179"/>
      <c r="HKX50" s="179"/>
      <c r="HKY50" s="179"/>
      <c r="HKZ50" s="179"/>
      <c r="HLA50" s="179"/>
      <c r="HLB50" s="179"/>
      <c r="HLC50" s="179"/>
      <c r="HLD50" s="179"/>
      <c r="HLE50" s="179"/>
      <c r="HLF50" s="179"/>
      <c r="HLG50" s="179"/>
      <c r="HLH50" s="179"/>
      <c r="HLI50" s="179"/>
      <c r="HLJ50" s="179"/>
      <c r="HLK50" s="179"/>
      <c r="HLL50" s="179"/>
      <c r="HLM50" s="179"/>
      <c r="HLN50" s="179"/>
      <c r="HLO50" s="179"/>
      <c r="HLP50" s="179"/>
      <c r="HLQ50" s="179"/>
      <c r="HLR50" s="179"/>
      <c r="HLS50" s="179"/>
      <c r="HLT50" s="179"/>
      <c r="HLU50" s="179"/>
      <c r="HLV50" s="179"/>
      <c r="HLW50" s="179"/>
      <c r="HLX50" s="179"/>
      <c r="HLY50" s="179"/>
      <c r="HLZ50" s="179"/>
      <c r="HMA50" s="179"/>
      <c r="HMB50" s="179"/>
      <c r="HMC50" s="179"/>
      <c r="HMD50" s="179"/>
      <c r="HME50" s="179"/>
      <c r="HMF50" s="179"/>
      <c r="HMG50" s="179"/>
      <c r="HMH50" s="179"/>
      <c r="HMI50" s="179"/>
      <c r="HMJ50" s="179"/>
      <c r="HMK50" s="179"/>
      <c r="HML50" s="179"/>
      <c r="HMM50" s="179"/>
      <c r="HMN50" s="179"/>
      <c r="HMO50" s="179"/>
      <c r="HMP50" s="179"/>
      <c r="HMQ50" s="179"/>
      <c r="HMR50" s="179"/>
      <c r="HMS50" s="179"/>
      <c r="HMT50" s="179"/>
      <c r="HMU50" s="179"/>
      <c r="HMV50" s="179"/>
      <c r="HMW50" s="179"/>
      <c r="HMX50" s="179"/>
      <c r="HMY50" s="179"/>
      <c r="HMZ50" s="179"/>
      <c r="HNA50" s="179"/>
      <c r="HNB50" s="179"/>
      <c r="HNC50" s="179"/>
      <c r="HND50" s="179"/>
      <c r="HNE50" s="179"/>
      <c r="HNF50" s="179"/>
      <c r="HNG50" s="179"/>
      <c r="HNH50" s="179"/>
      <c r="HNI50" s="179"/>
      <c r="HNJ50" s="179"/>
      <c r="HNK50" s="179"/>
      <c r="HNL50" s="179"/>
      <c r="HNM50" s="179"/>
      <c r="HNN50" s="179"/>
      <c r="HNO50" s="179"/>
      <c r="HNP50" s="179"/>
      <c r="HNQ50" s="179"/>
      <c r="HNR50" s="179"/>
      <c r="HNS50" s="179"/>
      <c r="HNT50" s="179"/>
      <c r="HNU50" s="179"/>
      <c r="HNV50" s="179"/>
      <c r="HNW50" s="179"/>
      <c r="HNX50" s="179"/>
      <c r="HNY50" s="179"/>
      <c r="HNZ50" s="179"/>
      <c r="HOA50" s="179"/>
      <c r="HOB50" s="179"/>
      <c r="HOC50" s="179"/>
      <c r="HOD50" s="179"/>
      <c r="HOE50" s="179"/>
      <c r="HOF50" s="179"/>
      <c r="HOG50" s="179"/>
      <c r="HOH50" s="179"/>
      <c r="HOI50" s="179"/>
      <c r="HOJ50" s="179"/>
      <c r="HOK50" s="179"/>
      <c r="HOL50" s="179"/>
      <c r="HOM50" s="179"/>
      <c r="HON50" s="179"/>
      <c r="HOO50" s="179"/>
      <c r="HOP50" s="179"/>
      <c r="HOQ50" s="179"/>
      <c r="HOR50" s="179"/>
      <c r="HOS50" s="179"/>
      <c r="HOT50" s="179"/>
      <c r="HOU50" s="179"/>
      <c r="HOV50" s="179"/>
      <c r="HOW50" s="179"/>
      <c r="HOX50" s="179"/>
      <c r="HOY50" s="179"/>
      <c r="HOZ50" s="179"/>
      <c r="HPA50" s="179"/>
      <c r="HPB50" s="179"/>
      <c r="HPC50" s="179"/>
      <c r="HPD50" s="179"/>
      <c r="HPE50" s="179"/>
      <c r="HPF50" s="179"/>
      <c r="HPG50" s="179"/>
      <c r="HPH50" s="179"/>
      <c r="HPI50" s="179"/>
      <c r="HPJ50" s="179"/>
      <c r="HPK50" s="179"/>
      <c r="HPL50" s="179"/>
      <c r="HPM50" s="179"/>
      <c r="HPN50" s="179"/>
      <c r="HPO50" s="179"/>
      <c r="HPP50" s="179"/>
      <c r="HPQ50" s="179"/>
      <c r="HPR50" s="179"/>
      <c r="HPS50" s="179"/>
      <c r="HPT50" s="179"/>
      <c r="HPU50" s="179"/>
      <c r="HPV50" s="179"/>
      <c r="HPW50" s="179"/>
      <c r="HPX50" s="179"/>
      <c r="HPY50" s="179"/>
      <c r="HPZ50" s="179"/>
      <c r="HQA50" s="179"/>
      <c r="HQB50" s="179"/>
      <c r="HQC50" s="179"/>
      <c r="HQD50" s="179"/>
      <c r="HQE50" s="179"/>
      <c r="HQF50" s="179"/>
      <c r="HQG50" s="179"/>
      <c r="HQH50" s="179"/>
      <c r="HQI50" s="179"/>
      <c r="HQJ50" s="179"/>
      <c r="HQK50" s="179"/>
      <c r="HQL50" s="179"/>
      <c r="HQM50" s="179"/>
      <c r="HQN50" s="179"/>
      <c r="HQO50" s="179"/>
      <c r="HQP50" s="179"/>
      <c r="HQQ50" s="179"/>
      <c r="HQR50" s="179"/>
      <c r="HQS50" s="179"/>
      <c r="HQT50" s="179"/>
      <c r="HQU50" s="179"/>
      <c r="HQV50" s="179"/>
      <c r="HQW50" s="179"/>
      <c r="HQX50" s="179"/>
      <c r="HQY50" s="179"/>
      <c r="HQZ50" s="179"/>
      <c r="HRA50" s="179"/>
      <c r="HRB50" s="179"/>
      <c r="HRC50" s="179"/>
      <c r="HRD50" s="179"/>
      <c r="HRE50" s="179"/>
      <c r="HRF50" s="179"/>
      <c r="HRG50" s="179"/>
      <c r="HRH50" s="179"/>
      <c r="HRI50" s="179"/>
      <c r="HRJ50" s="179"/>
      <c r="HRK50" s="179"/>
      <c r="HRL50" s="179"/>
      <c r="HRM50" s="179"/>
      <c r="HRN50" s="179"/>
      <c r="HRO50" s="179"/>
      <c r="HRP50" s="179"/>
      <c r="HRQ50" s="179"/>
      <c r="HRR50" s="179"/>
      <c r="HRS50" s="179"/>
      <c r="HRT50" s="179"/>
      <c r="HRU50" s="179"/>
      <c r="HRV50" s="179"/>
      <c r="HRW50" s="179"/>
      <c r="HRX50" s="179"/>
      <c r="HRY50" s="179"/>
      <c r="HRZ50" s="179"/>
      <c r="HSA50" s="179"/>
      <c r="HSB50" s="179"/>
      <c r="HSC50" s="179"/>
      <c r="HSD50" s="179"/>
      <c r="HSE50" s="179"/>
      <c r="HSF50" s="179"/>
      <c r="HSG50" s="179"/>
      <c r="HSH50" s="179"/>
      <c r="HSI50" s="179"/>
      <c r="HSJ50" s="179"/>
      <c r="HSK50" s="179"/>
      <c r="HSL50" s="179"/>
      <c r="HSM50" s="179"/>
      <c r="HSN50" s="179"/>
      <c r="HSO50" s="179"/>
      <c r="HSP50" s="179"/>
      <c r="HSQ50" s="179"/>
      <c r="HSR50" s="179"/>
      <c r="HSS50" s="179"/>
      <c r="HST50" s="179"/>
      <c r="HSU50" s="179"/>
      <c r="HSV50" s="179"/>
      <c r="HSW50" s="179"/>
      <c r="HSX50" s="179"/>
      <c r="HSY50" s="179"/>
      <c r="HSZ50" s="179"/>
      <c r="HTA50" s="179"/>
      <c r="HTB50" s="179"/>
      <c r="HTC50" s="179"/>
      <c r="HTD50" s="179"/>
      <c r="HTE50" s="179"/>
      <c r="HTF50" s="179"/>
      <c r="HTG50" s="179"/>
      <c r="HTH50" s="179"/>
      <c r="HTI50" s="179"/>
      <c r="HTJ50" s="179"/>
      <c r="HTK50" s="179"/>
      <c r="HTL50" s="179"/>
      <c r="HTM50" s="179"/>
      <c r="HTN50" s="179"/>
      <c r="HTO50" s="179"/>
      <c r="HTP50" s="179"/>
      <c r="HTQ50" s="179"/>
      <c r="HTR50" s="179"/>
      <c r="HTS50" s="179"/>
      <c r="HTT50" s="179"/>
      <c r="HTU50" s="179"/>
      <c r="HTV50" s="179"/>
      <c r="HTW50" s="179"/>
      <c r="HTX50" s="179"/>
      <c r="HTY50" s="179"/>
      <c r="HTZ50" s="179"/>
      <c r="HUA50" s="179"/>
      <c r="HUB50" s="179"/>
      <c r="HUC50" s="179"/>
      <c r="HUD50" s="179"/>
      <c r="HUE50" s="179"/>
      <c r="HUF50" s="179"/>
      <c r="HUG50" s="179"/>
      <c r="HUH50" s="179"/>
      <c r="HUI50" s="179"/>
      <c r="HUJ50" s="179"/>
      <c r="HUK50" s="179"/>
      <c r="HUL50" s="179"/>
      <c r="HUM50" s="179"/>
      <c r="HUN50" s="179"/>
      <c r="HUO50" s="179"/>
      <c r="HUP50" s="179"/>
      <c r="HUQ50" s="179"/>
      <c r="HUR50" s="179"/>
      <c r="HUS50" s="179"/>
      <c r="HUT50" s="179"/>
      <c r="HUU50" s="179"/>
      <c r="HUV50" s="179"/>
      <c r="HUW50" s="179"/>
      <c r="HUX50" s="179"/>
      <c r="HUY50" s="179"/>
      <c r="HUZ50" s="179"/>
      <c r="HVA50" s="179"/>
      <c r="HVB50" s="179"/>
      <c r="HVC50" s="179"/>
      <c r="HVD50" s="179"/>
      <c r="HVE50" s="179"/>
      <c r="HVF50" s="179"/>
      <c r="HVG50" s="179"/>
      <c r="HVH50" s="179"/>
      <c r="HVI50" s="179"/>
      <c r="HVJ50" s="179"/>
      <c r="HVK50" s="179"/>
      <c r="HVL50" s="179"/>
      <c r="HVM50" s="179"/>
      <c r="HVN50" s="179"/>
      <c r="HVO50" s="179"/>
      <c r="HVP50" s="179"/>
      <c r="HVQ50" s="179"/>
      <c r="HVR50" s="179"/>
      <c r="HVS50" s="179"/>
      <c r="HVT50" s="179"/>
      <c r="HVU50" s="179"/>
      <c r="HVV50" s="179"/>
      <c r="HVW50" s="179"/>
      <c r="HVX50" s="179"/>
      <c r="HVY50" s="179"/>
      <c r="HVZ50" s="179"/>
      <c r="HWA50" s="179"/>
      <c r="HWB50" s="179"/>
      <c r="HWC50" s="179"/>
      <c r="HWD50" s="179"/>
      <c r="HWE50" s="179"/>
      <c r="HWF50" s="179"/>
      <c r="HWG50" s="179"/>
      <c r="HWH50" s="179"/>
      <c r="HWI50" s="179"/>
      <c r="HWJ50" s="179"/>
      <c r="HWK50" s="179"/>
      <c r="HWL50" s="179"/>
      <c r="HWM50" s="179"/>
      <c r="HWN50" s="179"/>
      <c r="HWO50" s="179"/>
      <c r="HWP50" s="179"/>
      <c r="HWQ50" s="179"/>
      <c r="HWR50" s="179"/>
      <c r="HWS50" s="179"/>
      <c r="HWT50" s="179"/>
      <c r="HWU50" s="179"/>
      <c r="HWV50" s="179"/>
      <c r="HWW50" s="179"/>
      <c r="HWX50" s="179"/>
      <c r="HWY50" s="179"/>
      <c r="HWZ50" s="179"/>
      <c r="HXA50" s="179"/>
      <c r="HXB50" s="179"/>
      <c r="HXC50" s="179"/>
      <c r="HXD50" s="179"/>
      <c r="HXE50" s="179"/>
      <c r="HXF50" s="179"/>
      <c r="HXG50" s="179"/>
      <c r="HXH50" s="179"/>
      <c r="HXI50" s="179"/>
      <c r="HXJ50" s="179"/>
      <c r="HXK50" s="179"/>
      <c r="HXL50" s="179"/>
      <c r="HXM50" s="179"/>
      <c r="HXN50" s="179"/>
      <c r="HXO50" s="179"/>
      <c r="HXP50" s="179"/>
      <c r="HXQ50" s="179"/>
      <c r="HXR50" s="179"/>
      <c r="HXS50" s="179"/>
      <c r="HXT50" s="179"/>
      <c r="HXU50" s="179"/>
      <c r="HXV50" s="179"/>
      <c r="HXW50" s="179"/>
      <c r="HXX50" s="179"/>
      <c r="HXY50" s="179"/>
      <c r="HXZ50" s="179"/>
      <c r="HYA50" s="179"/>
      <c r="HYB50" s="179"/>
      <c r="HYC50" s="179"/>
      <c r="HYD50" s="179"/>
      <c r="HYE50" s="179"/>
      <c r="HYF50" s="179"/>
      <c r="HYG50" s="179"/>
      <c r="HYH50" s="179"/>
      <c r="HYI50" s="179"/>
      <c r="HYJ50" s="179"/>
      <c r="HYK50" s="179"/>
      <c r="HYL50" s="179"/>
      <c r="HYM50" s="179"/>
      <c r="HYN50" s="179"/>
      <c r="HYO50" s="179"/>
      <c r="HYP50" s="179"/>
      <c r="HYQ50" s="179"/>
      <c r="HYR50" s="179"/>
      <c r="HYS50" s="179"/>
      <c r="HYT50" s="179"/>
      <c r="HYU50" s="179"/>
      <c r="HYV50" s="179"/>
      <c r="HYW50" s="179"/>
      <c r="HYX50" s="179"/>
      <c r="HYY50" s="179"/>
      <c r="HYZ50" s="179"/>
      <c r="HZA50" s="179"/>
      <c r="HZB50" s="179"/>
      <c r="HZC50" s="179"/>
      <c r="HZD50" s="179"/>
      <c r="HZE50" s="179"/>
      <c r="HZF50" s="179"/>
      <c r="HZG50" s="179"/>
      <c r="HZH50" s="179"/>
      <c r="HZI50" s="179"/>
      <c r="HZJ50" s="179"/>
      <c r="HZK50" s="179"/>
      <c r="HZL50" s="179"/>
      <c r="HZM50" s="179"/>
      <c r="HZN50" s="179"/>
      <c r="HZO50" s="179"/>
      <c r="HZP50" s="179"/>
      <c r="HZQ50" s="179"/>
      <c r="HZR50" s="179"/>
      <c r="HZS50" s="179"/>
      <c r="HZT50" s="179"/>
      <c r="HZU50" s="179"/>
      <c r="HZV50" s="179"/>
      <c r="HZW50" s="179"/>
      <c r="HZX50" s="179"/>
      <c r="HZY50" s="179"/>
      <c r="HZZ50" s="179"/>
      <c r="IAA50" s="179"/>
      <c r="IAB50" s="179"/>
      <c r="IAC50" s="179"/>
      <c r="IAD50" s="179"/>
      <c r="IAE50" s="179"/>
      <c r="IAF50" s="179"/>
      <c r="IAG50" s="179"/>
      <c r="IAH50" s="179"/>
      <c r="IAI50" s="179"/>
      <c r="IAJ50" s="179"/>
      <c r="IAK50" s="179"/>
      <c r="IAL50" s="179"/>
      <c r="IAM50" s="179"/>
      <c r="IAN50" s="179"/>
      <c r="IAO50" s="179"/>
      <c r="IAP50" s="179"/>
      <c r="IAQ50" s="179"/>
      <c r="IAR50" s="179"/>
      <c r="IAS50" s="179"/>
      <c r="IAT50" s="179"/>
      <c r="IAU50" s="179"/>
      <c r="IAV50" s="179"/>
      <c r="IAW50" s="179"/>
      <c r="IAX50" s="179"/>
      <c r="IAY50" s="179"/>
      <c r="IAZ50" s="179"/>
      <c r="IBA50" s="179"/>
      <c r="IBB50" s="179"/>
      <c r="IBC50" s="179"/>
      <c r="IBD50" s="179"/>
      <c r="IBE50" s="179"/>
      <c r="IBF50" s="179"/>
      <c r="IBG50" s="179"/>
      <c r="IBH50" s="179"/>
      <c r="IBI50" s="179"/>
      <c r="IBJ50" s="179"/>
      <c r="IBK50" s="179"/>
      <c r="IBL50" s="179"/>
      <c r="IBM50" s="179"/>
      <c r="IBN50" s="179"/>
      <c r="IBO50" s="179"/>
      <c r="IBP50" s="179"/>
      <c r="IBQ50" s="179"/>
      <c r="IBR50" s="179"/>
      <c r="IBS50" s="179"/>
      <c r="IBT50" s="179"/>
      <c r="IBU50" s="179"/>
      <c r="IBV50" s="179"/>
      <c r="IBW50" s="179"/>
      <c r="IBX50" s="179"/>
      <c r="IBY50" s="179"/>
      <c r="IBZ50" s="179"/>
      <c r="ICA50" s="179"/>
      <c r="ICB50" s="179"/>
      <c r="ICC50" s="179"/>
      <c r="ICD50" s="179"/>
      <c r="ICE50" s="179"/>
      <c r="ICF50" s="179"/>
      <c r="ICG50" s="179"/>
      <c r="ICH50" s="179"/>
      <c r="ICI50" s="179"/>
      <c r="ICJ50" s="179"/>
      <c r="ICK50" s="179"/>
      <c r="ICL50" s="179"/>
      <c r="ICM50" s="179"/>
      <c r="ICN50" s="179"/>
      <c r="ICO50" s="179"/>
      <c r="ICP50" s="179"/>
      <c r="ICQ50" s="179"/>
      <c r="ICR50" s="179"/>
      <c r="ICS50" s="179"/>
      <c r="ICT50" s="179"/>
      <c r="ICU50" s="179"/>
      <c r="ICV50" s="179"/>
      <c r="ICW50" s="179"/>
      <c r="ICX50" s="179"/>
      <c r="ICY50" s="179"/>
      <c r="ICZ50" s="179"/>
      <c r="IDA50" s="179"/>
      <c r="IDB50" s="179"/>
      <c r="IDC50" s="179"/>
      <c r="IDD50" s="179"/>
      <c r="IDE50" s="179"/>
      <c r="IDF50" s="179"/>
      <c r="IDG50" s="179"/>
      <c r="IDH50" s="179"/>
      <c r="IDI50" s="179"/>
      <c r="IDJ50" s="179"/>
      <c r="IDK50" s="179"/>
      <c r="IDL50" s="179"/>
      <c r="IDM50" s="179"/>
      <c r="IDN50" s="179"/>
      <c r="IDO50" s="179"/>
      <c r="IDP50" s="179"/>
      <c r="IDQ50" s="179"/>
      <c r="IDR50" s="179"/>
      <c r="IDS50" s="179"/>
      <c r="IDT50" s="179"/>
      <c r="IDU50" s="179"/>
      <c r="IDV50" s="179"/>
      <c r="IDW50" s="179"/>
      <c r="IDX50" s="179"/>
      <c r="IDY50" s="179"/>
      <c r="IDZ50" s="179"/>
      <c r="IEA50" s="179"/>
      <c r="IEB50" s="179"/>
      <c r="IEC50" s="179"/>
      <c r="IED50" s="179"/>
      <c r="IEE50" s="179"/>
      <c r="IEF50" s="179"/>
      <c r="IEG50" s="179"/>
      <c r="IEH50" s="179"/>
      <c r="IEI50" s="179"/>
      <c r="IEJ50" s="179"/>
      <c r="IEK50" s="179"/>
      <c r="IEL50" s="179"/>
      <c r="IEM50" s="179"/>
      <c r="IEN50" s="179"/>
      <c r="IEO50" s="179"/>
      <c r="IEP50" s="179"/>
      <c r="IEQ50" s="179"/>
      <c r="IER50" s="179"/>
      <c r="IES50" s="179"/>
      <c r="IET50" s="179"/>
      <c r="IEU50" s="179"/>
      <c r="IEV50" s="179"/>
      <c r="IEW50" s="179"/>
      <c r="IEX50" s="179"/>
      <c r="IEY50" s="179"/>
      <c r="IEZ50" s="179"/>
      <c r="IFA50" s="179"/>
      <c r="IFB50" s="179"/>
      <c r="IFC50" s="179"/>
      <c r="IFD50" s="179"/>
      <c r="IFE50" s="179"/>
      <c r="IFF50" s="179"/>
      <c r="IFG50" s="179"/>
      <c r="IFH50" s="179"/>
      <c r="IFI50" s="179"/>
      <c r="IFJ50" s="179"/>
      <c r="IFK50" s="179"/>
      <c r="IFL50" s="179"/>
      <c r="IFM50" s="179"/>
      <c r="IFN50" s="179"/>
      <c r="IFO50" s="179"/>
      <c r="IFP50" s="179"/>
      <c r="IFQ50" s="179"/>
      <c r="IFR50" s="179"/>
      <c r="IFS50" s="179"/>
      <c r="IFT50" s="179"/>
      <c r="IFU50" s="179"/>
      <c r="IFV50" s="179"/>
      <c r="IFW50" s="179"/>
      <c r="IFX50" s="179"/>
      <c r="IFY50" s="179"/>
      <c r="IFZ50" s="179"/>
      <c r="IGA50" s="179"/>
      <c r="IGB50" s="179"/>
      <c r="IGC50" s="179"/>
      <c r="IGD50" s="179"/>
      <c r="IGE50" s="179"/>
      <c r="IGF50" s="179"/>
      <c r="IGG50" s="179"/>
      <c r="IGH50" s="179"/>
      <c r="IGI50" s="179"/>
      <c r="IGJ50" s="179"/>
      <c r="IGK50" s="179"/>
      <c r="IGL50" s="179"/>
      <c r="IGM50" s="179"/>
      <c r="IGN50" s="179"/>
      <c r="IGO50" s="179"/>
      <c r="IGP50" s="179"/>
      <c r="IGQ50" s="179"/>
      <c r="IGR50" s="179"/>
      <c r="IGS50" s="179"/>
      <c r="IGT50" s="179"/>
      <c r="IGU50" s="179"/>
      <c r="IGV50" s="179"/>
      <c r="IGW50" s="179"/>
      <c r="IGX50" s="179"/>
      <c r="IGY50" s="179"/>
      <c r="IGZ50" s="179"/>
      <c r="IHA50" s="179"/>
      <c r="IHB50" s="179"/>
      <c r="IHC50" s="179"/>
      <c r="IHD50" s="179"/>
      <c r="IHE50" s="179"/>
      <c r="IHF50" s="179"/>
      <c r="IHG50" s="179"/>
      <c r="IHH50" s="179"/>
      <c r="IHI50" s="179"/>
      <c r="IHJ50" s="179"/>
      <c r="IHK50" s="179"/>
      <c r="IHL50" s="179"/>
      <c r="IHM50" s="179"/>
      <c r="IHN50" s="179"/>
      <c r="IHO50" s="179"/>
      <c r="IHP50" s="179"/>
      <c r="IHQ50" s="179"/>
      <c r="IHR50" s="179"/>
      <c r="IHS50" s="179"/>
      <c r="IHT50" s="179"/>
      <c r="IHU50" s="179"/>
      <c r="IHV50" s="179"/>
      <c r="IHW50" s="179"/>
      <c r="IHX50" s="179"/>
      <c r="IHY50" s="179"/>
      <c r="IHZ50" s="179"/>
      <c r="IIA50" s="179"/>
      <c r="IIB50" s="179"/>
      <c r="IIC50" s="179"/>
      <c r="IID50" s="179"/>
      <c r="IIE50" s="179"/>
      <c r="IIF50" s="179"/>
      <c r="IIG50" s="179"/>
      <c r="IIH50" s="179"/>
      <c r="III50" s="179"/>
      <c r="IIJ50" s="179"/>
      <c r="IIK50" s="179"/>
      <c r="IIL50" s="179"/>
      <c r="IIM50" s="179"/>
      <c r="IIN50" s="179"/>
      <c r="IIO50" s="179"/>
      <c r="IIP50" s="179"/>
      <c r="IIQ50" s="179"/>
      <c r="IIR50" s="179"/>
      <c r="IIS50" s="179"/>
      <c r="IIT50" s="179"/>
      <c r="IIU50" s="179"/>
      <c r="IIV50" s="179"/>
      <c r="IIW50" s="179"/>
      <c r="IIX50" s="179"/>
      <c r="IIY50" s="179"/>
      <c r="IIZ50" s="179"/>
      <c r="IJA50" s="179"/>
      <c r="IJB50" s="179"/>
      <c r="IJC50" s="179"/>
      <c r="IJD50" s="179"/>
      <c r="IJE50" s="179"/>
      <c r="IJF50" s="179"/>
      <c r="IJG50" s="179"/>
      <c r="IJH50" s="179"/>
      <c r="IJI50" s="179"/>
      <c r="IJJ50" s="179"/>
      <c r="IJK50" s="179"/>
      <c r="IJL50" s="179"/>
      <c r="IJM50" s="179"/>
      <c r="IJN50" s="179"/>
      <c r="IJO50" s="179"/>
      <c r="IJP50" s="179"/>
      <c r="IJQ50" s="179"/>
      <c r="IJR50" s="179"/>
      <c r="IJS50" s="179"/>
      <c r="IJT50" s="179"/>
      <c r="IJU50" s="179"/>
      <c r="IJV50" s="179"/>
      <c r="IJW50" s="179"/>
      <c r="IJX50" s="179"/>
      <c r="IJY50" s="179"/>
      <c r="IJZ50" s="179"/>
      <c r="IKA50" s="179"/>
      <c r="IKB50" s="179"/>
      <c r="IKC50" s="179"/>
      <c r="IKD50" s="179"/>
      <c r="IKE50" s="179"/>
      <c r="IKF50" s="179"/>
      <c r="IKG50" s="179"/>
      <c r="IKH50" s="179"/>
      <c r="IKI50" s="179"/>
      <c r="IKJ50" s="179"/>
      <c r="IKK50" s="179"/>
      <c r="IKL50" s="179"/>
      <c r="IKM50" s="179"/>
      <c r="IKN50" s="179"/>
      <c r="IKO50" s="179"/>
      <c r="IKP50" s="179"/>
      <c r="IKQ50" s="179"/>
      <c r="IKR50" s="179"/>
      <c r="IKS50" s="179"/>
      <c r="IKT50" s="179"/>
      <c r="IKU50" s="179"/>
      <c r="IKV50" s="179"/>
      <c r="IKW50" s="179"/>
      <c r="IKX50" s="179"/>
      <c r="IKY50" s="179"/>
      <c r="IKZ50" s="179"/>
      <c r="ILA50" s="179"/>
      <c r="ILB50" s="179"/>
      <c r="ILC50" s="179"/>
      <c r="ILD50" s="179"/>
      <c r="ILE50" s="179"/>
      <c r="ILF50" s="179"/>
      <c r="ILG50" s="179"/>
      <c r="ILH50" s="179"/>
      <c r="ILI50" s="179"/>
      <c r="ILJ50" s="179"/>
      <c r="ILK50" s="179"/>
      <c r="ILL50" s="179"/>
      <c r="ILM50" s="179"/>
      <c r="ILN50" s="179"/>
      <c r="ILO50" s="179"/>
      <c r="ILP50" s="179"/>
      <c r="ILQ50" s="179"/>
      <c r="ILR50" s="179"/>
      <c r="ILS50" s="179"/>
      <c r="ILT50" s="179"/>
      <c r="ILU50" s="179"/>
      <c r="ILV50" s="179"/>
      <c r="ILW50" s="179"/>
      <c r="ILX50" s="179"/>
      <c r="ILY50" s="179"/>
      <c r="ILZ50" s="179"/>
      <c r="IMA50" s="179"/>
      <c r="IMB50" s="179"/>
      <c r="IMC50" s="179"/>
      <c r="IMD50" s="179"/>
      <c r="IME50" s="179"/>
      <c r="IMF50" s="179"/>
      <c r="IMG50" s="179"/>
      <c r="IMH50" s="179"/>
      <c r="IMI50" s="179"/>
      <c r="IMJ50" s="179"/>
      <c r="IMK50" s="179"/>
      <c r="IML50" s="179"/>
      <c r="IMM50" s="179"/>
      <c r="IMN50" s="179"/>
      <c r="IMO50" s="179"/>
      <c r="IMP50" s="179"/>
      <c r="IMQ50" s="179"/>
      <c r="IMR50" s="179"/>
      <c r="IMS50" s="179"/>
      <c r="IMT50" s="179"/>
      <c r="IMU50" s="179"/>
      <c r="IMV50" s="179"/>
      <c r="IMW50" s="179"/>
      <c r="IMX50" s="179"/>
      <c r="IMY50" s="179"/>
      <c r="IMZ50" s="179"/>
      <c r="INA50" s="179"/>
      <c r="INB50" s="179"/>
      <c r="INC50" s="179"/>
      <c r="IND50" s="179"/>
      <c r="INE50" s="179"/>
      <c r="INF50" s="179"/>
      <c r="ING50" s="179"/>
      <c r="INH50" s="179"/>
      <c r="INI50" s="179"/>
      <c r="INJ50" s="179"/>
      <c r="INK50" s="179"/>
      <c r="INL50" s="179"/>
      <c r="INM50" s="179"/>
      <c r="INN50" s="179"/>
      <c r="INO50" s="179"/>
      <c r="INP50" s="179"/>
      <c r="INQ50" s="179"/>
      <c r="INR50" s="179"/>
      <c r="INS50" s="179"/>
      <c r="INT50" s="179"/>
      <c r="INU50" s="179"/>
      <c r="INV50" s="179"/>
      <c r="INW50" s="179"/>
      <c r="INX50" s="179"/>
      <c r="INY50" s="179"/>
      <c r="INZ50" s="179"/>
      <c r="IOA50" s="179"/>
      <c r="IOB50" s="179"/>
      <c r="IOC50" s="179"/>
      <c r="IOD50" s="179"/>
      <c r="IOE50" s="179"/>
      <c r="IOF50" s="179"/>
      <c r="IOG50" s="179"/>
      <c r="IOH50" s="179"/>
      <c r="IOI50" s="179"/>
      <c r="IOJ50" s="179"/>
      <c r="IOK50" s="179"/>
      <c r="IOL50" s="179"/>
      <c r="IOM50" s="179"/>
      <c r="ION50" s="179"/>
      <c r="IOO50" s="179"/>
      <c r="IOP50" s="179"/>
      <c r="IOQ50" s="179"/>
      <c r="IOR50" s="179"/>
      <c r="IOS50" s="179"/>
      <c r="IOT50" s="179"/>
      <c r="IOU50" s="179"/>
      <c r="IOV50" s="179"/>
      <c r="IOW50" s="179"/>
      <c r="IOX50" s="179"/>
      <c r="IOY50" s="179"/>
      <c r="IOZ50" s="179"/>
      <c r="IPA50" s="179"/>
      <c r="IPB50" s="179"/>
      <c r="IPC50" s="179"/>
      <c r="IPD50" s="179"/>
      <c r="IPE50" s="179"/>
      <c r="IPF50" s="179"/>
      <c r="IPG50" s="179"/>
      <c r="IPH50" s="179"/>
      <c r="IPI50" s="179"/>
      <c r="IPJ50" s="179"/>
      <c r="IPK50" s="179"/>
      <c r="IPL50" s="179"/>
      <c r="IPM50" s="179"/>
      <c r="IPN50" s="179"/>
      <c r="IPO50" s="179"/>
      <c r="IPP50" s="179"/>
      <c r="IPQ50" s="179"/>
      <c r="IPR50" s="179"/>
      <c r="IPS50" s="179"/>
      <c r="IPT50" s="179"/>
      <c r="IPU50" s="179"/>
      <c r="IPV50" s="179"/>
      <c r="IPW50" s="179"/>
      <c r="IPX50" s="179"/>
      <c r="IPY50" s="179"/>
      <c r="IPZ50" s="179"/>
      <c r="IQA50" s="179"/>
      <c r="IQB50" s="179"/>
      <c r="IQC50" s="179"/>
      <c r="IQD50" s="179"/>
      <c r="IQE50" s="179"/>
      <c r="IQF50" s="179"/>
      <c r="IQG50" s="179"/>
      <c r="IQH50" s="179"/>
      <c r="IQI50" s="179"/>
      <c r="IQJ50" s="179"/>
      <c r="IQK50" s="179"/>
      <c r="IQL50" s="179"/>
      <c r="IQM50" s="179"/>
      <c r="IQN50" s="179"/>
      <c r="IQO50" s="179"/>
      <c r="IQP50" s="179"/>
      <c r="IQQ50" s="179"/>
      <c r="IQR50" s="179"/>
      <c r="IQS50" s="179"/>
      <c r="IQT50" s="179"/>
      <c r="IQU50" s="179"/>
      <c r="IQV50" s="179"/>
      <c r="IQW50" s="179"/>
      <c r="IQX50" s="179"/>
      <c r="IQY50" s="179"/>
      <c r="IQZ50" s="179"/>
      <c r="IRA50" s="179"/>
      <c r="IRB50" s="179"/>
      <c r="IRC50" s="179"/>
      <c r="IRD50" s="179"/>
      <c r="IRE50" s="179"/>
      <c r="IRF50" s="179"/>
      <c r="IRG50" s="179"/>
      <c r="IRH50" s="179"/>
      <c r="IRI50" s="179"/>
      <c r="IRJ50" s="179"/>
      <c r="IRK50" s="179"/>
      <c r="IRL50" s="179"/>
      <c r="IRM50" s="179"/>
      <c r="IRN50" s="179"/>
      <c r="IRO50" s="179"/>
      <c r="IRP50" s="179"/>
      <c r="IRQ50" s="179"/>
      <c r="IRR50" s="179"/>
      <c r="IRS50" s="179"/>
      <c r="IRT50" s="179"/>
      <c r="IRU50" s="179"/>
      <c r="IRV50" s="179"/>
      <c r="IRW50" s="179"/>
      <c r="IRX50" s="179"/>
      <c r="IRY50" s="179"/>
      <c r="IRZ50" s="179"/>
      <c r="ISA50" s="179"/>
      <c r="ISB50" s="179"/>
      <c r="ISC50" s="179"/>
      <c r="ISD50" s="179"/>
      <c r="ISE50" s="179"/>
      <c r="ISF50" s="179"/>
      <c r="ISG50" s="179"/>
      <c r="ISH50" s="179"/>
      <c r="ISI50" s="179"/>
      <c r="ISJ50" s="179"/>
      <c r="ISK50" s="179"/>
      <c r="ISL50" s="179"/>
      <c r="ISM50" s="179"/>
      <c r="ISN50" s="179"/>
      <c r="ISO50" s="179"/>
      <c r="ISP50" s="179"/>
      <c r="ISQ50" s="179"/>
      <c r="ISR50" s="179"/>
      <c r="ISS50" s="179"/>
      <c r="IST50" s="179"/>
      <c r="ISU50" s="179"/>
      <c r="ISV50" s="179"/>
      <c r="ISW50" s="179"/>
      <c r="ISX50" s="179"/>
      <c r="ISY50" s="179"/>
      <c r="ISZ50" s="179"/>
      <c r="ITA50" s="179"/>
      <c r="ITB50" s="179"/>
      <c r="ITC50" s="179"/>
      <c r="ITD50" s="179"/>
      <c r="ITE50" s="179"/>
      <c r="ITF50" s="179"/>
      <c r="ITG50" s="179"/>
      <c r="ITH50" s="179"/>
      <c r="ITI50" s="179"/>
      <c r="ITJ50" s="179"/>
      <c r="ITK50" s="179"/>
      <c r="ITL50" s="179"/>
      <c r="ITM50" s="179"/>
      <c r="ITN50" s="179"/>
      <c r="ITO50" s="179"/>
      <c r="ITP50" s="179"/>
      <c r="ITQ50" s="179"/>
      <c r="ITR50" s="179"/>
      <c r="ITS50" s="179"/>
      <c r="ITT50" s="179"/>
      <c r="ITU50" s="179"/>
      <c r="ITV50" s="179"/>
      <c r="ITW50" s="179"/>
      <c r="ITX50" s="179"/>
      <c r="ITY50" s="179"/>
      <c r="ITZ50" s="179"/>
      <c r="IUA50" s="179"/>
      <c r="IUB50" s="179"/>
      <c r="IUC50" s="179"/>
      <c r="IUD50" s="179"/>
      <c r="IUE50" s="179"/>
      <c r="IUF50" s="179"/>
      <c r="IUG50" s="179"/>
      <c r="IUH50" s="179"/>
      <c r="IUI50" s="179"/>
      <c r="IUJ50" s="179"/>
      <c r="IUK50" s="179"/>
      <c r="IUL50" s="179"/>
      <c r="IUM50" s="179"/>
      <c r="IUN50" s="179"/>
      <c r="IUO50" s="179"/>
      <c r="IUP50" s="179"/>
      <c r="IUQ50" s="179"/>
      <c r="IUR50" s="179"/>
      <c r="IUS50" s="179"/>
      <c r="IUT50" s="179"/>
      <c r="IUU50" s="179"/>
      <c r="IUV50" s="179"/>
      <c r="IUW50" s="179"/>
      <c r="IUX50" s="179"/>
      <c r="IUY50" s="179"/>
      <c r="IUZ50" s="179"/>
      <c r="IVA50" s="179"/>
      <c r="IVB50" s="179"/>
      <c r="IVC50" s="179"/>
      <c r="IVD50" s="179"/>
      <c r="IVE50" s="179"/>
      <c r="IVF50" s="179"/>
      <c r="IVG50" s="179"/>
      <c r="IVH50" s="179"/>
      <c r="IVI50" s="179"/>
      <c r="IVJ50" s="179"/>
      <c r="IVK50" s="179"/>
      <c r="IVL50" s="179"/>
      <c r="IVM50" s="179"/>
      <c r="IVN50" s="179"/>
      <c r="IVO50" s="179"/>
      <c r="IVP50" s="179"/>
      <c r="IVQ50" s="179"/>
      <c r="IVR50" s="179"/>
      <c r="IVS50" s="179"/>
      <c r="IVT50" s="179"/>
      <c r="IVU50" s="179"/>
      <c r="IVV50" s="179"/>
      <c r="IVW50" s="179"/>
      <c r="IVX50" s="179"/>
      <c r="IVY50" s="179"/>
      <c r="IVZ50" s="179"/>
      <c r="IWA50" s="179"/>
      <c r="IWB50" s="179"/>
      <c r="IWC50" s="179"/>
      <c r="IWD50" s="179"/>
      <c r="IWE50" s="179"/>
      <c r="IWF50" s="179"/>
      <c r="IWG50" s="179"/>
      <c r="IWH50" s="179"/>
      <c r="IWI50" s="179"/>
      <c r="IWJ50" s="179"/>
      <c r="IWK50" s="179"/>
      <c r="IWL50" s="179"/>
      <c r="IWM50" s="179"/>
      <c r="IWN50" s="179"/>
      <c r="IWO50" s="179"/>
      <c r="IWP50" s="179"/>
      <c r="IWQ50" s="179"/>
      <c r="IWR50" s="179"/>
      <c r="IWS50" s="179"/>
      <c r="IWT50" s="179"/>
      <c r="IWU50" s="179"/>
      <c r="IWV50" s="179"/>
      <c r="IWW50" s="179"/>
      <c r="IWX50" s="179"/>
      <c r="IWY50" s="179"/>
      <c r="IWZ50" s="179"/>
      <c r="IXA50" s="179"/>
      <c r="IXB50" s="179"/>
      <c r="IXC50" s="179"/>
      <c r="IXD50" s="179"/>
      <c r="IXE50" s="179"/>
      <c r="IXF50" s="179"/>
      <c r="IXG50" s="179"/>
      <c r="IXH50" s="179"/>
      <c r="IXI50" s="179"/>
      <c r="IXJ50" s="179"/>
      <c r="IXK50" s="179"/>
      <c r="IXL50" s="179"/>
      <c r="IXM50" s="179"/>
      <c r="IXN50" s="179"/>
      <c r="IXO50" s="179"/>
      <c r="IXP50" s="179"/>
      <c r="IXQ50" s="179"/>
      <c r="IXR50" s="179"/>
      <c r="IXS50" s="179"/>
      <c r="IXT50" s="179"/>
      <c r="IXU50" s="179"/>
      <c r="IXV50" s="179"/>
      <c r="IXW50" s="179"/>
      <c r="IXX50" s="179"/>
      <c r="IXY50" s="179"/>
      <c r="IXZ50" s="179"/>
      <c r="IYA50" s="179"/>
      <c r="IYB50" s="179"/>
      <c r="IYC50" s="179"/>
      <c r="IYD50" s="179"/>
      <c r="IYE50" s="179"/>
      <c r="IYF50" s="179"/>
      <c r="IYG50" s="179"/>
      <c r="IYH50" s="179"/>
      <c r="IYI50" s="179"/>
      <c r="IYJ50" s="179"/>
      <c r="IYK50" s="179"/>
      <c r="IYL50" s="179"/>
      <c r="IYM50" s="179"/>
      <c r="IYN50" s="179"/>
      <c r="IYO50" s="179"/>
      <c r="IYP50" s="179"/>
      <c r="IYQ50" s="179"/>
      <c r="IYR50" s="179"/>
      <c r="IYS50" s="179"/>
      <c r="IYT50" s="179"/>
      <c r="IYU50" s="179"/>
      <c r="IYV50" s="179"/>
      <c r="IYW50" s="179"/>
      <c r="IYX50" s="179"/>
      <c r="IYY50" s="179"/>
      <c r="IYZ50" s="179"/>
      <c r="IZA50" s="179"/>
      <c r="IZB50" s="179"/>
      <c r="IZC50" s="179"/>
      <c r="IZD50" s="179"/>
      <c r="IZE50" s="179"/>
      <c r="IZF50" s="179"/>
      <c r="IZG50" s="179"/>
      <c r="IZH50" s="179"/>
      <c r="IZI50" s="179"/>
      <c r="IZJ50" s="179"/>
      <c r="IZK50" s="179"/>
      <c r="IZL50" s="179"/>
      <c r="IZM50" s="179"/>
      <c r="IZN50" s="179"/>
      <c r="IZO50" s="179"/>
      <c r="IZP50" s="179"/>
      <c r="IZQ50" s="179"/>
      <c r="IZR50" s="179"/>
      <c r="IZS50" s="179"/>
      <c r="IZT50" s="179"/>
      <c r="IZU50" s="179"/>
      <c r="IZV50" s="179"/>
      <c r="IZW50" s="179"/>
      <c r="IZX50" s="179"/>
      <c r="IZY50" s="179"/>
      <c r="IZZ50" s="179"/>
      <c r="JAA50" s="179"/>
      <c r="JAB50" s="179"/>
      <c r="JAC50" s="179"/>
      <c r="JAD50" s="179"/>
      <c r="JAE50" s="179"/>
      <c r="JAF50" s="179"/>
      <c r="JAG50" s="179"/>
      <c r="JAH50" s="179"/>
      <c r="JAI50" s="179"/>
      <c r="JAJ50" s="179"/>
      <c r="JAK50" s="179"/>
      <c r="JAL50" s="179"/>
      <c r="JAM50" s="179"/>
      <c r="JAN50" s="179"/>
      <c r="JAO50" s="179"/>
      <c r="JAP50" s="179"/>
      <c r="JAQ50" s="179"/>
      <c r="JAR50" s="179"/>
      <c r="JAS50" s="179"/>
      <c r="JAT50" s="179"/>
      <c r="JAU50" s="179"/>
      <c r="JAV50" s="179"/>
      <c r="JAW50" s="179"/>
      <c r="JAX50" s="179"/>
      <c r="JAY50" s="179"/>
      <c r="JAZ50" s="179"/>
      <c r="JBA50" s="179"/>
      <c r="JBB50" s="179"/>
      <c r="JBC50" s="179"/>
      <c r="JBD50" s="179"/>
      <c r="JBE50" s="179"/>
      <c r="JBF50" s="179"/>
      <c r="JBG50" s="179"/>
      <c r="JBH50" s="179"/>
      <c r="JBI50" s="179"/>
      <c r="JBJ50" s="179"/>
      <c r="JBK50" s="179"/>
      <c r="JBL50" s="179"/>
      <c r="JBM50" s="179"/>
      <c r="JBN50" s="179"/>
      <c r="JBO50" s="179"/>
      <c r="JBP50" s="179"/>
      <c r="JBQ50" s="179"/>
      <c r="JBR50" s="179"/>
      <c r="JBS50" s="179"/>
      <c r="JBT50" s="179"/>
      <c r="JBU50" s="179"/>
      <c r="JBV50" s="179"/>
      <c r="JBW50" s="179"/>
      <c r="JBX50" s="179"/>
      <c r="JBY50" s="179"/>
      <c r="JBZ50" s="179"/>
      <c r="JCA50" s="179"/>
      <c r="JCB50" s="179"/>
      <c r="JCC50" s="179"/>
      <c r="JCD50" s="179"/>
      <c r="JCE50" s="179"/>
      <c r="JCF50" s="179"/>
      <c r="JCG50" s="179"/>
      <c r="JCH50" s="179"/>
      <c r="JCI50" s="179"/>
      <c r="JCJ50" s="179"/>
      <c r="JCK50" s="179"/>
      <c r="JCL50" s="179"/>
      <c r="JCM50" s="179"/>
      <c r="JCN50" s="179"/>
      <c r="JCO50" s="179"/>
      <c r="JCP50" s="179"/>
      <c r="JCQ50" s="179"/>
      <c r="JCR50" s="179"/>
      <c r="JCS50" s="179"/>
      <c r="JCT50" s="179"/>
      <c r="JCU50" s="179"/>
      <c r="JCV50" s="179"/>
      <c r="JCW50" s="179"/>
      <c r="JCX50" s="179"/>
      <c r="JCY50" s="179"/>
      <c r="JCZ50" s="179"/>
      <c r="JDA50" s="179"/>
      <c r="JDB50" s="179"/>
      <c r="JDC50" s="179"/>
      <c r="JDD50" s="179"/>
      <c r="JDE50" s="179"/>
      <c r="JDF50" s="179"/>
      <c r="JDG50" s="179"/>
      <c r="JDH50" s="179"/>
      <c r="JDI50" s="179"/>
      <c r="JDJ50" s="179"/>
      <c r="JDK50" s="179"/>
      <c r="JDL50" s="179"/>
      <c r="JDM50" s="179"/>
      <c r="JDN50" s="179"/>
      <c r="JDO50" s="179"/>
      <c r="JDP50" s="179"/>
      <c r="JDQ50" s="179"/>
      <c r="JDR50" s="179"/>
      <c r="JDS50" s="179"/>
      <c r="JDT50" s="179"/>
      <c r="JDU50" s="179"/>
      <c r="JDV50" s="179"/>
      <c r="JDW50" s="179"/>
      <c r="JDX50" s="179"/>
      <c r="JDY50" s="179"/>
      <c r="JDZ50" s="179"/>
      <c r="JEA50" s="179"/>
      <c r="JEB50" s="179"/>
      <c r="JEC50" s="179"/>
      <c r="JED50" s="179"/>
      <c r="JEE50" s="179"/>
      <c r="JEF50" s="179"/>
      <c r="JEG50" s="179"/>
      <c r="JEH50" s="179"/>
      <c r="JEI50" s="179"/>
      <c r="JEJ50" s="179"/>
      <c r="JEK50" s="179"/>
      <c r="JEL50" s="179"/>
      <c r="JEM50" s="179"/>
      <c r="JEN50" s="179"/>
      <c r="JEO50" s="179"/>
      <c r="JEP50" s="179"/>
      <c r="JEQ50" s="179"/>
      <c r="JER50" s="179"/>
      <c r="JES50" s="179"/>
      <c r="JET50" s="179"/>
      <c r="JEU50" s="179"/>
      <c r="JEV50" s="179"/>
      <c r="JEW50" s="179"/>
      <c r="JEX50" s="179"/>
      <c r="JEY50" s="179"/>
      <c r="JEZ50" s="179"/>
      <c r="JFA50" s="179"/>
      <c r="JFB50" s="179"/>
      <c r="JFC50" s="179"/>
      <c r="JFD50" s="179"/>
      <c r="JFE50" s="179"/>
      <c r="JFF50" s="179"/>
      <c r="JFG50" s="179"/>
      <c r="JFH50" s="179"/>
      <c r="JFI50" s="179"/>
      <c r="JFJ50" s="179"/>
      <c r="JFK50" s="179"/>
      <c r="JFL50" s="179"/>
      <c r="JFM50" s="179"/>
      <c r="JFN50" s="179"/>
      <c r="JFO50" s="179"/>
      <c r="JFP50" s="179"/>
      <c r="JFQ50" s="179"/>
      <c r="JFR50" s="179"/>
      <c r="JFS50" s="179"/>
      <c r="JFT50" s="179"/>
      <c r="JFU50" s="179"/>
      <c r="JFV50" s="179"/>
      <c r="JFW50" s="179"/>
      <c r="JFX50" s="179"/>
      <c r="JFY50" s="179"/>
      <c r="JFZ50" s="179"/>
      <c r="JGA50" s="179"/>
      <c r="JGB50" s="179"/>
      <c r="JGC50" s="179"/>
      <c r="JGD50" s="179"/>
      <c r="JGE50" s="179"/>
      <c r="JGF50" s="179"/>
      <c r="JGG50" s="179"/>
      <c r="JGH50" s="179"/>
      <c r="JGI50" s="179"/>
      <c r="JGJ50" s="179"/>
      <c r="JGK50" s="179"/>
      <c r="JGL50" s="179"/>
      <c r="JGM50" s="179"/>
      <c r="JGN50" s="179"/>
      <c r="JGO50" s="179"/>
      <c r="JGP50" s="179"/>
      <c r="JGQ50" s="179"/>
      <c r="JGR50" s="179"/>
      <c r="JGS50" s="179"/>
      <c r="JGT50" s="179"/>
      <c r="JGU50" s="179"/>
      <c r="JGV50" s="179"/>
      <c r="JGW50" s="179"/>
      <c r="JGX50" s="179"/>
      <c r="JGY50" s="179"/>
      <c r="JGZ50" s="179"/>
      <c r="JHA50" s="179"/>
      <c r="JHB50" s="179"/>
      <c r="JHC50" s="179"/>
      <c r="JHD50" s="179"/>
      <c r="JHE50" s="179"/>
      <c r="JHF50" s="179"/>
      <c r="JHG50" s="179"/>
      <c r="JHH50" s="179"/>
      <c r="JHI50" s="179"/>
      <c r="JHJ50" s="179"/>
      <c r="JHK50" s="179"/>
      <c r="JHL50" s="179"/>
      <c r="JHM50" s="179"/>
      <c r="JHN50" s="179"/>
      <c r="JHO50" s="179"/>
      <c r="JHP50" s="179"/>
      <c r="JHQ50" s="179"/>
      <c r="JHR50" s="179"/>
      <c r="JHS50" s="179"/>
      <c r="JHT50" s="179"/>
      <c r="JHU50" s="179"/>
      <c r="JHV50" s="179"/>
      <c r="JHW50" s="179"/>
      <c r="JHX50" s="179"/>
      <c r="JHY50" s="179"/>
      <c r="JHZ50" s="179"/>
      <c r="JIA50" s="179"/>
      <c r="JIB50" s="179"/>
      <c r="JIC50" s="179"/>
      <c r="JID50" s="179"/>
      <c r="JIE50" s="179"/>
      <c r="JIF50" s="179"/>
      <c r="JIG50" s="179"/>
      <c r="JIH50" s="179"/>
      <c r="JII50" s="179"/>
      <c r="JIJ50" s="179"/>
      <c r="JIK50" s="179"/>
      <c r="JIL50" s="179"/>
      <c r="JIM50" s="179"/>
      <c r="JIN50" s="179"/>
      <c r="JIO50" s="179"/>
      <c r="JIP50" s="179"/>
      <c r="JIQ50" s="179"/>
      <c r="JIR50" s="179"/>
      <c r="JIS50" s="179"/>
      <c r="JIT50" s="179"/>
      <c r="JIU50" s="179"/>
      <c r="JIV50" s="179"/>
      <c r="JIW50" s="179"/>
      <c r="JIX50" s="179"/>
      <c r="JIY50" s="179"/>
      <c r="JIZ50" s="179"/>
      <c r="JJA50" s="179"/>
      <c r="JJB50" s="179"/>
      <c r="JJC50" s="179"/>
      <c r="JJD50" s="179"/>
      <c r="JJE50" s="179"/>
      <c r="JJF50" s="179"/>
      <c r="JJG50" s="179"/>
      <c r="JJH50" s="179"/>
      <c r="JJI50" s="179"/>
      <c r="JJJ50" s="179"/>
      <c r="JJK50" s="179"/>
      <c r="JJL50" s="179"/>
      <c r="JJM50" s="179"/>
      <c r="JJN50" s="179"/>
      <c r="JJO50" s="179"/>
      <c r="JJP50" s="179"/>
      <c r="JJQ50" s="179"/>
      <c r="JJR50" s="179"/>
      <c r="JJS50" s="179"/>
      <c r="JJT50" s="179"/>
      <c r="JJU50" s="179"/>
      <c r="JJV50" s="179"/>
      <c r="JJW50" s="179"/>
      <c r="JJX50" s="179"/>
      <c r="JJY50" s="179"/>
      <c r="JJZ50" s="179"/>
      <c r="JKA50" s="179"/>
      <c r="JKB50" s="179"/>
      <c r="JKC50" s="179"/>
      <c r="JKD50" s="179"/>
      <c r="JKE50" s="179"/>
      <c r="JKF50" s="179"/>
      <c r="JKG50" s="179"/>
      <c r="JKH50" s="179"/>
      <c r="JKI50" s="179"/>
      <c r="JKJ50" s="179"/>
      <c r="JKK50" s="179"/>
      <c r="JKL50" s="179"/>
      <c r="JKM50" s="179"/>
      <c r="JKN50" s="179"/>
      <c r="JKO50" s="179"/>
      <c r="JKP50" s="179"/>
      <c r="JKQ50" s="179"/>
      <c r="JKR50" s="179"/>
      <c r="JKS50" s="179"/>
      <c r="JKT50" s="179"/>
      <c r="JKU50" s="179"/>
      <c r="JKV50" s="179"/>
      <c r="JKW50" s="179"/>
      <c r="JKX50" s="179"/>
      <c r="JKY50" s="179"/>
      <c r="JKZ50" s="179"/>
      <c r="JLA50" s="179"/>
      <c r="JLB50" s="179"/>
      <c r="JLC50" s="179"/>
      <c r="JLD50" s="179"/>
      <c r="JLE50" s="179"/>
      <c r="JLF50" s="179"/>
      <c r="JLG50" s="179"/>
      <c r="JLH50" s="179"/>
      <c r="JLI50" s="179"/>
      <c r="JLJ50" s="179"/>
      <c r="JLK50" s="179"/>
      <c r="JLL50" s="179"/>
      <c r="JLM50" s="179"/>
      <c r="JLN50" s="179"/>
      <c r="JLO50" s="179"/>
      <c r="JLP50" s="179"/>
      <c r="JLQ50" s="179"/>
      <c r="JLR50" s="179"/>
      <c r="JLS50" s="179"/>
      <c r="JLT50" s="179"/>
      <c r="JLU50" s="179"/>
      <c r="JLV50" s="179"/>
      <c r="JLW50" s="179"/>
      <c r="JLX50" s="179"/>
      <c r="JLY50" s="179"/>
      <c r="JLZ50" s="179"/>
      <c r="JMA50" s="179"/>
      <c r="JMB50" s="179"/>
      <c r="JMC50" s="179"/>
      <c r="JMD50" s="179"/>
      <c r="JME50" s="179"/>
      <c r="JMF50" s="179"/>
      <c r="JMG50" s="179"/>
      <c r="JMH50" s="179"/>
      <c r="JMI50" s="179"/>
      <c r="JMJ50" s="179"/>
      <c r="JMK50" s="179"/>
      <c r="JML50" s="179"/>
      <c r="JMM50" s="179"/>
      <c r="JMN50" s="179"/>
      <c r="JMO50" s="179"/>
      <c r="JMP50" s="179"/>
      <c r="JMQ50" s="179"/>
      <c r="JMR50" s="179"/>
      <c r="JMS50" s="179"/>
      <c r="JMT50" s="179"/>
      <c r="JMU50" s="179"/>
      <c r="JMV50" s="179"/>
      <c r="JMW50" s="179"/>
      <c r="JMX50" s="179"/>
      <c r="JMY50" s="179"/>
      <c r="JMZ50" s="179"/>
      <c r="JNA50" s="179"/>
      <c r="JNB50" s="179"/>
      <c r="JNC50" s="179"/>
      <c r="JND50" s="179"/>
      <c r="JNE50" s="179"/>
      <c r="JNF50" s="179"/>
      <c r="JNG50" s="179"/>
      <c r="JNH50" s="179"/>
      <c r="JNI50" s="179"/>
      <c r="JNJ50" s="179"/>
      <c r="JNK50" s="179"/>
      <c r="JNL50" s="179"/>
      <c r="JNM50" s="179"/>
      <c r="JNN50" s="179"/>
      <c r="JNO50" s="179"/>
      <c r="JNP50" s="179"/>
      <c r="JNQ50" s="179"/>
      <c r="JNR50" s="179"/>
      <c r="JNS50" s="179"/>
      <c r="JNT50" s="179"/>
      <c r="JNU50" s="179"/>
      <c r="JNV50" s="179"/>
      <c r="JNW50" s="179"/>
      <c r="JNX50" s="179"/>
      <c r="JNY50" s="179"/>
      <c r="JNZ50" s="179"/>
      <c r="JOA50" s="179"/>
      <c r="JOB50" s="179"/>
      <c r="JOC50" s="179"/>
      <c r="JOD50" s="179"/>
      <c r="JOE50" s="179"/>
      <c r="JOF50" s="179"/>
      <c r="JOG50" s="179"/>
      <c r="JOH50" s="179"/>
      <c r="JOI50" s="179"/>
      <c r="JOJ50" s="179"/>
      <c r="JOK50" s="179"/>
      <c r="JOL50" s="179"/>
      <c r="JOM50" s="179"/>
      <c r="JON50" s="179"/>
      <c r="JOO50" s="179"/>
      <c r="JOP50" s="179"/>
      <c r="JOQ50" s="179"/>
      <c r="JOR50" s="179"/>
      <c r="JOS50" s="179"/>
      <c r="JOT50" s="179"/>
      <c r="JOU50" s="179"/>
      <c r="JOV50" s="179"/>
      <c r="JOW50" s="179"/>
      <c r="JOX50" s="179"/>
      <c r="JOY50" s="179"/>
      <c r="JOZ50" s="179"/>
      <c r="JPA50" s="179"/>
      <c r="JPB50" s="179"/>
      <c r="JPC50" s="179"/>
      <c r="JPD50" s="179"/>
      <c r="JPE50" s="179"/>
      <c r="JPF50" s="179"/>
      <c r="JPG50" s="179"/>
      <c r="JPH50" s="179"/>
      <c r="JPI50" s="179"/>
      <c r="JPJ50" s="179"/>
      <c r="JPK50" s="179"/>
      <c r="JPL50" s="179"/>
      <c r="JPM50" s="179"/>
      <c r="JPN50" s="179"/>
      <c r="JPO50" s="179"/>
      <c r="JPP50" s="179"/>
      <c r="JPQ50" s="179"/>
      <c r="JPR50" s="179"/>
      <c r="JPS50" s="179"/>
      <c r="JPT50" s="179"/>
      <c r="JPU50" s="179"/>
      <c r="JPV50" s="179"/>
      <c r="JPW50" s="179"/>
      <c r="JPX50" s="179"/>
      <c r="JPY50" s="179"/>
      <c r="JPZ50" s="179"/>
      <c r="JQA50" s="179"/>
      <c r="JQB50" s="179"/>
      <c r="JQC50" s="179"/>
      <c r="JQD50" s="179"/>
      <c r="JQE50" s="179"/>
      <c r="JQF50" s="179"/>
      <c r="JQG50" s="179"/>
      <c r="JQH50" s="179"/>
      <c r="JQI50" s="179"/>
      <c r="JQJ50" s="179"/>
      <c r="JQK50" s="179"/>
      <c r="JQL50" s="179"/>
      <c r="JQM50" s="179"/>
      <c r="JQN50" s="179"/>
      <c r="JQO50" s="179"/>
      <c r="JQP50" s="179"/>
      <c r="JQQ50" s="179"/>
      <c r="JQR50" s="179"/>
      <c r="JQS50" s="179"/>
      <c r="JQT50" s="179"/>
      <c r="JQU50" s="179"/>
      <c r="JQV50" s="179"/>
      <c r="JQW50" s="179"/>
      <c r="JQX50" s="179"/>
      <c r="JQY50" s="179"/>
      <c r="JQZ50" s="179"/>
      <c r="JRA50" s="179"/>
      <c r="JRB50" s="179"/>
      <c r="JRC50" s="179"/>
      <c r="JRD50" s="179"/>
      <c r="JRE50" s="179"/>
      <c r="JRF50" s="179"/>
      <c r="JRG50" s="179"/>
      <c r="JRH50" s="179"/>
      <c r="JRI50" s="179"/>
      <c r="JRJ50" s="179"/>
      <c r="JRK50" s="179"/>
      <c r="JRL50" s="179"/>
      <c r="JRM50" s="179"/>
      <c r="JRN50" s="179"/>
      <c r="JRO50" s="179"/>
      <c r="JRP50" s="179"/>
      <c r="JRQ50" s="179"/>
      <c r="JRR50" s="179"/>
      <c r="JRS50" s="179"/>
      <c r="JRT50" s="179"/>
      <c r="JRU50" s="179"/>
      <c r="JRV50" s="179"/>
      <c r="JRW50" s="179"/>
      <c r="JRX50" s="179"/>
      <c r="JRY50" s="179"/>
      <c r="JRZ50" s="179"/>
      <c r="JSA50" s="179"/>
      <c r="JSB50" s="179"/>
      <c r="JSC50" s="179"/>
      <c r="JSD50" s="179"/>
      <c r="JSE50" s="179"/>
      <c r="JSF50" s="179"/>
      <c r="JSG50" s="179"/>
      <c r="JSH50" s="179"/>
      <c r="JSI50" s="179"/>
      <c r="JSJ50" s="179"/>
      <c r="JSK50" s="179"/>
      <c r="JSL50" s="179"/>
      <c r="JSM50" s="179"/>
      <c r="JSN50" s="179"/>
      <c r="JSO50" s="179"/>
      <c r="JSP50" s="179"/>
      <c r="JSQ50" s="179"/>
      <c r="JSR50" s="179"/>
      <c r="JSS50" s="179"/>
      <c r="JST50" s="179"/>
      <c r="JSU50" s="179"/>
      <c r="JSV50" s="179"/>
      <c r="JSW50" s="179"/>
      <c r="JSX50" s="179"/>
      <c r="JSY50" s="179"/>
      <c r="JSZ50" s="179"/>
      <c r="JTA50" s="179"/>
      <c r="JTB50" s="179"/>
      <c r="JTC50" s="179"/>
      <c r="JTD50" s="179"/>
      <c r="JTE50" s="179"/>
      <c r="JTF50" s="179"/>
      <c r="JTG50" s="179"/>
      <c r="JTH50" s="179"/>
      <c r="JTI50" s="179"/>
      <c r="JTJ50" s="179"/>
      <c r="JTK50" s="179"/>
      <c r="JTL50" s="179"/>
      <c r="JTM50" s="179"/>
      <c r="JTN50" s="179"/>
      <c r="JTO50" s="179"/>
      <c r="JTP50" s="179"/>
      <c r="JTQ50" s="179"/>
      <c r="JTR50" s="179"/>
      <c r="JTS50" s="179"/>
      <c r="JTT50" s="179"/>
      <c r="JTU50" s="179"/>
      <c r="JTV50" s="179"/>
      <c r="JTW50" s="179"/>
      <c r="JTX50" s="179"/>
      <c r="JTY50" s="179"/>
      <c r="JTZ50" s="179"/>
      <c r="JUA50" s="179"/>
      <c r="JUB50" s="179"/>
      <c r="JUC50" s="179"/>
      <c r="JUD50" s="179"/>
      <c r="JUE50" s="179"/>
      <c r="JUF50" s="179"/>
      <c r="JUG50" s="179"/>
      <c r="JUH50" s="179"/>
      <c r="JUI50" s="179"/>
      <c r="JUJ50" s="179"/>
      <c r="JUK50" s="179"/>
      <c r="JUL50" s="179"/>
      <c r="JUM50" s="179"/>
      <c r="JUN50" s="179"/>
      <c r="JUO50" s="179"/>
      <c r="JUP50" s="179"/>
      <c r="JUQ50" s="179"/>
      <c r="JUR50" s="179"/>
      <c r="JUS50" s="179"/>
      <c r="JUT50" s="179"/>
      <c r="JUU50" s="179"/>
      <c r="JUV50" s="179"/>
      <c r="JUW50" s="179"/>
      <c r="JUX50" s="179"/>
      <c r="JUY50" s="179"/>
      <c r="JUZ50" s="179"/>
      <c r="JVA50" s="179"/>
      <c r="JVB50" s="179"/>
      <c r="JVC50" s="179"/>
      <c r="JVD50" s="179"/>
      <c r="JVE50" s="179"/>
      <c r="JVF50" s="179"/>
      <c r="JVG50" s="179"/>
      <c r="JVH50" s="179"/>
      <c r="JVI50" s="179"/>
      <c r="JVJ50" s="179"/>
      <c r="JVK50" s="179"/>
      <c r="JVL50" s="179"/>
      <c r="JVM50" s="179"/>
      <c r="JVN50" s="179"/>
      <c r="JVO50" s="179"/>
      <c r="JVP50" s="179"/>
      <c r="JVQ50" s="179"/>
      <c r="JVR50" s="179"/>
      <c r="JVS50" s="179"/>
      <c r="JVT50" s="179"/>
      <c r="JVU50" s="179"/>
      <c r="JVV50" s="179"/>
      <c r="JVW50" s="179"/>
      <c r="JVX50" s="179"/>
      <c r="JVY50" s="179"/>
      <c r="JVZ50" s="179"/>
      <c r="JWA50" s="179"/>
      <c r="JWB50" s="179"/>
      <c r="JWC50" s="179"/>
      <c r="JWD50" s="179"/>
      <c r="JWE50" s="179"/>
      <c r="JWF50" s="179"/>
      <c r="JWG50" s="179"/>
      <c r="JWH50" s="179"/>
      <c r="JWI50" s="179"/>
      <c r="JWJ50" s="179"/>
      <c r="JWK50" s="179"/>
      <c r="JWL50" s="179"/>
      <c r="JWM50" s="179"/>
      <c r="JWN50" s="179"/>
      <c r="JWO50" s="179"/>
      <c r="JWP50" s="179"/>
      <c r="JWQ50" s="179"/>
      <c r="JWR50" s="179"/>
      <c r="JWS50" s="179"/>
      <c r="JWT50" s="179"/>
      <c r="JWU50" s="179"/>
      <c r="JWV50" s="179"/>
      <c r="JWW50" s="179"/>
      <c r="JWX50" s="179"/>
      <c r="JWY50" s="179"/>
      <c r="JWZ50" s="179"/>
      <c r="JXA50" s="179"/>
      <c r="JXB50" s="179"/>
      <c r="JXC50" s="179"/>
      <c r="JXD50" s="179"/>
      <c r="JXE50" s="179"/>
      <c r="JXF50" s="179"/>
      <c r="JXG50" s="179"/>
      <c r="JXH50" s="179"/>
      <c r="JXI50" s="179"/>
      <c r="JXJ50" s="179"/>
      <c r="JXK50" s="179"/>
      <c r="JXL50" s="179"/>
      <c r="JXM50" s="179"/>
      <c r="JXN50" s="179"/>
      <c r="JXO50" s="179"/>
      <c r="JXP50" s="179"/>
      <c r="JXQ50" s="179"/>
      <c r="JXR50" s="179"/>
      <c r="JXS50" s="179"/>
      <c r="JXT50" s="179"/>
      <c r="JXU50" s="179"/>
      <c r="JXV50" s="179"/>
      <c r="JXW50" s="179"/>
      <c r="JXX50" s="179"/>
      <c r="JXY50" s="179"/>
      <c r="JXZ50" s="179"/>
      <c r="JYA50" s="179"/>
      <c r="JYB50" s="179"/>
      <c r="JYC50" s="179"/>
      <c r="JYD50" s="179"/>
      <c r="JYE50" s="179"/>
      <c r="JYF50" s="179"/>
      <c r="JYG50" s="179"/>
      <c r="JYH50" s="179"/>
      <c r="JYI50" s="179"/>
      <c r="JYJ50" s="179"/>
      <c r="JYK50" s="179"/>
      <c r="JYL50" s="179"/>
      <c r="JYM50" s="179"/>
      <c r="JYN50" s="179"/>
      <c r="JYO50" s="179"/>
      <c r="JYP50" s="179"/>
      <c r="JYQ50" s="179"/>
      <c r="JYR50" s="179"/>
      <c r="JYS50" s="179"/>
      <c r="JYT50" s="179"/>
      <c r="JYU50" s="179"/>
      <c r="JYV50" s="179"/>
      <c r="JYW50" s="179"/>
      <c r="JYX50" s="179"/>
      <c r="JYY50" s="179"/>
      <c r="JYZ50" s="179"/>
      <c r="JZA50" s="179"/>
      <c r="JZB50" s="179"/>
      <c r="JZC50" s="179"/>
      <c r="JZD50" s="179"/>
      <c r="JZE50" s="179"/>
      <c r="JZF50" s="179"/>
      <c r="JZG50" s="179"/>
      <c r="JZH50" s="179"/>
      <c r="JZI50" s="179"/>
      <c r="JZJ50" s="179"/>
      <c r="JZK50" s="179"/>
      <c r="JZL50" s="179"/>
      <c r="JZM50" s="179"/>
      <c r="JZN50" s="179"/>
      <c r="JZO50" s="179"/>
      <c r="JZP50" s="179"/>
      <c r="JZQ50" s="179"/>
      <c r="JZR50" s="179"/>
      <c r="JZS50" s="179"/>
      <c r="JZT50" s="179"/>
      <c r="JZU50" s="179"/>
      <c r="JZV50" s="179"/>
      <c r="JZW50" s="179"/>
      <c r="JZX50" s="179"/>
      <c r="JZY50" s="179"/>
      <c r="JZZ50" s="179"/>
      <c r="KAA50" s="179"/>
      <c r="KAB50" s="179"/>
      <c r="KAC50" s="179"/>
      <c r="KAD50" s="179"/>
      <c r="KAE50" s="179"/>
      <c r="KAF50" s="179"/>
      <c r="KAG50" s="179"/>
      <c r="KAH50" s="179"/>
      <c r="KAI50" s="179"/>
      <c r="KAJ50" s="179"/>
      <c r="KAK50" s="179"/>
      <c r="KAL50" s="179"/>
      <c r="KAM50" s="179"/>
      <c r="KAN50" s="179"/>
      <c r="KAO50" s="179"/>
      <c r="KAP50" s="179"/>
      <c r="KAQ50" s="179"/>
      <c r="KAR50" s="179"/>
      <c r="KAS50" s="179"/>
      <c r="KAT50" s="179"/>
      <c r="KAU50" s="179"/>
      <c r="KAV50" s="179"/>
      <c r="KAW50" s="179"/>
      <c r="KAX50" s="179"/>
      <c r="KAY50" s="179"/>
      <c r="KAZ50" s="179"/>
      <c r="KBA50" s="179"/>
      <c r="KBB50" s="179"/>
      <c r="KBC50" s="179"/>
      <c r="KBD50" s="179"/>
      <c r="KBE50" s="179"/>
      <c r="KBF50" s="179"/>
      <c r="KBG50" s="179"/>
      <c r="KBH50" s="179"/>
      <c r="KBI50" s="179"/>
      <c r="KBJ50" s="179"/>
      <c r="KBK50" s="179"/>
      <c r="KBL50" s="179"/>
      <c r="KBM50" s="179"/>
      <c r="KBN50" s="179"/>
      <c r="KBO50" s="179"/>
      <c r="KBP50" s="179"/>
      <c r="KBQ50" s="179"/>
      <c r="KBR50" s="179"/>
      <c r="KBS50" s="179"/>
      <c r="KBT50" s="179"/>
      <c r="KBU50" s="179"/>
      <c r="KBV50" s="179"/>
      <c r="KBW50" s="179"/>
      <c r="KBX50" s="179"/>
      <c r="KBY50" s="179"/>
      <c r="KBZ50" s="179"/>
      <c r="KCA50" s="179"/>
      <c r="KCB50" s="179"/>
      <c r="KCC50" s="179"/>
      <c r="KCD50" s="179"/>
      <c r="KCE50" s="179"/>
      <c r="KCF50" s="179"/>
      <c r="KCG50" s="179"/>
      <c r="KCH50" s="179"/>
      <c r="KCI50" s="179"/>
      <c r="KCJ50" s="179"/>
      <c r="KCK50" s="179"/>
      <c r="KCL50" s="179"/>
      <c r="KCM50" s="179"/>
      <c r="KCN50" s="179"/>
      <c r="KCO50" s="179"/>
      <c r="KCP50" s="179"/>
      <c r="KCQ50" s="179"/>
      <c r="KCR50" s="179"/>
      <c r="KCS50" s="179"/>
      <c r="KCT50" s="179"/>
      <c r="KCU50" s="179"/>
      <c r="KCV50" s="179"/>
      <c r="KCW50" s="179"/>
      <c r="KCX50" s="179"/>
      <c r="KCY50" s="179"/>
      <c r="KCZ50" s="179"/>
      <c r="KDA50" s="179"/>
      <c r="KDB50" s="179"/>
      <c r="KDC50" s="179"/>
      <c r="KDD50" s="179"/>
      <c r="KDE50" s="179"/>
      <c r="KDF50" s="179"/>
      <c r="KDG50" s="179"/>
      <c r="KDH50" s="179"/>
      <c r="KDI50" s="179"/>
      <c r="KDJ50" s="179"/>
      <c r="KDK50" s="179"/>
      <c r="KDL50" s="179"/>
      <c r="KDM50" s="179"/>
      <c r="KDN50" s="179"/>
      <c r="KDO50" s="179"/>
      <c r="KDP50" s="179"/>
      <c r="KDQ50" s="179"/>
      <c r="KDR50" s="179"/>
      <c r="KDS50" s="179"/>
      <c r="KDT50" s="179"/>
      <c r="KDU50" s="179"/>
      <c r="KDV50" s="179"/>
      <c r="KDW50" s="179"/>
      <c r="KDX50" s="179"/>
      <c r="KDY50" s="179"/>
      <c r="KDZ50" s="179"/>
      <c r="KEA50" s="179"/>
      <c r="KEB50" s="179"/>
      <c r="KEC50" s="179"/>
      <c r="KED50" s="179"/>
      <c r="KEE50" s="179"/>
      <c r="KEF50" s="179"/>
      <c r="KEG50" s="179"/>
      <c r="KEH50" s="179"/>
      <c r="KEI50" s="179"/>
      <c r="KEJ50" s="179"/>
      <c r="KEK50" s="179"/>
      <c r="KEL50" s="179"/>
      <c r="KEM50" s="179"/>
      <c r="KEN50" s="179"/>
      <c r="KEO50" s="179"/>
      <c r="KEP50" s="179"/>
      <c r="KEQ50" s="179"/>
      <c r="KER50" s="179"/>
      <c r="KES50" s="179"/>
      <c r="KET50" s="179"/>
      <c r="KEU50" s="179"/>
      <c r="KEV50" s="179"/>
      <c r="KEW50" s="179"/>
      <c r="KEX50" s="179"/>
      <c r="KEY50" s="179"/>
      <c r="KEZ50" s="179"/>
      <c r="KFA50" s="179"/>
      <c r="KFB50" s="179"/>
      <c r="KFC50" s="179"/>
      <c r="KFD50" s="179"/>
      <c r="KFE50" s="179"/>
      <c r="KFF50" s="179"/>
      <c r="KFG50" s="179"/>
      <c r="KFH50" s="179"/>
      <c r="KFI50" s="179"/>
      <c r="KFJ50" s="179"/>
      <c r="KFK50" s="179"/>
      <c r="KFL50" s="179"/>
      <c r="KFM50" s="179"/>
      <c r="KFN50" s="179"/>
      <c r="KFO50" s="179"/>
      <c r="KFP50" s="179"/>
      <c r="KFQ50" s="179"/>
      <c r="KFR50" s="179"/>
      <c r="KFS50" s="179"/>
      <c r="KFT50" s="179"/>
      <c r="KFU50" s="179"/>
      <c r="KFV50" s="179"/>
      <c r="KFW50" s="179"/>
      <c r="KFX50" s="179"/>
      <c r="KFY50" s="179"/>
      <c r="KFZ50" s="179"/>
      <c r="KGA50" s="179"/>
      <c r="KGB50" s="179"/>
      <c r="KGC50" s="179"/>
      <c r="KGD50" s="179"/>
      <c r="KGE50" s="179"/>
      <c r="KGF50" s="179"/>
      <c r="KGG50" s="179"/>
      <c r="KGH50" s="179"/>
      <c r="KGI50" s="179"/>
      <c r="KGJ50" s="179"/>
      <c r="KGK50" s="179"/>
      <c r="KGL50" s="179"/>
      <c r="KGM50" s="179"/>
      <c r="KGN50" s="179"/>
      <c r="KGO50" s="179"/>
      <c r="KGP50" s="179"/>
      <c r="KGQ50" s="179"/>
      <c r="KGR50" s="179"/>
      <c r="KGS50" s="179"/>
      <c r="KGT50" s="179"/>
      <c r="KGU50" s="179"/>
      <c r="KGV50" s="179"/>
      <c r="KGW50" s="179"/>
      <c r="KGX50" s="179"/>
      <c r="KGY50" s="179"/>
      <c r="KGZ50" s="179"/>
      <c r="KHA50" s="179"/>
      <c r="KHB50" s="179"/>
      <c r="KHC50" s="179"/>
      <c r="KHD50" s="179"/>
      <c r="KHE50" s="179"/>
      <c r="KHF50" s="179"/>
      <c r="KHG50" s="179"/>
      <c r="KHH50" s="179"/>
      <c r="KHI50" s="179"/>
      <c r="KHJ50" s="179"/>
      <c r="KHK50" s="179"/>
      <c r="KHL50" s="179"/>
      <c r="KHM50" s="179"/>
      <c r="KHN50" s="179"/>
      <c r="KHO50" s="179"/>
      <c r="KHP50" s="179"/>
      <c r="KHQ50" s="179"/>
      <c r="KHR50" s="179"/>
      <c r="KHS50" s="179"/>
      <c r="KHT50" s="179"/>
      <c r="KHU50" s="179"/>
      <c r="KHV50" s="179"/>
      <c r="KHW50" s="179"/>
      <c r="KHX50" s="179"/>
      <c r="KHY50" s="179"/>
      <c r="KHZ50" s="179"/>
      <c r="KIA50" s="179"/>
      <c r="KIB50" s="179"/>
      <c r="KIC50" s="179"/>
      <c r="KID50" s="179"/>
      <c r="KIE50" s="179"/>
      <c r="KIF50" s="179"/>
      <c r="KIG50" s="179"/>
      <c r="KIH50" s="179"/>
      <c r="KII50" s="179"/>
      <c r="KIJ50" s="179"/>
      <c r="KIK50" s="179"/>
      <c r="KIL50" s="179"/>
      <c r="KIM50" s="179"/>
      <c r="KIN50" s="179"/>
      <c r="KIO50" s="179"/>
      <c r="KIP50" s="179"/>
      <c r="KIQ50" s="179"/>
      <c r="KIR50" s="179"/>
      <c r="KIS50" s="179"/>
      <c r="KIT50" s="179"/>
      <c r="KIU50" s="179"/>
      <c r="KIV50" s="179"/>
      <c r="KIW50" s="179"/>
      <c r="KIX50" s="179"/>
      <c r="KIY50" s="179"/>
      <c r="KIZ50" s="179"/>
      <c r="KJA50" s="179"/>
      <c r="KJB50" s="179"/>
      <c r="KJC50" s="179"/>
      <c r="KJD50" s="179"/>
      <c r="KJE50" s="179"/>
      <c r="KJF50" s="179"/>
      <c r="KJG50" s="179"/>
      <c r="KJH50" s="179"/>
      <c r="KJI50" s="179"/>
      <c r="KJJ50" s="179"/>
      <c r="KJK50" s="179"/>
      <c r="KJL50" s="179"/>
      <c r="KJM50" s="179"/>
      <c r="KJN50" s="179"/>
      <c r="KJO50" s="179"/>
      <c r="KJP50" s="179"/>
      <c r="KJQ50" s="179"/>
      <c r="KJR50" s="179"/>
      <c r="KJS50" s="179"/>
      <c r="KJT50" s="179"/>
      <c r="KJU50" s="179"/>
      <c r="KJV50" s="179"/>
      <c r="KJW50" s="179"/>
      <c r="KJX50" s="179"/>
      <c r="KJY50" s="179"/>
      <c r="KJZ50" s="179"/>
      <c r="KKA50" s="179"/>
      <c r="KKB50" s="179"/>
      <c r="KKC50" s="179"/>
      <c r="KKD50" s="179"/>
      <c r="KKE50" s="179"/>
      <c r="KKF50" s="179"/>
      <c r="KKG50" s="179"/>
      <c r="KKH50" s="179"/>
      <c r="KKI50" s="179"/>
      <c r="KKJ50" s="179"/>
      <c r="KKK50" s="179"/>
      <c r="KKL50" s="179"/>
      <c r="KKM50" s="179"/>
      <c r="KKN50" s="179"/>
      <c r="KKO50" s="179"/>
      <c r="KKP50" s="179"/>
      <c r="KKQ50" s="179"/>
      <c r="KKR50" s="179"/>
      <c r="KKS50" s="179"/>
      <c r="KKT50" s="179"/>
      <c r="KKU50" s="179"/>
      <c r="KKV50" s="179"/>
      <c r="KKW50" s="179"/>
      <c r="KKX50" s="179"/>
      <c r="KKY50" s="179"/>
      <c r="KKZ50" s="179"/>
      <c r="KLA50" s="179"/>
      <c r="KLB50" s="179"/>
      <c r="KLC50" s="179"/>
      <c r="KLD50" s="179"/>
      <c r="KLE50" s="179"/>
      <c r="KLF50" s="179"/>
      <c r="KLG50" s="179"/>
      <c r="KLH50" s="179"/>
      <c r="KLI50" s="179"/>
      <c r="KLJ50" s="179"/>
      <c r="KLK50" s="179"/>
      <c r="KLL50" s="179"/>
      <c r="KLM50" s="179"/>
      <c r="KLN50" s="179"/>
      <c r="KLO50" s="179"/>
      <c r="KLP50" s="179"/>
      <c r="KLQ50" s="179"/>
      <c r="KLR50" s="179"/>
      <c r="KLS50" s="179"/>
      <c r="KLT50" s="179"/>
      <c r="KLU50" s="179"/>
      <c r="KLV50" s="179"/>
      <c r="KLW50" s="179"/>
      <c r="KLX50" s="179"/>
      <c r="KLY50" s="179"/>
      <c r="KLZ50" s="179"/>
      <c r="KMA50" s="179"/>
      <c r="KMB50" s="179"/>
      <c r="KMC50" s="179"/>
      <c r="KMD50" s="179"/>
      <c r="KME50" s="179"/>
      <c r="KMF50" s="179"/>
      <c r="KMG50" s="179"/>
      <c r="KMH50" s="179"/>
      <c r="KMI50" s="179"/>
      <c r="KMJ50" s="179"/>
      <c r="KMK50" s="179"/>
      <c r="KML50" s="179"/>
      <c r="KMM50" s="179"/>
      <c r="KMN50" s="179"/>
      <c r="KMO50" s="179"/>
      <c r="KMP50" s="179"/>
      <c r="KMQ50" s="179"/>
      <c r="KMR50" s="179"/>
      <c r="KMS50" s="179"/>
      <c r="KMT50" s="179"/>
      <c r="KMU50" s="179"/>
      <c r="KMV50" s="179"/>
      <c r="KMW50" s="179"/>
      <c r="KMX50" s="179"/>
      <c r="KMY50" s="179"/>
      <c r="KMZ50" s="179"/>
      <c r="KNA50" s="179"/>
      <c r="KNB50" s="179"/>
      <c r="KNC50" s="179"/>
      <c r="KND50" s="179"/>
      <c r="KNE50" s="179"/>
      <c r="KNF50" s="179"/>
      <c r="KNG50" s="179"/>
      <c r="KNH50" s="179"/>
      <c r="KNI50" s="179"/>
      <c r="KNJ50" s="179"/>
      <c r="KNK50" s="179"/>
      <c r="KNL50" s="179"/>
      <c r="KNM50" s="179"/>
      <c r="KNN50" s="179"/>
      <c r="KNO50" s="179"/>
      <c r="KNP50" s="179"/>
      <c r="KNQ50" s="179"/>
      <c r="KNR50" s="179"/>
      <c r="KNS50" s="179"/>
      <c r="KNT50" s="179"/>
      <c r="KNU50" s="179"/>
      <c r="KNV50" s="179"/>
      <c r="KNW50" s="179"/>
      <c r="KNX50" s="179"/>
      <c r="KNY50" s="179"/>
      <c r="KNZ50" s="179"/>
      <c r="KOA50" s="179"/>
      <c r="KOB50" s="179"/>
      <c r="KOC50" s="179"/>
      <c r="KOD50" s="179"/>
      <c r="KOE50" s="179"/>
      <c r="KOF50" s="179"/>
      <c r="KOG50" s="179"/>
      <c r="KOH50" s="179"/>
      <c r="KOI50" s="179"/>
      <c r="KOJ50" s="179"/>
      <c r="KOK50" s="179"/>
      <c r="KOL50" s="179"/>
      <c r="KOM50" s="179"/>
      <c r="KON50" s="179"/>
      <c r="KOO50" s="179"/>
      <c r="KOP50" s="179"/>
      <c r="KOQ50" s="179"/>
      <c r="KOR50" s="179"/>
      <c r="KOS50" s="179"/>
      <c r="KOT50" s="179"/>
      <c r="KOU50" s="179"/>
      <c r="KOV50" s="179"/>
      <c r="KOW50" s="179"/>
      <c r="KOX50" s="179"/>
      <c r="KOY50" s="179"/>
      <c r="KOZ50" s="179"/>
      <c r="KPA50" s="179"/>
      <c r="KPB50" s="179"/>
      <c r="KPC50" s="179"/>
      <c r="KPD50" s="179"/>
      <c r="KPE50" s="179"/>
      <c r="KPF50" s="179"/>
      <c r="KPG50" s="179"/>
      <c r="KPH50" s="179"/>
      <c r="KPI50" s="179"/>
      <c r="KPJ50" s="179"/>
      <c r="KPK50" s="179"/>
      <c r="KPL50" s="179"/>
      <c r="KPM50" s="179"/>
      <c r="KPN50" s="179"/>
      <c r="KPO50" s="179"/>
      <c r="KPP50" s="179"/>
      <c r="KPQ50" s="179"/>
      <c r="KPR50" s="179"/>
      <c r="KPS50" s="179"/>
      <c r="KPT50" s="179"/>
      <c r="KPU50" s="179"/>
      <c r="KPV50" s="179"/>
      <c r="KPW50" s="179"/>
      <c r="KPX50" s="179"/>
      <c r="KPY50" s="179"/>
      <c r="KPZ50" s="179"/>
      <c r="KQA50" s="179"/>
      <c r="KQB50" s="179"/>
      <c r="KQC50" s="179"/>
      <c r="KQD50" s="179"/>
      <c r="KQE50" s="179"/>
      <c r="KQF50" s="179"/>
      <c r="KQG50" s="179"/>
      <c r="KQH50" s="179"/>
      <c r="KQI50" s="179"/>
      <c r="KQJ50" s="179"/>
      <c r="KQK50" s="179"/>
      <c r="KQL50" s="179"/>
      <c r="KQM50" s="179"/>
      <c r="KQN50" s="179"/>
      <c r="KQO50" s="179"/>
      <c r="KQP50" s="179"/>
      <c r="KQQ50" s="179"/>
      <c r="KQR50" s="179"/>
      <c r="KQS50" s="179"/>
      <c r="KQT50" s="179"/>
      <c r="KQU50" s="179"/>
      <c r="KQV50" s="179"/>
      <c r="KQW50" s="179"/>
      <c r="KQX50" s="179"/>
      <c r="KQY50" s="179"/>
      <c r="KQZ50" s="179"/>
      <c r="KRA50" s="179"/>
      <c r="KRB50" s="179"/>
      <c r="KRC50" s="179"/>
      <c r="KRD50" s="179"/>
      <c r="KRE50" s="179"/>
      <c r="KRF50" s="179"/>
      <c r="KRG50" s="179"/>
      <c r="KRH50" s="179"/>
      <c r="KRI50" s="179"/>
      <c r="KRJ50" s="179"/>
      <c r="KRK50" s="179"/>
      <c r="KRL50" s="179"/>
      <c r="KRM50" s="179"/>
      <c r="KRN50" s="179"/>
      <c r="KRO50" s="179"/>
      <c r="KRP50" s="179"/>
      <c r="KRQ50" s="179"/>
      <c r="KRR50" s="179"/>
      <c r="KRS50" s="179"/>
      <c r="KRT50" s="179"/>
      <c r="KRU50" s="179"/>
      <c r="KRV50" s="179"/>
      <c r="KRW50" s="179"/>
      <c r="KRX50" s="179"/>
      <c r="KRY50" s="179"/>
      <c r="KRZ50" s="179"/>
      <c r="KSA50" s="179"/>
      <c r="KSB50" s="179"/>
      <c r="KSC50" s="179"/>
      <c r="KSD50" s="179"/>
      <c r="KSE50" s="179"/>
      <c r="KSF50" s="179"/>
      <c r="KSG50" s="179"/>
      <c r="KSH50" s="179"/>
      <c r="KSI50" s="179"/>
      <c r="KSJ50" s="179"/>
      <c r="KSK50" s="179"/>
      <c r="KSL50" s="179"/>
      <c r="KSM50" s="179"/>
      <c r="KSN50" s="179"/>
      <c r="KSO50" s="179"/>
      <c r="KSP50" s="179"/>
      <c r="KSQ50" s="179"/>
      <c r="KSR50" s="179"/>
      <c r="KSS50" s="179"/>
      <c r="KST50" s="179"/>
      <c r="KSU50" s="179"/>
      <c r="KSV50" s="179"/>
      <c r="KSW50" s="179"/>
      <c r="KSX50" s="179"/>
      <c r="KSY50" s="179"/>
      <c r="KSZ50" s="179"/>
      <c r="KTA50" s="179"/>
      <c r="KTB50" s="179"/>
      <c r="KTC50" s="179"/>
      <c r="KTD50" s="179"/>
      <c r="KTE50" s="179"/>
      <c r="KTF50" s="179"/>
      <c r="KTG50" s="179"/>
      <c r="KTH50" s="179"/>
      <c r="KTI50" s="179"/>
      <c r="KTJ50" s="179"/>
      <c r="KTK50" s="179"/>
      <c r="KTL50" s="179"/>
      <c r="KTM50" s="179"/>
      <c r="KTN50" s="179"/>
      <c r="KTO50" s="179"/>
      <c r="KTP50" s="179"/>
      <c r="KTQ50" s="179"/>
      <c r="KTR50" s="179"/>
      <c r="KTS50" s="179"/>
      <c r="KTT50" s="179"/>
      <c r="KTU50" s="179"/>
      <c r="KTV50" s="179"/>
      <c r="KTW50" s="179"/>
      <c r="KTX50" s="179"/>
      <c r="KTY50" s="179"/>
      <c r="KTZ50" s="179"/>
      <c r="KUA50" s="179"/>
      <c r="KUB50" s="179"/>
      <c r="KUC50" s="179"/>
      <c r="KUD50" s="179"/>
      <c r="KUE50" s="179"/>
      <c r="KUF50" s="179"/>
      <c r="KUG50" s="179"/>
      <c r="KUH50" s="179"/>
      <c r="KUI50" s="179"/>
      <c r="KUJ50" s="179"/>
      <c r="KUK50" s="179"/>
      <c r="KUL50" s="179"/>
      <c r="KUM50" s="179"/>
      <c r="KUN50" s="179"/>
      <c r="KUO50" s="179"/>
      <c r="KUP50" s="179"/>
      <c r="KUQ50" s="179"/>
      <c r="KUR50" s="179"/>
      <c r="KUS50" s="179"/>
      <c r="KUT50" s="179"/>
      <c r="KUU50" s="179"/>
      <c r="KUV50" s="179"/>
      <c r="KUW50" s="179"/>
      <c r="KUX50" s="179"/>
      <c r="KUY50" s="179"/>
      <c r="KUZ50" s="179"/>
      <c r="KVA50" s="179"/>
      <c r="KVB50" s="179"/>
      <c r="KVC50" s="179"/>
      <c r="KVD50" s="179"/>
      <c r="KVE50" s="179"/>
      <c r="KVF50" s="179"/>
      <c r="KVG50" s="179"/>
      <c r="KVH50" s="179"/>
      <c r="KVI50" s="179"/>
      <c r="KVJ50" s="179"/>
      <c r="KVK50" s="179"/>
      <c r="KVL50" s="179"/>
      <c r="KVM50" s="179"/>
      <c r="KVN50" s="179"/>
      <c r="KVO50" s="179"/>
      <c r="KVP50" s="179"/>
      <c r="KVQ50" s="179"/>
      <c r="KVR50" s="179"/>
      <c r="KVS50" s="179"/>
      <c r="KVT50" s="179"/>
      <c r="KVU50" s="179"/>
      <c r="KVV50" s="179"/>
      <c r="KVW50" s="179"/>
      <c r="KVX50" s="179"/>
      <c r="KVY50" s="179"/>
      <c r="KVZ50" s="179"/>
      <c r="KWA50" s="179"/>
      <c r="KWB50" s="179"/>
      <c r="KWC50" s="179"/>
      <c r="KWD50" s="179"/>
      <c r="KWE50" s="179"/>
      <c r="KWF50" s="179"/>
      <c r="KWG50" s="179"/>
      <c r="KWH50" s="179"/>
      <c r="KWI50" s="179"/>
      <c r="KWJ50" s="179"/>
      <c r="KWK50" s="179"/>
      <c r="KWL50" s="179"/>
      <c r="KWM50" s="179"/>
      <c r="KWN50" s="179"/>
      <c r="KWO50" s="179"/>
      <c r="KWP50" s="179"/>
      <c r="KWQ50" s="179"/>
      <c r="KWR50" s="179"/>
      <c r="KWS50" s="179"/>
      <c r="KWT50" s="179"/>
      <c r="KWU50" s="179"/>
      <c r="KWV50" s="179"/>
      <c r="KWW50" s="179"/>
      <c r="KWX50" s="179"/>
      <c r="KWY50" s="179"/>
      <c r="KWZ50" s="179"/>
      <c r="KXA50" s="179"/>
      <c r="KXB50" s="179"/>
      <c r="KXC50" s="179"/>
      <c r="KXD50" s="179"/>
      <c r="KXE50" s="179"/>
      <c r="KXF50" s="179"/>
      <c r="KXG50" s="179"/>
      <c r="KXH50" s="179"/>
      <c r="KXI50" s="179"/>
      <c r="KXJ50" s="179"/>
      <c r="KXK50" s="179"/>
      <c r="KXL50" s="179"/>
      <c r="KXM50" s="179"/>
      <c r="KXN50" s="179"/>
      <c r="KXO50" s="179"/>
      <c r="KXP50" s="179"/>
      <c r="KXQ50" s="179"/>
      <c r="KXR50" s="179"/>
      <c r="KXS50" s="179"/>
      <c r="KXT50" s="179"/>
      <c r="KXU50" s="179"/>
      <c r="KXV50" s="179"/>
      <c r="KXW50" s="179"/>
      <c r="KXX50" s="179"/>
      <c r="KXY50" s="179"/>
      <c r="KXZ50" s="179"/>
      <c r="KYA50" s="179"/>
      <c r="KYB50" s="179"/>
      <c r="KYC50" s="179"/>
      <c r="KYD50" s="179"/>
      <c r="KYE50" s="179"/>
      <c r="KYF50" s="179"/>
      <c r="KYG50" s="179"/>
      <c r="KYH50" s="179"/>
      <c r="KYI50" s="179"/>
      <c r="KYJ50" s="179"/>
      <c r="KYK50" s="179"/>
      <c r="KYL50" s="179"/>
      <c r="KYM50" s="179"/>
      <c r="KYN50" s="179"/>
      <c r="KYO50" s="179"/>
      <c r="KYP50" s="179"/>
      <c r="KYQ50" s="179"/>
      <c r="KYR50" s="179"/>
      <c r="KYS50" s="179"/>
      <c r="KYT50" s="179"/>
      <c r="KYU50" s="179"/>
      <c r="KYV50" s="179"/>
      <c r="KYW50" s="179"/>
      <c r="KYX50" s="179"/>
      <c r="KYY50" s="179"/>
      <c r="KYZ50" s="179"/>
      <c r="KZA50" s="179"/>
      <c r="KZB50" s="179"/>
      <c r="KZC50" s="179"/>
      <c r="KZD50" s="179"/>
      <c r="KZE50" s="179"/>
      <c r="KZF50" s="179"/>
      <c r="KZG50" s="179"/>
      <c r="KZH50" s="179"/>
      <c r="KZI50" s="179"/>
      <c r="KZJ50" s="179"/>
      <c r="KZK50" s="179"/>
      <c r="KZL50" s="179"/>
      <c r="KZM50" s="179"/>
      <c r="KZN50" s="179"/>
      <c r="KZO50" s="179"/>
      <c r="KZP50" s="179"/>
      <c r="KZQ50" s="179"/>
      <c r="KZR50" s="179"/>
      <c r="KZS50" s="179"/>
      <c r="KZT50" s="179"/>
      <c r="KZU50" s="179"/>
      <c r="KZV50" s="179"/>
      <c r="KZW50" s="179"/>
      <c r="KZX50" s="179"/>
      <c r="KZY50" s="179"/>
      <c r="KZZ50" s="179"/>
      <c r="LAA50" s="179"/>
      <c r="LAB50" s="179"/>
      <c r="LAC50" s="179"/>
      <c r="LAD50" s="179"/>
      <c r="LAE50" s="179"/>
      <c r="LAF50" s="179"/>
      <c r="LAG50" s="179"/>
      <c r="LAH50" s="179"/>
      <c r="LAI50" s="179"/>
      <c r="LAJ50" s="179"/>
      <c r="LAK50" s="179"/>
      <c r="LAL50" s="179"/>
      <c r="LAM50" s="179"/>
      <c r="LAN50" s="179"/>
      <c r="LAO50" s="179"/>
      <c r="LAP50" s="179"/>
      <c r="LAQ50" s="179"/>
      <c r="LAR50" s="179"/>
      <c r="LAS50" s="179"/>
      <c r="LAT50" s="179"/>
      <c r="LAU50" s="179"/>
      <c r="LAV50" s="179"/>
      <c r="LAW50" s="179"/>
      <c r="LAX50" s="179"/>
      <c r="LAY50" s="179"/>
      <c r="LAZ50" s="179"/>
      <c r="LBA50" s="179"/>
      <c r="LBB50" s="179"/>
      <c r="LBC50" s="179"/>
      <c r="LBD50" s="179"/>
      <c r="LBE50" s="179"/>
      <c r="LBF50" s="179"/>
      <c r="LBG50" s="179"/>
      <c r="LBH50" s="179"/>
      <c r="LBI50" s="179"/>
      <c r="LBJ50" s="179"/>
      <c r="LBK50" s="179"/>
      <c r="LBL50" s="179"/>
      <c r="LBM50" s="179"/>
      <c r="LBN50" s="179"/>
      <c r="LBO50" s="179"/>
      <c r="LBP50" s="179"/>
      <c r="LBQ50" s="179"/>
      <c r="LBR50" s="179"/>
      <c r="LBS50" s="179"/>
      <c r="LBT50" s="179"/>
      <c r="LBU50" s="179"/>
      <c r="LBV50" s="179"/>
      <c r="LBW50" s="179"/>
      <c r="LBX50" s="179"/>
      <c r="LBY50" s="179"/>
      <c r="LBZ50" s="179"/>
      <c r="LCA50" s="179"/>
      <c r="LCB50" s="179"/>
      <c r="LCC50" s="179"/>
      <c r="LCD50" s="179"/>
      <c r="LCE50" s="179"/>
      <c r="LCF50" s="179"/>
      <c r="LCG50" s="179"/>
      <c r="LCH50" s="179"/>
      <c r="LCI50" s="179"/>
      <c r="LCJ50" s="179"/>
      <c r="LCK50" s="179"/>
      <c r="LCL50" s="179"/>
      <c r="LCM50" s="179"/>
      <c r="LCN50" s="179"/>
      <c r="LCO50" s="179"/>
      <c r="LCP50" s="179"/>
      <c r="LCQ50" s="179"/>
      <c r="LCR50" s="179"/>
      <c r="LCS50" s="179"/>
      <c r="LCT50" s="179"/>
      <c r="LCU50" s="179"/>
      <c r="LCV50" s="179"/>
      <c r="LCW50" s="179"/>
      <c r="LCX50" s="179"/>
      <c r="LCY50" s="179"/>
      <c r="LCZ50" s="179"/>
      <c r="LDA50" s="179"/>
      <c r="LDB50" s="179"/>
      <c r="LDC50" s="179"/>
      <c r="LDD50" s="179"/>
      <c r="LDE50" s="179"/>
      <c r="LDF50" s="179"/>
      <c r="LDG50" s="179"/>
      <c r="LDH50" s="179"/>
      <c r="LDI50" s="179"/>
      <c r="LDJ50" s="179"/>
      <c r="LDK50" s="179"/>
      <c r="LDL50" s="179"/>
      <c r="LDM50" s="179"/>
      <c r="LDN50" s="179"/>
      <c r="LDO50" s="179"/>
      <c r="LDP50" s="179"/>
      <c r="LDQ50" s="179"/>
      <c r="LDR50" s="179"/>
      <c r="LDS50" s="179"/>
      <c r="LDT50" s="179"/>
      <c r="LDU50" s="179"/>
      <c r="LDV50" s="179"/>
      <c r="LDW50" s="179"/>
      <c r="LDX50" s="179"/>
      <c r="LDY50" s="179"/>
      <c r="LDZ50" s="179"/>
      <c r="LEA50" s="179"/>
      <c r="LEB50" s="179"/>
      <c r="LEC50" s="179"/>
      <c r="LED50" s="179"/>
      <c r="LEE50" s="179"/>
      <c r="LEF50" s="179"/>
      <c r="LEG50" s="179"/>
      <c r="LEH50" s="179"/>
      <c r="LEI50" s="179"/>
      <c r="LEJ50" s="179"/>
      <c r="LEK50" s="179"/>
      <c r="LEL50" s="179"/>
      <c r="LEM50" s="179"/>
      <c r="LEN50" s="179"/>
      <c r="LEO50" s="179"/>
      <c r="LEP50" s="179"/>
      <c r="LEQ50" s="179"/>
      <c r="LER50" s="179"/>
      <c r="LES50" s="179"/>
      <c r="LET50" s="179"/>
      <c r="LEU50" s="179"/>
      <c r="LEV50" s="179"/>
      <c r="LEW50" s="179"/>
      <c r="LEX50" s="179"/>
      <c r="LEY50" s="179"/>
      <c r="LEZ50" s="179"/>
      <c r="LFA50" s="179"/>
      <c r="LFB50" s="179"/>
      <c r="LFC50" s="179"/>
      <c r="LFD50" s="179"/>
      <c r="LFE50" s="179"/>
      <c r="LFF50" s="179"/>
      <c r="LFG50" s="179"/>
      <c r="LFH50" s="179"/>
      <c r="LFI50" s="179"/>
      <c r="LFJ50" s="179"/>
      <c r="LFK50" s="179"/>
      <c r="LFL50" s="179"/>
      <c r="LFM50" s="179"/>
      <c r="LFN50" s="179"/>
      <c r="LFO50" s="179"/>
      <c r="LFP50" s="179"/>
      <c r="LFQ50" s="179"/>
      <c r="LFR50" s="179"/>
      <c r="LFS50" s="179"/>
      <c r="LFT50" s="179"/>
      <c r="LFU50" s="179"/>
      <c r="LFV50" s="179"/>
      <c r="LFW50" s="179"/>
      <c r="LFX50" s="179"/>
      <c r="LFY50" s="179"/>
      <c r="LFZ50" s="179"/>
      <c r="LGA50" s="179"/>
      <c r="LGB50" s="179"/>
      <c r="LGC50" s="179"/>
      <c r="LGD50" s="179"/>
      <c r="LGE50" s="179"/>
      <c r="LGF50" s="179"/>
      <c r="LGG50" s="179"/>
      <c r="LGH50" s="179"/>
      <c r="LGI50" s="179"/>
      <c r="LGJ50" s="179"/>
      <c r="LGK50" s="179"/>
      <c r="LGL50" s="179"/>
      <c r="LGM50" s="179"/>
      <c r="LGN50" s="179"/>
      <c r="LGO50" s="179"/>
      <c r="LGP50" s="179"/>
      <c r="LGQ50" s="179"/>
      <c r="LGR50" s="179"/>
      <c r="LGS50" s="179"/>
      <c r="LGT50" s="179"/>
      <c r="LGU50" s="179"/>
      <c r="LGV50" s="179"/>
      <c r="LGW50" s="179"/>
      <c r="LGX50" s="179"/>
      <c r="LGY50" s="179"/>
      <c r="LGZ50" s="179"/>
      <c r="LHA50" s="179"/>
      <c r="LHB50" s="179"/>
      <c r="LHC50" s="179"/>
      <c r="LHD50" s="179"/>
      <c r="LHE50" s="179"/>
      <c r="LHF50" s="179"/>
      <c r="LHG50" s="179"/>
      <c r="LHH50" s="179"/>
      <c r="LHI50" s="179"/>
      <c r="LHJ50" s="179"/>
      <c r="LHK50" s="179"/>
      <c r="LHL50" s="179"/>
      <c r="LHM50" s="179"/>
      <c r="LHN50" s="179"/>
      <c r="LHO50" s="179"/>
      <c r="LHP50" s="179"/>
      <c r="LHQ50" s="179"/>
      <c r="LHR50" s="179"/>
      <c r="LHS50" s="179"/>
      <c r="LHT50" s="179"/>
      <c r="LHU50" s="179"/>
      <c r="LHV50" s="179"/>
      <c r="LHW50" s="179"/>
      <c r="LHX50" s="179"/>
      <c r="LHY50" s="179"/>
      <c r="LHZ50" s="179"/>
      <c r="LIA50" s="179"/>
      <c r="LIB50" s="179"/>
      <c r="LIC50" s="179"/>
      <c r="LID50" s="179"/>
      <c r="LIE50" s="179"/>
      <c r="LIF50" s="179"/>
      <c r="LIG50" s="179"/>
      <c r="LIH50" s="179"/>
      <c r="LII50" s="179"/>
      <c r="LIJ50" s="179"/>
      <c r="LIK50" s="179"/>
      <c r="LIL50" s="179"/>
      <c r="LIM50" s="179"/>
      <c r="LIN50" s="179"/>
      <c r="LIO50" s="179"/>
      <c r="LIP50" s="179"/>
      <c r="LIQ50" s="179"/>
      <c r="LIR50" s="179"/>
      <c r="LIS50" s="179"/>
      <c r="LIT50" s="179"/>
      <c r="LIU50" s="179"/>
      <c r="LIV50" s="179"/>
      <c r="LIW50" s="179"/>
      <c r="LIX50" s="179"/>
      <c r="LIY50" s="179"/>
      <c r="LIZ50" s="179"/>
      <c r="LJA50" s="179"/>
      <c r="LJB50" s="179"/>
      <c r="LJC50" s="179"/>
      <c r="LJD50" s="179"/>
      <c r="LJE50" s="179"/>
      <c r="LJF50" s="179"/>
      <c r="LJG50" s="179"/>
      <c r="LJH50" s="179"/>
      <c r="LJI50" s="179"/>
      <c r="LJJ50" s="179"/>
      <c r="LJK50" s="179"/>
      <c r="LJL50" s="179"/>
      <c r="LJM50" s="179"/>
      <c r="LJN50" s="179"/>
      <c r="LJO50" s="179"/>
      <c r="LJP50" s="179"/>
      <c r="LJQ50" s="179"/>
      <c r="LJR50" s="179"/>
      <c r="LJS50" s="179"/>
      <c r="LJT50" s="179"/>
      <c r="LJU50" s="179"/>
      <c r="LJV50" s="179"/>
      <c r="LJW50" s="179"/>
      <c r="LJX50" s="179"/>
      <c r="LJY50" s="179"/>
      <c r="LJZ50" s="179"/>
      <c r="LKA50" s="179"/>
      <c r="LKB50" s="179"/>
      <c r="LKC50" s="179"/>
      <c r="LKD50" s="179"/>
      <c r="LKE50" s="179"/>
      <c r="LKF50" s="179"/>
      <c r="LKG50" s="179"/>
      <c r="LKH50" s="179"/>
      <c r="LKI50" s="179"/>
      <c r="LKJ50" s="179"/>
      <c r="LKK50" s="179"/>
      <c r="LKL50" s="179"/>
      <c r="LKM50" s="179"/>
      <c r="LKN50" s="179"/>
      <c r="LKO50" s="179"/>
      <c r="LKP50" s="179"/>
      <c r="LKQ50" s="179"/>
      <c r="LKR50" s="179"/>
      <c r="LKS50" s="179"/>
      <c r="LKT50" s="179"/>
      <c r="LKU50" s="179"/>
      <c r="LKV50" s="179"/>
      <c r="LKW50" s="179"/>
      <c r="LKX50" s="179"/>
      <c r="LKY50" s="179"/>
      <c r="LKZ50" s="179"/>
      <c r="LLA50" s="179"/>
      <c r="LLB50" s="179"/>
      <c r="LLC50" s="179"/>
      <c r="LLD50" s="179"/>
      <c r="LLE50" s="179"/>
      <c r="LLF50" s="179"/>
      <c r="LLG50" s="179"/>
      <c r="LLH50" s="179"/>
      <c r="LLI50" s="179"/>
      <c r="LLJ50" s="179"/>
      <c r="LLK50" s="179"/>
      <c r="LLL50" s="179"/>
      <c r="LLM50" s="179"/>
      <c r="LLN50" s="179"/>
      <c r="LLO50" s="179"/>
      <c r="LLP50" s="179"/>
      <c r="LLQ50" s="179"/>
      <c r="LLR50" s="179"/>
      <c r="LLS50" s="179"/>
      <c r="LLT50" s="179"/>
      <c r="LLU50" s="179"/>
      <c r="LLV50" s="179"/>
      <c r="LLW50" s="179"/>
      <c r="LLX50" s="179"/>
      <c r="LLY50" s="179"/>
      <c r="LLZ50" s="179"/>
      <c r="LMA50" s="179"/>
      <c r="LMB50" s="179"/>
      <c r="LMC50" s="179"/>
      <c r="LMD50" s="179"/>
      <c r="LME50" s="179"/>
      <c r="LMF50" s="179"/>
      <c r="LMG50" s="179"/>
      <c r="LMH50" s="179"/>
      <c r="LMI50" s="179"/>
      <c r="LMJ50" s="179"/>
      <c r="LMK50" s="179"/>
      <c r="LML50" s="179"/>
      <c r="LMM50" s="179"/>
      <c r="LMN50" s="179"/>
      <c r="LMO50" s="179"/>
      <c r="LMP50" s="179"/>
      <c r="LMQ50" s="179"/>
      <c r="LMR50" s="179"/>
      <c r="LMS50" s="179"/>
      <c r="LMT50" s="179"/>
      <c r="LMU50" s="179"/>
      <c r="LMV50" s="179"/>
      <c r="LMW50" s="179"/>
      <c r="LMX50" s="179"/>
      <c r="LMY50" s="179"/>
      <c r="LMZ50" s="179"/>
      <c r="LNA50" s="179"/>
      <c r="LNB50" s="179"/>
      <c r="LNC50" s="179"/>
      <c r="LND50" s="179"/>
      <c r="LNE50" s="179"/>
      <c r="LNF50" s="179"/>
      <c r="LNG50" s="179"/>
      <c r="LNH50" s="179"/>
      <c r="LNI50" s="179"/>
      <c r="LNJ50" s="179"/>
      <c r="LNK50" s="179"/>
      <c r="LNL50" s="179"/>
      <c r="LNM50" s="179"/>
      <c r="LNN50" s="179"/>
      <c r="LNO50" s="179"/>
      <c r="LNP50" s="179"/>
      <c r="LNQ50" s="179"/>
      <c r="LNR50" s="179"/>
      <c r="LNS50" s="179"/>
      <c r="LNT50" s="179"/>
      <c r="LNU50" s="179"/>
      <c r="LNV50" s="179"/>
      <c r="LNW50" s="179"/>
      <c r="LNX50" s="179"/>
      <c r="LNY50" s="179"/>
      <c r="LNZ50" s="179"/>
      <c r="LOA50" s="179"/>
      <c r="LOB50" s="179"/>
      <c r="LOC50" s="179"/>
      <c r="LOD50" s="179"/>
      <c r="LOE50" s="179"/>
      <c r="LOF50" s="179"/>
      <c r="LOG50" s="179"/>
      <c r="LOH50" s="179"/>
      <c r="LOI50" s="179"/>
      <c r="LOJ50" s="179"/>
      <c r="LOK50" s="179"/>
      <c r="LOL50" s="179"/>
      <c r="LOM50" s="179"/>
      <c r="LON50" s="179"/>
      <c r="LOO50" s="179"/>
      <c r="LOP50" s="179"/>
      <c r="LOQ50" s="179"/>
      <c r="LOR50" s="179"/>
      <c r="LOS50" s="179"/>
      <c r="LOT50" s="179"/>
      <c r="LOU50" s="179"/>
      <c r="LOV50" s="179"/>
      <c r="LOW50" s="179"/>
      <c r="LOX50" s="179"/>
      <c r="LOY50" s="179"/>
      <c r="LOZ50" s="179"/>
      <c r="LPA50" s="179"/>
      <c r="LPB50" s="179"/>
      <c r="LPC50" s="179"/>
      <c r="LPD50" s="179"/>
      <c r="LPE50" s="179"/>
      <c r="LPF50" s="179"/>
      <c r="LPG50" s="179"/>
      <c r="LPH50" s="179"/>
      <c r="LPI50" s="179"/>
      <c r="LPJ50" s="179"/>
      <c r="LPK50" s="179"/>
      <c r="LPL50" s="179"/>
      <c r="LPM50" s="179"/>
      <c r="LPN50" s="179"/>
      <c r="LPO50" s="179"/>
      <c r="LPP50" s="179"/>
      <c r="LPQ50" s="179"/>
      <c r="LPR50" s="179"/>
      <c r="LPS50" s="179"/>
      <c r="LPT50" s="179"/>
      <c r="LPU50" s="179"/>
      <c r="LPV50" s="179"/>
      <c r="LPW50" s="179"/>
      <c r="LPX50" s="179"/>
      <c r="LPY50" s="179"/>
      <c r="LPZ50" s="179"/>
      <c r="LQA50" s="179"/>
      <c r="LQB50" s="179"/>
      <c r="LQC50" s="179"/>
      <c r="LQD50" s="179"/>
      <c r="LQE50" s="179"/>
      <c r="LQF50" s="179"/>
      <c r="LQG50" s="179"/>
      <c r="LQH50" s="179"/>
      <c r="LQI50" s="179"/>
      <c r="LQJ50" s="179"/>
      <c r="LQK50" s="179"/>
      <c r="LQL50" s="179"/>
      <c r="LQM50" s="179"/>
      <c r="LQN50" s="179"/>
      <c r="LQO50" s="179"/>
      <c r="LQP50" s="179"/>
      <c r="LQQ50" s="179"/>
      <c r="LQR50" s="179"/>
      <c r="LQS50" s="179"/>
      <c r="LQT50" s="179"/>
      <c r="LQU50" s="179"/>
      <c r="LQV50" s="179"/>
      <c r="LQW50" s="179"/>
      <c r="LQX50" s="179"/>
      <c r="LQY50" s="179"/>
      <c r="LQZ50" s="179"/>
      <c r="LRA50" s="179"/>
      <c r="LRB50" s="179"/>
      <c r="LRC50" s="179"/>
      <c r="LRD50" s="179"/>
      <c r="LRE50" s="179"/>
      <c r="LRF50" s="179"/>
      <c r="LRG50" s="179"/>
      <c r="LRH50" s="179"/>
      <c r="LRI50" s="179"/>
      <c r="LRJ50" s="179"/>
      <c r="LRK50" s="179"/>
      <c r="LRL50" s="179"/>
      <c r="LRM50" s="179"/>
      <c r="LRN50" s="179"/>
      <c r="LRO50" s="179"/>
      <c r="LRP50" s="179"/>
      <c r="LRQ50" s="179"/>
      <c r="LRR50" s="179"/>
      <c r="LRS50" s="179"/>
      <c r="LRT50" s="179"/>
      <c r="LRU50" s="179"/>
      <c r="LRV50" s="179"/>
      <c r="LRW50" s="179"/>
      <c r="LRX50" s="179"/>
      <c r="LRY50" s="179"/>
      <c r="LRZ50" s="179"/>
      <c r="LSA50" s="179"/>
      <c r="LSB50" s="179"/>
      <c r="LSC50" s="179"/>
      <c r="LSD50" s="179"/>
      <c r="LSE50" s="179"/>
      <c r="LSF50" s="179"/>
      <c r="LSG50" s="179"/>
      <c r="LSH50" s="179"/>
      <c r="LSI50" s="179"/>
      <c r="LSJ50" s="179"/>
      <c r="LSK50" s="179"/>
      <c r="LSL50" s="179"/>
      <c r="LSM50" s="179"/>
      <c r="LSN50" s="179"/>
      <c r="LSO50" s="179"/>
      <c r="LSP50" s="179"/>
      <c r="LSQ50" s="179"/>
      <c r="LSR50" s="179"/>
      <c r="LSS50" s="179"/>
      <c r="LST50" s="179"/>
      <c r="LSU50" s="179"/>
      <c r="LSV50" s="179"/>
      <c r="LSW50" s="179"/>
      <c r="LSX50" s="179"/>
      <c r="LSY50" s="179"/>
      <c r="LSZ50" s="179"/>
      <c r="LTA50" s="179"/>
      <c r="LTB50" s="179"/>
      <c r="LTC50" s="179"/>
      <c r="LTD50" s="179"/>
      <c r="LTE50" s="179"/>
      <c r="LTF50" s="179"/>
      <c r="LTG50" s="179"/>
      <c r="LTH50" s="179"/>
      <c r="LTI50" s="179"/>
      <c r="LTJ50" s="179"/>
      <c r="LTK50" s="179"/>
      <c r="LTL50" s="179"/>
      <c r="LTM50" s="179"/>
      <c r="LTN50" s="179"/>
      <c r="LTO50" s="179"/>
      <c r="LTP50" s="179"/>
      <c r="LTQ50" s="179"/>
      <c r="LTR50" s="179"/>
      <c r="LTS50" s="179"/>
      <c r="LTT50" s="179"/>
      <c r="LTU50" s="179"/>
      <c r="LTV50" s="179"/>
      <c r="LTW50" s="179"/>
      <c r="LTX50" s="179"/>
      <c r="LTY50" s="179"/>
      <c r="LTZ50" s="179"/>
      <c r="LUA50" s="179"/>
      <c r="LUB50" s="179"/>
      <c r="LUC50" s="179"/>
      <c r="LUD50" s="179"/>
      <c r="LUE50" s="179"/>
      <c r="LUF50" s="179"/>
      <c r="LUG50" s="179"/>
      <c r="LUH50" s="179"/>
      <c r="LUI50" s="179"/>
      <c r="LUJ50" s="179"/>
      <c r="LUK50" s="179"/>
      <c r="LUL50" s="179"/>
      <c r="LUM50" s="179"/>
      <c r="LUN50" s="179"/>
      <c r="LUO50" s="179"/>
      <c r="LUP50" s="179"/>
      <c r="LUQ50" s="179"/>
      <c r="LUR50" s="179"/>
      <c r="LUS50" s="179"/>
      <c r="LUT50" s="179"/>
      <c r="LUU50" s="179"/>
      <c r="LUV50" s="179"/>
      <c r="LUW50" s="179"/>
      <c r="LUX50" s="179"/>
      <c r="LUY50" s="179"/>
      <c r="LUZ50" s="179"/>
      <c r="LVA50" s="179"/>
      <c r="LVB50" s="179"/>
      <c r="LVC50" s="179"/>
      <c r="LVD50" s="179"/>
      <c r="LVE50" s="179"/>
      <c r="LVF50" s="179"/>
      <c r="LVG50" s="179"/>
      <c r="LVH50" s="179"/>
      <c r="LVI50" s="179"/>
      <c r="LVJ50" s="179"/>
      <c r="LVK50" s="179"/>
      <c r="LVL50" s="179"/>
      <c r="LVM50" s="179"/>
      <c r="LVN50" s="179"/>
      <c r="LVO50" s="179"/>
      <c r="LVP50" s="179"/>
      <c r="LVQ50" s="179"/>
      <c r="LVR50" s="179"/>
      <c r="LVS50" s="179"/>
      <c r="LVT50" s="179"/>
      <c r="LVU50" s="179"/>
      <c r="LVV50" s="179"/>
      <c r="LVW50" s="179"/>
      <c r="LVX50" s="179"/>
      <c r="LVY50" s="179"/>
      <c r="LVZ50" s="179"/>
      <c r="LWA50" s="179"/>
      <c r="LWB50" s="179"/>
      <c r="LWC50" s="179"/>
      <c r="LWD50" s="179"/>
      <c r="LWE50" s="179"/>
      <c r="LWF50" s="179"/>
      <c r="LWG50" s="179"/>
      <c r="LWH50" s="179"/>
      <c r="LWI50" s="179"/>
      <c r="LWJ50" s="179"/>
      <c r="LWK50" s="179"/>
      <c r="LWL50" s="179"/>
      <c r="LWM50" s="179"/>
      <c r="LWN50" s="179"/>
      <c r="LWO50" s="179"/>
      <c r="LWP50" s="179"/>
      <c r="LWQ50" s="179"/>
      <c r="LWR50" s="179"/>
      <c r="LWS50" s="179"/>
      <c r="LWT50" s="179"/>
      <c r="LWU50" s="179"/>
      <c r="LWV50" s="179"/>
      <c r="LWW50" s="179"/>
      <c r="LWX50" s="179"/>
      <c r="LWY50" s="179"/>
      <c r="LWZ50" s="179"/>
      <c r="LXA50" s="179"/>
      <c r="LXB50" s="179"/>
      <c r="LXC50" s="179"/>
      <c r="LXD50" s="179"/>
      <c r="LXE50" s="179"/>
      <c r="LXF50" s="179"/>
      <c r="LXG50" s="179"/>
      <c r="LXH50" s="179"/>
      <c r="LXI50" s="179"/>
      <c r="LXJ50" s="179"/>
      <c r="LXK50" s="179"/>
      <c r="LXL50" s="179"/>
      <c r="LXM50" s="179"/>
      <c r="LXN50" s="179"/>
      <c r="LXO50" s="179"/>
      <c r="LXP50" s="179"/>
      <c r="LXQ50" s="179"/>
      <c r="LXR50" s="179"/>
      <c r="LXS50" s="179"/>
      <c r="LXT50" s="179"/>
      <c r="LXU50" s="179"/>
      <c r="LXV50" s="179"/>
      <c r="LXW50" s="179"/>
      <c r="LXX50" s="179"/>
      <c r="LXY50" s="179"/>
      <c r="LXZ50" s="179"/>
      <c r="LYA50" s="179"/>
      <c r="LYB50" s="179"/>
      <c r="LYC50" s="179"/>
      <c r="LYD50" s="179"/>
      <c r="LYE50" s="179"/>
      <c r="LYF50" s="179"/>
      <c r="LYG50" s="179"/>
      <c r="LYH50" s="179"/>
      <c r="LYI50" s="179"/>
      <c r="LYJ50" s="179"/>
      <c r="LYK50" s="179"/>
      <c r="LYL50" s="179"/>
      <c r="LYM50" s="179"/>
      <c r="LYN50" s="179"/>
      <c r="LYO50" s="179"/>
      <c r="LYP50" s="179"/>
      <c r="LYQ50" s="179"/>
      <c r="LYR50" s="179"/>
      <c r="LYS50" s="179"/>
      <c r="LYT50" s="179"/>
      <c r="LYU50" s="179"/>
      <c r="LYV50" s="179"/>
      <c r="LYW50" s="179"/>
      <c r="LYX50" s="179"/>
      <c r="LYY50" s="179"/>
      <c r="LYZ50" s="179"/>
      <c r="LZA50" s="179"/>
      <c r="LZB50" s="179"/>
      <c r="LZC50" s="179"/>
      <c r="LZD50" s="179"/>
      <c r="LZE50" s="179"/>
      <c r="LZF50" s="179"/>
      <c r="LZG50" s="179"/>
      <c r="LZH50" s="179"/>
      <c r="LZI50" s="179"/>
      <c r="LZJ50" s="179"/>
      <c r="LZK50" s="179"/>
      <c r="LZL50" s="179"/>
      <c r="LZM50" s="179"/>
      <c r="LZN50" s="179"/>
      <c r="LZO50" s="179"/>
      <c r="LZP50" s="179"/>
      <c r="LZQ50" s="179"/>
      <c r="LZR50" s="179"/>
      <c r="LZS50" s="179"/>
      <c r="LZT50" s="179"/>
      <c r="LZU50" s="179"/>
      <c r="LZV50" s="179"/>
      <c r="LZW50" s="179"/>
      <c r="LZX50" s="179"/>
      <c r="LZY50" s="179"/>
      <c r="LZZ50" s="179"/>
      <c r="MAA50" s="179"/>
      <c r="MAB50" s="179"/>
      <c r="MAC50" s="179"/>
      <c r="MAD50" s="179"/>
      <c r="MAE50" s="179"/>
      <c r="MAF50" s="179"/>
      <c r="MAG50" s="179"/>
      <c r="MAH50" s="179"/>
      <c r="MAI50" s="179"/>
      <c r="MAJ50" s="179"/>
      <c r="MAK50" s="179"/>
      <c r="MAL50" s="179"/>
      <c r="MAM50" s="179"/>
      <c r="MAN50" s="179"/>
      <c r="MAO50" s="179"/>
      <c r="MAP50" s="179"/>
      <c r="MAQ50" s="179"/>
      <c r="MAR50" s="179"/>
      <c r="MAS50" s="179"/>
      <c r="MAT50" s="179"/>
      <c r="MAU50" s="179"/>
      <c r="MAV50" s="179"/>
      <c r="MAW50" s="179"/>
      <c r="MAX50" s="179"/>
      <c r="MAY50" s="179"/>
      <c r="MAZ50" s="179"/>
      <c r="MBA50" s="179"/>
      <c r="MBB50" s="179"/>
      <c r="MBC50" s="179"/>
      <c r="MBD50" s="179"/>
      <c r="MBE50" s="179"/>
      <c r="MBF50" s="179"/>
      <c r="MBG50" s="179"/>
      <c r="MBH50" s="179"/>
      <c r="MBI50" s="179"/>
      <c r="MBJ50" s="179"/>
      <c r="MBK50" s="179"/>
      <c r="MBL50" s="179"/>
      <c r="MBM50" s="179"/>
      <c r="MBN50" s="179"/>
      <c r="MBO50" s="179"/>
      <c r="MBP50" s="179"/>
      <c r="MBQ50" s="179"/>
      <c r="MBR50" s="179"/>
      <c r="MBS50" s="179"/>
      <c r="MBT50" s="179"/>
      <c r="MBU50" s="179"/>
      <c r="MBV50" s="179"/>
      <c r="MBW50" s="179"/>
      <c r="MBX50" s="179"/>
      <c r="MBY50" s="179"/>
      <c r="MBZ50" s="179"/>
      <c r="MCA50" s="179"/>
      <c r="MCB50" s="179"/>
      <c r="MCC50" s="179"/>
      <c r="MCD50" s="179"/>
      <c r="MCE50" s="179"/>
      <c r="MCF50" s="179"/>
      <c r="MCG50" s="179"/>
      <c r="MCH50" s="179"/>
      <c r="MCI50" s="179"/>
      <c r="MCJ50" s="179"/>
      <c r="MCK50" s="179"/>
      <c r="MCL50" s="179"/>
      <c r="MCM50" s="179"/>
      <c r="MCN50" s="179"/>
      <c r="MCO50" s="179"/>
      <c r="MCP50" s="179"/>
      <c r="MCQ50" s="179"/>
      <c r="MCR50" s="179"/>
      <c r="MCS50" s="179"/>
      <c r="MCT50" s="179"/>
      <c r="MCU50" s="179"/>
      <c r="MCV50" s="179"/>
      <c r="MCW50" s="179"/>
      <c r="MCX50" s="179"/>
      <c r="MCY50" s="179"/>
      <c r="MCZ50" s="179"/>
      <c r="MDA50" s="179"/>
      <c r="MDB50" s="179"/>
      <c r="MDC50" s="179"/>
      <c r="MDD50" s="179"/>
      <c r="MDE50" s="179"/>
      <c r="MDF50" s="179"/>
      <c r="MDG50" s="179"/>
      <c r="MDH50" s="179"/>
      <c r="MDI50" s="179"/>
      <c r="MDJ50" s="179"/>
      <c r="MDK50" s="179"/>
      <c r="MDL50" s="179"/>
      <c r="MDM50" s="179"/>
      <c r="MDN50" s="179"/>
      <c r="MDO50" s="179"/>
      <c r="MDP50" s="179"/>
      <c r="MDQ50" s="179"/>
      <c r="MDR50" s="179"/>
      <c r="MDS50" s="179"/>
      <c r="MDT50" s="179"/>
      <c r="MDU50" s="179"/>
      <c r="MDV50" s="179"/>
      <c r="MDW50" s="179"/>
      <c r="MDX50" s="179"/>
      <c r="MDY50" s="179"/>
      <c r="MDZ50" s="179"/>
      <c r="MEA50" s="179"/>
      <c r="MEB50" s="179"/>
      <c r="MEC50" s="179"/>
      <c r="MED50" s="179"/>
      <c r="MEE50" s="179"/>
      <c r="MEF50" s="179"/>
      <c r="MEG50" s="179"/>
      <c r="MEH50" s="179"/>
      <c r="MEI50" s="179"/>
      <c r="MEJ50" s="179"/>
      <c r="MEK50" s="179"/>
      <c r="MEL50" s="179"/>
      <c r="MEM50" s="179"/>
      <c r="MEN50" s="179"/>
      <c r="MEO50" s="179"/>
      <c r="MEP50" s="179"/>
      <c r="MEQ50" s="179"/>
      <c r="MER50" s="179"/>
      <c r="MES50" s="179"/>
      <c r="MET50" s="179"/>
      <c r="MEU50" s="179"/>
      <c r="MEV50" s="179"/>
      <c r="MEW50" s="179"/>
      <c r="MEX50" s="179"/>
      <c r="MEY50" s="179"/>
      <c r="MEZ50" s="179"/>
      <c r="MFA50" s="179"/>
      <c r="MFB50" s="179"/>
      <c r="MFC50" s="179"/>
      <c r="MFD50" s="179"/>
      <c r="MFE50" s="179"/>
      <c r="MFF50" s="179"/>
      <c r="MFG50" s="179"/>
      <c r="MFH50" s="179"/>
      <c r="MFI50" s="179"/>
      <c r="MFJ50" s="179"/>
      <c r="MFK50" s="179"/>
      <c r="MFL50" s="179"/>
      <c r="MFM50" s="179"/>
      <c r="MFN50" s="179"/>
      <c r="MFO50" s="179"/>
      <c r="MFP50" s="179"/>
      <c r="MFQ50" s="179"/>
      <c r="MFR50" s="179"/>
      <c r="MFS50" s="179"/>
      <c r="MFT50" s="179"/>
      <c r="MFU50" s="179"/>
      <c r="MFV50" s="179"/>
      <c r="MFW50" s="179"/>
      <c r="MFX50" s="179"/>
      <c r="MFY50" s="179"/>
      <c r="MFZ50" s="179"/>
      <c r="MGA50" s="179"/>
      <c r="MGB50" s="179"/>
      <c r="MGC50" s="179"/>
      <c r="MGD50" s="179"/>
      <c r="MGE50" s="179"/>
      <c r="MGF50" s="179"/>
      <c r="MGG50" s="179"/>
      <c r="MGH50" s="179"/>
      <c r="MGI50" s="179"/>
      <c r="MGJ50" s="179"/>
      <c r="MGK50" s="179"/>
      <c r="MGL50" s="179"/>
      <c r="MGM50" s="179"/>
      <c r="MGN50" s="179"/>
      <c r="MGO50" s="179"/>
      <c r="MGP50" s="179"/>
      <c r="MGQ50" s="179"/>
      <c r="MGR50" s="179"/>
      <c r="MGS50" s="179"/>
      <c r="MGT50" s="179"/>
      <c r="MGU50" s="179"/>
      <c r="MGV50" s="179"/>
      <c r="MGW50" s="179"/>
      <c r="MGX50" s="179"/>
      <c r="MGY50" s="179"/>
      <c r="MGZ50" s="179"/>
      <c r="MHA50" s="179"/>
      <c r="MHB50" s="179"/>
      <c r="MHC50" s="179"/>
      <c r="MHD50" s="179"/>
      <c r="MHE50" s="179"/>
      <c r="MHF50" s="179"/>
      <c r="MHG50" s="179"/>
      <c r="MHH50" s="179"/>
      <c r="MHI50" s="179"/>
      <c r="MHJ50" s="179"/>
      <c r="MHK50" s="179"/>
      <c r="MHL50" s="179"/>
      <c r="MHM50" s="179"/>
      <c r="MHN50" s="179"/>
      <c r="MHO50" s="179"/>
      <c r="MHP50" s="179"/>
      <c r="MHQ50" s="179"/>
      <c r="MHR50" s="179"/>
      <c r="MHS50" s="179"/>
      <c r="MHT50" s="179"/>
      <c r="MHU50" s="179"/>
      <c r="MHV50" s="179"/>
      <c r="MHW50" s="179"/>
      <c r="MHX50" s="179"/>
      <c r="MHY50" s="179"/>
      <c r="MHZ50" s="179"/>
      <c r="MIA50" s="179"/>
      <c r="MIB50" s="179"/>
      <c r="MIC50" s="179"/>
      <c r="MID50" s="179"/>
      <c r="MIE50" s="179"/>
      <c r="MIF50" s="179"/>
      <c r="MIG50" s="179"/>
      <c r="MIH50" s="179"/>
      <c r="MII50" s="179"/>
      <c r="MIJ50" s="179"/>
      <c r="MIK50" s="179"/>
      <c r="MIL50" s="179"/>
      <c r="MIM50" s="179"/>
      <c r="MIN50" s="179"/>
      <c r="MIO50" s="179"/>
      <c r="MIP50" s="179"/>
      <c r="MIQ50" s="179"/>
      <c r="MIR50" s="179"/>
      <c r="MIS50" s="179"/>
      <c r="MIT50" s="179"/>
      <c r="MIU50" s="179"/>
      <c r="MIV50" s="179"/>
      <c r="MIW50" s="179"/>
      <c r="MIX50" s="179"/>
      <c r="MIY50" s="179"/>
      <c r="MIZ50" s="179"/>
      <c r="MJA50" s="179"/>
      <c r="MJB50" s="179"/>
      <c r="MJC50" s="179"/>
      <c r="MJD50" s="179"/>
      <c r="MJE50" s="179"/>
      <c r="MJF50" s="179"/>
      <c r="MJG50" s="179"/>
      <c r="MJH50" s="179"/>
      <c r="MJI50" s="179"/>
      <c r="MJJ50" s="179"/>
      <c r="MJK50" s="179"/>
      <c r="MJL50" s="179"/>
      <c r="MJM50" s="179"/>
      <c r="MJN50" s="179"/>
      <c r="MJO50" s="179"/>
      <c r="MJP50" s="179"/>
      <c r="MJQ50" s="179"/>
      <c r="MJR50" s="179"/>
      <c r="MJS50" s="179"/>
      <c r="MJT50" s="179"/>
      <c r="MJU50" s="179"/>
      <c r="MJV50" s="179"/>
      <c r="MJW50" s="179"/>
      <c r="MJX50" s="179"/>
      <c r="MJY50" s="179"/>
      <c r="MJZ50" s="179"/>
      <c r="MKA50" s="179"/>
      <c r="MKB50" s="179"/>
      <c r="MKC50" s="179"/>
      <c r="MKD50" s="179"/>
      <c r="MKE50" s="179"/>
      <c r="MKF50" s="179"/>
      <c r="MKG50" s="179"/>
      <c r="MKH50" s="179"/>
      <c r="MKI50" s="179"/>
      <c r="MKJ50" s="179"/>
      <c r="MKK50" s="179"/>
      <c r="MKL50" s="179"/>
      <c r="MKM50" s="179"/>
      <c r="MKN50" s="179"/>
      <c r="MKO50" s="179"/>
      <c r="MKP50" s="179"/>
      <c r="MKQ50" s="179"/>
      <c r="MKR50" s="179"/>
      <c r="MKS50" s="179"/>
      <c r="MKT50" s="179"/>
      <c r="MKU50" s="179"/>
      <c r="MKV50" s="179"/>
      <c r="MKW50" s="179"/>
      <c r="MKX50" s="179"/>
      <c r="MKY50" s="179"/>
      <c r="MKZ50" s="179"/>
      <c r="MLA50" s="179"/>
      <c r="MLB50" s="179"/>
      <c r="MLC50" s="179"/>
      <c r="MLD50" s="179"/>
      <c r="MLE50" s="179"/>
      <c r="MLF50" s="179"/>
      <c r="MLG50" s="179"/>
      <c r="MLH50" s="179"/>
      <c r="MLI50" s="179"/>
      <c r="MLJ50" s="179"/>
      <c r="MLK50" s="179"/>
      <c r="MLL50" s="179"/>
      <c r="MLM50" s="179"/>
      <c r="MLN50" s="179"/>
      <c r="MLO50" s="179"/>
      <c r="MLP50" s="179"/>
      <c r="MLQ50" s="179"/>
      <c r="MLR50" s="179"/>
      <c r="MLS50" s="179"/>
      <c r="MLT50" s="179"/>
      <c r="MLU50" s="179"/>
      <c r="MLV50" s="179"/>
      <c r="MLW50" s="179"/>
      <c r="MLX50" s="179"/>
      <c r="MLY50" s="179"/>
      <c r="MLZ50" s="179"/>
      <c r="MMA50" s="179"/>
      <c r="MMB50" s="179"/>
      <c r="MMC50" s="179"/>
      <c r="MMD50" s="179"/>
      <c r="MME50" s="179"/>
      <c r="MMF50" s="179"/>
      <c r="MMG50" s="179"/>
      <c r="MMH50" s="179"/>
      <c r="MMI50" s="179"/>
      <c r="MMJ50" s="179"/>
      <c r="MMK50" s="179"/>
      <c r="MML50" s="179"/>
      <c r="MMM50" s="179"/>
      <c r="MMN50" s="179"/>
      <c r="MMO50" s="179"/>
      <c r="MMP50" s="179"/>
      <c r="MMQ50" s="179"/>
      <c r="MMR50" s="179"/>
      <c r="MMS50" s="179"/>
      <c r="MMT50" s="179"/>
      <c r="MMU50" s="179"/>
      <c r="MMV50" s="179"/>
      <c r="MMW50" s="179"/>
      <c r="MMX50" s="179"/>
      <c r="MMY50" s="179"/>
      <c r="MMZ50" s="179"/>
      <c r="MNA50" s="179"/>
      <c r="MNB50" s="179"/>
      <c r="MNC50" s="179"/>
      <c r="MND50" s="179"/>
      <c r="MNE50" s="179"/>
      <c r="MNF50" s="179"/>
      <c r="MNG50" s="179"/>
      <c r="MNH50" s="179"/>
      <c r="MNI50" s="179"/>
      <c r="MNJ50" s="179"/>
      <c r="MNK50" s="179"/>
      <c r="MNL50" s="179"/>
      <c r="MNM50" s="179"/>
      <c r="MNN50" s="179"/>
      <c r="MNO50" s="179"/>
      <c r="MNP50" s="179"/>
      <c r="MNQ50" s="179"/>
      <c r="MNR50" s="179"/>
      <c r="MNS50" s="179"/>
      <c r="MNT50" s="179"/>
      <c r="MNU50" s="179"/>
      <c r="MNV50" s="179"/>
      <c r="MNW50" s="179"/>
      <c r="MNX50" s="179"/>
      <c r="MNY50" s="179"/>
      <c r="MNZ50" s="179"/>
      <c r="MOA50" s="179"/>
      <c r="MOB50" s="179"/>
      <c r="MOC50" s="179"/>
      <c r="MOD50" s="179"/>
      <c r="MOE50" s="179"/>
      <c r="MOF50" s="179"/>
      <c r="MOG50" s="179"/>
      <c r="MOH50" s="179"/>
      <c r="MOI50" s="179"/>
      <c r="MOJ50" s="179"/>
      <c r="MOK50" s="179"/>
      <c r="MOL50" s="179"/>
      <c r="MOM50" s="179"/>
      <c r="MON50" s="179"/>
      <c r="MOO50" s="179"/>
      <c r="MOP50" s="179"/>
      <c r="MOQ50" s="179"/>
      <c r="MOR50" s="179"/>
      <c r="MOS50" s="179"/>
      <c r="MOT50" s="179"/>
      <c r="MOU50" s="179"/>
      <c r="MOV50" s="179"/>
      <c r="MOW50" s="179"/>
      <c r="MOX50" s="179"/>
      <c r="MOY50" s="179"/>
      <c r="MOZ50" s="179"/>
      <c r="MPA50" s="179"/>
      <c r="MPB50" s="179"/>
      <c r="MPC50" s="179"/>
      <c r="MPD50" s="179"/>
      <c r="MPE50" s="179"/>
      <c r="MPF50" s="179"/>
      <c r="MPG50" s="179"/>
      <c r="MPH50" s="179"/>
      <c r="MPI50" s="179"/>
      <c r="MPJ50" s="179"/>
      <c r="MPK50" s="179"/>
      <c r="MPL50" s="179"/>
      <c r="MPM50" s="179"/>
      <c r="MPN50" s="179"/>
      <c r="MPO50" s="179"/>
      <c r="MPP50" s="179"/>
      <c r="MPQ50" s="179"/>
      <c r="MPR50" s="179"/>
      <c r="MPS50" s="179"/>
      <c r="MPT50" s="179"/>
      <c r="MPU50" s="179"/>
      <c r="MPV50" s="179"/>
      <c r="MPW50" s="179"/>
      <c r="MPX50" s="179"/>
      <c r="MPY50" s="179"/>
      <c r="MPZ50" s="179"/>
      <c r="MQA50" s="179"/>
      <c r="MQB50" s="179"/>
      <c r="MQC50" s="179"/>
      <c r="MQD50" s="179"/>
      <c r="MQE50" s="179"/>
      <c r="MQF50" s="179"/>
      <c r="MQG50" s="179"/>
      <c r="MQH50" s="179"/>
      <c r="MQI50" s="179"/>
      <c r="MQJ50" s="179"/>
      <c r="MQK50" s="179"/>
      <c r="MQL50" s="179"/>
      <c r="MQM50" s="179"/>
      <c r="MQN50" s="179"/>
      <c r="MQO50" s="179"/>
      <c r="MQP50" s="179"/>
      <c r="MQQ50" s="179"/>
      <c r="MQR50" s="179"/>
      <c r="MQS50" s="179"/>
      <c r="MQT50" s="179"/>
      <c r="MQU50" s="179"/>
      <c r="MQV50" s="179"/>
      <c r="MQW50" s="179"/>
      <c r="MQX50" s="179"/>
      <c r="MQY50" s="179"/>
      <c r="MQZ50" s="179"/>
      <c r="MRA50" s="179"/>
      <c r="MRB50" s="179"/>
      <c r="MRC50" s="179"/>
      <c r="MRD50" s="179"/>
      <c r="MRE50" s="179"/>
      <c r="MRF50" s="179"/>
      <c r="MRG50" s="179"/>
      <c r="MRH50" s="179"/>
      <c r="MRI50" s="179"/>
      <c r="MRJ50" s="179"/>
      <c r="MRK50" s="179"/>
      <c r="MRL50" s="179"/>
      <c r="MRM50" s="179"/>
      <c r="MRN50" s="179"/>
      <c r="MRO50" s="179"/>
      <c r="MRP50" s="179"/>
      <c r="MRQ50" s="179"/>
      <c r="MRR50" s="179"/>
      <c r="MRS50" s="179"/>
      <c r="MRT50" s="179"/>
      <c r="MRU50" s="179"/>
      <c r="MRV50" s="179"/>
      <c r="MRW50" s="179"/>
      <c r="MRX50" s="179"/>
      <c r="MRY50" s="179"/>
      <c r="MRZ50" s="179"/>
      <c r="MSA50" s="179"/>
      <c r="MSB50" s="179"/>
      <c r="MSC50" s="179"/>
      <c r="MSD50" s="179"/>
      <c r="MSE50" s="179"/>
      <c r="MSF50" s="179"/>
      <c r="MSG50" s="179"/>
      <c r="MSH50" s="179"/>
      <c r="MSI50" s="179"/>
      <c r="MSJ50" s="179"/>
      <c r="MSK50" s="179"/>
      <c r="MSL50" s="179"/>
      <c r="MSM50" s="179"/>
      <c r="MSN50" s="179"/>
      <c r="MSO50" s="179"/>
      <c r="MSP50" s="179"/>
      <c r="MSQ50" s="179"/>
      <c r="MSR50" s="179"/>
      <c r="MSS50" s="179"/>
      <c r="MST50" s="179"/>
      <c r="MSU50" s="179"/>
      <c r="MSV50" s="179"/>
      <c r="MSW50" s="179"/>
      <c r="MSX50" s="179"/>
      <c r="MSY50" s="179"/>
      <c r="MSZ50" s="179"/>
      <c r="MTA50" s="179"/>
      <c r="MTB50" s="179"/>
      <c r="MTC50" s="179"/>
      <c r="MTD50" s="179"/>
      <c r="MTE50" s="179"/>
      <c r="MTF50" s="179"/>
      <c r="MTG50" s="179"/>
      <c r="MTH50" s="179"/>
      <c r="MTI50" s="179"/>
      <c r="MTJ50" s="179"/>
      <c r="MTK50" s="179"/>
      <c r="MTL50" s="179"/>
      <c r="MTM50" s="179"/>
      <c r="MTN50" s="179"/>
      <c r="MTO50" s="179"/>
      <c r="MTP50" s="179"/>
      <c r="MTQ50" s="179"/>
      <c r="MTR50" s="179"/>
      <c r="MTS50" s="179"/>
      <c r="MTT50" s="179"/>
      <c r="MTU50" s="179"/>
      <c r="MTV50" s="179"/>
      <c r="MTW50" s="179"/>
      <c r="MTX50" s="179"/>
      <c r="MTY50" s="179"/>
      <c r="MTZ50" s="179"/>
      <c r="MUA50" s="179"/>
      <c r="MUB50" s="179"/>
      <c r="MUC50" s="179"/>
      <c r="MUD50" s="179"/>
      <c r="MUE50" s="179"/>
      <c r="MUF50" s="179"/>
      <c r="MUG50" s="179"/>
      <c r="MUH50" s="179"/>
      <c r="MUI50" s="179"/>
      <c r="MUJ50" s="179"/>
      <c r="MUK50" s="179"/>
      <c r="MUL50" s="179"/>
      <c r="MUM50" s="179"/>
      <c r="MUN50" s="179"/>
      <c r="MUO50" s="179"/>
      <c r="MUP50" s="179"/>
      <c r="MUQ50" s="179"/>
      <c r="MUR50" s="179"/>
      <c r="MUS50" s="179"/>
      <c r="MUT50" s="179"/>
      <c r="MUU50" s="179"/>
      <c r="MUV50" s="179"/>
      <c r="MUW50" s="179"/>
      <c r="MUX50" s="179"/>
      <c r="MUY50" s="179"/>
      <c r="MUZ50" s="179"/>
      <c r="MVA50" s="179"/>
      <c r="MVB50" s="179"/>
      <c r="MVC50" s="179"/>
      <c r="MVD50" s="179"/>
      <c r="MVE50" s="179"/>
      <c r="MVF50" s="179"/>
      <c r="MVG50" s="179"/>
      <c r="MVH50" s="179"/>
      <c r="MVI50" s="179"/>
      <c r="MVJ50" s="179"/>
      <c r="MVK50" s="179"/>
      <c r="MVL50" s="179"/>
      <c r="MVM50" s="179"/>
      <c r="MVN50" s="179"/>
      <c r="MVO50" s="179"/>
      <c r="MVP50" s="179"/>
      <c r="MVQ50" s="179"/>
      <c r="MVR50" s="179"/>
      <c r="MVS50" s="179"/>
      <c r="MVT50" s="179"/>
      <c r="MVU50" s="179"/>
      <c r="MVV50" s="179"/>
      <c r="MVW50" s="179"/>
      <c r="MVX50" s="179"/>
      <c r="MVY50" s="179"/>
      <c r="MVZ50" s="179"/>
      <c r="MWA50" s="179"/>
      <c r="MWB50" s="179"/>
      <c r="MWC50" s="179"/>
      <c r="MWD50" s="179"/>
      <c r="MWE50" s="179"/>
      <c r="MWF50" s="179"/>
      <c r="MWG50" s="179"/>
      <c r="MWH50" s="179"/>
      <c r="MWI50" s="179"/>
      <c r="MWJ50" s="179"/>
      <c r="MWK50" s="179"/>
      <c r="MWL50" s="179"/>
      <c r="MWM50" s="179"/>
      <c r="MWN50" s="179"/>
      <c r="MWO50" s="179"/>
      <c r="MWP50" s="179"/>
      <c r="MWQ50" s="179"/>
      <c r="MWR50" s="179"/>
      <c r="MWS50" s="179"/>
      <c r="MWT50" s="179"/>
      <c r="MWU50" s="179"/>
      <c r="MWV50" s="179"/>
      <c r="MWW50" s="179"/>
      <c r="MWX50" s="179"/>
      <c r="MWY50" s="179"/>
      <c r="MWZ50" s="179"/>
      <c r="MXA50" s="179"/>
      <c r="MXB50" s="179"/>
      <c r="MXC50" s="179"/>
      <c r="MXD50" s="179"/>
      <c r="MXE50" s="179"/>
      <c r="MXF50" s="179"/>
      <c r="MXG50" s="179"/>
      <c r="MXH50" s="179"/>
      <c r="MXI50" s="179"/>
      <c r="MXJ50" s="179"/>
      <c r="MXK50" s="179"/>
      <c r="MXL50" s="179"/>
      <c r="MXM50" s="179"/>
      <c r="MXN50" s="179"/>
      <c r="MXO50" s="179"/>
      <c r="MXP50" s="179"/>
      <c r="MXQ50" s="179"/>
      <c r="MXR50" s="179"/>
      <c r="MXS50" s="179"/>
      <c r="MXT50" s="179"/>
      <c r="MXU50" s="179"/>
      <c r="MXV50" s="179"/>
      <c r="MXW50" s="179"/>
      <c r="MXX50" s="179"/>
      <c r="MXY50" s="179"/>
      <c r="MXZ50" s="179"/>
      <c r="MYA50" s="179"/>
      <c r="MYB50" s="179"/>
      <c r="MYC50" s="179"/>
      <c r="MYD50" s="179"/>
      <c r="MYE50" s="179"/>
      <c r="MYF50" s="179"/>
      <c r="MYG50" s="179"/>
      <c r="MYH50" s="179"/>
      <c r="MYI50" s="179"/>
      <c r="MYJ50" s="179"/>
      <c r="MYK50" s="179"/>
      <c r="MYL50" s="179"/>
      <c r="MYM50" s="179"/>
      <c r="MYN50" s="179"/>
      <c r="MYO50" s="179"/>
      <c r="MYP50" s="179"/>
      <c r="MYQ50" s="179"/>
      <c r="MYR50" s="179"/>
      <c r="MYS50" s="179"/>
      <c r="MYT50" s="179"/>
      <c r="MYU50" s="179"/>
      <c r="MYV50" s="179"/>
      <c r="MYW50" s="179"/>
      <c r="MYX50" s="179"/>
      <c r="MYY50" s="179"/>
      <c r="MYZ50" s="179"/>
      <c r="MZA50" s="179"/>
      <c r="MZB50" s="179"/>
      <c r="MZC50" s="179"/>
      <c r="MZD50" s="179"/>
      <c r="MZE50" s="179"/>
      <c r="MZF50" s="179"/>
      <c r="MZG50" s="179"/>
      <c r="MZH50" s="179"/>
      <c r="MZI50" s="179"/>
      <c r="MZJ50" s="179"/>
      <c r="MZK50" s="179"/>
      <c r="MZL50" s="179"/>
      <c r="MZM50" s="179"/>
      <c r="MZN50" s="179"/>
      <c r="MZO50" s="179"/>
      <c r="MZP50" s="179"/>
      <c r="MZQ50" s="179"/>
      <c r="MZR50" s="179"/>
      <c r="MZS50" s="179"/>
      <c r="MZT50" s="179"/>
      <c r="MZU50" s="179"/>
      <c r="MZV50" s="179"/>
      <c r="MZW50" s="179"/>
      <c r="MZX50" s="179"/>
      <c r="MZY50" s="179"/>
      <c r="MZZ50" s="179"/>
      <c r="NAA50" s="179"/>
      <c r="NAB50" s="179"/>
      <c r="NAC50" s="179"/>
      <c r="NAD50" s="179"/>
      <c r="NAE50" s="179"/>
      <c r="NAF50" s="179"/>
      <c r="NAG50" s="179"/>
      <c r="NAH50" s="179"/>
      <c r="NAI50" s="179"/>
      <c r="NAJ50" s="179"/>
      <c r="NAK50" s="179"/>
      <c r="NAL50" s="179"/>
      <c r="NAM50" s="179"/>
      <c r="NAN50" s="179"/>
      <c r="NAO50" s="179"/>
      <c r="NAP50" s="179"/>
      <c r="NAQ50" s="179"/>
      <c r="NAR50" s="179"/>
      <c r="NAS50" s="179"/>
      <c r="NAT50" s="179"/>
      <c r="NAU50" s="179"/>
      <c r="NAV50" s="179"/>
      <c r="NAW50" s="179"/>
      <c r="NAX50" s="179"/>
      <c r="NAY50" s="179"/>
      <c r="NAZ50" s="179"/>
      <c r="NBA50" s="179"/>
      <c r="NBB50" s="179"/>
      <c r="NBC50" s="179"/>
      <c r="NBD50" s="179"/>
      <c r="NBE50" s="179"/>
      <c r="NBF50" s="179"/>
      <c r="NBG50" s="179"/>
      <c r="NBH50" s="179"/>
      <c r="NBI50" s="179"/>
      <c r="NBJ50" s="179"/>
      <c r="NBK50" s="179"/>
      <c r="NBL50" s="179"/>
      <c r="NBM50" s="179"/>
      <c r="NBN50" s="179"/>
      <c r="NBO50" s="179"/>
      <c r="NBP50" s="179"/>
      <c r="NBQ50" s="179"/>
      <c r="NBR50" s="179"/>
      <c r="NBS50" s="179"/>
      <c r="NBT50" s="179"/>
      <c r="NBU50" s="179"/>
      <c r="NBV50" s="179"/>
      <c r="NBW50" s="179"/>
      <c r="NBX50" s="179"/>
      <c r="NBY50" s="179"/>
      <c r="NBZ50" s="179"/>
      <c r="NCA50" s="179"/>
      <c r="NCB50" s="179"/>
      <c r="NCC50" s="179"/>
      <c r="NCD50" s="179"/>
      <c r="NCE50" s="179"/>
      <c r="NCF50" s="179"/>
      <c r="NCG50" s="179"/>
      <c r="NCH50" s="179"/>
      <c r="NCI50" s="179"/>
      <c r="NCJ50" s="179"/>
      <c r="NCK50" s="179"/>
      <c r="NCL50" s="179"/>
      <c r="NCM50" s="179"/>
      <c r="NCN50" s="179"/>
      <c r="NCO50" s="179"/>
      <c r="NCP50" s="179"/>
      <c r="NCQ50" s="179"/>
      <c r="NCR50" s="179"/>
      <c r="NCS50" s="179"/>
      <c r="NCT50" s="179"/>
      <c r="NCU50" s="179"/>
      <c r="NCV50" s="179"/>
      <c r="NCW50" s="179"/>
      <c r="NCX50" s="179"/>
      <c r="NCY50" s="179"/>
      <c r="NCZ50" s="179"/>
      <c r="NDA50" s="179"/>
      <c r="NDB50" s="179"/>
      <c r="NDC50" s="179"/>
      <c r="NDD50" s="179"/>
      <c r="NDE50" s="179"/>
      <c r="NDF50" s="179"/>
      <c r="NDG50" s="179"/>
      <c r="NDH50" s="179"/>
      <c r="NDI50" s="179"/>
      <c r="NDJ50" s="179"/>
      <c r="NDK50" s="179"/>
      <c r="NDL50" s="179"/>
      <c r="NDM50" s="179"/>
      <c r="NDN50" s="179"/>
      <c r="NDO50" s="179"/>
      <c r="NDP50" s="179"/>
      <c r="NDQ50" s="179"/>
      <c r="NDR50" s="179"/>
      <c r="NDS50" s="179"/>
      <c r="NDT50" s="179"/>
      <c r="NDU50" s="179"/>
      <c r="NDV50" s="179"/>
      <c r="NDW50" s="179"/>
      <c r="NDX50" s="179"/>
      <c r="NDY50" s="179"/>
      <c r="NDZ50" s="179"/>
      <c r="NEA50" s="179"/>
      <c r="NEB50" s="179"/>
      <c r="NEC50" s="179"/>
      <c r="NED50" s="179"/>
      <c r="NEE50" s="179"/>
      <c r="NEF50" s="179"/>
      <c r="NEG50" s="179"/>
      <c r="NEH50" s="179"/>
      <c r="NEI50" s="179"/>
      <c r="NEJ50" s="179"/>
      <c r="NEK50" s="179"/>
      <c r="NEL50" s="179"/>
      <c r="NEM50" s="179"/>
      <c r="NEN50" s="179"/>
      <c r="NEO50" s="179"/>
      <c r="NEP50" s="179"/>
      <c r="NEQ50" s="179"/>
      <c r="NER50" s="179"/>
      <c r="NES50" s="179"/>
      <c r="NET50" s="179"/>
      <c r="NEU50" s="179"/>
      <c r="NEV50" s="179"/>
      <c r="NEW50" s="179"/>
      <c r="NEX50" s="179"/>
      <c r="NEY50" s="179"/>
      <c r="NEZ50" s="179"/>
      <c r="NFA50" s="179"/>
      <c r="NFB50" s="179"/>
      <c r="NFC50" s="179"/>
      <c r="NFD50" s="179"/>
      <c r="NFE50" s="179"/>
      <c r="NFF50" s="179"/>
      <c r="NFG50" s="179"/>
      <c r="NFH50" s="179"/>
      <c r="NFI50" s="179"/>
      <c r="NFJ50" s="179"/>
      <c r="NFK50" s="179"/>
      <c r="NFL50" s="179"/>
      <c r="NFM50" s="179"/>
      <c r="NFN50" s="179"/>
      <c r="NFO50" s="179"/>
      <c r="NFP50" s="179"/>
      <c r="NFQ50" s="179"/>
      <c r="NFR50" s="179"/>
      <c r="NFS50" s="179"/>
      <c r="NFT50" s="179"/>
      <c r="NFU50" s="179"/>
      <c r="NFV50" s="179"/>
      <c r="NFW50" s="179"/>
      <c r="NFX50" s="179"/>
      <c r="NFY50" s="179"/>
      <c r="NFZ50" s="179"/>
      <c r="NGA50" s="179"/>
      <c r="NGB50" s="179"/>
      <c r="NGC50" s="179"/>
      <c r="NGD50" s="179"/>
      <c r="NGE50" s="179"/>
      <c r="NGF50" s="179"/>
      <c r="NGG50" s="179"/>
      <c r="NGH50" s="179"/>
      <c r="NGI50" s="179"/>
      <c r="NGJ50" s="179"/>
      <c r="NGK50" s="179"/>
      <c r="NGL50" s="179"/>
      <c r="NGM50" s="179"/>
      <c r="NGN50" s="179"/>
      <c r="NGO50" s="179"/>
      <c r="NGP50" s="179"/>
      <c r="NGQ50" s="179"/>
      <c r="NGR50" s="179"/>
      <c r="NGS50" s="179"/>
      <c r="NGT50" s="179"/>
      <c r="NGU50" s="179"/>
      <c r="NGV50" s="179"/>
      <c r="NGW50" s="179"/>
      <c r="NGX50" s="179"/>
      <c r="NGY50" s="179"/>
      <c r="NGZ50" s="179"/>
      <c r="NHA50" s="179"/>
      <c r="NHB50" s="179"/>
      <c r="NHC50" s="179"/>
      <c r="NHD50" s="179"/>
      <c r="NHE50" s="179"/>
      <c r="NHF50" s="179"/>
      <c r="NHG50" s="179"/>
      <c r="NHH50" s="179"/>
      <c r="NHI50" s="179"/>
      <c r="NHJ50" s="179"/>
      <c r="NHK50" s="179"/>
      <c r="NHL50" s="179"/>
      <c r="NHM50" s="179"/>
      <c r="NHN50" s="179"/>
      <c r="NHO50" s="179"/>
      <c r="NHP50" s="179"/>
      <c r="NHQ50" s="179"/>
      <c r="NHR50" s="179"/>
      <c r="NHS50" s="179"/>
      <c r="NHT50" s="179"/>
      <c r="NHU50" s="179"/>
      <c r="NHV50" s="179"/>
      <c r="NHW50" s="179"/>
      <c r="NHX50" s="179"/>
      <c r="NHY50" s="179"/>
      <c r="NHZ50" s="179"/>
      <c r="NIA50" s="179"/>
      <c r="NIB50" s="179"/>
      <c r="NIC50" s="179"/>
      <c r="NID50" s="179"/>
      <c r="NIE50" s="179"/>
      <c r="NIF50" s="179"/>
      <c r="NIG50" s="179"/>
      <c r="NIH50" s="179"/>
      <c r="NII50" s="179"/>
      <c r="NIJ50" s="179"/>
      <c r="NIK50" s="179"/>
      <c r="NIL50" s="179"/>
      <c r="NIM50" s="179"/>
      <c r="NIN50" s="179"/>
      <c r="NIO50" s="179"/>
      <c r="NIP50" s="179"/>
      <c r="NIQ50" s="179"/>
      <c r="NIR50" s="179"/>
      <c r="NIS50" s="179"/>
      <c r="NIT50" s="179"/>
      <c r="NIU50" s="179"/>
      <c r="NIV50" s="179"/>
      <c r="NIW50" s="179"/>
      <c r="NIX50" s="179"/>
      <c r="NIY50" s="179"/>
      <c r="NIZ50" s="179"/>
      <c r="NJA50" s="179"/>
      <c r="NJB50" s="179"/>
      <c r="NJC50" s="179"/>
      <c r="NJD50" s="179"/>
      <c r="NJE50" s="179"/>
      <c r="NJF50" s="179"/>
      <c r="NJG50" s="179"/>
      <c r="NJH50" s="179"/>
      <c r="NJI50" s="179"/>
      <c r="NJJ50" s="179"/>
      <c r="NJK50" s="179"/>
      <c r="NJL50" s="179"/>
      <c r="NJM50" s="179"/>
      <c r="NJN50" s="179"/>
      <c r="NJO50" s="179"/>
      <c r="NJP50" s="179"/>
      <c r="NJQ50" s="179"/>
      <c r="NJR50" s="179"/>
      <c r="NJS50" s="179"/>
      <c r="NJT50" s="179"/>
      <c r="NJU50" s="179"/>
      <c r="NJV50" s="179"/>
      <c r="NJW50" s="179"/>
      <c r="NJX50" s="179"/>
      <c r="NJY50" s="179"/>
      <c r="NJZ50" s="179"/>
      <c r="NKA50" s="179"/>
      <c r="NKB50" s="179"/>
      <c r="NKC50" s="179"/>
      <c r="NKD50" s="179"/>
      <c r="NKE50" s="179"/>
      <c r="NKF50" s="179"/>
      <c r="NKG50" s="179"/>
      <c r="NKH50" s="179"/>
      <c r="NKI50" s="179"/>
      <c r="NKJ50" s="179"/>
      <c r="NKK50" s="179"/>
      <c r="NKL50" s="179"/>
      <c r="NKM50" s="179"/>
      <c r="NKN50" s="179"/>
      <c r="NKO50" s="179"/>
      <c r="NKP50" s="179"/>
      <c r="NKQ50" s="179"/>
      <c r="NKR50" s="179"/>
      <c r="NKS50" s="179"/>
      <c r="NKT50" s="179"/>
      <c r="NKU50" s="179"/>
      <c r="NKV50" s="179"/>
      <c r="NKW50" s="179"/>
      <c r="NKX50" s="179"/>
      <c r="NKY50" s="179"/>
      <c r="NKZ50" s="179"/>
      <c r="NLA50" s="179"/>
      <c r="NLB50" s="179"/>
      <c r="NLC50" s="179"/>
      <c r="NLD50" s="179"/>
      <c r="NLE50" s="179"/>
      <c r="NLF50" s="179"/>
      <c r="NLG50" s="179"/>
      <c r="NLH50" s="179"/>
      <c r="NLI50" s="179"/>
      <c r="NLJ50" s="179"/>
      <c r="NLK50" s="179"/>
      <c r="NLL50" s="179"/>
      <c r="NLM50" s="179"/>
      <c r="NLN50" s="179"/>
      <c r="NLO50" s="179"/>
      <c r="NLP50" s="179"/>
      <c r="NLQ50" s="179"/>
      <c r="NLR50" s="179"/>
      <c r="NLS50" s="179"/>
      <c r="NLT50" s="179"/>
      <c r="NLU50" s="179"/>
      <c r="NLV50" s="179"/>
      <c r="NLW50" s="179"/>
      <c r="NLX50" s="179"/>
      <c r="NLY50" s="179"/>
      <c r="NLZ50" s="179"/>
      <c r="NMA50" s="179"/>
      <c r="NMB50" s="179"/>
      <c r="NMC50" s="179"/>
      <c r="NMD50" s="179"/>
      <c r="NME50" s="179"/>
      <c r="NMF50" s="179"/>
      <c r="NMG50" s="179"/>
      <c r="NMH50" s="179"/>
      <c r="NMI50" s="179"/>
      <c r="NMJ50" s="179"/>
      <c r="NMK50" s="179"/>
      <c r="NML50" s="179"/>
      <c r="NMM50" s="179"/>
      <c r="NMN50" s="179"/>
      <c r="NMO50" s="179"/>
      <c r="NMP50" s="179"/>
      <c r="NMQ50" s="179"/>
      <c r="NMR50" s="179"/>
      <c r="NMS50" s="179"/>
      <c r="NMT50" s="179"/>
      <c r="NMU50" s="179"/>
      <c r="NMV50" s="179"/>
      <c r="NMW50" s="179"/>
      <c r="NMX50" s="179"/>
      <c r="NMY50" s="179"/>
      <c r="NMZ50" s="179"/>
      <c r="NNA50" s="179"/>
      <c r="NNB50" s="179"/>
      <c r="NNC50" s="179"/>
      <c r="NND50" s="179"/>
      <c r="NNE50" s="179"/>
      <c r="NNF50" s="179"/>
      <c r="NNG50" s="179"/>
      <c r="NNH50" s="179"/>
      <c r="NNI50" s="179"/>
      <c r="NNJ50" s="179"/>
      <c r="NNK50" s="179"/>
      <c r="NNL50" s="179"/>
      <c r="NNM50" s="179"/>
      <c r="NNN50" s="179"/>
      <c r="NNO50" s="179"/>
      <c r="NNP50" s="179"/>
      <c r="NNQ50" s="179"/>
      <c r="NNR50" s="179"/>
      <c r="NNS50" s="179"/>
      <c r="NNT50" s="179"/>
      <c r="NNU50" s="179"/>
      <c r="NNV50" s="179"/>
      <c r="NNW50" s="179"/>
      <c r="NNX50" s="179"/>
      <c r="NNY50" s="179"/>
      <c r="NNZ50" s="179"/>
      <c r="NOA50" s="179"/>
      <c r="NOB50" s="179"/>
      <c r="NOC50" s="179"/>
      <c r="NOD50" s="179"/>
      <c r="NOE50" s="179"/>
      <c r="NOF50" s="179"/>
      <c r="NOG50" s="179"/>
      <c r="NOH50" s="179"/>
      <c r="NOI50" s="179"/>
      <c r="NOJ50" s="179"/>
      <c r="NOK50" s="179"/>
      <c r="NOL50" s="179"/>
      <c r="NOM50" s="179"/>
      <c r="NON50" s="179"/>
      <c r="NOO50" s="179"/>
      <c r="NOP50" s="179"/>
      <c r="NOQ50" s="179"/>
      <c r="NOR50" s="179"/>
      <c r="NOS50" s="179"/>
      <c r="NOT50" s="179"/>
      <c r="NOU50" s="179"/>
      <c r="NOV50" s="179"/>
      <c r="NOW50" s="179"/>
      <c r="NOX50" s="179"/>
      <c r="NOY50" s="179"/>
      <c r="NOZ50" s="179"/>
      <c r="NPA50" s="179"/>
      <c r="NPB50" s="179"/>
      <c r="NPC50" s="179"/>
      <c r="NPD50" s="179"/>
      <c r="NPE50" s="179"/>
      <c r="NPF50" s="179"/>
      <c r="NPG50" s="179"/>
      <c r="NPH50" s="179"/>
      <c r="NPI50" s="179"/>
      <c r="NPJ50" s="179"/>
      <c r="NPK50" s="179"/>
      <c r="NPL50" s="179"/>
      <c r="NPM50" s="179"/>
      <c r="NPN50" s="179"/>
      <c r="NPO50" s="179"/>
      <c r="NPP50" s="179"/>
      <c r="NPQ50" s="179"/>
      <c r="NPR50" s="179"/>
      <c r="NPS50" s="179"/>
      <c r="NPT50" s="179"/>
      <c r="NPU50" s="179"/>
      <c r="NPV50" s="179"/>
      <c r="NPW50" s="179"/>
      <c r="NPX50" s="179"/>
      <c r="NPY50" s="179"/>
      <c r="NPZ50" s="179"/>
      <c r="NQA50" s="179"/>
      <c r="NQB50" s="179"/>
      <c r="NQC50" s="179"/>
      <c r="NQD50" s="179"/>
      <c r="NQE50" s="179"/>
      <c r="NQF50" s="179"/>
      <c r="NQG50" s="179"/>
      <c r="NQH50" s="179"/>
      <c r="NQI50" s="179"/>
      <c r="NQJ50" s="179"/>
      <c r="NQK50" s="179"/>
      <c r="NQL50" s="179"/>
      <c r="NQM50" s="179"/>
      <c r="NQN50" s="179"/>
      <c r="NQO50" s="179"/>
      <c r="NQP50" s="179"/>
      <c r="NQQ50" s="179"/>
      <c r="NQR50" s="179"/>
      <c r="NQS50" s="179"/>
      <c r="NQT50" s="179"/>
      <c r="NQU50" s="179"/>
      <c r="NQV50" s="179"/>
      <c r="NQW50" s="179"/>
      <c r="NQX50" s="179"/>
      <c r="NQY50" s="179"/>
      <c r="NQZ50" s="179"/>
      <c r="NRA50" s="179"/>
      <c r="NRB50" s="179"/>
      <c r="NRC50" s="179"/>
      <c r="NRD50" s="179"/>
      <c r="NRE50" s="179"/>
      <c r="NRF50" s="179"/>
      <c r="NRG50" s="179"/>
      <c r="NRH50" s="179"/>
      <c r="NRI50" s="179"/>
      <c r="NRJ50" s="179"/>
      <c r="NRK50" s="179"/>
      <c r="NRL50" s="179"/>
      <c r="NRM50" s="179"/>
      <c r="NRN50" s="179"/>
      <c r="NRO50" s="179"/>
      <c r="NRP50" s="179"/>
      <c r="NRQ50" s="179"/>
      <c r="NRR50" s="179"/>
      <c r="NRS50" s="179"/>
      <c r="NRT50" s="179"/>
      <c r="NRU50" s="179"/>
      <c r="NRV50" s="179"/>
      <c r="NRW50" s="179"/>
      <c r="NRX50" s="179"/>
      <c r="NRY50" s="179"/>
      <c r="NRZ50" s="179"/>
      <c r="NSA50" s="179"/>
      <c r="NSB50" s="179"/>
      <c r="NSC50" s="179"/>
      <c r="NSD50" s="179"/>
      <c r="NSE50" s="179"/>
      <c r="NSF50" s="179"/>
      <c r="NSG50" s="179"/>
      <c r="NSH50" s="179"/>
      <c r="NSI50" s="179"/>
      <c r="NSJ50" s="179"/>
      <c r="NSK50" s="179"/>
      <c r="NSL50" s="179"/>
      <c r="NSM50" s="179"/>
      <c r="NSN50" s="179"/>
      <c r="NSO50" s="179"/>
      <c r="NSP50" s="179"/>
      <c r="NSQ50" s="179"/>
      <c r="NSR50" s="179"/>
      <c r="NSS50" s="179"/>
      <c r="NST50" s="179"/>
      <c r="NSU50" s="179"/>
      <c r="NSV50" s="179"/>
      <c r="NSW50" s="179"/>
      <c r="NSX50" s="179"/>
      <c r="NSY50" s="179"/>
      <c r="NSZ50" s="179"/>
      <c r="NTA50" s="179"/>
      <c r="NTB50" s="179"/>
      <c r="NTC50" s="179"/>
      <c r="NTD50" s="179"/>
      <c r="NTE50" s="179"/>
      <c r="NTF50" s="179"/>
      <c r="NTG50" s="179"/>
      <c r="NTH50" s="179"/>
      <c r="NTI50" s="179"/>
      <c r="NTJ50" s="179"/>
      <c r="NTK50" s="179"/>
      <c r="NTL50" s="179"/>
      <c r="NTM50" s="179"/>
      <c r="NTN50" s="179"/>
      <c r="NTO50" s="179"/>
      <c r="NTP50" s="179"/>
      <c r="NTQ50" s="179"/>
      <c r="NTR50" s="179"/>
      <c r="NTS50" s="179"/>
      <c r="NTT50" s="179"/>
      <c r="NTU50" s="179"/>
      <c r="NTV50" s="179"/>
      <c r="NTW50" s="179"/>
      <c r="NTX50" s="179"/>
      <c r="NTY50" s="179"/>
      <c r="NTZ50" s="179"/>
      <c r="NUA50" s="179"/>
      <c r="NUB50" s="179"/>
      <c r="NUC50" s="179"/>
      <c r="NUD50" s="179"/>
      <c r="NUE50" s="179"/>
      <c r="NUF50" s="179"/>
      <c r="NUG50" s="179"/>
      <c r="NUH50" s="179"/>
      <c r="NUI50" s="179"/>
      <c r="NUJ50" s="179"/>
      <c r="NUK50" s="179"/>
      <c r="NUL50" s="179"/>
      <c r="NUM50" s="179"/>
      <c r="NUN50" s="179"/>
      <c r="NUO50" s="179"/>
      <c r="NUP50" s="179"/>
      <c r="NUQ50" s="179"/>
      <c r="NUR50" s="179"/>
      <c r="NUS50" s="179"/>
      <c r="NUT50" s="179"/>
      <c r="NUU50" s="179"/>
      <c r="NUV50" s="179"/>
      <c r="NUW50" s="179"/>
      <c r="NUX50" s="179"/>
      <c r="NUY50" s="179"/>
      <c r="NUZ50" s="179"/>
      <c r="NVA50" s="179"/>
      <c r="NVB50" s="179"/>
      <c r="NVC50" s="179"/>
      <c r="NVD50" s="179"/>
      <c r="NVE50" s="179"/>
      <c r="NVF50" s="179"/>
      <c r="NVG50" s="179"/>
      <c r="NVH50" s="179"/>
      <c r="NVI50" s="179"/>
      <c r="NVJ50" s="179"/>
      <c r="NVK50" s="179"/>
      <c r="NVL50" s="179"/>
      <c r="NVM50" s="179"/>
      <c r="NVN50" s="179"/>
      <c r="NVO50" s="179"/>
      <c r="NVP50" s="179"/>
      <c r="NVQ50" s="179"/>
      <c r="NVR50" s="179"/>
      <c r="NVS50" s="179"/>
      <c r="NVT50" s="179"/>
      <c r="NVU50" s="179"/>
      <c r="NVV50" s="179"/>
      <c r="NVW50" s="179"/>
      <c r="NVX50" s="179"/>
      <c r="NVY50" s="179"/>
      <c r="NVZ50" s="179"/>
      <c r="NWA50" s="179"/>
      <c r="NWB50" s="179"/>
      <c r="NWC50" s="179"/>
      <c r="NWD50" s="179"/>
      <c r="NWE50" s="179"/>
      <c r="NWF50" s="179"/>
      <c r="NWG50" s="179"/>
      <c r="NWH50" s="179"/>
      <c r="NWI50" s="179"/>
      <c r="NWJ50" s="179"/>
      <c r="NWK50" s="179"/>
      <c r="NWL50" s="179"/>
      <c r="NWM50" s="179"/>
      <c r="NWN50" s="179"/>
      <c r="NWO50" s="179"/>
      <c r="NWP50" s="179"/>
      <c r="NWQ50" s="179"/>
      <c r="NWR50" s="179"/>
      <c r="NWS50" s="179"/>
      <c r="NWT50" s="179"/>
      <c r="NWU50" s="179"/>
      <c r="NWV50" s="179"/>
      <c r="NWW50" s="179"/>
      <c r="NWX50" s="179"/>
      <c r="NWY50" s="179"/>
      <c r="NWZ50" s="179"/>
      <c r="NXA50" s="179"/>
      <c r="NXB50" s="179"/>
      <c r="NXC50" s="179"/>
      <c r="NXD50" s="179"/>
      <c r="NXE50" s="179"/>
      <c r="NXF50" s="179"/>
      <c r="NXG50" s="179"/>
      <c r="NXH50" s="179"/>
      <c r="NXI50" s="179"/>
      <c r="NXJ50" s="179"/>
      <c r="NXK50" s="179"/>
      <c r="NXL50" s="179"/>
      <c r="NXM50" s="179"/>
      <c r="NXN50" s="179"/>
      <c r="NXO50" s="179"/>
      <c r="NXP50" s="179"/>
      <c r="NXQ50" s="179"/>
      <c r="NXR50" s="179"/>
      <c r="NXS50" s="179"/>
      <c r="NXT50" s="179"/>
      <c r="NXU50" s="179"/>
      <c r="NXV50" s="179"/>
      <c r="NXW50" s="179"/>
      <c r="NXX50" s="179"/>
      <c r="NXY50" s="179"/>
      <c r="NXZ50" s="179"/>
      <c r="NYA50" s="179"/>
      <c r="NYB50" s="179"/>
      <c r="NYC50" s="179"/>
      <c r="NYD50" s="179"/>
      <c r="NYE50" s="179"/>
      <c r="NYF50" s="179"/>
      <c r="NYG50" s="179"/>
      <c r="NYH50" s="179"/>
      <c r="NYI50" s="179"/>
      <c r="NYJ50" s="179"/>
      <c r="NYK50" s="179"/>
      <c r="NYL50" s="179"/>
      <c r="NYM50" s="179"/>
      <c r="NYN50" s="179"/>
      <c r="NYO50" s="179"/>
      <c r="NYP50" s="179"/>
      <c r="NYQ50" s="179"/>
      <c r="NYR50" s="179"/>
      <c r="NYS50" s="179"/>
      <c r="NYT50" s="179"/>
      <c r="NYU50" s="179"/>
      <c r="NYV50" s="179"/>
      <c r="NYW50" s="179"/>
      <c r="NYX50" s="179"/>
      <c r="NYY50" s="179"/>
      <c r="NYZ50" s="179"/>
      <c r="NZA50" s="179"/>
      <c r="NZB50" s="179"/>
      <c r="NZC50" s="179"/>
      <c r="NZD50" s="179"/>
      <c r="NZE50" s="179"/>
      <c r="NZF50" s="179"/>
      <c r="NZG50" s="179"/>
      <c r="NZH50" s="179"/>
      <c r="NZI50" s="179"/>
      <c r="NZJ50" s="179"/>
      <c r="NZK50" s="179"/>
      <c r="NZL50" s="179"/>
      <c r="NZM50" s="179"/>
      <c r="NZN50" s="179"/>
      <c r="NZO50" s="179"/>
      <c r="NZP50" s="179"/>
      <c r="NZQ50" s="179"/>
      <c r="NZR50" s="179"/>
      <c r="NZS50" s="179"/>
      <c r="NZT50" s="179"/>
      <c r="NZU50" s="179"/>
      <c r="NZV50" s="179"/>
      <c r="NZW50" s="179"/>
      <c r="NZX50" s="179"/>
      <c r="NZY50" s="179"/>
      <c r="NZZ50" s="179"/>
      <c r="OAA50" s="179"/>
      <c r="OAB50" s="179"/>
      <c r="OAC50" s="179"/>
      <c r="OAD50" s="179"/>
      <c r="OAE50" s="179"/>
      <c r="OAF50" s="179"/>
      <c r="OAG50" s="179"/>
      <c r="OAH50" s="179"/>
      <c r="OAI50" s="179"/>
      <c r="OAJ50" s="179"/>
      <c r="OAK50" s="179"/>
      <c r="OAL50" s="179"/>
      <c r="OAM50" s="179"/>
      <c r="OAN50" s="179"/>
      <c r="OAO50" s="179"/>
      <c r="OAP50" s="179"/>
      <c r="OAQ50" s="179"/>
      <c r="OAR50" s="179"/>
      <c r="OAS50" s="179"/>
      <c r="OAT50" s="179"/>
      <c r="OAU50" s="179"/>
      <c r="OAV50" s="179"/>
      <c r="OAW50" s="179"/>
      <c r="OAX50" s="179"/>
      <c r="OAY50" s="179"/>
      <c r="OAZ50" s="179"/>
      <c r="OBA50" s="179"/>
      <c r="OBB50" s="179"/>
      <c r="OBC50" s="179"/>
      <c r="OBD50" s="179"/>
      <c r="OBE50" s="179"/>
      <c r="OBF50" s="179"/>
      <c r="OBG50" s="179"/>
      <c r="OBH50" s="179"/>
      <c r="OBI50" s="179"/>
      <c r="OBJ50" s="179"/>
      <c r="OBK50" s="179"/>
      <c r="OBL50" s="179"/>
      <c r="OBM50" s="179"/>
      <c r="OBN50" s="179"/>
      <c r="OBO50" s="179"/>
      <c r="OBP50" s="179"/>
      <c r="OBQ50" s="179"/>
      <c r="OBR50" s="179"/>
      <c r="OBS50" s="179"/>
      <c r="OBT50" s="179"/>
      <c r="OBU50" s="179"/>
      <c r="OBV50" s="179"/>
      <c r="OBW50" s="179"/>
      <c r="OBX50" s="179"/>
      <c r="OBY50" s="179"/>
      <c r="OBZ50" s="179"/>
      <c r="OCA50" s="179"/>
      <c r="OCB50" s="179"/>
      <c r="OCC50" s="179"/>
      <c r="OCD50" s="179"/>
      <c r="OCE50" s="179"/>
      <c r="OCF50" s="179"/>
      <c r="OCG50" s="179"/>
      <c r="OCH50" s="179"/>
      <c r="OCI50" s="179"/>
      <c r="OCJ50" s="179"/>
      <c r="OCK50" s="179"/>
      <c r="OCL50" s="179"/>
      <c r="OCM50" s="179"/>
      <c r="OCN50" s="179"/>
      <c r="OCO50" s="179"/>
      <c r="OCP50" s="179"/>
      <c r="OCQ50" s="179"/>
      <c r="OCR50" s="179"/>
      <c r="OCS50" s="179"/>
      <c r="OCT50" s="179"/>
      <c r="OCU50" s="179"/>
      <c r="OCV50" s="179"/>
      <c r="OCW50" s="179"/>
      <c r="OCX50" s="179"/>
      <c r="OCY50" s="179"/>
      <c r="OCZ50" s="179"/>
      <c r="ODA50" s="179"/>
      <c r="ODB50" s="179"/>
      <c r="ODC50" s="179"/>
      <c r="ODD50" s="179"/>
      <c r="ODE50" s="179"/>
      <c r="ODF50" s="179"/>
      <c r="ODG50" s="179"/>
      <c r="ODH50" s="179"/>
      <c r="ODI50" s="179"/>
      <c r="ODJ50" s="179"/>
      <c r="ODK50" s="179"/>
      <c r="ODL50" s="179"/>
      <c r="ODM50" s="179"/>
      <c r="ODN50" s="179"/>
      <c r="ODO50" s="179"/>
      <c r="ODP50" s="179"/>
      <c r="ODQ50" s="179"/>
      <c r="ODR50" s="179"/>
      <c r="ODS50" s="179"/>
      <c r="ODT50" s="179"/>
      <c r="ODU50" s="179"/>
      <c r="ODV50" s="179"/>
      <c r="ODW50" s="179"/>
      <c r="ODX50" s="179"/>
      <c r="ODY50" s="179"/>
      <c r="ODZ50" s="179"/>
      <c r="OEA50" s="179"/>
      <c r="OEB50" s="179"/>
      <c r="OEC50" s="179"/>
      <c r="OED50" s="179"/>
      <c r="OEE50" s="179"/>
      <c r="OEF50" s="179"/>
      <c r="OEG50" s="179"/>
      <c r="OEH50" s="179"/>
      <c r="OEI50" s="179"/>
      <c r="OEJ50" s="179"/>
      <c r="OEK50" s="179"/>
      <c r="OEL50" s="179"/>
      <c r="OEM50" s="179"/>
      <c r="OEN50" s="179"/>
      <c r="OEO50" s="179"/>
      <c r="OEP50" s="179"/>
      <c r="OEQ50" s="179"/>
      <c r="OER50" s="179"/>
      <c r="OES50" s="179"/>
      <c r="OET50" s="179"/>
      <c r="OEU50" s="179"/>
      <c r="OEV50" s="179"/>
      <c r="OEW50" s="179"/>
      <c r="OEX50" s="179"/>
      <c r="OEY50" s="179"/>
      <c r="OEZ50" s="179"/>
      <c r="OFA50" s="179"/>
      <c r="OFB50" s="179"/>
      <c r="OFC50" s="179"/>
      <c r="OFD50" s="179"/>
      <c r="OFE50" s="179"/>
      <c r="OFF50" s="179"/>
      <c r="OFG50" s="179"/>
      <c r="OFH50" s="179"/>
      <c r="OFI50" s="179"/>
      <c r="OFJ50" s="179"/>
      <c r="OFK50" s="179"/>
      <c r="OFL50" s="179"/>
      <c r="OFM50" s="179"/>
      <c r="OFN50" s="179"/>
      <c r="OFO50" s="179"/>
      <c r="OFP50" s="179"/>
      <c r="OFQ50" s="179"/>
      <c r="OFR50" s="179"/>
      <c r="OFS50" s="179"/>
      <c r="OFT50" s="179"/>
      <c r="OFU50" s="179"/>
      <c r="OFV50" s="179"/>
      <c r="OFW50" s="179"/>
      <c r="OFX50" s="179"/>
      <c r="OFY50" s="179"/>
      <c r="OFZ50" s="179"/>
      <c r="OGA50" s="179"/>
      <c r="OGB50" s="179"/>
      <c r="OGC50" s="179"/>
      <c r="OGD50" s="179"/>
      <c r="OGE50" s="179"/>
      <c r="OGF50" s="179"/>
      <c r="OGG50" s="179"/>
      <c r="OGH50" s="179"/>
      <c r="OGI50" s="179"/>
      <c r="OGJ50" s="179"/>
      <c r="OGK50" s="179"/>
      <c r="OGL50" s="179"/>
      <c r="OGM50" s="179"/>
      <c r="OGN50" s="179"/>
      <c r="OGO50" s="179"/>
      <c r="OGP50" s="179"/>
      <c r="OGQ50" s="179"/>
      <c r="OGR50" s="179"/>
      <c r="OGS50" s="179"/>
      <c r="OGT50" s="179"/>
      <c r="OGU50" s="179"/>
      <c r="OGV50" s="179"/>
      <c r="OGW50" s="179"/>
      <c r="OGX50" s="179"/>
      <c r="OGY50" s="179"/>
      <c r="OGZ50" s="179"/>
      <c r="OHA50" s="179"/>
      <c r="OHB50" s="179"/>
      <c r="OHC50" s="179"/>
      <c r="OHD50" s="179"/>
      <c r="OHE50" s="179"/>
      <c r="OHF50" s="179"/>
      <c r="OHG50" s="179"/>
      <c r="OHH50" s="179"/>
      <c r="OHI50" s="179"/>
      <c r="OHJ50" s="179"/>
      <c r="OHK50" s="179"/>
      <c r="OHL50" s="179"/>
      <c r="OHM50" s="179"/>
      <c r="OHN50" s="179"/>
      <c r="OHO50" s="179"/>
      <c r="OHP50" s="179"/>
      <c r="OHQ50" s="179"/>
      <c r="OHR50" s="179"/>
      <c r="OHS50" s="179"/>
      <c r="OHT50" s="179"/>
      <c r="OHU50" s="179"/>
      <c r="OHV50" s="179"/>
      <c r="OHW50" s="179"/>
      <c r="OHX50" s="179"/>
      <c r="OHY50" s="179"/>
      <c r="OHZ50" s="179"/>
      <c r="OIA50" s="179"/>
      <c r="OIB50" s="179"/>
      <c r="OIC50" s="179"/>
      <c r="OID50" s="179"/>
      <c r="OIE50" s="179"/>
      <c r="OIF50" s="179"/>
      <c r="OIG50" s="179"/>
      <c r="OIH50" s="179"/>
      <c r="OII50" s="179"/>
      <c r="OIJ50" s="179"/>
      <c r="OIK50" s="179"/>
      <c r="OIL50" s="179"/>
      <c r="OIM50" s="179"/>
      <c r="OIN50" s="179"/>
      <c r="OIO50" s="179"/>
      <c r="OIP50" s="179"/>
      <c r="OIQ50" s="179"/>
      <c r="OIR50" s="179"/>
      <c r="OIS50" s="179"/>
      <c r="OIT50" s="179"/>
      <c r="OIU50" s="179"/>
      <c r="OIV50" s="179"/>
      <c r="OIW50" s="179"/>
      <c r="OIX50" s="179"/>
      <c r="OIY50" s="179"/>
      <c r="OIZ50" s="179"/>
      <c r="OJA50" s="179"/>
      <c r="OJB50" s="179"/>
      <c r="OJC50" s="179"/>
      <c r="OJD50" s="179"/>
      <c r="OJE50" s="179"/>
      <c r="OJF50" s="179"/>
      <c r="OJG50" s="179"/>
      <c r="OJH50" s="179"/>
      <c r="OJI50" s="179"/>
      <c r="OJJ50" s="179"/>
      <c r="OJK50" s="179"/>
      <c r="OJL50" s="179"/>
      <c r="OJM50" s="179"/>
      <c r="OJN50" s="179"/>
      <c r="OJO50" s="179"/>
      <c r="OJP50" s="179"/>
      <c r="OJQ50" s="179"/>
      <c r="OJR50" s="179"/>
      <c r="OJS50" s="179"/>
      <c r="OJT50" s="179"/>
      <c r="OJU50" s="179"/>
      <c r="OJV50" s="179"/>
      <c r="OJW50" s="179"/>
      <c r="OJX50" s="179"/>
      <c r="OJY50" s="179"/>
      <c r="OJZ50" s="179"/>
      <c r="OKA50" s="179"/>
      <c r="OKB50" s="179"/>
      <c r="OKC50" s="179"/>
      <c r="OKD50" s="179"/>
      <c r="OKE50" s="179"/>
      <c r="OKF50" s="179"/>
      <c r="OKG50" s="179"/>
      <c r="OKH50" s="179"/>
      <c r="OKI50" s="179"/>
      <c r="OKJ50" s="179"/>
      <c r="OKK50" s="179"/>
      <c r="OKL50" s="179"/>
      <c r="OKM50" s="179"/>
      <c r="OKN50" s="179"/>
      <c r="OKO50" s="179"/>
      <c r="OKP50" s="179"/>
      <c r="OKQ50" s="179"/>
      <c r="OKR50" s="179"/>
      <c r="OKS50" s="179"/>
      <c r="OKT50" s="179"/>
      <c r="OKU50" s="179"/>
      <c r="OKV50" s="179"/>
      <c r="OKW50" s="179"/>
      <c r="OKX50" s="179"/>
      <c r="OKY50" s="179"/>
      <c r="OKZ50" s="179"/>
      <c r="OLA50" s="179"/>
      <c r="OLB50" s="179"/>
      <c r="OLC50" s="179"/>
      <c r="OLD50" s="179"/>
      <c r="OLE50" s="179"/>
      <c r="OLF50" s="179"/>
      <c r="OLG50" s="179"/>
      <c r="OLH50" s="179"/>
      <c r="OLI50" s="179"/>
      <c r="OLJ50" s="179"/>
      <c r="OLK50" s="179"/>
      <c r="OLL50" s="179"/>
      <c r="OLM50" s="179"/>
      <c r="OLN50" s="179"/>
      <c r="OLO50" s="179"/>
      <c r="OLP50" s="179"/>
      <c r="OLQ50" s="179"/>
      <c r="OLR50" s="179"/>
      <c r="OLS50" s="179"/>
      <c r="OLT50" s="179"/>
      <c r="OLU50" s="179"/>
      <c r="OLV50" s="179"/>
      <c r="OLW50" s="179"/>
      <c r="OLX50" s="179"/>
      <c r="OLY50" s="179"/>
      <c r="OLZ50" s="179"/>
      <c r="OMA50" s="179"/>
      <c r="OMB50" s="179"/>
      <c r="OMC50" s="179"/>
      <c r="OMD50" s="179"/>
      <c r="OME50" s="179"/>
      <c r="OMF50" s="179"/>
      <c r="OMG50" s="179"/>
      <c r="OMH50" s="179"/>
      <c r="OMI50" s="179"/>
      <c r="OMJ50" s="179"/>
      <c r="OMK50" s="179"/>
      <c r="OML50" s="179"/>
      <c r="OMM50" s="179"/>
      <c r="OMN50" s="179"/>
      <c r="OMO50" s="179"/>
      <c r="OMP50" s="179"/>
      <c r="OMQ50" s="179"/>
      <c r="OMR50" s="179"/>
      <c r="OMS50" s="179"/>
      <c r="OMT50" s="179"/>
      <c r="OMU50" s="179"/>
      <c r="OMV50" s="179"/>
      <c r="OMW50" s="179"/>
      <c r="OMX50" s="179"/>
      <c r="OMY50" s="179"/>
      <c r="OMZ50" s="179"/>
      <c r="ONA50" s="179"/>
      <c r="ONB50" s="179"/>
      <c r="ONC50" s="179"/>
      <c r="OND50" s="179"/>
      <c r="ONE50" s="179"/>
      <c r="ONF50" s="179"/>
      <c r="ONG50" s="179"/>
      <c r="ONH50" s="179"/>
      <c r="ONI50" s="179"/>
      <c r="ONJ50" s="179"/>
      <c r="ONK50" s="179"/>
      <c r="ONL50" s="179"/>
      <c r="ONM50" s="179"/>
      <c r="ONN50" s="179"/>
      <c r="ONO50" s="179"/>
      <c r="ONP50" s="179"/>
      <c r="ONQ50" s="179"/>
      <c r="ONR50" s="179"/>
      <c r="ONS50" s="179"/>
      <c r="ONT50" s="179"/>
      <c r="ONU50" s="179"/>
      <c r="ONV50" s="179"/>
      <c r="ONW50" s="179"/>
      <c r="ONX50" s="179"/>
      <c r="ONY50" s="179"/>
      <c r="ONZ50" s="179"/>
      <c r="OOA50" s="179"/>
      <c r="OOB50" s="179"/>
      <c r="OOC50" s="179"/>
      <c r="OOD50" s="179"/>
      <c r="OOE50" s="179"/>
      <c r="OOF50" s="179"/>
      <c r="OOG50" s="179"/>
      <c r="OOH50" s="179"/>
      <c r="OOI50" s="179"/>
      <c r="OOJ50" s="179"/>
      <c r="OOK50" s="179"/>
      <c r="OOL50" s="179"/>
      <c r="OOM50" s="179"/>
      <c r="OON50" s="179"/>
      <c r="OOO50" s="179"/>
      <c r="OOP50" s="179"/>
      <c r="OOQ50" s="179"/>
      <c r="OOR50" s="179"/>
      <c r="OOS50" s="179"/>
      <c r="OOT50" s="179"/>
      <c r="OOU50" s="179"/>
      <c r="OOV50" s="179"/>
      <c r="OOW50" s="179"/>
      <c r="OOX50" s="179"/>
      <c r="OOY50" s="179"/>
      <c r="OOZ50" s="179"/>
      <c r="OPA50" s="179"/>
      <c r="OPB50" s="179"/>
      <c r="OPC50" s="179"/>
      <c r="OPD50" s="179"/>
      <c r="OPE50" s="179"/>
      <c r="OPF50" s="179"/>
      <c r="OPG50" s="179"/>
      <c r="OPH50" s="179"/>
      <c r="OPI50" s="179"/>
      <c r="OPJ50" s="179"/>
      <c r="OPK50" s="179"/>
      <c r="OPL50" s="179"/>
      <c r="OPM50" s="179"/>
      <c r="OPN50" s="179"/>
      <c r="OPO50" s="179"/>
      <c r="OPP50" s="179"/>
      <c r="OPQ50" s="179"/>
      <c r="OPR50" s="179"/>
      <c r="OPS50" s="179"/>
      <c r="OPT50" s="179"/>
      <c r="OPU50" s="179"/>
      <c r="OPV50" s="179"/>
      <c r="OPW50" s="179"/>
      <c r="OPX50" s="179"/>
      <c r="OPY50" s="179"/>
      <c r="OPZ50" s="179"/>
      <c r="OQA50" s="179"/>
      <c r="OQB50" s="179"/>
      <c r="OQC50" s="179"/>
      <c r="OQD50" s="179"/>
      <c r="OQE50" s="179"/>
      <c r="OQF50" s="179"/>
      <c r="OQG50" s="179"/>
      <c r="OQH50" s="179"/>
      <c r="OQI50" s="179"/>
      <c r="OQJ50" s="179"/>
      <c r="OQK50" s="179"/>
      <c r="OQL50" s="179"/>
      <c r="OQM50" s="179"/>
      <c r="OQN50" s="179"/>
      <c r="OQO50" s="179"/>
      <c r="OQP50" s="179"/>
      <c r="OQQ50" s="179"/>
      <c r="OQR50" s="179"/>
      <c r="OQS50" s="179"/>
      <c r="OQT50" s="179"/>
      <c r="OQU50" s="179"/>
      <c r="OQV50" s="179"/>
      <c r="OQW50" s="179"/>
      <c r="OQX50" s="179"/>
      <c r="OQY50" s="179"/>
      <c r="OQZ50" s="179"/>
      <c r="ORA50" s="179"/>
      <c r="ORB50" s="179"/>
      <c r="ORC50" s="179"/>
      <c r="ORD50" s="179"/>
      <c r="ORE50" s="179"/>
      <c r="ORF50" s="179"/>
      <c r="ORG50" s="179"/>
      <c r="ORH50" s="179"/>
      <c r="ORI50" s="179"/>
      <c r="ORJ50" s="179"/>
      <c r="ORK50" s="179"/>
      <c r="ORL50" s="179"/>
      <c r="ORM50" s="179"/>
      <c r="ORN50" s="179"/>
      <c r="ORO50" s="179"/>
      <c r="ORP50" s="179"/>
      <c r="ORQ50" s="179"/>
      <c r="ORR50" s="179"/>
      <c r="ORS50" s="179"/>
      <c r="ORT50" s="179"/>
      <c r="ORU50" s="179"/>
      <c r="ORV50" s="179"/>
      <c r="ORW50" s="179"/>
      <c r="ORX50" s="179"/>
      <c r="ORY50" s="179"/>
      <c r="ORZ50" s="179"/>
      <c r="OSA50" s="179"/>
      <c r="OSB50" s="179"/>
      <c r="OSC50" s="179"/>
      <c r="OSD50" s="179"/>
      <c r="OSE50" s="179"/>
      <c r="OSF50" s="179"/>
      <c r="OSG50" s="179"/>
      <c r="OSH50" s="179"/>
      <c r="OSI50" s="179"/>
      <c r="OSJ50" s="179"/>
      <c r="OSK50" s="179"/>
      <c r="OSL50" s="179"/>
      <c r="OSM50" s="179"/>
      <c r="OSN50" s="179"/>
      <c r="OSO50" s="179"/>
      <c r="OSP50" s="179"/>
      <c r="OSQ50" s="179"/>
      <c r="OSR50" s="179"/>
      <c r="OSS50" s="179"/>
      <c r="OST50" s="179"/>
      <c r="OSU50" s="179"/>
      <c r="OSV50" s="179"/>
      <c r="OSW50" s="179"/>
      <c r="OSX50" s="179"/>
      <c r="OSY50" s="179"/>
      <c r="OSZ50" s="179"/>
      <c r="OTA50" s="179"/>
      <c r="OTB50" s="179"/>
      <c r="OTC50" s="179"/>
      <c r="OTD50" s="179"/>
      <c r="OTE50" s="179"/>
      <c r="OTF50" s="179"/>
      <c r="OTG50" s="179"/>
      <c r="OTH50" s="179"/>
      <c r="OTI50" s="179"/>
      <c r="OTJ50" s="179"/>
      <c r="OTK50" s="179"/>
      <c r="OTL50" s="179"/>
      <c r="OTM50" s="179"/>
      <c r="OTN50" s="179"/>
      <c r="OTO50" s="179"/>
      <c r="OTP50" s="179"/>
      <c r="OTQ50" s="179"/>
      <c r="OTR50" s="179"/>
      <c r="OTS50" s="179"/>
      <c r="OTT50" s="179"/>
      <c r="OTU50" s="179"/>
      <c r="OTV50" s="179"/>
      <c r="OTW50" s="179"/>
      <c r="OTX50" s="179"/>
      <c r="OTY50" s="179"/>
      <c r="OTZ50" s="179"/>
      <c r="OUA50" s="179"/>
      <c r="OUB50" s="179"/>
      <c r="OUC50" s="179"/>
      <c r="OUD50" s="179"/>
      <c r="OUE50" s="179"/>
      <c r="OUF50" s="179"/>
      <c r="OUG50" s="179"/>
      <c r="OUH50" s="179"/>
      <c r="OUI50" s="179"/>
      <c r="OUJ50" s="179"/>
      <c r="OUK50" s="179"/>
      <c r="OUL50" s="179"/>
      <c r="OUM50" s="179"/>
      <c r="OUN50" s="179"/>
      <c r="OUO50" s="179"/>
      <c r="OUP50" s="179"/>
      <c r="OUQ50" s="179"/>
      <c r="OUR50" s="179"/>
      <c r="OUS50" s="179"/>
      <c r="OUT50" s="179"/>
      <c r="OUU50" s="179"/>
      <c r="OUV50" s="179"/>
      <c r="OUW50" s="179"/>
      <c r="OUX50" s="179"/>
      <c r="OUY50" s="179"/>
      <c r="OUZ50" s="179"/>
      <c r="OVA50" s="179"/>
      <c r="OVB50" s="179"/>
      <c r="OVC50" s="179"/>
      <c r="OVD50" s="179"/>
      <c r="OVE50" s="179"/>
      <c r="OVF50" s="179"/>
      <c r="OVG50" s="179"/>
      <c r="OVH50" s="179"/>
      <c r="OVI50" s="179"/>
      <c r="OVJ50" s="179"/>
      <c r="OVK50" s="179"/>
      <c r="OVL50" s="179"/>
      <c r="OVM50" s="179"/>
      <c r="OVN50" s="179"/>
      <c r="OVO50" s="179"/>
      <c r="OVP50" s="179"/>
      <c r="OVQ50" s="179"/>
      <c r="OVR50" s="179"/>
      <c r="OVS50" s="179"/>
      <c r="OVT50" s="179"/>
      <c r="OVU50" s="179"/>
      <c r="OVV50" s="179"/>
      <c r="OVW50" s="179"/>
      <c r="OVX50" s="179"/>
      <c r="OVY50" s="179"/>
      <c r="OVZ50" s="179"/>
      <c r="OWA50" s="179"/>
      <c r="OWB50" s="179"/>
      <c r="OWC50" s="179"/>
      <c r="OWD50" s="179"/>
      <c r="OWE50" s="179"/>
      <c r="OWF50" s="179"/>
      <c r="OWG50" s="179"/>
      <c r="OWH50" s="179"/>
      <c r="OWI50" s="179"/>
      <c r="OWJ50" s="179"/>
      <c r="OWK50" s="179"/>
      <c r="OWL50" s="179"/>
      <c r="OWM50" s="179"/>
      <c r="OWN50" s="179"/>
      <c r="OWO50" s="179"/>
      <c r="OWP50" s="179"/>
      <c r="OWQ50" s="179"/>
      <c r="OWR50" s="179"/>
      <c r="OWS50" s="179"/>
      <c r="OWT50" s="179"/>
      <c r="OWU50" s="179"/>
      <c r="OWV50" s="179"/>
      <c r="OWW50" s="179"/>
      <c r="OWX50" s="179"/>
      <c r="OWY50" s="179"/>
      <c r="OWZ50" s="179"/>
      <c r="OXA50" s="179"/>
      <c r="OXB50" s="179"/>
      <c r="OXC50" s="179"/>
      <c r="OXD50" s="179"/>
      <c r="OXE50" s="179"/>
      <c r="OXF50" s="179"/>
      <c r="OXG50" s="179"/>
      <c r="OXH50" s="179"/>
      <c r="OXI50" s="179"/>
      <c r="OXJ50" s="179"/>
      <c r="OXK50" s="179"/>
      <c r="OXL50" s="179"/>
      <c r="OXM50" s="179"/>
      <c r="OXN50" s="179"/>
      <c r="OXO50" s="179"/>
      <c r="OXP50" s="179"/>
      <c r="OXQ50" s="179"/>
      <c r="OXR50" s="179"/>
      <c r="OXS50" s="179"/>
      <c r="OXT50" s="179"/>
      <c r="OXU50" s="179"/>
      <c r="OXV50" s="179"/>
      <c r="OXW50" s="179"/>
      <c r="OXX50" s="179"/>
      <c r="OXY50" s="179"/>
      <c r="OXZ50" s="179"/>
      <c r="OYA50" s="179"/>
      <c r="OYB50" s="179"/>
      <c r="OYC50" s="179"/>
      <c r="OYD50" s="179"/>
      <c r="OYE50" s="179"/>
      <c r="OYF50" s="179"/>
      <c r="OYG50" s="179"/>
      <c r="OYH50" s="179"/>
      <c r="OYI50" s="179"/>
      <c r="OYJ50" s="179"/>
      <c r="OYK50" s="179"/>
      <c r="OYL50" s="179"/>
      <c r="OYM50" s="179"/>
      <c r="OYN50" s="179"/>
      <c r="OYO50" s="179"/>
      <c r="OYP50" s="179"/>
      <c r="OYQ50" s="179"/>
      <c r="OYR50" s="179"/>
      <c r="OYS50" s="179"/>
      <c r="OYT50" s="179"/>
      <c r="OYU50" s="179"/>
      <c r="OYV50" s="179"/>
      <c r="OYW50" s="179"/>
      <c r="OYX50" s="179"/>
      <c r="OYY50" s="179"/>
      <c r="OYZ50" s="179"/>
      <c r="OZA50" s="179"/>
      <c r="OZB50" s="179"/>
      <c r="OZC50" s="179"/>
      <c r="OZD50" s="179"/>
      <c r="OZE50" s="179"/>
      <c r="OZF50" s="179"/>
      <c r="OZG50" s="179"/>
      <c r="OZH50" s="179"/>
      <c r="OZI50" s="179"/>
      <c r="OZJ50" s="179"/>
      <c r="OZK50" s="179"/>
      <c r="OZL50" s="179"/>
      <c r="OZM50" s="179"/>
      <c r="OZN50" s="179"/>
      <c r="OZO50" s="179"/>
      <c r="OZP50" s="179"/>
      <c r="OZQ50" s="179"/>
      <c r="OZR50" s="179"/>
      <c r="OZS50" s="179"/>
      <c r="OZT50" s="179"/>
      <c r="OZU50" s="179"/>
      <c r="OZV50" s="179"/>
      <c r="OZW50" s="179"/>
      <c r="OZX50" s="179"/>
      <c r="OZY50" s="179"/>
      <c r="OZZ50" s="179"/>
      <c r="PAA50" s="179"/>
      <c r="PAB50" s="179"/>
      <c r="PAC50" s="179"/>
      <c r="PAD50" s="179"/>
      <c r="PAE50" s="179"/>
      <c r="PAF50" s="179"/>
      <c r="PAG50" s="179"/>
      <c r="PAH50" s="179"/>
      <c r="PAI50" s="179"/>
      <c r="PAJ50" s="179"/>
      <c r="PAK50" s="179"/>
      <c r="PAL50" s="179"/>
      <c r="PAM50" s="179"/>
      <c r="PAN50" s="179"/>
      <c r="PAO50" s="179"/>
      <c r="PAP50" s="179"/>
      <c r="PAQ50" s="179"/>
      <c r="PAR50" s="179"/>
      <c r="PAS50" s="179"/>
      <c r="PAT50" s="179"/>
      <c r="PAU50" s="179"/>
      <c r="PAV50" s="179"/>
      <c r="PAW50" s="179"/>
      <c r="PAX50" s="179"/>
      <c r="PAY50" s="179"/>
      <c r="PAZ50" s="179"/>
      <c r="PBA50" s="179"/>
      <c r="PBB50" s="179"/>
      <c r="PBC50" s="179"/>
      <c r="PBD50" s="179"/>
      <c r="PBE50" s="179"/>
      <c r="PBF50" s="179"/>
      <c r="PBG50" s="179"/>
      <c r="PBH50" s="179"/>
      <c r="PBI50" s="179"/>
      <c r="PBJ50" s="179"/>
      <c r="PBK50" s="179"/>
      <c r="PBL50" s="179"/>
      <c r="PBM50" s="179"/>
      <c r="PBN50" s="179"/>
      <c r="PBO50" s="179"/>
      <c r="PBP50" s="179"/>
      <c r="PBQ50" s="179"/>
      <c r="PBR50" s="179"/>
      <c r="PBS50" s="179"/>
      <c r="PBT50" s="179"/>
      <c r="PBU50" s="179"/>
      <c r="PBV50" s="179"/>
      <c r="PBW50" s="179"/>
      <c r="PBX50" s="179"/>
      <c r="PBY50" s="179"/>
      <c r="PBZ50" s="179"/>
      <c r="PCA50" s="179"/>
      <c r="PCB50" s="179"/>
      <c r="PCC50" s="179"/>
      <c r="PCD50" s="179"/>
      <c r="PCE50" s="179"/>
      <c r="PCF50" s="179"/>
      <c r="PCG50" s="179"/>
      <c r="PCH50" s="179"/>
      <c r="PCI50" s="179"/>
      <c r="PCJ50" s="179"/>
      <c r="PCK50" s="179"/>
      <c r="PCL50" s="179"/>
      <c r="PCM50" s="179"/>
      <c r="PCN50" s="179"/>
      <c r="PCO50" s="179"/>
      <c r="PCP50" s="179"/>
      <c r="PCQ50" s="179"/>
      <c r="PCR50" s="179"/>
      <c r="PCS50" s="179"/>
      <c r="PCT50" s="179"/>
      <c r="PCU50" s="179"/>
      <c r="PCV50" s="179"/>
      <c r="PCW50" s="179"/>
      <c r="PCX50" s="179"/>
      <c r="PCY50" s="179"/>
      <c r="PCZ50" s="179"/>
      <c r="PDA50" s="179"/>
      <c r="PDB50" s="179"/>
      <c r="PDC50" s="179"/>
      <c r="PDD50" s="179"/>
      <c r="PDE50" s="179"/>
      <c r="PDF50" s="179"/>
      <c r="PDG50" s="179"/>
      <c r="PDH50" s="179"/>
      <c r="PDI50" s="179"/>
      <c r="PDJ50" s="179"/>
      <c r="PDK50" s="179"/>
      <c r="PDL50" s="179"/>
      <c r="PDM50" s="179"/>
      <c r="PDN50" s="179"/>
      <c r="PDO50" s="179"/>
      <c r="PDP50" s="179"/>
      <c r="PDQ50" s="179"/>
      <c r="PDR50" s="179"/>
      <c r="PDS50" s="179"/>
      <c r="PDT50" s="179"/>
      <c r="PDU50" s="179"/>
      <c r="PDV50" s="179"/>
      <c r="PDW50" s="179"/>
      <c r="PDX50" s="179"/>
      <c r="PDY50" s="179"/>
      <c r="PDZ50" s="179"/>
      <c r="PEA50" s="179"/>
      <c r="PEB50" s="179"/>
      <c r="PEC50" s="179"/>
      <c r="PED50" s="179"/>
      <c r="PEE50" s="179"/>
      <c r="PEF50" s="179"/>
      <c r="PEG50" s="179"/>
      <c r="PEH50" s="179"/>
      <c r="PEI50" s="179"/>
      <c r="PEJ50" s="179"/>
      <c r="PEK50" s="179"/>
      <c r="PEL50" s="179"/>
      <c r="PEM50" s="179"/>
      <c r="PEN50" s="179"/>
      <c r="PEO50" s="179"/>
      <c r="PEP50" s="179"/>
      <c r="PEQ50" s="179"/>
      <c r="PER50" s="179"/>
      <c r="PES50" s="179"/>
      <c r="PET50" s="179"/>
      <c r="PEU50" s="179"/>
      <c r="PEV50" s="179"/>
      <c r="PEW50" s="179"/>
      <c r="PEX50" s="179"/>
      <c r="PEY50" s="179"/>
      <c r="PEZ50" s="179"/>
      <c r="PFA50" s="179"/>
      <c r="PFB50" s="179"/>
      <c r="PFC50" s="179"/>
      <c r="PFD50" s="179"/>
      <c r="PFE50" s="179"/>
      <c r="PFF50" s="179"/>
      <c r="PFG50" s="179"/>
      <c r="PFH50" s="179"/>
      <c r="PFI50" s="179"/>
      <c r="PFJ50" s="179"/>
      <c r="PFK50" s="179"/>
      <c r="PFL50" s="179"/>
      <c r="PFM50" s="179"/>
      <c r="PFN50" s="179"/>
      <c r="PFO50" s="179"/>
      <c r="PFP50" s="179"/>
      <c r="PFQ50" s="179"/>
      <c r="PFR50" s="179"/>
      <c r="PFS50" s="179"/>
      <c r="PFT50" s="179"/>
      <c r="PFU50" s="179"/>
      <c r="PFV50" s="179"/>
      <c r="PFW50" s="179"/>
      <c r="PFX50" s="179"/>
      <c r="PFY50" s="179"/>
      <c r="PFZ50" s="179"/>
      <c r="PGA50" s="179"/>
      <c r="PGB50" s="179"/>
      <c r="PGC50" s="179"/>
      <c r="PGD50" s="179"/>
      <c r="PGE50" s="179"/>
      <c r="PGF50" s="179"/>
      <c r="PGG50" s="179"/>
      <c r="PGH50" s="179"/>
      <c r="PGI50" s="179"/>
      <c r="PGJ50" s="179"/>
      <c r="PGK50" s="179"/>
      <c r="PGL50" s="179"/>
      <c r="PGM50" s="179"/>
      <c r="PGN50" s="179"/>
      <c r="PGO50" s="179"/>
      <c r="PGP50" s="179"/>
      <c r="PGQ50" s="179"/>
      <c r="PGR50" s="179"/>
      <c r="PGS50" s="179"/>
      <c r="PGT50" s="179"/>
      <c r="PGU50" s="179"/>
      <c r="PGV50" s="179"/>
      <c r="PGW50" s="179"/>
      <c r="PGX50" s="179"/>
      <c r="PGY50" s="179"/>
      <c r="PGZ50" s="179"/>
      <c r="PHA50" s="179"/>
      <c r="PHB50" s="179"/>
      <c r="PHC50" s="179"/>
      <c r="PHD50" s="179"/>
      <c r="PHE50" s="179"/>
      <c r="PHF50" s="179"/>
      <c r="PHG50" s="179"/>
      <c r="PHH50" s="179"/>
      <c r="PHI50" s="179"/>
      <c r="PHJ50" s="179"/>
      <c r="PHK50" s="179"/>
      <c r="PHL50" s="179"/>
      <c r="PHM50" s="179"/>
      <c r="PHN50" s="179"/>
      <c r="PHO50" s="179"/>
      <c r="PHP50" s="179"/>
      <c r="PHQ50" s="179"/>
      <c r="PHR50" s="179"/>
      <c r="PHS50" s="179"/>
      <c r="PHT50" s="179"/>
      <c r="PHU50" s="179"/>
      <c r="PHV50" s="179"/>
      <c r="PHW50" s="179"/>
      <c r="PHX50" s="179"/>
      <c r="PHY50" s="179"/>
      <c r="PHZ50" s="179"/>
      <c r="PIA50" s="179"/>
      <c r="PIB50" s="179"/>
      <c r="PIC50" s="179"/>
      <c r="PID50" s="179"/>
      <c r="PIE50" s="179"/>
      <c r="PIF50" s="179"/>
      <c r="PIG50" s="179"/>
      <c r="PIH50" s="179"/>
      <c r="PII50" s="179"/>
      <c r="PIJ50" s="179"/>
      <c r="PIK50" s="179"/>
      <c r="PIL50" s="179"/>
      <c r="PIM50" s="179"/>
      <c r="PIN50" s="179"/>
      <c r="PIO50" s="179"/>
      <c r="PIP50" s="179"/>
      <c r="PIQ50" s="179"/>
      <c r="PIR50" s="179"/>
      <c r="PIS50" s="179"/>
      <c r="PIT50" s="179"/>
      <c r="PIU50" s="179"/>
      <c r="PIV50" s="179"/>
      <c r="PIW50" s="179"/>
      <c r="PIX50" s="179"/>
      <c r="PIY50" s="179"/>
      <c r="PIZ50" s="179"/>
      <c r="PJA50" s="179"/>
      <c r="PJB50" s="179"/>
      <c r="PJC50" s="179"/>
      <c r="PJD50" s="179"/>
      <c r="PJE50" s="179"/>
      <c r="PJF50" s="179"/>
      <c r="PJG50" s="179"/>
      <c r="PJH50" s="179"/>
      <c r="PJI50" s="179"/>
      <c r="PJJ50" s="179"/>
      <c r="PJK50" s="179"/>
      <c r="PJL50" s="179"/>
      <c r="PJM50" s="179"/>
      <c r="PJN50" s="179"/>
      <c r="PJO50" s="179"/>
      <c r="PJP50" s="179"/>
      <c r="PJQ50" s="179"/>
      <c r="PJR50" s="179"/>
      <c r="PJS50" s="179"/>
      <c r="PJT50" s="179"/>
      <c r="PJU50" s="179"/>
      <c r="PJV50" s="179"/>
      <c r="PJW50" s="179"/>
      <c r="PJX50" s="179"/>
      <c r="PJY50" s="179"/>
      <c r="PJZ50" s="179"/>
      <c r="PKA50" s="179"/>
      <c r="PKB50" s="179"/>
      <c r="PKC50" s="179"/>
      <c r="PKD50" s="179"/>
      <c r="PKE50" s="179"/>
      <c r="PKF50" s="179"/>
      <c r="PKG50" s="179"/>
      <c r="PKH50" s="179"/>
      <c r="PKI50" s="179"/>
      <c r="PKJ50" s="179"/>
      <c r="PKK50" s="179"/>
      <c r="PKL50" s="179"/>
      <c r="PKM50" s="179"/>
      <c r="PKN50" s="179"/>
      <c r="PKO50" s="179"/>
      <c r="PKP50" s="179"/>
      <c r="PKQ50" s="179"/>
      <c r="PKR50" s="179"/>
      <c r="PKS50" s="179"/>
      <c r="PKT50" s="179"/>
      <c r="PKU50" s="179"/>
      <c r="PKV50" s="179"/>
      <c r="PKW50" s="179"/>
      <c r="PKX50" s="179"/>
      <c r="PKY50" s="179"/>
      <c r="PKZ50" s="179"/>
      <c r="PLA50" s="179"/>
      <c r="PLB50" s="179"/>
      <c r="PLC50" s="179"/>
      <c r="PLD50" s="179"/>
      <c r="PLE50" s="179"/>
      <c r="PLF50" s="179"/>
      <c r="PLG50" s="179"/>
      <c r="PLH50" s="179"/>
      <c r="PLI50" s="179"/>
      <c r="PLJ50" s="179"/>
      <c r="PLK50" s="179"/>
      <c r="PLL50" s="179"/>
      <c r="PLM50" s="179"/>
      <c r="PLN50" s="179"/>
      <c r="PLO50" s="179"/>
      <c r="PLP50" s="179"/>
      <c r="PLQ50" s="179"/>
      <c r="PLR50" s="179"/>
      <c r="PLS50" s="179"/>
      <c r="PLT50" s="179"/>
      <c r="PLU50" s="179"/>
      <c r="PLV50" s="179"/>
      <c r="PLW50" s="179"/>
      <c r="PLX50" s="179"/>
      <c r="PLY50" s="179"/>
      <c r="PLZ50" s="179"/>
      <c r="PMA50" s="179"/>
      <c r="PMB50" s="179"/>
      <c r="PMC50" s="179"/>
      <c r="PMD50" s="179"/>
      <c r="PME50" s="179"/>
      <c r="PMF50" s="179"/>
      <c r="PMG50" s="179"/>
      <c r="PMH50" s="179"/>
      <c r="PMI50" s="179"/>
      <c r="PMJ50" s="179"/>
      <c r="PMK50" s="179"/>
      <c r="PML50" s="179"/>
      <c r="PMM50" s="179"/>
      <c r="PMN50" s="179"/>
      <c r="PMO50" s="179"/>
      <c r="PMP50" s="179"/>
      <c r="PMQ50" s="179"/>
      <c r="PMR50" s="179"/>
      <c r="PMS50" s="179"/>
      <c r="PMT50" s="179"/>
      <c r="PMU50" s="179"/>
      <c r="PMV50" s="179"/>
      <c r="PMW50" s="179"/>
      <c r="PMX50" s="179"/>
      <c r="PMY50" s="179"/>
      <c r="PMZ50" s="179"/>
      <c r="PNA50" s="179"/>
      <c r="PNB50" s="179"/>
      <c r="PNC50" s="179"/>
      <c r="PND50" s="179"/>
      <c r="PNE50" s="179"/>
      <c r="PNF50" s="179"/>
      <c r="PNG50" s="179"/>
      <c r="PNH50" s="179"/>
      <c r="PNI50" s="179"/>
      <c r="PNJ50" s="179"/>
      <c r="PNK50" s="179"/>
      <c r="PNL50" s="179"/>
      <c r="PNM50" s="179"/>
      <c r="PNN50" s="179"/>
      <c r="PNO50" s="179"/>
      <c r="PNP50" s="179"/>
      <c r="PNQ50" s="179"/>
      <c r="PNR50" s="179"/>
      <c r="PNS50" s="179"/>
      <c r="PNT50" s="179"/>
      <c r="PNU50" s="179"/>
      <c r="PNV50" s="179"/>
      <c r="PNW50" s="179"/>
      <c r="PNX50" s="179"/>
      <c r="PNY50" s="179"/>
      <c r="PNZ50" s="179"/>
      <c r="POA50" s="179"/>
      <c r="POB50" s="179"/>
      <c r="POC50" s="179"/>
      <c r="POD50" s="179"/>
      <c r="POE50" s="179"/>
      <c r="POF50" s="179"/>
      <c r="POG50" s="179"/>
      <c r="POH50" s="179"/>
      <c r="POI50" s="179"/>
      <c r="POJ50" s="179"/>
      <c r="POK50" s="179"/>
      <c r="POL50" s="179"/>
      <c r="POM50" s="179"/>
      <c r="PON50" s="179"/>
      <c r="POO50" s="179"/>
      <c r="POP50" s="179"/>
      <c r="POQ50" s="179"/>
      <c r="POR50" s="179"/>
      <c r="POS50" s="179"/>
      <c r="POT50" s="179"/>
      <c r="POU50" s="179"/>
      <c r="POV50" s="179"/>
      <c r="POW50" s="179"/>
      <c r="POX50" s="179"/>
      <c r="POY50" s="179"/>
      <c r="POZ50" s="179"/>
      <c r="PPA50" s="179"/>
      <c r="PPB50" s="179"/>
      <c r="PPC50" s="179"/>
      <c r="PPD50" s="179"/>
      <c r="PPE50" s="179"/>
      <c r="PPF50" s="179"/>
      <c r="PPG50" s="179"/>
      <c r="PPH50" s="179"/>
      <c r="PPI50" s="179"/>
      <c r="PPJ50" s="179"/>
      <c r="PPK50" s="179"/>
      <c r="PPL50" s="179"/>
      <c r="PPM50" s="179"/>
      <c r="PPN50" s="179"/>
      <c r="PPO50" s="179"/>
      <c r="PPP50" s="179"/>
      <c r="PPQ50" s="179"/>
      <c r="PPR50" s="179"/>
      <c r="PPS50" s="179"/>
      <c r="PPT50" s="179"/>
      <c r="PPU50" s="179"/>
      <c r="PPV50" s="179"/>
      <c r="PPW50" s="179"/>
      <c r="PPX50" s="179"/>
      <c r="PPY50" s="179"/>
      <c r="PPZ50" s="179"/>
      <c r="PQA50" s="179"/>
      <c r="PQB50" s="179"/>
      <c r="PQC50" s="179"/>
      <c r="PQD50" s="179"/>
      <c r="PQE50" s="179"/>
      <c r="PQF50" s="179"/>
      <c r="PQG50" s="179"/>
      <c r="PQH50" s="179"/>
      <c r="PQI50" s="179"/>
      <c r="PQJ50" s="179"/>
      <c r="PQK50" s="179"/>
      <c r="PQL50" s="179"/>
      <c r="PQM50" s="179"/>
      <c r="PQN50" s="179"/>
      <c r="PQO50" s="179"/>
      <c r="PQP50" s="179"/>
      <c r="PQQ50" s="179"/>
      <c r="PQR50" s="179"/>
      <c r="PQS50" s="179"/>
      <c r="PQT50" s="179"/>
      <c r="PQU50" s="179"/>
      <c r="PQV50" s="179"/>
      <c r="PQW50" s="179"/>
      <c r="PQX50" s="179"/>
      <c r="PQY50" s="179"/>
      <c r="PQZ50" s="179"/>
      <c r="PRA50" s="179"/>
      <c r="PRB50" s="179"/>
      <c r="PRC50" s="179"/>
      <c r="PRD50" s="179"/>
      <c r="PRE50" s="179"/>
      <c r="PRF50" s="179"/>
      <c r="PRG50" s="179"/>
      <c r="PRH50" s="179"/>
      <c r="PRI50" s="179"/>
      <c r="PRJ50" s="179"/>
      <c r="PRK50" s="179"/>
      <c r="PRL50" s="179"/>
      <c r="PRM50" s="179"/>
      <c r="PRN50" s="179"/>
      <c r="PRO50" s="179"/>
      <c r="PRP50" s="179"/>
      <c r="PRQ50" s="179"/>
      <c r="PRR50" s="179"/>
      <c r="PRS50" s="179"/>
      <c r="PRT50" s="179"/>
      <c r="PRU50" s="179"/>
      <c r="PRV50" s="179"/>
      <c r="PRW50" s="179"/>
      <c r="PRX50" s="179"/>
      <c r="PRY50" s="179"/>
      <c r="PRZ50" s="179"/>
      <c r="PSA50" s="179"/>
      <c r="PSB50" s="179"/>
      <c r="PSC50" s="179"/>
      <c r="PSD50" s="179"/>
      <c r="PSE50" s="179"/>
      <c r="PSF50" s="179"/>
      <c r="PSG50" s="179"/>
      <c r="PSH50" s="179"/>
      <c r="PSI50" s="179"/>
      <c r="PSJ50" s="179"/>
      <c r="PSK50" s="179"/>
      <c r="PSL50" s="179"/>
      <c r="PSM50" s="179"/>
      <c r="PSN50" s="179"/>
      <c r="PSO50" s="179"/>
      <c r="PSP50" s="179"/>
      <c r="PSQ50" s="179"/>
      <c r="PSR50" s="179"/>
      <c r="PSS50" s="179"/>
      <c r="PST50" s="179"/>
      <c r="PSU50" s="179"/>
      <c r="PSV50" s="179"/>
      <c r="PSW50" s="179"/>
      <c r="PSX50" s="179"/>
      <c r="PSY50" s="179"/>
      <c r="PSZ50" s="179"/>
      <c r="PTA50" s="179"/>
      <c r="PTB50" s="179"/>
      <c r="PTC50" s="179"/>
      <c r="PTD50" s="179"/>
      <c r="PTE50" s="179"/>
      <c r="PTF50" s="179"/>
      <c r="PTG50" s="179"/>
      <c r="PTH50" s="179"/>
      <c r="PTI50" s="179"/>
      <c r="PTJ50" s="179"/>
      <c r="PTK50" s="179"/>
      <c r="PTL50" s="179"/>
      <c r="PTM50" s="179"/>
      <c r="PTN50" s="179"/>
      <c r="PTO50" s="179"/>
      <c r="PTP50" s="179"/>
      <c r="PTQ50" s="179"/>
      <c r="PTR50" s="179"/>
      <c r="PTS50" s="179"/>
      <c r="PTT50" s="179"/>
      <c r="PTU50" s="179"/>
      <c r="PTV50" s="179"/>
      <c r="PTW50" s="179"/>
      <c r="PTX50" s="179"/>
      <c r="PTY50" s="179"/>
      <c r="PTZ50" s="179"/>
      <c r="PUA50" s="179"/>
      <c r="PUB50" s="179"/>
      <c r="PUC50" s="179"/>
      <c r="PUD50" s="179"/>
      <c r="PUE50" s="179"/>
      <c r="PUF50" s="179"/>
      <c r="PUG50" s="179"/>
      <c r="PUH50" s="179"/>
      <c r="PUI50" s="179"/>
      <c r="PUJ50" s="179"/>
      <c r="PUK50" s="179"/>
      <c r="PUL50" s="179"/>
      <c r="PUM50" s="179"/>
      <c r="PUN50" s="179"/>
      <c r="PUO50" s="179"/>
      <c r="PUP50" s="179"/>
      <c r="PUQ50" s="179"/>
      <c r="PUR50" s="179"/>
      <c r="PUS50" s="179"/>
      <c r="PUT50" s="179"/>
      <c r="PUU50" s="179"/>
      <c r="PUV50" s="179"/>
      <c r="PUW50" s="179"/>
      <c r="PUX50" s="179"/>
      <c r="PUY50" s="179"/>
      <c r="PUZ50" s="179"/>
      <c r="PVA50" s="179"/>
      <c r="PVB50" s="179"/>
      <c r="PVC50" s="179"/>
      <c r="PVD50" s="179"/>
      <c r="PVE50" s="179"/>
      <c r="PVF50" s="179"/>
      <c r="PVG50" s="179"/>
      <c r="PVH50" s="179"/>
      <c r="PVI50" s="179"/>
      <c r="PVJ50" s="179"/>
      <c r="PVK50" s="179"/>
      <c r="PVL50" s="179"/>
      <c r="PVM50" s="179"/>
      <c r="PVN50" s="179"/>
      <c r="PVO50" s="179"/>
      <c r="PVP50" s="179"/>
      <c r="PVQ50" s="179"/>
      <c r="PVR50" s="179"/>
      <c r="PVS50" s="179"/>
      <c r="PVT50" s="179"/>
      <c r="PVU50" s="179"/>
      <c r="PVV50" s="179"/>
      <c r="PVW50" s="179"/>
      <c r="PVX50" s="179"/>
      <c r="PVY50" s="179"/>
      <c r="PVZ50" s="179"/>
      <c r="PWA50" s="179"/>
      <c r="PWB50" s="179"/>
      <c r="PWC50" s="179"/>
      <c r="PWD50" s="179"/>
      <c r="PWE50" s="179"/>
      <c r="PWF50" s="179"/>
      <c r="PWG50" s="179"/>
      <c r="PWH50" s="179"/>
      <c r="PWI50" s="179"/>
      <c r="PWJ50" s="179"/>
      <c r="PWK50" s="179"/>
      <c r="PWL50" s="179"/>
      <c r="PWM50" s="179"/>
      <c r="PWN50" s="179"/>
      <c r="PWO50" s="179"/>
      <c r="PWP50" s="179"/>
      <c r="PWQ50" s="179"/>
      <c r="PWR50" s="179"/>
      <c r="PWS50" s="179"/>
      <c r="PWT50" s="179"/>
      <c r="PWU50" s="179"/>
      <c r="PWV50" s="179"/>
      <c r="PWW50" s="179"/>
      <c r="PWX50" s="179"/>
      <c r="PWY50" s="179"/>
      <c r="PWZ50" s="179"/>
      <c r="PXA50" s="179"/>
      <c r="PXB50" s="179"/>
      <c r="PXC50" s="179"/>
      <c r="PXD50" s="179"/>
      <c r="PXE50" s="179"/>
      <c r="PXF50" s="179"/>
      <c r="PXG50" s="179"/>
      <c r="PXH50" s="179"/>
      <c r="PXI50" s="179"/>
      <c r="PXJ50" s="179"/>
      <c r="PXK50" s="179"/>
      <c r="PXL50" s="179"/>
      <c r="PXM50" s="179"/>
      <c r="PXN50" s="179"/>
      <c r="PXO50" s="179"/>
      <c r="PXP50" s="179"/>
      <c r="PXQ50" s="179"/>
      <c r="PXR50" s="179"/>
      <c r="PXS50" s="179"/>
      <c r="PXT50" s="179"/>
      <c r="PXU50" s="179"/>
      <c r="PXV50" s="179"/>
      <c r="PXW50" s="179"/>
      <c r="PXX50" s="179"/>
      <c r="PXY50" s="179"/>
      <c r="PXZ50" s="179"/>
      <c r="PYA50" s="179"/>
      <c r="PYB50" s="179"/>
      <c r="PYC50" s="179"/>
      <c r="PYD50" s="179"/>
      <c r="PYE50" s="179"/>
      <c r="PYF50" s="179"/>
      <c r="PYG50" s="179"/>
      <c r="PYH50" s="179"/>
      <c r="PYI50" s="179"/>
      <c r="PYJ50" s="179"/>
      <c r="PYK50" s="179"/>
      <c r="PYL50" s="179"/>
      <c r="PYM50" s="179"/>
      <c r="PYN50" s="179"/>
      <c r="PYO50" s="179"/>
      <c r="PYP50" s="179"/>
      <c r="PYQ50" s="179"/>
      <c r="PYR50" s="179"/>
      <c r="PYS50" s="179"/>
      <c r="PYT50" s="179"/>
      <c r="PYU50" s="179"/>
      <c r="PYV50" s="179"/>
      <c r="PYW50" s="179"/>
      <c r="PYX50" s="179"/>
      <c r="PYY50" s="179"/>
      <c r="PYZ50" s="179"/>
      <c r="PZA50" s="179"/>
      <c r="PZB50" s="179"/>
      <c r="PZC50" s="179"/>
      <c r="PZD50" s="179"/>
      <c r="PZE50" s="179"/>
      <c r="PZF50" s="179"/>
      <c r="PZG50" s="179"/>
      <c r="PZH50" s="179"/>
      <c r="PZI50" s="179"/>
      <c r="PZJ50" s="179"/>
      <c r="PZK50" s="179"/>
      <c r="PZL50" s="179"/>
      <c r="PZM50" s="179"/>
      <c r="PZN50" s="179"/>
      <c r="PZO50" s="179"/>
      <c r="PZP50" s="179"/>
      <c r="PZQ50" s="179"/>
      <c r="PZR50" s="179"/>
      <c r="PZS50" s="179"/>
      <c r="PZT50" s="179"/>
      <c r="PZU50" s="179"/>
      <c r="PZV50" s="179"/>
      <c r="PZW50" s="179"/>
      <c r="PZX50" s="179"/>
      <c r="PZY50" s="179"/>
      <c r="PZZ50" s="179"/>
      <c r="QAA50" s="179"/>
      <c r="QAB50" s="179"/>
      <c r="QAC50" s="179"/>
      <c r="QAD50" s="179"/>
      <c r="QAE50" s="179"/>
      <c r="QAF50" s="179"/>
      <c r="QAG50" s="179"/>
      <c r="QAH50" s="179"/>
      <c r="QAI50" s="179"/>
      <c r="QAJ50" s="179"/>
      <c r="QAK50" s="179"/>
      <c r="QAL50" s="179"/>
      <c r="QAM50" s="179"/>
      <c r="QAN50" s="179"/>
      <c r="QAO50" s="179"/>
      <c r="QAP50" s="179"/>
      <c r="QAQ50" s="179"/>
      <c r="QAR50" s="179"/>
      <c r="QAS50" s="179"/>
      <c r="QAT50" s="179"/>
      <c r="QAU50" s="179"/>
      <c r="QAV50" s="179"/>
      <c r="QAW50" s="179"/>
      <c r="QAX50" s="179"/>
      <c r="QAY50" s="179"/>
      <c r="QAZ50" s="179"/>
      <c r="QBA50" s="179"/>
      <c r="QBB50" s="179"/>
      <c r="QBC50" s="179"/>
      <c r="QBD50" s="179"/>
      <c r="QBE50" s="179"/>
      <c r="QBF50" s="179"/>
      <c r="QBG50" s="179"/>
      <c r="QBH50" s="179"/>
      <c r="QBI50" s="179"/>
      <c r="QBJ50" s="179"/>
      <c r="QBK50" s="179"/>
      <c r="QBL50" s="179"/>
      <c r="QBM50" s="179"/>
      <c r="QBN50" s="179"/>
      <c r="QBO50" s="179"/>
      <c r="QBP50" s="179"/>
      <c r="QBQ50" s="179"/>
      <c r="QBR50" s="179"/>
      <c r="QBS50" s="179"/>
      <c r="QBT50" s="179"/>
      <c r="QBU50" s="179"/>
      <c r="QBV50" s="179"/>
      <c r="QBW50" s="179"/>
      <c r="QBX50" s="179"/>
      <c r="QBY50" s="179"/>
      <c r="QBZ50" s="179"/>
      <c r="QCA50" s="179"/>
      <c r="QCB50" s="179"/>
      <c r="QCC50" s="179"/>
      <c r="QCD50" s="179"/>
      <c r="QCE50" s="179"/>
      <c r="QCF50" s="179"/>
      <c r="QCG50" s="179"/>
      <c r="QCH50" s="179"/>
      <c r="QCI50" s="179"/>
      <c r="QCJ50" s="179"/>
      <c r="QCK50" s="179"/>
      <c r="QCL50" s="179"/>
      <c r="QCM50" s="179"/>
      <c r="QCN50" s="179"/>
      <c r="QCO50" s="179"/>
      <c r="QCP50" s="179"/>
      <c r="QCQ50" s="179"/>
      <c r="QCR50" s="179"/>
      <c r="QCS50" s="179"/>
      <c r="QCT50" s="179"/>
      <c r="QCU50" s="179"/>
      <c r="QCV50" s="179"/>
      <c r="QCW50" s="179"/>
      <c r="QCX50" s="179"/>
      <c r="QCY50" s="179"/>
      <c r="QCZ50" s="179"/>
      <c r="QDA50" s="179"/>
      <c r="QDB50" s="179"/>
      <c r="QDC50" s="179"/>
      <c r="QDD50" s="179"/>
      <c r="QDE50" s="179"/>
      <c r="QDF50" s="179"/>
      <c r="QDG50" s="179"/>
      <c r="QDH50" s="179"/>
      <c r="QDI50" s="179"/>
      <c r="QDJ50" s="179"/>
      <c r="QDK50" s="179"/>
      <c r="QDL50" s="179"/>
      <c r="QDM50" s="179"/>
      <c r="QDN50" s="179"/>
      <c r="QDO50" s="179"/>
      <c r="QDP50" s="179"/>
      <c r="QDQ50" s="179"/>
      <c r="QDR50" s="179"/>
      <c r="QDS50" s="179"/>
      <c r="QDT50" s="179"/>
      <c r="QDU50" s="179"/>
      <c r="QDV50" s="179"/>
      <c r="QDW50" s="179"/>
      <c r="QDX50" s="179"/>
      <c r="QDY50" s="179"/>
      <c r="QDZ50" s="179"/>
      <c r="QEA50" s="179"/>
      <c r="QEB50" s="179"/>
      <c r="QEC50" s="179"/>
      <c r="QED50" s="179"/>
      <c r="QEE50" s="179"/>
      <c r="QEF50" s="179"/>
      <c r="QEG50" s="179"/>
      <c r="QEH50" s="179"/>
      <c r="QEI50" s="179"/>
      <c r="QEJ50" s="179"/>
      <c r="QEK50" s="179"/>
      <c r="QEL50" s="179"/>
      <c r="QEM50" s="179"/>
      <c r="QEN50" s="179"/>
      <c r="QEO50" s="179"/>
      <c r="QEP50" s="179"/>
      <c r="QEQ50" s="179"/>
      <c r="QER50" s="179"/>
      <c r="QES50" s="179"/>
      <c r="QET50" s="179"/>
      <c r="QEU50" s="179"/>
      <c r="QEV50" s="179"/>
      <c r="QEW50" s="179"/>
      <c r="QEX50" s="179"/>
      <c r="QEY50" s="179"/>
      <c r="QEZ50" s="179"/>
      <c r="QFA50" s="179"/>
      <c r="QFB50" s="179"/>
      <c r="QFC50" s="179"/>
      <c r="QFD50" s="179"/>
      <c r="QFE50" s="179"/>
      <c r="QFF50" s="179"/>
      <c r="QFG50" s="179"/>
      <c r="QFH50" s="179"/>
      <c r="QFI50" s="179"/>
      <c r="QFJ50" s="179"/>
      <c r="QFK50" s="179"/>
      <c r="QFL50" s="179"/>
      <c r="QFM50" s="179"/>
      <c r="QFN50" s="179"/>
      <c r="QFO50" s="179"/>
      <c r="QFP50" s="179"/>
      <c r="QFQ50" s="179"/>
      <c r="QFR50" s="179"/>
      <c r="QFS50" s="179"/>
      <c r="QFT50" s="179"/>
      <c r="QFU50" s="179"/>
      <c r="QFV50" s="179"/>
      <c r="QFW50" s="179"/>
      <c r="QFX50" s="179"/>
      <c r="QFY50" s="179"/>
      <c r="QFZ50" s="179"/>
      <c r="QGA50" s="179"/>
      <c r="QGB50" s="179"/>
      <c r="QGC50" s="179"/>
      <c r="QGD50" s="179"/>
      <c r="QGE50" s="179"/>
      <c r="QGF50" s="179"/>
      <c r="QGG50" s="179"/>
      <c r="QGH50" s="179"/>
      <c r="QGI50" s="179"/>
      <c r="QGJ50" s="179"/>
      <c r="QGK50" s="179"/>
      <c r="QGL50" s="179"/>
      <c r="QGM50" s="179"/>
      <c r="QGN50" s="179"/>
      <c r="QGO50" s="179"/>
      <c r="QGP50" s="179"/>
      <c r="QGQ50" s="179"/>
      <c r="QGR50" s="179"/>
      <c r="QGS50" s="179"/>
      <c r="QGT50" s="179"/>
      <c r="QGU50" s="179"/>
      <c r="QGV50" s="179"/>
      <c r="QGW50" s="179"/>
      <c r="QGX50" s="179"/>
      <c r="QGY50" s="179"/>
      <c r="QGZ50" s="179"/>
      <c r="QHA50" s="179"/>
      <c r="QHB50" s="179"/>
      <c r="QHC50" s="179"/>
      <c r="QHD50" s="179"/>
      <c r="QHE50" s="179"/>
      <c r="QHF50" s="179"/>
      <c r="QHG50" s="179"/>
      <c r="QHH50" s="179"/>
      <c r="QHI50" s="179"/>
      <c r="QHJ50" s="179"/>
      <c r="QHK50" s="179"/>
      <c r="QHL50" s="179"/>
      <c r="QHM50" s="179"/>
      <c r="QHN50" s="179"/>
      <c r="QHO50" s="179"/>
      <c r="QHP50" s="179"/>
      <c r="QHQ50" s="179"/>
      <c r="QHR50" s="179"/>
      <c r="QHS50" s="179"/>
      <c r="QHT50" s="179"/>
      <c r="QHU50" s="179"/>
      <c r="QHV50" s="179"/>
      <c r="QHW50" s="179"/>
      <c r="QHX50" s="179"/>
      <c r="QHY50" s="179"/>
      <c r="QHZ50" s="179"/>
      <c r="QIA50" s="179"/>
      <c r="QIB50" s="179"/>
      <c r="QIC50" s="179"/>
      <c r="QID50" s="179"/>
      <c r="QIE50" s="179"/>
      <c r="QIF50" s="179"/>
      <c r="QIG50" s="179"/>
      <c r="QIH50" s="179"/>
      <c r="QII50" s="179"/>
      <c r="QIJ50" s="179"/>
      <c r="QIK50" s="179"/>
      <c r="QIL50" s="179"/>
      <c r="QIM50" s="179"/>
      <c r="QIN50" s="179"/>
      <c r="QIO50" s="179"/>
      <c r="QIP50" s="179"/>
      <c r="QIQ50" s="179"/>
      <c r="QIR50" s="179"/>
      <c r="QIS50" s="179"/>
      <c r="QIT50" s="179"/>
      <c r="QIU50" s="179"/>
      <c r="QIV50" s="179"/>
      <c r="QIW50" s="179"/>
      <c r="QIX50" s="179"/>
      <c r="QIY50" s="179"/>
      <c r="QIZ50" s="179"/>
      <c r="QJA50" s="179"/>
      <c r="QJB50" s="179"/>
      <c r="QJC50" s="179"/>
      <c r="QJD50" s="179"/>
      <c r="QJE50" s="179"/>
      <c r="QJF50" s="179"/>
      <c r="QJG50" s="179"/>
      <c r="QJH50" s="179"/>
      <c r="QJI50" s="179"/>
      <c r="QJJ50" s="179"/>
      <c r="QJK50" s="179"/>
      <c r="QJL50" s="179"/>
      <c r="QJM50" s="179"/>
      <c r="QJN50" s="179"/>
      <c r="QJO50" s="179"/>
      <c r="QJP50" s="179"/>
      <c r="QJQ50" s="179"/>
      <c r="QJR50" s="179"/>
      <c r="QJS50" s="179"/>
      <c r="QJT50" s="179"/>
      <c r="QJU50" s="179"/>
      <c r="QJV50" s="179"/>
      <c r="QJW50" s="179"/>
      <c r="QJX50" s="179"/>
      <c r="QJY50" s="179"/>
      <c r="QJZ50" s="179"/>
      <c r="QKA50" s="179"/>
      <c r="QKB50" s="179"/>
      <c r="QKC50" s="179"/>
      <c r="QKD50" s="179"/>
      <c r="QKE50" s="179"/>
      <c r="QKF50" s="179"/>
      <c r="QKG50" s="179"/>
      <c r="QKH50" s="179"/>
      <c r="QKI50" s="179"/>
      <c r="QKJ50" s="179"/>
      <c r="QKK50" s="179"/>
      <c r="QKL50" s="179"/>
      <c r="QKM50" s="179"/>
      <c r="QKN50" s="179"/>
      <c r="QKO50" s="179"/>
      <c r="QKP50" s="179"/>
      <c r="QKQ50" s="179"/>
      <c r="QKR50" s="179"/>
      <c r="QKS50" s="179"/>
      <c r="QKT50" s="179"/>
      <c r="QKU50" s="179"/>
      <c r="QKV50" s="179"/>
      <c r="QKW50" s="179"/>
      <c r="QKX50" s="179"/>
      <c r="QKY50" s="179"/>
      <c r="QKZ50" s="179"/>
      <c r="QLA50" s="179"/>
      <c r="QLB50" s="179"/>
      <c r="QLC50" s="179"/>
      <c r="QLD50" s="179"/>
      <c r="QLE50" s="179"/>
      <c r="QLF50" s="179"/>
      <c r="QLG50" s="179"/>
      <c r="QLH50" s="179"/>
      <c r="QLI50" s="179"/>
      <c r="QLJ50" s="179"/>
      <c r="QLK50" s="179"/>
      <c r="QLL50" s="179"/>
      <c r="QLM50" s="179"/>
      <c r="QLN50" s="179"/>
      <c r="QLO50" s="179"/>
      <c r="QLP50" s="179"/>
      <c r="QLQ50" s="179"/>
      <c r="QLR50" s="179"/>
      <c r="QLS50" s="179"/>
      <c r="QLT50" s="179"/>
      <c r="QLU50" s="179"/>
      <c r="QLV50" s="179"/>
      <c r="QLW50" s="179"/>
      <c r="QLX50" s="179"/>
      <c r="QLY50" s="179"/>
      <c r="QLZ50" s="179"/>
      <c r="QMA50" s="179"/>
      <c r="QMB50" s="179"/>
      <c r="QMC50" s="179"/>
      <c r="QMD50" s="179"/>
      <c r="QME50" s="179"/>
      <c r="QMF50" s="179"/>
      <c r="QMG50" s="179"/>
      <c r="QMH50" s="179"/>
      <c r="QMI50" s="179"/>
      <c r="QMJ50" s="179"/>
      <c r="QMK50" s="179"/>
      <c r="QML50" s="179"/>
      <c r="QMM50" s="179"/>
      <c r="QMN50" s="179"/>
      <c r="QMO50" s="179"/>
      <c r="QMP50" s="179"/>
      <c r="QMQ50" s="179"/>
      <c r="QMR50" s="179"/>
      <c r="QMS50" s="179"/>
      <c r="QMT50" s="179"/>
      <c r="QMU50" s="179"/>
      <c r="QMV50" s="179"/>
      <c r="QMW50" s="179"/>
      <c r="QMX50" s="179"/>
      <c r="QMY50" s="179"/>
      <c r="QMZ50" s="179"/>
      <c r="QNA50" s="179"/>
      <c r="QNB50" s="179"/>
      <c r="QNC50" s="179"/>
      <c r="QND50" s="179"/>
      <c r="QNE50" s="179"/>
      <c r="QNF50" s="179"/>
      <c r="QNG50" s="179"/>
      <c r="QNH50" s="179"/>
      <c r="QNI50" s="179"/>
      <c r="QNJ50" s="179"/>
      <c r="QNK50" s="179"/>
      <c r="QNL50" s="179"/>
      <c r="QNM50" s="179"/>
      <c r="QNN50" s="179"/>
      <c r="QNO50" s="179"/>
      <c r="QNP50" s="179"/>
      <c r="QNQ50" s="179"/>
      <c r="QNR50" s="179"/>
      <c r="QNS50" s="179"/>
      <c r="QNT50" s="179"/>
      <c r="QNU50" s="179"/>
      <c r="QNV50" s="179"/>
      <c r="QNW50" s="179"/>
      <c r="QNX50" s="179"/>
      <c r="QNY50" s="179"/>
      <c r="QNZ50" s="179"/>
      <c r="QOA50" s="179"/>
      <c r="QOB50" s="179"/>
      <c r="QOC50" s="179"/>
      <c r="QOD50" s="179"/>
      <c r="QOE50" s="179"/>
      <c r="QOF50" s="179"/>
      <c r="QOG50" s="179"/>
      <c r="QOH50" s="179"/>
      <c r="QOI50" s="179"/>
      <c r="QOJ50" s="179"/>
      <c r="QOK50" s="179"/>
      <c r="QOL50" s="179"/>
      <c r="QOM50" s="179"/>
      <c r="QON50" s="179"/>
      <c r="QOO50" s="179"/>
      <c r="QOP50" s="179"/>
      <c r="QOQ50" s="179"/>
      <c r="QOR50" s="179"/>
      <c r="QOS50" s="179"/>
      <c r="QOT50" s="179"/>
      <c r="QOU50" s="179"/>
      <c r="QOV50" s="179"/>
      <c r="QOW50" s="179"/>
      <c r="QOX50" s="179"/>
      <c r="QOY50" s="179"/>
      <c r="QOZ50" s="179"/>
      <c r="QPA50" s="179"/>
      <c r="QPB50" s="179"/>
      <c r="QPC50" s="179"/>
      <c r="QPD50" s="179"/>
      <c r="QPE50" s="179"/>
      <c r="QPF50" s="179"/>
      <c r="QPG50" s="179"/>
      <c r="QPH50" s="179"/>
      <c r="QPI50" s="179"/>
      <c r="QPJ50" s="179"/>
      <c r="QPK50" s="179"/>
      <c r="QPL50" s="179"/>
      <c r="QPM50" s="179"/>
      <c r="QPN50" s="179"/>
      <c r="QPO50" s="179"/>
      <c r="QPP50" s="179"/>
      <c r="QPQ50" s="179"/>
      <c r="QPR50" s="179"/>
      <c r="QPS50" s="179"/>
      <c r="QPT50" s="179"/>
      <c r="QPU50" s="179"/>
      <c r="QPV50" s="179"/>
      <c r="QPW50" s="179"/>
      <c r="QPX50" s="179"/>
      <c r="QPY50" s="179"/>
      <c r="QPZ50" s="179"/>
      <c r="QQA50" s="179"/>
      <c r="QQB50" s="179"/>
      <c r="QQC50" s="179"/>
      <c r="QQD50" s="179"/>
      <c r="QQE50" s="179"/>
      <c r="QQF50" s="179"/>
      <c r="QQG50" s="179"/>
      <c r="QQH50" s="179"/>
      <c r="QQI50" s="179"/>
      <c r="QQJ50" s="179"/>
      <c r="QQK50" s="179"/>
      <c r="QQL50" s="179"/>
      <c r="QQM50" s="179"/>
      <c r="QQN50" s="179"/>
      <c r="QQO50" s="179"/>
      <c r="QQP50" s="179"/>
      <c r="QQQ50" s="179"/>
      <c r="QQR50" s="179"/>
      <c r="QQS50" s="179"/>
      <c r="QQT50" s="179"/>
      <c r="QQU50" s="179"/>
      <c r="QQV50" s="179"/>
      <c r="QQW50" s="179"/>
      <c r="QQX50" s="179"/>
      <c r="QQY50" s="179"/>
      <c r="QQZ50" s="179"/>
      <c r="QRA50" s="179"/>
      <c r="QRB50" s="179"/>
      <c r="QRC50" s="179"/>
      <c r="QRD50" s="179"/>
      <c r="QRE50" s="179"/>
      <c r="QRF50" s="179"/>
      <c r="QRG50" s="179"/>
      <c r="QRH50" s="179"/>
      <c r="QRI50" s="179"/>
      <c r="QRJ50" s="179"/>
      <c r="QRK50" s="179"/>
      <c r="QRL50" s="179"/>
      <c r="QRM50" s="179"/>
      <c r="QRN50" s="179"/>
      <c r="QRO50" s="179"/>
      <c r="QRP50" s="179"/>
      <c r="QRQ50" s="179"/>
      <c r="QRR50" s="179"/>
      <c r="QRS50" s="179"/>
      <c r="QRT50" s="179"/>
      <c r="QRU50" s="179"/>
      <c r="QRV50" s="179"/>
      <c r="QRW50" s="179"/>
      <c r="QRX50" s="179"/>
      <c r="QRY50" s="179"/>
      <c r="QRZ50" s="179"/>
      <c r="QSA50" s="179"/>
      <c r="QSB50" s="179"/>
      <c r="QSC50" s="179"/>
      <c r="QSD50" s="179"/>
      <c r="QSE50" s="179"/>
      <c r="QSF50" s="179"/>
      <c r="QSG50" s="179"/>
      <c r="QSH50" s="179"/>
      <c r="QSI50" s="179"/>
      <c r="QSJ50" s="179"/>
      <c r="QSK50" s="179"/>
      <c r="QSL50" s="179"/>
      <c r="QSM50" s="179"/>
      <c r="QSN50" s="179"/>
      <c r="QSO50" s="179"/>
      <c r="QSP50" s="179"/>
      <c r="QSQ50" s="179"/>
      <c r="QSR50" s="179"/>
      <c r="QSS50" s="179"/>
      <c r="QST50" s="179"/>
      <c r="QSU50" s="179"/>
      <c r="QSV50" s="179"/>
      <c r="QSW50" s="179"/>
      <c r="QSX50" s="179"/>
      <c r="QSY50" s="179"/>
      <c r="QSZ50" s="179"/>
      <c r="QTA50" s="179"/>
      <c r="QTB50" s="179"/>
      <c r="QTC50" s="179"/>
      <c r="QTD50" s="179"/>
      <c r="QTE50" s="179"/>
      <c r="QTF50" s="179"/>
      <c r="QTG50" s="179"/>
      <c r="QTH50" s="179"/>
      <c r="QTI50" s="179"/>
      <c r="QTJ50" s="179"/>
      <c r="QTK50" s="179"/>
      <c r="QTL50" s="179"/>
      <c r="QTM50" s="179"/>
      <c r="QTN50" s="179"/>
      <c r="QTO50" s="179"/>
      <c r="QTP50" s="179"/>
      <c r="QTQ50" s="179"/>
      <c r="QTR50" s="179"/>
      <c r="QTS50" s="179"/>
      <c r="QTT50" s="179"/>
      <c r="QTU50" s="179"/>
      <c r="QTV50" s="179"/>
      <c r="QTW50" s="179"/>
      <c r="QTX50" s="179"/>
      <c r="QTY50" s="179"/>
      <c r="QTZ50" s="179"/>
      <c r="QUA50" s="179"/>
      <c r="QUB50" s="179"/>
      <c r="QUC50" s="179"/>
      <c r="QUD50" s="179"/>
      <c r="QUE50" s="179"/>
      <c r="QUF50" s="179"/>
      <c r="QUG50" s="179"/>
      <c r="QUH50" s="179"/>
      <c r="QUI50" s="179"/>
      <c r="QUJ50" s="179"/>
      <c r="QUK50" s="179"/>
      <c r="QUL50" s="179"/>
      <c r="QUM50" s="179"/>
      <c r="QUN50" s="179"/>
      <c r="QUO50" s="179"/>
      <c r="QUP50" s="179"/>
      <c r="QUQ50" s="179"/>
      <c r="QUR50" s="179"/>
      <c r="QUS50" s="179"/>
      <c r="QUT50" s="179"/>
      <c r="QUU50" s="179"/>
      <c r="QUV50" s="179"/>
      <c r="QUW50" s="179"/>
      <c r="QUX50" s="179"/>
      <c r="QUY50" s="179"/>
      <c r="QUZ50" s="179"/>
      <c r="QVA50" s="179"/>
      <c r="QVB50" s="179"/>
      <c r="QVC50" s="179"/>
      <c r="QVD50" s="179"/>
      <c r="QVE50" s="179"/>
      <c r="QVF50" s="179"/>
      <c r="QVG50" s="179"/>
      <c r="QVH50" s="179"/>
      <c r="QVI50" s="179"/>
      <c r="QVJ50" s="179"/>
      <c r="QVK50" s="179"/>
      <c r="QVL50" s="179"/>
      <c r="QVM50" s="179"/>
      <c r="QVN50" s="179"/>
      <c r="QVO50" s="179"/>
      <c r="QVP50" s="179"/>
      <c r="QVQ50" s="179"/>
      <c r="QVR50" s="179"/>
      <c r="QVS50" s="179"/>
      <c r="QVT50" s="179"/>
      <c r="QVU50" s="179"/>
      <c r="QVV50" s="179"/>
      <c r="QVW50" s="179"/>
      <c r="QVX50" s="179"/>
      <c r="QVY50" s="179"/>
      <c r="QVZ50" s="179"/>
      <c r="QWA50" s="179"/>
      <c r="QWB50" s="179"/>
      <c r="QWC50" s="179"/>
      <c r="QWD50" s="179"/>
      <c r="QWE50" s="179"/>
      <c r="QWF50" s="179"/>
      <c r="QWG50" s="179"/>
      <c r="QWH50" s="179"/>
      <c r="QWI50" s="179"/>
      <c r="QWJ50" s="179"/>
      <c r="QWK50" s="179"/>
      <c r="QWL50" s="179"/>
      <c r="QWM50" s="179"/>
      <c r="QWN50" s="179"/>
      <c r="QWO50" s="179"/>
      <c r="QWP50" s="179"/>
      <c r="QWQ50" s="179"/>
      <c r="QWR50" s="179"/>
      <c r="QWS50" s="179"/>
      <c r="QWT50" s="179"/>
      <c r="QWU50" s="179"/>
      <c r="QWV50" s="179"/>
      <c r="QWW50" s="179"/>
      <c r="QWX50" s="179"/>
      <c r="QWY50" s="179"/>
      <c r="QWZ50" s="179"/>
      <c r="QXA50" s="179"/>
      <c r="QXB50" s="179"/>
      <c r="QXC50" s="179"/>
      <c r="QXD50" s="179"/>
      <c r="QXE50" s="179"/>
      <c r="QXF50" s="179"/>
      <c r="QXG50" s="179"/>
      <c r="QXH50" s="179"/>
      <c r="QXI50" s="179"/>
      <c r="QXJ50" s="179"/>
      <c r="QXK50" s="179"/>
      <c r="QXL50" s="179"/>
      <c r="QXM50" s="179"/>
      <c r="QXN50" s="179"/>
      <c r="QXO50" s="179"/>
      <c r="QXP50" s="179"/>
      <c r="QXQ50" s="179"/>
      <c r="QXR50" s="179"/>
      <c r="QXS50" s="179"/>
      <c r="QXT50" s="179"/>
      <c r="QXU50" s="179"/>
      <c r="QXV50" s="179"/>
      <c r="QXW50" s="179"/>
      <c r="QXX50" s="179"/>
      <c r="QXY50" s="179"/>
      <c r="QXZ50" s="179"/>
      <c r="QYA50" s="179"/>
      <c r="QYB50" s="179"/>
      <c r="QYC50" s="179"/>
      <c r="QYD50" s="179"/>
      <c r="QYE50" s="179"/>
      <c r="QYF50" s="179"/>
      <c r="QYG50" s="179"/>
      <c r="QYH50" s="179"/>
      <c r="QYI50" s="179"/>
      <c r="QYJ50" s="179"/>
      <c r="QYK50" s="179"/>
      <c r="QYL50" s="179"/>
      <c r="QYM50" s="179"/>
      <c r="QYN50" s="179"/>
      <c r="QYO50" s="179"/>
      <c r="QYP50" s="179"/>
      <c r="QYQ50" s="179"/>
      <c r="QYR50" s="179"/>
      <c r="QYS50" s="179"/>
      <c r="QYT50" s="179"/>
      <c r="QYU50" s="179"/>
      <c r="QYV50" s="179"/>
      <c r="QYW50" s="179"/>
      <c r="QYX50" s="179"/>
      <c r="QYY50" s="179"/>
      <c r="QYZ50" s="179"/>
      <c r="QZA50" s="179"/>
      <c r="QZB50" s="179"/>
      <c r="QZC50" s="179"/>
      <c r="QZD50" s="179"/>
      <c r="QZE50" s="179"/>
      <c r="QZF50" s="179"/>
      <c r="QZG50" s="179"/>
      <c r="QZH50" s="179"/>
      <c r="QZI50" s="179"/>
      <c r="QZJ50" s="179"/>
      <c r="QZK50" s="179"/>
      <c r="QZL50" s="179"/>
      <c r="QZM50" s="179"/>
      <c r="QZN50" s="179"/>
      <c r="QZO50" s="179"/>
      <c r="QZP50" s="179"/>
      <c r="QZQ50" s="179"/>
      <c r="QZR50" s="179"/>
      <c r="QZS50" s="179"/>
      <c r="QZT50" s="179"/>
      <c r="QZU50" s="179"/>
      <c r="QZV50" s="179"/>
      <c r="QZW50" s="179"/>
      <c r="QZX50" s="179"/>
      <c r="QZY50" s="179"/>
      <c r="QZZ50" s="179"/>
      <c r="RAA50" s="179"/>
      <c r="RAB50" s="179"/>
      <c r="RAC50" s="179"/>
      <c r="RAD50" s="179"/>
      <c r="RAE50" s="179"/>
      <c r="RAF50" s="179"/>
      <c r="RAG50" s="179"/>
      <c r="RAH50" s="179"/>
      <c r="RAI50" s="179"/>
      <c r="RAJ50" s="179"/>
      <c r="RAK50" s="179"/>
      <c r="RAL50" s="179"/>
      <c r="RAM50" s="179"/>
      <c r="RAN50" s="179"/>
      <c r="RAO50" s="179"/>
      <c r="RAP50" s="179"/>
      <c r="RAQ50" s="179"/>
      <c r="RAR50" s="179"/>
      <c r="RAS50" s="179"/>
      <c r="RAT50" s="179"/>
      <c r="RAU50" s="179"/>
      <c r="RAV50" s="179"/>
      <c r="RAW50" s="179"/>
      <c r="RAX50" s="179"/>
      <c r="RAY50" s="179"/>
      <c r="RAZ50" s="179"/>
      <c r="RBA50" s="179"/>
      <c r="RBB50" s="179"/>
      <c r="RBC50" s="179"/>
      <c r="RBD50" s="179"/>
      <c r="RBE50" s="179"/>
      <c r="RBF50" s="179"/>
      <c r="RBG50" s="179"/>
      <c r="RBH50" s="179"/>
      <c r="RBI50" s="179"/>
      <c r="RBJ50" s="179"/>
      <c r="RBK50" s="179"/>
      <c r="RBL50" s="179"/>
      <c r="RBM50" s="179"/>
      <c r="RBN50" s="179"/>
      <c r="RBO50" s="179"/>
      <c r="RBP50" s="179"/>
      <c r="RBQ50" s="179"/>
      <c r="RBR50" s="179"/>
      <c r="RBS50" s="179"/>
      <c r="RBT50" s="179"/>
      <c r="RBU50" s="179"/>
      <c r="RBV50" s="179"/>
      <c r="RBW50" s="179"/>
      <c r="RBX50" s="179"/>
      <c r="RBY50" s="179"/>
      <c r="RBZ50" s="179"/>
      <c r="RCA50" s="179"/>
      <c r="RCB50" s="179"/>
      <c r="RCC50" s="179"/>
      <c r="RCD50" s="179"/>
      <c r="RCE50" s="179"/>
      <c r="RCF50" s="179"/>
      <c r="RCG50" s="179"/>
      <c r="RCH50" s="179"/>
      <c r="RCI50" s="179"/>
      <c r="RCJ50" s="179"/>
      <c r="RCK50" s="179"/>
      <c r="RCL50" s="179"/>
      <c r="RCM50" s="179"/>
      <c r="RCN50" s="179"/>
      <c r="RCO50" s="179"/>
      <c r="RCP50" s="179"/>
      <c r="RCQ50" s="179"/>
      <c r="RCR50" s="179"/>
      <c r="RCS50" s="179"/>
      <c r="RCT50" s="179"/>
      <c r="RCU50" s="179"/>
      <c r="RCV50" s="179"/>
      <c r="RCW50" s="179"/>
      <c r="RCX50" s="179"/>
      <c r="RCY50" s="179"/>
      <c r="RCZ50" s="179"/>
      <c r="RDA50" s="179"/>
      <c r="RDB50" s="179"/>
      <c r="RDC50" s="179"/>
      <c r="RDD50" s="179"/>
      <c r="RDE50" s="179"/>
      <c r="RDF50" s="179"/>
      <c r="RDG50" s="179"/>
      <c r="RDH50" s="179"/>
      <c r="RDI50" s="179"/>
      <c r="RDJ50" s="179"/>
      <c r="RDK50" s="179"/>
      <c r="RDL50" s="179"/>
      <c r="RDM50" s="179"/>
      <c r="RDN50" s="179"/>
      <c r="RDO50" s="179"/>
      <c r="RDP50" s="179"/>
      <c r="RDQ50" s="179"/>
      <c r="RDR50" s="179"/>
      <c r="RDS50" s="179"/>
      <c r="RDT50" s="179"/>
      <c r="RDU50" s="179"/>
      <c r="RDV50" s="179"/>
      <c r="RDW50" s="179"/>
      <c r="RDX50" s="179"/>
      <c r="RDY50" s="179"/>
      <c r="RDZ50" s="179"/>
      <c r="REA50" s="179"/>
      <c r="REB50" s="179"/>
      <c r="REC50" s="179"/>
      <c r="RED50" s="179"/>
      <c r="REE50" s="179"/>
      <c r="REF50" s="179"/>
      <c r="REG50" s="179"/>
      <c r="REH50" s="179"/>
      <c r="REI50" s="179"/>
      <c r="REJ50" s="179"/>
      <c r="REK50" s="179"/>
      <c r="REL50" s="179"/>
      <c r="REM50" s="179"/>
      <c r="REN50" s="179"/>
      <c r="REO50" s="179"/>
      <c r="REP50" s="179"/>
      <c r="REQ50" s="179"/>
      <c r="RER50" s="179"/>
      <c r="RES50" s="179"/>
      <c r="RET50" s="179"/>
      <c r="REU50" s="179"/>
      <c r="REV50" s="179"/>
      <c r="REW50" s="179"/>
      <c r="REX50" s="179"/>
      <c r="REY50" s="179"/>
      <c r="REZ50" s="179"/>
      <c r="RFA50" s="179"/>
      <c r="RFB50" s="179"/>
      <c r="RFC50" s="179"/>
      <c r="RFD50" s="179"/>
      <c r="RFE50" s="179"/>
      <c r="RFF50" s="179"/>
      <c r="RFG50" s="179"/>
      <c r="RFH50" s="179"/>
      <c r="RFI50" s="179"/>
      <c r="RFJ50" s="179"/>
      <c r="RFK50" s="179"/>
      <c r="RFL50" s="179"/>
      <c r="RFM50" s="179"/>
      <c r="RFN50" s="179"/>
      <c r="RFO50" s="179"/>
      <c r="RFP50" s="179"/>
      <c r="RFQ50" s="179"/>
      <c r="RFR50" s="179"/>
      <c r="RFS50" s="179"/>
      <c r="RFT50" s="179"/>
      <c r="RFU50" s="179"/>
      <c r="RFV50" s="179"/>
      <c r="RFW50" s="179"/>
      <c r="RFX50" s="179"/>
      <c r="RFY50" s="179"/>
      <c r="RFZ50" s="179"/>
      <c r="RGA50" s="179"/>
      <c r="RGB50" s="179"/>
      <c r="RGC50" s="179"/>
      <c r="RGD50" s="179"/>
      <c r="RGE50" s="179"/>
      <c r="RGF50" s="179"/>
      <c r="RGG50" s="179"/>
      <c r="RGH50" s="179"/>
      <c r="RGI50" s="179"/>
      <c r="RGJ50" s="179"/>
      <c r="RGK50" s="179"/>
      <c r="RGL50" s="179"/>
      <c r="RGM50" s="179"/>
      <c r="RGN50" s="179"/>
      <c r="RGO50" s="179"/>
      <c r="RGP50" s="179"/>
      <c r="RGQ50" s="179"/>
      <c r="RGR50" s="179"/>
      <c r="RGS50" s="179"/>
      <c r="RGT50" s="179"/>
      <c r="RGU50" s="179"/>
      <c r="RGV50" s="179"/>
      <c r="RGW50" s="179"/>
      <c r="RGX50" s="179"/>
      <c r="RGY50" s="179"/>
      <c r="RGZ50" s="179"/>
      <c r="RHA50" s="179"/>
      <c r="RHB50" s="179"/>
      <c r="RHC50" s="179"/>
      <c r="RHD50" s="179"/>
      <c r="RHE50" s="179"/>
      <c r="RHF50" s="179"/>
      <c r="RHG50" s="179"/>
      <c r="RHH50" s="179"/>
      <c r="RHI50" s="179"/>
      <c r="RHJ50" s="179"/>
      <c r="RHK50" s="179"/>
      <c r="RHL50" s="179"/>
      <c r="RHM50" s="179"/>
      <c r="RHN50" s="179"/>
      <c r="RHO50" s="179"/>
      <c r="RHP50" s="179"/>
      <c r="RHQ50" s="179"/>
      <c r="RHR50" s="179"/>
      <c r="RHS50" s="179"/>
      <c r="RHT50" s="179"/>
      <c r="RHU50" s="179"/>
      <c r="RHV50" s="179"/>
      <c r="RHW50" s="179"/>
      <c r="RHX50" s="179"/>
      <c r="RHY50" s="179"/>
      <c r="RHZ50" s="179"/>
      <c r="RIA50" s="179"/>
      <c r="RIB50" s="179"/>
      <c r="RIC50" s="179"/>
      <c r="RID50" s="179"/>
      <c r="RIE50" s="179"/>
      <c r="RIF50" s="179"/>
      <c r="RIG50" s="179"/>
      <c r="RIH50" s="179"/>
      <c r="RII50" s="179"/>
      <c r="RIJ50" s="179"/>
      <c r="RIK50" s="179"/>
      <c r="RIL50" s="179"/>
      <c r="RIM50" s="179"/>
      <c r="RIN50" s="179"/>
      <c r="RIO50" s="179"/>
      <c r="RIP50" s="179"/>
      <c r="RIQ50" s="179"/>
      <c r="RIR50" s="179"/>
      <c r="RIS50" s="179"/>
      <c r="RIT50" s="179"/>
      <c r="RIU50" s="179"/>
      <c r="RIV50" s="179"/>
      <c r="RIW50" s="179"/>
      <c r="RIX50" s="179"/>
      <c r="RIY50" s="179"/>
      <c r="RIZ50" s="179"/>
      <c r="RJA50" s="179"/>
      <c r="RJB50" s="179"/>
      <c r="RJC50" s="179"/>
      <c r="RJD50" s="179"/>
      <c r="RJE50" s="179"/>
      <c r="RJF50" s="179"/>
      <c r="RJG50" s="179"/>
      <c r="RJH50" s="179"/>
      <c r="RJI50" s="179"/>
      <c r="RJJ50" s="179"/>
      <c r="RJK50" s="179"/>
      <c r="RJL50" s="179"/>
      <c r="RJM50" s="179"/>
      <c r="RJN50" s="179"/>
      <c r="RJO50" s="179"/>
      <c r="RJP50" s="179"/>
      <c r="RJQ50" s="179"/>
      <c r="RJR50" s="179"/>
      <c r="RJS50" s="179"/>
      <c r="RJT50" s="179"/>
      <c r="RJU50" s="179"/>
      <c r="RJV50" s="179"/>
      <c r="RJW50" s="179"/>
      <c r="RJX50" s="179"/>
      <c r="RJY50" s="179"/>
      <c r="RJZ50" s="179"/>
      <c r="RKA50" s="179"/>
      <c r="RKB50" s="179"/>
      <c r="RKC50" s="179"/>
      <c r="RKD50" s="179"/>
      <c r="RKE50" s="179"/>
      <c r="RKF50" s="179"/>
      <c r="RKG50" s="179"/>
      <c r="RKH50" s="179"/>
      <c r="RKI50" s="179"/>
      <c r="RKJ50" s="179"/>
      <c r="RKK50" s="179"/>
      <c r="RKL50" s="179"/>
      <c r="RKM50" s="179"/>
      <c r="RKN50" s="179"/>
      <c r="RKO50" s="179"/>
      <c r="RKP50" s="179"/>
      <c r="RKQ50" s="179"/>
      <c r="RKR50" s="179"/>
      <c r="RKS50" s="179"/>
      <c r="RKT50" s="179"/>
      <c r="RKU50" s="179"/>
      <c r="RKV50" s="179"/>
      <c r="RKW50" s="179"/>
      <c r="RKX50" s="179"/>
      <c r="RKY50" s="179"/>
      <c r="RKZ50" s="179"/>
      <c r="RLA50" s="179"/>
      <c r="RLB50" s="179"/>
      <c r="RLC50" s="179"/>
      <c r="RLD50" s="179"/>
      <c r="RLE50" s="179"/>
      <c r="RLF50" s="179"/>
      <c r="RLG50" s="179"/>
      <c r="RLH50" s="179"/>
      <c r="RLI50" s="179"/>
      <c r="RLJ50" s="179"/>
      <c r="RLK50" s="179"/>
      <c r="RLL50" s="179"/>
      <c r="RLM50" s="179"/>
      <c r="RLN50" s="179"/>
      <c r="RLO50" s="179"/>
      <c r="RLP50" s="179"/>
      <c r="RLQ50" s="179"/>
      <c r="RLR50" s="179"/>
      <c r="RLS50" s="179"/>
      <c r="RLT50" s="179"/>
      <c r="RLU50" s="179"/>
      <c r="RLV50" s="179"/>
      <c r="RLW50" s="179"/>
      <c r="RLX50" s="179"/>
      <c r="RLY50" s="179"/>
      <c r="RLZ50" s="179"/>
      <c r="RMA50" s="179"/>
      <c r="RMB50" s="179"/>
      <c r="RMC50" s="179"/>
      <c r="RMD50" s="179"/>
      <c r="RME50" s="179"/>
      <c r="RMF50" s="179"/>
      <c r="RMG50" s="179"/>
      <c r="RMH50" s="179"/>
      <c r="RMI50" s="179"/>
      <c r="RMJ50" s="179"/>
      <c r="RMK50" s="179"/>
      <c r="RML50" s="179"/>
      <c r="RMM50" s="179"/>
      <c r="RMN50" s="179"/>
      <c r="RMO50" s="179"/>
      <c r="RMP50" s="179"/>
      <c r="RMQ50" s="179"/>
      <c r="RMR50" s="179"/>
      <c r="RMS50" s="179"/>
      <c r="RMT50" s="179"/>
      <c r="RMU50" s="179"/>
      <c r="RMV50" s="179"/>
      <c r="RMW50" s="179"/>
      <c r="RMX50" s="179"/>
      <c r="RMY50" s="179"/>
      <c r="RMZ50" s="179"/>
      <c r="RNA50" s="179"/>
      <c r="RNB50" s="179"/>
      <c r="RNC50" s="179"/>
      <c r="RND50" s="179"/>
      <c r="RNE50" s="179"/>
      <c r="RNF50" s="179"/>
      <c r="RNG50" s="179"/>
      <c r="RNH50" s="179"/>
      <c r="RNI50" s="179"/>
      <c r="RNJ50" s="179"/>
      <c r="RNK50" s="179"/>
      <c r="RNL50" s="179"/>
      <c r="RNM50" s="179"/>
      <c r="RNN50" s="179"/>
      <c r="RNO50" s="179"/>
      <c r="RNP50" s="179"/>
      <c r="RNQ50" s="179"/>
      <c r="RNR50" s="179"/>
      <c r="RNS50" s="179"/>
      <c r="RNT50" s="179"/>
      <c r="RNU50" s="179"/>
      <c r="RNV50" s="179"/>
      <c r="RNW50" s="179"/>
      <c r="RNX50" s="179"/>
      <c r="RNY50" s="179"/>
      <c r="RNZ50" s="179"/>
      <c r="ROA50" s="179"/>
      <c r="ROB50" s="179"/>
      <c r="ROC50" s="179"/>
      <c r="ROD50" s="179"/>
      <c r="ROE50" s="179"/>
      <c r="ROF50" s="179"/>
      <c r="ROG50" s="179"/>
      <c r="ROH50" s="179"/>
      <c r="ROI50" s="179"/>
      <c r="ROJ50" s="179"/>
      <c r="ROK50" s="179"/>
      <c r="ROL50" s="179"/>
      <c r="ROM50" s="179"/>
      <c r="RON50" s="179"/>
      <c r="ROO50" s="179"/>
      <c r="ROP50" s="179"/>
      <c r="ROQ50" s="179"/>
      <c r="ROR50" s="179"/>
      <c r="ROS50" s="179"/>
      <c r="ROT50" s="179"/>
      <c r="ROU50" s="179"/>
      <c r="ROV50" s="179"/>
      <c r="ROW50" s="179"/>
      <c r="ROX50" s="179"/>
      <c r="ROY50" s="179"/>
      <c r="ROZ50" s="179"/>
      <c r="RPA50" s="179"/>
      <c r="RPB50" s="179"/>
      <c r="RPC50" s="179"/>
      <c r="RPD50" s="179"/>
      <c r="RPE50" s="179"/>
      <c r="RPF50" s="179"/>
      <c r="RPG50" s="179"/>
      <c r="RPH50" s="179"/>
      <c r="RPI50" s="179"/>
      <c r="RPJ50" s="179"/>
      <c r="RPK50" s="179"/>
      <c r="RPL50" s="179"/>
      <c r="RPM50" s="179"/>
      <c r="RPN50" s="179"/>
      <c r="RPO50" s="179"/>
      <c r="RPP50" s="179"/>
      <c r="RPQ50" s="179"/>
      <c r="RPR50" s="179"/>
      <c r="RPS50" s="179"/>
      <c r="RPT50" s="179"/>
      <c r="RPU50" s="179"/>
      <c r="RPV50" s="179"/>
      <c r="RPW50" s="179"/>
      <c r="RPX50" s="179"/>
      <c r="RPY50" s="179"/>
      <c r="RPZ50" s="179"/>
      <c r="RQA50" s="179"/>
      <c r="RQB50" s="179"/>
      <c r="RQC50" s="179"/>
      <c r="RQD50" s="179"/>
      <c r="RQE50" s="179"/>
      <c r="RQF50" s="179"/>
      <c r="RQG50" s="179"/>
      <c r="RQH50" s="179"/>
      <c r="RQI50" s="179"/>
      <c r="RQJ50" s="179"/>
      <c r="RQK50" s="179"/>
      <c r="RQL50" s="179"/>
      <c r="RQM50" s="179"/>
      <c r="RQN50" s="179"/>
      <c r="RQO50" s="179"/>
      <c r="RQP50" s="179"/>
      <c r="RQQ50" s="179"/>
      <c r="RQR50" s="179"/>
      <c r="RQS50" s="179"/>
      <c r="RQT50" s="179"/>
      <c r="RQU50" s="179"/>
      <c r="RQV50" s="179"/>
      <c r="RQW50" s="179"/>
      <c r="RQX50" s="179"/>
      <c r="RQY50" s="179"/>
      <c r="RQZ50" s="179"/>
      <c r="RRA50" s="179"/>
      <c r="RRB50" s="179"/>
      <c r="RRC50" s="179"/>
      <c r="RRD50" s="179"/>
      <c r="RRE50" s="179"/>
      <c r="RRF50" s="179"/>
      <c r="RRG50" s="179"/>
      <c r="RRH50" s="179"/>
      <c r="RRI50" s="179"/>
      <c r="RRJ50" s="179"/>
      <c r="RRK50" s="179"/>
      <c r="RRL50" s="179"/>
      <c r="RRM50" s="179"/>
      <c r="RRN50" s="179"/>
      <c r="RRO50" s="179"/>
      <c r="RRP50" s="179"/>
      <c r="RRQ50" s="179"/>
      <c r="RRR50" s="179"/>
      <c r="RRS50" s="179"/>
      <c r="RRT50" s="179"/>
      <c r="RRU50" s="179"/>
      <c r="RRV50" s="179"/>
      <c r="RRW50" s="179"/>
      <c r="RRX50" s="179"/>
      <c r="RRY50" s="179"/>
      <c r="RRZ50" s="179"/>
      <c r="RSA50" s="179"/>
      <c r="RSB50" s="179"/>
      <c r="RSC50" s="179"/>
      <c r="RSD50" s="179"/>
      <c r="RSE50" s="179"/>
      <c r="RSF50" s="179"/>
      <c r="RSG50" s="179"/>
      <c r="RSH50" s="179"/>
      <c r="RSI50" s="179"/>
      <c r="RSJ50" s="179"/>
      <c r="RSK50" s="179"/>
      <c r="RSL50" s="179"/>
      <c r="RSM50" s="179"/>
      <c r="RSN50" s="179"/>
      <c r="RSO50" s="179"/>
      <c r="RSP50" s="179"/>
      <c r="RSQ50" s="179"/>
      <c r="RSR50" s="179"/>
      <c r="RSS50" s="179"/>
      <c r="RST50" s="179"/>
      <c r="RSU50" s="179"/>
      <c r="RSV50" s="179"/>
      <c r="RSW50" s="179"/>
      <c r="RSX50" s="179"/>
      <c r="RSY50" s="179"/>
      <c r="RSZ50" s="179"/>
      <c r="RTA50" s="179"/>
      <c r="RTB50" s="179"/>
      <c r="RTC50" s="179"/>
      <c r="RTD50" s="179"/>
      <c r="RTE50" s="179"/>
      <c r="RTF50" s="179"/>
      <c r="RTG50" s="179"/>
      <c r="RTH50" s="179"/>
      <c r="RTI50" s="179"/>
      <c r="RTJ50" s="179"/>
      <c r="RTK50" s="179"/>
      <c r="RTL50" s="179"/>
      <c r="RTM50" s="179"/>
      <c r="RTN50" s="179"/>
      <c r="RTO50" s="179"/>
      <c r="RTP50" s="179"/>
      <c r="RTQ50" s="179"/>
      <c r="RTR50" s="179"/>
      <c r="RTS50" s="179"/>
      <c r="RTT50" s="179"/>
      <c r="RTU50" s="179"/>
      <c r="RTV50" s="179"/>
      <c r="RTW50" s="179"/>
      <c r="RTX50" s="179"/>
      <c r="RTY50" s="179"/>
      <c r="RTZ50" s="179"/>
      <c r="RUA50" s="179"/>
      <c r="RUB50" s="179"/>
      <c r="RUC50" s="179"/>
      <c r="RUD50" s="179"/>
      <c r="RUE50" s="179"/>
      <c r="RUF50" s="179"/>
      <c r="RUG50" s="179"/>
      <c r="RUH50" s="179"/>
      <c r="RUI50" s="179"/>
      <c r="RUJ50" s="179"/>
      <c r="RUK50" s="179"/>
      <c r="RUL50" s="179"/>
      <c r="RUM50" s="179"/>
      <c r="RUN50" s="179"/>
      <c r="RUO50" s="179"/>
      <c r="RUP50" s="179"/>
      <c r="RUQ50" s="179"/>
      <c r="RUR50" s="179"/>
      <c r="RUS50" s="179"/>
      <c r="RUT50" s="179"/>
      <c r="RUU50" s="179"/>
      <c r="RUV50" s="179"/>
      <c r="RUW50" s="179"/>
      <c r="RUX50" s="179"/>
      <c r="RUY50" s="179"/>
      <c r="RUZ50" s="179"/>
      <c r="RVA50" s="179"/>
      <c r="RVB50" s="179"/>
      <c r="RVC50" s="179"/>
      <c r="RVD50" s="179"/>
      <c r="RVE50" s="179"/>
      <c r="RVF50" s="179"/>
      <c r="RVG50" s="179"/>
      <c r="RVH50" s="179"/>
      <c r="RVI50" s="179"/>
      <c r="RVJ50" s="179"/>
      <c r="RVK50" s="179"/>
      <c r="RVL50" s="179"/>
      <c r="RVM50" s="179"/>
      <c r="RVN50" s="179"/>
      <c r="RVO50" s="179"/>
      <c r="RVP50" s="179"/>
      <c r="RVQ50" s="179"/>
      <c r="RVR50" s="179"/>
      <c r="RVS50" s="179"/>
      <c r="RVT50" s="179"/>
      <c r="RVU50" s="179"/>
      <c r="RVV50" s="179"/>
      <c r="RVW50" s="179"/>
      <c r="RVX50" s="179"/>
      <c r="RVY50" s="179"/>
      <c r="RVZ50" s="179"/>
      <c r="RWA50" s="179"/>
      <c r="RWB50" s="179"/>
      <c r="RWC50" s="179"/>
      <c r="RWD50" s="179"/>
      <c r="RWE50" s="179"/>
      <c r="RWF50" s="179"/>
      <c r="RWG50" s="179"/>
      <c r="RWH50" s="179"/>
      <c r="RWI50" s="179"/>
      <c r="RWJ50" s="179"/>
      <c r="RWK50" s="179"/>
      <c r="RWL50" s="179"/>
      <c r="RWM50" s="179"/>
      <c r="RWN50" s="179"/>
      <c r="RWO50" s="179"/>
      <c r="RWP50" s="179"/>
      <c r="RWQ50" s="179"/>
      <c r="RWR50" s="179"/>
      <c r="RWS50" s="179"/>
      <c r="RWT50" s="179"/>
      <c r="RWU50" s="179"/>
      <c r="RWV50" s="179"/>
      <c r="RWW50" s="179"/>
      <c r="RWX50" s="179"/>
      <c r="RWY50" s="179"/>
      <c r="RWZ50" s="179"/>
      <c r="RXA50" s="179"/>
      <c r="RXB50" s="179"/>
      <c r="RXC50" s="179"/>
      <c r="RXD50" s="179"/>
      <c r="RXE50" s="179"/>
      <c r="RXF50" s="179"/>
      <c r="RXG50" s="179"/>
      <c r="RXH50" s="179"/>
      <c r="RXI50" s="179"/>
      <c r="RXJ50" s="179"/>
      <c r="RXK50" s="179"/>
      <c r="RXL50" s="179"/>
      <c r="RXM50" s="179"/>
      <c r="RXN50" s="179"/>
      <c r="RXO50" s="179"/>
      <c r="RXP50" s="179"/>
      <c r="RXQ50" s="179"/>
      <c r="RXR50" s="179"/>
      <c r="RXS50" s="179"/>
      <c r="RXT50" s="179"/>
      <c r="RXU50" s="179"/>
      <c r="RXV50" s="179"/>
      <c r="RXW50" s="179"/>
      <c r="RXX50" s="179"/>
      <c r="RXY50" s="179"/>
      <c r="RXZ50" s="179"/>
      <c r="RYA50" s="179"/>
      <c r="RYB50" s="179"/>
      <c r="RYC50" s="179"/>
      <c r="RYD50" s="179"/>
      <c r="RYE50" s="179"/>
      <c r="RYF50" s="179"/>
      <c r="RYG50" s="179"/>
      <c r="RYH50" s="179"/>
      <c r="RYI50" s="179"/>
      <c r="RYJ50" s="179"/>
      <c r="RYK50" s="179"/>
      <c r="RYL50" s="179"/>
      <c r="RYM50" s="179"/>
      <c r="RYN50" s="179"/>
      <c r="RYO50" s="179"/>
      <c r="RYP50" s="179"/>
      <c r="RYQ50" s="179"/>
      <c r="RYR50" s="179"/>
      <c r="RYS50" s="179"/>
      <c r="RYT50" s="179"/>
      <c r="RYU50" s="179"/>
      <c r="RYV50" s="179"/>
      <c r="RYW50" s="179"/>
      <c r="RYX50" s="179"/>
      <c r="RYY50" s="179"/>
      <c r="RYZ50" s="179"/>
      <c r="RZA50" s="179"/>
      <c r="RZB50" s="179"/>
      <c r="RZC50" s="179"/>
      <c r="RZD50" s="179"/>
      <c r="RZE50" s="179"/>
      <c r="RZF50" s="179"/>
      <c r="RZG50" s="179"/>
      <c r="RZH50" s="179"/>
      <c r="RZI50" s="179"/>
      <c r="RZJ50" s="179"/>
      <c r="RZK50" s="179"/>
      <c r="RZL50" s="179"/>
      <c r="RZM50" s="179"/>
      <c r="RZN50" s="179"/>
      <c r="RZO50" s="179"/>
      <c r="RZP50" s="179"/>
      <c r="RZQ50" s="179"/>
      <c r="RZR50" s="179"/>
      <c r="RZS50" s="179"/>
      <c r="RZT50" s="179"/>
      <c r="RZU50" s="179"/>
      <c r="RZV50" s="179"/>
      <c r="RZW50" s="179"/>
      <c r="RZX50" s="179"/>
      <c r="RZY50" s="179"/>
      <c r="RZZ50" s="179"/>
      <c r="SAA50" s="179"/>
      <c r="SAB50" s="179"/>
      <c r="SAC50" s="179"/>
      <c r="SAD50" s="179"/>
      <c r="SAE50" s="179"/>
      <c r="SAF50" s="179"/>
      <c r="SAG50" s="179"/>
      <c r="SAH50" s="179"/>
      <c r="SAI50" s="179"/>
      <c r="SAJ50" s="179"/>
      <c r="SAK50" s="179"/>
      <c r="SAL50" s="179"/>
      <c r="SAM50" s="179"/>
      <c r="SAN50" s="179"/>
      <c r="SAO50" s="179"/>
      <c r="SAP50" s="179"/>
      <c r="SAQ50" s="179"/>
      <c r="SAR50" s="179"/>
      <c r="SAS50" s="179"/>
      <c r="SAT50" s="179"/>
      <c r="SAU50" s="179"/>
      <c r="SAV50" s="179"/>
      <c r="SAW50" s="179"/>
      <c r="SAX50" s="179"/>
      <c r="SAY50" s="179"/>
      <c r="SAZ50" s="179"/>
      <c r="SBA50" s="179"/>
      <c r="SBB50" s="179"/>
      <c r="SBC50" s="179"/>
      <c r="SBD50" s="179"/>
      <c r="SBE50" s="179"/>
      <c r="SBF50" s="179"/>
      <c r="SBG50" s="179"/>
      <c r="SBH50" s="179"/>
      <c r="SBI50" s="179"/>
      <c r="SBJ50" s="179"/>
      <c r="SBK50" s="179"/>
      <c r="SBL50" s="179"/>
      <c r="SBM50" s="179"/>
      <c r="SBN50" s="179"/>
      <c r="SBO50" s="179"/>
      <c r="SBP50" s="179"/>
      <c r="SBQ50" s="179"/>
      <c r="SBR50" s="179"/>
      <c r="SBS50" s="179"/>
      <c r="SBT50" s="179"/>
      <c r="SBU50" s="179"/>
      <c r="SBV50" s="179"/>
      <c r="SBW50" s="179"/>
      <c r="SBX50" s="179"/>
      <c r="SBY50" s="179"/>
      <c r="SBZ50" s="179"/>
      <c r="SCA50" s="179"/>
      <c r="SCB50" s="179"/>
      <c r="SCC50" s="179"/>
      <c r="SCD50" s="179"/>
      <c r="SCE50" s="179"/>
      <c r="SCF50" s="179"/>
      <c r="SCG50" s="179"/>
      <c r="SCH50" s="179"/>
      <c r="SCI50" s="179"/>
      <c r="SCJ50" s="179"/>
      <c r="SCK50" s="179"/>
      <c r="SCL50" s="179"/>
      <c r="SCM50" s="179"/>
      <c r="SCN50" s="179"/>
      <c r="SCO50" s="179"/>
      <c r="SCP50" s="179"/>
      <c r="SCQ50" s="179"/>
      <c r="SCR50" s="179"/>
      <c r="SCS50" s="179"/>
      <c r="SCT50" s="179"/>
      <c r="SCU50" s="179"/>
      <c r="SCV50" s="179"/>
      <c r="SCW50" s="179"/>
      <c r="SCX50" s="179"/>
      <c r="SCY50" s="179"/>
      <c r="SCZ50" s="179"/>
      <c r="SDA50" s="179"/>
      <c r="SDB50" s="179"/>
      <c r="SDC50" s="179"/>
      <c r="SDD50" s="179"/>
      <c r="SDE50" s="179"/>
      <c r="SDF50" s="179"/>
      <c r="SDG50" s="179"/>
      <c r="SDH50" s="179"/>
      <c r="SDI50" s="179"/>
      <c r="SDJ50" s="179"/>
      <c r="SDK50" s="179"/>
      <c r="SDL50" s="179"/>
      <c r="SDM50" s="179"/>
      <c r="SDN50" s="179"/>
      <c r="SDO50" s="179"/>
      <c r="SDP50" s="179"/>
      <c r="SDQ50" s="179"/>
      <c r="SDR50" s="179"/>
      <c r="SDS50" s="179"/>
      <c r="SDT50" s="179"/>
      <c r="SDU50" s="179"/>
      <c r="SDV50" s="179"/>
      <c r="SDW50" s="179"/>
      <c r="SDX50" s="179"/>
      <c r="SDY50" s="179"/>
      <c r="SDZ50" s="179"/>
      <c r="SEA50" s="179"/>
      <c r="SEB50" s="179"/>
      <c r="SEC50" s="179"/>
      <c r="SED50" s="179"/>
      <c r="SEE50" s="179"/>
      <c r="SEF50" s="179"/>
      <c r="SEG50" s="179"/>
      <c r="SEH50" s="179"/>
      <c r="SEI50" s="179"/>
      <c r="SEJ50" s="179"/>
      <c r="SEK50" s="179"/>
      <c r="SEL50" s="179"/>
      <c r="SEM50" s="179"/>
      <c r="SEN50" s="179"/>
      <c r="SEO50" s="179"/>
      <c r="SEP50" s="179"/>
      <c r="SEQ50" s="179"/>
      <c r="SER50" s="179"/>
      <c r="SES50" s="179"/>
      <c r="SET50" s="179"/>
      <c r="SEU50" s="179"/>
      <c r="SEV50" s="179"/>
      <c r="SEW50" s="179"/>
      <c r="SEX50" s="179"/>
      <c r="SEY50" s="179"/>
      <c r="SEZ50" s="179"/>
      <c r="SFA50" s="179"/>
      <c r="SFB50" s="179"/>
      <c r="SFC50" s="179"/>
      <c r="SFD50" s="179"/>
      <c r="SFE50" s="179"/>
      <c r="SFF50" s="179"/>
      <c r="SFG50" s="179"/>
      <c r="SFH50" s="179"/>
      <c r="SFI50" s="179"/>
      <c r="SFJ50" s="179"/>
      <c r="SFK50" s="179"/>
      <c r="SFL50" s="179"/>
      <c r="SFM50" s="179"/>
      <c r="SFN50" s="179"/>
      <c r="SFO50" s="179"/>
      <c r="SFP50" s="179"/>
      <c r="SFQ50" s="179"/>
      <c r="SFR50" s="179"/>
      <c r="SFS50" s="179"/>
      <c r="SFT50" s="179"/>
      <c r="SFU50" s="179"/>
      <c r="SFV50" s="179"/>
      <c r="SFW50" s="179"/>
      <c r="SFX50" s="179"/>
      <c r="SFY50" s="179"/>
      <c r="SFZ50" s="179"/>
      <c r="SGA50" s="179"/>
      <c r="SGB50" s="179"/>
      <c r="SGC50" s="179"/>
      <c r="SGD50" s="179"/>
      <c r="SGE50" s="179"/>
      <c r="SGF50" s="179"/>
      <c r="SGG50" s="179"/>
      <c r="SGH50" s="179"/>
      <c r="SGI50" s="179"/>
      <c r="SGJ50" s="179"/>
      <c r="SGK50" s="179"/>
      <c r="SGL50" s="179"/>
      <c r="SGM50" s="179"/>
      <c r="SGN50" s="179"/>
      <c r="SGO50" s="179"/>
      <c r="SGP50" s="179"/>
      <c r="SGQ50" s="179"/>
      <c r="SGR50" s="179"/>
      <c r="SGS50" s="179"/>
      <c r="SGT50" s="179"/>
      <c r="SGU50" s="179"/>
      <c r="SGV50" s="179"/>
      <c r="SGW50" s="179"/>
      <c r="SGX50" s="179"/>
      <c r="SGY50" s="179"/>
      <c r="SGZ50" s="179"/>
      <c r="SHA50" s="179"/>
      <c r="SHB50" s="179"/>
      <c r="SHC50" s="179"/>
      <c r="SHD50" s="179"/>
      <c r="SHE50" s="179"/>
      <c r="SHF50" s="179"/>
      <c r="SHG50" s="179"/>
      <c r="SHH50" s="179"/>
      <c r="SHI50" s="179"/>
      <c r="SHJ50" s="179"/>
      <c r="SHK50" s="179"/>
      <c r="SHL50" s="179"/>
      <c r="SHM50" s="179"/>
      <c r="SHN50" s="179"/>
      <c r="SHO50" s="179"/>
      <c r="SHP50" s="179"/>
      <c r="SHQ50" s="179"/>
      <c r="SHR50" s="179"/>
      <c r="SHS50" s="179"/>
      <c r="SHT50" s="179"/>
      <c r="SHU50" s="179"/>
      <c r="SHV50" s="179"/>
      <c r="SHW50" s="179"/>
      <c r="SHX50" s="179"/>
      <c r="SHY50" s="179"/>
      <c r="SHZ50" s="179"/>
      <c r="SIA50" s="179"/>
      <c r="SIB50" s="179"/>
      <c r="SIC50" s="179"/>
      <c r="SID50" s="179"/>
      <c r="SIE50" s="179"/>
      <c r="SIF50" s="179"/>
      <c r="SIG50" s="179"/>
      <c r="SIH50" s="179"/>
      <c r="SII50" s="179"/>
      <c r="SIJ50" s="179"/>
      <c r="SIK50" s="179"/>
      <c r="SIL50" s="179"/>
      <c r="SIM50" s="179"/>
      <c r="SIN50" s="179"/>
      <c r="SIO50" s="179"/>
      <c r="SIP50" s="179"/>
      <c r="SIQ50" s="179"/>
      <c r="SIR50" s="179"/>
      <c r="SIS50" s="179"/>
      <c r="SIT50" s="179"/>
      <c r="SIU50" s="179"/>
      <c r="SIV50" s="179"/>
      <c r="SIW50" s="179"/>
      <c r="SIX50" s="179"/>
      <c r="SIY50" s="179"/>
      <c r="SIZ50" s="179"/>
      <c r="SJA50" s="179"/>
      <c r="SJB50" s="179"/>
      <c r="SJC50" s="179"/>
      <c r="SJD50" s="179"/>
      <c r="SJE50" s="179"/>
      <c r="SJF50" s="179"/>
      <c r="SJG50" s="179"/>
      <c r="SJH50" s="179"/>
      <c r="SJI50" s="179"/>
      <c r="SJJ50" s="179"/>
      <c r="SJK50" s="179"/>
      <c r="SJL50" s="179"/>
      <c r="SJM50" s="179"/>
      <c r="SJN50" s="179"/>
      <c r="SJO50" s="179"/>
      <c r="SJP50" s="179"/>
      <c r="SJQ50" s="179"/>
      <c r="SJR50" s="179"/>
      <c r="SJS50" s="179"/>
      <c r="SJT50" s="179"/>
      <c r="SJU50" s="179"/>
      <c r="SJV50" s="179"/>
      <c r="SJW50" s="179"/>
      <c r="SJX50" s="179"/>
      <c r="SJY50" s="179"/>
      <c r="SJZ50" s="179"/>
      <c r="SKA50" s="179"/>
      <c r="SKB50" s="179"/>
      <c r="SKC50" s="179"/>
      <c r="SKD50" s="179"/>
      <c r="SKE50" s="179"/>
      <c r="SKF50" s="179"/>
      <c r="SKG50" s="179"/>
      <c r="SKH50" s="179"/>
      <c r="SKI50" s="179"/>
      <c r="SKJ50" s="179"/>
      <c r="SKK50" s="179"/>
      <c r="SKL50" s="179"/>
      <c r="SKM50" s="179"/>
      <c r="SKN50" s="179"/>
      <c r="SKO50" s="179"/>
      <c r="SKP50" s="179"/>
      <c r="SKQ50" s="179"/>
      <c r="SKR50" s="179"/>
      <c r="SKS50" s="179"/>
      <c r="SKT50" s="179"/>
      <c r="SKU50" s="179"/>
      <c r="SKV50" s="179"/>
      <c r="SKW50" s="179"/>
      <c r="SKX50" s="179"/>
      <c r="SKY50" s="179"/>
      <c r="SKZ50" s="179"/>
      <c r="SLA50" s="179"/>
      <c r="SLB50" s="179"/>
      <c r="SLC50" s="179"/>
      <c r="SLD50" s="179"/>
      <c r="SLE50" s="179"/>
      <c r="SLF50" s="179"/>
      <c r="SLG50" s="179"/>
      <c r="SLH50" s="179"/>
      <c r="SLI50" s="179"/>
      <c r="SLJ50" s="179"/>
      <c r="SLK50" s="179"/>
      <c r="SLL50" s="179"/>
      <c r="SLM50" s="179"/>
      <c r="SLN50" s="179"/>
      <c r="SLO50" s="179"/>
      <c r="SLP50" s="179"/>
      <c r="SLQ50" s="179"/>
      <c r="SLR50" s="179"/>
      <c r="SLS50" s="179"/>
      <c r="SLT50" s="179"/>
      <c r="SLU50" s="179"/>
      <c r="SLV50" s="179"/>
      <c r="SLW50" s="179"/>
      <c r="SLX50" s="179"/>
      <c r="SLY50" s="179"/>
      <c r="SLZ50" s="179"/>
      <c r="SMA50" s="179"/>
      <c r="SMB50" s="179"/>
      <c r="SMC50" s="179"/>
      <c r="SMD50" s="179"/>
      <c r="SME50" s="179"/>
      <c r="SMF50" s="179"/>
      <c r="SMG50" s="179"/>
      <c r="SMH50" s="179"/>
      <c r="SMI50" s="179"/>
      <c r="SMJ50" s="179"/>
      <c r="SMK50" s="179"/>
      <c r="SML50" s="179"/>
      <c r="SMM50" s="179"/>
      <c r="SMN50" s="179"/>
      <c r="SMO50" s="179"/>
      <c r="SMP50" s="179"/>
      <c r="SMQ50" s="179"/>
      <c r="SMR50" s="179"/>
      <c r="SMS50" s="179"/>
      <c r="SMT50" s="179"/>
      <c r="SMU50" s="179"/>
      <c r="SMV50" s="179"/>
      <c r="SMW50" s="179"/>
      <c r="SMX50" s="179"/>
      <c r="SMY50" s="179"/>
      <c r="SMZ50" s="179"/>
      <c r="SNA50" s="179"/>
      <c r="SNB50" s="179"/>
      <c r="SNC50" s="179"/>
      <c r="SND50" s="179"/>
      <c r="SNE50" s="179"/>
      <c r="SNF50" s="179"/>
      <c r="SNG50" s="179"/>
      <c r="SNH50" s="179"/>
      <c r="SNI50" s="179"/>
      <c r="SNJ50" s="179"/>
      <c r="SNK50" s="179"/>
      <c r="SNL50" s="179"/>
      <c r="SNM50" s="179"/>
      <c r="SNN50" s="179"/>
      <c r="SNO50" s="179"/>
      <c r="SNP50" s="179"/>
      <c r="SNQ50" s="179"/>
      <c r="SNR50" s="179"/>
      <c r="SNS50" s="179"/>
      <c r="SNT50" s="179"/>
      <c r="SNU50" s="179"/>
      <c r="SNV50" s="179"/>
      <c r="SNW50" s="179"/>
      <c r="SNX50" s="179"/>
      <c r="SNY50" s="179"/>
      <c r="SNZ50" s="179"/>
      <c r="SOA50" s="179"/>
      <c r="SOB50" s="179"/>
      <c r="SOC50" s="179"/>
      <c r="SOD50" s="179"/>
      <c r="SOE50" s="179"/>
      <c r="SOF50" s="179"/>
      <c r="SOG50" s="179"/>
      <c r="SOH50" s="179"/>
      <c r="SOI50" s="179"/>
      <c r="SOJ50" s="179"/>
      <c r="SOK50" s="179"/>
      <c r="SOL50" s="179"/>
      <c r="SOM50" s="179"/>
      <c r="SON50" s="179"/>
      <c r="SOO50" s="179"/>
      <c r="SOP50" s="179"/>
      <c r="SOQ50" s="179"/>
      <c r="SOR50" s="179"/>
      <c r="SOS50" s="179"/>
      <c r="SOT50" s="179"/>
      <c r="SOU50" s="179"/>
      <c r="SOV50" s="179"/>
      <c r="SOW50" s="179"/>
      <c r="SOX50" s="179"/>
      <c r="SOY50" s="179"/>
      <c r="SOZ50" s="179"/>
      <c r="SPA50" s="179"/>
      <c r="SPB50" s="179"/>
      <c r="SPC50" s="179"/>
      <c r="SPD50" s="179"/>
      <c r="SPE50" s="179"/>
      <c r="SPF50" s="179"/>
      <c r="SPG50" s="179"/>
      <c r="SPH50" s="179"/>
      <c r="SPI50" s="179"/>
      <c r="SPJ50" s="179"/>
      <c r="SPK50" s="179"/>
      <c r="SPL50" s="179"/>
      <c r="SPM50" s="179"/>
      <c r="SPN50" s="179"/>
      <c r="SPO50" s="179"/>
      <c r="SPP50" s="179"/>
      <c r="SPQ50" s="179"/>
      <c r="SPR50" s="179"/>
      <c r="SPS50" s="179"/>
      <c r="SPT50" s="179"/>
      <c r="SPU50" s="179"/>
      <c r="SPV50" s="179"/>
      <c r="SPW50" s="179"/>
      <c r="SPX50" s="179"/>
      <c r="SPY50" s="179"/>
      <c r="SPZ50" s="179"/>
      <c r="SQA50" s="179"/>
      <c r="SQB50" s="179"/>
      <c r="SQC50" s="179"/>
      <c r="SQD50" s="179"/>
      <c r="SQE50" s="179"/>
      <c r="SQF50" s="179"/>
      <c r="SQG50" s="179"/>
      <c r="SQH50" s="179"/>
      <c r="SQI50" s="179"/>
      <c r="SQJ50" s="179"/>
      <c r="SQK50" s="179"/>
      <c r="SQL50" s="179"/>
      <c r="SQM50" s="179"/>
      <c r="SQN50" s="179"/>
      <c r="SQO50" s="179"/>
      <c r="SQP50" s="179"/>
      <c r="SQQ50" s="179"/>
      <c r="SQR50" s="179"/>
      <c r="SQS50" s="179"/>
      <c r="SQT50" s="179"/>
      <c r="SQU50" s="179"/>
      <c r="SQV50" s="179"/>
      <c r="SQW50" s="179"/>
      <c r="SQX50" s="179"/>
      <c r="SQY50" s="179"/>
      <c r="SQZ50" s="179"/>
      <c r="SRA50" s="179"/>
      <c r="SRB50" s="179"/>
      <c r="SRC50" s="179"/>
      <c r="SRD50" s="179"/>
      <c r="SRE50" s="179"/>
      <c r="SRF50" s="179"/>
      <c r="SRG50" s="179"/>
      <c r="SRH50" s="179"/>
      <c r="SRI50" s="179"/>
      <c r="SRJ50" s="179"/>
      <c r="SRK50" s="179"/>
      <c r="SRL50" s="179"/>
      <c r="SRM50" s="179"/>
      <c r="SRN50" s="179"/>
      <c r="SRO50" s="179"/>
      <c r="SRP50" s="179"/>
      <c r="SRQ50" s="179"/>
      <c r="SRR50" s="179"/>
      <c r="SRS50" s="179"/>
      <c r="SRT50" s="179"/>
      <c r="SRU50" s="179"/>
      <c r="SRV50" s="179"/>
      <c r="SRW50" s="179"/>
      <c r="SRX50" s="179"/>
      <c r="SRY50" s="179"/>
      <c r="SRZ50" s="179"/>
      <c r="SSA50" s="179"/>
      <c r="SSB50" s="179"/>
      <c r="SSC50" s="179"/>
      <c r="SSD50" s="179"/>
      <c r="SSE50" s="179"/>
      <c r="SSF50" s="179"/>
      <c r="SSG50" s="179"/>
      <c r="SSH50" s="179"/>
      <c r="SSI50" s="179"/>
      <c r="SSJ50" s="179"/>
      <c r="SSK50" s="179"/>
      <c r="SSL50" s="179"/>
      <c r="SSM50" s="179"/>
      <c r="SSN50" s="179"/>
      <c r="SSO50" s="179"/>
      <c r="SSP50" s="179"/>
      <c r="SSQ50" s="179"/>
      <c r="SSR50" s="179"/>
      <c r="SSS50" s="179"/>
      <c r="SST50" s="179"/>
      <c r="SSU50" s="179"/>
      <c r="SSV50" s="179"/>
      <c r="SSW50" s="179"/>
      <c r="SSX50" s="179"/>
      <c r="SSY50" s="179"/>
      <c r="SSZ50" s="179"/>
      <c r="STA50" s="179"/>
      <c r="STB50" s="179"/>
      <c r="STC50" s="179"/>
      <c r="STD50" s="179"/>
      <c r="STE50" s="179"/>
      <c r="STF50" s="179"/>
      <c r="STG50" s="179"/>
      <c r="STH50" s="179"/>
      <c r="STI50" s="179"/>
      <c r="STJ50" s="179"/>
      <c r="STK50" s="179"/>
      <c r="STL50" s="179"/>
      <c r="STM50" s="179"/>
      <c r="STN50" s="179"/>
      <c r="STO50" s="179"/>
      <c r="STP50" s="179"/>
      <c r="STQ50" s="179"/>
      <c r="STR50" s="179"/>
      <c r="STS50" s="179"/>
      <c r="STT50" s="179"/>
      <c r="STU50" s="179"/>
      <c r="STV50" s="179"/>
      <c r="STW50" s="179"/>
      <c r="STX50" s="179"/>
      <c r="STY50" s="179"/>
      <c r="STZ50" s="179"/>
      <c r="SUA50" s="179"/>
      <c r="SUB50" s="179"/>
      <c r="SUC50" s="179"/>
      <c r="SUD50" s="179"/>
      <c r="SUE50" s="179"/>
      <c r="SUF50" s="179"/>
      <c r="SUG50" s="179"/>
      <c r="SUH50" s="179"/>
      <c r="SUI50" s="179"/>
      <c r="SUJ50" s="179"/>
      <c r="SUK50" s="179"/>
      <c r="SUL50" s="179"/>
      <c r="SUM50" s="179"/>
      <c r="SUN50" s="179"/>
      <c r="SUO50" s="179"/>
      <c r="SUP50" s="179"/>
      <c r="SUQ50" s="179"/>
      <c r="SUR50" s="179"/>
      <c r="SUS50" s="179"/>
      <c r="SUT50" s="179"/>
      <c r="SUU50" s="179"/>
      <c r="SUV50" s="179"/>
      <c r="SUW50" s="179"/>
      <c r="SUX50" s="179"/>
      <c r="SUY50" s="179"/>
      <c r="SUZ50" s="179"/>
      <c r="SVA50" s="179"/>
      <c r="SVB50" s="179"/>
      <c r="SVC50" s="179"/>
      <c r="SVD50" s="179"/>
      <c r="SVE50" s="179"/>
      <c r="SVF50" s="179"/>
      <c r="SVG50" s="179"/>
      <c r="SVH50" s="179"/>
      <c r="SVI50" s="179"/>
      <c r="SVJ50" s="179"/>
      <c r="SVK50" s="179"/>
      <c r="SVL50" s="179"/>
      <c r="SVM50" s="179"/>
      <c r="SVN50" s="179"/>
      <c r="SVO50" s="179"/>
      <c r="SVP50" s="179"/>
      <c r="SVQ50" s="179"/>
      <c r="SVR50" s="179"/>
      <c r="SVS50" s="179"/>
      <c r="SVT50" s="179"/>
      <c r="SVU50" s="179"/>
      <c r="SVV50" s="179"/>
      <c r="SVW50" s="179"/>
      <c r="SVX50" s="179"/>
      <c r="SVY50" s="179"/>
      <c r="SVZ50" s="179"/>
      <c r="SWA50" s="179"/>
      <c r="SWB50" s="179"/>
      <c r="SWC50" s="179"/>
      <c r="SWD50" s="179"/>
      <c r="SWE50" s="179"/>
      <c r="SWF50" s="179"/>
      <c r="SWG50" s="179"/>
      <c r="SWH50" s="179"/>
      <c r="SWI50" s="179"/>
      <c r="SWJ50" s="179"/>
      <c r="SWK50" s="179"/>
      <c r="SWL50" s="179"/>
      <c r="SWM50" s="179"/>
      <c r="SWN50" s="179"/>
      <c r="SWO50" s="179"/>
      <c r="SWP50" s="179"/>
      <c r="SWQ50" s="179"/>
      <c r="SWR50" s="179"/>
      <c r="SWS50" s="179"/>
      <c r="SWT50" s="179"/>
      <c r="SWU50" s="179"/>
      <c r="SWV50" s="179"/>
      <c r="SWW50" s="179"/>
      <c r="SWX50" s="179"/>
      <c r="SWY50" s="179"/>
      <c r="SWZ50" s="179"/>
      <c r="SXA50" s="179"/>
      <c r="SXB50" s="179"/>
      <c r="SXC50" s="179"/>
      <c r="SXD50" s="179"/>
      <c r="SXE50" s="179"/>
      <c r="SXF50" s="179"/>
      <c r="SXG50" s="179"/>
      <c r="SXH50" s="179"/>
      <c r="SXI50" s="179"/>
      <c r="SXJ50" s="179"/>
      <c r="SXK50" s="179"/>
      <c r="SXL50" s="179"/>
      <c r="SXM50" s="179"/>
      <c r="SXN50" s="179"/>
      <c r="SXO50" s="179"/>
      <c r="SXP50" s="179"/>
      <c r="SXQ50" s="179"/>
      <c r="SXR50" s="179"/>
      <c r="SXS50" s="179"/>
      <c r="SXT50" s="179"/>
      <c r="SXU50" s="179"/>
      <c r="SXV50" s="179"/>
      <c r="SXW50" s="179"/>
      <c r="SXX50" s="179"/>
      <c r="SXY50" s="179"/>
      <c r="SXZ50" s="179"/>
      <c r="SYA50" s="179"/>
      <c r="SYB50" s="179"/>
      <c r="SYC50" s="179"/>
      <c r="SYD50" s="179"/>
      <c r="SYE50" s="179"/>
      <c r="SYF50" s="179"/>
      <c r="SYG50" s="179"/>
      <c r="SYH50" s="179"/>
      <c r="SYI50" s="179"/>
      <c r="SYJ50" s="179"/>
      <c r="SYK50" s="179"/>
      <c r="SYL50" s="179"/>
      <c r="SYM50" s="179"/>
      <c r="SYN50" s="179"/>
      <c r="SYO50" s="179"/>
      <c r="SYP50" s="179"/>
      <c r="SYQ50" s="179"/>
      <c r="SYR50" s="179"/>
      <c r="SYS50" s="179"/>
      <c r="SYT50" s="179"/>
      <c r="SYU50" s="179"/>
      <c r="SYV50" s="179"/>
      <c r="SYW50" s="179"/>
      <c r="SYX50" s="179"/>
      <c r="SYY50" s="179"/>
      <c r="SYZ50" s="179"/>
      <c r="SZA50" s="179"/>
      <c r="SZB50" s="179"/>
      <c r="SZC50" s="179"/>
      <c r="SZD50" s="179"/>
      <c r="SZE50" s="179"/>
      <c r="SZF50" s="179"/>
      <c r="SZG50" s="179"/>
      <c r="SZH50" s="179"/>
      <c r="SZI50" s="179"/>
      <c r="SZJ50" s="179"/>
      <c r="SZK50" s="179"/>
      <c r="SZL50" s="179"/>
      <c r="SZM50" s="179"/>
      <c r="SZN50" s="179"/>
      <c r="SZO50" s="179"/>
      <c r="SZP50" s="179"/>
      <c r="SZQ50" s="179"/>
      <c r="SZR50" s="179"/>
      <c r="SZS50" s="179"/>
      <c r="SZT50" s="179"/>
      <c r="SZU50" s="179"/>
      <c r="SZV50" s="179"/>
      <c r="SZW50" s="179"/>
      <c r="SZX50" s="179"/>
      <c r="SZY50" s="179"/>
      <c r="SZZ50" s="179"/>
      <c r="TAA50" s="179"/>
      <c r="TAB50" s="179"/>
      <c r="TAC50" s="179"/>
      <c r="TAD50" s="179"/>
      <c r="TAE50" s="179"/>
      <c r="TAF50" s="179"/>
      <c r="TAG50" s="179"/>
      <c r="TAH50" s="179"/>
      <c r="TAI50" s="179"/>
      <c r="TAJ50" s="179"/>
      <c r="TAK50" s="179"/>
      <c r="TAL50" s="179"/>
      <c r="TAM50" s="179"/>
      <c r="TAN50" s="179"/>
      <c r="TAO50" s="179"/>
      <c r="TAP50" s="179"/>
      <c r="TAQ50" s="179"/>
      <c r="TAR50" s="179"/>
      <c r="TAS50" s="179"/>
      <c r="TAT50" s="179"/>
      <c r="TAU50" s="179"/>
      <c r="TAV50" s="179"/>
      <c r="TAW50" s="179"/>
      <c r="TAX50" s="179"/>
      <c r="TAY50" s="179"/>
      <c r="TAZ50" s="179"/>
      <c r="TBA50" s="179"/>
      <c r="TBB50" s="179"/>
      <c r="TBC50" s="179"/>
      <c r="TBD50" s="179"/>
      <c r="TBE50" s="179"/>
      <c r="TBF50" s="179"/>
      <c r="TBG50" s="179"/>
      <c r="TBH50" s="179"/>
      <c r="TBI50" s="179"/>
      <c r="TBJ50" s="179"/>
      <c r="TBK50" s="179"/>
      <c r="TBL50" s="179"/>
      <c r="TBM50" s="179"/>
      <c r="TBN50" s="179"/>
      <c r="TBO50" s="179"/>
      <c r="TBP50" s="179"/>
      <c r="TBQ50" s="179"/>
      <c r="TBR50" s="179"/>
      <c r="TBS50" s="179"/>
      <c r="TBT50" s="179"/>
      <c r="TBU50" s="179"/>
      <c r="TBV50" s="179"/>
      <c r="TBW50" s="179"/>
      <c r="TBX50" s="179"/>
      <c r="TBY50" s="179"/>
      <c r="TBZ50" s="179"/>
      <c r="TCA50" s="179"/>
      <c r="TCB50" s="179"/>
      <c r="TCC50" s="179"/>
      <c r="TCD50" s="179"/>
      <c r="TCE50" s="179"/>
      <c r="TCF50" s="179"/>
      <c r="TCG50" s="179"/>
      <c r="TCH50" s="179"/>
      <c r="TCI50" s="179"/>
      <c r="TCJ50" s="179"/>
      <c r="TCK50" s="179"/>
      <c r="TCL50" s="179"/>
      <c r="TCM50" s="179"/>
      <c r="TCN50" s="179"/>
      <c r="TCO50" s="179"/>
      <c r="TCP50" s="179"/>
      <c r="TCQ50" s="179"/>
      <c r="TCR50" s="179"/>
      <c r="TCS50" s="179"/>
      <c r="TCT50" s="179"/>
      <c r="TCU50" s="179"/>
      <c r="TCV50" s="179"/>
      <c r="TCW50" s="179"/>
      <c r="TCX50" s="179"/>
      <c r="TCY50" s="179"/>
      <c r="TCZ50" s="179"/>
      <c r="TDA50" s="179"/>
      <c r="TDB50" s="179"/>
      <c r="TDC50" s="179"/>
      <c r="TDD50" s="179"/>
      <c r="TDE50" s="179"/>
      <c r="TDF50" s="179"/>
      <c r="TDG50" s="179"/>
      <c r="TDH50" s="179"/>
      <c r="TDI50" s="179"/>
      <c r="TDJ50" s="179"/>
      <c r="TDK50" s="179"/>
      <c r="TDL50" s="179"/>
      <c r="TDM50" s="179"/>
      <c r="TDN50" s="179"/>
      <c r="TDO50" s="179"/>
      <c r="TDP50" s="179"/>
      <c r="TDQ50" s="179"/>
      <c r="TDR50" s="179"/>
      <c r="TDS50" s="179"/>
      <c r="TDT50" s="179"/>
      <c r="TDU50" s="179"/>
      <c r="TDV50" s="179"/>
      <c r="TDW50" s="179"/>
      <c r="TDX50" s="179"/>
      <c r="TDY50" s="179"/>
      <c r="TDZ50" s="179"/>
      <c r="TEA50" s="179"/>
      <c r="TEB50" s="179"/>
      <c r="TEC50" s="179"/>
      <c r="TED50" s="179"/>
      <c r="TEE50" s="179"/>
      <c r="TEF50" s="179"/>
      <c r="TEG50" s="179"/>
      <c r="TEH50" s="179"/>
      <c r="TEI50" s="179"/>
      <c r="TEJ50" s="179"/>
      <c r="TEK50" s="179"/>
      <c r="TEL50" s="179"/>
      <c r="TEM50" s="179"/>
      <c r="TEN50" s="179"/>
      <c r="TEO50" s="179"/>
      <c r="TEP50" s="179"/>
      <c r="TEQ50" s="179"/>
      <c r="TER50" s="179"/>
      <c r="TES50" s="179"/>
      <c r="TET50" s="179"/>
      <c r="TEU50" s="179"/>
      <c r="TEV50" s="179"/>
      <c r="TEW50" s="179"/>
      <c r="TEX50" s="179"/>
      <c r="TEY50" s="179"/>
      <c r="TEZ50" s="179"/>
      <c r="TFA50" s="179"/>
      <c r="TFB50" s="179"/>
      <c r="TFC50" s="179"/>
      <c r="TFD50" s="179"/>
      <c r="TFE50" s="179"/>
      <c r="TFF50" s="179"/>
      <c r="TFG50" s="179"/>
      <c r="TFH50" s="179"/>
      <c r="TFI50" s="179"/>
      <c r="TFJ50" s="179"/>
      <c r="TFK50" s="179"/>
      <c r="TFL50" s="179"/>
      <c r="TFM50" s="179"/>
      <c r="TFN50" s="179"/>
      <c r="TFO50" s="179"/>
      <c r="TFP50" s="179"/>
      <c r="TFQ50" s="179"/>
      <c r="TFR50" s="179"/>
      <c r="TFS50" s="179"/>
      <c r="TFT50" s="179"/>
      <c r="TFU50" s="179"/>
      <c r="TFV50" s="179"/>
      <c r="TFW50" s="179"/>
      <c r="TFX50" s="179"/>
      <c r="TFY50" s="179"/>
      <c r="TFZ50" s="179"/>
      <c r="TGA50" s="179"/>
      <c r="TGB50" s="179"/>
      <c r="TGC50" s="179"/>
      <c r="TGD50" s="179"/>
      <c r="TGE50" s="179"/>
      <c r="TGF50" s="179"/>
      <c r="TGG50" s="179"/>
      <c r="TGH50" s="179"/>
      <c r="TGI50" s="179"/>
      <c r="TGJ50" s="179"/>
      <c r="TGK50" s="179"/>
      <c r="TGL50" s="179"/>
      <c r="TGM50" s="179"/>
      <c r="TGN50" s="179"/>
      <c r="TGO50" s="179"/>
      <c r="TGP50" s="179"/>
      <c r="TGQ50" s="179"/>
      <c r="TGR50" s="179"/>
      <c r="TGS50" s="179"/>
      <c r="TGT50" s="179"/>
      <c r="TGU50" s="179"/>
      <c r="TGV50" s="179"/>
      <c r="TGW50" s="179"/>
      <c r="TGX50" s="179"/>
      <c r="TGY50" s="179"/>
      <c r="TGZ50" s="179"/>
      <c r="THA50" s="179"/>
      <c r="THB50" s="179"/>
      <c r="THC50" s="179"/>
      <c r="THD50" s="179"/>
      <c r="THE50" s="179"/>
      <c r="THF50" s="179"/>
      <c r="THG50" s="179"/>
      <c r="THH50" s="179"/>
      <c r="THI50" s="179"/>
      <c r="THJ50" s="179"/>
      <c r="THK50" s="179"/>
      <c r="THL50" s="179"/>
      <c r="THM50" s="179"/>
      <c r="THN50" s="179"/>
      <c r="THO50" s="179"/>
      <c r="THP50" s="179"/>
      <c r="THQ50" s="179"/>
      <c r="THR50" s="179"/>
      <c r="THS50" s="179"/>
      <c r="THT50" s="179"/>
      <c r="THU50" s="179"/>
      <c r="THV50" s="179"/>
      <c r="THW50" s="179"/>
      <c r="THX50" s="179"/>
      <c r="THY50" s="179"/>
      <c r="THZ50" s="179"/>
      <c r="TIA50" s="179"/>
      <c r="TIB50" s="179"/>
      <c r="TIC50" s="179"/>
      <c r="TID50" s="179"/>
      <c r="TIE50" s="179"/>
      <c r="TIF50" s="179"/>
      <c r="TIG50" s="179"/>
      <c r="TIH50" s="179"/>
      <c r="TII50" s="179"/>
      <c r="TIJ50" s="179"/>
      <c r="TIK50" s="179"/>
      <c r="TIL50" s="179"/>
      <c r="TIM50" s="179"/>
      <c r="TIN50" s="179"/>
      <c r="TIO50" s="179"/>
      <c r="TIP50" s="179"/>
      <c r="TIQ50" s="179"/>
      <c r="TIR50" s="179"/>
      <c r="TIS50" s="179"/>
      <c r="TIT50" s="179"/>
      <c r="TIU50" s="179"/>
      <c r="TIV50" s="179"/>
      <c r="TIW50" s="179"/>
      <c r="TIX50" s="179"/>
      <c r="TIY50" s="179"/>
      <c r="TIZ50" s="179"/>
      <c r="TJA50" s="179"/>
      <c r="TJB50" s="179"/>
      <c r="TJC50" s="179"/>
      <c r="TJD50" s="179"/>
      <c r="TJE50" s="179"/>
      <c r="TJF50" s="179"/>
      <c r="TJG50" s="179"/>
      <c r="TJH50" s="179"/>
      <c r="TJI50" s="179"/>
      <c r="TJJ50" s="179"/>
      <c r="TJK50" s="179"/>
      <c r="TJL50" s="179"/>
      <c r="TJM50" s="179"/>
      <c r="TJN50" s="179"/>
      <c r="TJO50" s="179"/>
      <c r="TJP50" s="179"/>
      <c r="TJQ50" s="179"/>
      <c r="TJR50" s="179"/>
      <c r="TJS50" s="179"/>
      <c r="TJT50" s="179"/>
      <c r="TJU50" s="179"/>
      <c r="TJV50" s="179"/>
      <c r="TJW50" s="179"/>
      <c r="TJX50" s="179"/>
      <c r="TJY50" s="179"/>
      <c r="TJZ50" s="179"/>
      <c r="TKA50" s="179"/>
      <c r="TKB50" s="179"/>
      <c r="TKC50" s="179"/>
      <c r="TKD50" s="179"/>
      <c r="TKE50" s="179"/>
      <c r="TKF50" s="179"/>
      <c r="TKG50" s="179"/>
      <c r="TKH50" s="179"/>
      <c r="TKI50" s="179"/>
      <c r="TKJ50" s="179"/>
      <c r="TKK50" s="179"/>
      <c r="TKL50" s="179"/>
      <c r="TKM50" s="179"/>
      <c r="TKN50" s="179"/>
      <c r="TKO50" s="179"/>
      <c r="TKP50" s="179"/>
      <c r="TKQ50" s="179"/>
      <c r="TKR50" s="179"/>
      <c r="TKS50" s="179"/>
      <c r="TKT50" s="179"/>
      <c r="TKU50" s="179"/>
      <c r="TKV50" s="179"/>
      <c r="TKW50" s="179"/>
      <c r="TKX50" s="179"/>
      <c r="TKY50" s="179"/>
      <c r="TKZ50" s="179"/>
      <c r="TLA50" s="179"/>
      <c r="TLB50" s="179"/>
      <c r="TLC50" s="179"/>
      <c r="TLD50" s="179"/>
      <c r="TLE50" s="179"/>
      <c r="TLF50" s="179"/>
      <c r="TLG50" s="179"/>
      <c r="TLH50" s="179"/>
      <c r="TLI50" s="179"/>
      <c r="TLJ50" s="179"/>
      <c r="TLK50" s="179"/>
      <c r="TLL50" s="179"/>
      <c r="TLM50" s="179"/>
      <c r="TLN50" s="179"/>
      <c r="TLO50" s="179"/>
      <c r="TLP50" s="179"/>
      <c r="TLQ50" s="179"/>
      <c r="TLR50" s="179"/>
      <c r="TLS50" s="179"/>
      <c r="TLT50" s="179"/>
      <c r="TLU50" s="179"/>
      <c r="TLV50" s="179"/>
      <c r="TLW50" s="179"/>
      <c r="TLX50" s="179"/>
      <c r="TLY50" s="179"/>
      <c r="TLZ50" s="179"/>
      <c r="TMA50" s="179"/>
      <c r="TMB50" s="179"/>
      <c r="TMC50" s="179"/>
      <c r="TMD50" s="179"/>
      <c r="TME50" s="179"/>
      <c r="TMF50" s="179"/>
      <c r="TMG50" s="179"/>
      <c r="TMH50" s="179"/>
      <c r="TMI50" s="179"/>
      <c r="TMJ50" s="179"/>
      <c r="TMK50" s="179"/>
      <c r="TML50" s="179"/>
      <c r="TMM50" s="179"/>
      <c r="TMN50" s="179"/>
      <c r="TMO50" s="179"/>
      <c r="TMP50" s="179"/>
      <c r="TMQ50" s="179"/>
      <c r="TMR50" s="179"/>
      <c r="TMS50" s="179"/>
      <c r="TMT50" s="179"/>
      <c r="TMU50" s="179"/>
      <c r="TMV50" s="179"/>
      <c r="TMW50" s="179"/>
      <c r="TMX50" s="179"/>
      <c r="TMY50" s="179"/>
      <c r="TMZ50" s="179"/>
      <c r="TNA50" s="179"/>
      <c r="TNB50" s="179"/>
      <c r="TNC50" s="179"/>
      <c r="TND50" s="179"/>
      <c r="TNE50" s="179"/>
      <c r="TNF50" s="179"/>
      <c r="TNG50" s="179"/>
      <c r="TNH50" s="179"/>
      <c r="TNI50" s="179"/>
      <c r="TNJ50" s="179"/>
      <c r="TNK50" s="179"/>
      <c r="TNL50" s="179"/>
      <c r="TNM50" s="179"/>
      <c r="TNN50" s="179"/>
      <c r="TNO50" s="179"/>
      <c r="TNP50" s="179"/>
      <c r="TNQ50" s="179"/>
      <c r="TNR50" s="179"/>
      <c r="TNS50" s="179"/>
      <c r="TNT50" s="179"/>
      <c r="TNU50" s="179"/>
      <c r="TNV50" s="179"/>
      <c r="TNW50" s="179"/>
      <c r="TNX50" s="179"/>
      <c r="TNY50" s="179"/>
      <c r="TNZ50" s="179"/>
      <c r="TOA50" s="179"/>
      <c r="TOB50" s="179"/>
      <c r="TOC50" s="179"/>
      <c r="TOD50" s="179"/>
      <c r="TOE50" s="179"/>
      <c r="TOF50" s="179"/>
      <c r="TOG50" s="179"/>
      <c r="TOH50" s="179"/>
      <c r="TOI50" s="179"/>
      <c r="TOJ50" s="179"/>
      <c r="TOK50" s="179"/>
      <c r="TOL50" s="179"/>
      <c r="TOM50" s="179"/>
      <c r="TON50" s="179"/>
      <c r="TOO50" s="179"/>
      <c r="TOP50" s="179"/>
      <c r="TOQ50" s="179"/>
      <c r="TOR50" s="179"/>
      <c r="TOS50" s="179"/>
      <c r="TOT50" s="179"/>
      <c r="TOU50" s="179"/>
      <c r="TOV50" s="179"/>
      <c r="TOW50" s="179"/>
      <c r="TOX50" s="179"/>
      <c r="TOY50" s="179"/>
      <c r="TOZ50" s="179"/>
      <c r="TPA50" s="179"/>
      <c r="TPB50" s="179"/>
      <c r="TPC50" s="179"/>
      <c r="TPD50" s="179"/>
      <c r="TPE50" s="179"/>
      <c r="TPF50" s="179"/>
      <c r="TPG50" s="179"/>
      <c r="TPH50" s="179"/>
      <c r="TPI50" s="179"/>
      <c r="TPJ50" s="179"/>
      <c r="TPK50" s="179"/>
      <c r="TPL50" s="179"/>
      <c r="TPM50" s="179"/>
      <c r="TPN50" s="179"/>
      <c r="TPO50" s="179"/>
      <c r="TPP50" s="179"/>
      <c r="TPQ50" s="179"/>
      <c r="TPR50" s="179"/>
      <c r="TPS50" s="179"/>
      <c r="TPT50" s="179"/>
      <c r="TPU50" s="179"/>
      <c r="TPV50" s="179"/>
      <c r="TPW50" s="179"/>
      <c r="TPX50" s="179"/>
      <c r="TPY50" s="179"/>
      <c r="TPZ50" s="179"/>
      <c r="TQA50" s="179"/>
      <c r="TQB50" s="179"/>
      <c r="TQC50" s="179"/>
      <c r="TQD50" s="179"/>
      <c r="TQE50" s="179"/>
      <c r="TQF50" s="179"/>
      <c r="TQG50" s="179"/>
      <c r="TQH50" s="179"/>
      <c r="TQI50" s="179"/>
      <c r="TQJ50" s="179"/>
      <c r="TQK50" s="179"/>
      <c r="TQL50" s="179"/>
      <c r="TQM50" s="179"/>
      <c r="TQN50" s="179"/>
      <c r="TQO50" s="179"/>
      <c r="TQP50" s="179"/>
      <c r="TQQ50" s="179"/>
      <c r="TQR50" s="179"/>
      <c r="TQS50" s="179"/>
      <c r="TQT50" s="179"/>
      <c r="TQU50" s="179"/>
      <c r="TQV50" s="179"/>
      <c r="TQW50" s="179"/>
      <c r="TQX50" s="179"/>
      <c r="TQY50" s="179"/>
      <c r="TQZ50" s="179"/>
      <c r="TRA50" s="179"/>
      <c r="TRB50" s="179"/>
      <c r="TRC50" s="179"/>
      <c r="TRD50" s="179"/>
      <c r="TRE50" s="179"/>
      <c r="TRF50" s="179"/>
      <c r="TRG50" s="179"/>
      <c r="TRH50" s="179"/>
      <c r="TRI50" s="179"/>
      <c r="TRJ50" s="179"/>
      <c r="TRK50" s="179"/>
      <c r="TRL50" s="179"/>
      <c r="TRM50" s="179"/>
      <c r="TRN50" s="179"/>
      <c r="TRO50" s="179"/>
      <c r="TRP50" s="179"/>
      <c r="TRQ50" s="179"/>
      <c r="TRR50" s="179"/>
      <c r="TRS50" s="179"/>
      <c r="TRT50" s="179"/>
      <c r="TRU50" s="179"/>
      <c r="TRV50" s="179"/>
      <c r="TRW50" s="179"/>
      <c r="TRX50" s="179"/>
      <c r="TRY50" s="179"/>
      <c r="TRZ50" s="179"/>
      <c r="TSA50" s="179"/>
      <c r="TSB50" s="179"/>
      <c r="TSC50" s="179"/>
      <c r="TSD50" s="179"/>
      <c r="TSE50" s="179"/>
      <c r="TSF50" s="179"/>
      <c r="TSG50" s="179"/>
      <c r="TSH50" s="179"/>
      <c r="TSI50" s="179"/>
      <c r="TSJ50" s="179"/>
      <c r="TSK50" s="179"/>
      <c r="TSL50" s="179"/>
      <c r="TSM50" s="179"/>
      <c r="TSN50" s="179"/>
      <c r="TSO50" s="179"/>
      <c r="TSP50" s="179"/>
      <c r="TSQ50" s="179"/>
      <c r="TSR50" s="179"/>
      <c r="TSS50" s="179"/>
      <c r="TST50" s="179"/>
      <c r="TSU50" s="179"/>
      <c r="TSV50" s="179"/>
      <c r="TSW50" s="179"/>
      <c r="TSX50" s="179"/>
      <c r="TSY50" s="179"/>
      <c r="TSZ50" s="179"/>
      <c r="TTA50" s="179"/>
      <c r="TTB50" s="179"/>
      <c r="TTC50" s="179"/>
      <c r="TTD50" s="179"/>
      <c r="TTE50" s="179"/>
      <c r="TTF50" s="179"/>
      <c r="TTG50" s="179"/>
      <c r="TTH50" s="179"/>
      <c r="TTI50" s="179"/>
      <c r="TTJ50" s="179"/>
      <c r="TTK50" s="179"/>
      <c r="TTL50" s="179"/>
      <c r="TTM50" s="179"/>
      <c r="TTN50" s="179"/>
      <c r="TTO50" s="179"/>
      <c r="TTP50" s="179"/>
      <c r="TTQ50" s="179"/>
      <c r="TTR50" s="179"/>
      <c r="TTS50" s="179"/>
      <c r="TTT50" s="179"/>
      <c r="TTU50" s="179"/>
      <c r="TTV50" s="179"/>
      <c r="TTW50" s="179"/>
      <c r="TTX50" s="179"/>
      <c r="TTY50" s="179"/>
      <c r="TTZ50" s="179"/>
      <c r="TUA50" s="179"/>
      <c r="TUB50" s="179"/>
      <c r="TUC50" s="179"/>
      <c r="TUD50" s="179"/>
      <c r="TUE50" s="179"/>
      <c r="TUF50" s="179"/>
      <c r="TUG50" s="179"/>
      <c r="TUH50" s="179"/>
      <c r="TUI50" s="179"/>
      <c r="TUJ50" s="179"/>
      <c r="TUK50" s="179"/>
      <c r="TUL50" s="179"/>
      <c r="TUM50" s="179"/>
      <c r="TUN50" s="179"/>
      <c r="TUO50" s="179"/>
      <c r="TUP50" s="179"/>
      <c r="TUQ50" s="179"/>
      <c r="TUR50" s="179"/>
      <c r="TUS50" s="179"/>
      <c r="TUT50" s="179"/>
      <c r="TUU50" s="179"/>
      <c r="TUV50" s="179"/>
      <c r="TUW50" s="179"/>
      <c r="TUX50" s="179"/>
      <c r="TUY50" s="179"/>
      <c r="TUZ50" s="179"/>
      <c r="TVA50" s="179"/>
      <c r="TVB50" s="179"/>
      <c r="TVC50" s="179"/>
      <c r="TVD50" s="179"/>
      <c r="TVE50" s="179"/>
      <c r="TVF50" s="179"/>
      <c r="TVG50" s="179"/>
      <c r="TVH50" s="179"/>
      <c r="TVI50" s="179"/>
      <c r="TVJ50" s="179"/>
      <c r="TVK50" s="179"/>
      <c r="TVL50" s="179"/>
      <c r="TVM50" s="179"/>
      <c r="TVN50" s="179"/>
      <c r="TVO50" s="179"/>
      <c r="TVP50" s="179"/>
      <c r="TVQ50" s="179"/>
      <c r="TVR50" s="179"/>
      <c r="TVS50" s="179"/>
      <c r="TVT50" s="179"/>
      <c r="TVU50" s="179"/>
      <c r="TVV50" s="179"/>
      <c r="TVW50" s="179"/>
      <c r="TVX50" s="179"/>
      <c r="TVY50" s="179"/>
      <c r="TVZ50" s="179"/>
      <c r="TWA50" s="179"/>
      <c r="TWB50" s="179"/>
      <c r="TWC50" s="179"/>
      <c r="TWD50" s="179"/>
      <c r="TWE50" s="179"/>
      <c r="TWF50" s="179"/>
      <c r="TWG50" s="179"/>
      <c r="TWH50" s="179"/>
      <c r="TWI50" s="179"/>
      <c r="TWJ50" s="179"/>
      <c r="TWK50" s="179"/>
      <c r="TWL50" s="179"/>
      <c r="TWM50" s="179"/>
      <c r="TWN50" s="179"/>
      <c r="TWO50" s="179"/>
      <c r="TWP50" s="179"/>
      <c r="TWQ50" s="179"/>
      <c r="TWR50" s="179"/>
      <c r="TWS50" s="179"/>
      <c r="TWT50" s="179"/>
      <c r="TWU50" s="179"/>
      <c r="TWV50" s="179"/>
      <c r="TWW50" s="179"/>
      <c r="TWX50" s="179"/>
      <c r="TWY50" s="179"/>
      <c r="TWZ50" s="179"/>
      <c r="TXA50" s="179"/>
      <c r="TXB50" s="179"/>
      <c r="TXC50" s="179"/>
      <c r="TXD50" s="179"/>
      <c r="TXE50" s="179"/>
      <c r="TXF50" s="179"/>
      <c r="TXG50" s="179"/>
      <c r="TXH50" s="179"/>
      <c r="TXI50" s="179"/>
      <c r="TXJ50" s="179"/>
      <c r="TXK50" s="179"/>
      <c r="TXL50" s="179"/>
      <c r="TXM50" s="179"/>
      <c r="TXN50" s="179"/>
      <c r="TXO50" s="179"/>
      <c r="TXP50" s="179"/>
      <c r="TXQ50" s="179"/>
      <c r="TXR50" s="179"/>
      <c r="TXS50" s="179"/>
      <c r="TXT50" s="179"/>
      <c r="TXU50" s="179"/>
      <c r="TXV50" s="179"/>
      <c r="TXW50" s="179"/>
      <c r="TXX50" s="179"/>
      <c r="TXY50" s="179"/>
      <c r="TXZ50" s="179"/>
      <c r="TYA50" s="179"/>
      <c r="TYB50" s="179"/>
      <c r="TYC50" s="179"/>
      <c r="TYD50" s="179"/>
      <c r="TYE50" s="179"/>
      <c r="TYF50" s="179"/>
      <c r="TYG50" s="179"/>
      <c r="TYH50" s="179"/>
      <c r="TYI50" s="179"/>
      <c r="TYJ50" s="179"/>
      <c r="TYK50" s="179"/>
      <c r="TYL50" s="179"/>
      <c r="TYM50" s="179"/>
      <c r="TYN50" s="179"/>
      <c r="TYO50" s="179"/>
      <c r="TYP50" s="179"/>
      <c r="TYQ50" s="179"/>
      <c r="TYR50" s="179"/>
      <c r="TYS50" s="179"/>
      <c r="TYT50" s="179"/>
      <c r="TYU50" s="179"/>
      <c r="TYV50" s="179"/>
      <c r="TYW50" s="179"/>
      <c r="TYX50" s="179"/>
      <c r="TYY50" s="179"/>
      <c r="TYZ50" s="179"/>
      <c r="TZA50" s="179"/>
      <c r="TZB50" s="179"/>
      <c r="TZC50" s="179"/>
      <c r="TZD50" s="179"/>
      <c r="TZE50" s="179"/>
      <c r="TZF50" s="179"/>
      <c r="TZG50" s="179"/>
      <c r="TZH50" s="179"/>
      <c r="TZI50" s="179"/>
      <c r="TZJ50" s="179"/>
      <c r="TZK50" s="179"/>
      <c r="TZL50" s="179"/>
      <c r="TZM50" s="179"/>
      <c r="TZN50" s="179"/>
      <c r="TZO50" s="179"/>
      <c r="TZP50" s="179"/>
      <c r="TZQ50" s="179"/>
      <c r="TZR50" s="179"/>
      <c r="TZS50" s="179"/>
      <c r="TZT50" s="179"/>
      <c r="TZU50" s="179"/>
      <c r="TZV50" s="179"/>
      <c r="TZW50" s="179"/>
      <c r="TZX50" s="179"/>
      <c r="TZY50" s="179"/>
      <c r="TZZ50" s="179"/>
      <c r="UAA50" s="179"/>
      <c r="UAB50" s="179"/>
      <c r="UAC50" s="179"/>
      <c r="UAD50" s="179"/>
      <c r="UAE50" s="179"/>
      <c r="UAF50" s="179"/>
      <c r="UAG50" s="179"/>
      <c r="UAH50" s="179"/>
      <c r="UAI50" s="179"/>
      <c r="UAJ50" s="179"/>
      <c r="UAK50" s="179"/>
      <c r="UAL50" s="179"/>
      <c r="UAM50" s="179"/>
      <c r="UAN50" s="179"/>
      <c r="UAO50" s="179"/>
      <c r="UAP50" s="179"/>
      <c r="UAQ50" s="179"/>
      <c r="UAR50" s="179"/>
      <c r="UAS50" s="179"/>
      <c r="UAT50" s="179"/>
      <c r="UAU50" s="179"/>
      <c r="UAV50" s="179"/>
      <c r="UAW50" s="179"/>
      <c r="UAX50" s="179"/>
      <c r="UAY50" s="179"/>
      <c r="UAZ50" s="179"/>
      <c r="UBA50" s="179"/>
      <c r="UBB50" s="179"/>
      <c r="UBC50" s="179"/>
      <c r="UBD50" s="179"/>
      <c r="UBE50" s="179"/>
      <c r="UBF50" s="179"/>
      <c r="UBG50" s="179"/>
      <c r="UBH50" s="179"/>
      <c r="UBI50" s="179"/>
      <c r="UBJ50" s="179"/>
      <c r="UBK50" s="179"/>
      <c r="UBL50" s="179"/>
      <c r="UBM50" s="179"/>
      <c r="UBN50" s="179"/>
      <c r="UBO50" s="179"/>
      <c r="UBP50" s="179"/>
      <c r="UBQ50" s="179"/>
      <c r="UBR50" s="179"/>
      <c r="UBS50" s="179"/>
      <c r="UBT50" s="179"/>
      <c r="UBU50" s="179"/>
      <c r="UBV50" s="179"/>
      <c r="UBW50" s="179"/>
      <c r="UBX50" s="179"/>
      <c r="UBY50" s="179"/>
      <c r="UBZ50" s="179"/>
      <c r="UCA50" s="179"/>
      <c r="UCB50" s="179"/>
      <c r="UCC50" s="179"/>
      <c r="UCD50" s="179"/>
      <c r="UCE50" s="179"/>
      <c r="UCF50" s="179"/>
      <c r="UCG50" s="179"/>
      <c r="UCH50" s="179"/>
      <c r="UCI50" s="179"/>
      <c r="UCJ50" s="179"/>
      <c r="UCK50" s="179"/>
      <c r="UCL50" s="179"/>
      <c r="UCM50" s="179"/>
      <c r="UCN50" s="179"/>
      <c r="UCO50" s="179"/>
      <c r="UCP50" s="179"/>
      <c r="UCQ50" s="179"/>
      <c r="UCR50" s="179"/>
      <c r="UCS50" s="179"/>
      <c r="UCT50" s="179"/>
      <c r="UCU50" s="179"/>
      <c r="UCV50" s="179"/>
      <c r="UCW50" s="179"/>
      <c r="UCX50" s="179"/>
      <c r="UCY50" s="179"/>
      <c r="UCZ50" s="179"/>
      <c r="UDA50" s="179"/>
      <c r="UDB50" s="179"/>
      <c r="UDC50" s="179"/>
      <c r="UDD50" s="179"/>
      <c r="UDE50" s="179"/>
      <c r="UDF50" s="179"/>
      <c r="UDG50" s="179"/>
      <c r="UDH50" s="179"/>
      <c r="UDI50" s="179"/>
      <c r="UDJ50" s="179"/>
      <c r="UDK50" s="179"/>
      <c r="UDL50" s="179"/>
      <c r="UDM50" s="179"/>
      <c r="UDN50" s="179"/>
      <c r="UDO50" s="179"/>
      <c r="UDP50" s="179"/>
      <c r="UDQ50" s="179"/>
      <c r="UDR50" s="179"/>
      <c r="UDS50" s="179"/>
      <c r="UDT50" s="179"/>
      <c r="UDU50" s="179"/>
      <c r="UDV50" s="179"/>
      <c r="UDW50" s="179"/>
      <c r="UDX50" s="179"/>
      <c r="UDY50" s="179"/>
      <c r="UDZ50" s="179"/>
      <c r="UEA50" s="179"/>
      <c r="UEB50" s="179"/>
      <c r="UEC50" s="179"/>
      <c r="UED50" s="179"/>
      <c r="UEE50" s="179"/>
      <c r="UEF50" s="179"/>
      <c r="UEG50" s="179"/>
      <c r="UEH50" s="179"/>
      <c r="UEI50" s="179"/>
      <c r="UEJ50" s="179"/>
      <c r="UEK50" s="179"/>
      <c r="UEL50" s="179"/>
      <c r="UEM50" s="179"/>
      <c r="UEN50" s="179"/>
      <c r="UEO50" s="179"/>
      <c r="UEP50" s="179"/>
      <c r="UEQ50" s="179"/>
      <c r="UER50" s="179"/>
      <c r="UES50" s="179"/>
      <c r="UET50" s="179"/>
      <c r="UEU50" s="179"/>
      <c r="UEV50" s="179"/>
      <c r="UEW50" s="179"/>
      <c r="UEX50" s="179"/>
      <c r="UEY50" s="179"/>
      <c r="UEZ50" s="179"/>
      <c r="UFA50" s="179"/>
      <c r="UFB50" s="179"/>
      <c r="UFC50" s="179"/>
      <c r="UFD50" s="179"/>
      <c r="UFE50" s="179"/>
      <c r="UFF50" s="179"/>
      <c r="UFG50" s="179"/>
      <c r="UFH50" s="179"/>
      <c r="UFI50" s="179"/>
      <c r="UFJ50" s="179"/>
      <c r="UFK50" s="179"/>
      <c r="UFL50" s="179"/>
      <c r="UFM50" s="179"/>
      <c r="UFN50" s="179"/>
      <c r="UFO50" s="179"/>
      <c r="UFP50" s="179"/>
      <c r="UFQ50" s="179"/>
      <c r="UFR50" s="179"/>
      <c r="UFS50" s="179"/>
      <c r="UFT50" s="179"/>
      <c r="UFU50" s="179"/>
      <c r="UFV50" s="179"/>
      <c r="UFW50" s="179"/>
      <c r="UFX50" s="179"/>
      <c r="UFY50" s="179"/>
      <c r="UFZ50" s="179"/>
      <c r="UGA50" s="179"/>
      <c r="UGB50" s="179"/>
      <c r="UGC50" s="179"/>
      <c r="UGD50" s="179"/>
      <c r="UGE50" s="179"/>
      <c r="UGF50" s="179"/>
      <c r="UGG50" s="179"/>
      <c r="UGH50" s="179"/>
      <c r="UGI50" s="179"/>
      <c r="UGJ50" s="179"/>
      <c r="UGK50" s="179"/>
      <c r="UGL50" s="179"/>
      <c r="UGM50" s="179"/>
      <c r="UGN50" s="179"/>
      <c r="UGO50" s="179"/>
      <c r="UGP50" s="179"/>
      <c r="UGQ50" s="179"/>
      <c r="UGR50" s="179"/>
      <c r="UGS50" s="179"/>
      <c r="UGT50" s="179"/>
      <c r="UGU50" s="179"/>
      <c r="UGV50" s="179"/>
      <c r="UGW50" s="179"/>
      <c r="UGX50" s="179"/>
      <c r="UGY50" s="179"/>
      <c r="UGZ50" s="179"/>
      <c r="UHA50" s="179"/>
      <c r="UHB50" s="179"/>
      <c r="UHC50" s="179"/>
      <c r="UHD50" s="179"/>
      <c r="UHE50" s="179"/>
      <c r="UHF50" s="179"/>
      <c r="UHG50" s="179"/>
      <c r="UHH50" s="179"/>
      <c r="UHI50" s="179"/>
      <c r="UHJ50" s="179"/>
      <c r="UHK50" s="179"/>
      <c r="UHL50" s="179"/>
      <c r="UHM50" s="179"/>
      <c r="UHN50" s="179"/>
      <c r="UHO50" s="179"/>
      <c r="UHP50" s="179"/>
      <c r="UHQ50" s="179"/>
      <c r="UHR50" s="179"/>
      <c r="UHS50" s="179"/>
      <c r="UHT50" s="179"/>
      <c r="UHU50" s="179"/>
      <c r="UHV50" s="179"/>
      <c r="UHW50" s="179"/>
      <c r="UHX50" s="179"/>
      <c r="UHY50" s="179"/>
      <c r="UHZ50" s="179"/>
      <c r="UIA50" s="179"/>
      <c r="UIB50" s="179"/>
      <c r="UIC50" s="179"/>
      <c r="UID50" s="179"/>
      <c r="UIE50" s="179"/>
      <c r="UIF50" s="179"/>
      <c r="UIG50" s="179"/>
      <c r="UIH50" s="179"/>
      <c r="UII50" s="179"/>
      <c r="UIJ50" s="179"/>
      <c r="UIK50" s="179"/>
      <c r="UIL50" s="179"/>
      <c r="UIM50" s="179"/>
      <c r="UIN50" s="179"/>
      <c r="UIO50" s="179"/>
      <c r="UIP50" s="179"/>
      <c r="UIQ50" s="179"/>
      <c r="UIR50" s="179"/>
      <c r="UIS50" s="179"/>
      <c r="UIT50" s="179"/>
      <c r="UIU50" s="179"/>
      <c r="UIV50" s="179"/>
      <c r="UIW50" s="179"/>
      <c r="UIX50" s="179"/>
      <c r="UIY50" s="179"/>
      <c r="UIZ50" s="179"/>
      <c r="UJA50" s="179"/>
      <c r="UJB50" s="179"/>
      <c r="UJC50" s="179"/>
      <c r="UJD50" s="179"/>
      <c r="UJE50" s="179"/>
      <c r="UJF50" s="179"/>
      <c r="UJG50" s="179"/>
      <c r="UJH50" s="179"/>
      <c r="UJI50" s="179"/>
      <c r="UJJ50" s="179"/>
      <c r="UJK50" s="179"/>
      <c r="UJL50" s="179"/>
      <c r="UJM50" s="179"/>
      <c r="UJN50" s="179"/>
      <c r="UJO50" s="179"/>
      <c r="UJP50" s="179"/>
      <c r="UJQ50" s="179"/>
      <c r="UJR50" s="179"/>
      <c r="UJS50" s="179"/>
      <c r="UJT50" s="179"/>
      <c r="UJU50" s="179"/>
      <c r="UJV50" s="179"/>
      <c r="UJW50" s="179"/>
      <c r="UJX50" s="179"/>
      <c r="UJY50" s="179"/>
      <c r="UJZ50" s="179"/>
      <c r="UKA50" s="179"/>
      <c r="UKB50" s="179"/>
      <c r="UKC50" s="179"/>
      <c r="UKD50" s="179"/>
      <c r="UKE50" s="179"/>
      <c r="UKF50" s="179"/>
      <c r="UKG50" s="179"/>
      <c r="UKH50" s="179"/>
      <c r="UKI50" s="179"/>
      <c r="UKJ50" s="179"/>
      <c r="UKK50" s="179"/>
      <c r="UKL50" s="179"/>
      <c r="UKM50" s="179"/>
      <c r="UKN50" s="179"/>
      <c r="UKO50" s="179"/>
      <c r="UKP50" s="179"/>
      <c r="UKQ50" s="179"/>
      <c r="UKR50" s="179"/>
      <c r="UKS50" s="179"/>
      <c r="UKT50" s="179"/>
      <c r="UKU50" s="179"/>
      <c r="UKV50" s="179"/>
      <c r="UKW50" s="179"/>
      <c r="UKX50" s="179"/>
      <c r="UKY50" s="179"/>
      <c r="UKZ50" s="179"/>
      <c r="ULA50" s="179"/>
      <c r="ULB50" s="179"/>
      <c r="ULC50" s="179"/>
      <c r="ULD50" s="179"/>
      <c r="ULE50" s="179"/>
      <c r="ULF50" s="179"/>
      <c r="ULG50" s="179"/>
      <c r="ULH50" s="179"/>
      <c r="ULI50" s="179"/>
      <c r="ULJ50" s="179"/>
      <c r="ULK50" s="179"/>
      <c r="ULL50" s="179"/>
      <c r="ULM50" s="179"/>
      <c r="ULN50" s="179"/>
      <c r="ULO50" s="179"/>
      <c r="ULP50" s="179"/>
      <c r="ULQ50" s="179"/>
      <c r="ULR50" s="179"/>
      <c r="ULS50" s="179"/>
      <c r="ULT50" s="179"/>
      <c r="ULU50" s="179"/>
      <c r="ULV50" s="179"/>
      <c r="ULW50" s="179"/>
      <c r="ULX50" s="179"/>
      <c r="ULY50" s="179"/>
      <c r="ULZ50" s="179"/>
      <c r="UMA50" s="179"/>
      <c r="UMB50" s="179"/>
      <c r="UMC50" s="179"/>
      <c r="UMD50" s="179"/>
      <c r="UME50" s="179"/>
      <c r="UMF50" s="179"/>
      <c r="UMG50" s="179"/>
      <c r="UMH50" s="179"/>
      <c r="UMI50" s="179"/>
      <c r="UMJ50" s="179"/>
      <c r="UMK50" s="179"/>
      <c r="UML50" s="179"/>
      <c r="UMM50" s="179"/>
      <c r="UMN50" s="179"/>
      <c r="UMO50" s="179"/>
      <c r="UMP50" s="179"/>
      <c r="UMQ50" s="179"/>
      <c r="UMR50" s="179"/>
      <c r="UMS50" s="179"/>
      <c r="UMT50" s="179"/>
      <c r="UMU50" s="179"/>
      <c r="UMV50" s="179"/>
      <c r="UMW50" s="179"/>
      <c r="UMX50" s="179"/>
      <c r="UMY50" s="179"/>
      <c r="UMZ50" s="179"/>
      <c r="UNA50" s="179"/>
      <c r="UNB50" s="179"/>
      <c r="UNC50" s="179"/>
      <c r="UND50" s="179"/>
      <c r="UNE50" s="179"/>
      <c r="UNF50" s="179"/>
      <c r="UNG50" s="179"/>
      <c r="UNH50" s="179"/>
      <c r="UNI50" s="179"/>
      <c r="UNJ50" s="179"/>
      <c r="UNK50" s="179"/>
      <c r="UNL50" s="179"/>
      <c r="UNM50" s="179"/>
      <c r="UNN50" s="179"/>
      <c r="UNO50" s="179"/>
      <c r="UNP50" s="179"/>
      <c r="UNQ50" s="179"/>
      <c r="UNR50" s="179"/>
      <c r="UNS50" s="179"/>
      <c r="UNT50" s="179"/>
      <c r="UNU50" s="179"/>
      <c r="UNV50" s="179"/>
      <c r="UNW50" s="179"/>
      <c r="UNX50" s="179"/>
      <c r="UNY50" s="179"/>
      <c r="UNZ50" s="179"/>
      <c r="UOA50" s="179"/>
      <c r="UOB50" s="179"/>
      <c r="UOC50" s="179"/>
      <c r="UOD50" s="179"/>
      <c r="UOE50" s="179"/>
      <c r="UOF50" s="179"/>
      <c r="UOG50" s="179"/>
      <c r="UOH50" s="179"/>
      <c r="UOI50" s="179"/>
      <c r="UOJ50" s="179"/>
      <c r="UOK50" s="179"/>
      <c r="UOL50" s="179"/>
      <c r="UOM50" s="179"/>
      <c r="UON50" s="179"/>
      <c r="UOO50" s="179"/>
      <c r="UOP50" s="179"/>
      <c r="UOQ50" s="179"/>
      <c r="UOR50" s="179"/>
      <c r="UOS50" s="179"/>
      <c r="UOT50" s="179"/>
      <c r="UOU50" s="179"/>
      <c r="UOV50" s="179"/>
      <c r="UOW50" s="179"/>
      <c r="UOX50" s="179"/>
      <c r="UOY50" s="179"/>
      <c r="UOZ50" s="179"/>
      <c r="UPA50" s="179"/>
      <c r="UPB50" s="179"/>
      <c r="UPC50" s="179"/>
      <c r="UPD50" s="179"/>
      <c r="UPE50" s="179"/>
      <c r="UPF50" s="179"/>
      <c r="UPG50" s="179"/>
      <c r="UPH50" s="179"/>
      <c r="UPI50" s="179"/>
      <c r="UPJ50" s="179"/>
      <c r="UPK50" s="179"/>
      <c r="UPL50" s="179"/>
      <c r="UPM50" s="179"/>
      <c r="UPN50" s="179"/>
      <c r="UPO50" s="179"/>
      <c r="UPP50" s="179"/>
      <c r="UPQ50" s="179"/>
      <c r="UPR50" s="179"/>
      <c r="UPS50" s="179"/>
      <c r="UPT50" s="179"/>
      <c r="UPU50" s="179"/>
      <c r="UPV50" s="179"/>
      <c r="UPW50" s="179"/>
      <c r="UPX50" s="179"/>
      <c r="UPY50" s="179"/>
      <c r="UPZ50" s="179"/>
      <c r="UQA50" s="179"/>
      <c r="UQB50" s="179"/>
      <c r="UQC50" s="179"/>
      <c r="UQD50" s="179"/>
      <c r="UQE50" s="179"/>
      <c r="UQF50" s="179"/>
      <c r="UQG50" s="179"/>
      <c r="UQH50" s="179"/>
      <c r="UQI50" s="179"/>
      <c r="UQJ50" s="179"/>
      <c r="UQK50" s="179"/>
      <c r="UQL50" s="179"/>
      <c r="UQM50" s="179"/>
      <c r="UQN50" s="179"/>
      <c r="UQO50" s="179"/>
      <c r="UQP50" s="179"/>
      <c r="UQQ50" s="179"/>
      <c r="UQR50" s="179"/>
      <c r="UQS50" s="179"/>
      <c r="UQT50" s="179"/>
      <c r="UQU50" s="179"/>
      <c r="UQV50" s="179"/>
      <c r="UQW50" s="179"/>
      <c r="UQX50" s="179"/>
      <c r="UQY50" s="179"/>
      <c r="UQZ50" s="179"/>
      <c r="URA50" s="179"/>
      <c r="URB50" s="179"/>
      <c r="URC50" s="179"/>
      <c r="URD50" s="179"/>
      <c r="URE50" s="179"/>
      <c r="URF50" s="179"/>
      <c r="URG50" s="179"/>
      <c r="URH50" s="179"/>
      <c r="URI50" s="179"/>
      <c r="URJ50" s="179"/>
      <c r="URK50" s="179"/>
      <c r="URL50" s="179"/>
      <c r="URM50" s="179"/>
      <c r="URN50" s="179"/>
      <c r="URO50" s="179"/>
      <c r="URP50" s="179"/>
      <c r="URQ50" s="179"/>
      <c r="URR50" s="179"/>
      <c r="URS50" s="179"/>
      <c r="URT50" s="179"/>
      <c r="URU50" s="179"/>
      <c r="URV50" s="179"/>
      <c r="URW50" s="179"/>
      <c r="URX50" s="179"/>
      <c r="URY50" s="179"/>
      <c r="URZ50" s="179"/>
      <c r="USA50" s="179"/>
      <c r="USB50" s="179"/>
      <c r="USC50" s="179"/>
      <c r="USD50" s="179"/>
      <c r="USE50" s="179"/>
      <c r="USF50" s="179"/>
      <c r="USG50" s="179"/>
      <c r="USH50" s="179"/>
      <c r="USI50" s="179"/>
      <c r="USJ50" s="179"/>
      <c r="USK50" s="179"/>
      <c r="USL50" s="179"/>
      <c r="USM50" s="179"/>
      <c r="USN50" s="179"/>
      <c r="USO50" s="179"/>
      <c r="USP50" s="179"/>
      <c r="USQ50" s="179"/>
      <c r="USR50" s="179"/>
      <c r="USS50" s="179"/>
      <c r="UST50" s="179"/>
      <c r="USU50" s="179"/>
      <c r="USV50" s="179"/>
      <c r="USW50" s="179"/>
      <c r="USX50" s="179"/>
      <c r="USY50" s="179"/>
      <c r="USZ50" s="179"/>
      <c r="UTA50" s="179"/>
      <c r="UTB50" s="179"/>
      <c r="UTC50" s="179"/>
      <c r="UTD50" s="179"/>
      <c r="UTE50" s="179"/>
      <c r="UTF50" s="179"/>
      <c r="UTG50" s="179"/>
      <c r="UTH50" s="179"/>
      <c r="UTI50" s="179"/>
      <c r="UTJ50" s="179"/>
      <c r="UTK50" s="179"/>
      <c r="UTL50" s="179"/>
      <c r="UTM50" s="179"/>
      <c r="UTN50" s="179"/>
      <c r="UTO50" s="179"/>
      <c r="UTP50" s="179"/>
      <c r="UTQ50" s="179"/>
      <c r="UTR50" s="179"/>
      <c r="UTS50" s="179"/>
      <c r="UTT50" s="179"/>
      <c r="UTU50" s="179"/>
      <c r="UTV50" s="179"/>
      <c r="UTW50" s="179"/>
      <c r="UTX50" s="179"/>
      <c r="UTY50" s="179"/>
      <c r="UTZ50" s="179"/>
      <c r="UUA50" s="179"/>
      <c r="UUB50" s="179"/>
      <c r="UUC50" s="179"/>
      <c r="UUD50" s="179"/>
      <c r="UUE50" s="179"/>
      <c r="UUF50" s="179"/>
      <c r="UUG50" s="179"/>
      <c r="UUH50" s="179"/>
      <c r="UUI50" s="179"/>
      <c r="UUJ50" s="179"/>
      <c r="UUK50" s="179"/>
      <c r="UUL50" s="179"/>
      <c r="UUM50" s="179"/>
      <c r="UUN50" s="179"/>
      <c r="UUO50" s="179"/>
      <c r="UUP50" s="179"/>
      <c r="UUQ50" s="179"/>
      <c r="UUR50" s="179"/>
      <c r="UUS50" s="179"/>
      <c r="UUT50" s="179"/>
      <c r="UUU50" s="179"/>
      <c r="UUV50" s="179"/>
      <c r="UUW50" s="179"/>
      <c r="UUX50" s="179"/>
      <c r="UUY50" s="179"/>
      <c r="UUZ50" s="179"/>
      <c r="UVA50" s="179"/>
      <c r="UVB50" s="179"/>
      <c r="UVC50" s="179"/>
      <c r="UVD50" s="179"/>
      <c r="UVE50" s="179"/>
      <c r="UVF50" s="179"/>
      <c r="UVG50" s="179"/>
      <c r="UVH50" s="179"/>
      <c r="UVI50" s="179"/>
      <c r="UVJ50" s="179"/>
      <c r="UVK50" s="179"/>
      <c r="UVL50" s="179"/>
      <c r="UVM50" s="179"/>
      <c r="UVN50" s="179"/>
      <c r="UVO50" s="179"/>
      <c r="UVP50" s="179"/>
      <c r="UVQ50" s="179"/>
      <c r="UVR50" s="179"/>
      <c r="UVS50" s="179"/>
      <c r="UVT50" s="179"/>
      <c r="UVU50" s="179"/>
      <c r="UVV50" s="179"/>
      <c r="UVW50" s="179"/>
      <c r="UVX50" s="179"/>
      <c r="UVY50" s="179"/>
      <c r="UVZ50" s="179"/>
      <c r="UWA50" s="179"/>
      <c r="UWB50" s="179"/>
      <c r="UWC50" s="179"/>
      <c r="UWD50" s="179"/>
      <c r="UWE50" s="179"/>
      <c r="UWF50" s="179"/>
      <c r="UWG50" s="179"/>
      <c r="UWH50" s="179"/>
      <c r="UWI50" s="179"/>
      <c r="UWJ50" s="179"/>
      <c r="UWK50" s="179"/>
      <c r="UWL50" s="179"/>
      <c r="UWM50" s="179"/>
      <c r="UWN50" s="179"/>
      <c r="UWO50" s="179"/>
      <c r="UWP50" s="179"/>
      <c r="UWQ50" s="179"/>
      <c r="UWR50" s="179"/>
      <c r="UWS50" s="179"/>
      <c r="UWT50" s="179"/>
      <c r="UWU50" s="179"/>
      <c r="UWV50" s="179"/>
      <c r="UWW50" s="179"/>
      <c r="UWX50" s="179"/>
      <c r="UWY50" s="179"/>
      <c r="UWZ50" s="179"/>
      <c r="UXA50" s="179"/>
      <c r="UXB50" s="179"/>
      <c r="UXC50" s="179"/>
      <c r="UXD50" s="179"/>
      <c r="UXE50" s="179"/>
      <c r="UXF50" s="179"/>
      <c r="UXG50" s="179"/>
      <c r="UXH50" s="179"/>
      <c r="UXI50" s="179"/>
      <c r="UXJ50" s="179"/>
      <c r="UXK50" s="179"/>
      <c r="UXL50" s="179"/>
      <c r="UXM50" s="179"/>
      <c r="UXN50" s="179"/>
      <c r="UXO50" s="179"/>
      <c r="UXP50" s="179"/>
      <c r="UXQ50" s="179"/>
      <c r="UXR50" s="179"/>
      <c r="UXS50" s="179"/>
      <c r="UXT50" s="179"/>
      <c r="UXU50" s="179"/>
      <c r="UXV50" s="179"/>
      <c r="UXW50" s="179"/>
      <c r="UXX50" s="179"/>
      <c r="UXY50" s="179"/>
      <c r="UXZ50" s="179"/>
      <c r="UYA50" s="179"/>
      <c r="UYB50" s="179"/>
      <c r="UYC50" s="179"/>
      <c r="UYD50" s="179"/>
      <c r="UYE50" s="179"/>
      <c r="UYF50" s="179"/>
      <c r="UYG50" s="179"/>
      <c r="UYH50" s="179"/>
      <c r="UYI50" s="179"/>
      <c r="UYJ50" s="179"/>
      <c r="UYK50" s="179"/>
      <c r="UYL50" s="179"/>
      <c r="UYM50" s="179"/>
      <c r="UYN50" s="179"/>
      <c r="UYO50" s="179"/>
      <c r="UYP50" s="179"/>
      <c r="UYQ50" s="179"/>
      <c r="UYR50" s="179"/>
      <c r="UYS50" s="179"/>
      <c r="UYT50" s="179"/>
      <c r="UYU50" s="179"/>
      <c r="UYV50" s="179"/>
      <c r="UYW50" s="179"/>
      <c r="UYX50" s="179"/>
      <c r="UYY50" s="179"/>
      <c r="UYZ50" s="179"/>
      <c r="UZA50" s="179"/>
      <c r="UZB50" s="179"/>
      <c r="UZC50" s="179"/>
      <c r="UZD50" s="179"/>
      <c r="UZE50" s="179"/>
      <c r="UZF50" s="179"/>
      <c r="UZG50" s="179"/>
      <c r="UZH50" s="179"/>
      <c r="UZI50" s="179"/>
      <c r="UZJ50" s="179"/>
      <c r="UZK50" s="179"/>
      <c r="UZL50" s="179"/>
      <c r="UZM50" s="179"/>
      <c r="UZN50" s="179"/>
      <c r="UZO50" s="179"/>
      <c r="UZP50" s="179"/>
      <c r="UZQ50" s="179"/>
      <c r="UZR50" s="179"/>
      <c r="UZS50" s="179"/>
      <c r="UZT50" s="179"/>
      <c r="UZU50" s="179"/>
      <c r="UZV50" s="179"/>
      <c r="UZW50" s="179"/>
      <c r="UZX50" s="179"/>
      <c r="UZY50" s="179"/>
      <c r="UZZ50" s="179"/>
      <c r="VAA50" s="179"/>
      <c r="VAB50" s="179"/>
      <c r="VAC50" s="179"/>
      <c r="VAD50" s="179"/>
      <c r="VAE50" s="179"/>
      <c r="VAF50" s="179"/>
      <c r="VAG50" s="179"/>
      <c r="VAH50" s="179"/>
      <c r="VAI50" s="179"/>
      <c r="VAJ50" s="179"/>
      <c r="VAK50" s="179"/>
      <c r="VAL50" s="179"/>
      <c r="VAM50" s="179"/>
      <c r="VAN50" s="179"/>
      <c r="VAO50" s="179"/>
      <c r="VAP50" s="179"/>
      <c r="VAQ50" s="179"/>
      <c r="VAR50" s="179"/>
      <c r="VAS50" s="179"/>
      <c r="VAT50" s="179"/>
      <c r="VAU50" s="179"/>
      <c r="VAV50" s="179"/>
      <c r="VAW50" s="179"/>
      <c r="VAX50" s="179"/>
      <c r="VAY50" s="179"/>
      <c r="VAZ50" s="179"/>
      <c r="VBA50" s="179"/>
      <c r="VBB50" s="179"/>
      <c r="VBC50" s="179"/>
      <c r="VBD50" s="179"/>
      <c r="VBE50" s="179"/>
      <c r="VBF50" s="179"/>
      <c r="VBG50" s="179"/>
      <c r="VBH50" s="179"/>
      <c r="VBI50" s="179"/>
      <c r="VBJ50" s="179"/>
      <c r="VBK50" s="179"/>
      <c r="VBL50" s="179"/>
      <c r="VBM50" s="179"/>
      <c r="VBN50" s="179"/>
      <c r="VBO50" s="179"/>
      <c r="VBP50" s="179"/>
      <c r="VBQ50" s="179"/>
      <c r="VBR50" s="179"/>
      <c r="VBS50" s="179"/>
      <c r="VBT50" s="179"/>
      <c r="VBU50" s="179"/>
      <c r="VBV50" s="179"/>
      <c r="VBW50" s="179"/>
      <c r="VBX50" s="179"/>
      <c r="VBY50" s="179"/>
      <c r="VBZ50" s="179"/>
      <c r="VCA50" s="179"/>
      <c r="VCB50" s="179"/>
      <c r="VCC50" s="179"/>
      <c r="VCD50" s="179"/>
      <c r="VCE50" s="179"/>
      <c r="VCF50" s="179"/>
      <c r="VCG50" s="179"/>
      <c r="VCH50" s="179"/>
      <c r="VCI50" s="179"/>
      <c r="VCJ50" s="179"/>
      <c r="VCK50" s="179"/>
      <c r="VCL50" s="179"/>
      <c r="VCM50" s="179"/>
      <c r="VCN50" s="179"/>
      <c r="VCO50" s="179"/>
      <c r="VCP50" s="179"/>
      <c r="VCQ50" s="179"/>
      <c r="VCR50" s="179"/>
      <c r="VCS50" s="179"/>
      <c r="VCT50" s="179"/>
      <c r="VCU50" s="179"/>
      <c r="VCV50" s="179"/>
      <c r="VCW50" s="179"/>
      <c r="VCX50" s="179"/>
      <c r="VCY50" s="179"/>
      <c r="VCZ50" s="179"/>
      <c r="VDA50" s="179"/>
      <c r="VDB50" s="179"/>
      <c r="VDC50" s="179"/>
      <c r="VDD50" s="179"/>
      <c r="VDE50" s="179"/>
      <c r="VDF50" s="179"/>
      <c r="VDG50" s="179"/>
      <c r="VDH50" s="179"/>
      <c r="VDI50" s="179"/>
      <c r="VDJ50" s="179"/>
      <c r="VDK50" s="179"/>
      <c r="VDL50" s="179"/>
      <c r="VDM50" s="179"/>
      <c r="VDN50" s="179"/>
      <c r="VDO50" s="179"/>
      <c r="VDP50" s="179"/>
      <c r="VDQ50" s="179"/>
      <c r="VDR50" s="179"/>
      <c r="VDS50" s="179"/>
      <c r="VDT50" s="179"/>
      <c r="VDU50" s="179"/>
      <c r="VDV50" s="179"/>
      <c r="VDW50" s="179"/>
      <c r="VDX50" s="179"/>
      <c r="VDY50" s="179"/>
      <c r="VDZ50" s="179"/>
      <c r="VEA50" s="179"/>
      <c r="VEB50" s="179"/>
      <c r="VEC50" s="179"/>
      <c r="VED50" s="179"/>
      <c r="VEE50" s="179"/>
      <c r="VEF50" s="179"/>
      <c r="VEG50" s="179"/>
      <c r="VEH50" s="179"/>
      <c r="VEI50" s="179"/>
      <c r="VEJ50" s="179"/>
      <c r="VEK50" s="179"/>
      <c r="VEL50" s="179"/>
      <c r="VEM50" s="179"/>
      <c r="VEN50" s="179"/>
      <c r="VEO50" s="179"/>
      <c r="VEP50" s="179"/>
      <c r="VEQ50" s="179"/>
      <c r="VER50" s="179"/>
      <c r="VES50" s="179"/>
      <c r="VET50" s="179"/>
      <c r="VEU50" s="179"/>
      <c r="VEV50" s="179"/>
      <c r="VEW50" s="179"/>
      <c r="VEX50" s="179"/>
      <c r="VEY50" s="179"/>
      <c r="VEZ50" s="179"/>
      <c r="VFA50" s="179"/>
      <c r="VFB50" s="179"/>
      <c r="VFC50" s="179"/>
      <c r="VFD50" s="179"/>
      <c r="VFE50" s="179"/>
      <c r="VFF50" s="179"/>
      <c r="VFG50" s="179"/>
      <c r="VFH50" s="179"/>
      <c r="VFI50" s="179"/>
      <c r="VFJ50" s="179"/>
      <c r="VFK50" s="179"/>
      <c r="VFL50" s="179"/>
      <c r="VFM50" s="179"/>
      <c r="VFN50" s="179"/>
      <c r="VFO50" s="179"/>
      <c r="VFP50" s="179"/>
      <c r="VFQ50" s="179"/>
      <c r="VFR50" s="179"/>
      <c r="VFS50" s="179"/>
      <c r="VFT50" s="179"/>
      <c r="VFU50" s="179"/>
      <c r="VFV50" s="179"/>
      <c r="VFW50" s="179"/>
      <c r="VFX50" s="179"/>
      <c r="VFY50" s="179"/>
      <c r="VFZ50" s="179"/>
      <c r="VGA50" s="179"/>
      <c r="VGB50" s="179"/>
      <c r="VGC50" s="179"/>
      <c r="VGD50" s="179"/>
      <c r="VGE50" s="179"/>
      <c r="VGF50" s="179"/>
      <c r="VGG50" s="179"/>
      <c r="VGH50" s="179"/>
      <c r="VGI50" s="179"/>
      <c r="VGJ50" s="179"/>
      <c r="VGK50" s="179"/>
      <c r="VGL50" s="179"/>
      <c r="VGM50" s="179"/>
      <c r="VGN50" s="179"/>
      <c r="VGO50" s="179"/>
      <c r="VGP50" s="179"/>
      <c r="VGQ50" s="179"/>
      <c r="VGR50" s="179"/>
      <c r="VGS50" s="179"/>
      <c r="VGT50" s="179"/>
      <c r="VGU50" s="179"/>
      <c r="VGV50" s="179"/>
      <c r="VGW50" s="179"/>
      <c r="VGX50" s="179"/>
      <c r="VGY50" s="179"/>
      <c r="VGZ50" s="179"/>
      <c r="VHA50" s="179"/>
      <c r="VHB50" s="179"/>
      <c r="VHC50" s="179"/>
      <c r="VHD50" s="179"/>
      <c r="VHE50" s="179"/>
      <c r="VHF50" s="179"/>
      <c r="VHG50" s="179"/>
      <c r="VHH50" s="179"/>
      <c r="VHI50" s="179"/>
      <c r="VHJ50" s="179"/>
      <c r="VHK50" s="179"/>
      <c r="VHL50" s="179"/>
      <c r="VHM50" s="179"/>
      <c r="VHN50" s="179"/>
      <c r="VHO50" s="179"/>
      <c r="VHP50" s="179"/>
      <c r="VHQ50" s="179"/>
      <c r="VHR50" s="179"/>
      <c r="VHS50" s="179"/>
      <c r="VHT50" s="179"/>
      <c r="VHU50" s="179"/>
      <c r="VHV50" s="179"/>
      <c r="VHW50" s="179"/>
      <c r="VHX50" s="179"/>
      <c r="VHY50" s="179"/>
      <c r="VHZ50" s="179"/>
      <c r="VIA50" s="179"/>
      <c r="VIB50" s="179"/>
      <c r="VIC50" s="179"/>
      <c r="VID50" s="179"/>
      <c r="VIE50" s="179"/>
      <c r="VIF50" s="179"/>
      <c r="VIG50" s="179"/>
      <c r="VIH50" s="179"/>
      <c r="VII50" s="179"/>
      <c r="VIJ50" s="179"/>
      <c r="VIK50" s="179"/>
      <c r="VIL50" s="179"/>
      <c r="VIM50" s="179"/>
      <c r="VIN50" s="179"/>
      <c r="VIO50" s="179"/>
      <c r="VIP50" s="179"/>
      <c r="VIQ50" s="179"/>
      <c r="VIR50" s="179"/>
      <c r="VIS50" s="179"/>
      <c r="VIT50" s="179"/>
      <c r="VIU50" s="179"/>
      <c r="VIV50" s="179"/>
      <c r="VIW50" s="179"/>
      <c r="VIX50" s="179"/>
      <c r="VIY50" s="179"/>
      <c r="VIZ50" s="179"/>
      <c r="VJA50" s="179"/>
      <c r="VJB50" s="179"/>
      <c r="VJC50" s="179"/>
      <c r="VJD50" s="179"/>
      <c r="VJE50" s="179"/>
      <c r="VJF50" s="179"/>
      <c r="VJG50" s="179"/>
      <c r="VJH50" s="179"/>
      <c r="VJI50" s="179"/>
      <c r="VJJ50" s="179"/>
      <c r="VJK50" s="179"/>
      <c r="VJL50" s="179"/>
      <c r="VJM50" s="179"/>
      <c r="VJN50" s="179"/>
      <c r="VJO50" s="179"/>
      <c r="VJP50" s="179"/>
      <c r="VJQ50" s="179"/>
      <c r="VJR50" s="179"/>
      <c r="VJS50" s="179"/>
      <c r="VJT50" s="179"/>
      <c r="VJU50" s="179"/>
      <c r="VJV50" s="179"/>
      <c r="VJW50" s="179"/>
      <c r="VJX50" s="179"/>
      <c r="VJY50" s="179"/>
      <c r="VJZ50" s="179"/>
      <c r="VKA50" s="179"/>
      <c r="VKB50" s="179"/>
      <c r="VKC50" s="179"/>
      <c r="VKD50" s="179"/>
      <c r="VKE50" s="179"/>
      <c r="VKF50" s="179"/>
      <c r="VKG50" s="179"/>
      <c r="VKH50" s="179"/>
      <c r="VKI50" s="179"/>
      <c r="VKJ50" s="179"/>
      <c r="VKK50" s="179"/>
      <c r="VKL50" s="179"/>
      <c r="VKM50" s="179"/>
      <c r="VKN50" s="179"/>
      <c r="VKO50" s="179"/>
      <c r="VKP50" s="179"/>
      <c r="VKQ50" s="179"/>
      <c r="VKR50" s="179"/>
      <c r="VKS50" s="179"/>
      <c r="VKT50" s="179"/>
      <c r="VKU50" s="179"/>
      <c r="VKV50" s="179"/>
      <c r="VKW50" s="179"/>
      <c r="VKX50" s="179"/>
      <c r="VKY50" s="179"/>
      <c r="VKZ50" s="179"/>
      <c r="VLA50" s="179"/>
      <c r="VLB50" s="179"/>
      <c r="VLC50" s="179"/>
      <c r="VLD50" s="179"/>
      <c r="VLE50" s="179"/>
      <c r="VLF50" s="179"/>
      <c r="VLG50" s="179"/>
      <c r="VLH50" s="179"/>
      <c r="VLI50" s="179"/>
      <c r="VLJ50" s="179"/>
      <c r="VLK50" s="179"/>
      <c r="VLL50" s="179"/>
      <c r="VLM50" s="179"/>
      <c r="VLN50" s="179"/>
      <c r="VLO50" s="179"/>
      <c r="VLP50" s="179"/>
      <c r="VLQ50" s="179"/>
      <c r="VLR50" s="179"/>
      <c r="VLS50" s="179"/>
      <c r="VLT50" s="179"/>
      <c r="VLU50" s="179"/>
      <c r="VLV50" s="179"/>
      <c r="VLW50" s="179"/>
      <c r="VLX50" s="179"/>
      <c r="VLY50" s="179"/>
      <c r="VLZ50" s="179"/>
      <c r="VMA50" s="179"/>
      <c r="VMB50" s="179"/>
      <c r="VMC50" s="179"/>
      <c r="VMD50" s="179"/>
      <c r="VME50" s="179"/>
      <c r="VMF50" s="179"/>
      <c r="VMG50" s="179"/>
      <c r="VMH50" s="179"/>
      <c r="VMI50" s="179"/>
      <c r="VMJ50" s="179"/>
      <c r="VMK50" s="179"/>
      <c r="VML50" s="179"/>
      <c r="VMM50" s="179"/>
      <c r="VMN50" s="179"/>
      <c r="VMO50" s="179"/>
      <c r="VMP50" s="179"/>
      <c r="VMQ50" s="179"/>
      <c r="VMR50" s="179"/>
      <c r="VMS50" s="179"/>
      <c r="VMT50" s="179"/>
      <c r="VMU50" s="179"/>
      <c r="VMV50" s="179"/>
      <c r="VMW50" s="179"/>
      <c r="VMX50" s="179"/>
      <c r="VMY50" s="179"/>
      <c r="VMZ50" s="179"/>
      <c r="VNA50" s="179"/>
      <c r="VNB50" s="179"/>
      <c r="VNC50" s="179"/>
      <c r="VND50" s="179"/>
      <c r="VNE50" s="179"/>
      <c r="VNF50" s="179"/>
      <c r="VNG50" s="179"/>
      <c r="VNH50" s="179"/>
      <c r="VNI50" s="179"/>
      <c r="VNJ50" s="179"/>
      <c r="VNK50" s="179"/>
      <c r="VNL50" s="179"/>
      <c r="VNM50" s="179"/>
      <c r="VNN50" s="179"/>
      <c r="VNO50" s="179"/>
      <c r="VNP50" s="179"/>
      <c r="VNQ50" s="179"/>
      <c r="VNR50" s="179"/>
      <c r="VNS50" s="179"/>
      <c r="VNT50" s="179"/>
      <c r="VNU50" s="179"/>
      <c r="VNV50" s="179"/>
      <c r="VNW50" s="179"/>
      <c r="VNX50" s="179"/>
      <c r="VNY50" s="179"/>
      <c r="VNZ50" s="179"/>
      <c r="VOA50" s="179"/>
      <c r="VOB50" s="179"/>
      <c r="VOC50" s="179"/>
      <c r="VOD50" s="179"/>
      <c r="VOE50" s="179"/>
      <c r="VOF50" s="179"/>
      <c r="VOG50" s="179"/>
      <c r="VOH50" s="179"/>
      <c r="VOI50" s="179"/>
      <c r="VOJ50" s="179"/>
      <c r="VOK50" s="179"/>
      <c r="VOL50" s="179"/>
      <c r="VOM50" s="179"/>
      <c r="VON50" s="179"/>
      <c r="VOO50" s="179"/>
      <c r="VOP50" s="179"/>
      <c r="VOQ50" s="179"/>
      <c r="VOR50" s="179"/>
      <c r="VOS50" s="179"/>
      <c r="VOT50" s="179"/>
      <c r="VOU50" s="179"/>
      <c r="VOV50" s="179"/>
      <c r="VOW50" s="179"/>
      <c r="VOX50" s="179"/>
      <c r="VOY50" s="179"/>
      <c r="VOZ50" s="179"/>
      <c r="VPA50" s="179"/>
      <c r="VPB50" s="179"/>
      <c r="VPC50" s="179"/>
      <c r="VPD50" s="179"/>
      <c r="VPE50" s="179"/>
      <c r="VPF50" s="179"/>
      <c r="VPG50" s="179"/>
      <c r="VPH50" s="179"/>
      <c r="VPI50" s="179"/>
      <c r="VPJ50" s="179"/>
      <c r="VPK50" s="179"/>
      <c r="VPL50" s="179"/>
      <c r="VPM50" s="179"/>
      <c r="VPN50" s="179"/>
      <c r="VPO50" s="179"/>
      <c r="VPP50" s="179"/>
      <c r="VPQ50" s="179"/>
      <c r="VPR50" s="179"/>
      <c r="VPS50" s="179"/>
      <c r="VPT50" s="179"/>
      <c r="VPU50" s="179"/>
      <c r="VPV50" s="179"/>
      <c r="VPW50" s="179"/>
      <c r="VPX50" s="179"/>
      <c r="VPY50" s="179"/>
      <c r="VPZ50" s="179"/>
      <c r="VQA50" s="179"/>
      <c r="VQB50" s="179"/>
      <c r="VQC50" s="179"/>
      <c r="VQD50" s="179"/>
      <c r="VQE50" s="179"/>
      <c r="VQF50" s="179"/>
      <c r="VQG50" s="179"/>
      <c r="VQH50" s="179"/>
      <c r="VQI50" s="179"/>
      <c r="VQJ50" s="179"/>
      <c r="VQK50" s="179"/>
      <c r="VQL50" s="179"/>
      <c r="VQM50" s="179"/>
      <c r="VQN50" s="179"/>
      <c r="VQO50" s="179"/>
      <c r="VQP50" s="179"/>
      <c r="VQQ50" s="179"/>
      <c r="VQR50" s="179"/>
      <c r="VQS50" s="179"/>
      <c r="VQT50" s="179"/>
      <c r="VQU50" s="179"/>
      <c r="VQV50" s="179"/>
      <c r="VQW50" s="179"/>
      <c r="VQX50" s="179"/>
      <c r="VQY50" s="179"/>
      <c r="VQZ50" s="179"/>
      <c r="VRA50" s="179"/>
      <c r="VRB50" s="179"/>
      <c r="VRC50" s="179"/>
      <c r="VRD50" s="179"/>
      <c r="VRE50" s="179"/>
      <c r="VRF50" s="179"/>
      <c r="VRG50" s="179"/>
      <c r="VRH50" s="179"/>
      <c r="VRI50" s="179"/>
      <c r="VRJ50" s="179"/>
      <c r="VRK50" s="179"/>
      <c r="VRL50" s="179"/>
      <c r="VRM50" s="179"/>
      <c r="VRN50" s="179"/>
      <c r="VRO50" s="179"/>
      <c r="VRP50" s="179"/>
      <c r="VRQ50" s="179"/>
      <c r="VRR50" s="179"/>
      <c r="VRS50" s="179"/>
      <c r="VRT50" s="179"/>
      <c r="VRU50" s="179"/>
      <c r="VRV50" s="179"/>
      <c r="VRW50" s="179"/>
      <c r="VRX50" s="179"/>
      <c r="VRY50" s="179"/>
      <c r="VRZ50" s="179"/>
      <c r="VSA50" s="179"/>
      <c r="VSB50" s="179"/>
      <c r="VSC50" s="179"/>
      <c r="VSD50" s="179"/>
      <c r="VSE50" s="179"/>
      <c r="VSF50" s="179"/>
      <c r="VSG50" s="179"/>
      <c r="VSH50" s="179"/>
      <c r="VSI50" s="179"/>
      <c r="VSJ50" s="179"/>
      <c r="VSK50" s="179"/>
      <c r="VSL50" s="179"/>
      <c r="VSM50" s="179"/>
      <c r="VSN50" s="179"/>
      <c r="VSO50" s="179"/>
      <c r="VSP50" s="179"/>
      <c r="VSQ50" s="179"/>
      <c r="VSR50" s="179"/>
      <c r="VSS50" s="179"/>
      <c r="VST50" s="179"/>
      <c r="VSU50" s="179"/>
      <c r="VSV50" s="179"/>
      <c r="VSW50" s="179"/>
      <c r="VSX50" s="179"/>
      <c r="VSY50" s="179"/>
      <c r="VSZ50" s="179"/>
      <c r="VTA50" s="179"/>
      <c r="VTB50" s="179"/>
      <c r="VTC50" s="179"/>
      <c r="VTD50" s="179"/>
      <c r="VTE50" s="179"/>
      <c r="VTF50" s="179"/>
      <c r="VTG50" s="179"/>
      <c r="VTH50" s="179"/>
      <c r="VTI50" s="179"/>
      <c r="VTJ50" s="179"/>
      <c r="VTK50" s="179"/>
      <c r="VTL50" s="179"/>
      <c r="VTM50" s="179"/>
      <c r="VTN50" s="179"/>
      <c r="VTO50" s="179"/>
      <c r="VTP50" s="179"/>
      <c r="VTQ50" s="179"/>
      <c r="VTR50" s="179"/>
      <c r="VTS50" s="179"/>
      <c r="VTT50" s="179"/>
      <c r="VTU50" s="179"/>
      <c r="VTV50" s="179"/>
      <c r="VTW50" s="179"/>
      <c r="VTX50" s="179"/>
      <c r="VTY50" s="179"/>
      <c r="VTZ50" s="179"/>
      <c r="VUA50" s="179"/>
      <c r="VUB50" s="179"/>
      <c r="VUC50" s="179"/>
      <c r="VUD50" s="179"/>
      <c r="VUE50" s="179"/>
      <c r="VUF50" s="179"/>
      <c r="VUG50" s="179"/>
      <c r="VUH50" s="179"/>
      <c r="VUI50" s="179"/>
      <c r="VUJ50" s="179"/>
      <c r="VUK50" s="179"/>
      <c r="VUL50" s="179"/>
      <c r="VUM50" s="179"/>
      <c r="VUN50" s="179"/>
      <c r="VUO50" s="179"/>
      <c r="VUP50" s="179"/>
      <c r="VUQ50" s="179"/>
      <c r="VUR50" s="179"/>
      <c r="VUS50" s="179"/>
      <c r="VUT50" s="179"/>
      <c r="VUU50" s="179"/>
      <c r="VUV50" s="179"/>
      <c r="VUW50" s="179"/>
      <c r="VUX50" s="179"/>
      <c r="VUY50" s="179"/>
      <c r="VUZ50" s="179"/>
      <c r="VVA50" s="179"/>
      <c r="VVB50" s="179"/>
      <c r="VVC50" s="179"/>
      <c r="VVD50" s="179"/>
      <c r="VVE50" s="179"/>
      <c r="VVF50" s="179"/>
      <c r="VVG50" s="179"/>
      <c r="VVH50" s="179"/>
      <c r="VVI50" s="179"/>
      <c r="VVJ50" s="179"/>
      <c r="VVK50" s="179"/>
      <c r="VVL50" s="179"/>
      <c r="VVM50" s="179"/>
      <c r="VVN50" s="179"/>
      <c r="VVO50" s="179"/>
      <c r="VVP50" s="179"/>
      <c r="VVQ50" s="179"/>
      <c r="VVR50" s="179"/>
      <c r="VVS50" s="179"/>
      <c r="VVT50" s="179"/>
      <c r="VVU50" s="179"/>
      <c r="VVV50" s="179"/>
      <c r="VVW50" s="179"/>
      <c r="VVX50" s="179"/>
      <c r="VVY50" s="179"/>
      <c r="VVZ50" s="179"/>
      <c r="VWA50" s="179"/>
      <c r="VWB50" s="179"/>
      <c r="VWC50" s="179"/>
      <c r="VWD50" s="179"/>
      <c r="VWE50" s="179"/>
      <c r="VWF50" s="179"/>
      <c r="VWG50" s="179"/>
      <c r="VWH50" s="179"/>
      <c r="VWI50" s="179"/>
      <c r="VWJ50" s="179"/>
      <c r="VWK50" s="179"/>
      <c r="VWL50" s="179"/>
      <c r="VWM50" s="179"/>
      <c r="VWN50" s="179"/>
      <c r="VWO50" s="179"/>
      <c r="VWP50" s="179"/>
      <c r="VWQ50" s="179"/>
      <c r="VWR50" s="179"/>
      <c r="VWS50" s="179"/>
      <c r="VWT50" s="179"/>
      <c r="VWU50" s="179"/>
      <c r="VWV50" s="179"/>
      <c r="VWW50" s="179"/>
      <c r="VWX50" s="179"/>
      <c r="VWY50" s="179"/>
      <c r="VWZ50" s="179"/>
      <c r="VXA50" s="179"/>
      <c r="VXB50" s="179"/>
      <c r="VXC50" s="179"/>
      <c r="VXD50" s="179"/>
      <c r="VXE50" s="179"/>
      <c r="VXF50" s="179"/>
      <c r="VXG50" s="179"/>
      <c r="VXH50" s="179"/>
      <c r="VXI50" s="179"/>
      <c r="VXJ50" s="179"/>
      <c r="VXK50" s="179"/>
      <c r="VXL50" s="179"/>
      <c r="VXM50" s="179"/>
      <c r="VXN50" s="179"/>
      <c r="VXO50" s="179"/>
      <c r="VXP50" s="179"/>
      <c r="VXQ50" s="179"/>
      <c r="VXR50" s="179"/>
      <c r="VXS50" s="179"/>
      <c r="VXT50" s="179"/>
      <c r="VXU50" s="179"/>
      <c r="VXV50" s="179"/>
      <c r="VXW50" s="179"/>
      <c r="VXX50" s="179"/>
      <c r="VXY50" s="179"/>
      <c r="VXZ50" s="179"/>
      <c r="VYA50" s="179"/>
      <c r="VYB50" s="179"/>
      <c r="VYC50" s="179"/>
      <c r="VYD50" s="179"/>
      <c r="VYE50" s="179"/>
      <c r="VYF50" s="179"/>
      <c r="VYG50" s="179"/>
      <c r="VYH50" s="179"/>
      <c r="VYI50" s="179"/>
      <c r="VYJ50" s="179"/>
      <c r="VYK50" s="179"/>
      <c r="VYL50" s="179"/>
      <c r="VYM50" s="179"/>
      <c r="VYN50" s="179"/>
      <c r="VYO50" s="179"/>
      <c r="VYP50" s="179"/>
      <c r="VYQ50" s="179"/>
      <c r="VYR50" s="179"/>
      <c r="VYS50" s="179"/>
      <c r="VYT50" s="179"/>
      <c r="VYU50" s="179"/>
      <c r="VYV50" s="179"/>
      <c r="VYW50" s="179"/>
      <c r="VYX50" s="179"/>
      <c r="VYY50" s="179"/>
      <c r="VYZ50" s="179"/>
      <c r="VZA50" s="179"/>
      <c r="VZB50" s="179"/>
      <c r="VZC50" s="179"/>
      <c r="VZD50" s="179"/>
      <c r="VZE50" s="179"/>
      <c r="VZF50" s="179"/>
      <c r="VZG50" s="179"/>
      <c r="VZH50" s="179"/>
      <c r="VZI50" s="179"/>
      <c r="VZJ50" s="179"/>
      <c r="VZK50" s="179"/>
      <c r="VZL50" s="179"/>
      <c r="VZM50" s="179"/>
      <c r="VZN50" s="179"/>
      <c r="VZO50" s="179"/>
      <c r="VZP50" s="179"/>
      <c r="VZQ50" s="179"/>
      <c r="VZR50" s="179"/>
      <c r="VZS50" s="179"/>
      <c r="VZT50" s="179"/>
      <c r="VZU50" s="179"/>
      <c r="VZV50" s="179"/>
      <c r="VZW50" s="179"/>
      <c r="VZX50" s="179"/>
      <c r="VZY50" s="179"/>
      <c r="VZZ50" s="179"/>
      <c r="WAA50" s="179"/>
      <c r="WAB50" s="179"/>
      <c r="WAC50" s="179"/>
      <c r="WAD50" s="179"/>
      <c r="WAE50" s="179"/>
      <c r="WAF50" s="179"/>
      <c r="WAG50" s="179"/>
      <c r="WAH50" s="179"/>
      <c r="WAI50" s="179"/>
      <c r="WAJ50" s="179"/>
      <c r="WAK50" s="179"/>
      <c r="WAL50" s="179"/>
      <c r="WAM50" s="179"/>
      <c r="WAN50" s="179"/>
      <c r="WAO50" s="179"/>
      <c r="WAP50" s="179"/>
      <c r="WAQ50" s="179"/>
      <c r="WAR50" s="179"/>
      <c r="WAS50" s="179"/>
      <c r="WAT50" s="179"/>
      <c r="WAU50" s="179"/>
      <c r="WAV50" s="179"/>
      <c r="WAW50" s="179"/>
      <c r="WAX50" s="179"/>
      <c r="WAY50" s="179"/>
      <c r="WAZ50" s="179"/>
      <c r="WBA50" s="179"/>
      <c r="WBB50" s="179"/>
      <c r="WBC50" s="179"/>
      <c r="WBD50" s="179"/>
      <c r="WBE50" s="179"/>
      <c r="WBF50" s="179"/>
      <c r="WBG50" s="179"/>
      <c r="WBH50" s="179"/>
      <c r="WBI50" s="179"/>
      <c r="WBJ50" s="179"/>
      <c r="WBK50" s="179"/>
      <c r="WBL50" s="179"/>
      <c r="WBM50" s="179"/>
      <c r="WBN50" s="179"/>
      <c r="WBO50" s="179"/>
      <c r="WBP50" s="179"/>
      <c r="WBQ50" s="179"/>
      <c r="WBR50" s="179"/>
      <c r="WBS50" s="179"/>
      <c r="WBT50" s="179"/>
      <c r="WBU50" s="179"/>
      <c r="WBV50" s="179"/>
      <c r="WBW50" s="179"/>
      <c r="WBX50" s="179"/>
      <c r="WBY50" s="179"/>
      <c r="WBZ50" s="179"/>
      <c r="WCA50" s="179"/>
      <c r="WCB50" s="179"/>
      <c r="WCC50" s="179"/>
      <c r="WCD50" s="179"/>
      <c r="WCE50" s="179"/>
      <c r="WCF50" s="179"/>
      <c r="WCG50" s="179"/>
      <c r="WCH50" s="179"/>
      <c r="WCI50" s="179"/>
      <c r="WCJ50" s="179"/>
      <c r="WCK50" s="179"/>
      <c r="WCL50" s="179"/>
      <c r="WCM50" s="179"/>
      <c r="WCN50" s="179"/>
      <c r="WCO50" s="179"/>
      <c r="WCP50" s="179"/>
      <c r="WCQ50" s="179"/>
      <c r="WCR50" s="179"/>
      <c r="WCS50" s="179"/>
      <c r="WCT50" s="179"/>
      <c r="WCU50" s="179"/>
      <c r="WCV50" s="179"/>
      <c r="WCW50" s="179"/>
      <c r="WCX50" s="179"/>
      <c r="WCY50" s="179"/>
      <c r="WCZ50" s="179"/>
      <c r="WDA50" s="179"/>
      <c r="WDB50" s="179"/>
      <c r="WDC50" s="179"/>
      <c r="WDD50" s="179"/>
      <c r="WDE50" s="179"/>
      <c r="WDF50" s="179"/>
      <c r="WDG50" s="179"/>
      <c r="WDH50" s="179"/>
      <c r="WDI50" s="179"/>
      <c r="WDJ50" s="179"/>
      <c r="WDK50" s="179"/>
      <c r="WDL50" s="179"/>
      <c r="WDM50" s="179"/>
      <c r="WDN50" s="179"/>
      <c r="WDO50" s="179"/>
      <c r="WDP50" s="179"/>
      <c r="WDQ50" s="179"/>
      <c r="WDR50" s="179"/>
      <c r="WDS50" s="179"/>
      <c r="WDT50" s="179"/>
      <c r="WDU50" s="179"/>
      <c r="WDV50" s="179"/>
      <c r="WDW50" s="179"/>
      <c r="WDX50" s="179"/>
      <c r="WDY50" s="179"/>
      <c r="WDZ50" s="179"/>
      <c r="WEA50" s="179"/>
      <c r="WEB50" s="179"/>
      <c r="WEC50" s="179"/>
      <c r="WED50" s="179"/>
      <c r="WEE50" s="179"/>
      <c r="WEF50" s="179"/>
      <c r="WEG50" s="179"/>
      <c r="WEH50" s="179"/>
      <c r="WEI50" s="179"/>
      <c r="WEJ50" s="179"/>
      <c r="WEK50" s="179"/>
      <c r="WEL50" s="179"/>
      <c r="WEM50" s="179"/>
      <c r="WEN50" s="179"/>
      <c r="WEO50" s="179"/>
      <c r="WEP50" s="179"/>
      <c r="WEQ50" s="179"/>
      <c r="WER50" s="179"/>
      <c r="WES50" s="179"/>
      <c r="WET50" s="179"/>
      <c r="WEU50" s="179"/>
      <c r="WEV50" s="179"/>
      <c r="WEW50" s="179"/>
      <c r="WEX50" s="179"/>
      <c r="WEY50" s="179"/>
      <c r="WEZ50" s="179"/>
      <c r="WFA50" s="179"/>
      <c r="WFB50" s="179"/>
      <c r="WFC50" s="179"/>
      <c r="WFD50" s="179"/>
      <c r="WFE50" s="179"/>
      <c r="WFF50" s="179"/>
      <c r="WFG50" s="179"/>
      <c r="WFH50" s="179"/>
      <c r="WFI50" s="179"/>
      <c r="WFJ50" s="179"/>
      <c r="WFK50" s="179"/>
      <c r="WFL50" s="179"/>
      <c r="WFM50" s="179"/>
      <c r="WFN50" s="179"/>
      <c r="WFO50" s="179"/>
      <c r="WFP50" s="179"/>
      <c r="WFQ50" s="179"/>
      <c r="WFR50" s="179"/>
      <c r="WFS50" s="179"/>
      <c r="WFT50" s="179"/>
      <c r="WFU50" s="179"/>
      <c r="WFV50" s="179"/>
      <c r="WFW50" s="179"/>
      <c r="WFX50" s="179"/>
      <c r="WFY50" s="179"/>
      <c r="WFZ50" s="179"/>
      <c r="WGA50" s="179"/>
      <c r="WGB50" s="179"/>
      <c r="WGC50" s="179"/>
      <c r="WGD50" s="179"/>
      <c r="WGE50" s="179"/>
      <c r="WGF50" s="179"/>
      <c r="WGG50" s="179"/>
      <c r="WGH50" s="179"/>
      <c r="WGI50" s="179"/>
      <c r="WGJ50" s="179"/>
      <c r="WGK50" s="179"/>
      <c r="WGL50" s="179"/>
      <c r="WGM50" s="179"/>
      <c r="WGN50" s="179"/>
      <c r="WGO50" s="179"/>
      <c r="WGP50" s="179"/>
      <c r="WGQ50" s="179"/>
      <c r="WGR50" s="179"/>
      <c r="WGS50" s="179"/>
      <c r="WGT50" s="179"/>
      <c r="WGU50" s="179"/>
      <c r="WGV50" s="179"/>
      <c r="WGW50" s="179"/>
      <c r="WGX50" s="179"/>
      <c r="WGY50" s="179"/>
      <c r="WGZ50" s="179"/>
      <c r="WHA50" s="179"/>
      <c r="WHB50" s="179"/>
      <c r="WHC50" s="179"/>
      <c r="WHD50" s="179"/>
      <c r="WHE50" s="179"/>
      <c r="WHF50" s="179"/>
      <c r="WHG50" s="179"/>
      <c r="WHH50" s="179"/>
      <c r="WHI50" s="179"/>
      <c r="WHJ50" s="179"/>
      <c r="WHK50" s="179"/>
      <c r="WHL50" s="179"/>
      <c r="WHM50" s="179"/>
      <c r="WHN50" s="179"/>
      <c r="WHO50" s="179"/>
      <c r="WHP50" s="179"/>
      <c r="WHQ50" s="179"/>
      <c r="WHR50" s="179"/>
      <c r="WHS50" s="179"/>
      <c r="WHT50" s="179"/>
      <c r="WHU50" s="179"/>
      <c r="WHV50" s="179"/>
      <c r="WHW50" s="179"/>
      <c r="WHX50" s="179"/>
      <c r="WHY50" s="179"/>
      <c r="WHZ50" s="179"/>
      <c r="WIA50" s="179"/>
      <c r="WIB50" s="179"/>
      <c r="WIC50" s="179"/>
      <c r="WID50" s="179"/>
      <c r="WIE50" s="179"/>
      <c r="WIF50" s="179"/>
      <c r="WIG50" s="179"/>
      <c r="WIH50" s="179"/>
      <c r="WII50" s="179"/>
      <c r="WIJ50" s="179"/>
      <c r="WIK50" s="179"/>
      <c r="WIL50" s="179"/>
      <c r="WIM50" s="179"/>
      <c r="WIN50" s="179"/>
      <c r="WIO50" s="179"/>
      <c r="WIP50" s="179"/>
      <c r="WIQ50" s="179"/>
      <c r="WIR50" s="179"/>
      <c r="WIS50" s="179"/>
      <c r="WIT50" s="179"/>
      <c r="WIU50" s="179"/>
      <c r="WIV50" s="179"/>
      <c r="WIW50" s="179"/>
      <c r="WIX50" s="179"/>
      <c r="WIY50" s="179"/>
      <c r="WIZ50" s="179"/>
      <c r="WJA50" s="179"/>
      <c r="WJB50" s="179"/>
      <c r="WJC50" s="179"/>
      <c r="WJD50" s="179"/>
      <c r="WJE50" s="179"/>
      <c r="WJF50" s="179"/>
      <c r="WJG50" s="179"/>
      <c r="WJH50" s="179"/>
      <c r="WJI50" s="179"/>
      <c r="WJJ50" s="179"/>
      <c r="WJK50" s="179"/>
      <c r="WJL50" s="179"/>
      <c r="WJM50" s="179"/>
      <c r="WJN50" s="179"/>
      <c r="WJO50" s="179"/>
      <c r="WJP50" s="179"/>
      <c r="WJQ50" s="179"/>
      <c r="WJR50" s="179"/>
      <c r="WJS50" s="179"/>
      <c r="WJT50" s="179"/>
      <c r="WJU50" s="179"/>
      <c r="WJV50" s="179"/>
      <c r="WJW50" s="179"/>
      <c r="WJX50" s="179"/>
      <c r="WJY50" s="179"/>
      <c r="WJZ50" s="179"/>
      <c r="WKA50" s="179"/>
      <c r="WKB50" s="179"/>
      <c r="WKC50" s="179"/>
      <c r="WKD50" s="179"/>
      <c r="WKE50" s="179"/>
      <c r="WKF50" s="179"/>
      <c r="WKG50" s="179"/>
      <c r="WKH50" s="179"/>
      <c r="WKI50" s="179"/>
      <c r="WKJ50" s="179"/>
      <c r="WKK50" s="179"/>
      <c r="WKL50" s="179"/>
      <c r="WKM50" s="179"/>
      <c r="WKN50" s="179"/>
      <c r="WKO50" s="179"/>
      <c r="WKP50" s="179"/>
      <c r="WKQ50" s="179"/>
      <c r="WKR50" s="179"/>
      <c r="WKS50" s="179"/>
      <c r="WKT50" s="179"/>
      <c r="WKU50" s="179"/>
      <c r="WKV50" s="179"/>
      <c r="WKW50" s="179"/>
      <c r="WKX50" s="179"/>
      <c r="WKY50" s="179"/>
      <c r="WKZ50" s="179"/>
      <c r="WLA50" s="179"/>
      <c r="WLB50" s="179"/>
      <c r="WLC50" s="179"/>
      <c r="WLD50" s="179"/>
      <c r="WLE50" s="179"/>
      <c r="WLF50" s="179"/>
      <c r="WLG50" s="179"/>
      <c r="WLH50" s="179"/>
      <c r="WLI50" s="179"/>
      <c r="WLJ50" s="179"/>
      <c r="WLK50" s="179"/>
      <c r="WLL50" s="179"/>
      <c r="WLM50" s="179"/>
      <c r="WLN50" s="179"/>
      <c r="WLO50" s="179"/>
      <c r="WLP50" s="179"/>
      <c r="WLQ50" s="179"/>
      <c r="WLR50" s="179"/>
      <c r="WLS50" s="179"/>
      <c r="WLT50" s="179"/>
      <c r="WLU50" s="179"/>
      <c r="WLV50" s="179"/>
      <c r="WLW50" s="179"/>
      <c r="WLX50" s="179"/>
      <c r="WLY50" s="179"/>
      <c r="WLZ50" s="179"/>
      <c r="WMA50" s="179"/>
      <c r="WMB50" s="179"/>
      <c r="WMC50" s="179"/>
      <c r="WMD50" s="179"/>
      <c r="WME50" s="179"/>
      <c r="WMF50" s="179"/>
      <c r="WMG50" s="179"/>
      <c r="WMH50" s="179"/>
      <c r="WMI50" s="179"/>
      <c r="WMJ50" s="179"/>
      <c r="WMK50" s="179"/>
      <c r="WML50" s="179"/>
      <c r="WMM50" s="179"/>
      <c r="WMN50" s="179"/>
      <c r="WMO50" s="179"/>
      <c r="WMP50" s="179"/>
      <c r="WMQ50" s="179"/>
      <c r="WMR50" s="179"/>
      <c r="WMS50" s="179"/>
      <c r="WMT50" s="179"/>
      <c r="WMU50" s="179"/>
      <c r="WMV50" s="179"/>
      <c r="WMW50" s="179"/>
      <c r="WMX50" s="179"/>
      <c r="WMY50" s="179"/>
      <c r="WMZ50" s="179"/>
      <c r="WNA50" s="179"/>
      <c r="WNB50" s="179"/>
      <c r="WNC50" s="179"/>
      <c r="WND50" s="179"/>
      <c r="WNE50" s="179"/>
      <c r="WNF50" s="179"/>
      <c r="WNG50" s="179"/>
      <c r="WNH50" s="179"/>
      <c r="WNI50" s="179"/>
      <c r="WNJ50" s="179"/>
      <c r="WNK50" s="179"/>
      <c r="WNL50" s="179"/>
      <c r="WNM50" s="179"/>
      <c r="WNN50" s="179"/>
      <c r="WNO50" s="179"/>
      <c r="WNP50" s="179"/>
      <c r="WNQ50" s="179"/>
      <c r="WNR50" s="179"/>
      <c r="WNS50" s="179"/>
      <c r="WNT50" s="179"/>
      <c r="WNU50" s="179"/>
      <c r="WNV50" s="179"/>
      <c r="WNW50" s="179"/>
      <c r="WNX50" s="179"/>
      <c r="WNY50" s="179"/>
      <c r="WNZ50" s="179"/>
      <c r="WOA50" s="179"/>
      <c r="WOB50" s="179"/>
      <c r="WOC50" s="179"/>
      <c r="WOD50" s="179"/>
      <c r="WOE50" s="179"/>
      <c r="WOF50" s="179"/>
      <c r="WOG50" s="179"/>
      <c r="WOH50" s="179"/>
      <c r="WOI50" s="179"/>
      <c r="WOJ50" s="179"/>
      <c r="WOK50" s="179"/>
      <c r="WOL50" s="179"/>
      <c r="WOM50" s="179"/>
      <c r="WON50" s="179"/>
      <c r="WOO50" s="179"/>
      <c r="WOP50" s="179"/>
      <c r="WOQ50" s="179"/>
      <c r="WOR50" s="179"/>
      <c r="WOS50" s="179"/>
      <c r="WOT50" s="179"/>
      <c r="WOU50" s="179"/>
      <c r="WOV50" s="179"/>
      <c r="WOW50" s="179"/>
      <c r="WOX50" s="179"/>
      <c r="WOY50" s="179"/>
      <c r="WOZ50" s="179"/>
      <c r="WPA50" s="179"/>
      <c r="WPB50" s="179"/>
      <c r="WPC50" s="179"/>
      <c r="WPD50" s="179"/>
      <c r="WPE50" s="179"/>
      <c r="WPF50" s="179"/>
      <c r="WPG50" s="179"/>
      <c r="WPH50" s="179"/>
      <c r="WPI50" s="179"/>
      <c r="WPJ50" s="179"/>
      <c r="WPK50" s="179"/>
      <c r="WPL50" s="179"/>
      <c r="WPM50" s="179"/>
      <c r="WPN50" s="179"/>
      <c r="WPO50" s="179"/>
      <c r="WPP50" s="179"/>
      <c r="WPQ50" s="179"/>
      <c r="WPR50" s="179"/>
      <c r="WPS50" s="179"/>
      <c r="WPT50" s="179"/>
      <c r="WPU50" s="179"/>
      <c r="WPV50" s="179"/>
      <c r="WPW50" s="179"/>
      <c r="WPX50" s="179"/>
      <c r="WPY50" s="179"/>
      <c r="WPZ50" s="179"/>
      <c r="WQA50" s="179"/>
      <c r="WQB50" s="179"/>
      <c r="WQC50" s="179"/>
      <c r="WQD50" s="179"/>
      <c r="WQE50" s="179"/>
      <c r="WQF50" s="179"/>
      <c r="WQG50" s="179"/>
      <c r="WQH50" s="179"/>
      <c r="WQI50" s="179"/>
      <c r="WQJ50" s="179"/>
      <c r="WQK50" s="179"/>
      <c r="WQL50" s="179"/>
      <c r="WQM50" s="179"/>
      <c r="WQN50" s="179"/>
      <c r="WQO50" s="179"/>
      <c r="WQP50" s="179"/>
      <c r="WQQ50" s="179"/>
      <c r="WQR50" s="179"/>
      <c r="WQS50" s="179"/>
      <c r="WQT50" s="179"/>
      <c r="WQU50" s="179"/>
      <c r="WQV50" s="179"/>
      <c r="WQW50" s="179"/>
      <c r="WQX50" s="179"/>
      <c r="WQY50" s="179"/>
      <c r="WQZ50" s="179"/>
      <c r="WRA50" s="179"/>
      <c r="WRB50" s="179"/>
      <c r="WRC50" s="179"/>
      <c r="WRD50" s="179"/>
      <c r="WRE50" s="179"/>
      <c r="WRF50" s="179"/>
      <c r="WRG50" s="179"/>
      <c r="WRH50" s="179"/>
      <c r="WRI50" s="179"/>
      <c r="WRJ50" s="179"/>
      <c r="WRK50" s="179"/>
      <c r="WRL50" s="179"/>
      <c r="WRM50" s="179"/>
      <c r="WRN50" s="179"/>
      <c r="WRO50" s="179"/>
      <c r="WRP50" s="179"/>
      <c r="WRQ50" s="179"/>
      <c r="WRR50" s="179"/>
      <c r="WRS50" s="179"/>
      <c r="WRT50" s="179"/>
      <c r="WRU50" s="179"/>
      <c r="WRV50" s="179"/>
      <c r="WRW50" s="179"/>
      <c r="WRX50" s="179"/>
      <c r="WRY50" s="179"/>
      <c r="WRZ50" s="179"/>
      <c r="WSA50" s="179"/>
      <c r="WSB50" s="179"/>
      <c r="WSC50" s="179"/>
      <c r="WSD50" s="179"/>
      <c r="WSE50" s="179"/>
      <c r="WSF50" s="179"/>
      <c r="WSG50" s="179"/>
      <c r="WSH50" s="179"/>
      <c r="WSI50" s="179"/>
      <c r="WSJ50" s="179"/>
      <c r="WSK50" s="179"/>
      <c r="WSL50" s="179"/>
      <c r="WSM50" s="179"/>
      <c r="WSN50" s="179"/>
      <c r="WSO50" s="179"/>
      <c r="WSP50" s="179"/>
      <c r="WSQ50" s="179"/>
      <c r="WSR50" s="179"/>
      <c r="WSS50" s="179"/>
      <c r="WST50" s="179"/>
      <c r="WSU50" s="179"/>
      <c r="WSV50" s="179"/>
      <c r="WSW50" s="179"/>
      <c r="WSX50" s="179"/>
      <c r="WSY50" s="179"/>
      <c r="WSZ50" s="179"/>
      <c r="WTA50" s="179"/>
      <c r="WTB50" s="179"/>
      <c r="WTC50" s="179"/>
      <c r="WTD50" s="179"/>
      <c r="WTE50" s="179"/>
      <c r="WTF50" s="179"/>
      <c r="WTG50" s="179"/>
      <c r="WTH50" s="179"/>
      <c r="WTI50" s="179"/>
      <c r="WTJ50" s="179"/>
      <c r="WTK50" s="179"/>
      <c r="WTL50" s="179"/>
      <c r="WTM50" s="179"/>
      <c r="WTN50" s="179"/>
      <c r="WTO50" s="179"/>
      <c r="WTP50" s="179"/>
      <c r="WTQ50" s="179"/>
      <c r="WTR50" s="179"/>
      <c r="WTS50" s="179"/>
      <c r="WTT50" s="179"/>
      <c r="WTU50" s="179"/>
      <c r="WTV50" s="179"/>
      <c r="WTW50" s="179"/>
      <c r="WTX50" s="179"/>
      <c r="WTY50" s="179"/>
      <c r="WTZ50" s="179"/>
      <c r="WUA50" s="179"/>
      <c r="WUB50" s="179"/>
      <c r="WUC50" s="179"/>
      <c r="WUD50" s="179"/>
      <c r="WUE50" s="179"/>
      <c r="WUF50" s="179"/>
      <c r="WUG50" s="179"/>
      <c r="WUH50" s="179"/>
      <c r="WUI50" s="179"/>
      <c r="WUJ50" s="179"/>
      <c r="WUK50" s="179"/>
      <c r="WUL50" s="179"/>
      <c r="WUM50" s="179"/>
      <c r="WUN50" s="179"/>
      <c r="WUO50" s="179"/>
      <c r="WUP50" s="179"/>
      <c r="WUQ50" s="179"/>
      <c r="WUR50" s="179"/>
      <c r="WUS50" s="179"/>
      <c r="WUT50" s="179"/>
      <c r="WUU50" s="179"/>
      <c r="WUV50" s="179"/>
      <c r="WUW50" s="179"/>
      <c r="WUX50" s="179"/>
      <c r="WUY50" s="179"/>
      <c r="WUZ50" s="179"/>
      <c r="WVA50" s="179"/>
      <c r="WVB50" s="179"/>
      <c r="WVC50" s="179"/>
      <c r="WVD50" s="179"/>
      <c r="WVE50" s="179"/>
      <c r="WVF50" s="179"/>
      <c r="WVG50" s="179"/>
      <c r="WVH50" s="179"/>
      <c r="WVI50" s="179"/>
      <c r="WVJ50" s="179"/>
      <c r="WVK50" s="179"/>
      <c r="WVL50" s="179"/>
      <c r="WVM50" s="179"/>
      <c r="WVN50" s="179"/>
      <c r="WVO50" s="179"/>
      <c r="WVP50" s="179"/>
      <c r="WVQ50" s="179"/>
      <c r="WVR50" s="179"/>
      <c r="WVS50" s="179"/>
      <c r="WVT50" s="179"/>
      <c r="WVU50" s="179"/>
      <c r="WVV50" s="179"/>
      <c r="WVW50" s="179"/>
      <c r="WVX50" s="179"/>
      <c r="WVY50" s="179"/>
      <c r="WVZ50" s="179"/>
      <c r="WWA50" s="179"/>
      <c r="WWB50" s="179"/>
      <c r="WWC50" s="179"/>
      <c r="WWD50" s="179"/>
      <c r="WWE50" s="179"/>
      <c r="WWF50" s="179"/>
      <c r="WWG50" s="179"/>
      <c r="WWH50" s="179"/>
      <c r="WWI50" s="179"/>
      <c r="WWJ50" s="179"/>
      <c r="WWK50" s="179"/>
      <c r="WWL50" s="179"/>
      <c r="WWM50" s="179"/>
      <c r="WWN50" s="179"/>
      <c r="WWO50" s="179"/>
      <c r="WWP50" s="179"/>
      <c r="WWQ50" s="179"/>
      <c r="WWR50" s="179"/>
      <c r="WWS50" s="179"/>
      <c r="WWT50" s="179"/>
      <c r="WWU50" s="179"/>
      <c r="WWV50" s="179"/>
      <c r="WWW50" s="179"/>
      <c r="WWX50" s="179"/>
      <c r="WWY50" s="179"/>
      <c r="WWZ50" s="179"/>
      <c r="WXA50" s="179"/>
      <c r="WXB50" s="179"/>
      <c r="WXC50" s="179"/>
      <c r="WXD50" s="179"/>
      <c r="WXE50" s="179"/>
      <c r="WXF50" s="179"/>
      <c r="WXG50" s="179"/>
      <c r="WXH50" s="179"/>
      <c r="WXI50" s="179"/>
      <c r="WXJ50" s="179"/>
      <c r="WXK50" s="179"/>
      <c r="WXL50" s="179"/>
      <c r="WXM50" s="179"/>
      <c r="WXN50" s="179"/>
      <c r="WXO50" s="179"/>
      <c r="WXP50" s="179"/>
      <c r="WXQ50" s="179"/>
      <c r="WXR50" s="179"/>
      <c r="WXS50" s="179"/>
      <c r="WXT50" s="179"/>
      <c r="WXU50" s="179"/>
      <c r="WXV50" s="179"/>
      <c r="WXW50" s="179"/>
      <c r="WXX50" s="179"/>
      <c r="WXY50" s="179"/>
      <c r="WXZ50" s="179"/>
      <c r="WYA50" s="179"/>
      <c r="WYB50" s="179"/>
      <c r="WYC50" s="179"/>
      <c r="WYD50" s="179"/>
      <c r="WYE50" s="179"/>
      <c r="WYF50" s="179"/>
      <c r="WYG50" s="179"/>
      <c r="WYH50" s="179"/>
      <c r="WYI50" s="179"/>
      <c r="WYJ50" s="179"/>
      <c r="WYK50" s="179"/>
      <c r="WYL50" s="179"/>
      <c r="WYM50" s="179"/>
      <c r="WYN50" s="179"/>
      <c r="WYO50" s="179"/>
      <c r="WYP50" s="179"/>
      <c r="WYQ50" s="179"/>
      <c r="WYR50" s="179"/>
      <c r="WYS50" s="179"/>
      <c r="WYT50" s="179"/>
      <c r="WYU50" s="179"/>
      <c r="WYV50" s="179"/>
      <c r="WYW50" s="179"/>
      <c r="WYX50" s="179"/>
      <c r="WYY50" s="179"/>
      <c r="WYZ50" s="179"/>
      <c r="WZA50" s="179"/>
      <c r="WZB50" s="179"/>
      <c r="WZC50" s="179"/>
      <c r="WZD50" s="179"/>
      <c r="WZE50" s="179"/>
      <c r="WZF50" s="179"/>
      <c r="WZG50" s="179"/>
      <c r="WZH50" s="179"/>
      <c r="WZI50" s="179"/>
      <c r="WZJ50" s="179"/>
      <c r="WZK50" s="179"/>
      <c r="WZL50" s="179"/>
      <c r="WZM50" s="179"/>
      <c r="WZN50" s="179"/>
      <c r="WZO50" s="179"/>
      <c r="WZP50" s="179"/>
      <c r="WZQ50" s="179"/>
      <c r="WZR50" s="179"/>
      <c r="WZS50" s="179"/>
      <c r="WZT50" s="179"/>
      <c r="WZU50" s="179"/>
      <c r="WZV50" s="179"/>
      <c r="WZW50" s="179"/>
      <c r="WZX50" s="179"/>
      <c r="WZY50" s="179"/>
      <c r="WZZ50" s="179"/>
      <c r="XAA50" s="179"/>
      <c r="XAB50" s="179"/>
      <c r="XAC50" s="179"/>
      <c r="XAD50" s="179"/>
      <c r="XAE50" s="179"/>
      <c r="XAF50" s="179"/>
      <c r="XAG50" s="179"/>
      <c r="XAH50" s="179"/>
      <c r="XAI50" s="179"/>
      <c r="XAJ50" s="179"/>
      <c r="XAK50" s="179"/>
      <c r="XAL50" s="179"/>
      <c r="XAM50" s="179"/>
      <c r="XAN50" s="179"/>
      <c r="XAO50" s="179"/>
      <c r="XAP50" s="179"/>
      <c r="XAQ50" s="179"/>
      <c r="XAR50" s="179"/>
      <c r="XAS50" s="179"/>
      <c r="XAT50" s="179"/>
      <c r="XAU50" s="179"/>
      <c r="XAV50" s="179"/>
      <c r="XAW50" s="179"/>
      <c r="XAX50" s="179"/>
      <c r="XAY50" s="179"/>
      <c r="XAZ50" s="179"/>
      <c r="XBA50" s="179"/>
      <c r="XBB50" s="179"/>
      <c r="XBC50" s="179"/>
      <c r="XBD50" s="179"/>
      <c r="XBE50" s="179"/>
      <c r="XBF50" s="179"/>
      <c r="XBG50" s="179"/>
      <c r="XBH50" s="179"/>
      <c r="XBI50" s="179"/>
      <c r="XBJ50" s="179"/>
      <c r="XBK50" s="179"/>
      <c r="XBL50" s="179"/>
      <c r="XBM50" s="179"/>
      <c r="XBN50" s="179"/>
      <c r="XBO50" s="179"/>
      <c r="XBP50" s="179"/>
      <c r="XBQ50" s="179"/>
      <c r="XBR50" s="179"/>
      <c r="XBS50" s="179"/>
      <c r="XBT50" s="179"/>
      <c r="XBU50" s="179"/>
      <c r="XBV50" s="179"/>
      <c r="XBW50" s="179"/>
      <c r="XBX50" s="179"/>
      <c r="XBY50" s="179"/>
      <c r="XBZ50" s="179"/>
      <c r="XCA50" s="179"/>
      <c r="XCB50" s="179"/>
      <c r="XCC50" s="179"/>
      <c r="XCD50" s="179"/>
      <c r="XCE50" s="179"/>
      <c r="XCF50" s="179"/>
      <c r="XCG50" s="179"/>
      <c r="XCH50" s="179"/>
      <c r="XCI50" s="179"/>
      <c r="XCJ50" s="179"/>
      <c r="XCK50" s="179"/>
      <c r="XCL50" s="179"/>
      <c r="XCM50" s="179"/>
      <c r="XCN50" s="179"/>
      <c r="XCO50" s="179"/>
      <c r="XCP50" s="179"/>
      <c r="XCQ50" s="179"/>
      <c r="XCR50" s="179"/>
      <c r="XCS50" s="179"/>
      <c r="XCT50" s="179"/>
      <c r="XCU50" s="179"/>
      <c r="XCV50" s="179"/>
      <c r="XCW50" s="179"/>
      <c r="XCX50" s="179"/>
      <c r="XCY50" s="179"/>
      <c r="XCZ50" s="179"/>
      <c r="XDA50" s="179"/>
      <c r="XDB50" s="179"/>
      <c r="XDC50" s="179"/>
      <c r="XDD50" s="179"/>
      <c r="XDE50" s="179"/>
      <c r="XDF50" s="179"/>
      <c r="XDG50" s="179"/>
      <c r="XDH50" s="179"/>
      <c r="XDI50" s="179"/>
      <c r="XDJ50" s="179"/>
      <c r="XDK50" s="179"/>
      <c r="XDL50" s="179"/>
      <c r="XDM50" s="179"/>
      <c r="XDN50" s="179"/>
      <c r="XDO50" s="179"/>
      <c r="XDP50" s="179"/>
      <c r="XDQ50" s="179"/>
      <c r="XDR50" s="179"/>
      <c r="XDS50" s="179"/>
      <c r="XDT50" s="179"/>
      <c r="XDU50" s="179"/>
      <c r="XDV50" s="179"/>
      <c r="XDW50" s="179"/>
      <c r="XDX50" s="179"/>
      <c r="XDY50" s="179"/>
      <c r="XDZ50" s="179"/>
      <c r="XEA50" s="179"/>
      <c r="XEB50" s="179"/>
      <c r="XEC50" s="179"/>
      <c r="XED50" s="179"/>
      <c r="XEE50" s="179"/>
      <c r="XEF50" s="179"/>
      <c r="XEG50" s="179"/>
      <c r="XEH50" s="179"/>
      <c r="XEI50" s="179"/>
      <c r="XEJ50" s="179"/>
      <c r="XEK50" s="179"/>
      <c r="XEL50" s="179"/>
      <c r="XEM50" s="179"/>
      <c r="XEN50" s="179"/>
      <c r="XEO50" s="179"/>
      <c r="XEP50" s="179"/>
      <c r="XEQ50" s="179"/>
      <c r="XER50" s="179"/>
      <c r="XES50" s="179"/>
      <c r="XET50" s="179"/>
      <c r="XEU50" s="179"/>
      <c r="XEV50" s="179"/>
      <c r="XEW50" s="179"/>
      <c r="XEX50" s="179"/>
      <c r="XEY50" s="179"/>
      <c r="XEZ50" s="179"/>
    </row>
    <row r="51" ht="37" customHeight="1" spans="1:15">
      <c r="A51" s="191" t="s">
        <v>144</v>
      </c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</row>
    <row r="52" ht="37" customHeight="1"/>
    <row r="53" ht="37" customHeight="1"/>
    <row r="54" ht="37" customHeight="1"/>
    <row r="55" ht="37" customHeight="1"/>
    <row r="56" ht="37" customHeight="1"/>
    <row r="57" ht="37" customHeight="1"/>
    <row r="58" ht="37" customHeight="1"/>
    <row r="59" ht="37" customHeight="1"/>
    <row r="60" ht="37" customHeight="1"/>
    <row r="61" ht="37" customHeight="1"/>
    <row r="62" ht="37" customHeight="1"/>
    <row r="63" ht="37" customHeight="1"/>
    <row r="64" ht="37" customHeight="1"/>
  </sheetData>
  <autoFilter ref="A4:O51">
    <extLst/>
  </autoFilter>
  <mergeCells count="9">
    <mergeCell ref="A1:O1"/>
    <mergeCell ref="A2:F2"/>
    <mergeCell ref="F3:J3"/>
    <mergeCell ref="A51:O51"/>
    <mergeCell ref="A3:A4"/>
    <mergeCell ref="B3:B4"/>
    <mergeCell ref="C3:C4"/>
    <mergeCell ref="D3:D4"/>
    <mergeCell ref="E3:E4"/>
  </mergeCells>
  <printOptions horizontalCentered="1"/>
  <pageMargins left="0.751388888888889" right="0.66875" top="0.590277777777778" bottom="0.590277777777778" header="0.5" footer="0.5"/>
  <pageSetup paperSize="9" scale="80" orientation="landscape" horizontalDpi="600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28"/>
  <sheetViews>
    <sheetView view="pageBreakPreview" zoomScale="130" zoomScaleNormal="85" workbookViewId="0">
      <pane ySplit="5" topLeftCell="A24" activePane="bottomLeft" state="frozen"/>
      <selection/>
      <selection pane="bottomLeft" activeCell="B14" sqref="B14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0" customWidth="1"/>
    <col min="5" max="5" width="8.57142857142857" style="155" customWidth="1"/>
    <col min="6" max="6" width="9.91428571428571" style="155" customWidth="1"/>
    <col min="7" max="7" width="11.0857142857143" style="155" customWidth="1"/>
    <col min="8" max="8" width="8.57142857142857" style="156" customWidth="1"/>
    <col min="9" max="9" width="5.85714285714286" style="157" customWidth="1"/>
    <col min="10" max="10" width="8.69523809523809" style="156" customWidth="1"/>
    <col min="11" max="11" width="8.57142857142857" style="156" customWidth="1"/>
    <col min="12" max="12" width="7.78095238095238" style="156" customWidth="1"/>
    <col min="13" max="13" width="3.36190476190476" style="158" customWidth="1"/>
    <col min="14" max="14" width="8.4" style="156" customWidth="1"/>
    <col min="15" max="15" width="11.1714285714286" style="159" customWidth="1"/>
    <col min="16" max="16" width="12.7714285714286" style="158" customWidth="1"/>
    <col min="17" max="17" width="9" style="28"/>
    <col min="18" max="20" width="9" style="22"/>
    <col min="21" max="16381" width="9" style="20"/>
  </cols>
  <sheetData>
    <row r="1" s="19" customFormat="1" ht="41" customHeight="1" spans="1:20">
      <c r="A1" s="29" t="s">
        <v>145</v>
      </c>
      <c r="B1" s="29"/>
      <c r="C1" s="29"/>
      <c r="D1" s="29"/>
      <c r="E1" s="160"/>
      <c r="F1" s="160"/>
      <c r="G1" s="160"/>
      <c r="H1" s="160"/>
      <c r="I1" s="168"/>
      <c r="J1" s="160"/>
      <c r="K1" s="160"/>
      <c r="L1" s="160"/>
      <c r="M1" s="160"/>
      <c r="N1" s="160"/>
      <c r="O1" s="160"/>
      <c r="P1" s="160"/>
      <c r="Q1" s="68"/>
      <c r="R1" s="69"/>
      <c r="S1" s="69"/>
      <c r="T1" s="69"/>
    </row>
    <row r="2" s="19" customFormat="1" ht="24" customHeight="1" spans="1:20">
      <c r="A2" s="51" t="s">
        <v>43</v>
      </c>
      <c r="B2" s="51"/>
      <c r="C2" s="51"/>
      <c r="D2" s="51"/>
      <c r="E2" s="170"/>
      <c r="F2" s="170"/>
      <c r="G2" s="161"/>
      <c r="H2" s="161"/>
      <c r="I2" s="169"/>
      <c r="J2" s="161"/>
      <c r="K2" s="161"/>
      <c r="L2" s="161"/>
      <c r="M2" s="170"/>
      <c r="N2" s="161"/>
      <c r="O2" s="161"/>
      <c r="P2" s="170"/>
      <c r="Q2" s="68"/>
      <c r="R2" s="69"/>
      <c r="S2" s="69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6" t="s">
        <v>46</v>
      </c>
      <c r="E3" s="42" t="s">
        <v>47</v>
      </c>
      <c r="F3" s="42" t="s">
        <v>48</v>
      </c>
      <c r="G3" s="42"/>
      <c r="H3" s="42"/>
      <c r="I3" s="171"/>
      <c r="J3" s="42"/>
      <c r="K3" s="42"/>
      <c r="L3" s="42"/>
      <c r="M3" s="163" t="s">
        <v>49</v>
      </c>
      <c r="N3" s="42"/>
      <c r="O3" s="42" t="s">
        <v>50</v>
      </c>
      <c r="P3" s="163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6"/>
      <c r="E4" s="42"/>
      <c r="F4" s="42" t="s">
        <v>53</v>
      </c>
      <c r="G4" s="42" t="s">
        <v>54</v>
      </c>
      <c r="H4" s="42" t="s">
        <v>55</v>
      </c>
      <c r="I4" s="171" t="s">
        <v>56</v>
      </c>
      <c r="J4" s="42" t="s">
        <v>57</v>
      </c>
      <c r="K4" s="42" t="s">
        <v>58</v>
      </c>
      <c r="L4" s="42" t="s">
        <v>59</v>
      </c>
      <c r="M4" s="163"/>
      <c r="N4" s="42"/>
      <c r="O4" s="42"/>
      <c r="P4" s="163"/>
      <c r="Q4" s="68"/>
      <c r="R4" s="69"/>
      <c r="S4" s="69"/>
      <c r="T4" s="69"/>
    </row>
    <row r="5" s="19" customFormat="1" ht="11.25" spans="1:20">
      <c r="A5" s="35"/>
      <c r="B5" s="36"/>
      <c r="C5" s="36"/>
      <c r="D5" s="36"/>
      <c r="E5" s="42"/>
      <c r="F5" s="42"/>
      <c r="G5" s="42" t="s">
        <v>60</v>
      </c>
      <c r="H5" s="42" t="s">
        <v>61</v>
      </c>
      <c r="I5" s="171" t="s">
        <v>62</v>
      </c>
      <c r="J5" s="42"/>
      <c r="K5" s="171">
        <v>0.06</v>
      </c>
      <c r="L5" s="171">
        <v>0.09</v>
      </c>
      <c r="M5" s="163"/>
      <c r="N5" s="42"/>
      <c r="O5" s="42"/>
      <c r="P5" s="163"/>
      <c r="Q5" s="68"/>
      <c r="R5" s="69"/>
      <c r="S5" s="69"/>
      <c r="T5" s="69"/>
    </row>
    <row r="6" s="19" customFormat="1" ht="16" customHeight="1" spans="1:20">
      <c r="A6" s="35"/>
      <c r="B6" s="162" t="s">
        <v>146</v>
      </c>
      <c r="C6" s="36"/>
      <c r="D6" s="36"/>
      <c r="E6" s="42"/>
      <c r="F6" s="42"/>
      <c r="G6" s="42"/>
      <c r="H6" s="42"/>
      <c r="I6" s="171"/>
      <c r="J6" s="42"/>
      <c r="K6" s="42"/>
      <c r="L6" s="42"/>
      <c r="M6" s="172"/>
      <c r="N6" s="42"/>
      <c r="O6" s="59"/>
      <c r="P6" s="163"/>
      <c r="Q6" s="68"/>
      <c r="R6" s="69"/>
      <c r="S6" s="69"/>
      <c r="T6" s="69"/>
    </row>
    <row r="7" s="19" customFormat="1" ht="81" customHeight="1" outlineLevel="1" spans="1:17">
      <c r="A7" s="35">
        <f>+IF(D7="","",COUNTA($D$7:D7))</f>
        <v>1</v>
      </c>
      <c r="B7" s="36" t="s">
        <v>147</v>
      </c>
      <c r="C7" s="36" t="s">
        <v>148</v>
      </c>
      <c r="D7" s="36" t="s">
        <v>66</v>
      </c>
      <c r="E7" s="296">
        <v>-10.92</v>
      </c>
      <c r="F7" s="42">
        <v>150</v>
      </c>
      <c r="G7" s="42">
        <v>353.5</v>
      </c>
      <c r="H7" s="42">
        <v>350</v>
      </c>
      <c r="I7" s="171">
        <v>0.01</v>
      </c>
      <c r="J7" s="42">
        <v>165</v>
      </c>
      <c r="K7" s="59">
        <f>(F7+G7+J7)*$K$5</f>
        <v>40.11</v>
      </c>
      <c r="L7" s="59">
        <f>(F7+G7+J7+K7)*$L$5</f>
        <v>63.7749</v>
      </c>
      <c r="M7" s="60">
        <f t="shared" ref="M7:M14" si="0">F7+G7+J7+K7+L7</f>
        <v>772.3849</v>
      </c>
      <c r="N7" s="61"/>
      <c r="O7" s="59">
        <f>E7*M7</f>
        <v>-8434.443108</v>
      </c>
      <c r="P7" s="163" t="s">
        <v>149</v>
      </c>
      <c r="Q7" s="19" t="s">
        <v>150</v>
      </c>
    </row>
    <row r="8" s="19" customFormat="1" ht="82" customHeight="1" outlineLevel="1" spans="1:17">
      <c r="A8" s="35">
        <f>+IF(D8="","",COUNTA($D$7:D8))</f>
        <v>2</v>
      </c>
      <c r="B8" s="36" t="s">
        <v>151</v>
      </c>
      <c r="C8" s="36" t="s">
        <v>152</v>
      </c>
      <c r="D8" s="36" t="s">
        <v>66</v>
      </c>
      <c r="E8" s="296">
        <v>-13</v>
      </c>
      <c r="F8" s="42">
        <v>115</v>
      </c>
      <c r="G8" s="42">
        <v>2730</v>
      </c>
      <c r="H8" s="42">
        <v>2600</v>
      </c>
      <c r="I8" s="171">
        <v>0.05</v>
      </c>
      <c r="J8" s="42">
        <v>45</v>
      </c>
      <c r="K8" s="59">
        <f>(F8+G8+J8)*$K$5</f>
        <v>173.4</v>
      </c>
      <c r="L8" s="59">
        <f>(F8+G8+J8+K8)*$L$5</f>
        <v>275.706</v>
      </c>
      <c r="M8" s="60">
        <f t="shared" si="0"/>
        <v>3339.106</v>
      </c>
      <c r="N8" s="61"/>
      <c r="O8" s="59">
        <f>E8*M8*0</f>
        <v>0</v>
      </c>
      <c r="P8" s="163" t="s">
        <v>149</v>
      </c>
      <c r="Q8" s="20" t="s">
        <v>153</v>
      </c>
    </row>
    <row r="9" s="19" customFormat="1" ht="81" customHeight="1" outlineLevel="1" spans="1:20">
      <c r="A9" s="35">
        <f>+IF(D9="","",COUNTA($D$7:D9))</f>
        <v>3</v>
      </c>
      <c r="B9" s="36" t="s">
        <v>154</v>
      </c>
      <c r="C9" s="36" t="s">
        <v>155</v>
      </c>
      <c r="D9" s="36" t="s">
        <v>66</v>
      </c>
      <c r="E9" s="296">
        <v>13</v>
      </c>
      <c r="F9" s="42">
        <v>115</v>
      </c>
      <c r="G9" s="42">
        <f>H9+H9*I9</f>
        <v>561.75</v>
      </c>
      <c r="H9" s="42">
        <v>535</v>
      </c>
      <c r="I9" s="171">
        <v>0.05</v>
      </c>
      <c r="J9" s="42">
        <v>45</v>
      </c>
      <c r="K9" s="59">
        <f>(F9+G9+J9)*$K$5</f>
        <v>43.305</v>
      </c>
      <c r="L9" s="59">
        <f>(F9+G9+J9+K9)*$L$5</f>
        <v>68.85495</v>
      </c>
      <c r="M9" s="60">
        <f t="shared" si="0"/>
        <v>833.90995</v>
      </c>
      <c r="N9" s="61"/>
      <c r="O9" s="59">
        <f>E9*M9*0</f>
        <v>0</v>
      </c>
      <c r="P9" s="163" t="s">
        <v>156</v>
      </c>
      <c r="Q9" s="20" t="s">
        <v>153</v>
      </c>
      <c r="R9" s="69"/>
      <c r="S9" s="69"/>
      <c r="T9" s="69"/>
    </row>
    <row r="10" s="19" customFormat="1" ht="38" customHeight="1" spans="1:20">
      <c r="A10" s="35" t="str">
        <f>+IF(D10="","",COUNTA($D$7:D10))</f>
        <v/>
      </c>
      <c r="B10" s="162" t="s">
        <v>157</v>
      </c>
      <c r="C10" s="36"/>
      <c r="D10" s="36"/>
      <c r="E10" s="42"/>
      <c r="F10" s="42"/>
      <c r="G10" s="42"/>
      <c r="H10" s="42"/>
      <c r="I10" s="171"/>
      <c r="J10" s="42"/>
      <c r="K10" s="42"/>
      <c r="L10" s="42"/>
      <c r="M10" s="172"/>
      <c r="N10" s="42"/>
      <c r="O10" s="59"/>
      <c r="P10" s="163"/>
      <c r="Q10" s="68"/>
      <c r="R10" s="69"/>
      <c r="S10" s="69"/>
      <c r="T10" s="69"/>
    </row>
    <row r="11" s="295" customFormat="1" ht="56.25" outlineLevel="1" spans="1:16381">
      <c r="A11" s="35">
        <f>+IF(D11="","",COUNTA($D$7:D11))</f>
        <v>4</v>
      </c>
      <c r="B11" s="36" t="s">
        <v>128</v>
      </c>
      <c r="C11" s="36" t="s">
        <v>158</v>
      </c>
      <c r="D11" s="36" t="s">
        <v>66</v>
      </c>
      <c r="E11" s="297">
        <v>-8.07</v>
      </c>
      <c r="F11" s="42">
        <v>185</v>
      </c>
      <c r="G11" s="42">
        <v>280.35</v>
      </c>
      <c r="H11" s="42">
        <v>267</v>
      </c>
      <c r="I11" s="171">
        <v>0.05</v>
      </c>
      <c r="J11" s="42">
        <v>130</v>
      </c>
      <c r="K11" s="59">
        <f>(F11+G11+J11)*$K$5</f>
        <v>35.721</v>
      </c>
      <c r="L11" s="59">
        <f>(F11+G11+J11+K11)*$L$5</f>
        <v>56.79639</v>
      </c>
      <c r="M11" s="60">
        <f t="shared" si="0"/>
        <v>687.86739</v>
      </c>
      <c r="N11" s="61"/>
      <c r="O11" s="59">
        <f>E11*M11*0</f>
        <v>0</v>
      </c>
      <c r="P11" s="163" t="s">
        <v>67</v>
      </c>
      <c r="Q11" s="295" t="s">
        <v>159</v>
      </c>
      <c r="R11" s="22"/>
      <c r="S11" s="22"/>
      <c r="T11" s="22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</row>
    <row r="12" s="295" customFormat="1" ht="56.25" outlineLevel="1" spans="1:16381">
      <c r="A12" s="35">
        <f>+IF(D12="","",COUNTA($D$7:D12))</f>
        <v>5</v>
      </c>
      <c r="B12" s="36" t="s">
        <v>122</v>
      </c>
      <c r="C12" s="36" t="s">
        <v>123</v>
      </c>
      <c r="D12" s="36" t="s">
        <v>66</v>
      </c>
      <c r="E12" s="42">
        <f>2.16*4</f>
        <v>8.64</v>
      </c>
      <c r="F12" s="42">
        <v>115</v>
      </c>
      <c r="G12" s="42">
        <v>336</v>
      </c>
      <c r="H12" s="42">
        <v>320</v>
      </c>
      <c r="I12" s="171">
        <v>0.05</v>
      </c>
      <c r="J12" s="42">
        <v>55</v>
      </c>
      <c r="K12" s="59">
        <f>(F12+G12+J12)*$K$5</f>
        <v>30.36</v>
      </c>
      <c r="L12" s="59">
        <f>(F12+G12+J12+K12)*$L$5</f>
        <v>48.2724</v>
      </c>
      <c r="M12" s="60">
        <f t="shared" si="0"/>
        <v>584.6324</v>
      </c>
      <c r="N12" s="61"/>
      <c r="O12" s="59">
        <f t="shared" ref="O11:O15" si="1">E12*M12</f>
        <v>5051.223936</v>
      </c>
      <c r="P12" s="163" t="s">
        <v>149</v>
      </c>
      <c r="Q12" s="295" t="s">
        <v>159</v>
      </c>
      <c r="R12" s="22"/>
      <c r="S12" s="22"/>
      <c r="T12" s="22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</row>
    <row r="13" s="19" customFormat="1" ht="67" customHeight="1" outlineLevel="1" spans="1:17">
      <c r="A13" s="35">
        <f>+IF(D13="","",COUNTA($D$7:D13))</f>
        <v>6</v>
      </c>
      <c r="B13" s="36" t="s">
        <v>96</v>
      </c>
      <c r="C13" s="36" t="s">
        <v>160</v>
      </c>
      <c r="D13" s="36" t="s">
        <v>66</v>
      </c>
      <c r="E13" s="296">
        <v>-9.9</v>
      </c>
      <c r="F13" s="42">
        <v>115</v>
      </c>
      <c r="G13" s="42">
        <v>441</v>
      </c>
      <c r="H13" s="42">
        <v>420</v>
      </c>
      <c r="I13" s="171">
        <v>0.05</v>
      </c>
      <c r="J13" s="42">
        <v>100</v>
      </c>
      <c r="K13" s="59">
        <f>(F13+G13+J13)*$K$5</f>
        <v>39.36</v>
      </c>
      <c r="L13" s="59">
        <f>(F13+G13+J13+K13)*$L$5</f>
        <v>62.5824</v>
      </c>
      <c r="M13" s="60">
        <f t="shared" si="0"/>
        <v>757.9424</v>
      </c>
      <c r="N13" s="61"/>
      <c r="O13" s="59">
        <f>E13*M13*0</f>
        <v>0</v>
      </c>
      <c r="P13" s="163" t="s">
        <v>156</v>
      </c>
      <c r="Q13" s="19" t="s">
        <v>161</v>
      </c>
    </row>
    <row r="14" s="19" customFormat="1" ht="67" customHeight="1" outlineLevel="1" spans="1:16">
      <c r="A14" s="35"/>
      <c r="B14" s="36" t="s">
        <v>162</v>
      </c>
      <c r="C14" s="36" t="s">
        <v>163</v>
      </c>
      <c r="D14" s="36" t="s">
        <v>66</v>
      </c>
      <c r="E14" s="296">
        <v>9.9</v>
      </c>
      <c r="F14" s="42">
        <v>45</v>
      </c>
      <c r="G14" s="42">
        <f>+H14+H14*I14</f>
        <v>57.75</v>
      </c>
      <c r="H14" s="42">
        <v>55</v>
      </c>
      <c r="I14" s="171">
        <v>0.05</v>
      </c>
      <c r="J14" s="42">
        <v>10</v>
      </c>
      <c r="K14" s="59">
        <f>(F14+G14+J14)*$K$5</f>
        <v>6.765</v>
      </c>
      <c r="L14" s="59">
        <f>(F14+G14+J14+K14)*$L$5</f>
        <v>10.75635</v>
      </c>
      <c r="M14" s="60">
        <f t="shared" si="0"/>
        <v>130.27135</v>
      </c>
      <c r="N14" s="61"/>
      <c r="O14" s="59">
        <f t="shared" si="1"/>
        <v>1289.686365</v>
      </c>
      <c r="P14" s="163" t="s">
        <v>73</v>
      </c>
    </row>
    <row r="15" s="19" customFormat="1" ht="20" customHeight="1" spans="1:20">
      <c r="A15" s="35" t="str">
        <f>+IF(D15="","",COUNTA($D$7:D15))</f>
        <v/>
      </c>
      <c r="B15" s="162" t="s">
        <v>164</v>
      </c>
      <c r="C15" s="36"/>
      <c r="D15" s="36"/>
      <c r="E15" s="42"/>
      <c r="F15" s="42"/>
      <c r="G15" s="42"/>
      <c r="H15" s="42"/>
      <c r="I15" s="171"/>
      <c r="J15" s="42"/>
      <c r="K15" s="42"/>
      <c r="L15" s="42"/>
      <c r="M15" s="172"/>
      <c r="N15" s="42"/>
      <c r="O15" s="59"/>
      <c r="P15" s="163"/>
      <c r="Q15" s="68"/>
      <c r="R15" s="69"/>
      <c r="S15" s="69"/>
      <c r="T15" s="69"/>
    </row>
    <row r="16" s="19" customFormat="1" ht="82" customHeight="1" outlineLevel="1" spans="1:16">
      <c r="A16" s="35">
        <f>+IF(D16="","",COUNTA($D$7:D16))</f>
        <v>8</v>
      </c>
      <c r="B16" s="36" t="s">
        <v>151</v>
      </c>
      <c r="C16" s="36" t="s">
        <v>165</v>
      </c>
      <c r="D16" s="36" t="s">
        <v>66</v>
      </c>
      <c r="E16" s="296">
        <v>-50.5</v>
      </c>
      <c r="F16" s="42">
        <v>140</v>
      </c>
      <c r="G16" s="42">
        <v>336</v>
      </c>
      <c r="H16" s="42">
        <v>320</v>
      </c>
      <c r="I16" s="171">
        <v>0.05</v>
      </c>
      <c r="J16" s="42">
        <v>88</v>
      </c>
      <c r="K16" s="59">
        <f>(F16+G16+J16)*$K$5</f>
        <v>33.84</v>
      </c>
      <c r="L16" s="59">
        <f>(F16+G16+J16+K16)*$L$5</f>
        <v>53.8056</v>
      </c>
      <c r="M16" s="60">
        <f>F16+G16+J16+K16+L16</f>
        <v>651.6456</v>
      </c>
      <c r="N16" s="61"/>
      <c r="O16" s="59">
        <f>E16*M16*0</f>
        <v>0</v>
      </c>
      <c r="P16" s="163" t="s">
        <v>156</v>
      </c>
    </row>
    <row r="17" s="20" customFormat="1" ht="99" customHeight="1" outlineLevel="1" spans="1:20">
      <c r="A17" s="35">
        <f>+IF(D17="","",COUNTA($D$7:D17))</f>
        <v>9</v>
      </c>
      <c r="B17" s="36" t="s">
        <v>166</v>
      </c>
      <c r="C17" s="36" t="s">
        <v>167</v>
      </c>
      <c r="D17" s="36" t="s">
        <v>66</v>
      </c>
      <c r="E17" s="42">
        <v>59.92</v>
      </c>
      <c r="F17" s="42">
        <v>140</v>
      </c>
      <c r="G17" s="42">
        <f>H17+H17*I17</f>
        <v>78.75</v>
      </c>
      <c r="H17" s="42">
        <v>75</v>
      </c>
      <c r="I17" s="171">
        <v>0.05</v>
      </c>
      <c r="J17" s="42">
        <v>88</v>
      </c>
      <c r="K17" s="59">
        <f>(F17+G17+J17)*$K$5</f>
        <v>18.405</v>
      </c>
      <c r="L17" s="59">
        <f>(F17+G17+J17+K17)*$L$5</f>
        <v>29.26395</v>
      </c>
      <c r="M17" s="60">
        <f>F17+G17+J17+K17+L17</f>
        <v>354.41895</v>
      </c>
      <c r="N17" s="61"/>
      <c r="O17" s="59">
        <f>E17*M17*0</f>
        <v>0</v>
      </c>
      <c r="P17" s="163" t="s">
        <v>156</v>
      </c>
      <c r="Q17" s="28"/>
      <c r="R17" s="22"/>
      <c r="S17" s="22"/>
      <c r="T17" s="22"/>
    </row>
    <row r="18" s="19" customFormat="1" ht="26" customHeight="1" spans="1:16">
      <c r="A18" s="35" t="str">
        <f>+IF(D18="","",COUNTA($D$7:D18))</f>
        <v/>
      </c>
      <c r="B18" s="162" t="s">
        <v>168</v>
      </c>
      <c r="C18" s="36"/>
      <c r="D18" s="36"/>
      <c r="E18" s="296"/>
      <c r="F18" s="42"/>
      <c r="G18" s="42"/>
      <c r="H18" s="42"/>
      <c r="I18" s="171"/>
      <c r="J18" s="42"/>
      <c r="K18" s="42"/>
      <c r="L18" s="42"/>
      <c r="M18" s="60"/>
      <c r="N18" s="61"/>
      <c r="O18" s="59"/>
      <c r="P18" s="298"/>
    </row>
    <row r="19" s="19" customFormat="1" ht="56.25" outlineLevel="1" spans="1:16">
      <c r="A19" s="35">
        <f>+IF(D19="","",COUNTA($D$7:D19))</f>
        <v>10</v>
      </c>
      <c r="B19" s="36" t="s">
        <v>169</v>
      </c>
      <c r="C19" s="36" t="s">
        <v>170</v>
      </c>
      <c r="D19" s="36" t="s">
        <v>66</v>
      </c>
      <c r="E19" s="297">
        <v>-2</v>
      </c>
      <c r="F19" s="42">
        <v>300</v>
      </c>
      <c r="G19" s="42">
        <f>H19*(1+I19)</f>
        <v>1111</v>
      </c>
      <c r="H19" s="42">
        <v>1100</v>
      </c>
      <c r="I19" s="171">
        <v>0.01</v>
      </c>
      <c r="J19" s="42">
        <v>310</v>
      </c>
      <c r="K19" s="59">
        <f>(F19+G19+J19)*$K$5</f>
        <v>103.26</v>
      </c>
      <c r="L19" s="59">
        <f>(F19+G19+J19+K19)*$L$5</f>
        <v>164.1834</v>
      </c>
      <c r="M19" s="60">
        <f t="shared" ref="M19:M23" si="2">F19+G19+J19+K19+L19</f>
        <v>1988.4434</v>
      </c>
      <c r="N19" s="61"/>
      <c r="O19" s="59">
        <f>E19*M19</f>
        <v>-3976.8868</v>
      </c>
      <c r="P19" s="163" t="s">
        <v>67</v>
      </c>
    </row>
    <row r="20" s="19" customFormat="1" ht="56.25" outlineLevel="1" spans="1:16">
      <c r="A20" s="35">
        <f>+IF(D20="","",COUNTA($D$7:D20))</f>
        <v>11</v>
      </c>
      <c r="B20" s="36" t="s">
        <v>171</v>
      </c>
      <c r="C20" s="36" t="s">
        <v>172</v>
      </c>
      <c r="D20" s="36" t="s">
        <v>173</v>
      </c>
      <c r="E20" s="42">
        <v>2</v>
      </c>
      <c r="F20" s="42">
        <f>300*0.85*2.4</f>
        <v>612</v>
      </c>
      <c r="G20" s="42">
        <f>H20*(1+I20)</f>
        <v>2266.44</v>
      </c>
      <c r="H20" s="42">
        <f>1100*0.85*2.4</f>
        <v>2244</v>
      </c>
      <c r="I20" s="171">
        <v>0.01</v>
      </c>
      <c r="J20" s="42">
        <f>310*0.85*2.4</f>
        <v>632.4</v>
      </c>
      <c r="K20" s="59">
        <f>(F20+G20+J20)*$K$5</f>
        <v>210.6504</v>
      </c>
      <c r="L20" s="59">
        <f>(F20+G20+J20+K20)*$L$5</f>
        <v>334.934136</v>
      </c>
      <c r="M20" s="60">
        <f t="shared" si="2"/>
        <v>4056.424536</v>
      </c>
      <c r="N20" s="61"/>
      <c r="O20" s="59">
        <f t="shared" ref="O20:O25" si="3">E20*M20</f>
        <v>8112.849072</v>
      </c>
      <c r="P20" s="163" t="s">
        <v>67</v>
      </c>
    </row>
    <row r="21" s="19" customFormat="1" ht="45" customHeight="1" outlineLevel="1" spans="1:17">
      <c r="A21" s="35">
        <f>+IF(D21="","",COUNTA($D$7:D21))</f>
        <v>12</v>
      </c>
      <c r="B21" s="36" t="s">
        <v>174</v>
      </c>
      <c r="C21" s="36" t="s">
        <v>175</v>
      </c>
      <c r="D21" s="36" t="s">
        <v>83</v>
      </c>
      <c r="E21" s="296">
        <v>1</v>
      </c>
      <c r="F21" s="42"/>
      <c r="G21" s="42"/>
      <c r="H21" s="42"/>
      <c r="I21" s="171"/>
      <c r="J21" s="42"/>
      <c r="K21" s="59">
        <f>(F21+G21+J21)*$K$5</f>
        <v>0</v>
      </c>
      <c r="L21" s="59">
        <f>(F21+G21+J21+K21)*$L$5</f>
        <v>0</v>
      </c>
      <c r="M21" s="60">
        <f t="shared" si="2"/>
        <v>0</v>
      </c>
      <c r="N21" s="61"/>
      <c r="O21" s="59">
        <f t="shared" si="3"/>
        <v>0</v>
      </c>
      <c r="P21" s="163"/>
      <c r="Q21" s="19" t="s">
        <v>176</v>
      </c>
    </row>
    <row r="22" s="295" customFormat="1" ht="82" customHeight="1" outlineLevel="1" spans="1:16381">
      <c r="A22" s="35">
        <f>+IF(D22="","",COUNTA($D$7:D22))</f>
        <v>13</v>
      </c>
      <c r="B22" s="36" t="s">
        <v>177</v>
      </c>
      <c r="C22" s="36" t="s">
        <v>178</v>
      </c>
      <c r="D22" s="36" t="s">
        <v>66</v>
      </c>
      <c r="E22" s="42">
        <f>0.85*0.85*4+0.85*0.06*4</f>
        <v>3.094</v>
      </c>
      <c r="F22" s="42">
        <f>115+35</f>
        <v>150</v>
      </c>
      <c r="G22" s="42">
        <f t="shared" ref="G22:G25" si="4">+H22+H22*I22</f>
        <v>352</v>
      </c>
      <c r="H22" s="42">
        <v>320</v>
      </c>
      <c r="I22" s="171">
        <v>0.1</v>
      </c>
      <c r="J22" s="42">
        <v>95</v>
      </c>
      <c r="K22" s="59">
        <f>(F22+G22+J22)*$K$5</f>
        <v>35.82</v>
      </c>
      <c r="L22" s="59">
        <f>(F22+G22+J22+K22)*$L$5</f>
        <v>56.9538</v>
      </c>
      <c r="M22" s="60">
        <f t="shared" si="2"/>
        <v>689.7738</v>
      </c>
      <c r="N22" s="61"/>
      <c r="O22" s="59">
        <f t="shared" si="3"/>
        <v>2134.1601372</v>
      </c>
      <c r="P22" s="163" t="s">
        <v>179</v>
      </c>
      <c r="Q22" s="300"/>
      <c r="R22" s="124"/>
      <c r="S22" s="124"/>
      <c r="T22" s="124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</row>
    <row r="23" s="247" customFormat="1" ht="55" customHeight="1" outlineLevel="1" spans="1:19">
      <c r="A23" s="189">
        <f>IF(D23="","",COUNTA($D$7:D23))</f>
        <v>14</v>
      </c>
      <c r="B23" s="66" t="s">
        <v>110</v>
      </c>
      <c r="C23" s="66" t="s">
        <v>111</v>
      </c>
      <c r="D23" s="35" t="s">
        <v>66</v>
      </c>
      <c r="E23" s="42">
        <f>E22</f>
        <v>3.094</v>
      </c>
      <c r="F23" s="59">
        <v>75</v>
      </c>
      <c r="G23" s="42">
        <f t="shared" si="4"/>
        <v>78.75</v>
      </c>
      <c r="H23" s="59">
        <v>75</v>
      </c>
      <c r="I23" s="59">
        <f>I14</f>
        <v>0.05</v>
      </c>
      <c r="J23" s="59">
        <v>25</v>
      </c>
      <c r="K23" s="59">
        <f>(F23+G23+J23)*$K$5</f>
        <v>10.725</v>
      </c>
      <c r="L23" s="59">
        <f>(F23+G23+J23+K23)*$L$5</f>
        <v>17.05275</v>
      </c>
      <c r="M23" s="60">
        <f t="shared" ref="M23:M25" si="5">F23+G23+J23+K23+L23</f>
        <v>206.52775</v>
      </c>
      <c r="N23" s="61"/>
      <c r="O23" s="59">
        <f t="shared" si="3"/>
        <v>638.9968585</v>
      </c>
      <c r="P23" s="59" t="s">
        <v>112</v>
      </c>
      <c r="Q23" s="245"/>
      <c r="R23" s="245"/>
      <c r="S23" s="245"/>
    </row>
    <row r="24" s="295" customFormat="1" ht="83" customHeight="1" outlineLevel="1" spans="1:16381">
      <c r="A24" s="35">
        <f>+IF(D24="","",COUNTA($D$7:D24))</f>
        <v>15</v>
      </c>
      <c r="B24" s="36" t="s">
        <v>180</v>
      </c>
      <c r="C24" s="36" t="s">
        <v>181</v>
      </c>
      <c r="D24" s="36" t="s">
        <v>66</v>
      </c>
      <c r="E24" s="42">
        <f>0.68*0.85+0.68*0.265*4</f>
        <v>1.2988</v>
      </c>
      <c r="F24" s="42">
        <v>115</v>
      </c>
      <c r="G24" s="42">
        <f t="shared" si="4"/>
        <v>336</v>
      </c>
      <c r="H24" s="42">
        <v>320</v>
      </c>
      <c r="I24" s="171">
        <v>0.05</v>
      </c>
      <c r="J24" s="42">
        <v>55</v>
      </c>
      <c r="K24" s="59">
        <f>(F24+G24+J24)*$K$5</f>
        <v>30.36</v>
      </c>
      <c r="L24" s="59">
        <f>(F24+G24+J24+K24)*$L$5</f>
        <v>48.2724</v>
      </c>
      <c r="M24" s="60">
        <f t="shared" si="5"/>
        <v>584.6324</v>
      </c>
      <c r="N24" s="61"/>
      <c r="O24" s="59">
        <f t="shared" si="3"/>
        <v>759.32056112</v>
      </c>
      <c r="P24" s="163" t="s">
        <v>73</v>
      </c>
      <c r="Q24" s="300"/>
      <c r="R24" s="124"/>
      <c r="S24" s="124"/>
      <c r="T24" s="124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</row>
    <row r="25" s="247" customFormat="1" ht="55" customHeight="1" outlineLevel="1" spans="1:19">
      <c r="A25" s="189">
        <f>IF(D25="","",COUNTA($D$7:D25))</f>
        <v>16</v>
      </c>
      <c r="B25" s="66" t="s">
        <v>110</v>
      </c>
      <c r="C25" s="66" t="s">
        <v>111</v>
      </c>
      <c r="D25" s="35" t="s">
        <v>66</v>
      </c>
      <c r="E25" s="59">
        <f>E24</f>
        <v>1.2988</v>
      </c>
      <c r="F25" s="59">
        <v>75</v>
      </c>
      <c r="G25" s="42">
        <f t="shared" si="4"/>
        <v>78.75</v>
      </c>
      <c r="H25" s="59">
        <f>85-10</f>
        <v>75</v>
      </c>
      <c r="I25" s="59">
        <f>I16</f>
        <v>0.05</v>
      </c>
      <c r="J25" s="59">
        <v>25</v>
      </c>
      <c r="K25" s="59">
        <f>(F25+G25+J25)*$K$5</f>
        <v>10.725</v>
      </c>
      <c r="L25" s="59">
        <f>(F25+G25+J25+K25)*$L$5</f>
        <v>17.05275</v>
      </c>
      <c r="M25" s="60">
        <f t="shared" si="5"/>
        <v>206.52775</v>
      </c>
      <c r="N25" s="61"/>
      <c r="O25" s="59">
        <f t="shared" si="3"/>
        <v>268.2382417</v>
      </c>
      <c r="P25" s="59" t="s">
        <v>112</v>
      </c>
      <c r="Q25" s="245"/>
      <c r="R25" s="245"/>
      <c r="S25" s="245"/>
    </row>
    <row r="26" s="19" customFormat="1" ht="14" customHeight="1" spans="1:20">
      <c r="A26" s="35" t="str">
        <f>+IF(D26="","",COUNTA($D$7:D26))</f>
        <v/>
      </c>
      <c r="B26" s="36"/>
      <c r="C26" s="36"/>
      <c r="D26" s="36"/>
      <c r="E26" s="42"/>
      <c r="F26" s="42"/>
      <c r="G26" s="42"/>
      <c r="H26" s="42"/>
      <c r="I26" s="171"/>
      <c r="J26" s="42"/>
      <c r="K26" s="42"/>
      <c r="L26" s="42"/>
      <c r="M26" s="172"/>
      <c r="N26" s="42"/>
      <c r="O26" s="59"/>
      <c r="P26" s="163"/>
      <c r="Q26" s="68"/>
      <c r="R26" s="69"/>
      <c r="S26" s="69"/>
      <c r="T26" s="69"/>
    </row>
    <row r="27" s="154" customFormat="1" ht="31" customHeight="1" spans="1:20">
      <c r="A27" s="164" t="str">
        <f>+IF(D27="","",COUNTA($D$7:D27))</f>
        <v/>
      </c>
      <c r="B27" s="165"/>
      <c r="C27" s="165" t="s">
        <v>41</v>
      </c>
      <c r="D27" s="165"/>
      <c r="E27" s="167"/>
      <c r="F27" s="167"/>
      <c r="G27" s="167"/>
      <c r="H27" s="167"/>
      <c r="I27" s="175"/>
      <c r="J27" s="167"/>
      <c r="K27" s="167"/>
      <c r="L27" s="167"/>
      <c r="M27" s="299"/>
      <c r="N27" s="167"/>
      <c r="O27" s="167">
        <f>SUM(O6:O26)</f>
        <v>5843.14526352</v>
      </c>
      <c r="P27" s="166"/>
      <c r="Q27" s="232"/>
      <c r="R27" s="179"/>
      <c r="S27" s="179"/>
      <c r="T27" s="179"/>
    </row>
    <row r="28" s="20" customFormat="1" ht="37" customHeight="1" spans="1:16384">
      <c r="A28" s="191" t="s">
        <v>144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203"/>
      <c r="Q28" s="22"/>
      <c r="R28" s="22"/>
      <c r="S28" s="22"/>
      <c r="XFA28"/>
      <c r="XFB28"/>
      <c r="XFC28"/>
      <c r="XFD28"/>
    </row>
  </sheetData>
  <autoFilter ref="A4:P28">
    <extLst/>
  </autoFilter>
  <mergeCells count="38">
    <mergeCell ref="A1:P1"/>
    <mergeCell ref="A2:F2"/>
    <mergeCell ref="G2:M2"/>
    <mergeCell ref="N2:P2"/>
    <mergeCell ref="F3:L3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A28:O28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5" orientation="landscape" horizontalDpi="600"/>
  <headerFooter>
    <oddFooter>&amp;C第 &amp;P 页，共 &amp;N 页</oddFooter>
  </headerFooter>
  <rowBreaks count="2" manualBreakCount="2">
    <brk id="19" max="15" man="1"/>
    <brk id="28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25"/>
  <sheetViews>
    <sheetView view="pageBreakPreview" zoomScale="115" zoomScaleNormal="85" workbookViewId="0">
      <pane ySplit="5" topLeftCell="A6" activePane="bottomLeft" state="frozen"/>
      <selection/>
      <selection pane="bottomLeft" activeCell="C6" sqref="C6"/>
    </sheetView>
  </sheetViews>
  <sheetFormatPr defaultColWidth="9" defaultRowHeight="12.75"/>
  <cols>
    <col min="1" max="1" width="5.28571428571429" style="250" customWidth="1"/>
    <col min="2" max="2" width="12.4380952380952" style="250" customWidth="1"/>
    <col min="3" max="3" width="41" style="250" customWidth="1"/>
    <col min="4" max="4" width="6.42857142857143" style="21" customWidth="1"/>
    <col min="5" max="5" width="8.57142857142857" style="251" customWidth="1"/>
    <col min="6" max="6" width="9.91428571428571" style="251" customWidth="1" outlineLevel="1"/>
    <col min="7" max="7" width="11.0857142857143" style="251" customWidth="1" outlineLevel="1"/>
    <col min="8" max="8" width="8.57142857142857" style="252" customWidth="1" outlineLevel="1"/>
    <col min="9" max="9" width="7.71428571428571" style="253" customWidth="1" outlineLevel="1"/>
    <col min="10" max="10" width="8.69523809523809" style="252" customWidth="1" outlineLevel="1"/>
    <col min="11" max="11" width="9.85714285714286" style="252" customWidth="1" outlineLevel="1"/>
    <col min="12" max="12" width="7.78095238095238" style="252" customWidth="1" outlineLevel="1"/>
    <col min="13" max="13" width="8.42857142857143" style="252" customWidth="1" outlineLevel="1"/>
    <col min="14" max="14" width="11.1714285714286" style="254" customWidth="1"/>
    <col min="15" max="15" width="9.75238095238095" style="252" customWidth="1"/>
    <col min="16" max="16" width="22.3809523809524" style="255" customWidth="1"/>
    <col min="17" max="19" width="9" style="22"/>
    <col min="20" max="16380" width="9" style="20"/>
  </cols>
  <sheetData>
    <row r="1" s="19" customFormat="1" ht="41" customHeight="1" spans="1:19">
      <c r="A1" s="29" t="s">
        <v>182</v>
      </c>
      <c r="B1" s="29"/>
      <c r="C1" s="29"/>
      <c r="D1" s="29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274"/>
      <c r="Q1" s="69"/>
      <c r="R1" s="69"/>
      <c r="S1" s="69"/>
    </row>
    <row r="2" s="19" customFormat="1" ht="24" customHeight="1" spans="1:19">
      <c r="A2" s="51" t="s">
        <v>43</v>
      </c>
      <c r="B2" s="51"/>
      <c r="C2" s="51"/>
      <c r="D2" s="32"/>
      <c r="E2" s="170"/>
      <c r="F2" s="170"/>
      <c r="G2" s="256"/>
      <c r="H2" s="256"/>
      <c r="I2" s="275"/>
      <c r="J2" s="256"/>
      <c r="K2" s="256"/>
      <c r="L2" s="256"/>
      <c r="M2" s="256"/>
      <c r="N2" s="161"/>
      <c r="O2" s="256"/>
      <c r="P2" s="274"/>
      <c r="Q2" s="69"/>
      <c r="R2" s="69"/>
      <c r="S2" s="69"/>
    </row>
    <row r="3" s="19" customFormat="1" ht="45" spans="1:19">
      <c r="A3" s="189" t="s">
        <v>1</v>
      </c>
      <c r="B3" s="189" t="s">
        <v>44</v>
      </c>
      <c r="C3" s="189" t="s">
        <v>45</v>
      </c>
      <c r="D3" s="189" t="s">
        <v>46</v>
      </c>
      <c r="E3" s="43" t="s">
        <v>47</v>
      </c>
      <c r="F3" s="60" t="s">
        <v>48</v>
      </c>
      <c r="G3" s="257"/>
      <c r="H3" s="257"/>
      <c r="I3" s="257"/>
      <c r="J3" s="61"/>
      <c r="K3" s="59"/>
      <c r="L3" s="59"/>
      <c r="M3" s="59" t="s">
        <v>49</v>
      </c>
      <c r="N3" s="42" t="s">
        <v>50</v>
      </c>
      <c r="O3" s="59" t="s">
        <v>51</v>
      </c>
      <c r="P3" s="274" t="s">
        <v>52</v>
      </c>
      <c r="Q3" s="69"/>
      <c r="R3" s="69"/>
      <c r="S3" s="69"/>
    </row>
    <row r="4" s="19" customFormat="1" ht="45" spans="1:19">
      <c r="A4" s="258"/>
      <c r="B4" s="258"/>
      <c r="C4" s="258"/>
      <c r="D4" s="258"/>
      <c r="E4" s="259"/>
      <c r="F4" s="42" t="s">
        <v>53</v>
      </c>
      <c r="G4" s="42" t="s">
        <v>54</v>
      </c>
      <c r="H4" s="42" t="s">
        <v>55</v>
      </c>
      <c r="I4" s="171" t="s">
        <v>56</v>
      </c>
      <c r="J4" s="42" t="s">
        <v>57</v>
      </c>
      <c r="K4" s="42" t="s">
        <v>58</v>
      </c>
      <c r="L4" s="42" t="s">
        <v>59</v>
      </c>
      <c r="M4" s="59"/>
      <c r="N4" s="42"/>
      <c r="O4" s="59"/>
      <c r="P4" s="274"/>
      <c r="Q4" s="69"/>
      <c r="R4" s="69"/>
      <c r="S4" s="69"/>
    </row>
    <row r="5" s="19" customFormat="1" ht="22" customHeight="1" spans="1:19">
      <c r="A5" s="66"/>
      <c r="B5" s="66"/>
      <c r="C5" s="66"/>
      <c r="D5" s="35"/>
      <c r="E5" s="59"/>
      <c r="F5" s="59"/>
      <c r="G5" s="59" t="s">
        <v>60</v>
      </c>
      <c r="H5" s="59" t="s">
        <v>61</v>
      </c>
      <c r="I5" s="276" t="s">
        <v>62</v>
      </c>
      <c r="J5" s="59"/>
      <c r="K5" s="276">
        <v>0.06</v>
      </c>
      <c r="L5" s="276">
        <v>0.09</v>
      </c>
      <c r="M5" s="59"/>
      <c r="N5" s="42"/>
      <c r="O5" s="59"/>
      <c r="P5" s="274"/>
      <c r="Q5" s="69"/>
      <c r="R5" s="69"/>
      <c r="S5" s="69"/>
    </row>
    <row r="6" s="233" customFormat="1" ht="32" customHeight="1" spans="1:16380">
      <c r="A6" s="260"/>
      <c r="B6" s="165" t="s">
        <v>183</v>
      </c>
      <c r="C6" s="165" t="s">
        <v>184</v>
      </c>
      <c r="D6" s="235"/>
      <c r="E6" s="241"/>
      <c r="F6" s="241"/>
      <c r="G6" s="241"/>
      <c r="H6" s="261"/>
      <c r="I6" s="277"/>
      <c r="J6" s="241"/>
      <c r="K6" s="261"/>
      <c r="L6" s="261"/>
      <c r="M6" s="278"/>
      <c r="N6" s="279"/>
      <c r="O6" s="261"/>
      <c r="P6" s="280"/>
      <c r="Q6" s="122"/>
      <c r="R6" s="122"/>
      <c r="S6" s="122"/>
      <c r="T6" s="122"/>
      <c r="U6" s="122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244"/>
      <c r="EH6" s="244"/>
      <c r="EI6" s="244"/>
      <c r="EJ6" s="244"/>
      <c r="EK6" s="244"/>
      <c r="EL6" s="244"/>
      <c r="EM6" s="244"/>
      <c r="EN6" s="244"/>
      <c r="EO6" s="244"/>
      <c r="EP6" s="244"/>
      <c r="EQ6" s="244"/>
      <c r="ER6" s="244"/>
      <c r="ES6" s="244"/>
      <c r="ET6" s="244"/>
      <c r="EU6" s="244"/>
      <c r="EV6" s="244"/>
      <c r="EW6" s="244"/>
      <c r="EX6" s="244"/>
      <c r="EY6" s="244"/>
      <c r="EZ6" s="244"/>
      <c r="FA6" s="244"/>
      <c r="FB6" s="244"/>
      <c r="FC6" s="244"/>
      <c r="FD6" s="244"/>
      <c r="FE6" s="244"/>
      <c r="FF6" s="244"/>
      <c r="FG6" s="244"/>
      <c r="FH6" s="244"/>
      <c r="FI6" s="244"/>
      <c r="FJ6" s="244"/>
      <c r="FK6" s="244"/>
      <c r="FL6" s="244"/>
      <c r="FM6" s="244"/>
      <c r="FN6" s="244"/>
      <c r="FO6" s="244"/>
      <c r="FP6" s="244"/>
      <c r="FQ6" s="244"/>
      <c r="FR6" s="244"/>
      <c r="FS6" s="244"/>
      <c r="FT6" s="244"/>
      <c r="FU6" s="244"/>
      <c r="FV6" s="244"/>
      <c r="FW6" s="244"/>
      <c r="FX6" s="244"/>
      <c r="FY6" s="244"/>
      <c r="FZ6" s="244"/>
      <c r="GA6" s="244"/>
      <c r="GB6" s="244"/>
      <c r="GC6" s="244"/>
      <c r="GD6" s="244"/>
      <c r="GE6" s="244"/>
      <c r="GF6" s="244"/>
      <c r="GG6" s="244"/>
      <c r="GH6" s="244"/>
      <c r="GI6" s="244"/>
      <c r="GJ6" s="244"/>
      <c r="GK6" s="244"/>
      <c r="GL6" s="244"/>
      <c r="GM6" s="244"/>
      <c r="GN6" s="244"/>
      <c r="GO6" s="244"/>
      <c r="GP6" s="244"/>
      <c r="GQ6" s="244"/>
      <c r="GR6" s="244"/>
      <c r="GS6" s="244"/>
      <c r="GT6" s="244"/>
      <c r="GU6" s="244"/>
      <c r="GV6" s="244"/>
      <c r="GW6" s="244"/>
      <c r="GX6" s="244"/>
      <c r="GY6" s="244"/>
      <c r="GZ6" s="244"/>
      <c r="HA6" s="244"/>
      <c r="HB6" s="244"/>
      <c r="HC6" s="244"/>
      <c r="HD6" s="244"/>
      <c r="HE6" s="244"/>
      <c r="HF6" s="244"/>
      <c r="HG6" s="244"/>
      <c r="HH6" s="244"/>
      <c r="HI6" s="244"/>
      <c r="HJ6" s="244"/>
      <c r="HK6" s="244"/>
      <c r="HL6" s="244"/>
      <c r="HM6" s="244"/>
      <c r="HN6" s="244"/>
      <c r="HO6" s="244"/>
      <c r="HP6" s="244"/>
      <c r="HQ6" s="244"/>
      <c r="HR6" s="244"/>
      <c r="HS6" s="244"/>
      <c r="HT6" s="244"/>
      <c r="HU6" s="244"/>
      <c r="HV6" s="244"/>
      <c r="HW6" s="244"/>
      <c r="HX6" s="244"/>
      <c r="HY6" s="244"/>
      <c r="HZ6" s="244"/>
      <c r="IA6" s="244"/>
      <c r="IB6" s="244"/>
      <c r="IC6" s="244"/>
      <c r="ID6" s="244"/>
      <c r="IE6" s="244"/>
      <c r="IF6" s="244"/>
      <c r="IG6" s="244"/>
      <c r="IH6" s="244"/>
      <c r="II6" s="244"/>
      <c r="IJ6" s="244"/>
      <c r="IK6" s="244"/>
      <c r="IL6" s="244"/>
      <c r="IM6" s="244"/>
      <c r="IN6" s="244"/>
      <c r="IO6" s="244"/>
      <c r="IP6" s="244"/>
      <c r="IQ6" s="244"/>
      <c r="IR6" s="244"/>
      <c r="IS6" s="244"/>
      <c r="IT6" s="244"/>
      <c r="IU6" s="244"/>
      <c r="IV6" s="244"/>
      <c r="IW6" s="244"/>
      <c r="IX6" s="244"/>
      <c r="IY6" s="244"/>
      <c r="IZ6" s="244"/>
      <c r="JA6" s="244"/>
      <c r="JB6" s="244"/>
      <c r="JC6" s="244"/>
      <c r="JD6" s="244"/>
      <c r="JE6" s="244"/>
      <c r="JF6" s="244"/>
      <c r="JG6" s="244"/>
      <c r="JH6" s="244"/>
      <c r="JI6" s="244"/>
      <c r="JJ6" s="244"/>
      <c r="JK6" s="244"/>
      <c r="JL6" s="244"/>
      <c r="JM6" s="244"/>
      <c r="JN6" s="244"/>
      <c r="JO6" s="244"/>
      <c r="JP6" s="244"/>
      <c r="JQ6" s="244"/>
      <c r="JR6" s="244"/>
      <c r="JS6" s="244"/>
      <c r="JT6" s="244"/>
      <c r="JU6" s="244"/>
      <c r="JV6" s="244"/>
      <c r="JW6" s="244"/>
      <c r="JX6" s="244"/>
      <c r="JY6" s="244"/>
      <c r="JZ6" s="244"/>
      <c r="KA6" s="244"/>
      <c r="KB6" s="244"/>
      <c r="KC6" s="244"/>
      <c r="KD6" s="244"/>
      <c r="KE6" s="244"/>
      <c r="KF6" s="244"/>
      <c r="KG6" s="244"/>
      <c r="KH6" s="244"/>
      <c r="KI6" s="244"/>
      <c r="KJ6" s="244"/>
      <c r="KK6" s="244"/>
      <c r="KL6" s="244"/>
      <c r="KM6" s="244"/>
      <c r="KN6" s="244"/>
      <c r="KO6" s="244"/>
      <c r="KP6" s="244"/>
      <c r="KQ6" s="244"/>
      <c r="KR6" s="244"/>
      <c r="KS6" s="244"/>
      <c r="KT6" s="244"/>
      <c r="KU6" s="244"/>
      <c r="KV6" s="244"/>
      <c r="KW6" s="244"/>
      <c r="KX6" s="244"/>
      <c r="KY6" s="244"/>
      <c r="KZ6" s="244"/>
      <c r="LA6" s="244"/>
      <c r="LB6" s="244"/>
      <c r="LC6" s="244"/>
      <c r="LD6" s="244"/>
      <c r="LE6" s="244"/>
      <c r="LF6" s="244"/>
      <c r="LG6" s="244"/>
      <c r="LH6" s="244"/>
      <c r="LI6" s="244"/>
      <c r="LJ6" s="244"/>
      <c r="LK6" s="244"/>
      <c r="LL6" s="244"/>
      <c r="LM6" s="244"/>
      <c r="LN6" s="244"/>
      <c r="LO6" s="244"/>
      <c r="LP6" s="244"/>
      <c r="LQ6" s="244"/>
      <c r="LR6" s="244"/>
      <c r="LS6" s="244"/>
      <c r="LT6" s="244"/>
      <c r="LU6" s="244"/>
      <c r="LV6" s="244"/>
      <c r="LW6" s="244"/>
      <c r="LX6" s="244"/>
      <c r="LY6" s="244"/>
      <c r="LZ6" s="244"/>
      <c r="MA6" s="244"/>
      <c r="MB6" s="244"/>
      <c r="MC6" s="244"/>
      <c r="MD6" s="244"/>
      <c r="ME6" s="244"/>
      <c r="MF6" s="244"/>
      <c r="MG6" s="244"/>
      <c r="MH6" s="244"/>
      <c r="MI6" s="244"/>
      <c r="MJ6" s="244"/>
      <c r="MK6" s="244"/>
      <c r="ML6" s="244"/>
      <c r="MM6" s="244"/>
      <c r="MN6" s="244"/>
      <c r="MO6" s="244"/>
      <c r="MP6" s="244"/>
      <c r="MQ6" s="244"/>
      <c r="MR6" s="244"/>
      <c r="MS6" s="244"/>
      <c r="MT6" s="244"/>
      <c r="MU6" s="244"/>
      <c r="MV6" s="244"/>
      <c r="MW6" s="244"/>
      <c r="MX6" s="244"/>
      <c r="MY6" s="244"/>
      <c r="MZ6" s="244"/>
      <c r="NA6" s="244"/>
      <c r="NB6" s="244"/>
      <c r="NC6" s="244"/>
      <c r="ND6" s="244"/>
      <c r="NE6" s="244"/>
      <c r="NF6" s="244"/>
      <c r="NG6" s="244"/>
      <c r="NH6" s="244"/>
      <c r="NI6" s="244"/>
      <c r="NJ6" s="244"/>
      <c r="NK6" s="244"/>
      <c r="NL6" s="244"/>
      <c r="NM6" s="244"/>
      <c r="NN6" s="244"/>
      <c r="NO6" s="244"/>
      <c r="NP6" s="244"/>
      <c r="NQ6" s="244"/>
      <c r="NR6" s="244"/>
      <c r="NS6" s="244"/>
      <c r="NT6" s="244"/>
      <c r="NU6" s="244"/>
      <c r="NV6" s="244"/>
      <c r="NW6" s="244"/>
      <c r="NX6" s="244"/>
      <c r="NY6" s="244"/>
      <c r="NZ6" s="244"/>
      <c r="OA6" s="244"/>
      <c r="OB6" s="244"/>
      <c r="OC6" s="244"/>
      <c r="OD6" s="244"/>
      <c r="OE6" s="244"/>
      <c r="OF6" s="244"/>
      <c r="OG6" s="244"/>
      <c r="OH6" s="244"/>
      <c r="OI6" s="244"/>
      <c r="OJ6" s="244"/>
      <c r="OK6" s="244"/>
      <c r="OL6" s="244"/>
      <c r="OM6" s="244"/>
      <c r="ON6" s="244"/>
      <c r="OO6" s="244"/>
      <c r="OP6" s="244"/>
      <c r="OQ6" s="244"/>
      <c r="OR6" s="244"/>
      <c r="OS6" s="244"/>
      <c r="OT6" s="244"/>
      <c r="OU6" s="244"/>
      <c r="OV6" s="244"/>
      <c r="OW6" s="244"/>
      <c r="OX6" s="244"/>
      <c r="OY6" s="244"/>
      <c r="OZ6" s="244"/>
      <c r="PA6" s="244"/>
      <c r="PB6" s="244"/>
      <c r="PC6" s="244"/>
      <c r="PD6" s="244"/>
      <c r="PE6" s="244"/>
      <c r="PF6" s="244"/>
      <c r="PG6" s="244"/>
      <c r="PH6" s="244"/>
      <c r="PI6" s="244"/>
      <c r="PJ6" s="244"/>
      <c r="PK6" s="244"/>
      <c r="PL6" s="244"/>
      <c r="PM6" s="244"/>
      <c r="PN6" s="244"/>
      <c r="PO6" s="244"/>
      <c r="PP6" s="244"/>
      <c r="PQ6" s="244"/>
      <c r="PR6" s="244"/>
      <c r="PS6" s="244"/>
      <c r="PT6" s="244"/>
      <c r="PU6" s="244"/>
      <c r="PV6" s="244"/>
      <c r="PW6" s="244"/>
      <c r="PX6" s="244"/>
      <c r="PY6" s="244"/>
      <c r="PZ6" s="244"/>
      <c r="QA6" s="244"/>
      <c r="QB6" s="244"/>
      <c r="QC6" s="244"/>
      <c r="QD6" s="244"/>
      <c r="QE6" s="244"/>
      <c r="QF6" s="244"/>
      <c r="QG6" s="244"/>
      <c r="QH6" s="244"/>
      <c r="QI6" s="244"/>
      <c r="QJ6" s="244"/>
      <c r="QK6" s="244"/>
      <c r="QL6" s="244"/>
      <c r="QM6" s="244"/>
      <c r="QN6" s="244"/>
      <c r="QO6" s="244"/>
      <c r="QP6" s="244"/>
      <c r="QQ6" s="244"/>
      <c r="QR6" s="244"/>
      <c r="QS6" s="244"/>
      <c r="QT6" s="244"/>
      <c r="QU6" s="244"/>
      <c r="QV6" s="244"/>
      <c r="QW6" s="244"/>
      <c r="QX6" s="244"/>
      <c r="QY6" s="244"/>
      <c r="QZ6" s="244"/>
      <c r="RA6" s="244"/>
      <c r="RB6" s="244"/>
      <c r="RC6" s="244"/>
      <c r="RD6" s="244"/>
      <c r="RE6" s="244"/>
      <c r="RF6" s="244"/>
      <c r="RG6" s="244"/>
      <c r="RH6" s="244"/>
      <c r="RI6" s="244"/>
      <c r="RJ6" s="244"/>
      <c r="RK6" s="244"/>
      <c r="RL6" s="244"/>
      <c r="RM6" s="244"/>
      <c r="RN6" s="244"/>
      <c r="RO6" s="244"/>
      <c r="RP6" s="244"/>
      <c r="RQ6" s="244"/>
      <c r="RR6" s="244"/>
      <c r="RS6" s="244"/>
      <c r="RT6" s="244"/>
      <c r="RU6" s="244"/>
      <c r="RV6" s="244"/>
      <c r="RW6" s="244"/>
      <c r="RX6" s="244"/>
      <c r="RY6" s="244"/>
      <c r="RZ6" s="244"/>
      <c r="SA6" s="244"/>
      <c r="SB6" s="244"/>
      <c r="SC6" s="244"/>
      <c r="SD6" s="244"/>
      <c r="SE6" s="244"/>
      <c r="SF6" s="244"/>
      <c r="SG6" s="244"/>
      <c r="SH6" s="244"/>
      <c r="SI6" s="244"/>
      <c r="SJ6" s="244"/>
      <c r="SK6" s="244"/>
      <c r="SL6" s="244"/>
      <c r="SM6" s="244"/>
      <c r="SN6" s="244"/>
      <c r="SO6" s="244"/>
      <c r="SP6" s="244"/>
      <c r="SQ6" s="244"/>
      <c r="SR6" s="244"/>
      <c r="SS6" s="244"/>
      <c r="ST6" s="244"/>
      <c r="SU6" s="244"/>
      <c r="SV6" s="244"/>
      <c r="SW6" s="244"/>
      <c r="SX6" s="244"/>
      <c r="SY6" s="244"/>
      <c r="SZ6" s="244"/>
      <c r="TA6" s="244"/>
      <c r="TB6" s="244"/>
      <c r="TC6" s="244"/>
      <c r="TD6" s="244"/>
      <c r="TE6" s="244"/>
      <c r="TF6" s="244"/>
      <c r="TG6" s="244"/>
      <c r="TH6" s="244"/>
      <c r="TI6" s="244"/>
      <c r="TJ6" s="244"/>
      <c r="TK6" s="244"/>
      <c r="TL6" s="244"/>
      <c r="TM6" s="244"/>
      <c r="TN6" s="244"/>
      <c r="TO6" s="244"/>
      <c r="TP6" s="244"/>
      <c r="TQ6" s="244"/>
      <c r="TR6" s="244"/>
      <c r="TS6" s="244"/>
      <c r="TT6" s="244"/>
      <c r="TU6" s="244"/>
      <c r="TV6" s="244"/>
      <c r="TW6" s="244"/>
      <c r="TX6" s="244"/>
      <c r="TY6" s="244"/>
      <c r="TZ6" s="244"/>
      <c r="UA6" s="244"/>
      <c r="UB6" s="244"/>
      <c r="UC6" s="244"/>
      <c r="UD6" s="244"/>
      <c r="UE6" s="244"/>
      <c r="UF6" s="244"/>
      <c r="UG6" s="244"/>
      <c r="UH6" s="244"/>
      <c r="UI6" s="244"/>
      <c r="UJ6" s="244"/>
      <c r="UK6" s="244"/>
      <c r="UL6" s="244"/>
      <c r="UM6" s="244"/>
      <c r="UN6" s="244"/>
      <c r="UO6" s="244"/>
      <c r="UP6" s="244"/>
      <c r="UQ6" s="244"/>
      <c r="UR6" s="244"/>
      <c r="US6" s="244"/>
      <c r="UT6" s="244"/>
      <c r="UU6" s="244"/>
      <c r="UV6" s="244"/>
      <c r="UW6" s="244"/>
      <c r="UX6" s="244"/>
      <c r="UY6" s="244"/>
      <c r="UZ6" s="244"/>
      <c r="VA6" s="244"/>
      <c r="VB6" s="244"/>
      <c r="VC6" s="244"/>
      <c r="VD6" s="244"/>
      <c r="VE6" s="244"/>
      <c r="VF6" s="244"/>
      <c r="VG6" s="244"/>
      <c r="VH6" s="244"/>
      <c r="VI6" s="244"/>
      <c r="VJ6" s="244"/>
      <c r="VK6" s="244"/>
      <c r="VL6" s="244"/>
      <c r="VM6" s="244"/>
      <c r="VN6" s="244"/>
      <c r="VO6" s="244"/>
      <c r="VP6" s="244"/>
      <c r="VQ6" s="244"/>
      <c r="VR6" s="244"/>
      <c r="VS6" s="244"/>
      <c r="VT6" s="244"/>
      <c r="VU6" s="244"/>
      <c r="VV6" s="244"/>
      <c r="VW6" s="244"/>
      <c r="VX6" s="244"/>
      <c r="VY6" s="244"/>
      <c r="VZ6" s="244"/>
      <c r="WA6" s="244"/>
      <c r="WB6" s="244"/>
      <c r="WC6" s="244"/>
      <c r="WD6" s="244"/>
      <c r="WE6" s="244"/>
      <c r="WF6" s="244"/>
      <c r="WG6" s="244"/>
      <c r="WH6" s="244"/>
      <c r="WI6" s="244"/>
      <c r="WJ6" s="244"/>
      <c r="WK6" s="244"/>
      <c r="WL6" s="244"/>
      <c r="WM6" s="244"/>
      <c r="WN6" s="244"/>
      <c r="WO6" s="244"/>
      <c r="WP6" s="244"/>
      <c r="WQ6" s="244"/>
      <c r="WR6" s="244"/>
      <c r="WS6" s="244"/>
      <c r="WT6" s="244"/>
      <c r="WU6" s="244"/>
      <c r="WV6" s="244"/>
      <c r="WW6" s="244"/>
      <c r="WX6" s="244"/>
      <c r="WY6" s="244"/>
      <c r="WZ6" s="244"/>
      <c r="XA6" s="244"/>
      <c r="XB6" s="244"/>
      <c r="XC6" s="244"/>
      <c r="XD6" s="244"/>
      <c r="XE6" s="244"/>
      <c r="XF6" s="244"/>
      <c r="XG6" s="244"/>
      <c r="XH6" s="244"/>
      <c r="XI6" s="244"/>
      <c r="XJ6" s="244"/>
      <c r="XK6" s="244"/>
      <c r="XL6" s="244"/>
      <c r="XM6" s="244"/>
      <c r="XN6" s="244"/>
      <c r="XO6" s="244"/>
      <c r="XP6" s="244"/>
      <c r="XQ6" s="244"/>
      <c r="XR6" s="244"/>
      <c r="XS6" s="244"/>
      <c r="XT6" s="244"/>
      <c r="XU6" s="244"/>
      <c r="XV6" s="244"/>
      <c r="XW6" s="244"/>
      <c r="XX6" s="244"/>
      <c r="XY6" s="244"/>
      <c r="XZ6" s="244"/>
      <c r="YA6" s="244"/>
      <c r="YB6" s="244"/>
      <c r="YC6" s="244"/>
      <c r="YD6" s="244"/>
      <c r="YE6" s="244"/>
      <c r="YF6" s="244"/>
      <c r="YG6" s="244"/>
      <c r="YH6" s="244"/>
      <c r="YI6" s="244"/>
      <c r="YJ6" s="244"/>
      <c r="YK6" s="244"/>
      <c r="YL6" s="244"/>
      <c r="YM6" s="244"/>
      <c r="YN6" s="244"/>
      <c r="YO6" s="244"/>
      <c r="YP6" s="244"/>
      <c r="YQ6" s="244"/>
      <c r="YR6" s="244"/>
      <c r="YS6" s="244"/>
      <c r="YT6" s="244"/>
      <c r="YU6" s="244"/>
      <c r="YV6" s="244"/>
      <c r="YW6" s="244"/>
      <c r="YX6" s="244"/>
      <c r="YY6" s="244"/>
      <c r="YZ6" s="244"/>
      <c r="ZA6" s="244"/>
      <c r="ZB6" s="244"/>
      <c r="ZC6" s="244"/>
      <c r="ZD6" s="244"/>
      <c r="ZE6" s="244"/>
      <c r="ZF6" s="244"/>
      <c r="ZG6" s="244"/>
      <c r="ZH6" s="244"/>
      <c r="ZI6" s="244"/>
      <c r="ZJ6" s="244"/>
      <c r="ZK6" s="244"/>
      <c r="ZL6" s="244"/>
      <c r="ZM6" s="244"/>
      <c r="ZN6" s="244"/>
      <c r="ZO6" s="244"/>
      <c r="ZP6" s="244"/>
      <c r="ZQ6" s="244"/>
      <c r="ZR6" s="244"/>
      <c r="ZS6" s="244"/>
      <c r="ZT6" s="244"/>
      <c r="ZU6" s="244"/>
      <c r="ZV6" s="244"/>
      <c r="ZW6" s="244"/>
      <c r="ZX6" s="244"/>
      <c r="ZY6" s="244"/>
      <c r="ZZ6" s="244"/>
      <c r="AAA6" s="244"/>
      <c r="AAB6" s="244"/>
      <c r="AAC6" s="244"/>
      <c r="AAD6" s="244"/>
      <c r="AAE6" s="244"/>
      <c r="AAF6" s="244"/>
      <c r="AAG6" s="244"/>
      <c r="AAH6" s="244"/>
      <c r="AAI6" s="244"/>
      <c r="AAJ6" s="244"/>
      <c r="AAK6" s="244"/>
      <c r="AAL6" s="244"/>
      <c r="AAM6" s="244"/>
      <c r="AAN6" s="244"/>
      <c r="AAO6" s="244"/>
      <c r="AAP6" s="244"/>
      <c r="AAQ6" s="244"/>
      <c r="AAR6" s="244"/>
      <c r="AAS6" s="244"/>
      <c r="AAT6" s="244"/>
      <c r="AAU6" s="244"/>
      <c r="AAV6" s="244"/>
      <c r="AAW6" s="244"/>
      <c r="AAX6" s="244"/>
      <c r="AAY6" s="244"/>
      <c r="AAZ6" s="244"/>
      <c r="ABA6" s="244"/>
      <c r="ABB6" s="244"/>
      <c r="ABC6" s="244"/>
      <c r="ABD6" s="244"/>
      <c r="ABE6" s="244"/>
      <c r="ABF6" s="244"/>
      <c r="ABG6" s="244"/>
      <c r="ABH6" s="244"/>
      <c r="ABI6" s="244"/>
      <c r="ABJ6" s="244"/>
      <c r="ABK6" s="244"/>
      <c r="ABL6" s="244"/>
      <c r="ABM6" s="244"/>
      <c r="ABN6" s="244"/>
      <c r="ABO6" s="244"/>
      <c r="ABP6" s="244"/>
      <c r="ABQ6" s="244"/>
      <c r="ABR6" s="244"/>
      <c r="ABS6" s="244"/>
      <c r="ABT6" s="244"/>
      <c r="ABU6" s="244"/>
      <c r="ABV6" s="244"/>
      <c r="ABW6" s="244"/>
      <c r="ABX6" s="244"/>
      <c r="ABY6" s="244"/>
      <c r="ABZ6" s="244"/>
      <c r="ACA6" s="244"/>
      <c r="ACB6" s="244"/>
      <c r="ACC6" s="244"/>
      <c r="ACD6" s="244"/>
      <c r="ACE6" s="244"/>
      <c r="ACF6" s="244"/>
      <c r="ACG6" s="244"/>
      <c r="ACH6" s="244"/>
      <c r="ACI6" s="244"/>
      <c r="ACJ6" s="244"/>
      <c r="ACK6" s="244"/>
      <c r="ACL6" s="244"/>
      <c r="ACM6" s="244"/>
      <c r="ACN6" s="244"/>
      <c r="ACO6" s="244"/>
      <c r="ACP6" s="244"/>
      <c r="ACQ6" s="244"/>
      <c r="ACR6" s="244"/>
      <c r="ACS6" s="244"/>
      <c r="ACT6" s="244"/>
      <c r="ACU6" s="244"/>
      <c r="ACV6" s="244"/>
      <c r="ACW6" s="244"/>
      <c r="ACX6" s="244"/>
      <c r="ACY6" s="244"/>
      <c r="ACZ6" s="244"/>
      <c r="ADA6" s="244"/>
      <c r="ADB6" s="244"/>
      <c r="ADC6" s="244"/>
      <c r="ADD6" s="244"/>
      <c r="ADE6" s="244"/>
      <c r="ADF6" s="244"/>
      <c r="ADG6" s="244"/>
      <c r="ADH6" s="244"/>
      <c r="ADI6" s="244"/>
      <c r="ADJ6" s="244"/>
      <c r="ADK6" s="244"/>
      <c r="ADL6" s="244"/>
      <c r="ADM6" s="244"/>
      <c r="ADN6" s="244"/>
      <c r="ADO6" s="244"/>
      <c r="ADP6" s="244"/>
      <c r="ADQ6" s="244"/>
      <c r="ADR6" s="244"/>
      <c r="ADS6" s="244"/>
      <c r="ADT6" s="244"/>
      <c r="ADU6" s="244"/>
      <c r="ADV6" s="244"/>
      <c r="ADW6" s="244"/>
      <c r="ADX6" s="244"/>
      <c r="ADY6" s="244"/>
      <c r="ADZ6" s="244"/>
      <c r="AEA6" s="244"/>
      <c r="AEB6" s="244"/>
      <c r="AEC6" s="244"/>
      <c r="AED6" s="244"/>
      <c r="AEE6" s="244"/>
      <c r="AEF6" s="244"/>
      <c r="AEG6" s="244"/>
      <c r="AEH6" s="244"/>
      <c r="AEI6" s="244"/>
      <c r="AEJ6" s="244"/>
      <c r="AEK6" s="244"/>
      <c r="AEL6" s="244"/>
      <c r="AEM6" s="244"/>
      <c r="AEN6" s="244"/>
      <c r="AEO6" s="244"/>
      <c r="AEP6" s="244"/>
      <c r="AEQ6" s="244"/>
      <c r="AER6" s="244"/>
      <c r="AES6" s="244"/>
      <c r="AET6" s="244"/>
      <c r="AEU6" s="244"/>
      <c r="AEV6" s="244"/>
      <c r="AEW6" s="244"/>
      <c r="AEX6" s="244"/>
      <c r="AEY6" s="244"/>
      <c r="AEZ6" s="244"/>
      <c r="AFA6" s="244"/>
      <c r="AFB6" s="244"/>
      <c r="AFC6" s="244"/>
      <c r="AFD6" s="244"/>
      <c r="AFE6" s="244"/>
      <c r="AFF6" s="244"/>
      <c r="AFG6" s="244"/>
      <c r="AFH6" s="244"/>
      <c r="AFI6" s="244"/>
      <c r="AFJ6" s="244"/>
      <c r="AFK6" s="244"/>
      <c r="AFL6" s="244"/>
      <c r="AFM6" s="244"/>
      <c r="AFN6" s="244"/>
      <c r="AFO6" s="244"/>
      <c r="AFP6" s="244"/>
      <c r="AFQ6" s="244"/>
      <c r="AFR6" s="244"/>
      <c r="AFS6" s="244"/>
      <c r="AFT6" s="244"/>
      <c r="AFU6" s="244"/>
      <c r="AFV6" s="244"/>
      <c r="AFW6" s="244"/>
      <c r="AFX6" s="244"/>
      <c r="AFY6" s="244"/>
      <c r="AFZ6" s="244"/>
      <c r="AGA6" s="244"/>
      <c r="AGB6" s="244"/>
      <c r="AGC6" s="244"/>
      <c r="AGD6" s="244"/>
      <c r="AGE6" s="244"/>
      <c r="AGF6" s="244"/>
      <c r="AGG6" s="244"/>
      <c r="AGH6" s="244"/>
      <c r="AGI6" s="244"/>
      <c r="AGJ6" s="244"/>
      <c r="AGK6" s="244"/>
      <c r="AGL6" s="244"/>
      <c r="AGM6" s="244"/>
      <c r="AGN6" s="244"/>
      <c r="AGO6" s="244"/>
      <c r="AGP6" s="244"/>
      <c r="AGQ6" s="244"/>
      <c r="AGR6" s="244"/>
      <c r="AGS6" s="244"/>
      <c r="AGT6" s="244"/>
      <c r="AGU6" s="244"/>
      <c r="AGV6" s="244"/>
      <c r="AGW6" s="244"/>
      <c r="AGX6" s="244"/>
      <c r="AGY6" s="244"/>
      <c r="AGZ6" s="244"/>
      <c r="AHA6" s="244"/>
      <c r="AHB6" s="244"/>
      <c r="AHC6" s="244"/>
      <c r="AHD6" s="244"/>
      <c r="AHE6" s="244"/>
      <c r="AHF6" s="244"/>
      <c r="AHG6" s="244"/>
      <c r="AHH6" s="244"/>
      <c r="AHI6" s="244"/>
      <c r="AHJ6" s="244"/>
      <c r="AHK6" s="244"/>
      <c r="AHL6" s="244"/>
      <c r="AHM6" s="244"/>
      <c r="AHN6" s="244"/>
      <c r="AHO6" s="244"/>
      <c r="AHP6" s="244"/>
      <c r="AHQ6" s="244"/>
      <c r="AHR6" s="244"/>
      <c r="AHS6" s="244"/>
      <c r="AHT6" s="244"/>
      <c r="AHU6" s="244"/>
      <c r="AHV6" s="244"/>
      <c r="AHW6" s="244"/>
      <c r="AHX6" s="244"/>
      <c r="AHY6" s="244"/>
      <c r="AHZ6" s="244"/>
      <c r="AIA6" s="244"/>
      <c r="AIB6" s="244"/>
      <c r="AIC6" s="244"/>
      <c r="AID6" s="244"/>
      <c r="AIE6" s="244"/>
      <c r="AIF6" s="244"/>
      <c r="AIG6" s="244"/>
      <c r="AIH6" s="244"/>
      <c r="AII6" s="244"/>
      <c r="AIJ6" s="244"/>
      <c r="AIK6" s="244"/>
      <c r="AIL6" s="244"/>
      <c r="AIM6" s="244"/>
      <c r="AIN6" s="244"/>
      <c r="AIO6" s="244"/>
      <c r="AIP6" s="244"/>
      <c r="AIQ6" s="244"/>
      <c r="AIR6" s="244"/>
      <c r="AIS6" s="244"/>
      <c r="AIT6" s="244"/>
      <c r="AIU6" s="244"/>
      <c r="AIV6" s="244"/>
      <c r="AIW6" s="244"/>
      <c r="AIX6" s="244"/>
      <c r="AIY6" s="244"/>
      <c r="AIZ6" s="244"/>
      <c r="AJA6" s="244"/>
      <c r="AJB6" s="244"/>
      <c r="AJC6" s="244"/>
      <c r="AJD6" s="244"/>
      <c r="AJE6" s="244"/>
      <c r="AJF6" s="244"/>
      <c r="AJG6" s="244"/>
      <c r="AJH6" s="244"/>
      <c r="AJI6" s="244"/>
      <c r="AJJ6" s="244"/>
      <c r="AJK6" s="244"/>
      <c r="AJL6" s="244"/>
      <c r="AJM6" s="244"/>
      <c r="AJN6" s="244"/>
      <c r="AJO6" s="244"/>
      <c r="AJP6" s="244"/>
      <c r="AJQ6" s="244"/>
      <c r="AJR6" s="244"/>
      <c r="AJS6" s="244"/>
      <c r="AJT6" s="244"/>
      <c r="AJU6" s="244"/>
      <c r="AJV6" s="244"/>
      <c r="AJW6" s="244"/>
      <c r="AJX6" s="244"/>
      <c r="AJY6" s="244"/>
      <c r="AJZ6" s="244"/>
      <c r="AKA6" s="244"/>
      <c r="AKB6" s="244"/>
      <c r="AKC6" s="244"/>
      <c r="AKD6" s="244"/>
      <c r="AKE6" s="244"/>
      <c r="AKF6" s="244"/>
      <c r="AKG6" s="244"/>
      <c r="AKH6" s="244"/>
      <c r="AKI6" s="244"/>
      <c r="AKJ6" s="244"/>
      <c r="AKK6" s="244"/>
      <c r="AKL6" s="244"/>
      <c r="AKM6" s="244"/>
      <c r="AKN6" s="244"/>
      <c r="AKO6" s="244"/>
      <c r="AKP6" s="244"/>
      <c r="AKQ6" s="244"/>
      <c r="AKR6" s="244"/>
      <c r="AKS6" s="244"/>
      <c r="AKT6" s="244"/>
      <c r="AKU6" s="244"/>
      <c r="AKV6" s="244"/>
      <c r="AKW6" s="244"/>
      <c r="AKX6" s="244"/>
      <c r="AKY6" s="244"/>
      <c r="AKZ6" s="244"/>
      <c r="ALA6" s="244"/>
      <c r="ALB6" s="244"/>
      <c r="ALC6" s="244"/>
      <c r="ALD6" s="244"/>
      <c r="ALE6" s="244"/>
      <c r="ALF6" s="244"/>
      <c r="ALG6" s="244"/>
      <c r="ALH6" s="244"/>
      <c r="ALI6" s="244"/>
      <c r="ALJ6" s="244"/>
      <c r="ALK6" s="244"/>
      <c r="ALL6" s="244"/>
      <c r="ALM6" s="244"/>
      <c r="ALN6" s="244"/>
      <c r="ALO6" s="244"/>
      <c r="ALP6" s="244"/>
      <c r="ALQ6" s="244"/>
      <c r="ALR6" s="244"/>
      <c r="ALS6" s="244"/>
      <c r="ALT6" s="244"/>
      <c r="ALU6" s="244"/>
      <c r="ALV6" s="244"/>
      <c r="ALW6" s="244"/>
      <c r="ALX6" s="244"/>
      <c r="ALY6" s="244"/>
      <c r="ALZ6" s="244"/>
      <c r="AMA6" s="244"/>
      <c r="AMB6" s="244"/>
      <c r="AMC6" s="244"/>
      <c r="AMD6" s="244"/>
      <c r="AME6" s="244"/>
      <c r="AMF6" s="244"/>
      <c r="AMG6" s="244"/>
      <c r="AMH6" s="244"/>
      <c r="AMI6" s="244"/>
      <c r="AMJ6" s="244"/>
      <c r="AMK6" s="244"/>
      <c r="AML6" s="244"/>
      <c r="AMM6" s="244"/>
      <c r="AMN6" s="244"/>
      <c r="AMO6" s="244"/>
      <c r="AMP6" s="244"/>
      <c r="AMQ6" s="244"/>
      <c r="AMR6" s="244"/>
      <c r="AMS6" s="244"/>
      <c r="AMT6" s="244"/>
      <c r="AMU6" s="244"/>
      <c r="AMV6" s="244"/>
      <c r="AMW6" s="244"/>
      <c r="AMX6" s="244"/>
      <c r="AMY6" s="244"/>
      <c r="AMZ6" s="244"/>
      <c r="ANA6" s="244"/>
      <c r="ANB6" s="244"/>
      <c r="ANC6" s="244"/>
      <c r="AND6" s="244"/>
      <c r="ANE6" s="244"/>
      <c r="ANF6" s="244"/>
      <c r="ANG6" s="244"/>
      <c r="ANH6" s="244"/>
      <c r="ANI6" s="244"/>
      <c r="ANJ6" s="244"/>
      <c r="ANK6" s="244"/>
      <c r="ANL6" s="244"/>
      <c r="ANM6" s="244"/>
      <c r="ANN6" s="244"/>
      <c r="ANO6" s="244"/>
      <c r="ANP6" s="244"/>
      <c r="ANQ6" s="244"/>
      <c r="ANR6" s="244"/>
      <c r="ANS6" s="244"/>
      <c r="ANT6" s="244"/>
      <c r="ANU6" s="244"/>
      <c r="ANV6" s="244"/>
      <c r="ANW6" s="244"/>
      <c r="ANX6" s="244"/>
      <c r="ANY6" s="244"/>
      <c r="ANZ6" s="244"/>
      <c r="AOA6" s="244"/>
      <c r="AOB6" s="244"/>
      <c r="AOC6" s="244"/>
      <c r="AOD6" s="244"/>
      <c r="AOE6" s="244"/>
      <c r="AOF6" s="244"/>
      <c r="AOG6" s="244"/>
      <c r="AOH6" s="244"/>
      <c r="AOI6" s="244"/>
      <c r="AOJ6" s="244"/>
      <c r="AOK6" s="244"/>
      <c r="AOL6" s="244"/>
      <c r="AOM6" s="244"/>
      <c r="AON6" s="244"/>
      <c r="AOO6" s="244"/>
      <c r="AOP6" s="244"/>
      <c r="AOQ6" s="244"/>
      <c r="AOR6" s="244"/>
      <c r="AOS6" s="244"/>
      <c r="AOT6" s="244"/>
      <c r="AOU6" s="244"/>
      <c r="AOV6" s="244"/>
      <c r="AOW6" s="244"/>
      <c r="AOX6" s="244"/>
      <c r="AOY6" s="244"/>
      <c r="AOZ6" s="244"/>
      <c r="APA6" s="244"/>
      <c r="APB6" s="244"/>
      <c r="APC6" s="244"/>
      <c r="APD6" s="244"/>
      <c r="APE6" s="244"/>
      <c r="APF6" s="244"/>
      <c r="APG6" s="244"/>
      <c r="APH6" s="244"/>
      <c r="API6" s="244"/>
      <c r="APJ6" s="244"/>
      <c r="APK6" s="244"/>
      <c r="APL6" s="244"/>
      <c r="APM6" s="244"/>
      <c r="APN6" s="244"/>
      <c r="APO6" s="244"/>
      <c r="APP6" s="244"/>
      <c r="APQ6" s="244"/>
      <c r="APR6" s="244"/>
      <c r="APS6" s="244"/>
      <c r="APT6" s="244"/>
      <c r="APU6" s="244"/>
      <c r="APV6" s="244"/>
      <c r="APW6" s="244"/>
      <c r="APX6" s="244"/>
      <c r="APY6" s="244"/>
      <c r="APZ6" s="244"/>
      <c r="AQA6" s="244"/>
      <c r="AQB6" s="244"/>
      <c r="AQC6" s="244"/>
      <c r="AQD6" s="244"/>
      <c r="AQE6" s="244"/>
      <c r="AQF6" s="244"/>
      <c r="AQG6" s="244"/>
      <c r="AQH6" s="244"/>
      <c r="AQI6" s="244"/>
      <c r="AQJ6" s="244"/>
      <c r="AQK6" s="244"/>
      <c r="AQL6" s="244"/>
      <c r="AQM6" s="244"/>
      <c r="AQN6" s="244"/>
      <c r="AQO6" s="244"/>
      <c r="AQP6" s="244"/>
      <c r="AQQ6" s="244"/>
      <c r="AQR6" s="244"/>
      <c r="AQS6" s="244"/>
      <c r="AQT6" s="244"/>
      <c r="AQU6" s="244"/>
      <c r="AQV6" s="244"/>
      <c r="AQW6" s="244"/>
      <c r="AQX6" s="244"/>
      <c r="AQY6" s="244"/>
      <c r="AQZ6" s="244"/>
      <c r="ARA6" s="244"/>
      <c r="ARB6" s="244"/>
      <c r="ARC6" s="244"/>
      <c r="ARD6" s="244"/>
      <c r="ARE6" s="244"/>
      <c r="ARF6" s="244"/>
      <c r="ARG6" s="244"/>
      <c r="ARH6" s="244"/>
      <c r="ARI6" s="244"/>
      <c r="ARJ6" s="244"/>
      <c r="ARK6" s="244"/>
      <c r="ARL6" s="244"/>
      <c r="ARM6" s="244"/>
      <c r="ARN6" s="244"/>
      <c r="ARO6" s="244"/>
      <c r="ARP6" s="244"/>
      <c r="ARQ6" s="244"/>
      <c r="ARR6" s="244"/>
      <c r="ARS6" s="244"/>
      <c r="ART6" s="244"/>
      <c r="ARU6" s="244"/>
      <c r="ARV6" s="244"/>
      <c r="ARW6" s="244"/>
      <c r="ARX6" s="244"/>
      <c r="ARY6" s="244"/>
      <c r="ARZ6" s="244"/>
      <c r="ASA6" s="244"/>
      <c r="ASB6" s="244"/>
      <c r="ASC6" s="244"/>
      <c r="ASD6" s="244"/>
      <c r="ASE6" s="244"/>
      <c r="ASF6" s="244"/>
      <c r="ASG6" s="244"/>
      <c r="ASH6" s="244"/>
      <c r="ASI6" s="244"/>
      <c r="ASJ6" s="244"/>
      <c r="ASK6" s="244"/>
      <c r="ASL6" s="244"/>
      <c r="ASM6" s="244"/>
      <c r="ASN6" s="244"/>
      <c r="ASO6" s="244"/>
      <c r="ASP6" s="244"/>
      <c r="ASQ6" s="244"/>
      <c r="ASR6" s="244"/>
      <c r="ASS6" s="244"/>
      <c r="AST6" s="244"/>
      <c r="ASU6" s="244"/>
      <c r="ASV6" s="244"/>
      <c r="ASW6" s="244"/>
      <c r="ASX6" s="244"/>
      <c r="ASY6" s="244"/>
      <c r="ASZ6" s="244"/>
      <c r="ATA6" s="244"/>
      <c r="ATB6" s="244"/>
      <c r="ATC6" s="244"/>
      <c r="ATD6" s="244"/>
      <c r="ATE6" s="244"/>
      <c r="ATF6" s="244"/>
      <c r="ATG6" s="244"/>
      <c r="ATH6" s="244"/>
      <c r="ATI6" s="244"/>
      <c r="ATJ6" s="244"/>
      <c r="ATK6" s="244"/>
      <c r="ATL6" s="244"/>
      <c r="ATM6" s="244"/>
      <c r="ATN6" s="244"/>
      <c r="ATO6" s="244"/>
      <c r="ATP6" s="244"/>
      <c r="ATQ6" s="244"/>
      <c r="ATR6" s="244"/>
      <c r="ATS6" s="244"/>
      <c r="ATT6" s="244"/>
      <c r="ATU6" s="244"/>
      <c r="ATV6" s="244"/>
      <c r="ATW6" s="244"/>
      <c r="ATX6" s="244"/>
      <c r="ATY6" s="244"/>
      <c r="ATZ6" s="244"/>
      <c r="AUA6" s="244"/>
      <c r="AUB6" s="244"/>
      <c r="AUC6" s="244"/>
      <c r="AUD6" s="244"/>
      <c r="AUE6" s="244"/>
      <c r="AUF6" s="244"/>
      <c r="AUG6" s="244"/>
      <c r="AUH6" s="244"/>
      <c r="AUI6" s="244"/>
      <c r="AUJ6" s="244"/>
      <c r="AUK6" s="244"/>
      <c r="AUL6" s="244"/>
      <c r="AUM6" s="244"/>
      <c r="AUN6" s="244"/>
      <c r="AUO6" s="244"/>
      <c r="AUP6" s="244"/>
      <c r="AUQ6" s="244"/>
      <c r="AUR6" s="244"/>
      <c r="AUS6" s="244"/>
      <c r="AUT6" s="244"/>
      <c r="AUU6" s="244"/>
      <c r="AUV6" s="244"/>
      <c r="AUW6" s="244"/>
      <c r="AUX6" s="244"/>
      <c r="AUY6" s="244"/>
      <c r="AUZ6" s="244"/>
      <c r="AVA6" s="244"/>
      <c r="AVB6" s="244"/>
      <c r="AVC6" s="244"/>
      <c r="AVD6" s="244"/>
      <c r="AVE6" s="244"/>
      <c r="AVF6" s="244"/>
      <c r="AVG6" s="244"/>
      <c r="AVH6" s="244"/>
      <c r="AVI6" s="244"/>
      <c r="AVJ6" s="244"/>
      <c r="AVK6" s="244"/>
      <c r="AVL6" s="244"/>
      <c r="AVM6" s="244"/>
      <c r="AVN6" s="244"/>
      <c r="AVO6" s="244"/>
      <c r="AVP6" s="244"/>
      <c r="AVQ6" s="244"/>
      <c r="AVR6" s="244"/>
      <c r="AVS6" s="244"/>
      <c r="AVT6" s="244"/>
      <c r="AVU6" s="244"/>
      <c r="AVV6" s="244"/>
      <c r="AVW6" s="244"/>
      <c r="AVX6" s="244"/>
      <c r="AVY6" s="244"/>
      <c r="AVZ6" s="244"/>
      <c r="AWA6" s="244"/>
      <c r="AWB6" s="244"/>
      <c r="AWC6" s="244"/>
      <c r="AWD6" s="244"/>
      <c r="AWE6" s="244"/>
      <c r="AWF6" s="244"/>
      <c r="AWG6" s="244"/>
      <c r="AWH6" s="244"/>
      <c r="AWI6" s="244"/>
      <c r="AWJ6" s="244"/>
      <c r="AWK6" s="244"/>
      <c r="AWL6" s="244"/>
      <c r="AWM6" s="244"/>
      <c r="AWN6" s="244"/>
      <c r="AWO6" s="244"/>
      <c r="AWP6" s="244"/>
      <c r="AWQ6" s="244"/>
      <c r="AWR6" s="244"/>
      <c r="AWS6" s="244"/>
      <c r="AWT6" s="244"/>
      <c r="AWU6" s="244"/>
      <c r="AWV6" s="244"/>
      <c r="AWW6" s="244"/>
      <c r="AWX6" s="244"/>
      <c r="AWY6" s="244"/>
      <c r="AWZ6" s="244"/>
      <c r="AXA6" s="244"/>
      <c r="AXB6" s="244"/>
      <c r="AXC6" s="244"/>
      <c r="AXD6" s="244"/>
      <c r="AXE6" s="244"/>
      <c r="AXF6" s="244"/>
      <c r="AXG6" s="244"/>
      <c r="AXH6" s="244"/>
      <c r="AXI6" s="244"/>
      <c r="AXJ6" s="244"/>
      <c r="AXK6" s="244"/>
      <c r="AXL6" s="244"/>
      <c r="AXM6" s="244"/>
      <c r="AXN6" s="244"/>
      <c r="AXO6" s="244"/>
      <c r="AXP6" s="244"/>
      <c r="AXQ6" s="244"/>
      <c r="AXR6" s="244"/>
      <c r="AXS6" s="244"/>
      <c r="AXT6" s="244"/>
      <c r="AXU6" s="244"/>
      <c r="AXV6" s="244"/>
      <c r="AXW6" s="244"/>
      <c r="AXX6" s="244"/>
      <c r="AXY6" s="244"/>
      <c r="AXZ6" s="244"/>
      <c r="AYA6" s="244"/>
      <c r="AYB6" s="244"/>
      <c r="AYC6" s="244"/>
      <c r="AYD6" s="244"/>
      <c r="AYE6" s="244"/>
      <c r="AYF6" s="244"/>
      <c r="AYG6" s="244"/>
      <c r="AYH6" s="244"/>
      <c r="AYI6" s="244"/>
      <c r="AYJ6" s="244"/>
      <c r="AYK6" s="244"/>
      <c r="AYL6" s="244"/>
      <c r="AYM6" s="244"/>
      <c r="AYN6" s="244"/>
      <c r="AYO6" s="244"/>
      <c r="AYP6" s="244"/>
      <c r="AYQ6" s="244"/>
      <c r="AYR6" s="244"/>
      <c r="AYS6" s="244"/>
      <c r="AYT6" s="244"/>
      <c r="AYU6" s="244"/>
      <c r="AYV6" s="244"/>
      <c r="AYW6" s="244"/>
      <c r="AYX6" s="244"/>
      <c r="AYY6" s="244"/>
      <c r="AYZ6" s="244"/>
      <c r="AZA6" s="244"/>
      <c r="AZB6" s="244"/>
      <c r="AZC6" s="244"/>
      <c r="AZD6" s="244"/>
      <c r="AZE6" s="244"/>
      <c r="AZF6" s="244"/>
      <c r="AZG6" s="244"/>
      <c r="AZH6" s="244"/>
      <c r="AZI6" s="244"/>
      <c r="AZJ6" s="244"/>
      <c r="AZK6" s="244"/>
      <c r="AZL6" s="244"/>
      <c r="AZM6" s="244"/>
      <c r="AZN6" s="244"/>
      <c r="AZO6" s="244"/>
      <c r="AZP6" s="244"/>
      <c r="AZQ6" s="244"/>
      <c r="AZR6" s="244"/>
      <c r="AZS6" s="244"/>
      <c r="AZT6" s="244"/>
      <c r="AZU6" s="244"/>
      <c r="AZV6" s="244"/>
      <c r="AZW6" s="244"/>
      <c r="AZX6" s="244"/>
      <c r="AZY6" s="244"/>
      <c r="AZZ6" s="244"/>
      <c r="BAA6" s="244"/>
      <c r="BAB6" s="244"/>
      <c r="BAC6" s="244"/>
      <c r="BAD6" s="244"/>
      <c r="BAE6" s="244"/>
      <c r="BAF6" s="244"/>
      <c r="BAG6" s="244"/>
      <c r="BAH6" s="244"/>
      <c r="BAI6" s="244"/>
      <c r="BAJ6" s="244"/>
      <c r="BAK6" s="244"/>
      <c r="BAL6" s="244"/>
      <c r="BAM6" s="244"/>
      <c r="BAN6" s="244"/>
      <c r="BAO6" s="244"/>
      <c r="BAP6" s="244"/>
      <c r="BAQ6" s="244"/>
      <c r="BAR6" s="244"/>
      <c r="BAS6" s="244"/>
      <c r="BAT6" s="244"/>
      <c r="BAU6" s="244"/>
      <c r="BAV6" s="244"/>
      <c r="BAW6" s="244"/>
      <c r="BAX6" s="244"/>
      <c r="BAY6" s="244"/>
      <c r="BAZ6" s="244"/>
      <c r="BBA6" s="244"/>
      <c r="BBB6" s="244"/>
      <c r="BBC6" s="244"/>
      <c r="BBD6" s="244"/>
      <c r="BBE6" s="244"/>
      <c r="BBF6" s="244"/>
      <c r="BBG6" s="244"/>
      <c r="BBH6" s="244"/>
      <c r="BBI6" s="244"/>
      <c r="BBJ6" s="244"/>
      <c r="BBK6" s="244"/>
      <c r="BBL6" s="244"/>
      <c r="BBM6" s="244"/>
      <c r="BBN6" s="244"/>
      <c r="BBO6" s="244"/>
      <c r="BBP6" s="244"/>
      <c r="BBQ6" s="244"/>
      <c r="BBR6" s="244"/>
      <c r="BBS6" s="244"/>
      <c r="BBT6" s="244"/>
      <c r="BBU6" s="244"/>
      <c r="BBV6" s="244"/>
      <c r="BBW6" s="244"/>
      <c r="BBX6" s="244"/>
      <c r="BBY6" s="244"/>
      <c r="BBZ6" s="244"/>
      <c r="BCA6" s="244"/>
      <c r="BCB6" s="244"/>
      <c r="BCC6" s="244"/>
      <c r="BCD6" s="244"/>
      <c r="BCE6" s="244"/>
      <c r="BCF6" s="244"/>
      <c r="BCG6" s="244"/>
      <c r="BCH6" s="244"/>
      <c r="BCI6" s="244"/>
      <c r="BCJ6" s="244"/>
      <c r="BCK6" s="244"/>
      <c r="BCL6" s="244"/>
      <c r="BCM6" s="244"/>
      <c r="BCN6" s="244"/>
      <c r="BCO6" s="244"/>
      <c r="BCP6" s="244"/>
      <c r="BCQ6" s="244"/>
      <c r="BCR6" s="244"/>
      <c r="BCS6" s="244"/>
      <c r="BCT6" s="244"/>
      <c r="BCU6" s="244"/>
      <c r="BCV6" s="244"/>
      <c r="BCW6" s="244"/>
      <c r="BCX6" s="244"/>
      <c r="BCY6" s="244"/>
      <c r="BCZ6" s="244"/>
      <c r="BDA6" s="244"/>
      <c r="BDB6" s="244"/>
      <c r="BDC6" s="244"/>
      <c r="BDD6" s="244"/>
      <c r="BDE6" s="244"/>
      <c r="BDF6" s="244"/>
      <c r="BDG6" s="244"/>
      <c r="BDH6" s="244"/>
      <c r="BDI6" s="244"/>
      <c r="BDJ6" s="244"/>
      <c r="BDK6" s="244"/>
      <c r="BDL6" s="244"/>
      <c r="BDM6" s="244"/>
      <c r="BDN6" s="244"/>
      <c r="BDO6" s="244"/>
      <c r="BDP6" s="244"/>
      <c r="BDQ6" s="244"/>
      <c r="BDR6" s="244"/>
      <c r="BDS6" s="244"/>
      <c r="BDT6" s="244"/>
      <c r="BDU6" s="244"/>
      <c r="BDV6" s="244"/>
      <c r="BDW6" s="244"/>
      <c r="BDX6" s="244"/>
      <c r="BDY6" s="244"/>
      <c r="BDZ6" s="244"/>
      <c r="BEA6" s="244"/>
      <c r="BEB6" s="244"/>
      <c r="BEC6" s="244"/>
      <c r="BED6" s="244"/>
      <c r="BEE6" s="244"/>
      <c r="BEF6" s="244"/>
      <c r="BEG6" s="244"/>
      <c r="BEH6" s="244"/>
      <c r="BEI6" s="244"/>
      <c r="BEJ6" s="244"/>
      <c r="BEK6" s="244"/>
      <c r="BEL6" s="244"/>
      <c r="BEM6" s="244"/>
      <c r="BEN6" s="244"/>
      <c r="BEO6" s="244"/>
      <c r="BEP6" s="244"/>
      <c r="BEQ6" s="244"/>
      <c r="BER6" s="244"/>
      <c r="BES6" s="244"/>
      <c r="BET6" s="244"/>
      <c r="BEU6" s="244"/>
      <c r="BEV6" s="244"/>
      <c r="BEW6" s="244"/>
      <c r="BEX6" s="244"/>
      <c r="BEY6" s="244"/>
      <c r="BEZ6" s="244"/>
      <c r="BFA6" s="244"/>
      <c r="BFB6" s="244"/>
      <c r="BFC6" s="244"/>
      <c r="BFD6" s="244"/>
      <c r="BFE6" s="244"/>
      <c r="BFF6" s="244"/>
      <c r="BFG6" s="244"/>
      <c r="BFH6" s="244"/>
      <c r="BFI6" s="244"/>
      <c r="BFJ6" s="244"/>
      <c r="BFK6" s="244"/>
      <c r="BFL6" s="244"/>
      <c r="BFM6" s="244"/>
      <c r="BFN6" s="244"/>
      <c r="BFO6" s="244"/>
      <c r="BFP6" s="244"/>
      <c r="BFQ6" s="244"/>
      <c r="BFR6" s="244"/>
      <c r="BFS6" s="244"/>
      <c r="BFT6" s="244"/>
      <c r="BFU6" s="244"/>
      <c r="BFV6" s="244"/>
      <c r="BFW6" s="244"/>
      <c r="BFX6" s="244"/>
      <c r="BFY6" s="244"/>
      <c r="BFZ6" s="244"/>
      <c r="BGA6" s="244"/>
      <c r="BGB6" s="244"/>
      <c r="BGC6" s="244"/>
      <c r="BGD6" s="244"/>
      <c r="BGE6" s="244"/>
      <c r="BGF6" s="244"/>
      <c r="BGG6" s="244"/>
      <c r="BGH6" s="244"/>
      <c r="BGI6" s="244"/>
      <c r="BGJ6" s="244"/>
      <c r="BGK6" s="244"/>
      <c r="BGL6" s="244"/>
      <c r="BGM6" s="244"/>
      <c r="BGN6" s="244"/>
      <c r="BGO6" s="244"/>
      <c r="BGP6" s="244"/>
      <c r="BGQ6" s="244"/>
      <c r="BGR6" s="244"/>
      <c r="BGS6" s="244"/>
      <c r="BGT6" s="244"/>
      <c r="BGU6" s="244"/>
      <c r="BGV6" s="244"/>
      <c r="BGW6" s="244"/>
      <c r="BGX6" s="244"/>
      <c r="BGY6" s="244"/>
      <c r="BGZ6" s="244"/>
      <c r="BHA6" s="244"/>
      <c r="BHB6" s="244"/>
      <c r="BHC6" s="244"/>
      <c r="BHD6" s="244"/>
      <c r="BHE6" s="244"/>
      <c r="BHF6" s="244"/>
      <c r="BHG6" s="244"/>
      <c r="BHH6" s="244"/>
      <c r="BHI6" s="244"/>
      <c r="BHJ6" s="244"/>
      <c r="BHK6" s="244"/>
      <c r="BHL6" s="244"/>
      <c r="BHM6" s="244"/>
      <c r="BHN6" s="244"/>
      <c r="BHO6" s="244"/>
      <c r="BHP6" s="244"/>
      <c r="BHQ6" s="244"/>
      <c r="BHR6" s="244"/>
      <c r="BHS6" s="244"/>
      <c r="BHT6" s="244"/>
      <c r="BHU6" s="244"/>
      <c r="BHV6" s="244"/>
      <c r="BHW6" s="244"/>
      <c r="BHX6" s="244"/>
      <c r="BHY6" s="244"/>
      <c r="BHZ6" s="244"/>
      <c r="BIA6" s="244"/>
      <c r="BIB6" s="244"/>
      <c r="BIC6" s="244"/>
      <c r="BID6" s="244"/>
      <c r="BIE6" s="244"/>
      <c r="BIF6" s="244"/>
      <c r="BIG6" s="244"/>
      <c r="BIH6" s="244"/>
      <c r="BII6" s="244"/>
      <c r="BIJ6" s="244"/>
      <c r="BIK6" s="244"/>
      <c r="BIL6" s="244"/>
      <c r="BIM6" s="244"/>
      <c r="BIN6" s="244"/>
      <c r="BIO6" s="244"/>
      <c r="BIP6" s="244"/>
      <c r="BIQ6" s="244"/>
      <c r="BIR6" s="244"/>
      <c r="BIS6" s="244"/>
      <c r="BIT6" s="244"/>
      <c r="BIU6" s="244"/>
      <c r="BIV6" s="244"/>
      <c r="BIW6" s="244"/>
      <c r="BIX6" s="244"/>
      <c r="BIY6" s="244"/>
      <c r="BIZ6" s="244"/>
      <c r="BJA6" s="244"/>
      <c r="BJB6" s="244"/>
      <c r="BJC6" s="244"/>
      <c r="BJD6" s="244"/>
      <c r="BJE6" s="244"/>
      <c r="BJF6" s="244"/>
      <c r="BJG6" s="244"/>
      <c r="BJH6" s="244"/>
      <c r="BJI6" s="244"/>
      <c r="BJJ6" s="244"/>
      <c r="BJK6" s="244"/>
      <c r="BJL6" s="244"/>
      <c r="BJM6" s="244"/>
      <c r="BJN6" s="244"/>
      <c r="BJO6" s="244"/>
      <c r="BJP6" s="244"/>
      <c r="BJQ6" s="244"/>
      <c r="BJR6" s="244"/>
      <c r="BJS6" s="244"/>
      <c r="BJT6" s="244"/>
      <c r="BJU6" s="244"/>
      <c r="BJV6" s="244"/>
      <c r="BJW6" s="244"/>
      <c r="BJX6" s="244"/>
      <c r="BJY6" s="244"/>
      <c r="BJZ6" s="244"/>
      <c r="BKA6" s="244"/>
      <c r="BKB6" s="244"/>
      <c r="BKC6" s="244"/>
      <c r="BKD6" s="244"/>
      <c r="BKE6" s="244"/>
      <c r="BKF6" s="244"/>
      <c r="BKG6" s="244"/>
      <c r="BKH6" s="244"/>
      <c r="BKI6" s="244"/>
      <c r="BKJ6" s="244"/>
      <c r="BKK6" s="244"/>
      <c r="BKL6" s="244"/>
      <c r="BKM6" s="244"/>
      <c r="BKN6" s="244"/>
      <c r="BKO6" s="244"/>
      <c r="BKP6" s="244"/>
      <c r="BKQ6" s="244"/>
      <c r="BKR6" s="244"/>
      <c r="BKS6" s="244"/>
      <c r="BKT6" s="244"/>
      <c r="BKU6" s="244"/>
      <c r="BKV6" s="244"/>
      <c r="BKW6" s="244"/>
      <c r="BKX6" s="244"/>
      <c r="BKY6" s="244"/>
      <c r="BKZ6" s="244"/>
      <c r="BLA6" s="244"/>
      <c r="BLB6" s="244"/>
      <c r="BLC6" s="244"/>
      <c r="BLD6" s="244"/>
      <c r="BLE6" s="244"/>
      <c r="BLF6" s="244"/>
      <c r="BLG6" s="244"/>
      <c r="BLH6" s="244"/>
      <c r="BLI6" s="244"/>
      <c r="BLJ6" s="244"/>
      <c r="BLK6" s="244"/>
      <c r="BLL6" s="244"/>
      <c r="BLM6" s="244"/>
      <c r="BLN6" s="244"/>
      <c r="BLO6" s="244"/>
      <c r="BLP6" s="244"/>
      <c r="BLQ6" s="244"/>
      <c r="BLR6" s="244"/>
      <c r="BLS6" s="244"/>
      <c r="BLT6" s="244"/>
      <c r="BLU6" s="244"/>
      <c r="BLV6" s="244"/>
      <c r="BLW6" s="244"/>
      <c r="BLX6" s="244"/>
      <c r="BLY6" s="244"/>
      <c r="BLZ6" s="244"/>
      <c r="BMA6" s="244"/>
      <c r="BMB6" s="244"/>
      <c r="BMC6" s="244"/>
      <c r="BMD6" s="244"/>
      <c r="BME6" s="244"/>
      <c r="BMF6" s="244"/>
      <c r="BMG6" s="244"/>
      <c r="BMH6" s="244"/>
      <c r="BMI6" s="244"/>
      <c r="BMJ6" s="244"/>
      <c r="BMK6" s="244"/>
      <c r="BML6" s="244"/>
      <c r="BMM6" s="244"/>
      <c r="BMN6" s="244"/>
      <c r="BMO6" s="244"/>
      <c r="BMP6" s="244"/>
      <c r="BMQ6" s="244"/>
      <c r="BMR6" s="244"/>
      <c r="BMS6" s="244"/>
      <c r="BMT6" s="244"/>
      <c r="BMU6" s="244"/>
      <c r="BMV6" s="244"/>
      <c r="BMW6" s="244"/>
      <c r="BMX6" s="244"/>
      <c r="BMY6" s="244"/>
      <c r="BMZ6" s="244"/>
      <c r="BNA6" s="244"/>
      <c r="BNB6" s="244"/>
      <c r="BNC6" s="244"/>
      <c r="BND6" s="244"/>
      <c r="BNE6" s="244"/>
      <c r="BNF6" s="244"/>
      <c r="BNG6" s="244"/>
      <c r="BNH6" s="244"/>
      <c r="BNI6" s="244"/>
      <c r="BNJ6" s="244"/>
      <c r="BNK6" s="244"/>
      <c r="BNL6" s="244"/>
      <c r="BNM6" s="244"/>
      <c r="BNN6" s="244"/>
      <c r="BNO6" s="244"/>
      <c r="BNP6" s="244"/>
      <c r="BNQ6" s="244"/>
      <c r="BNR6" s="244"/>
      <c r="BNS6" s="244"/>
      <c r="BNT6" s="244"/>
      <c r="BNU6" s="244"/>
      <c r="BNV6" s="244"/>
      <c r="BNW6" s="244"/>
      <c r="BNX6" s="244"/>
      <c r="BNY6" s="244"/>
      <c r="BNZ6" s="244"/>
      <c r="BOA6" s="244"/>
      <c r="BOB6" s="244"/>
      <c r="BOC6" s="244"/>
      <c r="BOD6" s="244"/>
      <c r="BOE6" s="244"/>
      <c r="BOF6" s="244"/>
      <c r="BOG6" s="244"/>
      <c r="BOH6" s="244"/>
      <c r="BOI6" s="244"/>
      <c r="BOJ6" s="244"/>
      <c r="BOK6" s="244"/>
      <c r="BOL6" s="244"/>
      <c r="BOM6" s="244"/>
      <c r="BON6" s="244"/>
      <c r="BOO6" s="244"/>
      <c r="BOP6" s="244"/>
      <c r="BOQ6" s="244"/>
      <c r="BOR6" s="244"/>
      <c r="BOS6" s="244"/>
      <c r="BOT6" s="244"/>
      <c r="BOU6" s="244"/>
      <c r="BOV6" s="244"/>
      <c r="BOW6" s="244"/>
      <c r="BOX6" s="244"/>
      <c r="BOY6" s="244"/>
      <c r="BOZ6" s="244"/>
      <c r="BPA6" s="244"/>
      <c r="BPB6" s="244"/>
      <c r="BPC6" s="244"/>
      <c r="BPD6" s="244"/>
      <c r="BPE6" s="244"/>
      <c r="BPF6" s="244"/>
      <c r="BPG6" s="244"/>
      <c r="BPH6" s="244"/>
      <c r="BPI6" s="244"/>
      <c r="BPJ6" s="244"/>
      <c r="BPK6" s="244"/>
      <c r="BPL6" s="244"/>
      <c r="BPM6" s="244"/>
      <c r="BPN6" s="244"/>
      <c r="BPO6" s="244"/>
      <c r="BPP6" s="244"/>
      <c r="BPQ6" s="244"/>
      <c r="BPR6" s="244"/>
      <c r="BPS6" s="244"/>
      <c r="BPT6" s="244"/>
      <c r="BPU6" s="244"/>
      <c r="BPV6" s="244"/>
      <c r="BPW6" s="244"/>
      <c r="BPX6" s="244"/>
      <c r="BPY6" s="244"/>
      <c r="BPZ6" s="244"/>
      <c r="BQA6" s="244"/>
      <c r="BQB6" s="244"/>
      <c r="BQC6" s="244"/>
      <c r="BQD6" s="244"/>
      <c r="BQE6" s="244"/>
      <c r="BQF6" s="244"/>
      <c r="BQG6" s="244"/>
      <c r="BQH6" s="244"/>
      <c r="BQI6" s="244"/>
      <c r="BQJ6" s="244"/>
      <c r="BQK6" s="244"/>
      <c r="BQL6" s="244"/>
      <c r="BQM6" s="244"/>
      <c r="BQN6" s="244"/>
      <c r="BQO6" s="244"/>
      <c r="BQP6" s="244"/>
      <c r="BQQ6" s="244"/>
      <c r="BQR6" s="244"/>
      <c r="BQS6" s="244"/>
      <c r="BQT6" s="244"/>
      <c r="BQU6" s="244"/>
      <c r="BQV6" s="244"/>
      <c r="BQW6" s="244"/>
      <c r="BQX6" s="244"/>
      <c r="BQY6" s="244"/>
      <c r="BQZ6" s="244"/>
      <c r="BRA6" s="244"/>
      <c r="BRB6" s="244"/>
      <c r="BRC6" s="244"/>
      <c r="BRD6" s="244"/>
      <c r="BRE6" s="244"/>
      <c r="BRF6" s="244"/>
      <c r="BRG6" s="244"/>
      <c r="BRH6" s="244"/>
      <c r="BRI6" s="244"/>
      <c r="BRJ6" s="244"/>
      <c r="BRK6" s="244"/>
      <c r="BRL6" s="244"/>
      <c r="BRM6" s="244"/>
      <c r="BRN6" s="244"/>
      <c r="BRO6" s="244"/>
      <c r="BRP6" s="244"/>
      <c r="BRQ6" s="244"/>
      <c r="BRR6" s="244"/>
      <c r="BRS6" s="244"/>
      <c r="BRT6" s="244"/>
      <c r="BRU6" s="244"/>
      <c r="BRV6" s="244"/>
      <c r="BRW6" s="244"/>
      <c r="BRX6" s="244"/>
      <c r="BRY6" s="244"/>
      <c r="BRZ6" s="244"/>
      <c r="BSA6" s="244"/>
      <c r="BSB6" s="244"/>
      <c r="BSC6" s="244"/>
      <c r="BSD6" s="244"/>
      <c r="BSE6" s="244"/>
      <c r="BSF6" s="244"/>
      <c r="BSG6" s="244"/>
      <c r="BSH6" s="244"/>
      <c r="BSI6" s="244"/>
      <c r="BSJ6" s="244"/>
      <c r="BSK6" s="244"/>
      <c r="BSL6" s="244"/>
      <c r="BSM6" s="244"/>
      <c r="BSN6" s="244"/>
      <c r="BSO6" s="244"/>
      <c r="BSP6" s="244"/>
      <c r="BSQ6" s="244"/>
      <c r="BSR6" s="244"/>
      <c r="BSS6" s="244"/>
      <c r="BST6" s="244"/>
      <c r="BSU6" s="244"/>
      <c r="BSV6" s="244"/>
      <c r="BSW6" s="244"/>
      <c r="BSX6" s="244"/>
      <c r="BSY6" s="244"/>
      <c r="BSZ6" s="244"/>
      <c r="BTA6" s="244"/>
      <c r="BTB6" s="244"/>
      <c r="BTC6" s="244"/>
      <c r="BTD6" s="244"/>
      <c r="BTE6" s="244"/>
      <c r="BTF6" s="244"/>
      <c r="BTG6" s="244"/>
      <c r="BTH6" s="244"/>
      <c r="BTI6" s="244"/>
      <c r="BTJ6" s="244"/>
      <c r="BTK6" s="244"/>
      <c r="BTL6" s="244"/>
      <c r="BTM6" s="244"/>
      <c r="BTN6" s="244"/>
      <c r="BTO6" s="244"/>
      <c r="BTP6" s="244"/>
      <c r="BTQ6" s="244"/>
      <c r="BTR6" s="244"/>
      <c r="BTS6" s="244"/>
      <c r="BTT6" s="244"/>
      <c r="BTU6" s="244"/>
      <c r="BTV6" s="244"/>
      <c r="BTW6" s="244"/>
      <c r="BTX6" s="244"/>
      <c r="BTY6" s="244"/>
      <c r="BTZ6" s="244"/>
      <c r="BUA6" s="244"/>
      <c r="BUB6" s="244"/>
      <c r="BUC6" s="244"/>
      <c r="BUD6" s="244"/>
      <c r="BUE6" s="244"/>
      <c r="BUF6" s="244"/>
      <c r="BUG6" s="244"/>
      <c r="BUH6" s="244"/>
      <c r="BUI6" s="244"/>
      <c r="BUJ6" s="244"/>
      <c r="BUK6" s="244"/>
      <c r="BUL6" s="244"/>
      <c r="BUM6" s="244"/>
      <c r="BUN6" s="244"/>
      <c r="BUO6" s="244"/>
      <c r="BUP6" s="244"/>
      <c r="BUQ6" s="244"/>
      <c r="BUR6" s="244"/>
      <c r="BUS6" s="244"/>
      <c r="BUT6" s="244"/>
      <c r="BUU6" s="244"/>
      <c r="BUV6" s="244"/>
      <c r="BUW6" s="244"/>
      <c r="BUX6" s="244"/>
      <c r="BUY6" s="244"/>
      <c r="BUZ6" s="244"/>
      <c r="BVA6" s="244"/>
      <c r="BVB6" s="244"/>
      <c r="BVC6" s="244"/>
      <c r="BVD6" s="244"/>
      <c r="BVE6" s="244"/>
      <c r="BVF6" s="244"/>
      <c r="BVG6" s="244"/>
      <c r="BVH6" s="244"/>
      <c r="BVI6" s="244"/>
      <c r="BVJ6" s="244"/>
      <c r="BVK6" s="244"/>
      <c r="BVL6" s="244"/>
      <c r="BVM6" s="244"/>
      <c r="BVN6" s="244"/>
      <c r="BVO6" s="244"/>
      <c r="BVP6" s="244"/>
      <c r="BVQ6" s="244"/>
      <c r="BVR6" s="244"/>
      <c r="BVS6" s="244"/>
      <c r="BVT6" s="244"/>
      <c r="BVU6" s="244"/>
      <c r="BVV6" s="244"/>
      <c r="BVW6" s="244"/>
      <c r="BVX6" s="244"/>
      <c r="BVY6" s="244"/>
      <c r="BVZ6" s="244"/>
      <c r="BWA6" s="244"/>
      <c r="BWB6" s="244"/>
      <c r="BWC6" s="244"/>
      <c r="BWD6" s="244"/>
      <c r="BWE6" s="244"/>
      <c r="BWF6" s="244"/>
      <c r="BWG6" s="244"/>
      <c r="BWH6" s="244"/>
      <c r="BWI6" s="244"/>
      <c r="BWJ6" s="244"/>
      <c r="BWK6" s="244"/>
      <c r="BWL6" s="244"/>
      <c r="BWM6" s="244"/>
      <c r="BWN6" s="244"/>
      <c r="BWO6" s="244"/>
      <c r="BWP6" s="244"/>
      <c r="BWQ6" s="244"/>
      <c r="BWR6" s="244"/>
      <c r="BWS6" s="244"/>
      <c r="BWT6" s="244"/>
      <c r="BWU6" s="244"/>
      <c r="BWV6" s="244"/>
      <c r="BWW6" s="244"/>
      <c r="BWX6" s="244"/>
      <c r="BWY6" s="244"/>
      <c r="BWZ6" s="244"/>
      <c r="BXA6" s="244"/>
      <c r="BXB6" s="244"/>
      <c r="BXC6" s="244"/>
      <c r="BXD6" s="244"/>
      <c r="BXE6" s="244"/>
      <c r="BXF6" s="244"/>
      <c r="BXG6" s="244"/>
      <c r="BXH6" s="244"/>
      <c r="BXI6" s="244"/>
      <c r="BXJ6" s="244"/>
      <c r="BXK6" s="244"/>
      <c r="BXL6" s="244"/>
      <c r="BXM6" s="244"/>
      <c r="BXN6" s="244"/>
      <c r="BXO6" s="244"/>
      <c r="BXP6" s="244"/>
      <c r="BXQ6" s="244"/>
      <c r="BXR6" s="244"/>
      <c r="BXS6" s="244"/>
      <c r="BXT6" s="244"/>
      <c r="BXU6" s="244"/>
      <c r="BXV6" s="244"/>
      <c r="BXW6" s="244"/>
      <c r="BXX6" s="244"/>
      <c r="BXY6" s="244"/>
      <c r="BXZ6" s="244"/>
      <c r="BYA6" s="244"/>
      <c r="BYB6" s="244"/>
      <c r="BYC6" s="244"/>
      <c r="BYD6" s="244"/>
      <c r="BYE6" s="244"/>
      <c r="BYF6" s="244"/>
      <c r="BYG6" s="244"/>
      <c r="BYH6" s="244"/>
      <c r="BYI6" s="244"/>
      <c r="BYJ6" s="244"/>
      <c r="BYK6" s="244"/>
      <c r="BYL6" s="244"/>
      <c r="BYM6" s="244"/>
      <c r="BYN6" s="244"/>
      <c r="BYO6" s="244"/>
      <c r="BYP6" s="244"/>
      <c r="BYQ6" s="244"/>
      <c r="BYR6" s="244"/>
      <c r="BYS6" s="244"/>
      <c r="BYT6" s="244"/>
      <c r="BYU6" s="244"/>
      <c r="BYV6" s="244"/>
      <c r="BYW6" s="244"/>
      <c r="BYX6" s="244"/>
      <c r="BYY6" s="244"/>
      <c r="BYZ6" s="244"/>
      <c r="BZA6" s="244"/>
      <c r="BZB6" s="244"/>
      <c r="BZC6" s="244"/>
      <c r="BZD6" s="244"/>
      <c r="BZE6" s="244"/>
      <c r="BZF6" s="244"/>
      <c r="BZG6" s="244"/>
      <c r="BZH6" s="244"/>
      <c r="BZI6" s="244"/>
      <c r="BZJ6" s="244"/>
      <c r="BZK6" s="244"/>
      <c r="BZL6" s="244"/>
      <c r="BZM6" s="244"/>
      <c r="BZN6" s="244"/>
      <c r="BZO6" s="244"/>
      <c r="BZP6" s="244"/>
      <c r="BZQ6" s="244"/>
      <c r="BZR6" s="244"/>
      <c r="BZS6" s="244"/>
      <c r="BZT6" s="244"/>
      <c r="BZU6" s="244"/>
      <c r="BZV6" s="244"/>
      <c r="BZW6" s="244"/>
      <c r="BZX6" s="244"/>
      <c r="BZY6" s="244"/>
      <c r="BZZ6" s="244"/>
      <c r="CAA6" s="244"/>
      <c r="CAB6" s="244"/>
      <c r="CAC6" s="244"/>
      <c r="CAD6" s="244"/>
      <c r="CAE6" s="244"/>
      <c r="CAF6" s="244"/>
      <c r="CAG6" s="244"/>
      <c r="CAH6" s="244"/>
      <c r="CAI6" s="244"/>
      <c r="CAJ6" s="244"/>
      <c r="CAK6" s="244"/>
      <c r="CAL6" s="244"/>
      <c r="CAM6" s="244"/>
      <c r="CAN6" s="244"/>
      <c r="CAO6" s="244"/>
      <c r="CAP6" s="244"/>
      <c r="CAQ6" s="244"/>
      <c r="CAR6" s="244"/>
      <c r="CAS6" s="244"/>
      <c r="CAT6" s="244"/>
      <c r="CAU6" s="244"/>
      <c r="CAV6" s="244"/>
      <c r="CAW6" s="244"/>
      <c r="CAX6" s="244"/>
      <c r="CAY6" s="244"/>
      <c r="CAZ6" s="244"/>
      <c r="CBA6" s="244"/>
      <c r="CBB6" s="244"/>
      <c r="CBC6" s="244"/>
      <c r="CBD6" s="244"/>
      <c r="CBE6" s="244"/>
      <c r="CBF6" s="244"/>
      <c r="CBG6" s="244"/>
      <c r="CBH6" s="244"/>
      <c r="CBI6" s="244"/>
      <c r="CBJ6" s="244"/>
      <c r="CBK6" s="244"/>
      <c r="CBL6" s="244"/>
      <c r="CBM6" s="244"/>
      <c r="CBN6" s="244"/>
      <c r="CBO6" s="244"/>
      <c r="CBP6" s="244"/>
      <c r="CBQ6" s="244"/>
      <c r="CBR6" s="244"/>
      <c r="CBS6" s="244"/>
      <c r="CBT6" s="244"/>
      <c r="CBU6" s="244"/>
      <c r="CBV6" s="244"/>
      <c r="CBW6" s="244"/>
      <c r="CBX6" s="244"/>
      <c r="CBY6" s="244"/>
      <c r="CBZ6" s="244"/>
      <c r="CCA6" s="244"/>
      <c r="CCB6" s="244"/>
      <c r="CCC6" s="244"/>
      <c r="CCD6" s="244"/>
      <c r="CCE6" s="244"/>
      <c r="CCF6" s="244"/>
      <c r="CCG6" s="244"/>
      <c r="CCH6" s="244"/>
      <c r="CCI6" s="244"/>
      <c r="CCJ6" s="244"/>
      <c r="CCK6" s="244"/>
      <c r="CCL6" s="244"/>
      <c r="CCM6" s="244"/>
      <c r="CCN6" s="244"/>
      <c r="CCO6" s="244"/>
      <c r="CCP6" s="244"/>
      <c r="CCQ6" s="244"/>
      <c r="CCR6" s="244"/>
      <c r="CCS6" s="244"/>
      <c r="CCT6" s="244"/>
      <c r="CCU6" s="244"/>
      <c r="CCV6" s="244"/>
      <c r="CCW6" s="244"/>
      <c r="CCX6" s="244"/>
      <c r="CCY6" s="244"/>
      <c r="CCZ6" s="244"/>
      <c r="CDA6" s="244"/>
      <c r="CDB6" s="244"/>
      <c r="CDC6" s="244"/>
      <c r="CDD6" s="244"/>
      <c r="CDE6" s="244"/>
      <c r="CDF6" s="244"/>
      <c r="CDG6" s="244"/>
      <c r="CDH6" s="244"/>
      <c r="CDI6" s="244"/>
      <c r="CDJ6" s="244"/>
      <c r="CDK6" s="244"/>
      <c r="CDL6" s="244"/>
      <c r="CDM6" s="244"/>
      <c r="CDN6" s="244"/>
      <c r="CDO6" s="244"/>
      <c r="CDP6" s="244"/>
      <c r="CDQ6" s="244"/>
      <c r="CDR6" s="244"/>
      <c r="CDS6" s="244"/>
      <c r="CDT6" s="244"/>
      <c r="CDU6" s="244"/>
      <c r="CDV6" s="244"/>
      <c r="CDW6" s="244"/>
      <c r="CDX6" s="244"/>
      <c r="CDY6" s="244"/>
      <c r="CDZ6" s="244"/>
      <c r="CEA6" s="244"/>
      <c r="CEB6" s="244"/>
      <c r="CEC6" s="244"/>
      <c r="CED6" s="244"/>
      <c r="CEE6" s="244"/>
      <c r="CEF6" s="244"/>
      <c r="CEG6" s="244"/>
      <c r="CEH6" s="244"/>
      <c r="CEI6" s="244"/>
      <c r="CEJ6" s="244"/>
      <c r="CEK6" s="244"/>
      <c r="CEL6" s="244"/>
      <c r="CEM6" s="244"/>
      <c r="CEN6" s="244"/>
      <c r="CEO6" s="244"/>
      <c r="CEP6" s="244"/>
      <c r="CEQ6" s="244"/>
      <c r="CER6" s="244"/>
      <c r="CES6" s="244"/>
      <c r="CET6" s="244"/>
      <c r="CEU6" s="244"/>
      <c r="CEV6" s="244"/>
      <c r="CEW6" s="244"/>
      <c r="CEX6" s="244"/>
      <c r="CEY6" s="244"/>
      <c r="CEZ6" s="244"/>
      <c r="CFA6" s="244"/>
      <c r="CFB6" s="244"/>
      <c r="CFC6" s="244"/>
      <c r="CFD6" s="244"/>
      <c r="CFE6" s="244"/>
      <c r="CFF6" s="244"/>
      <c r="CFG6" s="244"/>
      <c r="CFH6" s="244"/>
      <c r="CFI6" s="244"/>
      <c r="CFJ6" s="244"/>
      <c r="CFK6" s="244"/>
      <c r="CFL6" s="244"/>
      <c r="CFM6" s="244"/>
      <c r="CFN6" s="244"/>
      <c r="CFO6" s="244"/>
      <c r="CFP6" s="244"/>
      <c r="CFQ6" s="244"/>
      <c r="CFR6" s="244"/>
      <c r="CFS6" s="244"/>
      <c r="CFT6" s="244"/>
      <c r="CFU6" s="244"/>
      <c r="CFV6" s="244"/>
      <c r="CFW6" s="244"/>
      <c r="CFX6" s="244"/>
      <c r="CFY6" s="244"/>
      <c r="CFZ6" s="244"/>
      <c r="CGA6" s="244"/>
      <c r="CGB6" s="244"/>
      <c r="CGC6" s="244"/>
      <c r="CGD6" s="244"/>
      <c r="CGE6" s="244"/>
      <c r="CGF6" s="244"/>
      <c r="CGG6" s="244"/>
      <c r="CGH6" s="244"/>
      <c r="CGI6" s="244"/>
      <c r="CGJ6" s="244"/>
      <c r="CGK6" s="244"/>
      <c r="CGL6" s="244"/>
      <c r="CGM6" s="244"/>
      <c r="CGN6" s="244"/>
      <c r="CGO6" s="244"/>
      <c r="CGP6" s="244"/>
      <c r="CGQ6" s="244"/>
      <c r="CGR6" s="244"/>
      <c r="CGS6" s="244"/>
      <c r="CGT6" s="244"/>
      <c r="CGU6" s="244"/>
      <c r="CGV6" s="244"/>
      <c r="CGW6" s="244"/>
      <c r="CGX6" s="244"/>
      <c r="CGY6" s="244"/>
      <c r="CGZ6" s="244"/>
      <c r="CHA6" s="244"/>
      <c r="CHB6" s="244"/>
      <c r="CHC6" s="244"/>
      <c r="CHD6" s="244"/>
      <c r="CHE6" s="244"/>
      <c r="CHF6" s="244"/>
      <c r="CHG6" s="244"/>
      <c r="CHH6" s="244"/>
      <c r="CHI6" s="244"/>
      <c r="CHJ6" s="244"/>
      <c r="CHK6" s="244"/>
      <c r="CHL6" s="244"/>
      <c r="CHM6" s="244"/>
      <c r="CHN6" s="244"/>
      <c r="CHO6" s="244"/>
      <c r="CHP6" s="244"/>
      <c r="CHQ6" s="244"/>
      <c r="CHR6" s="244"/>
      <c r="CHS6" s="244"/>
      <c r="CHT6" s="244"/>
      <c r="CHU6" s="244"/>
      <c r="CHV6" s="244"/>
      <c r="CHW6" s="244"/>
      <c r="CHX6" s="244"/>
      <c r="CHY6" s="244"/>
      <c r="CHZ6" s="244"/>
      <c r="CIA6" s="244"/>
      <c r="CIB6" s="244"/>
      <c r="CIC6" s="244"/>
      <c r="CID6" s="244"/>
      <c r="CIE6" s="244"/>
      <c r="CIF6" s="244"/>
      <c r="CIG6" s="244"/>
      <c r="CIH6" s="244"/>
      <c r="CII6" s="244"/>
      <c r="CIJ6" s="244"/>
      <c r="CIK6" s="244"/>
      <c r="CIL6" s="244"/>
      <c r="CIM6" s="244"/>
      <c r="CIN6" s="244"/>
      <c r="CIO6" s="244"/>
      <c r="CIP6" s="244"/>
      <c r="CIQ6" s="244"/>
      <c r="CIR6" s="244"/>
      <c r="CIS6" s="244"/>
      <c r="CIT6" s="244"/>
      <c r="CIU6" s="244"/>
      <c r="CIV6" s="244"/>
      <c r="CIW6" s="244"/>
      <c r="CIX6" s="244"/>
      <c r="CIY6" s="244"/>
      <c r="CIZ6" s="244"/>
      <c r="CJA6" s="244"/>
      <c r="CJB6" s="244"/>
      <c r="CJC6" s="244"/>
      <c r="CJD6" s="244"/>
      <c r="CJE6" s="244"/>
      <c r="CJF6" s="244"/>
      <c r="CJG6" s="244"/>
      <c r="CJH6" s="244"/>
      <c r="CJI6" s="244"/>
      <c r="CJJ6" s="244"/>
      <c r="CJK6" s="244"/>
      <c r="CJL6" s="244"/>
      <c r="CJM6" s="244"/>
      <c r="CJN6" s="244"/>
      <c r="CJO6" s="244"/>
      <c r="CJP6" s="244"/>
      <c r="CJQ6" s="244"/>
      <c r="CJR6" s="244"/>
      <c r="CJS6" s="244"/>
      <c r="CJT6" s="244"/>
      <c r="CJU6" s="244"/>
      <c r="CJV6" s="244"/>
      <c r="CJW6" s="244"/>
      <c r="CJX6" s="244"/>
      <c r="CJY6" s="244"/>
      <c r="CJZ6" s="244"/>
      <c r="CKA6" s="244"/>
      <c r="CKB6" s="244"/>
      <c r="CKC6" s="244"/>
      <c r="CKD6" s="244"/>
      <c r="CKE6" s="244"/>
      <c r="CKF6" s="244"/>
      <c r="CKG6" s="244"/>
      <c r="CKH6" s="244"/>
      <c r="CKI6" s="244"/>
      <c r="CKJ6" s="244"/>
      <c r="CKK6" s="244"/>
      <c r="CKL6" s="244"/>
      <c r="CKM6" s="244"/>
      <c r="CKN6" s="244"/>
      <c r="CKO6" s="244"/>
      <c r="CKP6" s="244"/>
      <c r="CKQ6" s="244"/>
      <c r="CKR6" s="244"/>
      <c r="CKS6" s="244"/>
      <c r="CKT6" s="244"/>
      <c r="CKU6" s="244"/>
      <c r="CKV6" s="244"/>
      <c r="CKW6" s="244"/>
      <c r="CKX6" s="244"/>
      <c r="CKY6" s="244"/>
      <c r="CKZ6" s="244"/>
      <c r="CLA6" s="244"/>
      <c r="CLB6" s="244"/>
      <c r="CLC6" s="244"/>
      <c r="CLD6" s="244"/>
      <c r="CLE6" s="244"/>
      <c r="CLF6" s="244"/>
      <c r="CLG6" s="244"/>
      <c r="CLH6" s="244"/>
      <c r="CLI6" s="244"/>
      <c r="CLJ6" s="244"/>
      <c r="CLK6" s="244"/>
      <c r="CLL6" s="244"/>
      <c r="CLM6" s="244"/>
      <c r="CLN6" s="244"/>
      <c r="CLO6" s="244"/>
      <c r="CLP6" s="244"/>
      <c r="CLQ6" s="244"/>
      <c r="CLR6" s="244"/>
      <c r="CLS6" s="244"/>
      <c r="CLT6" s="244"/>
      <c r="CLU6" s="244"/>
      <c r="CLV6" s="244"/>
      <c r="CLW6" s="244"/>
      <c r="CLX6" s="244"/>
      <c r="CLY6" s="244"/>
      <c r="CLZ6" s="244"/>
      <c r="CMA6" s="244"/>
      <c r="CMB6" s="244"/>
      <c r="CMC6" s="244"/>
      <c r="CMD6" s="244"/>
      <c r="CME6" s="244"/>
      <c r="CMF6" s="244"/>
      <c r="CMG6" s="244"/>
      <c r="CMH6" s="244"/>
      <c r="CMI6" s="244"/>
      <c r="CMJ6" s="244"/>
      <c r="CMK6" s="244"/>
      <c r="CML6" s="244"/>
      <c r="CMM6" s="244"/>
      <c r="CMN6" s="244"/>
      <c r="CMO6" s="244"/>
      <c r="CMP6" s="244"/>
      <c r="CMQ6" s="244"/>
      <c r="CMR6" s="244"/>
      <c r="CMS6" s="244"/>
      <c r="CMT6" s="244"/>
      <c r="CMU6" s="244"/>
      <c r="CMV6" s="244"/>
      <c r="CMW6" s="244"/>
      <c r="CMX6" s="244"/>
      <c r="CMY6" s="244"/>
      <c r="CMZ6" s="244"/>
      <c r="CNA6" s="244"/>
      <c r="CNB6" s="244"/>
      <c r="CNC6" s="244"/>
      <c r="CND6" s="244"/>
      <c r="CNE6" s="244"/>
      <c r="CNF6" s="244"/>
      <c r="CNG6" s="244"/>
      <c r="CNH6" s="244"/>
      <c r="CNI6" s="244"/>
      <c r="CNJ6" s="244"/>
      <c r="CNK6" s="244"/>
      <c r="CNL6" s="244"/>
      <c r="CNM6" s="244"/>
      <c r="CNN6" s="244"/>
      <c r="CNO6" s="244"/>
      <c r="CNP6" s="244"/>
      <c r="CNQ6" s="244"/>
      <c r="CNR6" s="244"/>
      <c r="CNS6" s="244"/>
      <c r="CNT6" s="244"/>
      <c r="CNU6" s="244"/>
      <c r="CNV6" s="244"/>
      <c r="CNW6" s="244"/>
      <c r="CNX6" s="244"/>
      <c r="CNY6" s="244"/>
      <c r="CNZ6" s="244"/>
      <c r="COA6" s="244"/>
      <c r="COB6" s="244"/>
      <c r="COC6" s="244"/>
      <c r="COD6" s="244"/>
      <c r="COE6" s="244"/>
      <c r="COF6" s="244"/>
      <c r="COG6" s="244"/>
      <c r="COH6" s="244"/>
      <c r="COI6" s="244"/>
      <c r="COJ6" s="244"/>
      <c r="COK6" s="244"/>
      <c r="COL6" s="244"/>
      <c r="COM6" s="244"/>
      <c r="CON6" s="244"/>
      <c r="COO6" s="244"/>
      <c r="COP6" s="244"/>
      <c r="COQ6" s="244"/>
      <c r="COR6" s="244"/>
      <c r="COS6" s="244"/>
      <c r="COT6" s="244"/>
      <c r="COU6" s="244"/>
      <c r="COV6" s="244"/>
      <c r="COW6" s="244"/>
      <c r="COX6" s="244"/>
      <c r="COY6" s="244"/>
      <c r="COZ6" s="244"/>
      <c r="CPA6" s="244"/>
      <c r="CPB6" s="244"/>
      <c r="CPC6" s="244"/>
      <c r="CPD6" s="244"/>
      <c r="CPE6" s="244"/>
      <c r="CPF6" s="244"/>
      <c r="CPG6" s="244"/>
      <c r="CPH6" s="244"/>
      <c r="CPI6" s="244"/>
      <c r="CPJ6" s="244"/>
      <c r="CPK6" s="244"/>
      <c r="CPL6" s="244"/>
      <c r="CPM6" s="244"/>
      <c r="CPN6" s="244"/>
      <c r="CPO6" s="244"/>
      <c r="CPP6" s="244"/>
      <c r="CPQ6" s="244"/>
      <c r="CPR6" s="244"/>
      <c r="CPS6" s="244"/>
      <c r="CPT6" s="244"/>
      <c r="CPU6" s="244"/>
      <c r="CPV6" s="244"/>
      <c r="CPW6" s="244"/>
      <c r="CPX6" s="244"/>
      <c r="CPY6" s="244"/>
      <c r="CPZ6" s="244"/>
      <c r="CQA6" s="244"/>
      <c r="CQB6" s="244"/>
      <c r="CQC6" s="244"/>
      <c r="CQD6" s="244"/>
      <c r="CQE6" s="244"/>
      <c r="CQF6" s="244"/>
      <c r="CQG6" s="244"/>
      <c r="CQH6" s="244"/>
      <c r="CQI6" s="244"/>
      <c r="CQJ6" s="244"/>
      <c r="CQK6" s="244"/>
      <c r="CQL6" s="244"/>
      <c r="CQM6" s="244"/>
      <c r="CQN6" s="244"/>
      <c r="CQO6" s="244"/>
      <c r="CQP6" s="244"/>
      <c r="CQQ6" s="244"/>
      <c r="CQR6" s="244"/>
      <c r="CQS6" s="244"/>
      <c r="CQT6" s="244"/>
      <c r="CQU6" s="244"/>
      <c r="CQV6" s="244"/>
      <c r="CQW6" s="244"/>
      <c r="CQX6" s="244"/>
      <c r="CQY6" s="244"/>
      <c r="CQZ6" s="244"/>
      <c r="CRA6" s="244"/>
      <c r="CRB6" s="244"/>
      <c r="CRC6" s="244"/>
      <c r="CRD6" s="244"/>
      <c r="CRE6" s="244"/>
      <c r="CRF6" s="244"/>
      <c r="CRG6" s="244"/>
      <c r="CRH6" s="244"/>
      <c r="CRI6" s="244"/>
      <c r="CRJ6" s="244"/>
      <c r="CRK6" s="244"/>
      <c r="CRL6" s="244"/>
      <c r="CRM6" s="244"/>
      <c r="CRN6" s="244"/>
      <c r="CRO6" s="244"/>
      <c r="CRP6" s="244"/>
      <c r="CRQ6" s="244"/>
      <c r="CRR6" s="244"/>
      <c r="CRS6" s="244"/>
      <c r="CRT6" s="244"/>
      <c r="CRU6" s="244"/>
      <c r="CRV6" s="244"/>
      <c r="CRW6" s="244"/>
      <c r="CRX6" s="244"/>
      <c r="CRY6" s="244"/>
      <c r="CRZ6" s="244"/>
      <c r="CSA6" s="244"/>
      <c r="CSB6" s="244"/>
      <c r="CSC6" s="244"/>
      <c r="CSD6" s="244"/>
      <c r="CSE6" s="244"/>
      <c r="CSF6" s="244"/>
      <c r="CSG6" s="244"/>
      <c r="CSH6" s="244"/>
      <c r="CSI6" s="244"/>
      <c r="CSJ6" s="244"/>
      <c r="CSK6" s="244"/>
      <c r="CSL6" s="244"/>
      <c r="CSM6" s="244"/>
      <c r="CSN6" s="244"/>
      <c r="CSO6" s="244"/>
      <c r="CSP6" s="244"/>
      <c r="CSQ6" s="244"/>
      <c r="CSR6" s="244"/>
      <c r="CSS6" s="244"/>
      <c r="CST6" s="244"/>
      <c r="CSU6" s="244"/>
      <c r="CSV6" s="244"/>
      <c r="CSW6" s="244"/>
      <c r="CSX6" s="244"/>
      <c r="CSY6" s="244"/>
      <c r="CSZ6" s="244"/>
      <c r="CTA6" s="244"/>
      <c r="CTB6" s="244"/>
      <c r="CTC6" s="244"/>
      <c r="CTD6" s="244"/>
      <c r="CTE6" s="244"/>
      <c r="CTF6" s="244"/>
      <c r="CTG6" s="244"/>
      <c r="CTH6" s="244"/>
      <c r="CTI6" s="244"/>
      <c r="CTJ6" s="244"/>
      <c r="CTK6" s="244"/>
      <c r="CTL6" s="244"/>
      <c r="CTM6" s="244"/>
      <c r="CTN6" s="244"/>
      <c r="CTO6" s="244"/>
      <c r="CTP6" s="244"/>
      <c r="CTQ6" s="244"/>
      <c r="CTR6" s="244"/>
      <c r="CTS6" s="244"/>
      <c r="CTT6" s="244"/>
      <c r="CTU6" s="244"/>
      <c r="CTV6" s="244"/>
      <c r="CTW6" s="244"/>
      <c r="CTX6" s="244"/>
      <c r="CTY6" s="244"/>
      <c r="CTZ6" s="244"/>
      <c r="CUA6" s="244"/>
      <c r="CUB6" s="244"/>
      <c r="CUC6" s="244"/>
      <c r="CUD6" s="244"/>
      <c r="CUE6" s="244"/>
      <c r="CUF6" s="244"/>
      <c r="CUG6" s="244"/>
      <c r="CUH6" s="244"/>
      <c r="CUI6" s="244"/>
      <c r="CUJ6" s="244"/>
      <c r="CUK6" s="244"/>
      <c r="CUL6" s="244"/>
      <c r="CUM6" s="244"/>
      <c r="CUN6" s="244"/>
      <c r="CUO6" s="244"/>
      <c r="CUP6" s="244"/>
      <c r="CUQ6" s="244"/>
      <c r="CUR6" s="244"/>
      <c r="CUS6" s="244"/>
      <c r="CUT6" s="244"/>
      <c r="CUU6" s="244"/>
      <c r="CUV6" s="244"/>
      <c r="CUW6" s="244"/>
      <c r="CUX6" s="244"/>
      <c r="CUY6" s="244"/>
      <c r="CUZ6" s="244"/>
      <c r="CVA6" s="244"/>
      <c r="CVB6" s="244"/>
      <c r="CVC6" s="244"/>
      <c r="CVD6" s="244"/>
      <c r="CVE6" s="244"/>
      <c r="CVF6" s="244"/>
      <c r="CVG6" s="244"/>
      <c r="CVH6" s="244"/>
      <c r="CVI6" s="244"/>
      <c r="CVJ6" s="244"/>
      <c r="CVK6" s="244"/>
      <c r="CVL6" s="244"/>
      <c r="CVM6" s="244"/>
      <c r="CVN6" s="244"/>
      <c r="CVO6" s="244"/>
      <c r="CVP6" s="244"/>
      <c r="CVQ6" s="244"/>
      <c r="CVR6" s="244"/>
      <c r="CVS6" s="244"/>
      <c r="CVT6" s="244"/>
      <c r="CVU6" s="244"/>
      <c r="CVV6" s="244"/>
      <c r="CVW6" s="244"/>
      <c r="CVX6" s="244"/>
      <c r="CVY6" s="244"/>
      <c r="CVZ6" s="244"/>
      <c r="CWA6" s="244"/>
      <c r="CWB6" s="244"/>
      <c r="CWC6" s="244"/>
      <c r="CWD6" s="244"/>
      <c r="CWE6" s="244"/>
      <c r="CWF6" s="244"/>
      <c r="CWG6" s="244"/>
      <c r="CWH6" s="244"/>
      <c r="CWI6" s="244"/>
      <c r="CWJ6" s="244"/>
      <c r="CWK6" s="244"/>
      <c r="CWL6" s="244"/>
      <c r="CWM6" s="244"/>
      <c r="CWN6" s="244"/>
      <c r="CWO6" s="244"/>
      <c r="CWP6" s="244"/>
      <c r="CWQ6" s="244"/>
      <c r="CWR6" s="244"/>
      <c r="CWS6" s="244"/>
      <c r="CWT6" s="244"/>
      <c r="CWU6" s="244"/>
      <c r="CWV6" s="244"/>
      <c r="CWW6" s="244"/>
      <c r="CWX6" s="244"/>
      <c r="CWY6" s="244"/>
      <c r="CWZ6" s="244"/>
      <c r="CXA6" s="244"/>
      <c r="CXB6" s="244"/>
      <c r="CXC6" s="244"/>
      <c r="CXD6" s="244"/>
      <c r="CXE6" s="244"/>
      <c r="CXF6" s="244"/>
      <c r="CXG6" s="244"/>
      <c r="CXH6" s="244"/>
      <c r="CXI6" s="244"/>
      <c r="CXJ6" s="244"/>
      <c r="CXK6" s="244"/>
      <c r="CXL6" s="244"/>
      <c r="CXM6" s="244"/>
      <c r="CXN6" s="244"/>
      <c r="CXO6" s="244"/>
      <c r="CXP6" s="244"/>
      <c r="CXQ6" s="244"/>
      <c r="CXR6" s="244"/>
      <c r="CXS6" s="244"/>
      <c r="CXT6" s="244"/>
      <c r="CXU6" s="244"/>
      <c r="CXV6" s="244"/>
      <c r="CXW6" s="244"/>
      <c r="CXX6" s="244"/>
      <c r="CXY6" s="244"/>
      <c r="CXZ6" s="244"/>
      <c r="CYA6" s="244"/>
      <c r="CYB6" s="244"/>
      <c r="CYC6" s="244"/>
      <c r="CYD6" s="244"/>
      <c r="CYE6" s="244"/>
      <c r="CYF6" s="244"/>
      <c r="CYG6" s="244"/>
      <c r="CYH6" s="244"/>
      <c r="CYI6" s="244"/>
      <c r="CYJ6" s="244"/>
      <c r="CYK6" s="244"/>
      <c r="CYL6" s="244"/>
      <c r="CYM6" s="244"/>
      <c r="CYN6" s="244"/>
      <c r="CYO6" s="244"/>
      <c r="CYP6" s="244"/>
      <c r="CYQ6" s="244"/>
      <c r="CYR6" s="244"/>
      <c r="CYS6" s="244"/>
      <c r="CYT6" s="244"/>
      <c r="CYU6" s="244"/>
      <c r="CYV6" s="244"/>
      <c r="CYW6" s="244"/>
      <c r="CYX6" s="244"/>
      <c r="CYY6" s="244"/>
      <c r="CYZ6" s="244"/>
      <c r="CZA6" s="244"/>
      <c r="CZB6" s="244"/>
      <c r="CZC6" s="244"/>
      <c r="CZD6" s="244"/>
      <c r="CZE6" s="244"/>
      <c r="CZF6" s="244"/>
      <c r="CZG6" s="244"/>
      <c r="CZH6" s="244"/>
      <c r="CZI6" s="244"/>
      <c r="CZJ6" s="244"/>
      <c r="CZK6" s="244"/>
      <c r="CZL6" s="244"/>
      <c r="CZM6" s="244"/>
      <c r="CZN6" s="244"/>
      <c r="CZO6" s="244"/>
      <c r="CZP6" s="244"/>
      <c r="CZQ6" s="244"/>
      <c r="CZR6" s="244"/>
      <c r="CZS6" s="244"/>
      <c r="CZT6" s="244"/>
      <c r="CZU6" s="244"/>
      <c r="CZV6" s="244"/>
      <c r="CZW6" s="244"/>
      <c r="CZX6" s="244"/>
      <c r="CZY6" s="244"/>
      <c r="CZZ6" s="244"/>
      <c r="DAA6" s="244"/>
      <c r="DAB6" s="244"/>
      <c r="DAC6" s="244"/>
      <c r="DAD6" s="244"/>
      <c r="DAE6" s="244"/>
      <c r="DAF6" s="244"/>
      <c r="DAG6" s="244"/>
      <c r="DAH6" s="244"/>
      <c r="DAI6" s="244"/>
      <c r="DAJ6" s="244"/>
      <c r="DAK6" s="244"/>
      <c r="DAL6" s="244"/>
      <c r="DAM6" s="244"/>
      <c r="DAN6" s="244"/>
      <c r="DAO6" s="244"/>
      <c r="DAP6" s="244"/>
      <c r="DAQ6" s="244"/>
      <c r="DAR6" s="244"/>
      <c r="DAS6" s="244"/>
      <c r="DAT6" s="244"/>
      <c r="DAU6" s="244"/>
      <c r="DAV6" s="244"/>
      <c r="DAW6" s="244"/>
      <c r="DAX6" s="244"/>
      <c r="DAY6" s="244"/>
      <c r="DAZ6" s="244"/>
      <c r="DBA6" s="244"/>
      <c r="DBB6" s="244"/>
      <c r="DBC6" s="244"/>
      <c r="DBD6" s="244"/>
      <c r="DBE6" s="244"/>
      <c r="DBF6" s="244"/>
      <c r="DBG6" s="244"/>
      <c r="DBH6" s="244"/>
      <c r="DBI6" s="244"/>
      <c r="DBJ6" s="244"/>
      <c r="DBK6" s="244"/>
      <c r="DBL6" s="244"/>
      <c r="DBM6" s="244"/>
      <c r="DBN6" s="244"/>
      <c r="DBO6" s="244"/>
      <c r="DBP6" s="244"/>
      <c r="DBQ6" s="244"/>
      <c r="DBR6" s="244"/>
      <c r="DBS6" s="244"/>
      <c r="DBT6" s="244"/>
      <c r="DBU6" s="244"/>
      <c r="DBV6" s="244"/>
      <c r="DBW6" s="244"/>
      <c r="DBX6" s="244"/>
      <c r="DBY6" s="244"/>
      <c r="DBZ6" s="244"/>
      <c r="DCA6" s="244"/>
      <c r="DCB6" s="244"/>
      <c r="DCC6" s="244"/>
      <c r="DCD6" s="244"/>
      <c r="DCE6" s="244"/>
      <c r="DCF6" s="244"/>
      <c r="DCG6" s="244"/>
      <c r="DCH6" s="244"/>
      <c r="DCI6" s="244"/>
      <c r="DCJ6" s="244"/>
      <c r="DCK6" s="244"/>
      <c r="DCL6" s="244"/>
      <c r="DCM6" s="244"/>
      <c r="DCN6" s="244"/>
      <c r="DCO6" s="244"/>
      <c r="DCP6" s="244"/>
      <c r="DCQ6" s="244"/>
      <c r="DCR6" s="244"/>
      <c r="DCS6" s="244"/>
      <c r="DCT6" s="244"/>
      <c r="DCU6" s="244"/>
      <c r="DCV6" s="244"/>
      <c r="DCW6" s="244"/>
      <c r="DCX6" s="244"/>
      <c r="DCY6" s="244"/>
      <c r="DCZ6" s="244"/>
      <c r="DDA6" s="244"/>
      <c r="DDB6" s="244"/>
      <c r="DDC6" s="244"/>
      <c r="DDD6" s="244"/>
      <c r="DDE6" s="244"/>
      <c r="DDF6" s="244"/>
      <c r="DDG6" s="244"/>
      <c r="DDH6" s="244"/>
      <c r="DDI6" s="244"/>
      <c r="DDJ6" s="244"/>
      <c r="DDK6" s="244"/>
      <c r="DDL6" s="244"/>
      <c r="DDM6" s="244"/>
      <c r="DDN6" s="244"/>
      <c r="DDO6" s="244"/>
      <c r="DDP6" s="244"/>
      <c r="DDQ6" s="244"/>
      <c r="DDR6" s="244"/>
      <c r="DDS6" s="244"/>
      <c r="DDT6" s="244"/>
      <c r="DDU6" s="244"/>
      <c r="DDV6" s="244"/>
      <c r="DDW6" s="244"/>
      <c r="DDX6" s="244"/>
      <c r="DDY6" s="244"/>
      <c r="DDZ6" s="244"/>
      <c r="DEA6" s="244"/>
      <c r="DEB6" s="244"/>
      <c r="DEC6" s="244"/>
      <c r="DED6" s="244"/>
      <c r="DEE6" s="244"/>
      <c r="DEF6" s="244"/>
      <c r="DEG6" s="244"/>
      <c r="DEH6" s="244"/>
      <c r="DEI6" s="244"/>
      <c r="DEJ6" s="244"/>
      <c r="DEK6" s="244"/>
      <c r="DEL6" s="244"/>
      <c r="DEM6" s="244"/>
      <c r="DEN6" s="244"/>
      <c r="DEO6" s="244"/>
      <c r="DEP6" s="244"/>
      <c r="DEQ6" s="244"/>
      <c r="DER6" s="244"/>
      <c r="DES6" s="244"/>
      <c r="DET6" s="244"/>
      <c r="DEU6" s="244"/>
      <c r="DEV6" s="244"/>
      <c r="DEW6" s="244"/>
      <c r="DEX6" s="244"/>
      <c r="DEY6" s="244"/>
      <c r="DEZ6" s="244"/>
      <c r="DFA6" s="244"/>
      <c r="DFB6" s="244"/>
      <c r="DFC6" s="244"/>
      <c r="DFD6" s="244"/>
      <c r="DFE6" s="244"/>
      <c r="DFF6" s="244"/>
      <c r="DFG6" s="244"/>
      <c r="DFH6" s="244"/>
      <c r="DFI6" s="244"/>
      <c r="DFJ6" s="244"/>
      <c r="DFK6" s="244"/>
      <c r="DFL6" s="244"/>
      <c r="DFM6" s="244"/>
      <c r="DFN6" s="244"/>
      <c r="DFO6" s="244"/>
      <c r="DFP6" s="244"/>
      <c r="DFQ6" s="244"/>
      <c r="DFR6" s="244"/>
      <c r="DFS6" s="244"/>
      <c r="DFT6" s="244"/>
      <c r="DFU6" s="244"/>
      <c r="DFV6" s="244"/>
      <c r="DFW6" s="244"/>
      <c r="DFX6" s="244"/>
      <c r="DFY6" s="244"/>
      <c r="DFZ6" s="244"/>
      <c r="DGA6" s="244"/>
      <c r="DGB6" s="244"/>
      <c r="DGC6" s="244"/>
      <c r="DGD6" s="244"/>
      <c r="DGE6" s="244"/>
      <c r="DGF6" s="244"/>
      <c r="DGG6" s="244"/>
      <c r="DGH6" s="244"/>
      <c r="DGI6" s="244"/>
      <c r="DGJ6" s="244"/>
      <c r="DGK6" s="244"/>
      <c r="DGL6" s="244"/>
      <c r="DGM6" s="244"/>
      <c r="DGN6" s="244"/>
      <c r="DGO6" s="244"/>
      <c r="DGP6" s="244"/>
      <c r="DGQ6" s="244"/>
      <c r="DGR6" s="244"/>
      <c r="DGS6" s="244"/>
      <c r="DGT6" s="244"/>
      <c r="DGU6" s="244"/>
      <c r="DGV6" s="244"/>
      <c r="DGW6" s="244"/>
      <c r="DGX6" s="244"/>
      <c r="DGY6" s="244"/>
      <c r="DGZ6" s="244"/>
      <c r="DHA6" s="244"/>
      <c r="DHB6" s="244"/>
      <c r="DHC6" s="244"/>
      <c r="DHD6" s="244"/>
      <c r="DHE6" s="244"/>
      <c r="DHF6" s="244"/>
      <c r="DHG6" s="244"/>
      <c r="DHH6" s="244"/>
      <c r="DHI6" s="244"/>
      <c r="DHJ6" s="244"/>
      <c r="DHK6" s="244"/>
      <c r="DHL6" s="244"/>
      <c r="DHM6" s="244"/>
      <c r="DHN6" s="244"/>
      <c r="DHO6" s="244"/>
      <c r="DHP6" s="244"/>
      <c r="DHQ6" s="244"/>
      <c r="DHR6" s="244"/>
      <c r="DHS6" s="244"/>
      <c r="DHT6" s="244"/>
      <c r="DHU6" s="244"/>
      <c r="DHV6" s="244"/>
      <c r="DHW6" s="244"/>
      <c r="DHX6" s="244"/>
      <c r="DHY6" s="244"/>
      <c r="DHZ6" s="244"/>
      <c r="DIA6" s="244"/>
      <c r="DIB6" s="244"/>
      <c r="DIC6" s="244"/>
      <c r="DID6" s="244"/>
      <c r="DIE6" s="244"/>
      <c r="DIF6" s="244"/>
      <c r="DIG6" s="244"/>
      <c r="DIH6" s="244"/>
      <c r="DII6" s="244"/>
      <c r="DIJ6" s="244"/>
      <c r="DIK6" s="244"/>
      <c r="DIL6" s="244"/>
      <c r="DIM6" s="244"/>
      <c r="DIN6" s="244"/>
      <c r="DIO6" s="244"/>
      <c r="DIP6" s="244"/>
      <c r="DIQ6" s="244"/>
      <c r="DIR6" s="244"/>
      <c r="DIS6" s="244"/>
      <c r="DIT6" s="244"/>
      <c r="DIU6" s="244"/>
      <c r="DIV6" s="244"/>
      <c r="DIW6" s="244"/>
      <c r="DIX6" s="244"/>
      <c r="DIY6" s="244"/>
      <c r="DIZ6" s="244"/>
      <c r="DJA6" s="244"/>
      <c r="DJB6" s="244"/>
      <c r="DJC6" s="244"/>
      <c r="DJD6" s="244"/>
      <c r="DJE6" s="244"/>
      <c r="DJF6" s="244"/>
      <c r="DJG6" s="244"/>
      <c r="DJH6" s="244"/>
      <c r="DJI6" s="244"/>
      <c r="DJJ6" s="244"/>
      <c r="DJK6" s="244"/>
      <c r="DJL6" s="244"/>
      <c r="DJM6" s="244"/>
      <c r="DJN6" s="244"/>
      <c r="DJO6" s="244"/>
      <c r="DJP6" s="244"/>
      <c r="DJQ6" s="244"/>
      <c r="DJR6" s="244"/>
      <c r="DJS6" s="244"/>
      <c r="DJT6" s="244"/>
      <c r="DJU6" s="244"/>
      <c r="DJV6" s="244"/>
      <c r="DJW6" s="244"/>
      <c r="DJX6" s="244"/>
      <c r="DJY6" s="244"/>
      <c r="DJZ6" s="244"/>
      <c r="DKA6" s="244"/>
      <c r="DKB6" s="244"/>
      <c r="DKC6" s="244"/>
      <c r="DKD6" s="244"/>
      <c r="DKE6" s="244"/>
      <c r="DKF6" s="244"/>
      <c r="DKG6" s="244"/>
      <c r="DKH6" s="244"/>
      <c r="DKI6" s="244"/>
      <c r="DKJ6" s="244"/>
      <c r="DKK6" s="244"/>
      <c r="DKL6" s="244"/>
      <c r="DKM6" s="244"/>
      <c r="DKN6" s="244"/>
      <c r="DKO6" s="244"/>
      <c r="DKP6" s="244"/>
      <c r="DKQ6" s="244"/>
      <c r="DKR6" s="244"/>
      <c r="DKS6" s="244"/>
      <c r="DKT6" s="244"/>
      <c r="DKU6" s="244"/>
      <c r="DKV6" s="244"/>
      <c r="DKW6" s="244"/>
      <c r="DKX6" s="244"/>
      <c r="DKY6" s="244"/>
      <c r="DKZ6" s="244"/>
      <c r="DLA6" s="244"/>
      <c r="DLB6" s="244"/>
      <c r="DLC6" s="244"/>
      <c r="DLD6" s="244"/>
      <c r="DLE6" s="244"/>
      <c r="DLF6" s="244"/>
      <c r="DLG6" s="244"/>
      <c r="DLH6" s="244"/>
      <c r="DLI6" s="244"/>
      <c r="DLJ6" s="244"/>
      <c r="DLK6" s="244"/>
      <c r="DLL6" s="244"/>
      <c r="DLM6" s="244"/>
      <c r="DLN6" s="244"/>
      <c r="DLO6" s="244"/>
      <c r="DLP6" s="244"/>
      <c r="DLQ6" s="244"/>
      <c r="DLR6" s="244"/>
      <c r="DLS6" s="244"/>
      <c r="DLT6" s="244"/>
      <c r="DLU6" s="244"/>
      <c r="DLV6" s="244"/>
      <c r="DLW6" s="244"/>
      <c r="DLX6" s="244"/>
      <c r="DLY6" s="244"/>
      <c r="DLZ6" s="244"/>
      <c r="DMA6" s="244"/>
      <c r="DMB6" s="244"/>
      <c r="DMC6" s="244"/>
      <c r="DMD6" s="244"/>
      <c r="DME6" s="244"/>
      <c r="DMF6" s="244"/>
      <c r="DMG6" s="244"/>
      <c r="DMH6" s="244"/>
      <c r="DMI6" s="244"/>
      <c r="DMJ6" s="244"/>
      <c r="DMK6" s="244"/>
      <c r="DML6" s="244"/>
      <c r="DMM6" s="244"/>
      <c r="DMN6" s="244"/>
      <c r="DMO6" s="244"/>
      <c r="DMP6" s="244"/>
      <c r="DMQ6" s="244"/>
      <c r="DMR6" s="244"/>
      <c r="DMS6" s="244"/>
      <c r="DMT6" s="244"/>
      <c r="DMU6" s="244"/>
      <c r="DMV6" s="244"/>
      <c r="DMW6" s="244"/>
      <c r="DMX6" s="244"/>
      <c r="DMY6" s="244"/>
      <c r="DMZ6" s="244"/>
      <c r="DNA6" s="244"/>
      <c r="DNB6" s="244"/>
      <c r="DNC6" s="244"/>
      <c r="DND6" s="244"/>
      <c r="DNE6" s="244"/>
      <c r="DNF6" s="244"/>
      <c r="DNG6" s="244"/>
      <c r="DNH6" s="244"/>
      <c r="DNI6" s="244"/>
      <c r="DNJ6" s="244"/>
      <c r="DNK6" s="244"/>
      <c r="DNL6" s="244"/>
      <c r="DNM6" s="244"/>
      <c r="DNN6" s="244"/>
      <c r="DNO6" s="244"/>
      <c r="DNP6" s="244"/>
      <c r="DNQ6" s="244"/>
      <c r="DNR6" s="244"/>
      <c r="DNS6" s="244"/>
      <c r="DNT6" s="244"/>
      <c r="DNU6" s="244"/>
      <c r="DNV6" s="244"/>
      <c r="DNW6" s="244"/>
      <c r="DNX6" s="244"/>
      <c r="DNY6" s="244"/>
      <c r="DNZ6" s="244"/>
      <c r="DOA6" s="244"/>
      <c r="DOB6" s="244"/>
      <c r="DOC6" s="244"/>
      <c r="DOD6" s="244"/>
      <c r="DOE6" s="244"/>
      <c r="DOF6" s="244"/>
      <c r="DOG6" s="244"/>
      <c r="DOH6" s="244"/>
      <c r="DOI6" s="244"/>
      <c r="DOJ6" s="244"/>
      <c r="DOK6" s="244"/>
      <c r="DOL6" s="244"/>
      <c r="DOM6" s="244"/>
      <c r="DON6" s="244"/>
      <c r="DOO6" s="244"/>
      <c r="DOP6" s="244"/>
      <c r="DOQ6" s="244"/>
      <c r="DOR6" s="244"/>
      <c r="DOS6" s="244"/>
      <c r="DOT6" s="244"/>
      <c r="DOU6" s="244"/>
      <c r="DOV6" s="244"/>
      <c r="DOW6" s="244"/>
      <c r="DOX6" s="244"/>
      <c r="DOY6" s="244"/>
      <c r="DOZ6" s="244"/>
      <c r="DPA6" s="244"/>
      <c r="DPB6" s="244"/>
      <c r="DPC6" s="244"/>
      <c r="DPD6" s="244"/>
      <c r="DPE6" s="244"/>
      <c r="DPF6" s="244"/>
      <c r="DPG6" s="244"/>
      <c r="DPH6" s="244"/>
      <c r="DPI6" s="244"/>
      <c r="DPJ6" s="244"/>
      <c r="DPK6" s="244"/>
      <c r="DPL6" s="244"/>
      <c r="DPM6" s="244"/>
      <c r="DPN6" s="244"/>
      <c r="DPO6" s="244"/>
      <c r="DPP6" s="244"/>
      <c r="DPQ6" s="244"/>
      <c r="DPR6" s="244"/>
      <c r="DPS6" s="244"/>
      <c r="DPT6" s="244"/>
      <c r="DPU6" s="244"/>
      <c r="DPV6" s="244"/>
      <c r="DPW6" s="244"/>
      <c r="DPX6" s="244"/>
      <c r="DPY6" s="244"/>
      <c r="DPZ6" s="244"/>
      <c r="DQA6" s="244"/>
      <c r="DQB6" s="244"/>
      <c r="DQC6" s="244"/>
      <c r="DQD6" s="244"/>
      <c r="DQE6" s="244"/>
      <c r="DQF6" s="244"/>
      <c r="DQG6" s="244"/>
      <c r="DQH6" s="244"/>
      <c r="DQI6" s="244"/>
      <c r="DQJ6" s="244"/>
      <c r="DQK6" s="244"/>
      <c r="DQL6" s="244"/>
      <c r="DQM6" s="244"/>
      <c r="DQN6" s="244"/>
      <c r="DQO6" s="244"/>
      <c r="DQP6" s="244"/>
      <c r="DQQ6" s="244"/>
      <c r="DQR6" s="244"/>
      <c r="DQS6" s="244"/>
      <c r="DQT6" s="244"/>
      <c r="DQU6" s="244"/>
      <c r="DQV6" s="244"/>
      <c r="DQW6" s="244"/>
      <c r="DQX6" s="244"/>
      <c r="DQY6" s="244"/>
      <c r="DQZ6" s="244"/>
      <c r="DRA6" s="244"/>
      <c r="DRB6" s="244"/>
      <c r="DRC6" s="244"/>
      <c r="DRD6" s="244"/>
      <c r="DRE6" s="244"/>
      <c r="DRF6" s="244"/>
      <c r="DRG6" s="244"/>
      <c r="DRH6" s="244"/>
      <c r="DRI6" s="244"/>
      <c r="DRJ6" s="244"/>
      <c r="DRK6" s="244"/>
      <c r="DRL6" s="244"/>
      <c r="DRM6" s="244"/>
      <c r="DRN6" s="244"/>
      <c r="DRO6" s="244"/>
      <c r="DRP6" s="244"/>
      <c r="DRQ6" s="244"/>
      <c r="DRR6" s="244"/>
      <c r="DRS6" s="244"/>
      <c r="DRT6" s="244"/>
      <c r="DRU6" s="244"/>
      <c r="DRV6" s="244"/>
      <c r="DRW6" s="244"/>
      <c r="DRX6" s="244"/>
      <c r="DRY6" s="244"/>
      <c r="DRZ6" s="244"/>
      <c r="DSA6" s="244"/>
      <c r="DSB6" s="244"/>
      <c r="DSC6" s="244"/>
      <c r="DSD6" s="244"/>
      <c r="DSE6" s="244"/>
      <c r="DSF6" s="244"/>
      <c r="DSG6" s="244"/>
      <c r="DSH6" s="244"/>
      <c r="DSI6" s="244"/>
      <c r="DSJ6" s="244"/>
      <c r="DSK6" s="244"/>
      <c r="DSL6" s="244"/>
      <c r="DSM6" s="244"/>
      <c r="DSN6" s="244"/>
      <c r="DSO6" s="244"/>
      <c r="DSP6" s="244"/>
      <c r="DSQ6" s="244"/>
      <c r="DSR6" s="244"/>
      <c r="DSS6" s="244"/>
      <c r="DST6" s="244"/>
      <c r="DSU6" s="244"/>
      <c r="DSV6" s="244"/>
      <c r="DSW6" s="244"/>
      <c r="DSX6" s="244"/>
      <c r="DSY6" s="244"/>
      <c r="DSZ6" s="244"/>
      <c r="DTA6" s="244"/>
      <c r="DTB6" s="244"/>
      <c r="DTC6" s="244"/>
      <c r="DTD6" s="244"/>
      <c r="DTE6" s="244"/>
      <c r="DTF6" s="244"/>
      <c r="DTG6" s="244"/>
      <c r="DTH6" s="244"/>
      <c r="DTI6" s="244"/>
      <c r="DTJ6" s="244"/>
      <c r="DTK6" s="244"/>
      <c r="DTL6" s="244"/>
      <c r="DTM6" s="244"/>
      <c r="DTN6" s="244"/>
      <c r="DTO6" s="244"/>
      <c r="DTP6" s="244"/>
      <c r="DTQ6" s="244"/>
      <c r="DTR6" s="244"/>
      <c r="DTS6" s="244"/>
      <c r="DTT6" s="244"/>
      <c r="DTU6" s="244"/>
      <c r="DTV6" s="244"/>
      <c r="DTW6" s="244"/>
      <c r="DTX6" s="244"/>
      <c r="DTY6" s="244"/>
      <c r="DTZ6" s="244"/>
      <c r="DUA6" s="244"/>
      <c r="DUB6" s="244"/>
      <c r="DUC6" s="244"/>
      <c r="DUD6" s="244"/>
      <c r="DUE6" s="244"/>
      <c r="DUF6" s="244"/>
      <c r="DUG6" s="244"/>
      <c r="DUH6" s="244"/>
      <c r="DUI6" s="244"/>
      <c r="DUJ6" s="244"/>
      <c r="DUK6" s="244"/>
      <c r="DUL6" s="244"/>
      <c r="DUM6" s="244"/>
      <c r="DUN6" s="244"/>
      <c r="DUO6" s="244"/>
      <c r="DUP6" s="244"/>
      <c r="DUQ6" s="244"/>
      <c r="DUR6" s="244"/>
      <c r="DUS6" s="244"/>
      <c r="DUT6" s="244"/>
      <c r="DUU6" s="244"/>
      <c r="DUV6" s="244"/>
      <c r="DUW6" s="244"/>
      <c r="DUX6" s="244"/>
      <c r="DUY6" s="244"/>
      <c r="DUZ6" s="244"/>
      <c r="DVA6" s="244"/>
      <c r="DVB6" s="244"/>
      <c r="DVC6" s="244"/>
      <c r="DVD6" s="244"/>
      <c r="DVE6" s="244"/>
      <c r="DVF6" s="244"/>
      <c r="DVG6" s="244"/>
      <c r="DVH6" s="244"/>
      <c r="DVI6" s="244"/>
      <c r="DVJ6" s="244"/>
      <c r="DVK6" s="244"/>
      <c r="DVL6" s="244"/>
      <c r="DVM6" s="244"/>
      <c r="DVN6" s="244"/>
      <c r="DVO6" s="244"/>
      <c r="DVP6" s="244"/>
      <c r="DVQ6" s="244"/>
      <c r="DVR6" s="244"/>
      <c r="DVS6" s="244"/>
      <c r="DVT6" s="244"/>
      <c r="DVU6" s="244"/>
      <c r="DVV6" s="244"/>
      <c r="DVW6" s="244"/>
      <c r="DVX6" s="244"/>
      <c r="DVY6" s="244"/>
      <c r="DVZ6" s="244"/>
      <c r="DWA6" s="244"/>
      <c r="DWB6" s="244"/>
      <c r="DWC6" s="244"/>
      <c r="DWD6" s="244"/>
      <c r="DWE6" s="244"/>
      <c r="DWF6" s="244"/>
      <c r="DWG6" s="244"/>
      <c r="DWH6" s="244"/>
      <c r="DWI6" s="244"/>
      <c r="DWJ6" s="244"/>
      <c r="DWK6" s="244"/>
      <c r="DWL6" s="244"/>
      <c r="DWM6" s="244"/>
      <c r="DWN6" s="244"/>
      <c r="DWO6" s="244"/>
      <c r="DWP6" s="244"/>
      <c r="DWQ6" s="244"/>
      <c r="DWR6" s="244"/>
      <c r="DWS6" s="244"/>
      <c r="DWT6" s="244"/>
      <c r="DWU6" s="244"/>
      <c r="DWV6" s="244"/>
      <c r="DWW6" s="244"/>
      <c r="DWX6" s="244"/>
      <c r="DWY6" s="244"/>
      <c r="DWZ6" s="244"/>
      <c r="DXA6" s="244"/>
      <c r="DXB6" s="244"/>
      <c r="DXC6" s="244"/>
      <c r="DXD6" s="244"/>
      <c r="DXE6" s="244"/>
      <c r="DXF6" s="244"/>
      <c r="DXG6" s="244"/>
      <c r="DXH6" s="244"/>
      <c r="DXI6" s="244"/>
      <c r="DXJ6" s="244"/>
      <c r="DXK6" s="244"/>
      <c r="DXL6" s="244"/>
      <c r="DXM6" s="244"/>
      <c r="DXN6" s="244"/>
      <c r="DXO6" s="244"/>
      <c r="DXP6" s="244"/>
      <c r="DXQ6" s="244"/>
      <c r="DXR6" s="244"/>
      <c r="DXS6" s="244"/>
      <c r="DXT6" s="244"/>
      <c r="DXU6" s="244"/>
      <c r="DXV6" s="244"/>
      <c r="DXW6" s="244"/>
      <c r="DXX6" s="244"/>
      <c r="DXY6" s="244"/>
      <c r="DXZ6" s="244"/>
      <c r="DYA6" s="244"/>
      <c r="DYB6" s="244"/>
      <c r="DYC6" s="244"/>
      <c r="DYD6" s="244"/>
      <c r="DYE6" s="244"/>
      <c r="DYF6" s="244"/>
      <c r="DYG6" s="244"/>
      <c r="DYH6" s="244"/>
      <c r="DYI6" s="244"/>
      <c r="DYJ6" s="244"/>
      <c r="DYK6" s="244"/>
      <c r="DYL6" s="244"/>
      <c r="DYM6" s="244"/>
      <c r="DYN6" s="244"/>
      <c r="DYO6" s="244"/>
      <c r="DYP6" s="244"/>
      <c r="DYQ6" s="244"/>
      <c r="DYR6" s="244"/>
      <c r="DYS6" s="244"/>
      <c r="DYT6" s="244"/>
      <c r="DYU6" s="244"/>
      <c r="DYV6" s="244"/>
      <c r="DYW6" s="244"/>
      <c r="DYX6" s="244"/>
      <c r="DYY6" s="244"/>
      <c r="DYZ6" s="244"/>
      <c r="DZA6" s="244"/>
      <c r="DZB6" s="244"/>
      <c r="DZC6" s="244"/>
      <c r="DZD6" s="244"/>
      <c r="DZE6" s="244"/>
      <c r="DZF6" s="244"/>
      <c r="DZG6" s="244"/>
      <c r="DZH6" s="244"/>
      <c r="DZI6" s="244"/>
      <c r="DZJ6" s="244"/>
      <c r="DZK6" s="244"/>
      <c r="DZL6" s="244"/>
      <c r="DZM6" s="244"/>
      <c r="DZN6" s="244"/>
      <c r="DZO6" s="244"/>
      <c r="DZP6" s="244"/>
      <c r="DZQ6" s="244"/>
      <c r="DZR6" s="244"/>
      <c r="DZS6" s="244"/>
      <c r="DZT6" s="244"/>
      <c r="DZU6" s="244"/>
      <c r="DZV6" s="244"/>
      <c r="DZW6" s="244"/>
      <c r="DZX6" s="244"/>
      <c r="DZY6" s="244"/>
      <c r="DZZ6" s="244"/>
      <c r="EAA6" s="244"/>
      <c r="EAB6" s="244"/>
      <c r="EAC6" s="244"/>
      <c r="EAD6" s="244"/>
      <c r="EAE6" s="244"/>
      <c r="EAF6" s="244"/>
      <c r="EAG6" s="244"/>
      <c r="EAH6" s="244"/>
      <c r="EAI6" s="244"/>
      <c r="EAJ6" s="244"/>
      <c r="EAK6" s="244"/>
      <c r="EAL6" s="244"/>
      <c r="EAM6" s="244"/>
      <c r="EAN6" s="244"/>
      <c r="EAO6" s="244"/>
      <c r="EAP6" s="244"/>
      <c r="EAQ6" s="244"/>
      <c r="EAR6" s="244"/>
      <c r="EAS6" s="244"/>
      <c r="EAT6" s="244"/>
      <c r="EAU6" s="244"/>
      <c r="EAV6" s="244"/>
      <c r="EAW6" s="244"/>
      <c r="EAX6" s="244"/>
      <c r="EAY6" s="244"/>
      <c r="EAZ6" s="244"/>
      <c r="EBA6" s="244"/>
      <c r="EBB6" s="244"/>
      <c r="EBC6" s="244"/>
      <c r="EBD6" s="244"/>
      <c r="EBE6" s="244"/>
      <c r="EBF6" s="244"/>
      <c r="EBG6" s="244"/>
      <c r="EBH6" s="244"/>
      <c r="EBI6" s="244"/>
      <c r="EBJ6" s="244"/>
      <c r="EBK6" s="244"/>
      <c r="EBL6" s="244"/>
      <c r="EBM6" s="244"/>
      <c r="EBN6" s="244"/>
      <c r="EBO6" s="244"/>
      <c r="EBP6" s="244"/>
      <c r="EBQ6" s="244"/>
      <c r="EBR6" s="244"/>
      <c r="EBS6" s="244"/>
      <c r="EBT6" s="244"/>
      <c r="EBU6" s="244"/>
      <c r="EBV6" s="244"/>
      <c r="EBW6" s="244"/>
      <c r="EBX6" s="244"/>
      <c r="EBY6" s="244"/>
      <c r="EBZ6" s="244"/>
      <c r="ECA6" s="244"/>
      <c r="ECB6" s="244"/>
      <c r="ECC6" s="244"/>
      <c r="ECD6" s="244"/>
      <c r="ECE6" s="244"/>
      <c r="ECF6" s="244"/>
      <c r="ECG6" s="244"/>
      <c r="ECH6" s="244"/>
      <c r="ECI6" s="244"/>
      <c r="ECJ6" s="244"/>
      <c r="ECK6" s="244"/>
      <c r="ECL6" s="244"/>
      <c r="ECM6" s="244"/>
      <c r="ECN6" s="244"/>
      <c r="ECO6" s="244"/>
      <c r="ECP6" s="244"/>
      <c r="ECQ6" s="244"/>
      <c r="ECR6" s="244"/>
      <c r="ECS6" s="244"/>
      <c r="ECT6" s="244"/>
      <c r="ECU6" s="244"/>
      <c r="ECV6" s="244"/>
      <c r="ECW6" s="244"/>
      <c r="ECX6" s="244"/>
      <c r="ECY6" s="244"/>
      <c r="ECZ6" s="244"/>
      <c r="EDA6" s="244"/>
      <c r="EDB6" s="244"/>
      <c r="EDC6" s="244"/>
      <c r="EDD6" s="244"/>
      <c r="EDE6" s="244"/>
      <c r="EDF6" s="244"/>
      <c r="EDG6" s="244"/>
      <c r="EDH6" s="244"/>
      <c r="EDI6" s="244"/>
      <c r="EDJ6" s="244"/>
      <c r="EDK6" s="244"/>
      <c r="EDL6" s="244"/>
      <c r="EDM6" s="244"/>
      <c r="EDN6" s="244"/>
      <c r="EDO6" s="244"/>
      <c r="EDP6" s="244"/>
      <c r="EDQ6" s="244"/>
      <c r="EDR6" s="244"/>
      <c r="EDS6" s="244"/>
      <c r="EDT6" s="244"/>
      <c r="EDU6" s="244"/>
      <c r="EDV6" s="244"/>
      <c r="EDW6" s="244"/>
      <c r="EDX6" s="244"/>
      <c r="EDY6" s="244"/>
      <c r="EDZ6" s="244"/>
      <c r="EEA6" s="244"/>
      <c r="EEB6" s="244"/>
      <c r="EEC6" s="244"/>
      <c r="EED6" s="244"/>
      <c r="EEE6" s="244"/>
      <c r="EEF6" s="244"/>
      <c r="EEG6" s="244"/>
      <c r="EEH6" s="244"/>
      <c r="EEI6" s="244"/>
      <c r="EEJ6" s="244"/>
      <c r="EEK6" s="244"/>
      <c r="EEL6" s="244"/>
      <c r="EEM6" s="244"/>
      <c r="EEN6" s="244"/>
      <c r="EEO6" s="244"/>
      <c r="EEP6" s="244"/>
      <c r="EEQ6" s="244"/>
      <c r="EER6" s="244"/>
      <c r="EES6" s="244"/>
      <c r="EET6" s="244"/>
      <c r="EEU6" s="244"/>
      <c r="EEV6" s="244"/>
      <c r="EEW6" s="244"/>
      <c r="EEX6" s="244"/>
      <c r="EEY6" s="244"/>
      <c r="EEZ6" s="244"/>
      <c r="EFA6" s="244"/>
      <c r="EFB6" s="244"/>
      <c r="EFC6" s="244"/>
      <c r="EFD6" s="244"/>
      <c r="EFE6" s="244"/>
      <c r="EFF6" s="244"/>
      <c r="EFG6" s="244"/>
      <c r="EFH6" s="244"/>
      <c r="EFI6" s="244"/>
      <c r="EFJ6" s="244"/>
      <c r="EFK6" s="244"/>
      <c r="EFL6" s="244"/>
      <c r="EFM6" s="244"/>
      <c r="EFN6" s="244"/>
      <c r="EFO6" s="244"/>
      <c r="EFP6" s="244"/>
      <c r="EFQ6" s="244"/>
      <c r="EFR6" s="244"/>
      <c r="EFS6" s="244"/>
      <c r="EFT6" s="244"/>
      <c r="EFU6" s="244"/>
      <c r="EFV6" s="244"/>
      <c r="EFW6" s="244"/>
      <c r="EFX6" s="244"/>
      <c r="EFY6" s="244"/>
      <c r="EFZ6" s="244"/>
      <c r="EGA6" s="244"/>
      <c r="EGB6" s="244"/>
      <c r="EGC6" s="244"/>
      <c r="EGD6" s="244"/>
      <c r="EGE6" s="244"/>
      <c r="EGF6" s="244"/>
      <c r="EGG6" s="244"/>
      <c r="EGH6" s="244"/>
      <c r="EGI6" s="244"/>
      <c r="EGJ6" s="244"/>
      <c r="EGK6" s="244"/>
      <c r="EGL6" s="244"/>
      <c r="EGM6" s="244"/>
      <c r="EGN6" s="244"/>
      <c r="EGO6" s="244"/>
      <c r="EGP6" s="244"/>
      <c r="EGQ6" s="244"/>
      <c r="EGR6" s="244"/>
      <c r="EGS6" s="244"/>
      <c r="EGT6" s="244"/>
      <c r="EGU6" s="244"/>
      <c r="EGV6" s="244"/>
      <c r="EGW6" s="244"/>
      <c r="EGX6" s="244"/>
      <c r="EGY6" s="244"/>
      <c r="EGZ6" s="244"/>
      <c r="EHA6" s="244"/>
      <c r="EHB6" s="244"/>
      <c r="EHC6" s="244"/>
      <c r="EHD6" s="244"/>
      <c r="EHE6" s="244"/>
      <c r="EHF6" s="244"/>
      <c r="EHG6" s="244"/>
      <c r="EHH6" s="244"/>
      <c r="EHI6" s="244"/>
      <c r="EHJ6" s="244"/>
      <c r="EHK6" s="244"/>
      <c r="EHL6" s="244"/>
      <c r="EHM6" s="244"/>
      <c r="EHN6" s="244"/>
      <c r="EHO6" s="244"/>
      <c r="EHP6" s="244"/>
      <c r="EHQ6" s="244"/>
      <c r="EHR6" s="244"/>
      <c r="EHS6" s="244"/>
      <c r="EHT6" s="244"/>
      <c r="EHU6" s="244"/>
      <c r="EHV6" s="244"/>
      <c r="EHW6" s="244"/>
      <c r="EHX6" s="244"/>
      <c r="EHY6" s="244"/>
      <c r="EHZ6" s="244"/>
      <c r="EIA6" s="244"/>
      <c r="EIB6" s="244"/>
      <c r="EIC6" s="244"/>
      <c r="EID6" s="244"/>
      <c r="EIE6" s="244"/>
      <c r="EIF6" s="244"/>
      <c r="EIG6" s="244"/>
      <c r="EIH6" s="244"/>
      <c r="EII6" s="244"/>
      <c r="EIJ6" s="244"/>
      <c r="EIK6" s="244"/>
      <c r="EIL6" s="244"/>
      <c r="EIM6" s="244"/>
      <c r="EIN6" s="244"/>
      <c r="EIO6" s="244"/>
      <c r="EIP6" s="244"/>
      <c r="EIQ6" s="244"/>
      <c r="EIR6" s="244"/>
      <c r="EIS6" s="244"/>
      <c r="EIT6" s="244"/>
      <c r="EIU6" s="244"/>
      <c r="EIV6" s="244"/>
      <c r="EIW6" s="244"/>
      <c r="EIX6" s="244"/>
      <c r="EIY6" s="244"/>
      <c r="EIZ6" s="244"/>
      <c r="EJA6" s="244"/>
      <c r="EJB6" s="244"/>
      <c r="EJC6" s="244"/>
      <c r="EJD6" s="244"/>
      <c r="EJE6" s="244"/>
      <c r="EJF6" s="244"/>
      <c r="EJG6" s="244"/>
      <c r="EJH6" s="244"/>
      <c r="EJI6" s="244"/>
      <c r="EJJ6" s="244"/>
      <c r="EJK6" s="244"/>
      <c r="EJL6" s="244"/>
      <c r="EJM6" s="244"/>
      <c r="EJN6" s="244"/>
      <c r="EJO6" s="244"/>
      <c r="EJP6" s="244"/>
      <c r="EJQ6" s="244"/>
      <c r="EJR6" s="244"/>
      <c r="EJS6" s="244"/>
      <c r="EJT6" s="244"/>
      <c r="EJU6" s="244"/>
      <c r="EJV6" s="244"/>
      <c r="EJW6" s="244"/>
      <c r="EJX6" s="244"/>
      <c r="EJY6" s="244"/>
      <c r="EJZ6" s="244"/>
      <c r="EKA6" s="244"/>
      <c r="EKB6" s="244"/>
      <c r="EKC6" s="244"/>
      <c r="EKD6" s="244"/>
      <c r="EKE6" s="244"/>
      <c r="EKF6" s="244"/>
      <c r="EKG6" s="244"/>
      <c r="EKH6" s="244"/>
      <c r="EKI6" s="244"/>
      <c r="EKJ6" s="244"/>
      <c r="EKK6" s="244"/>
      <c r="EKL6" s="244"/>
      <c r="EKM6" s="244"/>
      <c r="EKN6" s="244"/>
      <c r="EKO6" s="244"/>
      <c r="EKP6" s="244"/>
      <c r="EKQ6" s="244"/>
      <c r="EKR6" s="244"/>
      <c r="EKS6" s="244"/>
      <c r="EKT6" s="244"/>
      <c r="EKU6" s="244"/>
      <c r="EKV6" s="244"/>
      <c r="EKW6" s="244"/>
      <c r="EKX6" s="244"/>
      <c r="EKY6" s="244"/>
      <c r="EKZ6" s="244"/>
      <c r="ELA6" s="244"/>
      <c r="ELB6" s="244"/>
      <c r="ELC6" s="244"/>
      <c r="ELD6" s="244"/>
      <c r="ELE6" s="244"/>
      <c r="ELF6" s="244"/>
      <c r="ELG6" s="244"/>
      <c r="ELH6" s="244"/>
      <c r="ELI6" s="244"/>
      <c r="ELJ6" s="244"/>
      <c r="ELK6" s="244"/>
      <c r="ELL6" s="244"/>
      <c r="ELM6" s="244"/>
      <c r="ELN6" s="244"/>
      <c r="ELO6" s="244"/>
      <c r="ELP6" s="244"/>
      <c r="ELQ6" s="244"/>
      <c r="ELR6" s="244"/>
      <c r="ELS6" s="244"/>
      <c r="ELT6" s="244"/>
      <c r="ELU6" s="244"/>
      <c r="ELV6" s="244"/>
      <c r="ELW6" s="244"/>
      <c r="ELX6" s="244"/>
      <c r="ELY6" s="244"/>
      <c r="ELZ6" s="244"/>
      <c r="EMA6" s="244"/>
      <c r="EMB6" s="244"/>
      <c r="EMC6" s="244"/>
      <c r="EMD6" s="244"/>
      <c r="EME6" s="244"/>
      <c r="EMF6" s="244"/>
      <c r="EMG6" s="244"/>
      <c r="EMH6" s="244"/>
      <c r="EMI6" s="244"/>
      <c r="EMJ6" s="244"/>
      <c r="EMK6" s="244"/>
      <c r="EML6" s="244"/>
      <c r="EMM6" s="244"/>
      <c r="EMN6" s="244"/>
      <c r="EMO6" s="244"/>
      <c r="EMP6" s="244"/>
      <c r="EMQ6" s="244"/>
      <c r="EMR6" s="244"/>
      <c r="EMS6" s="244"/>
      <c r="EMT6" s="244"/>
      <c r="EMU6" s="244"/>
      <c r="EMV6" s="244"/>
      <c r="EMW6" s="244"/>
      <c r="EMX6" s="244"/>
      <c r="EMY6" s="244"/>
      <c r="EMZ6" s="244"/>
      <c r="ENA6" s="244"/>
      <c r="ENB6" s="244"/>
      <c r="ENC6" s="244"/>
      <c r="END6" s="244"/>
      <c r="ENE6" s="244"/>
      <c r="ENF6" s="244"/>
      <c r="ENG6" s="244"/>
      <c r="ENH6" s="244"/>
      <c r="ENI6" s="244"/>
      <c r="ENJ6" s="244"/>
      <c r="ENK6" s="244"/>
      <c r="ENL6" s="244"/>
      <c r="ENM6" s="244"/>
      <c r="ENN6" s="244"/>
      <c r="ENO6" s="244"/>
      <c r="ENP6" s="244"/>
      <c r="ENQ6" s="244"/>
      <c r="ENR6" s="244"/>
      <c r="ENS6" s="244"/>
      <c r="ENT6" s="244"/>
      <c r="ENU6" s="244"/>
      <c r="ENV6" s="244"/>
      <c r="ENW6" s="244"/>
      <c r="ENX6" s="244"/>
      <c r="ENY6" s="244"/>
      <c r="ENZ6" s="244"/>
      <c r="EOA6" s="244"/>
      <c r="EOB6" s="244"/>
      <c r="EOC6" s="244"/>
      <c r="EOD6" s="244"/>
      <c r="EOE6" s="244"/>
      <c r="EOF6" s="244"/>
      <c r="EOG6" s="244"/>
      <c r="EOH6" s="244"/>
      <c r="EOI6" s="244"/>
      <c r="EOJ6" s="244"/>
      <c r="EOK6" s="244"/>
      <c r="EOL6" s="244"/>
      <c r="EOM6" s="244"/>
      <c r="EON6" s="244"/>
      <c r="EOO6" s="244"/>
      <c r="EOP6" s="244"/>
      <c r="EOQ6" s="244"/>
      <c r="EOR6" s="244"/>
      <c r="EOS6" s="244"/>
      <c r="EOT6" s="244"/>
      <c r="EOU6" s="244"/>
      <c r="EOV6" s="244"/>
      <c r="EOW6" s="244"/>
      <c r="EOX6" s="244"/>
      <c r="EOY6" s="244"/>
      <c r="EOZ6" s="244"/>
      <c r="EPA6" s="244"/>
      <c r="EPB6" s="244"/>
      <c r="EPC6" s="244"/>
      <c r="EPD6" s="244"/>
      <c r="EPE6" s="244"/>
      <c r="EPF6" s="244"/>
      <c r="EPG6" s="244"/>
      <c r="EPH6" s="244"/>
      <c r="EPI6" s="244"/>
      <c r="EPJ6" s="244"/>
      <c r="EPK6" s="244"/>
      <c r="EPL6" s="244"/>
      <c r="EPM6" s="244"/>
      <c r="EPN6" s="244"/>
      <c r="EPO6" s="244"/>
      <c r="EPP6" s="244"/>
      <c r="EPQ6" s="244"/>
      <c r="EPR6" s="244"/>
      <c r="EPS6" s="244"/>
      <c r="EPT6" s="244"/>
      <c r="EPU6" s="244"/>
      <c r="EPV6" s="244"/>
      <c r="EPW6" s="244"/>
      <c r="EPX6" s="244"/>
      <c r="EPY6" s="244"/>
      <c r="EPZ6" s="244"/>
      <c r="EQA6" s="244"/>
      <c r="EQB6" s="244"/>
      <c r="EQC6" s="244"/>
      <c r="EQD6" s="244"/>
      <c r="EQE6" s="244"/>
      <c r="EQF6" s="244"/>
      <c r="EQG6" s="244"/>
      <c r="EQH6" s="244"/>
      <c r="EQI6" s="244"/>
      <c r="EQJ6" s="244"/>
      <c r="EQK6" s="244"/>
      <c r="EQL6" s="244"/>
      <c r="EQM6" s="244"/>
      <c r="EQN6" s="244"/>
      <c r="EQO6" s="244"/>
      <c r="EQP6" s="244"/>
      <c r="EQQ6" s="244"/>
      <c r="EQR6" s="244"/>
      <c r="EQS6" s="244"/>
      <c r="EQT6" s="244"/>
      <c r="EQU6" s="244"/>
      <c r="EQV6" s="244"/>
      <c r="EQW6" s="244"/>
      <c r="EQX6" s="244"/>
      <c r="EQY6" s="244"/>
      <c r="EQZ6" s="244"/>
      <c r="ERA6" s="244"/>
      <c r="ERB6" s="244"/>
      <c r="ERC6" s="244"/>
      <c r="ERD6" s="244"/>
      <c r="ERE6" s="244"/>
      <c r="ERF6" s="244"/>
      <c r="ERG6" s="244"/>
      <c r="ERH6" s="244"/>
      <c r="ERI6" s="244"/>
      <c r="ERJ6" s="244"/>
      <c r="ERK6" s="244"/>
      <c r="ERL6" s="244"/>
      <c r="ERM6" s="244"/>
      <c r="ERN6" s="244"/>
      <c r="ERO6" s="244"/>
      <c r="ERP6" s="244"/>
      <c r="ERQ6" s="244"/>
      <c r="ERR6" s="244"/>
      <c r="ERS6" s="244"/>
      <c r="ERT6" s="244"/>
      <c r="ERU6" s="244"/>
      <c r="ERV6" s="244"/>
      <c r="ERW6" s="244"/>
      <c r="ERX6" s="244"/>
      <c r="ERY6" s="244"/>
      <c r="ERZ6" s="244"/>
      <c r="ESA6" s="244"/>
      <c r="ESB6" s="244"/>
      <c r="ESC6" s="244"/>
      <c r="ESD6" s="244"/>
      <c r="ESE6" s="244"/>
      <c r="ESF6" s="244"/>
      <c r="ESG6" s="244"/>
      <c r="ESH6" s="244"/>
      <c r="ESI6" s="244"/>
      <c r="ESJ6" s="244"/>
      <c r="ESK6" s="244"/>
      <c r="ESL6" s="244"/>
      <c r="ESM6" s="244"/>
      <c r="ESN6" s="244"/>
      <c r="ESO6" s="244"/>
      <c r="ESP6" s="244"/>
      <c r="ESQ6" s="244"/>
      <c r="ESR6" s="244"/>
      <c r="ESS6" s="244"/>
      <c r="EST6" s="244"/>
      <c r="ESU6" s="244"/>
      <c r="ESV6" s="244"/>
      <c r="ESW6" s="244"/>
      <c r="ESX6" s="244"/>
      <c r="ESY6" s="244"/>
      <c r="ESZ6" s="244"/>
      <c r="ETA6" s="244"/>
      <c r="ETB6" s="244"/>
      <c r="ETC6" s="244"/>
      <c r="ETD6" s="244"/>
      <c r="ETE6" s="244"/>
      <c r="ETF6" s="244"/>
      <c r="ETG6" s="244"/>
      <c r="ETH6" s="244"/>
      <c r="ETI6" s="244"/>
      <c r="ETJ6" s="244"/>
      <c r="ETK6" s="244"/>
      <c r="ETL6" s="244"/>
      <c r="ETM6" s="244"/>
      <c r="ETN6" s="244"/>
      <c r="ETO6" s="244"/>
      <c r="ETP6" s="244"/>
      <c r="ETQ6" s="244"/>
      <c r="ETR6" s="244"/>
      <c r="ETS6" s="244"/>
      <c r="ETT6" s="244"/>
      <c r="ETU6" s="244"/>
      <c r="ETV6" s="244"/>
      <c r="ETW6" s="244"/>
      <c r="ETX6" s="244"/>
      <c r="ETY6" s="244"/>
      <c r="ETZ6" s="244"/>
      <c r="EUA6" s="244"/>
      <c r="EUB6" s="244"/>
      <c r="EUC6" s="244"/>
      <c r="EUD6" s="244"/>
      <c r="EUE6" s="244"/>
      <c r="EUF6" s="244"/>
      <c r="EUG6" s="244"/>
      <c r="EUH6" s="244"/>
      <c r="EUI6" s="244"/>
      <c r="EUJ6" s="244"/>
      <c r="EUK6" s="244"/>
      <c r="EUL6" s="244"/>
      <c r="EUM6" s="244"/>
      <c r="EUN6" s="244"/>
      <c r="EUO6" s="244"/>
      <c r="EUP6" s="244"/>
      <c r="EUQ6" s="244"/>
      <c r="EUR6" s="244"/>
      <c r="EUS6" s="244"/>
      <c r="EUT6" s="244"/>
      <c r="EUU6" s="244"/>
      <c r="EUV6" s="244"/>
      <c r="EUW6" s="244"/>
      <c r="EUX6" s="244"/>
      <c r="EUY6" s="244"/>
      <c r="EUZ6" s="244"/>
      <c r="EVA6" s="244"/>
      <c r="EVB6" s="244"/>
      <c r="EVC6" s="244"/>
      <c r="EVD6" s="244"/>
      <c r="EVE6" s="244"/>
      <c r="EVF6" s="244"/>
      <c r="EVG6" s="244"/>
      <c r="EVH6" s="244"/>
      <c r="EVI6" s="244"/>
      <c r="EVJ6" s="244"/>
      <c r="EVK6" s="244"/>
      <c r="EVL6" s="244"/>
      <c r="EVM6" s="244"/>
      <c r="EVN6" s="244"/>
      <c r="EVO6" s="244"/>
      <c r="EVP6" s="244"/>
      <c r="EVQ6" s="244"/>
      <c r="EVR6" s="244"/>
      <c r="EVS6" s="244"/>
      <c r="EVT6" s="244"/>
      <c r="EVU6" s="244"/>
      <c r="EVV6" s="244"/>
      <c r="EVW6" s="244"/>
      <c r="EVX6" s="244"/>
      <c r="EVY6" s="244"/>
      <c r="EVZ6" s="244"/>
      <c r="EWA6" s="244"/>
      <c r="EWB6" s="244"/>
      <c r="EWC6" s="244"/>
      <c r="EWD6" s="244"/>
      <c r="EWE6" s="244"/>
      <c r="EWF6" s="244"/>
      <c r="EWG6" s="244"/>
      <c r="EWH6" s="244"/>
      <c r="EWI6" s="244"/>
      <c r="EWJ6" s="244"/>
      <c r="EWK6" s="244"/>
      <c r="EWL6" s="244"/>
      <c r="EWM6" s="244"/>
      <c r="EWN6" s="244"/>
      <c r="EWO6" s="244"/>
      <c r="EWP6" s="244"/>
      <c r="EWQ6" s="244"/>
      <c r="EWR6" s="244"/>
      <c r="EWS6" s="244"/>
      <c r="EWT6" s="244"/>
      <c r="EWU6" s="244"/>
      <c r="EWV6" s="244"/>
      <c r="EWW6" s="244"/>
      <c r="EWX6" s="244"/>
      <c r="EWY6" s="244"/>
      <c r="EWZ6" s="244"/>
      <c r="EXA6" s="244"/>
      <c r="EXB6" s="244"/>
      <c r="EXC6" s="244"/>
      <c r="EXD6" s="244"/>
      <c r="EXE6" s="244"/>
      <c r="EXF6" s="244"/>
      <c r="EXG6" s="244"/>
      <c r="EXH6" s="244"/>
      <c r="EXI6" s="244"/>
      <c r="EXJ6" s="244"/>
      <c r="EXK6" s="244"/>
      <c r="EXL6" s="244"/>
      <c r="EXM6" s="244"/>
      <c r="EXN6" s="244"/>
      <c r="EXO6" s="244"/>
      <c r="EXP6" s="244"/>
      <c r="EXQ6" s="244"/>
      <c r="EXR6" s="244"/>
      <c r="EXS6" s="244"/>
      <c r="EXT6" s="244"/>
      <c r="EXU6" s="244"/>
      <c r="EXV6" s="244"/>
      <c r="EXW6" s="244"/>
      <c r="EXX6" s="244"/>
      <c r="EXY6" s="244"/>
      <c r="EXZ6" s="244"/>
      <c r="EYA6" s="244"/>
      <c r="EYB6" s="244"/>
      <c r="EYC6" s="244"/>
      <c r="EYD6" s="244"/>
      <c r="EYE6" s="244"/>
      <c r="EYF6" s="244"/>
      <c r="EYG6" s="244"/>
      <c r="EYH6" s="244"/>
      <c r="EYI6" s="244"/>
      <c r="EYJ6" s="244"/>
      <c r="EYK6" s="244"/>
      <c r="EYL6" s="244"/>
      <c r="EYM6" s="244"/>
      <c r="EYN6" s="244"/>
      <c r="EYO6" s="244"/>
      <c r="EYP6" s="244"/>
      <c r="EYQ6" s="244"/>
      <c r="EYR6" s="244"/>
      <c r="EYS6" s="244"/>
      <c r="EYT6" s="244"/>
      <c r="EYU6" s="244"/>
      <c r="EYV6" s="244"/>
      <c r="EYW6" s="244"/>
      <c r="EYX6" s="244"/>
      <c r="EYY6" s="244"/>
      <c r="EYZ6" s="244"/>
      <c r="EZA6" s="244"/>
      <c r="EZB6" s="244"/>
      <c r="EZC6" s="244"/>
      <c r="EZD6" s="244"/>
      <c r="EZE6" s="244"/>
      <c r="EZF6" s="244"/>
      <c r="EZG6" s="244"/>
      <c r="EZH6" s="244"/>
      <c r="EZI6" s="244"/>
      <c r="EZJ6" s="244"/>
      <c r="EZK6" s="244"/>
      <c r="EZL6" s="244"/>
      <c r="EZM6" s="244"/>
      <c r="EZN6" s="244"/>
      <c r="EZO6" s="244"/>
      <c r="EZP6" s="244"/>
      <c r="EZQ6" s="244"/>
      <c r="EZR6" s="244"/>
      <c r="EZS6" s="244"/>
      <c r="EZT6" s="244"/>
      <c r="EZU6" s="244"/>
      <c r="EZV6" s="244"/>
      <c r="EZW6" s="244"/>
      <c r="EZX6" s="244"/>
      <c r="EZY6" s="244"/>
      <c r="EZZ6" s="244"/>
      <c r="FAA6" s="244"/>
      <c r="FAB6" s="244"/>
      <c r="FAC6" s="244"/>
      <c r="FAD6" s="244"/>
      <c r="FAE6" s="244"/>
      <c r="FAF6" s="244"/>
      <c r="FAG6" s="244"/>
      <c r="FAH6" s="244"/>
      <c r="FAI6" s="244"/>
      <c r="FAJ6" s="244"/>
      <c r="FAK6" s="244"/>
      <c r="FAL6" s="244"/>
      <c r="FAM6" s="244"/>
      <c r="FAN6" s="244"/>
      <c r="FAO6" s="244"/>
      <c r="FAP6" s="244"/>
      <c r="FAQ6" s="244"/>
      <c r="FAR6" s="244"/>
      <c r="FAS6" s="244"/>
      <c r="FAT6" s="244"/>
      <c r="FAU6" s="244"/>
      <c r="FAV6" s="244"/>
      <c r="FAW6" s="244"/>
      <c r="FAX6" s="244"/>
      <c r="FAY6" s="244"/>
      <c r="FAZ6" s="244"/>
      <c r="FBA6" s="244"/>
      <c r="FBB6" s="244"/>
      <c r="FBC6" s="244"/>
      <c r="FBD6" s="244"/>
      <c r="FBE6" s="244"/>
      <c r="FBF6" s="244"/>
      <c r="FBG6" s="244"/>
      <c r="FBH6" s="244"/>
      <c r="FBI6" s="244"/>
      <c r="FBJ6" s="244"/>
      <c r="FBK6" s="244"/>
      <c r="FBL6" s="244"/>
      <c r="FBM6" s="244"/>
      <c r="FBN6" s="244"/>
      <c r="FBO6" s="244"/>
      <c r="FBP6" s="244"/>
      <c r="FBQ6" s="244"/>
      <c r="FBR6" s="244"/>
      <c r="FBS6" s="244"/>
      <c r="FBT6" s="244"/>
      <c r="FBU6" s="244"/>
      <c r="FBV6" s="244"/>
      <c r="FBW6" s="244"/>
      <c r="FBX6" s="244"/>
      <c r="FBY6" s="244"/>
      <c r="FBZ6" s="244"/>
      <c r="FCA6" s="244"/>
      <c r="FCB6" s="244"/>
      <c r="FCC6" s="244"/>
      <c r="FCD6" s="244"/>
      <c r="FCE6" s="244"/>
      <c r="FCF6" s="244"/>
      <c r="FCG6" s="244"/>
      <c r="FCH6" s="244"/>
      <c r="FCI6" s="244"/>
      <c r="FCJ6" s="244"/>
      <c r="FCK6" s="244"/>
      <c r="FCL6" s="244"/>
      <c r="FCM6" s="244"/>
      <c r="FCN6" s="244"/>
      <c r="FCO6" s="244"/>
      <c r="FCP6" s="244"/>
      <c r="FCQ6" s="244"/>
      <c r="FCR6" s="244"/>
      <c r="FCS6" s="244"/>
      <c r="FCT6" s="244"/>
      <c r="FCU6" s="244"/>
      <c r="FCV6" s="244"/>
      <c r="FCW6" s="244"/>
      <c r="FCX6" s="244"/>
      <c r="FCY6" s="244"/>
      <c r="FCZ6" s="244"/>
      <c r="FDA6" s="244"/>
      <c r="FDB6" s="244"/>
      <c r="FDC6" s="244"/>
      <c r="FDD6" s="244"/>
      <c r="FDE6" s="244"/>
      <c r="FDF6" s="244"/>
      <c r="FDG6" s="244"/>
      <c r="FDH6" s="244"/>
      <c r="FDI6" s="244"/>
      <c r="FDJ6" s="244"/>
      <c r="FDK6" s="244"/>
      <c r="FDL6" s="244"/>
      <c r="FDM6" s="244"/>
      <c r="FDN6" s="244"/>
      <c r="FDO6" s="244"/>
      <c r="FDP6" s="244"/>
      <c r="FDQ6" s="244"/>
      <c r="FDR6" s="244"/>
      <c r="FDS6" s="244"/>
      <c r="FDT6" s="244"/>
      <c r="FDU6" s="244"/>
      <c r="FDV6" s="244"/>
      <c r="FDW6" s="244"/>
      <c r="FDX6" s="244"/>
      <c r="FDY6" s="244"/>
      <c r="FDZ6" s="244"/>
      <c r="FEA6" s="244"/>
      <c r="FEB6" s="244"/>
      <c r="FEC6" s="244"/>
      <c r="FED6" s="244"/>
      <c r="FEE6" s="244"/>
      <c r="FEF6" s="244"/>
      <c r="FEG6" s="244"/>
      <c r="FEH6" s="244"/>
      <c r="FEI6" s="244"/>
      <c r="FEJ6" s="244"/>
      <c r="FEK6" s="244"/>
      <c r="FEL6" s="244"/>
      <c r="FEM6" s="244"/>
      <c r="FEN6" s="244"/>
      <c r="FEO6" s="244"/>
      <c r="FEP6" s="244"/>
      <c r="FEQ6" s="244"/>
      <c r="FER6" s="244"/>
      <c r="FES6" s="244"/>
      <c r="FET6" s="244"/>
      <c r="FEU6" s="244"/>
      <c r="FEV6" s="244"/>
      <c r="FEW6" s="244"/>
      <c r="FEX6" s="244"/>
      <c r="FEY6" s="244"/>
      <c r="FEZ6" s="244"/>
      <c r="FFA6" s="244"/>
      <c r="FFB6" s="244"/>
      <c r="FFC6" s="244"/>
      <c r="FFD6" s="244"/>
      <c r="FFE6" s="244"/>
      <c r="FFF6" s="244"/>
      <c r="FFG6" s="244"/>
      <c r="FFH6" s="244"/>
      <c r="FFI6" s="244"/>
      <c r="FFJ6" s="244"/>
      <c r="FFK6" s="244"/>
      <c r="FFL6" s="244"/>
      <c r="FFM6" s="244"/>
      <c r="FFN6" s="244"/>
      <c r="FFO6" s="244"/>
      <c r="FFP6" s="244"/>
      <c r="FFQ6" s="244"/>
      <c r="FFR6" s="244"/>
      <c r="FFS6" s="244"/>
      <c r="FFT6" s="244"/>
      <c r="FFU6" s="244"/>
      <c r="FFV6" s="244"/>
      <c r="FFW6" s="244"/>
      <c r="FFX6" s="244"/>
      <c r="FFY6" s="244"/>
      <c r="FFZ6" s="244"/>
      <c r="FGA6" s="244"/>
      <c r="FGB6" s="244"/>
      <c r="FGC6" s="244"/>
      <c r="FGD6" s="244"/>
      <c r="FGE6" s="244"/>
      <c r="FGF6" s="244"/>
      <c r="FGG6" s="244"/>
      <c r="FGH6" s="244"/>
      <c r="FGI6" s="244"/>
      <c r="FGJ6" s="244"/>
      <c r="FGK6" s="244"/>
      <c r="FGL6" s="244"/>
      <c r="FGM6" s="244"/>
      <c r="FGN6" s="244"/>
      <c r="FGO6" s="244"/>
      <c r="FGP6" s="244"/>
      <c r="FGQ6" s="244"/>
      <c r="FGR6" s="244"/>
      <c r="FGS6" s="244"/>
      <c r="FGT6" s="244"/>
      <c r="FGU6" s="244"/>
      <c r="FGV6" s="244"/>
      <c r="FGW6" s="244"/>
      <c r="FGX6" s="244"/>
      <c r="FGY6" s="244"/>
      <c r="FGZ6" s="244"/>
      <c r="FHA6" s="244"/>
      <c r="FHB6" s="244"/>
      <c r="FHC6" s="244"/>
      <c r="FHD6" s="244"/>
      <c r="FHE6" s="244"/>
      <c r="FHF6" s="244"/>
      <c r="FHG6" s="244"/>
      <c r="FHH6" s="244"/>
      <c r="FHI6" s="244"/>
      <c r="FHJ6" s="244"/>
      <c r="FHK6" s="244"/>
      <c r="FHL6" s="244"/>
      <c r="FHM6" s="244"/>
      <c r="FHN6" s="244"/>
      <c r="FHO6" s="244"/>
      <c r="FHP6" s="244"/>
      <c r="FHQ6" s="244"/>
      <c r="FHR6" s="244"/>
      <c r="FHS6" s="244"/>
      <c r="FHT6" s="244"/>
      <c r="FHU6" s="244"/>
      <c r="FHV6" s="244"/>
      <c r="FHW6" s="244"/>
      <c r="FHX6" s="244"/>
      <c r="FHY6" s="244"/>
      <c r="FHZ6" s="244"/>
      <c r="FIA6" s="244"/>
      <c r="FIB6" s="244"/>
      <c r="FIC6" s="244"/>
      <c r="FID6" s="244"/>
      <c r="FIE6" s="244"/>
      <c r="FIF6" s="244"/>
      <c r="FIG6" s="244"/>
      <c r="FIH6" s="244"/>
      <c r="FII6" s="244"/>
      <c r="FIJ6" s="244"/>
      <c r="FIK6" s="244"/>
      <c r="FIL6" s="244"/>
      <c r="FIM6" s="244"/>
      <c r="FIN6" s="244"/>
      <c r="FIO6" s="244"/>
      <c r="FIP6" s="244"/>
      <c r="FIQ6" s="244"/>
      <c r="FIR6" s="244"/>
      <c r="FIS6" s="244"/>
      <c r="FIT6" s="244"/>
      <c r="FIU6" s="244"/>
      <c r="FIV6" s="244"/>
      <c r="FIW6" s="244"/>
      <c r="FIX6" s="244"/>
      <c r="FIY6" s="244"/>
      <c r="FIZ6" s="244"/>
      <c r="FJA6" s="244"/>
      <c r="FJB6" s="244"/>
      <c r="FJC6" s="244"/>
      <c r="FJD6" s="244"/>
      <c r="FJE6" s="244"/>
      <c r="FJF6" s="244"/>
      <c r="FJG6" s="244"/>
      <c r="FJH6" s="244"/>
      <c r="FJI6" s="244"/>
      <c r="FJJ6" s="244"/>
      <c r="FJK6" s="244"/>
      <c r="FJL6" s="244"/>
      <c r="FJM6" s="244"/>
      <c r="FJN6" s="244"/>
      <c r="FJO6" s="244"/>
      <c r="FJP6" s="244"/>
      <c r="FJQ6" s="244"/>
      <c r="FJR6" s="244"/>
      <c r="FJS6" s="244"/>
      <c r="FJT6" s="244"/>
      <c r="FJU6" s="244"/>
      <c r="FJV6" s="244"/>
      <c r="FJW6" s="244"/>
      <c r="FJX6" s="244"/>
      <c r="FJY6" s="244"/>
      <c r="FJZ6" s="244"/>
      <c r="FKA6" s="244"/>
      <c r="FKB6" s="244"/>
      <c r="FKC6" s="244"/>
      <c r="FKD6" s="244"/>
      <c r="FKE6" s="244"/>
      <c r="FKF6" s="244"/>
      <c r="FKG6" s="244"/>
      <c r="FKH6" s="244"/>
      <c r="FKI6" s="244"/>
      <c r="FKJ6" s="244"/>
      <c r="FKK6" s="244"/>
      <c r="FKL6" s="244"/>
      <c r="FKM6" s="244"/>
      <c r="FKN6" s="244"/>
      <c r="FKO6" s="244"/>
      <c r="FKP6" s="244"/>
      <c r="FKQ6" s="244"/>
      <c r="FKR6" s="244"/>
      <c r="FKS6" s="244"/>
      <c r="FKT6" s="244"/>
      <c r="FKU6" s="244"/>
      <c r="FKV6" s="244"/>
      <c r="FKW6" s="244"/>
      <c r="FKX6" s="244"/>
      <c r="FKY6" s="244"/>
      <c r="FKZ6" s="244"/>
      <c r="FLA6" s="244"/>
      <c r="FLB6" s="244"/>
      <c r="FLC6" s="244"/>
      <c r="FLD6" s="244"/>
      <c r="FLE6" s="244"/>
      <c r="FLF6" s="244"/>
      <c r="FLG6" s="244"/>
      <c r="FLH6" s="244"/>
      <c r="FLI6" s="244"/>
      <c r="FLJ6" s="244"/>
      <c r="FLK6" s="244"/>
      <c r="FLL6" s="244"/>
      <c r="FLM6" s="244"/>
      <c r="FLN6" s="244"/>
      <c r="FLO6" s="244"/>
      <c r="FLP6" s="244"/>
      <c r="FLQ6" s="244"/>
      <c r="FLR6" s="244"/>
      <c r="FLS6" s="244"/>
      <c r="FLT6" s="244"/>
      <c r="FLU6" s="244"/>
      <c r="FLV6" s="244"/>
      <c r="FLW6" s="244"/>
      <c r="FLX6" s="244"/>
      <c r="FLY6" s="244"/>
      <c r="FLZ6" s="244"/>
      <c r="FMA6" s="244"/>
      <c r="FMB6" s="244"/>
      <c r="FMC6" s="244"/>
      <c r="FMD6" s="244"/>
      <c r="FME6" s="244"/>
      <c r="FMF6" s="244"/>
      <c r="FMG6" s="244"/>
      <c r="FMH6" s="244"/>
      <c r="FMI6" s="244"/>
      <c r="FMJ6" s="244"/>
      <c r="FMK6" s="244"/>
      <c r="FML6" s="244"/>
      <c r="FMM6" s="244"/>
      <c r="FMN6" s="244"/>
      <c r="FMO6" s="244"/>
      <c r="FMP6" s="244"/>
      <c r="FMQ6" s="244"/>
      <c r="FMR6" s="244"/>
      <c r="FMS6" s="244"/>
      <c r="FMT6" s="244"/>
      <c r="FMU6" s="244"/>
      <c r="FMV6" s="244"/>
      <c r="FMW6" s="244"/>
      <c r="FMX6" s="244"/>
      <c r="FMY6" s="244"/>
      <c r="FMZ6" s="244"/>
      <c r="FNA6" s="244"/>
      <c r="FNB6" s="244"/>
      <c r="FNC6" s="244"/>
      <c r="FND6" s="244"/>
      <c r="FNE6" s="244"/>
      <c r="FNF6" s="244"/>
      <c r="FNG6" s="244"/>
      <c r="FNH6" s="244"/>
      <c r="FNI6" s="244"/>
      <c r="FNJ6" s="244"/>
      <c r="FNK6" s="244"/>
      <c r="FNL6" s="244"/>
      <c r="FNM6" s="244"/>
      <c r="FNN6" s="244"/>
      <c r="FNO6" s="244"/>
      <c r="FNP6" s="244"/>
      <c r="FNQ6" s="244"/>
      <c r="FNR6" s="244"/>
      <c r="FNS6" s="244"/>
      <c r="FNT6" s="244"/>
      <c r="FNU6" s="244"/>
      <c r="FNV6" s="244"/>
      <c r="FNW6" s="244"/>
      <c r="FNX6" s="244"/>
      <c r="FNY6" s="244"/>
      <c r="FNZ6" s="244"/>
      <c r="FOA6" s="244"/>
      <c r="FOB6" s="244"/>
      <c r="FOC6" s="244"/>
      <c r="FOD6" s="244"/>
      <c r="FOE6" s="244"/>
      <c r="FOF6" s="244"/>
      <c r="FOG6" s="244"/>
      <c r="FOH6" s="244"/>
      <c r="FOI6" s="244"/>
      <c r="FOJ6" s="244"/>
      <c r="FOK6" s="244"/>
      <c r="FOL6" s="244"/>
      <c r="FOM6" s="244"/>
      <c r="FON6" s="244"/>
      <c r="FOO6" s="244"/>
      <c r="FOP6" s="244"/>
      <c r="FOQ6" s="244"/>
      <c r="FOR6" s="244"/>
      <c r="FOS6" s="244"/>
      <c r="FOT6" s="244"/>
      <c r="FOU6" s="244"/>
      <c r="FOV6" s="244"/>
      <c r="FOW6" s="244"/>
      <c r="FOX6" s="244"/>
      <c r="FOY6" s="244"/>
      <c r="FOZ6" s="244"/>
      <c r="FPA6" s="244"/>
      <c r="FPB6" s="244"/>
      <c r="FPC6" s="244"/>
      <c r="FPD6" s="244"/>
      <c r="FPE6" s="244"/>
      <c r="FPF6" s="244"/>
      <c r="FPG6" s="244"/>
      <c r="FPH6" s="244"/>
      <c r="FPI6" s="244"/>
      <c r="FPJ6" s="244"/>
      <c r="FPK6" s="244"/>
      <c r="FPL6" s="244"/>
      <c r="FPM6" s="244"/>
      <c r="FPN6" s="244"/>
      <c r="FPO6" s="244"/>
      <c r="FPP6" s="244"/>
      <c r="FPQ6" s="244"/>
      <c r="FPR6" s="244"/>
      <c r="FPS6" s="244"/>
      <c r="FPT6" s="244"/>
      <c r="FPU6" s="244"/>
      <c r="FPV6" s="244"/>
      <c r="FPW6" s="244"/>
      <c r="FPX6" s="244"/>
      <c r="FPY6" s="244"/>
      <c r="FPZ6" s="244"/>
      <c r="FQA6" s="244"/>
      <c r="FQB6" s="244"/>
      <c r="FQC6" s="244"/>
      <c r="FQD6" s="244"/>
      <c r="FQE6" s="244"/>
      <c r="FQF6" s="244"/>
      <c r="FQG6" s="244"/>
      <c r="FQH6" s="244"/>
      <c r="FQI6" s="244"/>
      <c r="FQJ6" s="244"/>
      <c r="FQK6" s="244"/>
      <c r="FQL6" s="244"/>
      <c r="FQM6" s="244"/>
      <c r="FQN6" s="244"/>
      <c r="FQO6" s="244"/>
      <c r="FQP6" s="244"/>
      <c r="FQQ6" s="244"/>
      <c r="FQR6" s="244"/>
      <c r="FQS6" s="244"/>
      <c r="FQT6" s="244"/>
      <c r="FQU6" s="244"/>
      <c r="FQV6" s="244"/>
      <c r="FQW6" s="244"/>
      <c r="FQX6" s="244"/>
      <c r="FQY6" s="244"/>
      <c r="FQZ6" s="244"/>
      <c r="FRA6" s="244"/>
      <c r="FRB6" s="244"/>
      <c r="FRC6" s="244"/>
      <c r="FRD6" s="244"/>
      <c r="FRE6" s="244"/>
      <c r="FRF6" s="244"/>
      <c r="FRG6" s="244"/>
      <c r="FRH6" s="244"/>
      <c r="FRI6" s="244"/>
      <c r="FRJ6" s="244"/>
      <c r="FRK6" s="244"/>
      <c r="FRL6" s="244"/>
      <c r="FRM6" s="244"/>
      <c r="FRN6" s="244"/>
      <c r="FRO6" s="244"/>
      <c r="FRP6" s="244"/>
      <c r="FRQ6" s="244"/>
      <c r="FRR6" s="244"/>
      <c r="FRS6" s="244"/>
      <c r="FRT6" s="244"/>
      <c r="FRU6" s="244"/>
      <c r="FRV6" s="244"/>
      <c r="FRW6" s="244"/>
      <c r="FRX6" s="244"/>
      <c r="FRY6" s="244"/>
      <c r="FRZ6" s="244"/>
      <c r="FSA6" s="244"/>
      <c r="FSB6" s="244"/>
      <c r="FSC6" s="244"/>
      <c r="FSD6" s="244"/>
      <c r="FSE6" s="244"/>
      <c r="FSF6" s="244"/>
      <c r="FSG6" s="244"/>
      <c r="FSH6" s="244"/>
      <c r="FSI6" s="244"/>
      <c r="FSJ6" s="244"/>
      <c r="FSK6" s="244"/>
      <c r="FSL6" s="244"/>
      <c r="FSM6" s="244"/>
      <c r="FSN6" s="244"/>
      <c r="FSO6" s="244"/>
      <c r="FSP6" s="244"/>
      <c r="FSQ6" s="244"/>
      <c r="FSR6" s="244"/>
      <c r="FSS6" s="244"/>
      <c r="FST6" s="244"/>
      <c r="FSU6" s="244"/>
      <c r="FSV6" s="244"/>
      <c r="FSW6" s="244"/>
      <c r="FSX6" s="244"/>
      <c r="FSY6" s="244"/>
      <c r="FSZ6" s="244"/>
      <c r="FTA6" s="244"/>
      <c r="FTB6" s="244"/>
      <c r="FTC6" s="244"/>
      <c r="FTD6" s="244"/>
      <c r="FTE6" s="244"/>
      <c r="FTF6" s="244"/>
      <c r="FTG6" s="244"/>
      <c r="FTH6" s="244"/>
      <c r="FTI6" s="244"/>
      <c r="FTJ6" s="244"/>
      <c r="FTK6" s="244"/>
      <c r="FTL6" s="244"/>
      <c r="FTM6" s="244"/>
      <c r="FTN6" s="244"/>
      <c r="FTO6" s="244"/>
      <c r="FTP6" s="244"/>
      <c r="FTQ6" s="244"/>
      <c r="FTR6" s="244"/>
      <c r="FTS6" s="244"/>
      <c r="FTT6" s="244"/>
      <c r="FTU6" s="244"/>
      <c r="FTV6" s="244"/>
      <c r="FTW6" s="244"/>
      <c r="FTX6" s="244"/>
      <c r="FTY6" s="244"/>
      <c r="FTZ6" s="244"/>
      <c r="FUA6" s="244"/>
      <c r="FUB6" s="244"/>
      <c r="FUC6" s="244"/>
      <c r="FUD6" s="244"/>
      <c r="FUE6" s="244"/>
      <c r="FUF6" s="244"/>
      <c r="FUG6" s="244"/>
      <c r="FUH6" s="244"/>
      <c r="FUI6" s="244"/>
      <c r="FUJ6" s="244"/>
      <c r="FUK6" s="244"/>
      <c r="FUL6" s="244"/>
      <c r="FUM6" s="244"/>
      <c r="FUN6" s="244"/>
      <c r="FUO6" s="244"/>
      <c r="FUP6" s="244"/>
      <c r="FUQ6" s="244"/>
      <c r="FUR6" s="244"/>
      <c r="FUS6" s="244"/>
      <c r="FUT6" s="244"/>
      <c r="FUU6" s="244"/>
      <c r="FUV6" s="244"/>
      <c r="FUW6" s="244"/>
      <c r="FUX6" s="244"/>
      <c r="FUY6" s="244"/>
      <c r="FUZ6" s="244"/>
      <c r="FVA6" s="244"/>
      <c r="FVB6" s="244"/>
      <c r="FVC6" s="244"/>
      <c r="FVD6" s="244"/>
      <c r="FVE6" s="244"/>
      <c r="FVF6" s="244"/>
      <c r="FVG6" s="244"/>
      <c r="FVH6" s="244"/>
      <c r="FVI6" s="244"/>
      <c r="FVJ6" s="244"/>
      <c r="FVK6" s="244"/>
      <c r="FVL6" s="244"/>
      <c r="FVM6" s="244"/>
      <c r="FVN6" s="244"/>
      <c r="FVO6" s="244"/>
      <c r="FVP6" s="244"/>
      <c r="FVQ6" s="244"/>
      <c r="FVR6" s="244"/>
      <c r="FVS6" s="244"/>
      <c r="FVT6" s="244"/>
      <c r="FVU6" s="244"/>
      <c r="FVV6" s="244"/>
      <c r="FVW6" s="244"/>
      <c r="FVX6" s="244"/>
      <c r="FVY6" s="244"/>
      <c r="FVZ6" s="244"/>
      <c r="FWA6" s="244"/>
      <c r="FWB6" s="244"/>
      <c r="FWC6" s="244"/>
      <c r="FWD6" s="244"/>
      <c r="FWE6" s="244"/>
      <c r="FWF6" s="244"/>
      <c r="FWG6" s="244"/>
      <c r="FWH6" s="244"/>
      <c r="FWI6" s="244"/>
      <c r="FWJ6" s="244"/>
      <c r="FWK6" s="244"/>
      <c r="FWL6" s="244"/>
      <c r="FWM6" s="244"/>
      <c r="FWN6" s="244"/>
      <c r="FWO6" s="244"/>
      <c r="FWP6" s="244"/>
      <c r="FWQ6" s="244"/>
      <c r="FWR6" s="244"/>
      <c r="FWS6" s="244"/>
      <c r="FWT6" s="244"/>
      <c r="FWU6" s="244"/>
      <c r="FWV6" s="244"/>
      <c r="FWW6" s="244"/>
      <c r="FWX6" s="244"/>
      <c r="FWY6" s="244"/>
      <c r="FWZ6" s="244"/>
      <c r="FXA6" s="244"/>
      <c r="FXB6" s="244"/>
      <c r="FXC6" s="244"/>
      <c r="FXD6" s="244"/>
      <c r="FXE6" s="244"/>
      <c r="FXF6" s="244"/>
      <c r="FXG6" s="244"/>
      <c r="FXH6" s="244"/>
      <c r="FXI6" s="244"/>
      <c r="FXJ6" s="244"/>
      <c r="FXK6" s="244"/>
      <c r="FXL6" s="244"/>
      <c r="FXM6" s="244"/>
      <c r="FXN6" s="244"/>
      <c r="FXO6" s="244"/>
      <c r="FXP6" s="244"/>
      <c r="FXQ6" s="244"/>
      <c r="FXR6" s="244"/>
      <c r="FXS6" s="244"/>
      <c r="FXT6" s="244"/>
      <c r="FXU6" s="244"/>
      <c r="FXV6" s="244"/>
      <c r="FXW6" s="244"/>
      <c r="FXX6" s="244"/>
      <c r="FXY6" s="244"/>
      <c r="FXZ6" s="244"/>
      <c r="FYA6" s="244"/>
      <c r="FYB6" s="244"/>
      <c r="FYC6" s="244"/>
      <c r="FYD6" s="244"/>
      <c r="FYE6" s="244"/>
      <c r="FYF6" s="244"/>
      <c r="FYG6" s="244"/>
      <c r="FYH6" s="244"/>
      <c r="FYI6" s="244"/>
      <c r="FYJ6" s="244"/>
      <c r="FYK6" s="244"/>
      <c r="FYL6" s="244"/>
      <c r="FYM6" s="244"/>
      <c r="FYN6" s="244"/>
      <c r="FYO6" s="244"/>
      <c r="FYP6" s="244"/>
      <c r="FYQ6" s="244"/>
      <c r="FYR6" s="244"/>
      <c r="FYS6" s="244"/>
      <c r="FYT6" s="244"/>
      <c r="FYU6" s="244"/>
      <c r="FYV6" s="244"/>
      <c r="FYW6" s="244"/>
      <c r="FYX6" s="244"/>
      <c r="FYY6" s="244"/>
      <c r="FYZ6" s="244"/>
      <c r="FZA6" s="244"/>
      <c r="FZB6" s="244"/>
      <c r="FZC6" s="244"/>
      <c r="FZD6" s="244"/>
      <c r="FZE6" s="244"/>
      <c r="FZF6" s="244"/>
      <c r="FZG6" s="244"/>
      <c r="FZH6" s="244"/>
      <c r="FZI6" s="244"/>
      <c r="FZJ6" s="244"/>
      <c r="FZK6" s="244"/>
      <c r="FZL6" s="244"/>
      <c r="FZM6" s="244"/>
      <c r="FZN6" s="244"/>
      <c r="FZO6" s="244"/>
      <c r="FZP6" s="244"/>
      <c r="FZQ6" s="244"/>
      <c r="FZR6" s="244"/>
      <c r="FZS6" s="244"/>
      <c r="FZT6" s="244"/>
      <c r="FZU6" s="244"/>
      <c r="FZV6" s="244"/>
      <c r="FZW6" s="244"/>
      <c r="FZX6" s="244"/>
      <c r="FZY6" s="244"/>
      <c r="FZZ6" s="244"/>
      <c r="GAA6" s="244"/>
      <c r="GAB6" s="244"/>
      <c r="GAC6" s="244"/>
      <c r="GAD6" s="244"/>
      <c r="GAE6" s="244"/>
      <c r="GAF6" s="244"/>
      <c r="GAG6" s="244"/>
      <c r="GAH6" s="244"/>
      <c r="GAI6" s="244"/>
      <c r="GAJ6" s="244"/>
      <c r="GAK6" s="244"/>
      <c r="GAL6" s="244"/>
      <c r="GAM6" s="244"/>
      <c r="GAN6" s="244"/>
      <c r="GAO6" s="244"/>
      <c r="GAP6" s="244"/>
      <c r="GAQ6" s="244"/>
      <c r="GAR6" s="244"/>
      <c r="GAS6" s="244"/>
      <c r="GAT6" s="244"/>
      <c r="GAU6" s="244"/>
      <c r="GAV6" s="244"/>
      <c r="GAW6" s="244"/>
      <c r="GAX6" s="244"/>
      <c r="GAY6" s="244"/>
      <c r="GAZ6" s="244"/>
      <c r="GBA6" s="244"/>
      <c r="GBB6" s="244"/>
      <c r="GBC6" s="244"/>
      <c r="GBD6" s="244"/>
      <c r="GBE6" s="244"/>
      <c r="GBF6" s="244"/>
      <c r="GBG6" s="244"/>
      <c r="GBH6" s="244"/>
      <c r="GBI6" s="244"/>
      <c r="GBJ6" s="244"/>
      <c r="GBK6" s="244"/>
      <c r="GBL6" s="244"/>
      <c r="GBM6" s="244"/>
      <c r="GBN6" s="244"/>
      <c r="GBO6" s="244"/>
      <c r="GBP6" s="244"/>
      <c r="GBQ6" s="244"/>
      <c r="GBR6" s="244"/>
      <c r="GBS6" s="244"/>
      <c r="GBT6" s="244"/>
      <c r="GBU6" s="244"/>
      <c r="GBV6" s="244"/>
      <c r="GBW6" s="244"/>
      <c r="GBX6" s="244"/>
      <c r="GBY6" s="244"/>
      <c r="GBZ6" s="244"/>
      <c r="GCA6" s="244"/>
      <c r="GCB6" s="244"/>
      <c r="GCC6" s="244"/>
      <c r="GCD6" s="244"/>
      <c r="GCE6" s="244"/>
      <c r="GCF6" s="244"/>
      <c r="GCG6" s="244"/>
      <c r="GCH6" s="244"/>
      <c r="GCI6" s="244"/>
      <c r="GCJ6" s="244"/>
      <c r="GCK6" s="244"/>
      <c r="GCL6" s="244"/>
      <c r="GCM6" s="244"/>
      <c r="GCN6" s="244"/>
      <c r="GCO6" s="244"/>
      <c r="GCP6" s="244"/>
      <c r="GCQ6" s="244"/>
      <c r="GCR6" s="244"/>
      <c r="GCS6" s="244"/>
      <c r="GCT6" s="244"/>
      <c r="GCU6" s="244"/>
      <c r="GCV6" s="244"/>
      <c r="GCW6" s="244"/>
      <c r="GCX6" s="244"/>
      <c r="GCY6" s="244"/>
      <c r="GCZ6" s="244"/>
      <c r="GDA6" s="244"/>
      <c r="GDB6" s="244"/>
      <c r="GDC6" s="244"/>
      <c r="GDD6" s="244"/>
      <c r="GDE6" s="244"/>
      <c r="GDF6" s="244"/>
      <c r="GDG6" s="244"/>
      <c r="GDH6" s="244"/>
      <c r="GDI6" s="244"/>
      <c r="GDJ6" s="244"/>
      <c r="GDK6" s="244"/>
      <c r="GDL6" s="244"/>
      <c r="GDM6" s="244"/>
      <c r="GDN6" s="244"/>
      <c r="GDO6" s="244"/>
      <c r="GDP6" s="244"/>
      <c r="GDQ6" s="244"/>
      <c r="GDR6" s="244"/>
      <c r="GDS6" s="244"/>
      <c r="GDT6" s="244"/>
      <c r="GDU6" s="244"/>
      <c r="GDV6" s="244"/>
      <c r="GDW6" s="244"/>
      <c r="GDX6" s="244"/>
      <c r="GDY6" s="244"/>
      <c r="GDZ6" s="244"/>
      <c r="GEA6" s="244"/>
      <c r="GEB6" s="244"/>
      <c r="GEC6" s="244"/>
      <c r="GED6" s="244"/>
      <c r="GEE6" s="244"/>
      <c r="GEF6" s="244"/>
      <c r="GEG6" s="244"/>
      <c r="GEH6" s="244"/>
      <c r="GEI6" s="244"/>
      <c r="GEJ6" s="244"/>
      <c r="GEK6" s="244"/>
      <c r="GEL6" s="244"/>
      <c r="GEM6" s="244"/>
      <c r="GEN6" s="244"/>
      <c r="GEO6" s="244"/>
      <c r="GEP6" s="244"/>
      <c r="GEQ6" s="244"/>
      <c r="GER6" s="244"/>
      <c r="GES6" s="244"/>
      <c r="GET6" s="244"/>
      <c r="GEU6" s="244"/>
      <c r="GEV6" s="244"/>
      <c r="GEW6" s="244"/>
      <c r="GEX6" s="244"/>
      <c r="GEY6" s="244"/>
      <c r="GEZ6" s="244"/>
      <c r="GFA6" s="244"/>
      <c r="GFB6" s="244"/>
      <c r="GFC6" s="244"/>
      <c r="GFD6" s="244"/>
      <c r="GFE6" s="244"/>
      <c r="GFF6" s="244"/>
      <c r="GFG6" s="244"/>
      <c r="GFH6" s="244"/>
      <c r="GFI6" s="244"/>
      <c r="GFJ6" s="244"/>
      <c r="GFK6" s="244"/>
      <c r="GFL6" s="244"/>
      <c r="GFM6" s="244"/>
      <c r="GFN6" s="244"/>
      <c r="GFO6" s="244"/>
      <c r="GFP6" s="244"/>
      <c r="GFQ6" s="244"/>
      <c r="GFR6" s="244"/>
      <c r="GFS6" s="244"/>
      <c r="GFT6" s="244"/>
      <c r="GFU6" s="244"/>
      <c r="GFV6" s="244"/>
      <c r="GFW6" s="244"/>
      <c r="GFX6" s="244"/>
      <c r="GFY6" s="244"/>
      <c r="GFZ6" s="244"/>
      <c r="GGA6" s="244"/>
      <c r="GGB6" s="244"/>
      <c r="GGC6" s="244"/>
      <c r="GGD6" s="244"/>
      <c r="GGE6" s="244"/>
      <c r="GGF6" s="244"/>
      <c r="GGG6" s="244"/>
      <c r="GGH6" s="244"/>
      <c r="GGI6" s="244"/>
      <c r="GGJ6" s="244"/>
      <c r="GGK6" s="244"/>
      <c r="GGL6" s="244"/>
      <c r="GGM6" s="244"/>
      <c r="GGN6" s="244"/>
      <c r="GGO6" s="244"/>
      <c r="GGP6" s="244"/>
      <c r="GGQ6" s="244"/>
      <c r="GGR6" s="244"/>
      <c r="GGS6" s="244"/>
      <c r="GGT6" s="244"/>
      <c r="GGU6" s="244"/>
      <c r="GGV6" s="244"/>
      <c r="GGW6" s="244"/>
      <c r="GGX6" s="244"/>
      <c r="GGY6" s="244"/>
      <c r="GGZ6" s="244"/>
      <c r="GHA6" s="244"/>
      <c r="GHB6" s="244"/>
      <c r="GHC6" s="244"/>
      <c r="GHD6" s="244"/>
      <c r="GHE6" s="244"/>
      <c r="GHF6" s="244"/>
      <c r="GHG6" s="244"/>
      <c r="GHH6" s="244"/>
      <c r="GHI6" s="244"/>
      <c r="GHJ6" s="244"/>
      <c r="GHK6" s="244"/>
      <c r="GHL6" s="244"/>
      <c r="GHM6" s="244"/>
      <c r="GHN6" s="244"/>
      <c r="GHO6" s="244"/>
      <c r="GHP6" s="244"/>
      <c r="GHQ6" s="244"/>
      <c r="GHR6" s="244"/>
      <c r="GHS6" s="244"/>
      <c r="GHT6" s="244"/>
      <c r="GHU6" s="244"/>
      <c r="GHV6" s="244"/>
      <c r="GHW6" s="244"/>
      <c r="GHX6" s="244"/>
      <c r="GHY6" s="244"/>
      <c r="GHZ6" s="244"/>
      <c r="GIA6" s="244"/>
      <c r="GIB6" s="244"/>
      <c r="GIC6" s="244"/>
      <c r="GID6" s="244"/>
      <c r="GIE6" s="244"/>
      <c r="GIF6" s="244"/>
      <c r="GIG6" s="244"/>
      <c r="GIH6" s="244"/>
      <c r="GII6" s="244"/>
      <c r="GIJ6" s="244"/>
      <c r="GIK6" s="244"/>
      <c r="GIL6" s="244"/>
      <c r="GIM6" s="244"/>
      <c r="GIN6" s="244"/>
      <c r="GIO6" s="244"/>
      <c r="GIP6" s="244"/>
      <c r="GIQ6" s="244"/>
      <c r="GIR6" s="244"/>
      <c r="GIS6" s="244"/>
      <c r="GIT6" s="244"/>
      <c r="GIU6" s="244"/>
      <c r="GIV6" s="244"/>
      <c r="GIW6" s="244"/>
      <c r="GIX6" s="244"/>
      <c r="GIY6" s="244"/>
      <c r="GIZ6" s="244"/>
      <c r="GJA6" s="244"/>
      <c r="GJB6" s="244"/>
      <c r="GJC6" s="244"/>
      <c r="GJD6" s="244"/>
      <c r="GJE6" s="244"/>
      <c r="GJF6" s="244"/>
      <c r="GJG6" s="244"/>
      <c r="GJH6" s="244"/>
      <c r="GJI6" s="244"/>
      <c r="GJJ6" s="244"/>
      <c r="GJK6" s="244"/>
      <c r="GJL6" s="244"/>
      <c r="GJM6" s="244"/>
      <c r="GJN6" s="244"/>
      <c r="GJO6" s="244"/>
      <c r="GJP6" s="244"/>
      <c r="GJQ6" s="244"/>
      <c r="GJR6" s="244"/>
      <c r="GJS6" s="244"/>
      <c r="GJT6" s="244"/>
      <c r="GJU6" s="244"/>
      <c r="GJV6" s="244"/>
      <c r="GJW6" s="244"/>
      <c r="GJX6" s="244"/>
      <c r="GJY6" s="244"/>
      <c r="GJZ6" s="244"/>
      <c r="GKA6" s="244"/>
      <c r="GKB6" s="244"/>
      <c r="GKC6" s="244"/>
      <c r="GKD6" s="244"/>
      <c r="GKE6" s="244"/>
      <c r="GKF6" s="244"/>
      <c r="GKG6" s="244"/>
      <c r="GKH6" s="244"/>
      <c r="GKI6" s="244"/>
      <c r="GKJ6" s="244"/>
      <c r="GKK6" s="244"/>
      <c r="GKL6" s="244"/>
      <c r="GKM6" s="244"/>
      <c r="GKN6" s="244"/>
      <c r="GKO6" s="244"/>
      <c r="GKP6" s="244"/>
      <c r="GKQ6" s="244"/>
      <c r="GKR6" s="244"/>
      <c r="GKS6" s="244"/>
      <c r="GKT6" s="244"/>
      <c r="GKU6" s="244"/>
      <c r="GKV6" s="244"/>
      <c r="GKW6" s="244"/>
      <c r="GKX6" s="244"/>
      <c r="GKY6" s="244"/>
      <c r="GKZ6" s="244"/>
      <c r="GLA6" s="244"/>
      <c r="GLB6" s="244"/>
      <c r="GLC6" s="244"/>
      <c r="GLD6" s="244"/>
      <c r="GLE6" s="244"/>
      <c r="GLF6" s="244"/>
      <c r="GLG6" s="244"/>
      <c r="GLH6" s="244"/>
      <c r="GLI6" s="244"/>
      <c r="GLJ6" s="244"/>
      <c r="GLK6" s="244"/>
      <c r="GLL6" s="244"/>
      <c r="GLM6" s="244"/>
      <c r="GLN6" s="244"/>
      <c r="GLO6" s="244"/>
      <c r="GLP6" s="244"/>
      <c r="GLQ6" s="244"/>
      <c r="GLR6" s="244"/>
      <c r="GLS6" s="244"/>
      <c r="GLT6" s="244"/>
      <c r="GLU6" s="244"/>
      <c r="GLV6" s="244"/>
      <c r="GLW6" s="244"/>
      <c r="GLX6" s="244"/>
      <c r="GLY6" s="244"/>
      <c r="GLZ6" s="244"/>
      <c r="GMA6" s="244"/>
      <c r="GMB6" s="244"/>
      <c r="GMC6" s="244"/>
      <c r="GMD6" s="244"/>
      <c r="GME6" s="244"/>
      <c r="GMF6" s="244"/>
      <c r="GMG6" s="244"/>
      <c r="GMH6" s="244"/>
      <c r="GMI6" s="244"/>
      <c r="GMJ6" s="244"/>
      <c r="GMK6" s="244"/>
      <c r="GML6" s="244"/>
      <c r="GMM6" s="244"/>
      <c r="GMN6" s="244"/>
      <c r="GMO6" s="244"/>
      <c r="GMP6" s="244"/>
      <c r="GMQ6" s="244"/>
      <c r="GMR6" s="244"/>
      <c r="GMS6" s="244"/>
      <c r="GMT6" s="244"/>
      <c r="GMU6" s="244"/>
      <c r="GMV6" s="244"/>
      <c r="GMW6" s="244"/>
      <c r="GMX6" s="244"/>
      <c r="GMY6" s="244"/>
      <c r="GMZ6" s="244"/>
      <c r="GNA6" s="244"/>
      <c r="GNB6" s="244"/>
      <c r="GNC6" s="244"/>
      <c r="GND6" s="244"/>
      <c r="GNE6" s="244"/>
      <c r="GNF6" s="244"/>
      <c r="GNG6" s="244"/>
      <c r="GNH6" s="244"/>
      <c r="GNI6" s="244"/>
      <c r="GNJ6" s="244"/>
      <c r="GNK6" s="244"/>
      <c r="GNL6" s="244"/>
      <c r="GNM6" s="244"/>
      <c r="GNN6" s="244"/>
      <c r="GNO6" s="244"/>
      <c r="GNP6" s="244"/>
      <c r="GNQ6" s="244"/>
      <c r="GNR6" s="244"/>
      <c r="GNS6" s="244"/>
      <c r="GNT6" s="244"/>
      <c r="GNU6" s="244"/>
      <c r="GNV6" s="244"/>
      <c r="GNW6" s="244"/>
      <c r="GNX6" s="244"/>
      <c r="GNY6" s="244"/>
      <c r="GNZ6" s="244"/>
      <c r="GOA6" s="244"/>
      <c r="GOB6" s="244"/>
      <c r="GOC6" s="244"/>
      <c r="GOD6" s="244"/>
      <c r="GOE6" s="244"/>
      <c r="GOF6" s="244"/>
      <c r="GOG6" s="244"/>
      <c r="GOH6" s="244"/>
      <c r="GOI6" s="244"/>
      <c r="GOJ6" s="244"/>
      <c r="GOK6" s="244"/>
      <c r="GOL6" s="244"/>
      <c r="GOM6" s="244"/>
      <c r="GON6" s="244"/>
      <c r="GOO6" s="244"/>
      <c r="GOP6" s="244"/>
      <c r="GOQ6" s="244"/>
      <c r="GOR6" s="244"/>
      <c r="GOS6" s="244"/>
      <c r="GOT6" s="244"/>
      <c r="GOU6" s="244"/>
      <c r="GOV6" s="244"/>
      <c r="GOW6" s="244"/>
      <c r="GOX6" s="244"/>
      <c r="GOY6" s="244"/>
      <c r="GOZ6" s="244"/>
      <c r="GPA6" s="244"/>
      <c r="GPB6" s="244"/>
      <c r="GPC6" s="244"/>
      <c r="GPD6" s="244"/>
      <c r="GPE6" s="244"/>
      <c r="GPF6" s="244"/>
      <c r="GPG6" s="244"/>
      <c r="GPH6" s="244"/>
      <c r="GPI6" s="244"/>
      <c r="GPJ6" s="244"/>
      <c r="GPK6" s="244"/>
      <c r="GPL6" s="244"/>
      <c r="GPM6" s="244"/>
      <c r="GPN6" s="244"/>
      <c r="GPO6" s="244"/>
      <c r="GPP6" s="244"/>
      <c r="GPQ6" s="244"/>
      <c r="GPR6" s="244"/>
      <c r="GPS6" s="244"/>
      <c r="GPT6" s="244"/>
      <c r="GPU6" s="244"/>
      <c r="GPV6" s="244"/>
      <c r="GPW6" s="244"/>
      <c r="GPX6" s="244"/>
      <c r="GPY6" s="244"/>
      <c r="GPZ6" s="244"/>
      <c r="GQA6" s="244"/>
      <c r="GQB6" s="244"/>
      <c r="GQC6" s="244"/>
      <c r="GQD6" s="244"/>
      <c r="GQE6" s="244"/>
      <c r="GQF6" s="244"/>
      <c r="GQG6" s="244"/>
      <c r="GQH6" s="244"/>
      <c r="GQI6" s="244"/>
      <c r="GQJ6" s="244"/>
      <c r="GQK6" s="244"/>
      <c r="GQL6" s="244"/>
      <c r="GQM6" s="244"/>
      <c r="GQN6" s="244"/>
      <c r="GQO6" s="244"/>
      <c r="GQP6" s="244"/>
      <c r="GQQ6" s="244"/>
      <c r="GQR6" s="244"/>
      <c r="GQS6" s="244"/>
      <c r="GQT6" s="244"/>
      <c r="GQU6" s="244"/>
      <c r="GQV6" s="244"/>
      <c r="GQW6" s="244"/>
      <c r="GQX6" s="244"/>
      <c r="GQY6" s="244"/>
      <c r="GQZ6" s="244"/>
      <c r="GRA6" s="244"/>
      <c r="GRB6" s="244"/>
      <c r="GRC6" s="244"/>
      <c r="GRD6" s="244"/>
      <c r="GRE6" s="244"/>
      <c r="GRF6" s="244"/>
      <c r="GRG6" s="244"/>
      <c r="GRH6" s="244"/>
      <c r="GRI6" s="244"/>
      <c r="GRJ6" s="244"/>
      <c r="GRK6" s="244"/>
      <c r="GRL6" s="244"/>
      <c r="GRM6" s="244"/>
      <c r="GRN6" s="244"/>
      <c r="GRO6" s="244"/>
      <c r="GRP6" s="244"/>
      <c r="GRQ6" s="244"/>
      <c r="GRR6" s="244"/>
      <c r="GRS6" s="244"/>
      <c r="GRT6" s="244"/>
      <c r="GRU6" s="244"/>
      <c r="GRV6" s="244"/>
      <c r="GRW6" s="244"/>
      <c r="GRX6" s="244"/>
      <c r="GRY6" s="244"/>
      <c r="GRZ6" s="244"/>
      <c r="GSA6" s="244"/>
      <c r="GSB6" s="244"/>
      <c r="GSC6" s="244"/>
      <c r="GSD6" s="244"/>
      <c r="GSE6" s="244"/>
      <c r="GSF6" s="244"/>
      <c r="GSG6" s="244"/>
      <c r="GSH6" s="244"/>
      <c r="GSI6" s="244"/>
      <c r="GSJ6" s="244"/>
      <c r="GSK6" s="244"/>
      <c r="GSL6" s="244"/>
      <c r="GSM6" s="244"/>
      <c r="GSN6" s="244"/>
      <c r="GSO6" s="244"/>
      <c r="GSP6" s="244"/>
      <c r="GSQ6" s="244"/>
      <c r="GSR6" s="244"/>
      <c r="GSS6" s="244"/>
      <c r="GST6" s="244"/>
      <c r="GSU6" s="244"/>
      <c r="GSV6" s="244"/>
      <c r="GSW6" s="244"/>
      <c r="GSX6" s="244"/>
      <c r="GSY6" s="244"/>
      <c r="GSZ6" s="244"/>
      <c r="GTA6" s="244"/>
      <c r="GTB6" s="244"/>
      <c r="GTC6" s="244"/>
      <c r="GTD6" s="244"/>
      <c r="GTE6" s="244"/>
      <c r="GTF6" s="244"/>
      <c r="GTG6" s="244"/>
      <c r="GTH6" s="244"/>
      <c r="GTI6" s="244"/>
      <c r="GTJ6" s="244"/>
      <c r="GTK6" s="244"/>
      <c r="GTL6" s="244"/>
      <c r="GTM6" s="244"/>
      <c r="GTN6" s="244"/>
      <c r="GTO6" s="244"/>
      <c r="GTP6" s="244"/>
      <c r="GTQ6" s="244"/>
      <c r="GTR6" s="244"/>
      <c r="GTS6" s="244"/>
      <c r="GTT6" s="244"/>
      <c r="GTU6" s="244"/>
      <c r="GTV6" s="244"/>
      <c r="GTW6" s="244"/>
      <c r="GTX6" s="244"/>
      <c r="GTY6" s="244"/>
      <c r="GTZ6" s="244"/>
      <c r="GUA6" s="244"/>
      <c r="GUB6" s="244"/>
      <c r="GUC6" s="244"/>
      <c r="GUD6" s="244"/>
      <c r="GUE6" s="244"/>
      <c r="GUF6" s="244"/>
      <c r="GUG6" s="244"/>
      <c r="GUH6" s="244"/>
      <c r="GUI6" s="244"/>
      <c r="GUJ6" s="244"/>
      <c r="GUK6" s="244"/>
      <c r="GUL6" s="244"/>
      <c r="GUM6" s="244"/>
      <c r="GUN6" s="244"/>
      <c r="GUO6" s="244"/>
      <c r="GUP6" s="244"/>
      <c r="GUQ6" s="244"/>
      <c r="GUR6" s="244"/>
      <c r="GUS6" s="244"/>
      <c r="GUT6" s="244"/>
      <c r="GUU6" s="244"/>
      <c r="GUV6" s="244"/>
      <c r="GUW6" s="244"/>
      <c r="GUX6" s="244"/>
      <c r="GUY6" s="244"/>
      <c r="GUZ6" s="244"/>
      <c r="GVA6" s="244"/>
      <c r="GVB6" s="244"/>
      <c r="GVC6" s="244"/>
      <c r="GVD6" s="244"/>
      <c r="GVE6" s="244"/>
      <c r="GVF6" s="244"/>
      <c r="GVG6" s="244"/>
      <c r="GVH6" s="244"/>
      <c r="GVI6" s="244"/>
      <c r="GVJ6" s="244"/>
      <c r="GVK6" s="244"/>
      <c r="GVL6" s="244"/>
      <c r="GVM6" s="244"/>
      <c r="GVN6" s="244"/>
      <c r="GVO6" s="244"/>
      <c r="GVP6" s="244"/>
      <c r="GVQ6" s="244"/>
      <c r="GVR6" s="244"/>
      <c r="GVS6" s="244"/>
      <c r="GVT6" s="244"/>
      <c r="GVU6" s="244"/>
      <c r="GVV6" s="244"/>
      <c r="GVW6" s="244"/>
      <c r="GVX6" s="244"/>
      <c r="GVY6" s="244"/>
      <c r="GVZ6" s="244"/>
      <c r="GWA6" s="244"/>
      <c r="GWB6" s="244"/>
      <c r="GWC6" s="244"/>
      <c r="GWD6" s="244"/>
      <c r="GWE6" s="244"/>
      <c r="GWF6" s="244"/>
      <c r="GWG6" s="244"/>
      <c r="GWH6" s="244"/>
      <c r="GWI6" s="244"/>
      <c r="GWJ6" s="244"/>
      <c r="GWK6" s="244"/>
      <c r="GWL6" s="244"/>
      <c r="GWM6" s="244"/>
      <c r="GWN6" s="244"/>
      <c r="GWO6" s="244"/>
      <c r="GWP6" s="244"/>
      <c r="GWQ6" s="244"/>
      <c r="GWR6" s="244"/>
      <c r="GWS6" s="244"/>
      <c r="GWT6" s="244"/>
      <c r="GWU6" s="244"/>
      <c r="GWV6" s="244"/>
      <c r="GWW6" s="244"/>
      <c r="GWX6" s="244"/>
      <c r="GWY6" s="244"/>
      <c r="GWZ6" s="244"/>
      <c r="GXA6" s="244"/>
      <c r="GXB6" s="244"/>
      <c r="GXC6" s="244"/>
      <c r="GXD6" s="244"/>
      <c r="GXE6" s="244"/>
      <c r="GXF6" s="244"/>
      <c r="GXG6" s="244"/>
      <c r="GXH6" s="244"/>
      <c r="GXI6" s="244"/>
      <c r="GXJ6" s="244"/>
      <c r="GXK6" s="244"/>
      <c r="GXL6" s="244"/>
      <c r="GXM6" s="244"/>
      <c r="GXN6" s="244"/>
      <c r="GXO6" s="244"/>
      <c r="GXP6" s="244"/>
      <c r="GXQ6" s="244"/>
      <c r="GXR6" s="244"/>
      <c r="GXS6" s="244"/>
      <c r="GXT6" s="244"/>
      <c r="GXU6" s="244"/>
      <c r="GXV6" s="244"/>
      <c r="GXW6" s="244"/>
      <c r="GXX6" s="244"/>
      <c r="GXY6" s="244"/>
      <c r="GXZ6" s="244"/>
      <c r="GYA6" s="244"/>
      <c r="GYB6" s="244"/>
      <c r="GYC6" s="244"/>
      <c r="GYD6" s="244"/>
      <c r="GYE6" s="244"/>
      <c r="GYF6" s="244"/>
      <c r="GYG6" s="244"/>
      <c r="GYH6" s="244"/>
      <c r="GYI6" s="244"/>
      <c r="GYJ6" s="244"/>
      <c r="GYK6" s="244"/>
      <c r="GYL6" s="244"/>
      <c r="GYM6" s="244"/>
      <c r="GYN6" s="244"/>
      <c r="GYO6" s="244"/>
      <c r="GYP6" s="244"/>
      <c r="GYQ6" s="244"/>
      <c r="GYR6" s="244"/>
      <c r="GYS6" s="244"/>
      <c r="GYT6" s="244"/>
      <c r="GYU6" s="244"/>
      <c r="GYV6" s="244"/>
      <c r="GYW6" s="244"/>
      <c r="GYX6" s="244"/>
      <c r="GYY6" s="244"/>
      <c r="GYZ6" s="244"/>
      <c r="GZA6" s="244"/>
      <c r="GZB6" s="244"/>
      <c r="GZC6" s="244"/>
      <c r="GZD6" s="244"/>
      <c r="GZE6" s="244"/>
      <c r="GZF6" s="244"/>
      <c r="GZG6" s="244"/>
      <c r="GZH6" s="244"/>
      <c r="GZI6" s="244"/>
      <c r="GZJ6" s="244"/>
      <c r="GZK6" s="244"/>
      <c r="GZL6" s="244"/>
      <c r="GZM6" s="244"/>
      <c r="GZN6" s="244"/>
      <c r="GZO6" s="244"/>
      <c r="GZP6" s="244"/>
      <c r="GZQ6" s="244"/>
      <c r="GZR6" s="244"/>
      <c r="GZS6" s="244"/>
      <c r="GZT6" s="244"/>
      <c r="GZU6" s="244"/>
      <c r="GZV6" s="244"/>
      <c r="GZW6" s="244"/>
      <c r="GZX6" s="244"/>
      <c r="GZY6" s="244"/>
      <c r="GZZ6" s="244"/>
      <c r="HAA6" s="244"/>
      <c r="HAB6" s="244"/>
      <c r="HAC6" s="244"/>
      <c r="HAD6" s="244"/>
      <c r="HAE6" s="244"/>
      <c r="HAF6" s="244"/>
      <c r="HAG6" s="244"/>
      <c r="HAH6" s="244"/>
      <c r="HAI6" s="244"/>
      <c r="HAJ6" s="244"/>
      <c r="HAK6" s="244"/>
      <c r="HAL6" s="244"/>
      <c r="HAM6" s="244"/>
      <c r="HAN6" s="244"/>
      <c r="HAO6" s="244"/>
      <c r="HAP6" s="244"/>
      <c r="HAQ6" s="244"/>
      <c r="HAR6" s="244"/>
      <c r="HAS6" s="244"/>
      <c r="HAT6" s="244"/>
      <c r="HAU6" s="244"/>
      <c r="HAV6" s="244"/>
      <c r="HAW6" s="244"/>
      <c r="HAX6" s="244"/>
      <c r="HAY6" s="244"/>
      <c r="HAZ6" s="244"/>
      <c r="HBA6" s="244"/>
      <c r="HBB6" s="244"/>
      <c r="HBC6" s="244"/>
      <c r="HBD6" s="244"/>
      <c r="HBE6" s="244"/>
      <c r="HBF6" s="244"/>
      <c r="HBG6" s="244"/>
      <c r="HBH6" s="244"/>
      <c r="HBI6" s="244"/>
      <c r="HBJ6" s="244"/>
      <c r="HBK6" s="244"/>
      <c r="HBL6" s="244"/>
      <c r="HBM6" s="244"/>
      <c r="HBN6" s="244"/>
      <c r="HBO6" s="244"/>
      <c r="HBP6" s="244"/>
      <c r="HBQ6" s="244"/>
      <c r="HBR6" s="244"/>
      <c r="HBS6" s="244"/>
      <c r="HBT6" s="244"/>
      <c r="HBU6" s="244"/>
      <c r="HBV6" s="244"/>
      <c r="HBW6" s="244"/>
      <c r="HBX6" s="244"/>
      <c r="HBY6" s="244"/>
      <c r="HBZ6" s="244"/>
      <c r="HCA6" s="244"/>
      <c r="HCB6" s="244"/>
      <c r="HCC6" s="244"/>
      <c r="HCD6" s="244"/>
      <c r="HCE6" s="244"/>
      <c r="HCF6" s="244"/>
      <c r="HCG6" s="244"/>
      <c r="HCH6" s="244"/>
      <c r="HCI6" s="244"/>
      <c r="HCJ6" s="244"/>
      <c r="HCK6" s="244"/>
      <c r="HCL6" s="244"/>
      <c r="HCM6" s="244"/>
      <c r="HCN6" s="244"/>
      <c r="HCO6" s="244"/>
      <c r="HCP6" s="244"/>
      <c r="HCQ6" s="244"/>
      <c r="HCR6" s="244"/>
      <c r="HCS6" s="244"/>
      <c r="HCT6" s="244"/>
      <c r="HCU6" s="244"/>
      <c r="HCV6" s="244"/>
      <c r="HCW6" s="244"/>
      <c r="HCX6" s="244"/>
      <c r="HCY6" s="244"/>
      <c r="HCZ6" s="244"/>
      <c r="HDA6" s="244"/>
      <c r="HDB6" s="244"/>
      <c r="HDC6" s="244"/>
      <c r="HDD6" s="244"/>
      <c r="HDE6" s="244"/>
      <c r="HDF6" s="244"/>
      <c r="HDG6" s="244"/>
      <c r="HDH6" s="244"/>
      <c r="HDI6" s="244"/>
      <c r="HDJ6" s="244"/>
      <c r="HDK6" s="244"/>
      <c r="HDL6" s="244"/>
      <c r="HDM6" s="244"/>
      <c r="HDN6" s="244"/>
      <c r="HDO6" s="244"/>
      <c r="HDP6" s="244"/>
      <c r="HDQ6" s="244"/>
      <c r="HDR6" s="244"/>
      <c r="HDS6" s="244"/>
      <c r="HDT6" s="244"/>
      <c r="HDU6" s="244"/>
      <c r="HDV6" s="244"/>
      <c r="HDW6" s="244"/>
      <c r="HDX6" s="244"/>
      <c r="HDY6" s="244"/>
      <c r="HDZ6" s="244"/>
      <c r="HEA6" s="244"/>
      <c r="HEB6" s="244"/>
      <c r="HEC6" s="244"/>
      <c r="HED6" s="244"/>
      <c r="HEE6" s="244"/>
      <c r="HEF6" s="244"/>
      <c r="HEG6" s="244"/>
      <c r="HEH6" s="244"/>
      <c r="HEI6" s="244"/>
      <c r="HEJ6" s="244"/>
      <c r="HEK6" s="244"/>
      <c r="HEL6" s="244"/>
      <c r="HEM6" s="244"/>
      <c r="HEN6" s="244"/>
      <c r="HEO6" s="244"/>
      <c r="HEP6" s="244"/>
      <c r="HEQ6" s="244"/>
      <c r="HER6" s="244"/>
      <c r="HES6" s="244"/>
      <c r="HET6" s="244"/>
      <c r="HEU6" s="244"/>
      <c r="HEV6" s="244"/>
      <c r="HEW6" s="244"/>
      <c r="HEX6" s="244"/>
      <c r="HEY6" s="244"/>
      <c r="HEZ6" s="244"/>
      <c r="HFA6" s="244"/>
      <c r="HFB6" s="244"/>
      <c r="HFC6" s="244"/>
      <c r="HFD6" s="244"/>
      <c r="HFE6" s="244"/>
      <c r="HFF6" s="244"/>
      <c r="HFG6" s="244"/>
      <c r="HFH6" s="244"/>
      <c r="HFI6" s="244"/>
      <c r="HFJ6" s="244"/>
      <c r="HFK6" s="244"/>
      <c r="HFL6" s="244"/>
      <c r="HFM6" s="244"/>
      <c r="HFN6" s="244"/>
      <c r="HFO6" s="244"/>
      <c r="HFP6" s="244"/>
      <c r="HFQ6" s="244"/>
      <c r="HFR6" s="244"/>
      <c r="HFS6" s="244"/>
      <c r="HFT6" s="244"/>
      <c r="HFU6" s="244"/>
      <c r="HFV6" s="244"/>
      <c r="HFW6" s="244"/>
      <c r="HFX6" s="244"/>
      <c r="HFY6" s="244"/>
      <c r="HFZ6" s="244"/>
      <c r="HGA6" s="244"/>
      <c r="HGB6" s="244"/>
      <c r="HGC6" s="244"/>
      <c r="HGD6" s="244"/>
      <c r="HGE6" s="244"/>
      <c r="HGF6" s="244"/>
      <c r="HGG6" s="244"/>
      <c r="HGH6" s="244"/>
      <c r="HGI6" s="244"/>
      <c r="HGJ6" s="244"/>
      <c r="HGK6" s="244"/>
      <c r="HGL6" s="244"/>
      <c r="HGM6" s="244"/>
      <c r="HGN6" s="244"/>
      <c r="HGO6" s="244"/>
      <c r="HGP6" s="244"/>
      <c r="HGQ6" s="244"/>
      <c r="HGR6" s="244"/>
      <c r="HGS6" s="244"/>
      <c r="HGT6" s="244"/>
      <c r="HGU6" s="244"/>
      <c r="HGV6" s="244"/>
      <c r="HGW6" s="244"/>
      <c r="HGX6" s="244"/>
      <c r="HGY6" s="244"/>
      <c r="HGZ6" s="244"/>
      <c r="HHA6" s="244"/>
      <c r="HHB6" s="244"/>
      <c r="HHC6" s="244"/>
      <c r="HHD6" s="244"/>
      <c r="HHE6" s="244"/>
      <c r="HHF6" s="244"/>
      <c r="HHG6" s="244"/>
      <c r="HHH6" s="244"/>
      <c r="HHI6" s="244"/>
      <c r="HHJ6" s="244"/>
      <c r="HHK6" s="244"/>
      <c r="HHL6" s="244"/>
      <c r="HHM6" s="244"/>
      <c r="HHN6" s="244"/>
      <c r="HHO6" s="244"/>
      <c r="HHP6" s="244"/>
      <c r="HHQ6" s="244"/>
      <c r="HHR6" s="244"/>
      <c r="HHS6" s="244"/>
      <c r="HHT6" s="244"/>
      <c r="HHU6" s="244"/>
      <c r="HHV6" s="244"/>
      <c r="HHW6" s="244"/>
      <c r="HHX6" s="244"/>
      <c r="HHY6" s="244"/>
      <c r="HHZ6" s="244"/>
      <c r="HIA6" s="244"/>
      <c r="HIB6" s="244"/>
      <c r="HIC6" s="244"/>
      <c r="HID6" s="244"/>
      <c r="HIE6" s="244"/>
      <c r="HIF6" s="244"/>
      <c r="HIG6" s="244"/>
      <c r="HIH6" s="244"/>
      <c r="HII6" s="244"/>
      <c r="HIJ6" s="244"/>
      <c r="HIK6" s="244"/>
      <c r="HIL6" s="244"/>
      <c r="HIM6" s="244"/>
      <c r="HIN6" s="244"/>
      <c r="HIO6" s="244"/>
      <c r="HIP6" s="244"/>
      <c r="HIQ6" s="244"/>
      <c r="HIR6" s="244"/>
      <c r="HIS6" s="244"/>
      <c r="HIT6" s="244"/>
      <c r="HIU6" s="244"/>
      <c r="HIV6" s="244"/>
      <c r="HIW6" s="244"/>
      <c r="HIX6" s="244"/>
      <c r="HIY6" s="244"/>
      <c r="HIZ6" s="244"/>
      <c r="HJA6" s="244"/>
      <c r="HJB6" s="244"/>
      <c r="HJC6" s="244"/>
      <c r="HJD6" s="244"/>
      <c r="HJE6" s="244"/>
      <c r="HJF6" s="244"/>
      <c r="HJG6" s="244"/>
      <c r="HJH6" s="244"/>
      <c r="HJI6" s="244"/>
      <c r="HJJ6" s="244"/>
      <c r="HJK6" s="244"/>
      <c r="HJL6" s="244"/>
      <c r="HJM6" s="244"/>
      <c r="HJN6" s="244"/>
      <c r="HJO6" s="244"/>
      <c r="HJP6" s="244"/>
      <c r="HJQ6" s="244"/>
      <c r="HJR6" s="244"/>
      <c r="HJS6" s="244"/>
      <c r="HJT6" s="244"/>
      <c r="HJU6" s="244"/>
      <c r="HJV6" s="244"/>
      <c r="HJW6" s="244"/>
      <c r="HJX6" s="244"/>
      <c r="HJY6" s="244"/>
      <c r="HJZ6" s="244"/>
      <c r="HKA6" s="244"/>
      <c r="HKB6" s="244"/>
      <c r="HKC6" s="244"/>
      <c r="HKD6" s="244"/>
      <c r="HKE6" s="244"/>
      <c r="HKF6" s="244"/>
      <c r="HKG6" s="244"/>
      <c r="HKH6" s="244"/>
      <c r="HKI6" s="244"/>
      <c r="HKJ6" s="244"/>
      <c r="HKK6" s="244"/>
      <c r="HKL6" s="244"/>
      <c r="HKM6" s="244"/>
      <c r="HKN6" s="244"/>
      <c r="HKO6" s="244"/>
      <c r="HKP6" s="244"/>
      <c r="HKQ6" s="244"/>
      <c r="HKR6" s="244"/>
      <c r="HKS6" s="244"/>
      <c r="HKT6" s="244"/>
      <c r="HKU6" s="244"/>
      <c r="HKV6" s="244"/>
      <c r="HKW6" s="244"/>
      <c r="HKX6" s="244"/>
      <c r="HKY6" s="244"/>
      <c r="HKZ6" s="244"/>
      <c r="HLA6" s="244"/>
      <c r="HLB6" s="244"/>
      <c r="HLC6" s="244"/>
      <c r="HLD6" s="244"/>
      <c r="HLE6" s="244"/>
      <c r="HLF6" s="244"/>
      <c r="HLG6" s="244"/>
      <c r="HLH6" s="244"/>
      <c r="HLI6" s="244"/>
      <c r="HLJ6" s="244"/>
      <c r="HLK6" s="244"/>
      <c r="HLL6" s="244"/>
      <c r="HLM6" s="244"/>
      <c r="HLN6" s="244"/>
      <c r="HLO6" s="244"/>
      <c r="HLP6" s="244"/>
      <c r="HLQ6" s="244"/>
      <c r="HLR6" s="244"/>
      <c r="HLS6" s="244"/>
      <c r="HLT6" s="244"/>
      <c r="HLU6" s="244"/>
      <c r="HLV6" s="244"/>
      <c r="HLW6" s="244"/>
      <c r="HLX6" s="244"/>
      <c r="HLY6" s="244"/>
      <c r="HLZ6" s="244"/>
      <c r="HMA6" s="244"/>
      <c r="HMB6" s="244"/>
      <c r="HMC6" s="244"/>
      <c r="HMD6" s="244"/>
      <c r="HME6" s="244"/>
      <c r="HMF6" s="244"/>
      <c r="HMG6" s="244"/>
      <c r="HMH6" s="244"/>
      <c r="HMI6" s="244"/>
      <c r="HMJ6" s="244"/>
      <c r="HMK6" s="244"/>
      <c r="HML6" s="244"/>
      <c r="HMM6" s="244"/>
      <c r="HMN6" s="244"/>
      <c r="HMO6" s="244"/>
      <c r="HMP6" s="244"/>
      <c r="HMQ6" s="244"/>
      <c r="HMR6" s="244"/>
      <c r="HMS6" s="244"/>
      <c r="HMT6" s="244"/>
      <c r="HMU6" s="244"/>
      <c r="HMV6" s="244"/>
      <c r="HMW6" s="244"/>
      <c r="HMX6" s="244"/>
      <c r="HMY6" s="244"/>
      <c r="HMZ6" s="244"/>
      <c r="HNA6" s="244"/>
      <c r="HNB6" s="244"/>
      <c r="HNC6" s="244"/>
      <c r="HND6" s="244"/>
      <c r="HNE6" s="244"/>
      <c r="HNF6" s="244"/>
      <c r="HNG6" s="244"/>
      <c r="HNH6" s="244"/>
      <c r="HNI6" s="244"/>
      <c r="HNJ6" s="244"/>
      <c r="HNK6" s="244"/>
      <c r="HNL6" s="244"/>
      <c r="HNM6" s="244"/>
      <c r="HNN6" s="244"/>
      <c r="HNO6" s="244"/>
      <c r="HNP6" s="244"/>
      <c r="HNQ6" s="244"/>
      <c r="HNR6" s="244"/>
      <c r="HNS6" s="244"/>
      <c r="HNT6" s="244"/>
      <c r="HNU6" s="244"/>
      <c r="HNV6" s="244"/>
      <c r="HNW6" s="244"/>
      <c r="HNX6" s="244"/>
      <c r="HNY6" s="244"/>
      <c r="HNZ6" s="244"/>
      <c r="HOA6" s="244"/>
      <c r="HOB6" s="244"/>
      <c r="HOC6" s="244"/>
      <c r="HOD6" s="244"/>
      <c r="HOE6" s="244"/>
      <c r="HOF6" s="244"/>
      <c r="HOG6" s="244"/>
      <c r="HOH6" s="244"/>
      <c r="HOI6" s="244"/>
      <c r="HOJ6" s="244"/>
      <c r="HOK6" s="244"/>
      <c r="HOL6" s="244"/>
      <c r="HOM6" s="244"/>
      <c r="HON6" s="244"/>
      <c r="HOO6" s="244"/>
      <c r="HOP6" s="244"/>
      <c r="HOQ6" s="244"/>
      <c r="HOR6" s="244"/>
      <c r="HOS6" s="244"/>
      <c r="HOT6" s="244"/>
      <c r="HOU6" s="244"/>
      <c r="HOV6" s="244"/>
      <c r="HOW6" s="244"/>
      <c r="HOX6" s="244"/>
      <c r="HOY6" s="244"/>
      <c r="HOZ6" s="244"/>
      <c r="HPA6" s="244"/>
      <c r="HPB6" s="244"/>
      <c r="HPC6" s="244"/>
      <c r="HPD6" s="244"/>
      <c r="HPE6" s="244"/>
      <c r="HPF6" s="244"/>
      <c r="HPG6" s="244"/>
      <c r="HPH6" s="244"/>
      <c r="HPI6" s="244"/>
      <c r="HPJ6" s="244"/>
      <c r="HPK6" s="244"/>
      <c r="HPL6" s="244"/>
      <c r="HPM6" s="244"/>
      <c r="HPN6" s="244"/>
      <c r="HPO6" s="244"/>
      <c r="HPP6" s="244"/>
      <c r="HPQ6" s="244"/>
      <c r="HPR6" s="244"/>
      <c r="HPS6" s="244"/>
      <c r="HPT6" s="244"/>
      <c r="HPU6" s="244"/>
      <c r="HPV6" s="244"/>
      <c r="HPW6" s="244"/>
      <c r="HPX6" s="244"/>
      <c r="HPY6" s="244"/>
      <c r="HPZ6" s="244"/>
      <c r="HQA6" s="244"/>
      <c r="HQB6" s="244"/>
      <c r="HQC6" s="244"/>
      <c r="HQD6" s="244"/>
      <c r="HQE6" s="244"/>
      <c r="HQF6" s="244"/>
      <c r="HQG6" s="244"/>
      <c r="HQH6" s="244"/>
      <c r="HQI6" s="244"/>
      <c r="HQJ6" s="244"/>
      <c r="HQK6" s="244"/>
      <c r="HQL6" s="244"/>
      <c r="HQM6" s="244"/>
      <c r="HQN6" s="244"/>
      <c r="HQO6" s="244"/>
      <c r="HQP6" s="244"/>
      <c r="HQQ6" s="244"/>
      <c r="HQR6" s="244"/>
      <c r="HQS6" s="244"/>
      <c r="HQT6" s="244"/>
      <c r="HQU6" s="244"/>
      <c r="HQV6" s="244"/>
      <c r="HQW6" s="244"/>
      <c r="HQX6" s="244"/>
      <c r="HQY6" s="244"/>
      <c r="HQZ6" s="244"/>
      <c r="HRA6" s="244"/>
      <c r="HRB6" s="244"/>
      <c r="HRC6" s="244"/>
      <c r="HRD6" s="244"/>
      <c r="HRE6" s="244"/>
      <c r="HRF6" s="244"/>
      <c r="HRG6" s="244"/>
      <c r="HRH6" s="244"/>
      <c r="HRI6" s="244"/>
      <c r="HRJ6" s="244"/>
      <c r="HRK6" s="244"/>
      <c r="HRL6" s="244"/>
      <c r="HRM6" s="244"/>
      <c r="HRN6" s="244"/>
      <c r="HRO6" s="244"/>
      <c r="HRP6" s="244"/>
      <c r="HRQ6" s="244"/>
      <c r="HRR6" s="244"/>
      <c r="HRS6" s="244"/>
      <c r="HRT6" s="244"/>
      <c r="HRU6" s="244"/>
      <c r="HRV6" s="244"/>
      <c r="HRW6" s="244"/>
      <c r="HRX6" s="244"/>
      <c r="HRY6" s="244"/>
      <c r="HRZ6" s="244"/>
      <c r="HSA6" s="244"/>
      <c r="HSB6" s="244"/>
      <c r="HSC6" s="244"/>
      <c r="HSD6" s="244"/>
      <c r="HSE6" s="244"/>
      <c r="HSF6" s="244"/>
      <c r="HSG6" s="244"/>
      <c r="HSH6" s="244"/>
      <c r="HSI6" s="244"/>
      <c r="HSJ6" s="244"/>
      <c r="HSK6" s="244"/>
      <c r="HSL6" s="244"/>
      <c r="HSM6" s="244"/>
      <c r="HSN6" s="244"/>
      <c r="HSO6" s="244"/>
      <c r="HSP6" s="244"/>
      <c r="HSQ6" s="244"/>
      <c r="HSR6" s="244"/>
      <c r="HSS6" s="244"/>
      <c r="HST6" s="244"/>
      <c r="HSU6" s="244"/>
      <c r="HSV6" s="244"/>
      <c r="HSW6" s="244"/>
      <c r="HSX6" s="244"/>
      <c r="HSY6" s="244"/>
      <c r="HSZ6" s="244"/>
      <c r="HTA6" s="244"/>
      <c r="HTB6" s="244"/>
      <c r="HTC6" s="244"/>
      <c r="HTD6" s="244"/>
      <c r="HTE6" s="244"/>
      <c r="HTF6" s="244"/>
      <c r="HTG6" s="244"/>
      <c r="HTH6" s="244"/>
      <c r="HTI6" s="244"/>
      <c r="HTJ6" s="244"/>
      <c r="HTK6" s="244"/>
      <c r="HTL6" s="244"/>
      <c r="HTM6" s="244"/>
      <c r="HTN6" s="244"/>
      <c r="HTO6" s="244"/>
      <c r="HTP6" s="244"/>
      <c r="HTQ6" s="244"/>
      <c r="HTR6" s="244"/>
      <c r="HTS6" s="244"/>
      <c r="HTT6" s="244"/>
      <c r="HTU6" s="244"/>
      <c r="HTV6" s="244"/>
      <c r="HTW6" s="244"/>
      <c r="HTX6" s="244"/>
      <c r="HTY6" s="244"/>
      <c r="HTZ6" s="244"/>
      <c r="HUA6" s="244"/>
      <c r="HUB6" s="244"/>
      <c r="HUC6" s="244"/>
      <c r="HUD6" s="244"/>
      <c r="HUE6" s="244"/>
      <c r="HUF6" s="244"/>
      <c r="HUG6" s="244"/>
      <c r="HUH6" s="244"/>
      <c r="HUI6" s="244"/>
      <c r="HUJ6" s="244"/>
      <c r="HUK6" s="244"/>
      <c r="HUL6" s="244"/>
      <c r="HUM6" s="244"/>
      <c r="HUN6" s="244"/>
      <c r="HUO6" s="244"/>
      <c r="HUP6" s="244"/>
      <c r="HUQ6" s="244"/>
      <c r="HUR6" s="244"/>
      <c r="HUS6" s="244"/>
      <c r="HUT6" s="244"/>
      <c r="HUU6" s="244"/>
      <c r="HUV6" s="244"/>
      <c r="HUW6" s="244"/>
      <c r="HUX6" s="244"/>
      <c r="HUY6" s="244"/>
      <c r="HUZ6" s="244"/>
      <c r="HVA6" s="244"/>
      <c r="HVB6" s="244"/>
      <c r="HVC6" s="244"/>
      <c r="HVD6" s="244"/>
      <c r="HVE6" s="244"/>
      <c r="HVF6" s="244"/>
      <c r="HVG6" s="244"/>
      <c r="HVH6" s="244"/>
      <c r="HVI6" s="244"/>
      <c r="HVJ6" s="244"/>
      <c r="HVK6" s="244"/>
      <c r="HVL6" s="244"/>
      <c r="HVM6" s="244"/>
      <c r="HVN6" s="244"/>
      <c r="HVO6" s="244"/>
      <c r="HVP6" s="244"/>
      <c r="HVQ6" s="244"/>
      <c r="HVR6" s="244"/>
      <c r="HVS6" s="244"/>
      <c r="HVT6" s="244"/>
      <c r="HVU6" s="244"/>
      <c r="HVV6" s="244"/>
      <c r="HVW6" s="244"/>
      <c r="HVX6" s="244"/>
      <c r="HVY6" s="244"/>
      <c r="HVZ6" s="244"/>
      <c r="HWA6" s="244"/>
      <c r="HWB6" s="244"/>
      <c r="HWC6" s="244"/>
      <c r="HWD6" s="244"/>
      <c r="HWE6" s="244"/>
      <c r="HWF6" s="244"/>
      <c r="HWG6" s="244"/>
      <c r="HWH6" s="244"/>
      <c r="HWI6" s="244"/>
      <c r="HWJ6" s="244"/>
      <c r="HWK6" s="244"/>
      <c r="HWL6" s="244"/>
      <c r="HWM6" s="244"/>
      <c r="HWN6" s="244"/>
      <c r="HWO6" s="244"/>
      <c r="HWP6" s="244"/>
      <c r="HWQ6" s="244"/>
      <c r="HWR6" s="244"/>
      <c r="HWS6" s="244"/>
      <c r="HWT6" s="244"/>
      <c r="HWU6" s="244"/>
      <c r="HWV6" s="244"/>
      <c r="HWW6" s="244"/>
      <c r="HWX6" s="244"/>
      <c r="HWY6" s="244"/>
      <c r="HWZ6" s="244"/>
      <c r="HXA6" s="244"/>
      <c r="HXB6" s="244"/>
      <c r="HXC6" s="244"/>
      <c r="HXD6" s="244"/>
      <c r="HXE6" s="244"/>
      <c r="HXF6" s="244"/>
      <c r="HXG6" s="244"/>
      <c r="HXH6" s="244"/>
      <c r="HXI6" s="244"/>
      <c r="HXJ6" s="244"/>
      <c r="HXK6" s="244"/>
      <c r="HXL6" s="244"/>
      <c r="HXM6" s="244"/>
      <c r="HXN6" s="244"/>
      <c r="HXO6" s="244"/>
      <c r="HXP6" s="244"/>
      <c r="HXQ6" s="244"/>
      <c r="HXR6" s="244"/>
      <c r="HXS6" s="244"/>
      <c r="HXT6" s="244"/>
      <c r="HXU6" s="244"/>
      <c r="HXV6" s="244"/>
      <c r="HXW6" s="244"/>
      <c r="HXX6" s="244"/>
      <c r="HXY6" s="244"/>
      <c r="HXZ6" s="244"/>
      <c r="HYA6" s="244"/>
      <c r="HYB6" s="244"/>
      <c r="HYC6" s="244"/>
      <c r="HYD6" s="244"/>
      <c r="HYE6" s="244"/>
      <c r="HYF6" s="244"/>
      <c r="HYG6" s="244"/>
      <c r="HYH6" s="244"/>
      <c r="HYI6" s="244"/>
      <c r="HYJ6" s="244"/>
      <c r="HYK6" s="244"/>
      <c r="HYL6" s="244"/>
      <c r="HYM6" s="244"/>
      <c r="HYN6" s="244"/>
      <c r="HYO6" s="244"/>
      <c r="HYP6" s="244"/>
      <c r="HYQ6" s="244"/>
      <c r="HYR6" s="244"/>
      <c r="HYS6" s="244"/>
      <c r="HYT6" s="244"/>
      <c r="HYU6" s="244"/>
      <c r="HYV6" s="244"/>
      <c r="HYW6" s="244"/>
      <c r="HYX6" s="244"/>
      <c r="HYY6" s="244"/>
      <c r="HYZ6" s="244"/>
      <c r="HZA6" s="244"/>
      <c r="HZB6" s="244"/>
      <c r="HZC6" s="244"/>
      <c r="HZD6" s="244"/>
      <c r="HZE6" s="244"/>
      <c r="HZF6" s="244"/>
      <c r="HZG6" s="244"/>
      <c r="HZH6" s="244"/>
      <c r="HZI6" s="244"/>
      <c r="HZJ6" s="244"/>
      <c r="HZK6" s="244"/>
      <c r="HZL6" s="244"/>
      <c r="HZM6" s="244"/>
      <c r="HZN6" s="244"/>
      <c r="HZO6" s="244"/>
      <c r="HZP6" s="244"/>
      <c r="HZQ6" s="244"/>
      <c r="HZR6" s="244"/>
      <c r="HZS6" s="244"/>
      <c r="HZT6" s="244"/>
      <c r="HZU6" s="244"/>
      <c r="HZV6" s="244"/>
      <c r="HZW6" s="244"/>
      <c r="HZX6" s="244"/>
      <c r="HZY6" s="244"/>
      <c r="HZZ6" s="244"/>
      <c r="IAA6" s="244"/>
      <c r="IAB6" s="244"/>
      <c r="IAC6" s="244"/>
      <c r="IAD6" s="244"/>
      <c r="IAE6" s="244"/>
      <c r="IAF6" s="244"/>
      <c r="IAG6" s="244"/>
      <c r="IAH6" s="244"/>
      <c r="IAI6" s="244"/>
      <c r="IAJ6" s="244"/>
      <c r="IAK6" s="244"/>
      <c r="IAL6" s="244"/>
      <c r="IAM6" s="244"/>
      <c r="IAN6" s="244"/>
      <c r="IAO6" s="244"/>
      <c r="IAP6" s="244"/>
      <c r="IAQ6" s="244"/>
      <c r="IAR6" s="244"/>
      <c r="IAS6" s="244"/>
      <c r="IAT6" s="244"/>
      <c r="IAU6" s="244"/>
      <c r="IAV6" s="244"/>
      <c r="IAW6" s="244"/>
      <c r="IAX6" s="244"/>
      <c r="IAY6" s="244"/>
      <c r="IAZ6" s="244"/>
      <c r="IBA6" s="244"/>
      <c r="IBB6" s="244"/>
      <c r="IBC6" s="244"/>
      <c r="IBD6" s="244"/>
      <c r="IBE6" s="244"/>
      <c r="IBF6" s="244"/>
      <c r="IBG6" s="244"/>
      <c r="IBH6" s="244"/>
      <c r="IBI6" s="244"/>
      <c r="IBJ6" s="244"/>
      <c r="IBK6" s="244"/>
      <c r="IBL6" s="244"/>
      <c r="IBM6" s="244"/>
      <c r="IBN6" s="244"/>
      <c r="IBO6" s="244"/>
      <c r="IBP6" s="244"/>
      <c r="IBQ6" s="244"/>
      <c r="IBR6" s="244"/>
      <c r="IBS6" s="244"/>
      <c r="IBT6" s="244"/>
      <c r="IBU6" s="244"/>
      <c r="IBV6" s="244"/>
      <c r="IBW6" s="244"/>
      <c r="IBX6" s="244"/>
      <c r="IBY6" s="244"/>
      <c r="IBZ6" s="244"/>
      <c r="ICA6" s="244"/>
      <c r="ICB6" s="244"/>
      <c r="ICC6" s="244"/>
      <c r="ICD6" s="244"/>
      <c r="ICE6" s="244"/>
      <c r="ICF6" s="244"/>
      <c r="ICG6" s="244"/>
      <c r="ICH6" s="244"/>
      <c r="ICI6" s="244"/>
      <c r="ICJ6" s="244"/>
      <c r="ICK6" s="244"/>
      <c r="ICL6" s="244"/>
      <c r="ICM6" s="244"/>
      <c r="ICN6" s="244"/>
      <c r="ICO6" s="244"/>
      <c r="ICP6" s="244"/>
      <c r="ICQ6" s="244"/>
      <c r="ICR6" s="244"/>
      <c r="ICS6" s="244"/>
      <c r="ICT6" s="244"/>
      <c r="ICU6" s="244"/>
      <c r="ICV6" s="244"/>
      <c r="ICW6" s="244"/>
      <c r="ICX6" s="244"/>
      <c r="ICY6" s="244"/>
      <c r="ICZ6" s="244"/>
      <c r="IDA6" s="244"/>
      <c r="IDB6" s="244"/>
      <c r="IDC6" s="244"/>
      <c r="IDD6" s="244"/>
      <c r="IDE6" s="244"/>
      <c r="IDF6" s="244"/>
      <c r="IDG6" s="244"/>
      <c r="IDH6" s="244"/>
      <c r="IDI6" s="244"/>
      <c r="IDJ6" s="244"/>
      <c r="IDK6" s="244"/>
      <c r="IDL6" s="244"/>
      <c r="IDM6" s="244"/>
      <c r="IDN6" s="244"/>
      <c r="IDO6" s="244"/>
      <c r="IDP6" s="244"/>
      <c r="IDQ6" s="244"/>
      <c r="IDR6" s="244"/>
      <c r="IDS6" s="244"/>
      <c r="IDT6" s="244"/>
      <c r="IDU6" s="244"/>
      <c r="IDV6" s="244"/>
      <c r="IDW6" s="244"/>
      <c r="IDX6" s="244"/>
      <c r="IDY6" s="244"/>
      <c r="IDZ6" s="244"/>
      <c r="IEA6" s="244"/>
      <c r="IEB6" s="244"/>
      <c r="IEC6" s="244"/>
      <c r="IED6" s="244"/>
      <c r="IEE6" s="244"/>
      <c r="IEF6" s="244"/>
      <c r="IEG6" s="244"/>
      <c r="IEH6" s="244"/>
      <c r="IEI6" s="244"/>
      <c r="IEJ6" s="244"/>
      <c r="IEK6" s="244"/>
      <c r="IEL6" s="244"/>
      <c r="IEM6" s="244"/>
      <c r="IEN6" s="244"/>
      <c r="IEO6" s="244"/>
      <c r="IEP6" s="244"/>
      <c r="IEQ6" s="244"/>
      <c r="IER6" s="244"/>
      <c r="IES6" s="244"/>
      <c r="IET6" s="244"/>
      <c r="IEU6" s="244"/>
      <c r="IEV6" s="244"/>
      <c r="IEW6" s="244"/>
      <c r="IEX6" s="244"/>
      <c r="IEY6" s="244"/>
      <c r="IEZ6" s="244"/>
      <c r="IFA6" s="244"/>
      <c r="IFB6" s="244"/>
      <c r="IFC6" s="244"/>
      <c r="IFD6" s="244"/>
      <c r="IFE6" s="244"/>
      <c r="IFF6" s="244"/>
      <c r="IFG6" s="244"/>
      <c r="IFH6" s="244"/>
      <c r="IFI6" s="244"/>
      <c r="IFJ6" s="244"/>
      <c r="IFK6" s="244"/>
      <c r="IFL6" s="244"/>
      <c r="IFM6" s="244"/>
      <c r="IFN6" s="244"/>
      <c r="IFO6" s="244"/>
      <c r="IFP6" s="244"/>
      <c r="IFQ6" s="244"/>
      <c r="IFR6" s="244"/>
      <c r="IFS6" s="244"/>
      <c r="IFT6" s="244"/>
      <c r="IFU6" s="244"/>
      <c r="IFV6" s="244"/>
      <c r="IFW6" s="244"/>
      <c r="IFX6" s="244"/>
      <c r="IFY6" s="244"/>
      <c r="IFZ6" s="244"/>
      <c r="IGA6" s="244"/>
      <c r="IGB6" s="244"/>
      <c r="IGC6" s="244"/>
      <c r="IGD6" s="244"/>
      <c r="IGE6" s="244"/>
      <c r="IGF6" s="244"/>
      <c r="IGG6" s="244"/>
      <c r="IGH6" s="244"/>
      <c r="IGI6" s="244"/>
      <c r="IGJ6" s="244"/>
      <c r="IGK6" s="244"/>
      <c r="IGL6" s="244"/>
      <c r="IGM6" s="244"/>
      <c r="IGN6" s="244"/>
      <c r="IGO6" s="244"/>
      <c r="IGP6" s="244"/>
      <c r="IGQ6" s="244"/>
      <c r="IGR6" s="244"/>
      <c r="IGS6" s="244"/>
      <c r="IGT6" s="244"/>
      <c r="IGU6" s="244"/>
      <c r="IGV6" s="244"/>
      <c r="IGW6" s="244"/>
      <c r="IGX6" s="244"/>
      <c r="IGY6" s="244"/>
      <c r="IGZ6" s="244"/>
      <c r="IHA6" s="244"/>
      <c r="IHB6" s="244"/>
      <c r="IHC6" s="244"/>
      <c r="IHD6" s="244"/>
      <c r="IHE6" s="244"/>
      <c r="IHF6" s="244"/>
      <c r="IHG6" s="244"/>
      <c r="IHH6" s="244"/>
      <c r="IHI6" s="244"/>
      <c r="IHJ6" s="244"/>
      <c r="IHK6" s="244"/>
      <c r="IHL6" s="244"/>
      <c r="IHM6" s="244"/>
      <c r="IHN6" s="244"/>
      <c r="IHO6" s="244"/>
      <c r="IHP6" s="244"/>
      <c r="IHQ6" s="244"/>
      <c r="IHR6" s="244"/>
      <c r="IHS6" s="244"/>
      <c r="IHT6" s="244"/>
      <c r="IHU6" s="244"/>
      <c r="IHV6" s="244"/>
      <c r="IHW6" s="244"/>
      <c r="IHX6" s="244"/>
      <c r="IHY6" s="244"/>
      <c r="IHZ6" s="244"/>
      <c r="IIA6" s="244"/>
      <c r="IIB6" s="244"/>
      <c r="IIC6" s="244"/>
      <c r="IID6" s="244"/>
      <c r="IIE6" s="244"/>
      <c r="IIF6" s="244"/>
      <c r="IIG6" s="244"/>
      <c r="IIH6" s="244"/>
      <c r="III6" s="244"/>
      <c r="IIJ6" s="244"/>
      <c r="IIK6" s="244"/>
      <c r="IIL6" s="244"/>
      <c r="IIM6" s="244"/>
      <c r="IIN6" s="244"/>
      <c r="IIO6" s="244"/>
      <c r="IIP6" s="244"/>
      <c r="IIQ6" s="244"/>
      <c r="IIR6" s="244"/>
      <c r="IIS6" s="244"/>
      <c r="IIT6" s="244"/>
      <c r="IIU6" s="244"/>
      <c r="IIV6" s="244"/>
      <c r="IIW6" s="244"/>
      <c r="IIX6" s="244"/>
      <c r="IIY6" s="244"/>
      <c r="IIZ6" s="244"/>
      <c r="IJA6" s="244"/>
      <c r="IJB6" s="244"/>
      <c r="IJC6" s="244"/>
      <c r="IJD6" s="244"/>
      <c r="IJE6" s="244"/>
      <c r="IJF6" s="244"/>
      <c r="IJG6" s="244"/>
      <c r="IJH6" s="244"/>
      <c r="IJI6" s="244"/>
      <c r="IJJ6" s="244"/>
      <c r="IJK6" s="244"/>
      <c r="IJL6" s="244"/>
      <c r="IJM6" s="244"/>
      <c r="IJN6" s="244"/>
      <c r="IJO6" s="244"/>
      <c r="IJP6" s="244"/>
      <c r="IJQ6" s="244"/>
      <c r="IJR6" s="244"/>
      <c r="IJS6" s="244"/>
      <c r="IJT6" s="244"/>
      <c r="IJU6" s="244"/>
      <c r="IJV6" s="244"/>
      <c r="IJW6" s="244"/>
      <c r="IJX6" s="244"/>
      <c r="IJY6" s="244"/>
      <c r="IJZ6" s="244"/>
      <c r="IKA6" s="244"/>
      <c r="IKB6" s="244"/>
      <c r="IKC6" s="244"/>
      <c r="IKD6" s="244"/>
      <c r="IKE6" s="244"/>
      <c r="IKF6" s="244"/>
      <c r="IKG6" s="244"/>
      <c r="IKH6" s="244"/>
      <c r="IKI6" s="244"/>
      <c r="IKJ6" s="244"/>
      <c r="IKK6" s="244"/>
      <c r="IKL6" s="244"/>
      <c r="IKM6" s="244"/>
      <c r="IKN6" s="244"/>
      <c r="IKO6" s="244"/>
      <c r="IKP6" s="244"/>
      <c r="IKQ6" s="244"/>
      <c r="IKR6" s="244"/>
      <c r="IKS6" s="244"/>
      <c r="IKT6" s="244"/>
      <c r="IKU6" s="244"/>
      <c r="IKV6" s="244"/>
      <c r="IKW6" s="244"/>
      <c r="IKX6" s="244"/>
      <c r="IKY6" s="244"/>
      <c r="IKZ6" s="244"/>
      <c r="ILA6" s="244"/>
      <c r="ILB6" s="244"/>
      <c r="ILC6" s="244"/>
      <c r="ILD6" s="244"/>
      <c r="ILE6" s="244"/>
      <c r="ILF6" s="244"/>
      <c r="ILG6" s="244"/>
      <c r="ILH6" s="244"/>
      <c r="ILI6" s="244"/>
      <c r="ILJ6" s="244"/>
      <c r="ILK6" s="244"/>
      <c r="ILL6" s="244"/>
      <c r="ILM6" s="244"/>
      <c r="ILN6" s="244"/>
      <c r="ILO6" s="244"/>
      <c r="ILP6" s="244"/>
      <c r="ILQ6" s="244"/>
      <c r="ILR6" s="244"/>
      <c r="ILS6" s="244"/>
      <c r="ILT6" s="244"/>
      <c r="ILU6" s="244"/>
      <c r="ILV6" s="244"/>
      <c r="ILW6" s="244"/>
      <c r="ILX6" s="244"/>
      <c r="ILY6" s="244"/>
      <c r="ILZ6" s="244"/>
      <c r="IMA6" s="244"/>
      <c r="IMB6" s="244"/>
      <c r="IMC6" s="244"/>
      <c r="IMD6" s="244"/>
      <c r="IME6" s="244"/>
      <c r="IMF6" s="244"/>
      <c r="IMG6" s="244"/>
      <c r="IMH6" s="244"/>
      <c r="IMI6" s="244"/>
      <c r="IMJ6" s="244"/>
      <c r="IMK6" s="244"/>
      <c r="IML6" s="244"/>
      <c r="IMM6" s="244"/>
      <c r="IMN6" s="244"/>
      <c r="IMO6" s="244"/>
      <c r="IMP6" s="244"/>
      <c r="IMQ6" s="244"/>
      <c r="IMR6" s="244"/>
      <c r="IMS6" s="244"/>
      <c r="IMT6" s="244"/>
      <c r="IMU6" s="244"/>
      <c r="IMV6" s="244"/>
      <c r="IMW6" s="244"/>
      <c r="IMX6" s="244"/>
      <c r="IMY6" s="244"/>
      <c r="IMZ6" s="244"/>
      <c r="INA6" s="244"/>
      <c r="INB6" s="244"/>
      <c r="INC6" s="244"/>
      <c r="IND6" s="244"/>
      <c r="INE6" s="244"/>
      <c r="INF6" s="244"/>
      <c r="ING6" s="244"/>
      <c r="INH6" s="244"/>
      <c r="INI6" s="244"/>
      <c r="INJ6" s="244"/>
      <c r="INK6" s="244"/>
      <c r="INL6" s="244"/>
      <c r="INM6" s="244"/>
      <c r="INN6" s="244"/>
      <c r="INO6" s="244"/>
      <c r="INP6" s="244"/>
      <c r="INQ6" s="244"/>
      <c r="INR6" s="244"/>
      <c r="INS6" s="244"/>
      <c r="INT6" s="244"/>
      <c r="INU6" s="244"/>
      <c r="INV6" s="244"/>
      <c r="INW6" s="244"/>
      <c r="INX6" s="244"/>
      <c r="INY6" s="244"/>
      <c r="INZ6" s="244"/>
      <c r="IOA6" s="244"/>
      <c r="IOB6" s="244"/>
      <c r="IOC6" s="244"/>
      <c r="IOD6" s="244"/>
      <c r="IOE6" s="244"/>
      <c r="IOF6" s="244"/>
      <c r="IOG6" s="244"/>
      <c r="IOH6" s="244"/>
      <c r="IOI6" s="244"/>
      <c r="IOJ6" s="244"/>
      <c r="IOK6" s="244"/>
      <c r="IOL6" s="244"/>
      <c r="IOM6" s="244"/>
      <c r="ION6" s="244"/>
      <c r="IOO6" s="244"/>
      <c r="IOP6" s="244"/>
      <c r="IOQ6" s="244"/>
      <c r="IOR6" s="244"/>
      <c r="IOS6" s="244"/>
      <c r="IOT6" s="244"/>
      <c r="IOU6" s="244"/>
      <c r="IOV6" s="244"/>
      <c r="IOW6" s="244"/>
      <c r="IOX6" s="244"/>
      <c r="IOY6" s="244"/>
      <c r="IOZ6" s="244"/>
      <c r="IPA6" s="244"/>
      <c r="IPB6" s="244"/>
      <c r="IPC6" s="244"/>
      <c r="IPD6" s="244"/>
      <c r="IPE6" s="244"/>
      <c r="IPF6" s="244"/>
      <c r="IPG6" s="244"/>
      <c r="IPH6" s="244"/>
      <c r="IPI6" s="244"/>
      <c r="IPJ6" s="244"/>
      <c r="IPK6" s="244"/>
      <c r="IPL6" s="244"/>
      <c r="IPM6" s="244"/>
      <c r="IPN6" s="244"/>
      <c r="IPO6" s="244"/>
      <c r="IPP6" s="244"/>
      <c r="IPQ6" s="244"/>
      <c r="IPR6" s="244"/>
      <c r="IPS6" s="244"/>
      <c r="IPT6" s="244"/>
      <c r="IPU6" s="244"/>
      <c r="IPV6" s="244"/>
      <c r="IPW6" s="244"/>
      <c r="IPX6" s="244"/>
      <c r="IPY6" s="244"/>
      <c r="IPZ6" s="244"/>
      <c r="IQA6" s="244"/>
      <c r="IQB6" s="244"/>
      <c r="IQC6" s="244"/>
      <c r="IQD6" s="244"/>
      <c r="IQE6" s="244"/>
      <c r="IQF6" s="244"/>
      <c r="IQG6" s="244"/>
      <c r="IQH6" s="244"/>
      <c r="IQI6" s="244"/>
      <c r="IQJ6" s="244"/>
      <c r="IQK6" s="244"/>
      <c r="IQL6" s="244"/>
      <c r="IQM6" s="244"/>
      <c r="IQN6" s="244"/>
      <c r="IQO6" s="244"/>
      <c r="IQP6" s="244"/>
      <c r="IQQ6" s="244"/>
      <c r="IQR6" s="244"/>
      <c r="IQS6" s="244"/>
      <c r="IQT6" s="244"/>
      <c r="IQU6" s="244"/>
      <c r="IQV6" s="244"/>
      <c r="IQW6" s="244"/>
      <c r="IQX6" s="244"/>
      <c r="IQY6" s="244"/>
      <c r="IQZ6" s="244"/>
      <c r="IRA6" s="244"/>
      <c r="IRB6" s="244"/>
      <c r="IRC6" s="244"/>
      <c r="IRD6" s="244"/>
      <c r="IRE6" s="244"/>
      <c r="IRF6" s="244"/>
      <c r="IRG6" s="244"/>
      <c r="IRH6" s="244"/>
      <c r="IRI6" s="244"/>
      <c r="IRJ6" s="244"/>
      <c r="IRK6" s="244"/>
      <c r="IRL6" s="244"/>
      <c r="IRM6" s="244"/>
      <c r="IRN6" s="244"/>
      <c r="IRO6" s="244"/>
      <c r="IRP6" s="244"/>
      <c r="IRQ6" s="244"/>
      <c r="IRR6" s="244"/>
      <c r="IRS6" s="244"/>
      <c r="IRT6" s="244"/>
      <c r="IRU6" s="244"/>
      <c r="IRV6" s="244"/>
      <c r="IRW6" s="244"/>
      <c r="IRX6" s="244"/>
      <c r="IRY6" s="244"/>
      <c r="IRZ6" s="244"/>
      <c r="ISA6" s="244"/>
      <c r="ISB6" s="244"/>
      <c r="ISC6" s="244"/>
      <c r="ISD6" s="244"/>
      <c r="ISE6" s="244"/>
      <c r="ISF6" s="244"/>
      <c r="ISG6" s="244"/>
      <c r="ISH6" s="244"/>
      <c r="ISI6" s="244"/>
      <c r="ISJ6" s="244"/>
      <c r="ISK6" s="244"/>
      <c r="ISL6" s="244"/>
      <c r="ISM6" s="244"/>
      <c r="ISN6" s="244"/>
      <c r="ISO6" s="244"/>
      <c r="ISP6" s="244"/>
      <c r="ISQ6" s="244"/>
      <c r="ISR6" s="244"/>
      <c r="ISS6" s="244"/>
      <c r="IST6" s="244"/>
      <c r="ISU6" s="244"/>
      <c r="ISV6" s="244"/>
      <c r="ISW6" s="244"/>
      <c r="ISX6" s="244"/>
      <c r="ISY6" s="244"/>
      <c r="ISZ6" s="244"/>
      <c r="ITA6" s="244"/>
      <c r="ITB6" s="244"/>
      <c r="ITC6" s="244"/>
      <c r="ITD6" s="244"/>
      <c r="ITE6" s="244"/>
      <c r="ITF6" s="244"/>
      <c r="ITG6" s="244"/>
      <c r="ITH6" s="244"/>
      <c r="ITI6" s="244"/>
      <c r="ITJ6" s="244"/>
      <c r="ITK6" s="244"/>
      <c r="ITL6" s="244"/>
      <c r="ITM6" s="244"/>
      <c r="ITN6" s="244"/>
      <c r="ITO6" s="244"/>
      <c r="ITP6" s="244"/>
      <c r="ITQ6" s="244"/>
      <c r="ITR6" s="244"/>
      <c r="ITS6" s="244"/>
      <c r="ITT6" s="244"/>
      <c r="ITU6" s="244"/>
      <c r="ITV6" s="244"/>
      <c r="ITW6" s="244"/>
      <c r="ITX6" s="244"/>
      <c r="ITY6" s="244"/>
      <c r="ITZ6" s="244"/>
      <c r="IUA6" s="244"/>
      <c r="IUB6" s="244"/>
      <c r="IUC6" s="244"/>
      <c r="IUD6" s="244"/>
      <c r="IUE6" s="244"/>
      <c r="IUF6" s="244"/>
      <c r="IUG6" s="244"/>
      <c r="IUH6" s="244"/>
      <c r="IUI6" s="244"/>
      <c r="IUJ6" s="244"/>
      <c r="IUK6" s="244"/>
      <c r="IUL6" s="244"/>
      <c r="IUM6" s="244"/>
      <c r="IUN6" s="244"/>
      <c r="IUO6" s="244"/>
      <c r="IUP6" s="244"/>
      <c r="IUQ6" s="244"/>
      <c r="IUR6" s="244"/>
      <c r="IUS6" s="244"/>
      <c r="IUT6" s="244"/>
      <c r="IUU6" s="244"/>
      <c r="IUV6" s="244"/>
      <c r="IUW6" s="244"/>
      <c r="IUX6" s="244"/>
      <c r="IUY6" s="244"/>
      <c r="IUZ6" s="244"/>
      <c r="IVA6" s="244"/>
      <c r="IVB6" s="244"/>
      <c r="IVC6" s="244"/>
      <c r="IVD6" s="244"/>
      <c r="IVE6" s="244"/>
      <c r="IVF6" s="244"/>
      <c r="IVG6" s="244"/>
      <c r="IVH6" s="244"/>
      <c r="IVI6" s="244"/>
      <c r="IVJ6" s="244"/>
      <c r="IVK6" s="244"/>
      <c r="IVL6" s="244"/>
      <c r="IVM6" s="244"/>
      <c r="IVN6" s="244"/>
      <c r="IVO6" s="244"/>
      <c r="IVP6" s="244"/>
      <c r="IVQ6" s="244"/>
      <c r="IVR6" s="244"/>
      <c r="IVS6" s="244"/>
      <c r="IVT6" s="244"/>
      <c r="IVU6" s="244"/>
      <c r="IVV6" s="244"/>
      <c r="IVW6" s="244"/>
      <c r="IVX6" s="244"/>
      <c r="IVY6" s="244"/>
      <c r="IVZ6" s="244"/>
      <c r="IWA6" s="244"/>
      <c r="IWB6" s="244"/>
      <c r="IWC6" s="244"/>
      <c r="IWD6" s="244"/>
      <c r="IWE6" s="244"/>
      <c r="IWF6" s="244"/>
      <c r="IWG6" s="244"/>
      <c r="IWH6" s="244"/>
      <c r="IWI6" s="244"/>
      <c r="IWJ6" s="244"/>
      <c r="IWK6" s="244"/>
      <c r="IWL6" s="244"/>
      <c r="IWM6" s="244"/>
      <c r="IWN6" s="244"/>
      <c r="IWO6" s="244"/>
      <c r="IWP6" s="244"/>
      <c r="IWQ6" s="244"/>
      <c r="IWR6" s="244"/>
      <c r="IWS6" s="244"/>
      <c r="IWT6" s="244"/>
      <c r="IWU6" s="244"/>
      <c r="IWV6" s="244"/>
      <c r="IWW6" s="244"/>
      <c r="IWX6" s="244"/>
      <c r="IWY6" s="244"/>
      <c r="IWZ6" s="244"/>
      <c r="IXA6" s="244"/>
      <c r="IXB6" s="244"/>
      <c r="IXC6" s="244"/>
      <c r="IXD6" s="244"/>
      <c r="IXE6" s="244"/>
      <c r="IXF6" s="244"/>
      <c r="IXG6" s="244"/>
      <c r="IXH6" s="244"/>
      <c r="IXI6" s="244"/>
      <c r="IXJ6" s="244"/>
      <c r="IXK6" s="244"/>
      <c r="IXL6" s="244"/>
      <c r="IXM6" s="244"/>
      <c r="IXN6" s="244"/>
      <c r="IXO6" s="244"/>
      <c r="IXP6" s="244"/>
      <c r="IXQ6" s="244"/>
      <c r="IXR6" s="244"/>
      <c r="IXS6" s="244"/>
      <c r="IXT6" s="244"/>
      <c r="IXU6" s="244"/>
      <c r="IXV6" s="244"/>
      <c r="IXW6" s="244"/>
      <c r="IXX6" s="244"/>
      <c r="IXY6" s="244"/>
      <c r="IXZ6" s="244"/>
      <c r="IYA6" s="244"/>
      <c r="IYB6" s="244"/>
      <c r="IYC6" s="244"/>
      <c r="IYD6" s="244"/>
      <c r="IYE6" s="244"/>
      <c r="IYF6" s="244"/>
      <c r="IYG6" s="244"/>
      <c r="IYH6" s="244"/>
      <c r="IYI6" s="244"/>
      <c r="IYJ6" s="244"/>
      <c r="IYK6" s="244"/>
      <c r="IYL6" s="244"/>
      <c r="IYM6" s="244"/>
      <c r="IYN6" s="244"/>
      <c r="IYO6" s="244"/>
      <c r="IYP6" s="244"/>
      <c r="IYQ6" s="244"/>
      <c r="IYR6" s="244"/>
      <c r="IYS6" s="244"/>
      <c r="IYT6" s="244"/>
      <c r="IYU6" s="244"/>
      <c r="IYV6" s="244"/>
      <c r="IYW6" s="244"/>
      <c r="IYX6" s="244"/>
      <c r="IYY6" s="244"/>
      <c r="IYZ6" s="244"/>
      <c r="IZA6" s="244"/>
      <c r="IZB6" s="244"/>
      <c r="IZC6" s="244"/>
      <c r="IZD6" s="244"/>
      <c r="IZE6" s="244"/>
      <c r="IZF6" s="244"/>
      <c r="IZG6" s="244"/>
      <c r="IZH6" s="244"/>
      <c r="IZI6" s="244"/>
      <c r="IZJ6" s="244"/>
      <c r="IZK6" s="244"/>
      <c r="IZL6" s="244"/>
      <c r="IZM6" s="244"/>
      <c r="IZN6" s="244"/>
      <c r="IZO6" s="244"/>
      <c r="IZP6" s="244"/>
      <c r="IZQ6" s="244"/>
      <c r="IZR6" s="244"/>
      <c r="IZS6" s="244"/>
      <c r="IZT6" s="244"/>
      <c r="IZU6" s="244"/>
      <c r="IZV6" s="244"/>
      <c r="IZW6" s="244"/>
      <c r="IZX6" s="244"/>
      <c r="IZY6" s="244"/>
      <c r="IZZ6" s="244"/>
      <c r="JAA6" s="244"/>
      <c r="JAB6" s="244"/>
      <c r="JAC6" s="244"/>
      <c r="JAD6" s="244"/>
      <c r="JAE6" s="244"/>
      <c r="JAF6" s="244"/>
      <c r="JAG6" s="244"/>
      <c r="JAH6" s="244"/>
      <c r="JAI6" s="244"/>
      <c r="JAJ6" s="244"/>
      <c r="JAK6" s="244"/>
      <c r="JAL6" s="244"/>
      <c r="JAM6" s="244"/>
      <c r="JAN6" s="244"/>
      <c r="JAO6" s="244"/>
      <c r="JAP6" s="244"/>
      <c r="JAQ6" s="244"/>
      <c r="JAR6" s="244"/>
      <c r="JAS6" s="244"/>
      <c r="JAT6" s="244"/>
      <c r="JAU6" s="244"/>
      <c r="JAV6" s="244"/>
      <c r="JAW6" s="244"/>
      <c r="JAX6" s="244"/>
      <c r="JAY6" s="244"/>
      <c r="JAZ6" s="244"/>
      <c r="JBA6" s="244"/>
      <c r="JBB6" s="244"/>
      <c r="JBC6" s="244"/>
      <c r="JBD6" s="244"/>
      <c r="JBE6" s="244"/>
      <c r="JBF6" s="244"/>
      <c r="JBG6" s="244"/>
      <c r="JBH6" s="244"/>
      <c r="JBI6" s="244"/>
      <c r="JBJ6" s="244"/>
      <c r="JBK6" s="244"/>
      <c r="JBL6" s="244"/>
      <c r="JBM6" s="244"/>
      <c r="JBN6" s="244"/>
      <c r="JBO6" s="244"/>
      <c r="JBP6" s="244"/>
      <c r="JBQ6" s="244"/>
      <c r="JBR6" s="244"/>
      <c r="JBS6" s="244"/>
      <c r="JBT6" s="244"/>
      <c r="JBU6" s="244"/>
      <c r="JBV6" s="244"/>
      <c r="JBW6" s="244"/>
      <c r="JBX6" s="244"/>
      <c r="JBY6" s="244"/>
      <c r="JBZ6" s="244"/>
      <c r="JCA6" s="244"/>
      <c r="JCB6" s="244"/>
      <c r="JCC6" s="244"/>
      <c r="JCD6" s="244"/>
      <c r="JCE6" s="244"/>
      <c r="JCF6" s="244"/>
      <c r="JCG6" s="244"/>
      <c r="JCH6" s="244"/>
      <c r="JCI6" s="244"/>
      <c r="JCJ6" s="244"/>
      <c r="JCK6" s="244"/>
      <c r="JCL6" s="244"/>
      <c r="JCM6" s="244"/>
      <c r="JCN6" s="244"/>
      <c r="JCO6" s="244"/>
      <c r="JCP6" s="244"/>
      <c r="JCQ6" s="244"/>
      <c r="JCR6" s="244"/>
      <c r="JCS6" s="244"/>
      <c r="JCT6" s="244"/>
      <c r="JCU6" s="244"/>
      <c r="JCV6" s="244"/>
      <c r="JCW6" s="244"/>
      <c r="JCX6" s="244"/>
      <c r="JCY6" s="244"/>
      <c r="JCZ6" s="244"/>
      <c r="JDA6" s="244"/>
      <c r="JDB6" s="244"/>
      <c r="JDC6" s="244"/>
      <c r="JDD6" s="244"/>
      <c r="JDE6" s="244"/>
      <c r="JDF6" s="244"/>
      <c r="JDG6" s="244"/>
      <c r="JDH6" s="244"/>
      <c r="JDI6" s="244"/>
      <c r="JDJ6" s="244"/>
      <c r="JDK6" s="244"/>
      <c r="JDL6" s="244"/>
      <c r="JDM6" s="244"/>
      <c r="JDN6" s="244"/>
      <c r="JDO6" s="244"/>
      <c r="JDP6" s="244"/>
      <c r="JDQ6" s="244"/>
      <c r="JDR6" s="244"/>
      <c r="JDS6" s="244"/>
      <c r="JDT6" s="244"/>
      <c r="JDU6" s="244"/>
      <c r="JDV6" s="244"/>
      <c r="JDW6" s="244"/>
      <c r="JDX6" s="244"/>
      <c r="JDY6" s="244"/>
      <c r="JDZ6" s="244"/>
      <c r="JEA6" s="244"/>
      <c r="JEB6" s="244"/>
      <c r="JEC6" s="244"/>
      <c r="JED6" s="244"/>
      <c r="JEE6" s="244"/>
      <c r="JEF6" s="244"/>
      <c r="JEG6" s="244"/>
      <c r="JEH6" s="244"/>
      <c r="JEI6" s="244"/>
      <c r="JEJ6" s="244"/>
      <c r="JEK6" s="244"/>
      <c r="JEL6" s="244"/>
      <c r="JEM6" s="244"/>
      <c r="JEN6" s="244"/>
      <c r="JEO6" s="244"/>
      <c r="JEP6" s="244"/>
      <c r="JEQ6" s="244"/>
      <c r="JER6" s="244"/>
      <c r="JES6" s="244"/>
      <c r="JET6" s="244"/>
      <c r="JEU6" s="244"/>
      <c r="JEV6" s="244"/>
      <c r="JEW6" s="244"/>
      <c r="JEX6" s="244"/>
      <c r="JEY6" s="244"/>
      <c r="JEZ6" s="244"/>
      <c r="JFA6" s="244"/>
      <c r="JFB6" s="244"/>
      <c r="JFC6" s="244"/>
      <c r="JFD6" s="244"/>
      <c r="JFE6" s="244"/>
      <c r="JFF6" s="244"/>
      <c r="JFG6" s="244"/>
      <c r="JFH6" s="244"/>
      <c r="JFI6" s="244"/>
      <c r="JFJ6" s="244"/>
      <c r="JFK6" s="244"/>
      <c r="JFL6" s="244"/>
      <c r="JFM6" s="244"/>
      <c r="JFN6" s="244"/>
      <c r="JFO6" s="244"/>
      <c r="JFP6" s="244"/>
      <c r="JFQ6" s="244"/>
      <c r="JFR6" s="244"/>
      <c r="JFS6" s="244"/>
      <c r="JFT6" s="244"/>
      <c r="JFU6" s="244"/>
      <c r="JFV6" s="244"/>
      <c r="JFW6" s="244"/>
      <c r="JFX6" s="244"/>
      <c r="JFY6" s="244"/>
      <c r="JFZ6" s="244"/>
      <c r="JGA6" s="244"/>
      <c r="JGB6" s="244"/>
      <c r="JGC6" s="244"/>
      <c r="JGD6" s="244"/>
      <c r="JGE6" s="244"/>
      <c r="JGF6" s="244"/>
      <c r="JGG6" s="244"/>
      <c r="JGH6" s="244"/>
      <c r="JGI6" s="244"/>
      <c r="JGJ6" s="244"/>
      <c r="JGK6" s="244"/>
      <c r="JGL6" s="244"/>
      <c r="JGM6" s="244"/>
      <c r="JGN6" s="244"/>
      <c r="JGO6" s="244"/>
      <c r="JGP6" s="244"/>
      <c r="JGQ6" s="244"/>
      <c r="JGR6" s="244"/>
      <c r="JGS6" s="244"/>
      <c r="JGT6" s="244"/>
      <c r="JGU6" s="244"/>
      <c r="JGV6" s="244"/>
      <c r="JGW6" s="244"/>
      <c r="JGX6" s="244"/>
      <c r="JGY6" s="244"/>
      <c r="JGZ6" s="244"/>
      <c r="JHA6" s="244"/>
      <c r="JHB6" s="244"/>
      <c r="JHC6" s="244"/>
      <c r="JHD6" s="244"/>
      <c r="JHE6" s="244"/>
      <c r="JHF6" s="244"/>
      <c r="JHG6" s="244"/>
      <c r="JHH6" s="244"/>
      <c r="JHI6" s="244"/>
      <c r="JHJ6" s="244"/>
      <c r="JHK6" s="244"/>
      <c r="JHL6" s="244"/>
      <c r="JHM6" s="244"/>
      <c r="JHN6" s="244"/>
      <c r="JHO6" s="244"/>
      <c r="JHP6" s="244"/>
      <c r="JHQ6" s="244"/>
      <c r="JHR6" s="244"/>
      <c r="JHS6" s="244"/>
      <c r="JHT6" s="244"/>
      <c r="JHU6" s="244"/>
      <c r="JHV6" s="244"/>
      <c r="JHW6" s="244"/>
      <c r="JHX6" s="244"/>
      <c r="JHY6" s="244"/>
      <c r="JHZ6" s="244"/>
      <c r="JIA6" s="244"/>
      <c r="JIB6" s="244"/>
      <c r="JIC6" s="244"/>
      <c r="JID6" s="244"/>
      <c r="JIE6" s="244"/>
      <c r="JIF6" s="244"/>
      <c r="JIG6" s="244"/>
      <c r="JIH6" s="244"/>
      <c r="JII6" s="244"/>
      <c r="JIJ6" s="244"/>
      <c r="JIK6" s="244"/>
      <c r="JIL6" s="244"/>
      <c r="JIM6" s="244"/>
      <c r="JIN6" s="244"/>
      <c r="JIO6" s="244"/>
      <c r="JIP6" s="244"/>
      <c r="JIQ6" s="244"/>
      <c r="JIR6" s="244"/>
      <c r="JIS6" s="244"/>
      <c r="JIT6" s="244"/>
      <c r="JIU6" s="244"/>
      <c r="JIV6" s="244"/>
      <c r="JIW6" s="244"/>
      <c r="JIX6" s="244"/>
      <c r="JIY6" s="244"/>
      <c r="JIZ6" s="244"/>
      <c r="JJA6" s="244"/>
      <c r="JJB6" s="244"/>
      <c r="JJC6" s="244"/>
      <c r="JJD6" s="244"/>
      <c r="JJE6" s="244"/>
      <c r="JJF6" s="244"/>
      <c r="JJG6" s="244"/>
      <c r="JJH6" s="244"/>
      <c r="JJI6" s="244"/>
      <c r="JJJ6" s="244"/>
      <c r="JJK6" s="244"/>
      <c r="JJL6" s="244"/>
      <c r="JJM6" s="244"/>
      <c r="JJN6" s="244"/>
      <c r="JJO6" s="244"/>
      <c r="JJP6" s="244"/>
      <c r="JJQ6" s="244"/>
      <c r="JJR6" s="244"/>
      <c r="JJS6" s="244"/>
      <c r="JJT6" s="244"/>
      <c r="JJU6" s="244"/>
      <c r="JJV6" s="244"/>
      <c r="JJW6" s="244"/>
      <c r="JJX6" s="244"/>
      <c r="JJY6" s="244"/>
      <c r="JJZ6" s="244"/>
      <c r="JKA6" s="244"/>
      <c r="JKB6" s="244"/>
      <c r="JKC6" s="244"/>
      <c r="JKD6" s="244"/>
      <c r="JKE6" s="244"/>
      <c r="JKF6" s="244"/>
      <c r="JKG6" s="244"/>
      <c r="JKH6" s="244"/>
      <c r="JKI6" s="244"/>
      <c r="JKJ6" s="244"/>
      <c r="JKK6" s="244"/>
      <c r="JKL6" s="244"/>
      <c r="JKM6" s="244"/>
      <c r="JKN6" s="244"/>
      <c r="JKO6" s="244"/>
      <c r="JKP6" s="244"/>
      <c r="JKQ6" s="244"/>
      <c r="JKR6" s="244"/>
      <c r="JKS6" s="244"/>
      <c r="JKT6" s="244"/>
      <c r="JKU6" s="244"/>
      <c r="JKV6" s="244"/>
      <c r="JKW6" s="244"/>
      <c r="JKX6" s="244"/>
      <c r="JKY6" s="244"/>
      <c r="JKZ6" s="244"/>
      <c r="JLA6" s="244"/>
      <c r="JLB6" s="244"/>
      <c r="JLC6" s="244"/>
      <c r="JLD6" s="244"/>
      <c r="JLE6" s="244"/>
      <c r="JLF6" s="244"/>
      <c r="JLG6" s="244"/>
      <c r="JLH6" s="244"/>
      <c r="JLI6" s="244"/>
      <c r="JLJ6" s="244"/>
      <c r="JLK6" s="244"/>
      <c r="JLL6" s="244"/>
      <c r="JLM6" s="244"/>
      <c r="JLN6" s="244"/>
      <c r="JLO6" s="244"/>
      <c r="JLP6" s="244"/>
      <c r="JLQ6" s="244"/>
      <c r="JLR6" s="244"/>
      <c r="JLS6" s="244"/>
      <c r="JLT6" s="244"/>
      <c r="JLU6" s="244"/>
      <c r="JLV6" s="244"/>
      <c r="JLW6" s="244"/>
      <c r="JLX6" s="244"/>
      <c r="JLY6" s="244"/>
      <c r="JLZ6" s="244"/>
      <c r="JMA6" s="244"/>
      <c r="JMB6" s="244"/>
      <c r="JMC6" s="244"/>
      <c r="JMD6" s="244"/>
      <c r="JME6" s="244"/>
      <c r="JMF6" s="244"/>
      <c r="JMG6" s="244"/>
      <c r="JMH6" s="244"/>
      <c r="JMI6" s="244"/>
      <c r="JMJ6" s="244"/>
      <c r="JMK6" s="244"/>
      <c r="JML6" s="244"/>
      <c r="JMM6" s="244"/>
      <c r="JMN6" s="244"/>
      <c r="JMO6" s="244"/>
      <c r="JMP6" s="244"/>
      <c r="JMQ6" s="244"/>
      <c r="JMR6" s="244"/>
      <c r="JMS6" s="244"/>
      <c r="JMT6" s="244"/>
      <c r="JMU6" s="244"/>
      <c r="JMV6" s="244"/>
      <c r="JMW6" s="244"/>
      <c r="JMX6" s="244"/>
      <c r="JMY6" s="244"/>
      <c r="JMZ6" s="244"/>
      <c r="JNA6" s="244"/>
      <c r="JNB6" s="244"/>
      <c r="JNC6" s="244"/>
      <c r="JND6" s="244"/>
      <c r="JNE6" s="244"/>
      <c r="JNF6" s="244"/>
      <c r="JNG6" s="244"/>
      <c r="JNH6" s="244"/>
      <c r="JNI6" s="244"/>
      <c r="JNJ6" s="244"/>
      <c r="JNK6" s="244"/>
      <c r="JNL6" s="244"/>
      <c r="JNM6" s="244"/>
      <c r="JNN6" s="244"/>
      <c r="JNO6" s="244"/>
      <c r="JNP6" s="244"/>
      <c r="JNQ6" s="244"/>
      <c r="JNR6" s="244"/>
      <c r="JNS6" s="244"/>
      <c r="JNT6" s="244"/>
      <c r="JNU6" s="244"/>
      <c r="JNV6" s="244"/>
      <c r="JNW6" s="244"/>
      <c r="JNX6" s="244"/>
      <c r="JNY6" s="244"/>
      <c r="JNZ6" s="244"/>
      <c r="JOA6" s="244"/>
      <c r="JOB6" s="244"/>
      <c r="JOC6" s="244"/>
      <c r="JOD6" s="244"/>
      <c r="JOE6" s="244"/>
      <c r="JOF6" s="244"/>
      <c r="JOG6" s="244"/>
      <c r="JOH6" s="244"/>
      <c r="JOI6" s="244"/>
      <c r="JOJ6" s="244"/>
      <c r="JOK6" s="244"/>
      <c r="JOL6" s="244"/>
      <c r="JOM6" s="244"/>
      <c r="JON6" s="244"/>
      <c r="JOO6" s="244"/>
      <c r="JOP6" s="244"/>
      <c r="JOQ6" s="244"/>
      <c r="JOR6" s="244"/>
      <c r="JOS6" s="244"/>
      <c r="JOT6" s="244"/>
      <c r="JOU6" s="244"/>
      <c r="JOV6" s="244"/>
      <c r="JOW6" s="244"/>
      <c r="JOX6" s="244"/>
      <c r="JOY6" s="244"/>
      <c r="JOZ6" s="244"/>
      <c r="JPA6" s="244"/>
      <c r="JPB6" s="244"/>
      <c r="JPC6" s="244"/>
      <c r="JPD6" s="244"/>
      <c r="JPE6" s="244"/>
      <c r="JPF6" s="244"/>
      <c r="JPG6" s="244"/>
      <c r="JPH6" s="244"/>
      <c r="JPI6" s="244"/>
      <c r="JPJ6" s="244"/>
      <c r="JPK6" s="244"/>
      <c r="JPL6" s="244"/>
      <c r="JPM6" s="244"/>
      <c r="JPN6" s="244"/>
      <c r="JPO6" s="244"/>
      <c r="JPP6" s="244"/>
      <c r="JPQ6" s="244"/>
      <c r="JPR6" s="244"/>
      <c r="JPS6" s="244"/>
      <c r="JPT6" s="244"/>
      <c r="JPU6" s="244"/>
      <c r="JPV6" s="244"/>
      <c r="JPW6" s="244"/>
      <c r="JPX6" s="244"/>
      <c r="JPY6" s="244"/>
      <c r="JPZ6" s="244"/>
      <c r="JQA6" s="244"/>
      <c r="JQB6" s="244"/>
      <c r="JQC6" s="244"/>
      <c r="JQD6" s="244"/>
      <c r="JQE6" s="244"/>
      <c r="JQF6" s="244"/>
      <c r="JQG6" s="244"/>
      <c r="JQH6" s="244"/>
      <c r="JQI6" s="244"/>
      <c r="JQJ6" s="244"/>
      <c r="JQK6" s="244"/>
      <c r="JQL6" s="244"/>
      <c r="JQM6" s="244"/>
      <c r="JQN6" s="244"/>
      <c r="JQO6" s="244"/>
      <c r="JQP6" s="244"/>
      <c r="JQQ6" s="244"/>
      <c r="JQR6" s="244"/>
      <c r="JQS6" s="244"/>
      <c r="JQT6" s="244"/>
      <c r="JQU6" s="244"/>
      <c r="JQV6" s="244"/>
      <c r="JQW6" s="244"/>
      <c r="JQX6" s="244"/>
      <c r="JQY6" s="244"/>
      <c r="JQZ6" s="244"/>
      <c r="JRA6" s="244"/>
      <c r="JRB6" s="244"/>
      <c r="JRC6" s="244"/>
      <c r="JRD6" s="244"/>
      <c r="JRE6" s="244"/>
      <c r="JRF6" s="244"/>
      <c r="JRG6" s="244"/>
      <c r="JRH6" s="244"/>
      <c r="JRI6" s="244"/>
      <c r="JRJ6" s="244"/>
      <c r="JRK6" s="244"/>
      <c r="JRL6" s="244"/>
      <c r="JRM6" s="244"/>
      <c r="JRN6" s="244"/>
      <c r="JRO6" s="244"/>
      <c r="JRP6" s="244"/>
      <c r="JRQ6" s="244"/>
      <c r="JRR6" s="244"/>
      <c r="JRS6" s="244"/>
      <c r="JRT6" s="244"/>
      <c r="JRU6" s="244"/>
      <c r="JRV6" s="244"/>
      <c r="JRW6" s="244"/>
      <c r="JRX6" s="244"/>
      <c r="JRY6" s="244"/>
      <c r="JRZ6" s="244"/>
      <c r="JSA6" s="244"/>
      <c r="JSB6" s="244"/>
      <c r="JSC6" s="244"/>
      <c r="JSD6" s="244"/>
      <c r="JSE6" s="244"/>
      <c r="JSF6" s="244"/>
      <c r="JSG6" s="244"/>
      <c r="JSH6" s="244"/>
      <c r="JSI6" s="244"/>
      <c r="JSJ6" s="244"/>
      <c r="JSK6" s="244"/>
      <c r="JSL6" s="244"/>
      <c r="JSM6" s="244"/>
      <c r="JSN6" s="244"/>
      <c r="JSO6" s="244"/>
      <c r="JSP6" s="244"/>
      <c r="JSQ6" s="244"/>
      <c r="JSR6" s="244"/>
      <c r="JSS6" s="244"/>
      <c r="JST6" s="244"/>
      <c r="JSU6" s="244"/>
      <c r="JSV6" s="244"/>
      <c r="JSW6" s="244"/>
      <c r="JSX6" s="244"/>
      <c r="JSY6" s="244"/>
      <c r="JSZ6" s="244"/>
      <c r="JTA6" s="244"/>
      <c r="JTB6" s="244"/>
      <c r="JTC6" s="244"/>
      <c r="JTD6" s="244"/>
      <c r="JTE6" s="244"/>
      <c r="JTF6" s="244"/>
      <c r="JTG6" s="244"/>
      <c r="JTH6" s="244"/>
      <c r="JTI6" s="244"/>
      <c r="JTJ6" s="244"/>
      <c r="JTK6" s="244"/>
      <c r="JTL6" s="244"/>
      <c r="JTM6" s="244"/>
      <c r="JTN6" s="244"/>
      <c r="JTO6" s="244"/>
      <c r="JTP6" s="244"/>
      <c r="JTQ6" s="244"/>
      <c r="JTR6" s="244"/>
      <c r="JTS6" s="244"/>
      <c r="JTT6" s="244"/>
      <c r="JTU6" s="244"/>
      <c r="JTV6" s="244"/>
      <c r="JTW6" s="244"/>
      <c r="JTX6" s="244"/>
      <c r="JTY6" s="244"/>
      <c r="JTZ6" s="244"/>
      <c r="JUA6" s="244"/>
      <c r="JUB6" s="244"/>
      <c r="JUC6" s="244"/>
      <c r="JUD6" s="244"/>
      <c r="JUE6" s="244"/>
      <c r="JUF6" s="244"/>
      <c r="JUG6" s="244"/>
      <c r="JUH6" s="244"/>
      <c r="JUI6" s="244"/>
      <c r="JUJ6" s="244"/>
      <c r="JUK6" s="244"/>
      <c r="JUL6" s="244"/>
      <c r="JUM6" s="244"/>
      <c r="JUN6" s="244"/>
      <c r="JUO6" s="244"/>
      <c r="JUP6" s="244"/>
      <c r="JUQ6" s="244"/>
      <c r="JUR6" s="244"/>
      <c r="JUS6" s="244"/>
      <c r="JUT6" s="244"/>
      <c r="JUU6" s="244"/>
      <c r="JUV6" s="244"/>
      <c r="JUW6" s="244"/>
      <c r="JUX6" s="244"/>
      <c r="JUY6" s="244"/>
      <c r="JUZ6" s="244"/>
      <c r="JVA6" s="244"/>
      <c r="JVB6" s="244"/>
      <c r="JVC6" s="244"/>
      <c r="JVD6" s="244"/>
      <c r="JVE6" s="244"/>
      <c r="JVF6" s="244"/>
      <c r="JVG6" s="244"/>
      <c r="JVH6" s="244"/>
      <c r="JVI6" s="244"/>
      <c r="JVJ6" s="244"/>
      <c r="JVK6" s="244"/>
      <c r="JVL6" s="244"/>
      <c r="JVM6" s="244"/>
      <c r="JVN6" s="244"/>
      <c r="JVO6" s="244"/>
      <c r="JVP6" s="244"/>
      <c r="JVQ6" s="244"/>
      <c r="JVR6" s="244"/>
      <c r="JVS6" s="244"/>
      <c r="JVT6" s="244"/>
      <c r="JVU6" s="244"/>
      <c r="JVV6" s="244"/>
      <c r="JVW6" s="244"/>
      <c r="JVX6" s="244"/>
      <c r="JVY6" s="244"/>
      <c r="JVZ6" s="244"/>
      <c r="JWA6" s="244"/>
      <c r="JWB6" s="244"/>
      <c r="JWC6" s="244"/>
      <c r="JWD6" s="244"/>
      <c r="JWE6" s="244"/>
      <c r="JWF6" s="244"/>
      <c r="JWG6" s="244"/>
      <c r="JWH6" s="244"/>
      <c r="JWI6" s="244"/>
      <c r="JWJ6" s="244"/>
      <c r="JWK6" s="244"/>
      <c r="JWL6" s="244"/>
      <c r="JWM6" s="244"/>
      <c r="JWN6" s="244"/>
      <c r="JWO6" s="244"/>
      <c r="JWP6" s="244"/>
      <c r="JWQ6" s="244"/>
      <c r="JWR6" s="244"/>
      <c r="JWS6" s="244"/>
      <c r="JWT6" s="244"/>
      <c r="JWU6" s="244"/>
      <c r="JWV6" s="244"/>
      <c r="JWW6" s="244"/>
      <c r="JWX6" s="244"/>
      <c r="JWY6" s="244"/>
      <c r="JWZ6" s="244"/>
      <c r="JXA6" s="244"/>
      <c r="JXB6" s="244"/>
      <c r="JXC6" s="244"/>
      <c r="JXD6" s="244"/>
      <c r="JXE6" s="244"/>
      <c r="JXF6" s="244"/>
      <c r="JXG6" s="244"/>
      <c r="JXH6" s="244"/>
      <c r="JXI6" s="244"/>
      <c r="JXJ6" s="244"/>
      <c r="JXK6" s="244"/>
      <c r="JXL6" s="244"/>
      <c r="JXM6" s="244"/>
      <c r="JXN6" s="244"/>
      <c r="JXO6" s="244"/>
      <c r="JXP6" s="244"/>
      <c r="JXQ6" s="244"/>
      <c r="JXR6" s="244"/>
      <c r="JXS6" s="244"/>
      <c r="JXT6" s="244"/>
      <c r="JXU6" s="244"/>
      <c r="JXV6" s="244"/>
      <c r="JXW6" s="244"/>
      <c r="JXX6" s="244"/>
      <c r="JXY6" s="244"/>
      <c r="JXZ6" s="244"/>
      <c r="JYA6" s="244"/>
      <c r="JYB6" s="244"/>
      <c r="JYC6" s="244"/>
      <c r="JYD6" s="244"/>
      <c r="JYE6" s="244"/>
      <c r="JYF6" s="244"/>
      <c r="JYG6" s="244"/>
      <c r="JYH6" s="244"/>
      <c r="JYI6" s="244"/>
      <c r="JYJ6" s="244"/>
      <c r="JYK6" s="244"/>
      <c r="JYL6" s="244"/>
      <c r="JYM6" s="244"/>
      <c r="JYN6" s="244"/>
      <c r="JYO6" s="244"/>
      <c r="JYP6" s="244"/>
      <c r="JYQ6" s="244"/>
      <c r="JYR6" s="244"/>
      <c r="JYS6" s="244"/>
      <c r="JYT6" s="244"/>
      <c r="JYU6" s="244"/>
      <c r="JYV6" s="244"/>
      <c r="JYW6" s="244"/>
      <c r="JYX6" s="244"/>
      <c r="JYY6" s="244"/>
      <c r="JYZ6" s="244"/>
      <c r="JZA6" s="244"/>
      <c r="JZB6" s="244"/>
      <c r="JZC6" s="244"/>
      <c r="JZD6" s="244"/>
      <c r="JZE6" s="244"/>
      <c r="JZF6" s="244"/>
      <c r="JZG6" s="244"/>
      <c r="JZH6" s="244"/>
      <c r="JZI6" s="244"/>
      <c r="JZJ6" s="244"/>
      <c r="JZK6" s="244"/>
      <c r="JZL6" s="244"/>
      <c r="JZM6" s="244"/>
      <c r="JZN6" s="244"/>
      <c r="JZO6" s="244"/>
      <c r="JZP6" s="244"/>
      <c r="JZQ6" s="244"/>
      <c r="JZR6" s="244"/>
      <c r="JZS6" s="244"/>
      <c r="JZT6" s="244"/>
      <c r="JZU6" s="244"/>
      <c r="JZV6" s="244"/>
      <c r="JZW6" s="244"/>
      <c r="JZX6" s="244"/>
      <c r="JZY6" s="244"/>
      <c r="JZZ6" s="244"/>
      <c r="KAA6" s="244"/>
      <c r="KAB6" s="244"/>
      <c r="KAC6" s="244"/>
      <c r="KAD6" s="244"/>
      <c r="KAE6" s="244"/>
      <c r="KAF6" s="244"/>
      <c r="KAG6" s="244"/>
      <c r="KAH6" s="244"/>
      <c r="KAI6" s="244"/>
      <c r="KAJ6" s="244"/>
      <c r="KAK6" s="244"/>
      <c r="KAL6" s="244"/>
      <c r="KAM6" s="244"/>
      <c r="KAN6" s="244"/>
      <c r="KAO6" s="244"/>
      <c r="KAP6" s="244"/>
      <c r="KAQ6" s="244"/>
      <c r="KAR6" s="244"/>
      <c r="KAS6" s="244"/>
      <c r="KAT6" s="244"/>
      <c r="KAU6" s="244"/>
      <c r="KAV6" s="244"/>
      <c r="KAW6" s="244"/>
      <c r="KAX6" s="244"/>
      <c r="KAY6" s="244"/>
      <c r="KAZ6" s="244"/>
      <c r="KBA6" s="244"/>
      <c r="KBB6" s="244"/>
      <c r="KBC6" s="244"/>
      <c r="KBD6" s="244"/>
      <c r="KBE6" s="244"/>
      <c r="KBF6" s="244"/>
      <c r="KBG6" s="244"/>
      <c r="KBH6" s="244"/>
      <c r="KBI6" s="244"/>
      <c r="KBJ6" s="244"/>
      <c r="KBK6" s="244"/>
      <c r="KBL6" s="244"/>
      <c r="KBM6" s="244"/>
      <c r="KBN6" s="244"/>
      <c r="KBO6" s="244"/>
      <c r="KBP6" s="244"/>
      <c r="KBQ6" s="244"/>
      <c r="KBR6" s="244"/>
      <c r="KBS6" s="244"/>
      <c r="KBT6" s="244"/>
      <c r="KBU6" s="244"/>
      <c r="KBV6" s="244"/>
      <c r="KBW6" s="244"/>
      <c r="KBX6" s="244"/>
      <c r="KBY6" s="244"/>
      <c r="KBZ6" s="244"/>
      <c r="KCA6" s="244"/>
      <c r="KCB6" s="244"/>
      <c r="KCC6" s="244"/>
      <c r="KCD6" s="244"/>
      <c r="KCE6" s="244"/>
      <c r="KCF6" s="244"/>
      <c r="KCG6" s="244"/>
      <c r="KCH6" s="244"/>
      <c r="KCI6" s="244"/>
      <c r="KCJ6" s="244"/>
      <c r="KCK6" s="244"/>
      <c r="KCL6" s="244"/>
      <c r="KCM6" s="244"/>
      <c r="KCN6" s="244"/>
      <c r="KCO6" s="244"/>
      <c r="KCP6" s="244"/>
      <c r="KCQ6" s="244"/>
      <c r="KCR6" s="244"/>
      <c r="KCS6" s="244"/>
      <c r="KCT6" s="244"/>
      <c r="KCU6" s="244"/>
      <c r="KCV6" s="244"/>
      <c r="KCW6" s="244"/>
      <c r="KCX6" s="244"/>
      <c r="KCY6" s="244"/>
      <c r="KCZ6" s="244"/>
      <c r="KDA6" s="244"/>
      <c r="KDB6" s="244"/>
      <c r="KDC6" s="244"/>
      <c r="KDD6" s="244"/>
      <c r="KDE6" s="244"/>
      <c r="KDF6" s="244"/>
      <c r="KDG6" s="244"/>
      <c r="KDH6" s="244"/>
      <c r="KDI6" s="244"/>
      <c r="KDJ6" s="244"/>
      <c r="KDK6" s="244"/>
      <c r="KDL6" s="244"/>
      <c r="KDM6" s="244"/>
      <c r="KDN6" s="244"/>
      <c r="KDO6" s="244"/>
      <c r="KDP6" s="244"/>
      <c r="KDQ6" s="244"/>
      <c r="KDR6" s="244"/>
      <c r="KDS6" s="244"/>
      <c r="KDT6" s="244"/>
      <c r="KDU6" s="244"/>
      <c r="KDV6" s="244"/>
      <c r="KDW6" s="244"/>
      <c r="KDX6" s="244"/>
      <c r="KDY6" s="244"/>
      <c r="KDZ6" s="244"/>
      <c r="KEA6" s="244"/>
      <c r="KEB6" s="244"/>
      <c r="KEC6" s="244"/>
      <c r="KED6" s="244"/>
      <c r="KEE6" s="244"/>
      <c r="KEF6" s="244"/>
      <c r="KEG6" s="244"/>
      <c r="KEH6" s="244"/>
      <c r="KEI6" s="244"/>
      <c r="KEJ6" s="244"/>
      <c r="KEK6" s="244"/>
      <c r="KEL6" s="244"/>
      <c r="KEM6" s="244"/>
      <c r="KEN6" s="244"/>
      <c r="KEO6" s="244"/>
      <c r="KEP6" s="244"/>
      <c r="KEQ6" s="244"/>
      <c r="KER6" s="244"/>
      <c r="KES6" s="244"/>
      <c r="KET6" s="244"/>
      <c r="KEU6" s="244"/>
      <c r="KEV6" s="244"/>
      <c r="KEW6" s="244"/>
      <c r="KEX6" s="244"/>
      <c r="KEY6" s="244"/>
      <c r="KEZ6" s="244"/>
      <c r="KFA6" s="244"/>
      <c r="KFB6" s="244"/>
      <c r="KFC6" s="244"/>
      <c r="KFD6" s="244"/>
      <c r="KFE6" s="244"/>
      <c r="KFF6" s="244"/>
      <c r="KFG6" s="244"/>
      <c r="KFH6" s="244"/>
      <c r="KFI6" s="244"/>
      <c r="KFJ6" s="244"/>
      <c r="KFK6" s="244"/>
      <c r="KFL6" s="244"/>
      <c r="KFM6" s="244"/>
      <c r="KFN6" s="244"/>
      <c r="KFO6" s="244"/>
      <c r="KFP6" s="244"/>
      <c r="KFQ6" s="244"/>
      <c r="KFR6" s="244"/>
      <c r="KFS6" s="244"/>
      <c r="KFT6" s="244"/>
      <c r="KFU6" s="244"/>
      <c r="KFV6" s="244"/>
      <c r="KFW6" s="244"/>
      <c r="KFX6" s="244"/>
      <c r="KFY6" s="244"/>
      <c r="KFZ6" s="244"/>
      <c r="KGA6" s="244"/>
      <c r="KGB6" s="244"/>
      <c r="KGC6" s="244"/>
      <c r="KGD6" s="244"/>
      <c r="KGE6" s="244"/>
      <c r="KGF6" s="244"/>
      <c r="KGG6" s="244"/>
      <c r="KGH6" s="244"/>
      <c r="KGI6" s="244"/>
      <c r="KGJ6" s="244"/>
      <c r="KGK6" s="244"/>
      <c r="KGL6" s="244"/>
      <c r="KGM6" s="244"/>
      <c r="KGN6" s="244"/>
      <c r="KGO6" s="244"/>
      <c r="KGP6" s="244"/>
      <c r="KGQ6" s="244"/>
      <c r="KGR6" s="244"/>
      <c r="KGS6" s="244"/>
      <c r="KGT6" s="244"/>
      <c r="KGU6" s="244"/>
      <c r="KGV6" s="244"/>
      <c r="KGW6" s="244"/>
      <c r="KGX6" s="244"/>
      <c r="KGY6" s="244"/>
      <c r="KGZ6" s="244"/>
      <c r="KHA6" s="244"/>
      <c r="KHB6" s="244"/>
      <c r="KHC6" s="244"/>
      <c r="KHD6" s="244"/>
      <c r="KHE6" s="244"/>
      <c r="KHF6" s="244"/>
      <c r="KHG6" s="244"/>
      <c r="KHH6" s="244"/>
      <c r="KHI6" s="244"/>
      <c r="KHJ6" s="244"/>
      <c r="KHK6" s="244"/>
      <c r="KHL6" s="244"/>
      <c r="KHM6" s="244"/>
      <c r="KHN6" s="244"/>
      <c r="KHO6" s="244"/>
      <c r="KHP6" s="244"/>
      <c r="KHQ6" s="244"/>
      <c r="KHR6" s="244"/>
      <c r="KHS6" s="244"/>
      <c r="KHT6" s="244"/>
      <c r="KHU6" s="244"/>
      <c r="KHV6" s="244"/>
      <c r="KHW6" s="244"/>
      <c r="KHX6" s="244"/>
      <c r="KHY6" s="244"/>
      <c r="KHZ6" s="244"/>
      <c r="KIA6" s="244"/>
      <c r="KIB6" s="244"/>
      <c r="KIC6" s="244"/>
      <c r="KID6" s="244"/>
      <c r="KIE6" s="244"/>
      <c r="KIF6" s="244"/>
      <c r="KIG6" s="244"/>
      <c r="KIH6" s="244"/>
      <c r="KII6" s="244"/>
      <c r="KIJ6" s="244"/>
      <c r="KIK6" s="244"/>
      <c r="KIL6" s="244"/>
      <c r="KIM6" s="244"/>
      <c r="KIN6" s="244"/>
      <c r="KIO6" s="244"/>
      <c r="KIP6" s="244"/>
      <c r="KIQ6" s="244"/>
      <c r="KIR6" s="244"/>
      <c r="KIS6" s="244"/>
      <c r="KIT6" s="244"/>
      <c r="KIU6" s="244"/>
      <c r="KIV6" s="244"/>
      <c r="KIW6" s="244"/>
      <c r="KIX6" s="244"/>
      <c r="KIY6" s="244"/>
      <c r="KIZ6" s="244"/>
      <c r="KJA6" s="244"/>
      <c r="KJB6" s="244"/>
      <c r="KJC6" s="244"/>
      <c r="KJD6" s="244"/>
      <c r="KJE6" s="244"/>
      <c r="KJF6" s="244"/>
      <c r="KJG6" s="244"/>
      <c r="KJH6" s="244"/>
      <c r="KJI6" s="244"/>
      <c r="KJJ6" s="244"/>
      <c r="KJK6" s="244"/>
      <c r="KJL6" s="244"/>
      <c r="KJM6" s="244"/>
      <c r="KJN6" s="244"/>
      <c r="KJO6" s="244"/>
      <c r="KJP6" s="244"/>
      <c r="KJQ6" s="244"/>
      <c r="KJR6" s="244"/>
      <c r="KJS6" s="244"/>
      <c r="KJT6" s="244"/>
      <c r="KJU6" s="244"/>
      <c r="KJV6" s="244"/>
      <c r="KJW6" s="244"/>
      <c r="KJX6" s="244"/>
      <c r="KJY6" s="244"/>
      <c r="KJZ6" s="244"/>
      <c r="KKA6" s="244"/>
      <c r="KKB6" s="244"/>
      <c r="KKC6" s="244"/>
      <c r="KKD6" s="244"/>
      <c r="KKE6" s="244"/>
      <c r="KKF6" s="244"/>
      <c r="KKG6" s="244"/>
      <c r="KKH6" s="244"/>
      <c r="KKI6" s="244"/>
      <c r="KKJ6" s="244"/>
      <c r="KKK6" s="244"/>
      <c r="KKL6" s="244"/>
      <c r="KKM6" s="244"/>
      <c r="KKN6" s="244"/>
      <c r="KKO6" s="244"/>
      <c r="KKP6" s="244"/>
      <c r="KKQ6" s="244"/>
      <c r="KKR6" s="244"/>
      <c r="KKS6" s="244"/>
      <c r="KKT6" s="244"/>
      <c r="KKU6" s="244"/>
      <c r="KKV6" s="244"/>
      <c r="KKW6" s="244"/>
      <c r="KKX6" s="244"/>
      <c r="KKY6" s="244"/>
      <c r="KKZ6" s="244"/>
      <c r="KLA6" s="244"/>
      <c r="KLB6" s="244"/>
      <c r="KLC6" s="244"/>
      <c r="KLD6" s="244"/>
      <c r="KLE6" s="244"/>
      <c r="KLF6" s="244"/>
      <c r="KLG6" s="244"/>
      <c r="KLH6" s="244"/>
      <c r="KLI6" s="244"/>
      <c r="KLJ6" s="244"/>
      <c r="KLK6" s="244"/>
      <c r="KLL6" s="244"/>
      <c r="KLM6" s="244"/>
      <c r="KLN6" s="244"/>
      <c r="KLO6" s="244"/>
      <c r="KLP6" s="244"/>
      <c r="KLQ6" s="244"/>
      <c r="KLR6" s="244"/>
      <c r="KLS6" s="244"/>
      <c r="KLT6" s="244"/>
      <c r="KLU6" s="244"/>
      <c r="KLV6" s="244"/>
      <c r="KLW6" s="244"/>
      <c r="KLX6" s="244"/>
      <c r="KLY6" s="244"/>
      <c r="KLZ6" s="244"/>
      <c r="KMA6" s="244"/>
      <c r="KMB6" s="244"/>
      <c r="KMC6" s="244"/>
      <c r="KMD6" s="244"/>
      <c r="KME6" s="244"/>
      <c r="KMF6" s="244"/>
      <c r="KMG6" s="244"/>
      <c r="KMH6" s="244"/>
      <c r="KMI6" s="244"/>
      <c r="KMJ6" s="244"/>
      <c r="KMK6" s="244"/>
      <c r="KML6" s="244"/>
      <c r="KMM6" s="244"/>
      <c r="KMN6" s="244"/>
      <c r="KMO6" s="244"/>
      <c r="KMP6" s="244"/>
      <c r="KMQ6" s="244"/>
      <c r="KMR6" s="244"/>
      <c r="KMS6" s="244"/>
      <c r="KMT6" s="244"/>
      <c r="KMU6" s="244"/>
      <c r="KMV6" s="244"/>
      <c r="KMW6" s="244"/>
      <c r="KMX6" s="244"/>
      <c r="KMY6" s="244"/>
      <c r="KMZ6" s="244"/>
      <c r="KNA6" s="244"/>
      <c r="KNB6" s="244"/>
      <c r="KNC6" s="244"/>
      <c r="KND6" s="244"/>
      <c r="KNE6" s="244"/>
      <c r="KNF6" s="244"/>
      <c r="KNG6" s="244"/>
      <c r="KNH6" s="244"/>
      <c r="KNI6" s="244"/>
      <c r="KNJ6" s="244"/>
      <c r="KNK6" s="244"/>
      <c r="KNL6" s="244"/>
      <c r="KNM6" s="244"/>
      <c r="KNN6" s="244"/>
      <c r="KNO6" s="244"/>
      <c r="KNP6" s="244"/>
      <c r="KNQ6" s="244"/>
      <c r="KNR6" s="244"/>
      <c r="KNS6" s="244"/>
      <c r="KNT6" s="244"/>
      <c r="KNU6" s="244"/>
      <c r="KNV6" s="244"/>
      <c r="KNW6" s="244"/>
      <c r="KNX6" s="244"/>
      <c r="KNY6" s="244"/>
      <c r="KNZ6" s="244"/>
      <c r="KOA6" s="244"/>
      <c r="KOB6" s="244"/>
      <c r="KOC6" s="244"/>
      <c r="KOD6" s="244"/>
      <c r="KOE6" s="244"/>
      <c r="KOF6" s="244"/>
      <c r="KOG6" s="244"/>
      <c r="KOH6" s="244"/>
      <c r="KOI6" s="244"/>
      <c r="KOJ6" s="244"/>
      <c r="KOK6" s="244"/>
      <c r="KOL6" s="244"/>
      <c r="KOM6" s="244"/>
      <c r="KON6" s="244"/>
      <c r="KOO6" s="244"/>
      <c r="KOP6" s="244"/>
      <c r="KOQ6" s="244"/>
      <c r="KOR6" s="244"/>
      <c r="KOS6" s="244"/>
      <c r="KOT6" s="244"/>
      <c r="KOU6" s="244"/>
      <c r="KOV6" s="244"/>
      <c r="KOW6" s="244"/>
      <c r="KOX6" s="244"/>
      <c r="KOY6" s="244"/>
      <c r="KOZ6" s="244"/>
      <c r="KPA6" s="244"/>
      <c r="KPB6" s="244"/>
      <c r="KPC6" s="244"/>
      <c r="KPD6" s="244"/>
      <c r="KPE6" s="244"/>
      <c r="KPF6" s="244"/>
      <c r="KPG6" s="244"/>
      <c r="KPH6" s="244"/>
      <c r="KPI6" s="244"/>
      <c r="KPJ6" s="244"/>
      <c r="KPK6" s="244"/>
      <c r="KPL6" s="244"/>
      <c r="KPM6" s="244"/>
      <c r="KPN6" s="244"/>
      <c r="KPO6" s="244"/>
      <c r="KPP6" s="244"/>
      <c r="KPQ6" s="244"/>
      <c r="KPR6" s="244"/>
      <c r="KPS6" s="244"/>
      <c r="KPT6" s="244"/>
      <c r="KPU6" s="244"/>
      <c r="KPV6" s="244"/>
      <c r="KPW6" s="244"/>
      <c r="KPX6" s="244"/>
      <c r="KPY6" s="244"/>
      <c r="KPZ6" s="244"/>
      <c r="KQA6" s="244"/>
      <c r="KQB6" s="244"/>
      <c r="KQC6" s="244"/>
      <c r="KQD6" s="244"/>
      <c r="KQE6" s="244"/>
      <c r="KQF6" s="244"/>
      <c r="KQG6" s="244"/>
      <c r="KQH6" s="244"/>
      <c r="KQI6" s="244"/>
      <c r="KQJ6" s="244"/>
      <c r="KQK6" s="244"/>
      <c r="KQL6" s="244"/>
      <c r="KQM6" s="244"/>
      <c r="KQN6" s="244"/>
      <c r="KQO6" s="244"/>
      <c r="KQP6" s="244"/>
      <c r="KQQ6" s="244"/>
      <c r="KQR6" s="244"/>
      <c r="KQS6" s="244"/>
      <c r="KQT6" s="244"/>
      <c r="KQU6" s="244"/>
      <c r="KQV6" s="244"/>
      <c r="KQW6" s="244"/>
      <c r="KQX6" s="244"/>
      <c r="KQY6" s="244"/>
      <c r="KQZ6" s="244"/>
      <c r="KRA6" s="244"/>
      <c r="KRB6" s="244"/>
      <c r="KRC6" s="244"/>
      <c r="KRD6" s="244"/>
      <c r="KRE6" s="244"/>
      <c r="KRF6" s="244"/>
      <c r="KRG6" s="244"/>
      <c r="KRH6" s="244"/>
      <c r="KRI6" s="244"/>
      <c r="KRJ6" s="244"/>
      <c r="KRK6" s="244"/>
      <c r="KRL6" s="244"/>
      <c r="KRM6" s="244"/>
      <c r="KRN6" s="244"/>
      <c r="KRO6" s="244"/>
      <c r="KRP6" s="244"/>
      <c r="KRQ6" s="244"/>
      <c r="KRR6" s="244"/>
      <c r="KRS6" s="244"/>
      <c r="KRT6" s="244"/>
      <c r="KRU6" s="244"/>
      <c r="KRV6" s="244"/>
      <c r="KRW6" s="244"/>
      <c r="KRX6" s="244"/>
      <c r="KRY6" s="244"/>
      <c r="KRZ6" s="244"/>
      <c r="KSA6" s="244"/>
      <c r="KSB6" s="244"/>
      <c r="KSC6" s="244"/>
      <c r="KSD6" s="244"/>
      <c r="KSE6" s="244"/>
      <c r="KSF6" s="244"/>
      <c r="KSG6" s="244"/>
      <c r="KSH6" s="244"/>
      <c r="KSI6" s="244"/>
      <c r="KSJ6" s="244"/>
      <c r="KSK6" s="244"/>
      <c r="KSL6" s="244"/>
      <c r="KSM6" s="244"/>
      <c r="KSN6" s="244"/>
      <c r="KSO6" s="244"/>
      <c r="KSP6" s="244"/>
      <c r="KSQ6" s="244"/>
      <c r="KSR6" s="244"/>
      <c r="KSS6" s="244"/>
      <c r="KST6" s="244"/>
      <c r="KSU6" s="244"/>
      <c r="KSV6" s="244"/>
      <c r="KSW6" s="244"/>
      <c r="KSX6" s="244"/>
      <c r="KSY6" s="244"/>
      <c r="KSZ6" s="244"/>
      <c r="KTA6" s="244"/>
      <c r="KTB6" s="244"/>
      <c r="KTC6" s="244"/>
      <c r="KTD6" s="244"/>
      <c r="KTE6" s="244"/>
      <c r="KTF6" s="244"/>
      <c r="KTG6" s="244"/>
      <c r="KTH6" s="244"/>
      <c r="KTI6" s="244"/>
      <c r="KTJ6" s="244"/>
      <c r="KTK6" s="244"/>
      <c r="KTL6" s="244"/>
      <c r="KTM6" s="244"/>
      <c r="KTN6" s="244"/>
      <c r="KTO6" s="244"/>
      <c r="KTP6" s="244"/>
      <c r="KTQ6" s="244"/>
      <c r="KTR6" s="244"/>
      <c r="KTS6" s="244"/>
      <c r="KTT6" s="244"/>
      <c r="KTU6" s="244"/>
      <c r="KTV6" s="244"/>
      <c r="KTW6" s="244"/>
      <c r="KTX6" s="244"/>
      <c r="KTY6" s="244"/>
      <c r="KTZ6" s="244"/>
      <c r="KUA6" s="244"/>
      <c r="KUB6" s="244"/>
      <c r="KUC6" s="244"/>
      <c r="KUD6" s="244"/>
      <c r="KUE6" s="244"/>
      <c r="KUF6" s="244"/>
      <c r="KUG6" s="244"/>
      <c r="KUH6" s="244"/>
      <c r="KUI6" s="244"/>
      <c r="KUJ6" s="244"/>
      <c r="KUK6" s="244"/>
      <c r="KUL6" s="244"/>
      <c r="KUM6" s="244"/>
      <c r="KUN6" s="244"/>
      <c r="KUO6" s="244"/>
      <c r="KUP6" s="244"/>
      <c r="KUQ6" s="244"/>
      <c r="KUR6" s="244"/>
      <c r="KUS6" s="244"/>
      <c r="KUT6" s="244"/>
      <c r="KUU6" s="244"/>
      <c r="KUV6" s="244"/>
      <c r="KUW6" s="244"/>
      <c r="KUX6" s="244"/>
      <c r="KUY6" s="244"/>
      <c r="KUZ6" s="244"/>
      <c r="KVA6" s="244"/>
      <c r="KVB6" s="244"/>
      <c r="KVC6" s="244"/>
      <c r="KVD6" s="244"/>
      <c r="KVE6" s="244"/>
      <c r="KVF6" s="244"/>
      <c r="KVG6" s="244"/>
      <c r="KVH6" s="244"/>
      <c r="KVI6" s="244"/>
      <c r="KVJ6" s="244"/>
      <c r="KVK6" s="244"/>
      <c r="KVL6" s="244"/>
      <c r="KVM6" s="244"/>
      <c r="KVN6" s="244"/>
      <c r="KVO6" s="244"/>
      <c r="KVP6" s="244"/>
      <c r="KVQ6" s="244"/>
      <c r="KVR6" s="244"/>
      <c r="KVS6" s="244"/>
      <c r="KVT6" s="244"/>
      <c r="KVU6" s="244"/>
      <c r="KVV6" s="244"/>
      <c r="KVW6" s="244"/>
      <c r="KVX6" s="244"/>
      <c r="KVY6" s="244"/>
      <c r="KVZ6" s="244"/>
      <c r="KWA6" s="244"/>
      <c r="KWB6" s="244"/>
      <c r="KWC6" s="244"/>
      <c r="KWD6" s="244"/>
      <c r="KWE6" s="244"/>
      <c r="KWF6" s="244"/>
      <c r="KWG6" s="244"/>
      <c r="KWH6" s="244"/>
      <c r="KWI6" s="244"/>
      <c r="KWJ6" s="244"/>
      <c r="KWK6" s="244"/>
      <c r="KWL6" s="244"/>
      <c r="KWM6" s="244"/>
      <c r="KWN6" s="244"/>
      <c r="KWO6" s="244"/>
      <c r="KWP6" s="244"/>
      <c r="KWQ6" s="244"/>
      <c r="KWR6" s="244"/>
      <c r="KWS6" s="244"/>
      <c r="KWT6" s="244"/>
      <c r="KWU6" s="244"/>
      <c r="KWV6" s="244"/>
      <c r="KWW6" s="244"/>
      <c r="KWX6" s="244"/>
      <c r="KWY6" s="244"/>
      <c r="KWZ6" s="244"/>
      <c r="KXA6" s="244"/>
      <c r="KXB6" s="244"/>
      <c r="KXC6" s="244"/>
      <c r="KXD6" s="244"/>
      <c r="KXE6" s="244"/>
      <c r="KXF6" s="244"/>
      <c r="KXG6" s="244"/>
      <c r="KXH6" s="244"/>
      <c r="KXI6" s="244"/>
      <c r="KXJ6" s="244"/>
      <c r="KXK6" s="244"/>
      <c r="KXL6" s="244"/>
      <c r="KXM6" s="244"/>
      <c r="KXN6" s="244"/>
      <c r="KXO6" s="244"/>
      <c r="KXP6" s="244"/>
      <c r="KXQ6" s="244"/>
      <c r="KXR6" s="244"/>
      <c r="KXS6" s="244"/>
      <c r="KXT6" s="244"/>
      <c r="KXU6" s="244"/>
      <c r="KXV6" s="244"/>
      <c r="KXW6" s="244"/>
      <c r="KXX6" s="244"/>
      <c r="KXY6" s="244"/>
      <c r="KXZ6" s="244"/>
      <c r="KYA6" s="244"/>
      <c r="KYB6" s="244"/>
      <c r="KYC6" s="244"/>
      <c r="KYD6" s="244"/>
      <c r="KYE6" s="244"/>
      <c r="KYF6" s="244"/>
      <c r="KYG6" s="244"/>
      <c r="KYH6" s="244"/>
      <c r="KYI6" s="244"/>
      <c r="KYJ6" s="244"/>
      <c r="KYK6" s="244"/>
      <c r="KYL6" s="244"/>
      <c r="KYM6" s="244"/>
      <c r="KYN6" s="244"/>
      <c r="KYO6" s="244"/>
      <c r="KYP6" s="244"/>
      <c r="KYQ6" s="244"/>
      <c r="KYR6" s="244"/>
      <c r="KYS6" s="244"/>
      <c r="KYT6" s="244"/>
      <c r="KYU6" s="244"/>
      <c r="KYV6" s="244"/>
      <c r="KYW6" s="244"/>
      <c r="KYX6" s="244"/>
      <c r="KYY6" s="244"/>
      <c r="KYZ6" s="244"/>
      <c r="KZA6" s="244"/>
      <c r="KZB6" s="244"/>
      <c r="KZC6" s="244"/>
      <c r="KZD6" s="244"/>
      <c r="KZE6" s="244"/>
      <c r="KZF6" s="244"/>
      <c r="KZG6" s="244"/>
      <c r="KZH6" s="244"/>
      <c r="KZI6" s="244"/>
      <c r="KZJ6" s="244"/>
      <c r="KZK6" s="244"/>
      <c r="KZL6" s="244"/>
      <c r="KZM6" s="244"/>
      <c r="KZN6" s="244"/>
      <c r="KZO6" s="244"/>
      <c r="KZP6" s="244"/>
      <c r="KZQ6" s="244"/>
      <c r="KZR6" s="244"/>
      <c r="KZS6" s="244"/>
      <c r="KZT6" s="244"/>
      <c r="KZU6" s="244"/>
      <c r="KZV6" s="244"/>
      <c r="KZW6" s="244"/>
      <c r="KZX6" s="244"/>
      <c r="KZY6" s="244"/>
      <c r="KZZ6" s="244"/>
      <c r="LAA6" s="244"/>
      <c r="LAB6" s="244"/>
      <c r="LAC6" s="244"/>
      <c r="LAD6" s="244"/>
      <c r="LAE6" s="244"/>
      <c r="LAF6" s="244"/>
      <c r="LAG6" s="244"/>
      <c r="LAH6" s="244"/>
      <c r="LAI6" s="244"/>
      <c r="LAJ6" s="244"/>
      <c r="LAK6" s="244"/>
      <c r="LAL6" s="244"/>
      <c r="LAM6" s="244"/>
      <c r="LAN6" s="244"/>
      <c r="LAO6" s="244"/>
      <c r="LAP6" s="244"/>
      <c r="LAQ6" s="244"/>
      <c r="LAR6" s="244"/>
      <c r="LAS6" s="244"/>
      <c r="LAT6" s="244"/>
      <c r="LAU6" s="244"/>
      <c r="LAV6" s="244"/>
      <c r="LAW6" s="244"/>
      <c r="LAX6" s="244"/>
      <c r="LAY6" s="244"/>
      <c r="LAZ6" s="244"/>
      <c r="LBA6" s="244"/>
      <c r="LBB6" s="244"/>
      <c r="LBC6" s="244"/>
      <c r="LBD6" s="244"/>
      <c r="LBE6" s="244"/>
      <c r="LBF6" s="244"/>
      <c r="LBG6" s="244"/>
      <c r="LBH6" s="244"/>
      <c r="LBI6" s="244"/>
      <c r="LBJ6" s="244"/>
      <c r="LBK6" s="244"/>
      <c r="LBL6" s="244"/>
      <c r="LBM6" s="244"/>
      <c r="LBN6" s="244"/>
      <c r="LBO6" s="244"/>
      <c r="LBP6" s="244"/>
      <c r="LBQ6" s="244"/>
      <c r="LBR6" s="244"/>
      <c r="LBS6" s="244"/>
      <c r="LBT6" s="244"/>
      <c r="LBU6" s="244"/>
      <c r="LBV6" s="244"/>
      <c r="LBW6" s="244"/>
      <c r="LBX6" s="244"/>
      <c r="LBY6" s="244"/>
      <c r="LBZ6" s="244"/>
      <c r="LCA6" s="244"/>
      <c r="LCB6" s="244"/>
      <c r="LCC6" s="244"/>
      <c r="LCD6" s="244"/>
      <c r="LCE6" s="244"/>
      <c r="LCF6" s="244"/>
      <c r="LCG6" s="244"/>
      <c r="LCH6" s="244"/>
      <c r="LCI6" s="244"/>
      <c r="LCJ6" s="244"/>
      <c r="LCK6" s="244"/>
      <c r="LCL6" s="244"/>
      <c r="LCM6" s="244"/>
      <c r="LCN6" s="244"/>
      <c r="LCO6" s="244"/>
      <c r="LCP6" s="244"/>
      <c r="LCQ6" s="244"/>
      <c r="LCR6" s="244"/>
      <c r="LCS6" s="244"/>
      <c r="LCT6" s="244"/>
      <c r="LCU6" s="244"/>
      <c r="LCV6" s="244"/>
      <c r="LCW6" s="244"/>
      <c r="LCX6" s="244"/>
      <c r="LCY6" s="244"/>
      <c r="LCZ6" s="244"/>
      <c r="LDA6" s="244"/>
      <c r="LDB6" s="244"/>
      <c r="LDC6" s="244"/>
      <c r="LDD6" s="244"/>
      <c r="LDE6" s="244"/>
      <c r="LDF6" s="244"/>
      <c r="LDG6" s="244"/>
      <c r="LDH6" s="244"/>
      <c r="LDI6" s="244"/>
      <c r="LDJ6" s="244"/>
      <c r="LDK6" s="244"/>
      <c r="LDL6" s="244"/>
      <c r="LDM6" s="244"/>
      <c r="LDN6" s="244"/>
      <c r="LDO6" s="244"/>
      <c r="LDP6" s="244"/>
      <c r="LDQ6" s="244"/>
      <c r="LDR6" s="244"/>
      <c r="LDS6" s="244"/>
      <c r="LDT6" s="244"/>
      <c r="LDU6" s="244"/>
      <c r="LDV6" s="244"/>
      <c r="LDW6" s="244"/>
      <c r="LDX6" s="244"/>
      <c r="LDY6" s="244"/>
      <c r="LDZ6" s="244"/>
      <c r="LEA6" s="244"/>
      <c r="LEB6" s="244"/>
      <c r="LEC6" s="244"/>
      <c r="LED6" s="244"/>
      <c r="LEE6" s="244"/>
      <c r="LEF6" s="244"/>
      <c r="LEG6" s="244"/>
      <c r="LEH6" s="244"/>
      <c r="LEI6" s="244"/>
      <c r="LEJ6" s="244"/>
      <c r="LEK6" s="244"/>
      <c r="LEL6" s="244"/>
      <c r="LEM6" s="244"/>
      <c r="LEN6" s="244"/>
      <c r="LEO6" s="244"/>
      <c r="LEP6" s="244"/>
      <c r="LEQ6" s="244"/>
      <c r="LER6" s="244"/>
      <c r="LES6" s="244"/>
      <c r="LET6" s="244"/>
      <c r="LEU6" s="244"/>
      <c r="LEV6" s="244"/>
      <c r="LEW6" s="244"/>
      <c r="LEX6" s="244"/>
      <c r="LEY6" s="244"/>
      <c r="LEZ6" s="244"/>
      <c r="LFA6" s="244"/>
      <c r="LFB6" s="244"/>
      <c r="LFC6" s="244"/>
      <c r="LFD6" s="244"/>
      <c r="LFE6" s="244"/>
      <c r="LFF6" s="244"/>
      <c r="LFG6" s="244"/>
      <c r="LFH6" s="244"/>
      <c r="LFI6" s="244"/>
      <c r="LFJ6" s="244"/>
      <c r="LFK6" s="244"/>
      <c r="LFL6" s="244"/>
      <c r="LFM6" s="244"/>
      <c r="LFN6" s="244"/>
      <c r="LFO6" s="244"/>
      <c r="LFP6" s="244"/>
      <c r="LFQ6" s="244"/>
      <c r="LFR6" s="244"/>
      <c r="LFS6" s="244"/>
      <c r="LFT6" s="244"/>
      <c r="LFU6" s="244"/>
      <c r="LFV6" s="244"/>
      <c r="LFW6" s="244"/>
      <c r="LFX6" s="244"/>
      <c r="LFY6" s="244"/>
      <c r="LFZ6" s="244"/>
      <c r="LGA6" s="244"/>
      <c r="LGB6" s="244"/>
      <c r="LGC6" s="244"/>
      <c r="LGD6" s="244"/>
      <c r="LGE6" s="244"/>
      <c r="LGF6" s="244"/>
      <c r="LGG6" s="244"/>
      <c r="LGH6" s="244"/>
      <c r="LGI6" s="244"/>
      <c r="LGJ6" s="244"/>
      <c r="LGK6" s="244"/>
      <c r="LGL6" s="244"/>
      <c r="LGM6" s="244"/>
      <c r="LGN6" s="244"/>
      <c r="LGO6" s="244"/>
      <c r="LGP6" s="244"/>
      <c r="LGQ6" s="244"/>
      <c r="LGR6" s="244"/>
      <c r="LGS6" s="244"/>
      <c r="LGT6" s="244"/>
      <c r="LGU6" s="244"/>
      <c r="LGV6" s="244"/>
      <c r="LGW6" s="244"/>
      <c r="LGX6" s="244"/>
      <c r="LGY6" s="244"/>
      <c r="LGZ6" s="244"/>
      <c r="LHA6" s="244"/>
      <c r="LHB6" s="244"/>
      <c r="LHC6" s="244"/>
      <c r="LHD6" s="244"/>
      <c r="LHE6" s="244"/>
      <c r="LHF6" s="244"/>
      <c r="LHG6" s="244"/>
      <c r="LHH6" s="244"/>
      <c r="LHI6" s="244"/>
      <c r="LHJ6" s="244"/>
      <c r="LHK6" s="244"/>
      <c r="LHL6" s="244"/>
      <c r="LHM6" s="244"/>
      <c r="LHN6" s="244"/>
      <c r="LHO6" s="244"/>
      <c r="LHP6" s="244"/>
      <c r="LHQ6" s="244"/>
      <c r="LHR6" s="244"/>
      <c r="LHS6" s="244"/>
      <c r="LHT6" s="244"/>
      <c r="LHU6" s="244"/>
      <c r="LHV6" s="244"/>
      <c r="LHW6" s="244"/>
      <c r="LHX6" s="244"/>
      <c r="LHY6" s="244"/>
      <c r="LHZ6" s="244"/>
      <c r="LIA6" s="244"/>
      <c r="LIB6" s="244"/>
      <c r="LIC6" s="244"/>
      <c r="LID6" s="244"/>
      <c r="LIE6" s="244"/>
      <c r="LIF6" s="244"/>
      <c r="LIG6" s="244"/>
      <c r="LIH6" s="244"/>
      <c r="LII6" s="244"/>
      <c r="LIJ6" s="244"/>
      <c r="LIK6" s="244"/>
      <c r="LIL6" s="244"/>
      <c r="LIM6" s="244"/>
      <c r="LIN6" s="244"/>
      <c r="LIO6" s="244"/>
      <c r="LIP6" s="244"/>
      <c r="LIQ6" s="244"/>
      <c r="LIR6" s="244"/>
      <c r="LIS6" s="244"/>
      <c r="LIT6" s="244"/>
      <c r="LIU6" s="244"/>
      <c r="LIV6" s="244"/>
      <c r="LIW6" s="244"/>
      <c r="LIX6" s="244"/>
      <c r="LIY6" s="244"/>
      <c r="LIZ6" s="244"/>
      <c r="LJA6" s="244"/>
      <c r="LJB6" s="244"/>
      <c r="LJC6" s="244"/>
      <c r="LJD6" s="244"/>
      <c r="LJE6" s="244"/>
      <c r="LJF6" s="244"/>
      <c r="LJG6" s="244"/>
      <c r="LJH6" s="244"/>
      <c r="LJI6" s="244"/>
      <c r="LJJ6" s="244"/>
      <c r="LJK6" s="244"/>
      <c r="LJL6" s="244"/>
      <c r="LJM6" s="244"/>
      <c r="LJN6" s="244"/>
      <c r="LJO6" s="244"/>
      <c r="LJP6" s="244"/>
      <c r="LJQ6" s="244"/>
      <c r="LJR6" s="244"/>
      <c r="LJS6" s="244"/>
      <c r="LJT6" s="244"/>
      <c r="LJU6" s="244"/>
      <c r="LJV6" s="244"/>
      <c r="LJW6" s="244"/>
      <c r="LJX6" s="244"/>
      <c r="LJY6" s="244"/>
      <c r="LJZ6" s="244"/>
      <c r="LKA6" s="244"/>
      <c r="LKB6" s="244"/>
      <c r="LKC6" s="244"/>
      <c r="LKD6" s="244"/>
      <c r="LKE6" s="244"/>
      <c r="LKF6" s="244"/>
      <c r="LKG6" s="244"/>
      <c r="LKH6" s="244"/>
      <c r="LKI6" s="244"/>
      <c r="LKJ6" s="244"/>
      <c r="LKK6" s="244"/>
      <c r="LKL6" s="244"/>
      <c r="LKM6" s="244"/>
      <c r="LKN6" s="244"/>
      <c r="LKO6" s="244"/>
      <c r="LKP6" s="244"/>
      <c r="LKQ6" s="244"/>
      <c r="LKR6" s="244"/>
      <c r="LKS6" s="244"/>
      <c r="LKT6" s="244"/>
      <c r="LKU6" s="244"/>
      <c r="LKV6" s="244"/>
      <c r="LKW6" s="244"/>
      <c r="LKX6" s="244"/>
      <c r="LKY6" s="244"/>
      <c r="LKZ6" s="244"/>
      <c r="LLA6" s="244"/>
      <c r="LLB6" s="244"/>
      <c r="LLC6" s="244"/>
      <c r="LLD6" s="244"/>
      <c r="LLE6" s="244"/>
      <c r="LLF6" s="244"/>
      <c r="LLG6" s="244"/>
      <c r="LLH6" s="244"/>
      <c r="LLI6" s="244"/>
      <c r="LLJ6" s="244"/>
      <c r="LLK6" s="244"/>
      <c r="LLL6" s="244"/>
      <c r="LLM6" s="244"/>
      <c r="LLN6" s="244"/>
      <c r="LLO6" s="244"/>
      <c r="LLP6" s="244"/>
      <c r="LLQ6" s="244"/>
      <c r="LLR6" s="244"/>
      <c r="LLS6" s="244"/>
      <c r="LLT6" s="244"/>
      <c r="LLU6" s="244"/>
      <c r="LLV6" s="244"/>
      <c r="LLW6" s="244"/>
      <c r="LLX6" s="244"/>
      <c r="LLY6" s="244"/>
      <c r="LLZ6" s="244"/>
      <c r="LMA6" s="244"/>
      <c r="LMB6" s="244"/>
      <c r="LMC6" s="244"/>
      <c r="LMD6" s="244"/>
      <c r="LME6" s="244"/>
      <c r="LMF6" s="244"/>
      <c r="LMG6" s="244"/>
      <c r="LMH6" s="244"/>
      <c r="LMI6" s="244"/>
      <c r="LMJ6" s="244"/>
      <c r="LMK6" s="244"/>
      <c r="LML6" s="244"/>
      <c r="LMM6" s="244"/>
      <c r="LMN6" s="244"/>
      <c r="LMO6" s="244"/>
      <c r="LMP6" s="244"/>
      <c r="LMQ6" s="244"/>
      <c r="LMR6" s="244"/>
      <c r="LMS6" s="244"/>
      <c r="LMT6" s="244"/>
      <c r="LMU6" s="244"/>
      <c r="LMV6" s="244"/>
      <c r="LMW6" s="244"/>
      <c r="LMX6" s="244"/>
      <c r="LMY6" s="244"/>
      <c r="LMZ6" s="244"/>
      <c r="LNA6" s="244"/>
      <c r="LNB6" s="244"/>
      <c r="LNC6" s="244"/>
      <c r="LND6" s="244"/>
      <c r="LNE6" s="244"/>
      <c r="LNF6" s="244"/>
      <c r="LNG6" s="244"/>
      <c r="LNH6" s="244"/>
      <c r="LNI6" s="244"/>
      <c r="LNJ6" s="244"/>
      <c r="LNK6" s="244"/>
      <c r="LNL6" s="244"/>
      <c r="LNM6" s="244"/>
      <c r="LNN6" s="244"/>
      <c r="LNO6" s="244"/>
      <c r="LNP6" s="244"/>
      <c r="LNQ6" s="244"/>
      <c r="LNR6" s="244"/>
      <c r="LNS6" s="244"/>
      <c r="LNT6" s="244"/>
      <c r="LNU6" s="244"/>
      <c r="LNV6" s="244"/>
      <c r="LNW6" s="244"/>
      <c r="LNX6" s="244"/>
      <c r="LNY6" s="244"/>
      <c r="LNZ6" s="244"/>
      <c r="LOA6" s="244"/>
      <c r="LOB6" s="244"/>
      <c r="LOC6" s="244"/>
      <c r="LOD6" s="244"/>
      <c r="LOE6" s="244"/>
      <c r="LOF6" s="244"/>
      <c r="LOG6" s="244"/>
      <c r="LOH6" s="244"/>
      <c r="LOI6" s="244"/>
      <c r="LOJ6" s="244"/>
      <c r="LOK6" s="244"/>
      <c r="LOL6" s="244"/>
      <c r="LOM6" s="244"/>
      <c r="LON6" s="244"/>
      <c r="LOO6" s="244"/>
      <c r="LOP6" s="244"/>
      <c r="LOQ6" s="244"/>
      <c r="LOR6" s="244"/>
      <c r="LOS6" s="244"/>
      <c r="LOT6" s="244"/>
      <c r="LOU6" s="244"/>
      <c r="LOV6" s="244"/>
      <c r="LOW6" s="244"/>
      <c r="LOX6" s="244"/>
      <c r="LOY6" s="244"/>
      <c r="LOZ6" s="244"/>
      <c r="LPA6" s="244"/>
      <c r="LPB6" s="244"/>
      <c r="LPC6" s="244"/>
      <c r="LPD6" s="244"/>
      <c r="LPE6" s="244"/>
      <c r="LPF6" s="244"/>
      <c r="LPG6" s="244"/>
      <c r="LPH6" s="244"/>
      <c r="LPI6" s="244"/>
      <c r="LPJ6" s="244"/>
      <c r="LPK6" s="244"/>
      <c r="LPL6" s="244"/>
      <c r="LPM6" s="244"/>
      <c r="LPN6" s="244"/>
      <c r="LPO6" s="244"/>
      <c r="LPP6" s="244"/>
      <c r="LPQ6" s="244"/>
      <c r="LPR6" s="244"/>
      <c r="LPS6" s="244"/>
      <c r="LPT6" s="244"/>
      <c r="LPU6" s="244"/>
      <c r="LPV6" s="244"/>
      <c r="LPW6" s="244"/>
      <c r="LPX6" s="244"/>
      <c r="LPY6" s="244"/>
      <c r="LPZ6" s="244"/>
      <c r="LQA6" s="244"/>
      <c r="LQB6" s="244"/>
      <c r="LQC6" s="244"/>
      <c r="LQD6" s="244"/>
      <c r="LQE6" s="244"/>
      <c r="LQF6" s="244"/>
      <c r="LQG6" s="244"/>
      <c r="LQH6" s="244"/>
      <c r="LQI6" s="244"/>
      <c r="LQJ6" s="244"/>
      <c r="LQK6" s="244"/>
      <c r="LQL6" s="244"/>
      <c r="LQM6" s="244"/>
      <c r="LQN6" s="244"/>
      <c r="LQO6" s="244"/>
      <c r="LQP6" s="244"/>
      <c r="LQQ6" s="244"/>
      <c r="LQR6" s="244"/>
      <c r="LQS6" s="244"/>
      <c r="LQT6" s="244"/>
      <c r="LQU6" s="244"/>
      <c r="LQV6" s="244"/>
      <c r="LQW6" s="244"/>
      <c r="LQX6" s="244"/>
      <c r="LQY6" s="244"/>
      <c r="LQZ6" s="244"/>
      <c r="LRA6" s="244"/>
      <c r="LRB6" s="244"/>
      <c r="LRC6" s="244"/>
      <c r="LRD6" s="244"/>
      <c r="LRE6" s="244"/>
      <c r="LRF6" s="244"/>
      <c r="LRG6" s="244"/>
      <c r="LRH6" s="244"/>
      <c r="LRI6" s="244"/>
      <c r="LRJ6" s="244"/>
      <c r="LRK6" s="244"/>
      <c r="LRL6" s="244"/>
      <c r="LRM6" s="244"/>
      <c r="LRN6" s="244"/>
      <c r="LRO6" s="244"/>
      <c r="LRP6" s="244"/>
      <c r="LRQ6" s="244"/>
      <c r="LRR6" s="244"/>
      <c r="LRS6" s="244"/>
      <c r="LRT6" s="244"/>
      <c r="LRU6" s="244"/>
      <c r="LRV6" s="244"/>
      <c r="LRW6" s="244"/>
      <c r="LRX6" s="244"/>
      <c r="LRY6" s="244"/>
      <c r="LRZ6" s="244"/>
      <c r="LSA6" s="244"/>
      <c r="LSB6" s="244"/>
      <c r="LSC6" s="244"/>
      <c r="LSD6" s="244"/>
      <c r="LSE6" s="244"/>
      <c r="LSF6" s="244"/>
      <c r="LSG6" s="244"/>
      <c r="LSH6" s="244"/>
      <c r="LSI6" s="244"/>
      <c r="LSJ6" s="244"/>
      <c r="LSK6" s="244"/>
      <c r="LSL6" s="244"/>
      <c r="LSM6" s="244"/>
      <c r="LSN6" s="244"/>
      <c r="LSO6" s="244"/>
      <c r="LSP6" s="244"/>
      <c r="LSQ6" s="244"/>
      <c r="LSR6" s="244"/>
      <c r="LSS6" s="244"/>
      <c r="LST6" s="244"/>
      <c r="LSU6" s="244"/>
      <c r="LSV6" s="244"/>
      <c r="LSW6" s="244"/>
      <c r="LSX6" s="244"/>
      <c r="LSY6" s="244"/>
      <c r="LSZ6" s="244"/>
      <c r="LTA6" s="244"/>
      <c r="LTB6" s="244"/>
      <c r="LTC6" s="244"/>
      <c r="LTD6" s="244"/>
      <c r="LTE6" s="244"/>
      <c r="LTF6" s="244"/>
      <c r="LTG6" s="244"/>
      <c r="LTH6" s="244"/>
      <c r="LTI6" s="244"/>
      <c r="LTJ6" s="244"/>
      <c r="LTK6" s="244"/>
      <c r="LTL6" s="244"/>
      <c r="LTM6" s="244"/>
      <c r="LTN6" s="244"/>
      <c r="LTO6" s="244"/>
      <c r="LTP6" s="244"/>
      <c r="LTQ6" s="244"/>
      <c r="LTR6" s="244"/>
      <c r="LTS6" s="244"/>
      <c r="LTT6" s="244"/>
      <c r="LTU6" s="244"/>
      <c r="LTV6" s="244"/>
      <c r="LTW6" s="244"/>
      <c r="LTX6" s="244"/>
      <c r="LTY6" s="244"/>
      <c r="LTZ6" s="244"/>
      <c r="LUA6" s="244"/>
      <c r="LUB6" s="244"/>
      <c r="LUC6" s="244"/>
      <c r="LUD6" s="244"/>
      <c r="LUE6" s="244"/>
      <c r="LUF6" s="244"/>
      <c r="LUG6" s="244"/>
      <c r="LUH6" s="244"/>
      <c r="LUI6" s="244"/>
      <c r="LUJ6" s="244"/>
      <c r="LUK6" s="244"/>
      <c r="LUL6" s="244"/>
      <c r="LUM6" s="244"/>
      <c r="LUN6" s="244"/>
      <c r="LUO6" s="244"/>
      <c r="LUP6" s="244"/>
      <c r="LUQ6" s="244"/>
      <c r="LUR6" s="244"/>
      <c r="LUS6" s="244"/>
      <c r="LUT6" s="244"/>
      <c r="LUU6" s="244"/>
      <c r="LUV6" s="244"/>
      <c r="LUW6" s="244"/>
      <c r="LUX6" s="244"/>
      <c r="LUY6" s="244"/>
      <c r="LUZ6" s="244"/>
      <c r="LVA6" s="244"/>
      <c r="LVB6" s="244"/>
      <c r="LVC6" s="244"/>
      <c r="LVD6" s="244"/>
      <c r="LVE6" s="244"/>
      <c r="LVF6" s="244"/>
      <c r="LVG6" s="244"/>
      <c r="LVH6" s="244"/>
      <c r="LVI6" s="244"/>
      <c r="LVJ6" s="244"/>
      <c r="LVK6" s="244"/>
      <c r="LVL6" s="244"/>
      <c r="LVM6" s="244"/>
      <c r="LVN6" s="244"/>
      <c r="LVO6" s="244"/>
      <c r="LVP6" s="244"/>
      <c r="LVQ6" s="244"/>
      <c r="LVR6" s="244"/>
      <c r="LVS6" s="244"/>
      <c r="LVT6" s="244"/>
      <c r="LVU6" s="244"/>
      <c r="LVV6" s="244"/>
      <c r="LVW6" s="244"/>
      <c r="LVX6" s="244"/>
      <c r="LVY6" s="244"/>
      <c r="LVZ6" s="244"/>
      <c r="LWA6" s="244"/>
      <c r="LWB6" s="244"/>
      <c r="LWC6" s="244"/>
      <c r="LWD6" s="244"/>
      <c r="LWE6" s="244"/>
      <c r="LWF6" s="244"/>
      <c r="LWG6" s="244"/>
      <c r="LWH6" s="244"/>
      <c r="LWI6" s="244"/>
      <c r="LWJ6" s="244"/>
      <c r="LWK6" s="244"/>
      <c r="LWL6" s="244"/>
      <c r="LWM6" s="244"/>
      <c r="LWN6" s="244"/>
      <c r="LWO6" s="244"/>
      <c r="LWP6" s="244"/>
      <c r="LWQ6" s="244"/>
      <c r="LWR6" s="244"/>
      <c r="LWS6" s="244"/>
      <c r="LWT6" s="244"/>
      <c r="LWU6" s="244"/>
      <c r="LWV6" s="244"/>
      <c r="LWW6" s="244"/>
      <c r="LWX6" s="244"/>
      <c r="LWY6" s="244"/>
      <c r="LWZ6" s="244"/>
      <c r="LXA6" s="244"/>
      <c r="LXB6" s="244"/>
      <c r="LXC6" s="244"/>
      <c r="LXD6" s="244"/>
      <c r="LXE6" s="244"/>
      <c r="LXF6" s="244"/>
      <c r="LXG6" s="244"/>
      <c r="LXH6" s="244"/>
      <c r="LXI6" s="244"/>
      <c r="LXJ6" s="244"/>
      <c r="LXK6" s="244"/>
      <c r="LXL6" s="244"/>
      <c r="LXM6" s="244"/>
      <c r="LXN6" s="244"/>
      <c r="LXO6" s="244"/>
      <c r="LXP6" s="244"/>
      <c r="LXQ6" s="244"/>
      <c r="LXR6" s="244"/>
      <c r="LXS6" s="244"/>
      <c r="LXT6" s="244"/>
      <c r="LXU6" s="244"/>
      <c r="LXV6" s="244"/>
      <c r="LXW6" s="244"/>
      <c r="LXX6" s="244"/>
      <c r="LXY6" s="244"/>
      <c r="LXZ6" s="244"/>
      <c r="LYA6" s="244"/>
      <c r="LYB6" s="244"/>
      <c r="LYC6" s="244"/>
      <c r="LYD6" s="244"/>
      <c r="LYE6" s="244"/>
      <c r="LYF6" s="244"/>
      <c r="LYG6" s="244"/>
      <c r="LYH6" s="244"/>
      <c r="LYI6" s="244"/>
      <c r="LYJ6" s="244"/>
      <c r="LYK6" s="244"/>
      <c r="LYL6" s="244"/>
      <c r="LYM6" s="244"/>
      <c r="LYN6" s="244"/>
      <c r="LYO6" s="244"/>
      <c r="LYP6" s="244"/>
      <c r="LYQ6" s="244"/>
      <c r="LYR6" s="244"/>
      <c r="LYS6" s="244"/>
      <c r="LYT6" s="244"/>
      <c r="LYU6" s="244"/>
      <c r="LYV6" s="244"/>
      <c r="LYW6" s="244"/>
      <c r="LYX6" s="244"/>
      <c r="LYY6" s="244"/>
      <c r="LYZ6" s="244"/>
      <c r="LZA6" s="244"/>
      <c r="LZB6" s="244"/>
      <c r="LZC6" s="244"/>
      <c r="LZD6" s="244"/>
      <c r="LZE6" s="244"/>
      <c r="LZF6" s="244"/>
      <c r="LZG6" s="244"/>
      <c r="LZH6" s="244"/>
      <c r="LZI6" s="244"/>
      <c r="LZJ6" s="244"/>
      <c r="LZK6" s="244"/>
      <c r="LZL6" s="244"/>
      <c r="LZM6" s="244"/>
      <c r="LZN6" s="244"/>
      <c r="LZO6" s="244"/>
      <c r="LZP6" s="244"/>
      <c r="LZQ6" s="244"/>
      <c r="LZR6" s="244"/>
      <c r="LZS6" s="244"/>
      <c r="LZT6" s="244"/>
      <c r="LZU6" s="244"/>
      <c r="LZV6" s="244"/>
      <c r="LZW6" s="244"/>
      <c r="LZX6" s="244"/>
      <c r="LZY6" s="244"/>
      <c r="LZZ6" s="244"/>
      <c r="MAA6" s="244"/>
      <c r="MAB6" s="244"/>
      <c r="MAC6" s="244"/>
      <c r="MAD6" s="244"/>
      <c r="MAE6" s="244"/>
      <c r="MAF6" s="244"/>
      <c r="MAG6" s="244"/>
      <c r="MAH6" s="244"/>
      <c r="MAI6" s="244"/>
      <c r="MAJ6" s="244"/>
      <c r="MAK6" s="244"/>
      <c r="MAL6" s="244"/>
      <c r="MAM6" s="244"/>
      <c r="MAN6" s="244"/>
      <c r="MAO6" s="244"/>
      <c r="MAP6" s="244"/>
      <c r="MAQ6" s="244"/>
      <c r="MAR6" s="244"/>
      <c r="MAS6" s="244"/>
      <c r="MAT6" s="244"/>
      <c r="MAU6" s="244"/>
      <c r="MAV6" s="244"/>
      <c r="MAW6" s="244"/>
      <c r="MAX6" s="244"/>
      <c r="MAY6" s="244"/>
      <c r="MAZ6" s="244"/>
      <c r="MBA6" s="244"/>
      <c r="MBB6" s="244"/>
      <c r="MBC6" s="244"/>
      <c r="MBD6" s="244"/>
      <c r="MBE6" s="244"/>
      <c r="MBF6" s="244"/>
      <c r="MBG6" s="244"/>
      <c r="MBH6" s="244"/>
      <c r="MBI6" s="244"/>
      <c r="MBJ6" s="244"/>
      <c r="MBK6" s="244"/>
      <c r="MBL6" s="244"/>
      <c r="MBM6" s="244"/>
      <c r="MBN6" s="244"/>
      <c r="MBO6" s="244"/>
      <c r="MBP6" s="244"/>
      <c r="MBQ6" s="244"/>
      <c r="MBR6" s="244"/>
      <c r="MBS6" s="244"/>
      <c r="MBT6" s="244"/>
      <c r="MBU6" s="244"/>
      <c r="MBV6" s="244"/>
      <c r="MBW6" s="244"/>
      <c r="MBX6" s="244"/>
      <c r="MBY6" s="244"/>
      <c r="MBZ6" s="244"/>
      <c r="MCA6" s="244"/>
      <c r="MCB6" s="244"/>
      <c r="MCC6" s="244"/>
      <c r="MCD6" s="244"/>
      <c r="MCE6" s="244"/>
      <c r="MCF6" s="244"/>
      <c r="MCG6" s="244"/>
      <c r="MCH6" s="244"/>
      <c r="MCI6" s="244"/>
      <c r="MCJ6" s="244"/>
      <c r="MCK6" s="244"/>
      <c r="MCL6" s="244"/>
      <c r="MCM6" s="244"/>
      <c r="MCN6" s="244"/>
      <c r="MCO6" s="244"/>
      <c r="MCP6" s="244"/>
      <c r="MCQ6" s="244"/>
      <c r="MCR6" s="244"/>
      <c r="MCS6" s="244"/>
      <c r="MCT6" s="244"/>
      <c r="MCU6" s="244"/>
      <c r="MCV6" s="244"/>
      <c r="MCW6" s="244"/>
      <c r="MCX6" s="244"/>
      <c r="MCY6" s="244"/>
      <c r="MCZ6" s="244"/>
      <c r="MDA6" s="244"/>
      <c r="MDB6" s="244"/>
      <c r="MDC6" s="244"/>
      <c r="MDD6" s="244"/>
      <c r="MDE6" s="244"/>
      <c r="MDF6" s="244"/>
      <c r="MDG6" s="244"/>
      <c r="MDH6" s="244"/>
      <c r="MDI6" s="244"/>
      <c r="MDJ6" s="244"/>
      <c r="MDK6" s="244"/>
      <c r="MDL6" s="244"/>
      <c r="MDM6" s="244"/>
      <c r="MDN6" s="244"/>
      <c r="MDO6" s="244"/>
      <c r="MDP6" s="244"/>
      <c r="MDQ6" s="244"/>
      <c r="MDR6" s="244"/>
      <c r="MDS6" s="244"/>
      <c r="MDT6" s="244"/>
      <c r="MDU6" s="244"/>
      <c r="MDV6" s="244"/>
      <c r="MDW6" s="244"/>
      <c r="MDX6" s="244"/>
      <c r="MDY6" s="244"/>
      <c r="MDZ6" s="244"/>
      <c r="MEA6" s="244"/>
      <c r="MEB6" s="244"/>
      <c r="MEC6" s="244"/>
      <c r="MED6" s="244"/>
      <c r="MEE6" s="244"/>
      <c r="MEF6" s="244"/>
      <c r="MEG6" s="244"/>
      <c r="MEH6" s="244"/>
      <c r="MEI6" s="244"/>
      <c r="MEJ6" s="244"/>
      <c r="MEK6" s="244"/>
      <c r="MEL6" s="244"/>
      <c r="MEM6" s="244"/>
      <c r="MEN6" s="244"/>
      <c r="MEO6" s="244"/>
      <c r="MEP6" s="244"/>
      <c r="MEQ6" s="244"/>
      <c r="MER6" s="244"/>
      <c r="MES6" s="244"/>
      <c r="MET6" s="244"/>
      <c r="MEU6" s="244"/>
      <c r="MEV6" s="244"/>
      <c r="MEW6" s="244"/>
      <c r="MEX6" s="244"/>
      <c r="MEY6" s="244"/>
      <c r="MEZ6" s="244"/>
      <c r="MFA6" s="244"/>
      <c r="MFB6" s="244"/>
      <c r="MFC6" s="244"/>
      <c r="MFD6" s="244"/>
      <c r="MFE6" s="244"/>
      <c r="MFF6" s="244"/>
      <c r="MFG6" s="244"/>
      <c r="MFH6" s="244"/>
      <c r="MFI6" s="244"/>
      <c r="MFJ6" s="244"/>
      <c r="MFK6" s="244"/>
      <c r="MFL6" s="244"/>
      <c r="MFM6" s="244"/>
      <c r="MFN6" s="244"/>
      <c r="MFO6" s="244"/>
      <c r="MFP6" s="244"/>
      <c r="MFQ6" s="244"/>
      <c r="MFR6" s="244"/>
      <c r="MFS6" s="244"/>
      <c r="MFT6" s="244"/>
      <c r="MFU6" s="244"/>
      <c r="MFV6" s="244"/>
      <c r="MFW6" s="244"/>
      <c r="MFX6" s="244"/>
      <c r="MFY6" s="244"/>
      <c r="MFZ6" s="244"/>
      <c r="MGA6" s="244"/>
      <c r="MGB6" s="244"/>
      <c r="MGC6" s="244"/>
      <c r="MGD6" s="244"/>
      <c r="MGE6" s="244"/>
      <c r="MGF6" s="244"/>
      <c r="MGG6" s="244"/>
      <c r="MGH6" s="244"/>
      <c r="MGI6" s="244"/>
      <c r="MGJ6" s="244"/>
      <c r="MGK6" s="244"/>
      <c r="MGL6" s="244"/>
      <c r="MGM6" s="244"/>
      <c r="MGN6" s="244"/>
      <c r="MGO6" s="244"/>
      <c r="MGP6" s="244"/>
      <c r="MGQ6" s="244"/>
      <c r="MGR6" s="244"/>
      <c r="MGS6" s="244"/>
      <c r="MGT6" s="244"/>
      <c r="MGU6" s="244"/>
      <c r="MGV6" s="244"/>
      <c r="MGW6" s="244"/>
      <c r="MGX6" s="244"/>
      <c r="MGY6" s="244"/>
      <c r="MGZ6" s="244"/>
      <c r="MHA6" s="244"/>
      <c r="MHB6" s="244"/>
      <c r="MHC6" s="244"/>
      <c r="MHD6" s="244"/>
      <c r="MHE6" s="244"/>
      <c r="MHF6" s="244"/>
      <c r="MHG6" s="244"/>
      <c r="MHH6" s="244"/>
      <c r="MHI6" s="244"/>
      <c r="MHJ6" s="244"/>
      <c r="MHK6" s="244"/>
      <c r="MHL6" s="244"/>
      <c r="MHM6" s="244"/>
      <c r="MHN6" s="244"/>
      <c r="MHO6" s="244"/>
      <c r="MHP6" s="244"/>
      <c r="MHQ6" s="244"/>
      <c r="MHR6" s="244"/>
      <c r="MHS6" s="244"/>
      <c r="MHT6" s="244"/>
      <c r="MHU6" s="244"/>
      <c r="MHV6" s="244"/>
      <c r="MHW6" s="244"/>
      <c r="MHX6" s="244"/>
      <c r="MHY6" s="244"/>
      <c r="MHZ6" s="244"/>
      <c r="MIA6" s="244"/>
      <c r="MIB6" s="244"/>
      <c r="MIC6" s="244"/>
      <c r="MID6" s="244"/>
      <c r="MIE6" s="244"/>
      <c r="MIF6" s="244"/>
      <c r="MIG6" s="244"/>
      <c r="MIH6" s="244"/>
      <c r="MII6" s="244"/>
      <c r="MIJ6" s="244"/>
      <c r="MIK6" s="244"/>
      <c r="MIL6" s="244"/>
      <c r="MIM6" s="244"/>
      <c r="MIN6" s="244"/>
      <c r="MIO6" s="244"/>
      <c r="MIP6" s="244"/>
      <c r="MIQ6" s="244"/>
      <c r="MIR6" s="244"/>
      <c r="MIS6" s="244"/>
      <c r="MIT6" s="244"/>
      <c r="MIU6" s="244"/>
      <c r="MIV6" s="244"/>
      <c r="MIW6" s="244"/>
      <c r="MIX6" s="244"/>
      <c r="MIY6" s="244"/>
      <c r="MIZ6" s="244"/>
      <c r="MJA6" s="244"/>
      <c r="MJB6" s="244"/>
      <c r="MJC6" s="244"/>
      <c r="MJD6" s="244"/>
      <c r="MJE6" s="244"/>
      <c r="MJF6" s="244"/>
      <c r="MJG6" s="244"/>
      <c r="MJH6" s="244"/>
      <c r="MJI6" s="244"/>
      <c r="MJJ6" s="244"/>
      <c r="MJK6" s="244"/>
      <c r="MJL6" s="244"/>
      <c r="MJM6" s="244"/>
      <c r="MJN6" s="244"/>
      <c r="MJO6" s="244"/>
      <c r="MJP6" s="244"/>
      <c r="MJQ6" s="244"/>
      <c r="MJR6" s="244"/>
      <c r="MJS6" s="244"/>
      <c r="MJT6" s="244"/>
      <c r="MJU6" s="244"/>
      <c r="MJV6" s="244"/>
      <c r="MJW6" s="244"/>
      <c r="MJX6" s="244"/>
      <c r="MJY6" s="244"/>
      <c r="MJZ6" s="244"/>
      <c r="MKA6" s="244"/>
      <c r="MKB6" s="244"/>
      <c r="MKC6" s="244"/>
      <c r="MKD6" s="244"/>
      <c r="MKE6" s="244"/>
      <c r="MKF6" s="244"/>
      <c r="MKG6" s="244"/>
      <c r="MKH6" s="244"/>
      <c r="MKI6" s="244"/>
      <c r="MKJ6" s="244"/>
      <c r="MKK6" s="244"/>
      <c r="MKL6" s="244"/>
      <c r="MKM6" s="244"/>
      <c r="MKN6" s="244"/>
      <c r="MKO6" s="244"/>
      <c r="MKP6" s="244"/>
      <c r="MKQ6" s="244"/>
      <c r="MKR6" s="244"/>
      <c r="MKS6" s="244"/>
      <c r="MKT6" s="244"/>
      <c r="MKU6" s="244"/>
      <c r="MKV6" s="244"/>
      <c r="MKW6" s="244"/>
      <c r="MKX6" s="244"/>
      <c r="MKY6" s="244"/>
      <c r="MKZ6" s="244"/>
      <c r="MLA6" s="244"/>
      <c r="MLB6" s="244"/>
      <c r="MLC6" s="244"/>
      <c r="MLD6" s="244"/>
      <c r="MLE6" s="244"/>
      <c r="MLF6" s="244"/>
      <c r="MLG6" s="244"/>
      <c r="MLH6" s="244"/>
      <c r="MLI6" s="244"/>
      <c r="MLJ6" s="244"/>
      <c r="MLK6" s="244"/>
      <c r="MLL6" s="244"/>
      <c r="MLM6" s="244"/>
      <c r="MLN6" s="244"/>
      <c r="MLO6" s="244"/>
      <c r="MLP6" s="244"/>
      <c r="MLQ6" s="244"/>
      <c r="MLR6" s="244"/>
      <c r="MLS6" s="244"/>
      <c r="MLT6" s="244"/>
      <c r="MLU6" s="244"/>
      <c r="MLV6" s="244"/>
      <c r="MLW6" s="244"/>
      <c r="MLX6" s="244"/>
      <c r="MLY6" s="244"/>
      <c r="MLZ6" s="244"/>
      <c r="MMA6" s="244"/>
      <c r="MMB6" s="244"/>
      <c r="MMC6" s="244"/>
      <c r="MMD6" s="244"/>
      <c r="MME6" s="244"/>
      <c r="MMF6" s="244"/>
      <c r="MMG6" s="244"/>
      <c r="MMH6" s="244"/>
      <c r="MMI6" s="244"/>
      <c r="MMJ6" s="244"/>
      <c r="MMK6" s="244"/>
      <c r="MML6" s="244"/>
      <c r="MMM6" s="244"/>
      <c r="MMN6" s="244"/>
      <c r="MMO6" s="244"/>
      <c r="MMP6" s="244"/>
      <c r="MMQ6" s="244"/>
      <c r="MMR6" s="244"/>
      <c r="MMS6" s="244"/>
      <c r="MMT6" s="244"/>
      <c r="MMU6" s="244"/>
      <c r="MMV6" s="244"/>
      <c r="MMW6" s="244"/>
      <c r="MMX6" s="244"/>
      <c r="MMY6" s="244"/>
      <c r="MMZ6" s="244"/>
      <c r="MNA6" s="244"/>
      <c r="MNB6" s="244"/>
      <c r="MNC6" s="244"/>
      <c r="MND6" s="244"/>
      <c r="MNE6" s="244"/>
      <c r="MNF6" s="244"/>
      <c r="MNG6" s="244"/>
      <c r="MNH6" s="244"/>
      <c r="MNI6" s="244"/>
      <c r="MNJ6" s="244"/>
      <c r="MNK6" s="244"/>
      <c r="MNL6" s="244"/>
      <c r="MNM6" s="244"/>
      <c r="MNN6" s="244"/>
      <c r="MNO6" s="244"/>
      <c r="MNP6" s="244"/>
      <c r="MNQ6" s="244"/>
      <c r="MNR6" s="244"/>
      <c r="MNS6" s="244"/>
      <c r="MNT6" s="244"/>
      <c r="MNU6" s="244"/>
      <c r="MNV6" s="244"/>
      <c r="MNW6" s="244"/>
      <c r="MNX6" s="244"/>
      <c r="MNY6" s="244"/>
      <c r="MNZ6" s="244"/>
      <c r="MOA6" s="244"/>
      <c r="MOB6" s="244"/>
      <c r="MOC6" s="244"/>
      <c r="MOD6" s="244"/>
      <c r="MOE6" s="244"/>
      <c r="MOF6" s="244"/>
      <c r="MOG6" s="244"/>
      <c r="MOH6" s="244"/>
      <c r="MOI6" s="244"/>
      <c r="MOJ6" s="244"/>
      <c r="MOK6" s="244"/>
      <c r="MOL6" s="244"/>
      <c r="MOM6" s="244"/>
      <c r="MON6" s="244"/>
      <c r="MOO6" s="244"/>
      <c r="MOP6" s="244"/>
      <c r="MOQ6" s="244"/>
      <c r="MOR6" s="244"/>
      <c r="MOS6" s="244"/>
      <c r="MOT6" s="244"/>
      <c r="MOU6" s="244"/>
      <c r="MOV6" s="244"/>
      <c r="MOW6" s="244"/>
      <c r="MOX6" s="244"/>
      <c r="MOY6" s="244"/>
      <c r="MOZ6" s="244"/>
      <c r="MPA6" s="244"/>
      <c r="MPB6" s="244"/>
      <c r="MPC6" s="244"/>
      <c r="MPD6" s="244"/>
      <c r="MPE6" s="244"/>
      <c r="MPF6" s="244"/>
      <c r="MPG6" s="244"/>
      <c r="MPH6" s="244"/>
      <c r="MPI6" s="244"/>
      <c r="MPJ6" s="244"/>
      <c r="MPK6" s="244"/>
      <c r="MPL6" s="244"/>
      <c r="MPM6" s="244"/>
      <c r="MPN6" s="244"/>
      <c r="MPO6" s="244"/>
      <c r="MPP6" s="244"/>
      <c r="MPQ6" s="244"/>
      <c r="MPR6" s="244"/>
      <c r="MPS6" s="244"/>
      <c r="MPT6" s="244"/>
      <c r="MPU6" s="244"/>
      <c r="MPV6" s="244"/>
      <c r="MPW6" s="244"/>
      <c r="MPX6" s="244"/>
      <c r="MPY6" s="244"/>
      <c r="MPZ6" s="244"/>
      <c r="MQA6" s="244"/>
      <c r="MQB6" s="244"/>
      <c r="MQC6" s="244"/>
      <c r="MQD6" s="244"/>
      <c r="MQE6" s="244"/>
      <c r="MQF6" s="244"/>
      <c r="MQG6" s="244"/>
      <c r="MQH6" s="244"/>
      <c r="MQI6" s="244"/>
      <c r="MQJ6" s="244"/>
      <c r="MQK6" s="244"/>
      <c r="MQL6" s="244"/>
      <c r="MQM6" s="244"/>
      <c r="MQN6" s="244"/>
      <c r="MQO6" s="244"/>
      <c r="MQP6" s="244"/>
      <c r="MQQ6" s="244"/>
      <c r="MQR6" s="244"/>
      <c r="MQS6" s="244"/>
      <c r="MQT6" s="244"/>
      <c r="MQU6" s="244"/>
      <c r="MQV6" s="244"/>
      <c r="MQW6" s="244"/>
      <c r="MQX6" s="244"/>
      <c r="MQY6" s="244"/>
      <c r="MQZ6" s="244"/>
      <c r="MRA6" s="244"/>
      <c r="MRB6" s="244"/>
      <c r="MRC6" s="244"/>
      <c r="MRD6" s="244"/>
      <c r="MRE6" s="244"/>
      <c r="MRF6" s="244"/>
      <c r="MRG6" s="244"/>
      <c r="MRH6" s="244"/>
      <c r="MRI6" s="244"/>
      <c r="MRJ6" s="244"/>
      <c r="MRK6" s="244"/>
      <c r="MRL6" s="244"/>
      <c r="MRM6" s="244"/>
      <c r="MRN6" s="244"/>
      <c r="MRO6" s="244"/>
      <c r="MRP6" s="244"/>
      <c r="MRQ6" s="244"/>
      <c r="MRR6" s="244"/>
      <c r="MRS6" s="244"/>
      <c r="MRT6" s="244"/>
      <c r="MRU6" s="244"/>
      <c r="MRV6" s="244"/>
      <c r="MRW6" s="244"/>
      <c r="MRX6" s="244"/>
      <c r="MRY6" s="244"/>
      <c r="MRZ6" s="244"/>
      <c r="MSA6" s="244"/>
      <c r="MSB6" s="244"/>
      <c r="MSC6" s="244"/>
      <c r="MSD6" s="244"/>
      <c r="MSE6" s="244"/>
      <c r="MSF6" s="244"/>
      <c r="MSG6" s="244"/>
      <c r="MSH6" s="244"/>
      <c r="MSI6" s="244"/>
      <c r="MSJ6" s="244"/>
      <c r="MSK6" s="244"/>
      <c r="MSL6" s="244"/>
      <c r="MSM6" s="244"/>
      <c r="MSN6" s="244"/>
      <c r="MSO6" s="244"/>
      <c r="MSP6" s="244"/>
      <c r="MSQ6" s="244"/>
      <c r="MSR6" s="244"/>
      <c r="MSS6" s="244"/>
      <c r="MST6" s="244"/>
      <c r="MSU6" s="244"/>
      <c r="MSV6" s="244"/>
      <c r="MSW6" s="244"/>
      <c r="MSX6" s="244"/>
      <c r="MSY6" s="244"/>
      <c r="MSZ6" s="244"/>
      <c r="MTA6" s="244"/>
      <c r="MTB6" s="244"/>
      <c r="MTC6" s="244"/>
      <c r="MTD6" s="244"/>
      <c r="MTE6" s="244"/>
      <c r="MTF6" s="244"/>
      <c r="MTG6" s="244"/>
      <c r="MTH6" s="244"/>
      <c r="MTI6" s="244"/>
      <c r="MTJ6" s="244"/>
      <c r="MTK6" s="244"/>
      <c r="MTL6" s="244"/>
      <c r="MTM6" s="244"/>
      <c r="MTN6" s="244"/>
      <c r="MTO6" s="244"/>
      <c r="MTP6" s="244"/>
      <c r="MTQ6" s="244"/>
      <c r="MTR6" s="244"/>
      <c r="MTS6" s="244"/>
      <c r="MTT6" s="244"/>
      <c r="MTU6" s="244"/>
      <c r="MTV6" s="244"/>
      <c r="MTW6" s="244"/>
      <c r="MTX6" s="244"/>
      <c r="MTY6" s="244"/>
      <c r="MTZ6" s="244"/>
      <c r="MUA6" s="244"/>
      <c r="MUB6" s="244"/>
      <c r="MUC6" s="244"/>
      <c r="MUD6" s="244"/>
      <c r="MUE6" s="244"/>
      <c r="MUF6" s="244"/>
      <c r="MUG6" s="244"/>
      <c r="MUH6" s="244"/>
      <c r="MUI6" s="244"/>
      <c r="MUJ6" s="244"/>
      <c r="MUK6" s="244"/>
      <c r="MUL6" s="244"/>
      <c r="MUM6" s="244"/>
      <c r="MUN6" s="244"/>
      <c r="MUO6" s="244"/>
      <c r="MUP6" s="244"/>
      <c r="MUQ6" s="244"/>
      <c r="MUR6" s="244"/>
      <c r="MUS6" s="244"/>
      <c r="MUT6" s="244"/>
      <c r="MUU6" s="244"/>
      <c r="MUV6" s="244"/>
      <c r="MUW6" s="244"/>
      <c r="MUX6" s="244"/>
      <c r="MUY6" s="244"/>
      <c r="MUZ6" s="244"/>
      <c r="MVA6" s="244"/>
      <c r="MVB6" s="244"/>
      <c r="MVC6" s="244"/>
      <c r="MVD6" s="244"/>
      <c r="MVE6" s="244"/>
      <c r="MVF6" s="244"/>
      <c r="MVG6" s="244"/>
      <c r="MVH6" s="244"/>
      <c r="MVI6" s="244"/>
      <c r="MVJ6" s="244"/>
      <c r="MVK6" s="244"/>
      <c r="MVL6" s="244"/>
      <c r="MVM6" s="244"/>
      <c r="MVN6" s="244"/>
      <c r="MVO6" s="244"/>
      <c r="MVP6" s="244"/>
      <c r="MVQ6" s="244"/>
      <c r="MVR6" s="244"/>
      <c r="MVS6" s="244"/>
      <c r="MVT6" s="244"/>
      <c r="MVU6" s="244"/>
      <c r="MVV6" s="244"/>
      <c r="MVW6" s="244"/>
      <c r="MVX6" s="244"/>
      <c r="MVY6" s="244"/>
      <c r="MVZ6" s="244"/>
      <c r="MWA6" s="244"/>
      <c r="MWB6" s="244"/>
      <c r="MWC6" s="244"/>
      <c r="MWD6" s="244"/>
      <c r="MWE6" s="244"/>
      <c r="MWF6" s="244"/>
      <c r="MWG6" s="244"/>
      <c r="MWH6" s="244"/>
      <c r="MWI6" s="244"/>
      <c r="MWJ6" s="244"/>
      <c r="MWK6" s="244"/>
      <c r="MWL6" s="244"/>
      <c r="MWM6" s="244"/>
      <c r="MWN6" s="244"/>
      <c r="MWO6" s="244"/>
      <c r="MWP6" s="244"/>
      <c r="MWQ6" s="244"/>
      <c r="MWR6" s="244"/>
      <c r="MWS6" s="244"/>
      <c r="MWT6" s="244"/>
      <c r="MWU6" s="244"/>
      <c r="MWV6" s="244"/>
      <c r="MWW6" s="244"/>
      <c r="MWX6" s="244"/>
      <c r="MWY6" s="244"/>
      <c r="MWZ6" s="244"/>
      <c r="MXA6" s="244"/>
      <c r="MXB6" s="244"/>
      <c r="MXC6" s="244"/>
      <c r="MXD6" s="244"/>
      <c r="MXE6" s="244"/>
      <c r="MXF6" s="244"/>
      <c r="MXG6" s="244"/>
      <c r="MXH6" s="244"/>
      <c r="MXI6" s="244"/>
      <c r="MXJ6" s="244"/>
      <c r="MXK6" s="244"/>
      <c r="MXL6" s="244"/>
      <c r="MXM6" s="244"/>
      <c r="MXN6" s="244"/>
      <c r="MXO6" s="244"/>
      <c r="MXP6" s="244"/>
      <c r="MXQ6" s="244"/>
      <c r="MXR6" s="244"/>
      <c r="MXS6" s="244"/>
      <c r="MXT6" s="244"/>
      <c r="MXU6" s="244"/>
      <c r="MXV6" s="244"/>
      <c r="MXW6" s="244"/>
      <c r="MXX6" s="244"/>
      <c r="MXY6" s="244"/>
      <c r="MXZ6" s="244"/>
      <c r="MYA6" s="244"/>
      <c r="MYB6" s="244"/>
      <c r="MYC6" s="244"/>
      <c r="MYD6" s="244"/>
      <c r="MYE6" s="244"/>
      <c r="MYF6" s="244"/>
      <c r="MYG6" s="244"/>
      <c r="MYH6" s="244"/>
      <c r="MYI6" s="244"/>
      <c r="MYJ6" s="244"/>
      <c r="MYK6" s="244"/>
      <c r="MYL6" s="244"/>
      <c r="MYM6" s="244"/>
      <c r="MYN6" s="244"/>
      <c r="MYO6" s="244"/>
      <c r="MYP6" s="244"/>
      <c r="MYQ6" s="244"/>
      <c r="MYR6" s="244"/>
      <c r="MYS6" s="244"/>
      <c r="MYT6" s="244"/>
      <c r="MYU6" s="244"/>
      <c r="MYV6" s="244"/>
      <c r="MYW6" s="244"/>
      <c r="MYX6" s="244"/>
      <c r="MYY6" s="244"/>
      <c r="MYZ6" s="244"/>
      <c r="MZA6" s="244"/>
      <c r="MZB6" s="244"/>
      <c r="MZC6" s="244"/>
      <c r="MZD6" s="244"/>
      <c r="MZE6" s="244"/>
      <c r="MZF6" s="244"/>
      <c r="MZG6" s="244"/>
      <c r="MZH6" s="244"/>
      <c r="MZI6" s="244"/>
      <c r="MZJ6" s="244"/>
      <c r="MZK6" s="244"/>
      <c r="MZL6" s="244"/>
      <c r="MZM6" s="244"/>
      <c r="MZN6" s="244"/>
      <c r="MZO6" s="244"/>
      <c r="MZP6" s="244"/>
      <c r="MZQ6" s="244"/>
      <c r="MZR6" s="244"/>
      <c r="MZS6" s="244"/>
      <c r="MZT6" s="244"/>
      <c r="MZU6" s="244"/>
      <c r="MZV6" s="244"/>
      <c r="MZW6" s="244"/>
      <c r="MZX6" s="244"/>
      <c r="MZY6" s="244"/>
      <c r="MZZ6" s="244"/>
      <c r="NAA6" s="244"/>
      <c r="NAB6" s="244"/>
      <c r="NAC6" s="244"/>
      <c r="NAD6" s="244"/>
      <c r="NAE6" s="244"/>
      <c r="NAF6" s="244"/>
      <c r="NAG6" s="244"/>
      <c r="NAH6" s="244"/>
      <c r="NAI6" s="244"/>
      <c r="NAJ6" s="244"/>
      <c r="NAK6" s="244"/>
      <c r="NAL6" s="244"/>
      <c r="NAM6" s="244"/>
      <c r="NAN6" s="244"/>
      <c r="NAO6" s="244"/>
      <c r="NAP6" s="244"/>
      <c r="NAQ6" s="244"/>
      <c r="NAR6" s="244"/>
      <c r="NAS6" s="244"/>
      <c r="NAT6" s="244"/>
      <c r="NAU6" s="244"/>
      <c r="NAV6" s="244"/>
      <c r="NAW6" s="244"/>
      <c r="NAX6" s="244"/>
      <c r="NAY6" s="244"/>
      <c r="NAZ6" s="244"/>
      <c r="NBA6" s="244"/>
      <c r="NBB6" s="244"/>
      <c r="NBC6" s="244"/>
      <c r="NBD6" s="244"/>
      <c r="NBE6" s="244"/>
      <c r="NBF6" s="244"/>
      <c r="NBG6" s="244"/>
      <c r="NBH6" s="244"/>
      <c r="NBI6" s="244"/>
      <c r="NBJ6" s="244"/>
      <c r="NBK6" s="244"/>
      <c r="NBL6" s="244"/>
      <c r="NBM6" s="244"/>
      <c r="NBN6" s="244"/>
      <c r="NBO6" s="244"/>
      <c r="NBP6" s="244"/>
      <c r="NBQ6" s="244"/>
      <c r="NBR6" s="244"/>
      <c r="NBS6" s="244"/>
      <c r="NBT6" s="244"/>
      <c r="NBU6" s="244"/>
      <c r="NBV6" s="244"/>
      <c r="NBW6" s="244"/>
      <c r="NBX6" s="244"/>
      <c r="NBY6" s="244"/>
      <c r="NBZ6" s="244"/>
      <c r="NCA6" s="244"/>
      <c r="NCB6" s="244"/>
      <c r="NCC6" s="244"/>
      <c r="NCD6" s="244"/>
      <c r="NCE6" s="244"/>
      <c r="NCF6" s="244"/>
      <c r="NCG6" s="244"/>
      <c r="NCH6" s="244"/>
      <c r="NCI6" s="244"/>
      <c r="NCJ6" s="244"/>
      <c r="NCK6" s="244"/>
      <c r="NCL6" s="244"/>
      <c r="NCM6" s="244"/>
      <c r="NCN6" s="244"/>
      <c r="NCO6" s="244"/>
      <c r="NCP6" s="244"/>
      <c r="NCQ6" s="244"/>
      <c r="NCR6" s="244"/>
      <c r="NCS6" s="244"/>
      <c r="NCT6" s="244"/>
      <c r="NCU6" s="244"/>
      <c r="NCV6" s="244"/>
      <c r="NCW6" s="244"/>
      <c r="NCX6" s="244"/>
      <c r="NCY6" s="244"/>
      <c r="NCZ6" s="244"/>
      <c r="NDA6" s="244"/>
      <c r="NDB6" s="244"/>
      <c r="NDC6" s="244"/>
      <c r="NDD6" s="244"/>
      <c r="NDE6" s="244"/>
      <c r="NDF6" s="244"/>
      <c r="NDG6" s="244"/>
      <c r="NDH6" s="244"/>
      <c r="NDI6" s="244"/>
      <c r="NDJ6" s="244"/>
      <c r="NDK6" s="244"/>
      <c r="NDL6" s="244"/>
      <c r="NDM6" s="244"/>
      <c r="NDN6" s="244"/>
      <c r="NDO6" s="244"/>
      <c r="NDP6" s="244"/>
      <c r="NDQ6" s="244"/>
      <c r="NDR6" s="244"/>
      <c r="NDS6" s="244"/>
      <c r="NDT6" s="244"/>
      <c r="NDU6" s="244"/>
      <c r="NDV6" s="244"/>
      <c r="NDW6" s="244"/>
      <c r="NDX6" s="244"/>
      <c r="NDY6" s="244"/>
      <c r="NDZ6" s="244"/>
      <c r="NEA6" s="244"/>
      <c r="NEB6" s="244"/>
      <c r="NEC6" s="244"/>
      <c r="NED6" s="244"/>
      <c r="NEE6" s="244"/>
      <c r="NEF6" s="244"/>
      <c r="NEG6" s="244"/>
      <c r="NEH6" s="244"/>
      <c r="NEI6" s="244"/>
      <c r="NEJ6" s="244"/>
      <c r="NEK6" s="244"/>
      <c r="NEL6" s="244"/>
      <c r="NEM6" s="244"/>
      <c r="NEN6" s="244"/>
      <c r="NEO6" s="244"/>
      <c r="NEP6" s="244"/>
      <c r="NEQ6" s="244"/>
      <c r="NER6" s="244"/>
      <c r="NES6" s="244"/>
      <c r="NET6" s="244"/>
      <c r="NEU6" s="244"/>
      <c r="NEV6" s="244"/>
      <c r="NEW6" s="244"/>
      <c r="NEX6" s="244"/>
      <c r="NEY6" s="244"/>
      <c r="NEZ6" s="244"/>
      <c r="NFA6" s="244"/>
      <c r="NFB6" s="244"/>
      <c r="NFC6" s="244"/>
      <c r="NFD6" s="244"/>
      <c r="NFE6" s="244"/>
      <c r="NFF6" s="244"/>
      <c r="NFG6" s="244"/>
      <c r="NFH6" s="244"/>
      <c r="NFI6" s="244"/>
      <c r="NFJ6" s="244"/>
      <c r="NFK6" s="244"/>
      <c r="NFL6" s="244"/>
      <c r="NFM6" s="244"/>
      <c r="NFN6" s="244"/>
      <c r="NFO6" s="244"/>
      <c r="NFP6" s="244"/>
      <c r="NFQ6" s="244"/>
      <c r="NFR6" s="244"/>
      <c r="NFS6" s="244"/>
      <c r="NFT6" s="244"/>
      <c r="NFU6" s="244"/>
      <c r="NFV6" s="244"/>
      <c r="NFW6" s="244"/>
      <c r="NFX6" s="244"/>
      <c r="NFY6" s="244"/>
      <c r="NFZ6" s="244"/>
      <c r="NGA6" s="244"/>
      <c r="NGB6" s="244"/>
      <c r="NGC6" s="244"/>
      <c r="NGD6" s="244"/>
      <c r="NGE6" s="244"/>
      <c r="NGF6" s="244"/>
      <c r="NGG6" s="244"/>
      <c r="NGH6" s="244"/>
      <c r="NGI6" s="244"/>
      <c r="NGJ6" s="244"/>
      <c r="NGK6" s="244"/>
      <c r="NGL6" s="244"/>
      <c r="NGM6" s="244"/>
      <c r="NGN6" s="244"/>
      <c r="NGO6" s="244"/>
      <c r="NGP6" s="244"/>
      <c r="NGQ6" s="244"/>
      <c r="NGR6" s="244"/>
      <c r="NGS6" s="244"/>
      <c r="NGT6" s="244"/>
      <c r="NGU6" s="244"/>
      <c r="NGV6" s="244"/>
      <c r="NGW6" s="244"/>
      <c r="NGX6" s="244"/>
      <c r="NGY6" s="244"/>
      <c r="NGZ6" s="244"/>
      <c r="NHA6" s="244"/>
      <c r="NHB6" s="244"/>
      <c r="NHC6" s="244"/>
      <c r="NHD6" s="244"/>
      <c r="NHE6" s="244"/>
      <c r="NHF6" s="244"/>
      <c r="NHG6" s="244"/>
      <c r="NHH6" s="244"/>
      <c r="NHI6" s="244"/>
      <c r="NHJ6" s="244"/>
      <c r="NHK6" s="244"/>
      <c r="NHL6" s="244"/>
      <c r="NHM6" s="244"/>
      <c r="NHN6" s="244"/>
      <c r="NHO6" s="244"/>
      <c r="NHP6" s="244"/>
      <c r="NHQ6" s="244"/>
      <c r="NHR6" s="244"/>
      <c r="NHS6" s="244"/>
      <c r="NHT6" s="244"/>
      <c r="NHU6" s="244"/>
      <c r="NHV6" s="244"/>
      <c r="NHW6" s="244"/>
      <c r="NHX6" s="244"/>
      <c r="NHY6" s="244"/>
      <c r="NHZ6" s="244"/>
      <c r="NIA6" s="244"/>
      <c r="NIB6" s="244"/>
      <c r="NIC6" s="244"/>
      <c r="NID6" s="244"/>
      <c r="NIE6" s="244"/>
      <c r="NIF6" s="244"/>
      <c r="NIG6" s="244"/>
      <c r="NIH6" s="244"/>
      <c r="NII6" s="244"/>
      <c r="NIJ6" s="244"/>
      <c r="NIK6" s="244"/>
      <c r="NIL6" s="244"/>
      <c r="NIM6" s="244"/>
      <c r="NIN6" s="244"/>
      <c r="NIO6" s="244"/>
      <c r="NIP6" s="244"/>
      <c r="NIQ6" s="244"/>
      <c r="NIR6" s="244"/>
      <c r="NIS6" s="244"/>
      <c r="NIT6" s="244"/>
      <c r="NIU6" s="244"/>
      <c r="NIV6" s="244"/>
      <c r="NIW6" s="244"/>
      <c r="NIX6" s="244"/>
      <c r="NIY6" s="244"/>
      <c r="NIZ6" s="244"/>
      <c r="NJA6" s="244"/>
      <c r="NJB6" s="244"/>
      <c r="NJC6" s="244"/>
      <c r="NJD6" s="244"/>
      <c r="NJE6" s="244"/>
      <c r="NJF6" s="244"/>
      <c r="NJG6" s="244"/>
      <c r="NJH6" s="244"/>
      <c r="NJI6" s="244"/>
      <c r="NJJ6" s="244"/>
      <c r="NJK6" s="244"/>
      <c r="NJL6" s="244"/>
      <c r="NJM6" s="244"/>
      <c r="NJN6" s="244"/>
      <c r="NJO6" s="244"/>
      <c r="NJP6" s="244"/>
      <c r="NJQ6" s="244"/>
      <c r="NJR6" s="244"/>
      <c r="NJS6" s="244"/>
      <c r="NJT6" s="244"/>
      <c r="NJU6" s="244"/>
      <c r="NJV6" s="244"/>
      <c r="NJW6" s="244"/>
      <c r="NJX6" s="244"/>
      <c r="NJY6" s="244"/>
      <c r="NJZ6" s="244"/>
      <c r="NKA6" s="244"/>
      <c r="NKB6" s="244"/>
      <c r="NKC6" s="244"/>
      <c r="NKD6" s="244"/>
      <c r="NKE6" s="244"/>
      <c r="NKF6" s="244"/>
      <c r="NKG6" s="244"/>
      <c r="NKH6" s="244"/>
      <c r="NKI6" s="244"/>
      <c r="NKJ6" s="244"/>
      <c r="NKK6" s="244"/>
      <c r="NKL6" s="244"/>
      <c r="NKM6" s="244"/>
      <c r="NKN6" s="244"/>
      <c r="NKO6" s="244"/>
      <c r="NKP6" s="244"/>
      <c r="NKQ6" s="244"/>
      <c r="NKR6" s="244"/>
      <c r="NKS6" s="244"/>
      <c r="NKT6" s="244"/>
      <c r="NKU6" s="244"/>
      <c r="NKV6" s="244"/>
      <c r="NKW6" s="244"/>
      <c r="NKX6" s="244"/>
      <c r="NKY6" s="244"/>
      <c r="NKZ6" s="244"/>
      <c r="NLA6" s="244"/>
      <c r="NLB6" s="244"/>
      <c r="NLC6" s="244"/>
      <c r="NLD6" s="244"/>
      <c r="NLE6" s="244"/>
      <c r="NLF6" s="244"/>
      <c r="NLG6" s="244"/>
      <c r="NLH6" s="244"/>
      <c r="NLI6" s="244"/>
      <c r="NLJ6" s="244"/>
      <c r="NLK6" s="244"/>
      <c r="NLL6" s="244"/>
      <c r="NLM6" s="244"/>
      <c r="NLN6" s="244"/>
      <c r="NLO6" s="244"/>
      <c r="NLP6" s="244"/>
      <c r="NLQ6" s="244"/>
      <c r="NLR6" s="244"/>
      <c r="NLS6" s="244"/>
      <c r="NLT6" s="244"/>
      <c r="NLU6" s="244"/>
      <c r="NLV6" s="244"/>
      <c r="NLW6" s="244"/>
      <c r="NLX6" s="244"/>
      <c r="NLY6" s="244"/>
      <c r="NLZ6" s="244"/>
      <c r="NMA6" s="244"/>
      <c r="NMB6" s="244"/>
      <c r="NMC6" s="244"/>
      <c r="NMD6" s="244"/>
      <c r="NME6" s="244"/>
      <c r="NMF6" s="244"/>
      <c r="NMG6" s="244"/>
      <c r="NMH6" s="244"/>
      <c r="NMI6" s="244"/>
      <c r="NMJ6" s="244"/>
      <c r="NMK6" s="244"/>
      <c r="NML6" s="244"/>
      <c r="NMM6" s="244"/>
      <c r="NMN6" s="244"/>
      <c r="NMO6" s="244"/>
      <c r="NMP6" s="244"/>
      <c r="NMQ6" s="244"/>
      <c r="NMR6" s="244"/>
      <c r="NMS6" s="244"/>
      <c r="NMT6" s="244"/>
      <c r="NMU6" s="244"/>
      <c r="NMV6" s="244"/>
      <c r="NMW6" s="244"/>
      <c r="NMX6" s="244"/>
      <c r="NMY6" s="244"/>
      <c r="NMZ6" s="244"/>
      <c r="NNA6" s="244"/>
      <c r="NNB6" s="244"/>
      <c r="NNC6" s="244"/>
      <c r="NND6" s="244"/>
      <c r="NNE6" s="244"/>
      <c r="NNF6" s="244"/>
      <c r="NNG6" s="244"/>
      <c r="NNH6" s="244"/>
      <c r="NNI6" s="244"/>
      <c r="NNJ6" s="244"/>
      <c r="NNK6" s="244"/>
      <c r="NNL6" s="244"/>
      <c r="NNM6" s="244"/>
      <c r="NNN6" s="244"/>
      <c r="NNO6" s="244"/>
      <c r="NNP6" s="244"/>
      <c r="NNQ6" s="244"/>
      <c r="NNR6" s="244"/>
      <c r="NNS6" s="244"/>
      <c r="NNT6" s="244"/>
      <c r="NNU6" s="244"/>
      <c r="NNV6" s="244"/>
      <c r="NNW6" s="244"/>
      <c r="NNX6" s="244"/>
      <c r="NNY6" s="244"/>
      <c r="NNZ6" s="244"/>
      <c r="NOA6" s="244"/>
      <c r="NOB6" s="244"/>
      <c r="NOC6" s="244"/>
      <c r="NOD6" s="244"/>
      <c r="NOE6" s="244"/>
      <c r="NOF6" s="244"/>
      <c r="NOG6" s="244"/>
      <c r="NOH6" s="244"/>
      <c r="NOI6" s="244"/>
      <c r="NOJ6" s="244"/>
      <c r="NOK6" s="244"/>
      <c r="NOL6" s="244"/>
      <c r="NOM6" s="244"/>
      <c r="NON6" s="244"/>
      <c r="NOO6" s="244"/>
      <c r="NOP6" s="244"/>
      <c r="NOQ6" s="244"/>
      <c r="NOR6" s="244"/>
      <c r="NOS6" s="244"/>
      <c r="NOT6" s="244"/>
      <c r="NOU6" s="244"/>
      <c r="NOV6" s="244"/>
      <c r="NOW6" s="244"/>
      <c r="NOX6" s="244"/>
      <c r="NOY6" s="244"/>
      <c r="NOZ6" s="244"/>
      <c r="NPA6" s="244"/>
      <c r="NPB6" s="244"/>
      <c r="NPC6" s="244"/>
      <c r="NPD6" s="244"/>
      <c r="NPE6" s="244"/>
      <c r="NPF6" s="244"/>
      <c r="NPG6" s="244"/>
      <c r="NPH6" s="244"/>
      <c r="NPI6" s="244"/>
      <c r="NPJ6" s="244"/>
      <c r="NPK6" s="244"/>
      <c r="NPL6" s="244"/>
      <c r="NPM6" s="244"/>
      <c r="NPN6" s="244"/>
      <c r="NPO6" s="244"/>
      <c r="NPP6" s="244"/>
      <c r="NPQ6" s="244"/>
      <c r="NPR6" s="244"/>
      <c r="NPS6" s="244"/>
      <c r="NPT6" s="244"/>
      <c r="NPU6" s="244"/>
      <c r="NPV6" s="244"/>
      <c r="NPW6" s="244"/>
      <c r="NPX6" s="244"/>
      <c r="NPY6" s="244"/>
      <c r="NPZ6" s="244"/>
      <c r="NQA6" s="244"/>
      <c r="NQB6" s="244"/>
      <c r="NQC6" s="244"/>
      <c r="NQD6" s="244"/>
      <c r="NQE6" s="244"/>
      <c r="NQF6" s="244"/>
      <c r="NQG6" s="244"/>
      <c r="NQH6" s="244"/>
      <c r="NQI6" s="244"/>
      <c r="NQJ6" s="244"/>
      <c r="NQK6" s="244"/>
      <c r="NQL6" s="244"/>
      <c r="NQM6" s="244"/>
      <c r="NQN6" s="244"/>
      <c r="NQO6" s="244"/>
      <c r="NQP6" s="244"/>
      <c r="NQQ6" s="244"/>
      <c r="NQR6" s="244"/>
      <c r="NQS6" s="244"/>
      <c r="NQT6" s="244"/>
      <c r="NQU6" s="244"/>
      <c r="NQV6" s="244"/>
      <c r="NQW6" s="244"/>
      <c r="NQX6" s="244"/>
      <c r="NQY6" s="244"/>
      <c r="NQZ6" s="244"/>
      <c r="NRA6" s="244"/>
      <c r="NRB6" s="244"/>
      <c r="NRC6" s="244"/>
      <c r="NRD6" s="244"/>
      <c r="NRE6" s="244"/>
      <c r="NRF6" s="244"/>
      <c r="NRG6" s="244"/>
      <c r="NRH6" s="244"/>
      <c r="NRI6" s="244"/>
      <c r="NRJ6" s="244"/>
      <c r="NRK6" s="244"/>
      <c r="NRL6" s="244"/>
      <c r="NRM6" s="244"/>
      <c r="NRN6" s="244"/>
      <c r="NRO6" s="244"/>
      <c r="NRP6" s="244"/>
      <c r="NRQ6" s="244"/>
      <c r="NRR6" s="244"/>
      <c r="NRS6" s="244"/>
      <c r="NRT6" s="244"/>
      <c r="NRU6" s="244"/>
      <c r="NRV6" s="244"/>
      <c r="NRW6" s="244"/>
      <c r="NRX6" s="244"/>
      <c r="NRY6" s="244"/>
      <c r="NRZ6" s="244"/>
      <c r="NSA6" s="244"/>
      <c r="NSB6" s="244"/>
      <c r="NSC6" s="244"/>
      <c r="NSD6" s="244"/>
      <c r="NSE6" s="244"/>
      <c r="NSF6" s="244"/>
      <c r="NSG6" s="244"/>
      <c r="NSH6" s="244"/>
      <c r="NSI6" s="244"/>
      <c r="NSJ6" s="244"/>
      <c r="NSK6" s="244"/>
      <c r="NSL6" s="244"/>
      <c r="NSM6" s="244"/>
      <c r="NSN6" s="244"/>
      <c r="NSO6" s="244"/>
      <c r="NSP6" s="244"/>
      <c r="NSQ6" s="244"/>
      <c r="NSR6" s="244"/>
      <c r="NSS6" s="244"/>
      <c r="NST6" s="244"/>
      <c r="NSU6" s="244"/>
      <c r="NSV6" s="244"/>
      <c r="NSW6" s="244"/>
      <c r="NSX6" s="244"/>
      <c r="NSY6" s="244"/>
      <c r="NSZ6" s="244"/>
      <c r="NTA6" s="244"/>
      <c r="NTB6" s="244"/>
      <c r="NTC6" s="244"/>
      <c r="NTD6" s="244"/>
      <c r="NTE6" s="244"/>
      <c r="NTF6" s="244"/>
      <c r="NTG6" s="244"/>
      <c r="NTH6" s="244"/>
      <c r="NTI6" s="244"/>
      <c r="NTJ6" s="244"/>
      <c r="NTK6" s="244"/>
      <c r="NTL6" s="244"/>
      <c r="NTM6" s="244"/>
      <c r="NTN6" s="244"/>
      <c r="NTO6" s="244"/>
      <c r="NTP6" s="244"/>
      <c r="NTQ6" s="244"/>
      <c r="NTR6" s="244"/>
      <c r="NTS6" s="244"/>
      <c r="NTT6" s="244"/>
      <c r="NTU6" s="244"/>
      <c r="NTV6" s="244"/>
      <c r="NTW6" s="244"/>
      <c r="NTX6" s="244"/>
      <c r="NTY6" s="244"/>
      <c r="NTZ6" s="244"/>
      <c r="NUA6" s="244"/>
      <c r="NUB6" s="244"/>
      <c r="NUC6" s="244"/>
      <c r="NUD6" s="244"/>
      <c r="NUE6" s="244"/>
      <c r="NUF6" s="244"/>
      <c r="NUG6" s="244"/>
      <c r="NUH6" s="244"/>
      <c r="NUI6" s="244"/>
      <c r="NUJ6" s="244"/>
      <c r="NUK6" s="244"/>
      <c r="NUL6" s="244"/>
      <c r="NUM6" s="244"/>
      <c r="NUN6" s="244"/>
      <c r="NUO6" s="244"/>
      <c r="NUP6" s="244"/>
      <c r="NUQ6" s="244"/>
      <c r="NUR6" s="244"/>
      <c r="NUS6" s="244"/>
      <c r="NUT6" s="244"/>
      <c r="NUU6" s="244"/>
      <c r="NUV6" s="244"/>
      <c r="NUW6" s="244"/>
      <c r="NUX6" s="244"/>
      <c r="NUY6" s="244"/>
      <c r="NUZ6" s="244"/>
      <c r="NVA6" s="244"/>
      <c r="NVB6" s="244"/>
      <c r="NVC6" s="244"/>
      <c r="NVD6" s="244"/>
      <c r="NVE6" s="244"/>
      <c r="NVF6" s="244"/>
      <c r="NVG6" s="244"/>
      <c r="NVH6" s="244"/>
      <c r="NVI6" s="244"/>
      <c r="NVJ6" s="244"/>
      <c r="NVK6" s="244"/>
      <c r="NVL6" s="244"/>
      <c r="NVM6" s="244"/>
      <c r="NVN6" s="244"/>
      <c r="NVO6" s="244"/>
      <c r="NVP6" s="244"/>
      <c r="NVQ6" s="244"/>
      <c r="NVR6" s="244"/>
      <c r="NVS6" s="244"/>
      <c r="NVT6" s="244"/>
      <c r="NVU6" s="244"/>
      <c r="NVV6" s="244"/>
      <c r="NVW6" s="244"/>
      <c r="NVX6" s="244"/>
      <c r="NVY6" s="244"/>
      <c r="NVZ6" s="244"/>
      <c r="NWA6" s="244"/>
      <c r="NWB6" s="244"/>
      <c r="NWC6" s="244"/>
      <c r="NWD6" s="244"/>
      <c r="NWE6" s="244"/>
      <c r="NWF6" s="244"/>
      <c r="NWG6" s="244"/>
      <c r="NWH6" s="244"/>
      <c r="NWI6" s="244"/>
      <c r="NWJ6" s="244"/>
      <c r="NWK6" s="244"/>
      <c r="NWL6" s="244"/>
      <c r="NWM6" s="244"/>
      <c r="NWN6" s="244"/>
      <c r="NWO6" s="244"/>
      <c r="NWP6" s="244"/>
      <c r="NWQ6" s="244"/>
      <c r="NWR6" s="244"/>
      <c r="NWS6" s="244"/>
      <c r="NWT6" s="244"/>
      <c r="NWU6" s="244"/>
      <c r="NWV6" s="244"/>
      <c r="NWW6" s="244"/>
      <c r="NWX6" s="244"/>
      <c r="NWY6" s="244"/>
      <c r="NWZ6" s="244"/>
      <c r="NXA6" s="244"/>
      <c r="NXB6" s="244"/>
      <c r="NXC6" s="244"/>
      <c r="NXD6" s="244"/>
      <c r="NXE6" s="244"/>
      <c r="NXF6" s="244"/>
      <c r="NXG6" s="244"/>
      <c r="NXH6" s="244"/>
      <c r="NXI6" s="244"/>
      <c r="NXJ6" s="244"/>
      <c r="NXK6" s="244"/>
      <c r="NXL6" s="244"/>
      <c r="NXM6" s="244"/>
      <c r="NXN6" s="244"/>
      <c r="NXO6" s="244"/>
      <c r="NXP6" s="244"/>
      <c r="NXQ6" s="244"/>
      <c r="NXR6" s="244"/>
      <c r="NXS6" s="244"/>
      <c r="NXT6" s="244"/>
      <c r="NXU6" s="244"/>
      <c r="NXV6" s="244"/>
      <c r="NXW6" s="244"/>
      <c r="NXX6" s="244"/>
      <c r="NXY6" s="244"/>
      <c r="NXZ6" s="244"/>
      <c r="NYA6" s="244"/>
      <c r="NYB6" s="244"/>
      <c r="NYC6" s="244"/>
      <c r="NYD6" s="244"/>
      <c r="NYE6" s="244"/>
      <c r="NYF6" s="244"/>
      <c r="NYG6" s="244"/>
      <c r="NYH6" s="244"/>
      <c r="NYI6" s="244"/>
      <c r="NYJ6" s="244"/>
      <c r="NYK6" s="244"/>
      <c r="NYL6" s="244"/>
      <c r="NYM6" s="244"/>
      <c r="NYN6" s="244"/>
      <c r="NYO6" s="244"/>
      <c r="NYP6" s="244"/>
      <c r="NYQ6" s="244"/>
      <c r="NYR6" s="244"/>
      <c r="NYS6" s="244"/>
      <c r="NYT6" s="244"/>
      <c r="NYU6" s="244"/>
      <c r="NYV6" s="244"/>
      <c r="NYW6" s="244"/>
      <c r="NYX6" s="244"/>
      <c r="NYY6" s="244"/>
      <c r="NYZ6" s="244"/>
      <c r="NZA6" s="244"/>
      <c r="NZB6" s="244"/>
      <c r="NZC6" s="244"/>
      <c r="NZD6" s="244"/>
      <c r="NZE6" s="244"/>
      <c r="NZF6" s="244"/>
      <c r="NZG6" s="244"/>
      <c r="NZH6" s="244"/>
      <c r="NZI6" s="244"/>
      <c r="NZJ6" s="244"/>
      <c r="NZK6" s="244"/>
      <c r="NZL6" s="244"/>
      <c r="NZM6" s="244"/>
      <c r="NZN6" s="244"/>
      <c r="NZO6" s="244"/>
      <c r="NZP6" s="244"/>
      <c r="NZQ6" s="244"/>
      <c r="NZR6" s="244"/>
      <c r="NZS6" s="244"/>
      <c r="NZT6" s="244"/>
      <c r="NZU6" s="244"/>
      <c r="NZV6" s="244"/>
      <c r="NZW6" s="244"/>
      <c r="NZX6" s="244"/>
      <c r="NZY6" s="244"/>
      <c r="NZZ6" s="244"/>
      <c r="OAA6" s="244"/>
      <c r="OAB6" s="244"/>
      <c r="OAC6" s="244"/>
      <c r="OAD6" s="244"/>
      <c r="OAE6" s="244"/>
      <c r="OAF6" s="244"/>
      <c r="OAG6" s="244"/>
      <c r="OAH6" s="244"/>
      <c r="OAI6" s="244"/>
      <c r="OAJ6" s="244"/>
      <c r="OAK6" s="244"/>
      <c r="OAL6" s="244"/>
      <c r="OAM6" s="244"/>
      <c r="OAN6" s="244"/>
      <c r="OAO6" s="244"/>
      <c r="OAP6" s="244"/>
      <c r="OAQ6" s="244"/>
      <c r="OAR6" s="244"/>
      <c r="OAS6" s="244"/>
      <c r="OAT6" s="244"/>
      <c r="OAU6" s="244"/>
      <c r="OAV6" s="244"/>
      <c r="OAW6" s="244"/>
      <c r="OAX6" s="244"/>
      <c r="OAY6" s="244"/>
      <c r="OAZ6" s="244"/>
      <c r="OBA6" s="244"/>
      <c r="OBB6" s="244"/>
      <c r="OBC6" s="244"/>
      <c r="OBD6" s="244"/>
      <c r="OBE6" s="244"/>
      <c r="OBF6" s="244"/>
      <c r="OBG6" s="244"/>
      <c r="OBH6" s="244"/>
      <c r="OBI6" s="244"/>
      <c r="OBJ6" s="244"/>
      <c r="OBK6" s="244"/>
      <c r="OBL6" s="244"/>
      <c r="OBM6" s="244"/>
      <c r="OBN6" s="244"/>
      <c r="OBO6" s="244"/>
      <c r="OBP6" s="244"/>
      <c r="OBQ6" s="244"/>
      <c r="OBR6" s="244"/>
      <c r="OBS6" s="244"/>
      <c r="OBT6" s="244"/>
      <c r="OBU6" s="244"/>
      <c r="OBV6" s="244"/>
      <c r="OBW6" s="244"/>
      <c r="OBX6" s="244"/>
      <c r="OBY6" s="244"/>
      <c r="OBZ6" s="244"/>
      <c r="OCA6" s="244"/>
      <c r="OCB6" s="244"/>
      <c r="OCC6" s="244"/>
      <c r="OCD6" s="244"/>
      <c r="OCE6" s="244"/>
      <c r="OCF6" s="244"/>
      <c r="OCG6" s="244"/>
      <c r="OCH6" s="244"/>
      <c r="OCI6" s="244"/>
      <c r="OCJ6" s="244"/>
      <c r="OCK6" s="244"/>
      <c r="OCL6" s="244"/>
      <c r="OCM6" s="244"/>
      <c r="OCN6" s="244"/>
      <c r="OCO6" s="244"/>
      <c r="OCP6" s="244"/>
      <c r="OCQ6" s="244"/>
      <c r="OCR6" s="244"/>
      <c r="OCS6" s="244"/>
      <c r="OCT6" s="244"/>
      <c r="OCU6" s="244"/>
      <c r="OCV6" s="244"/>
      <c r="OCW6" s="244"/>
      <c r="OCX6" s="244"/>
      <c r="OCY6" s="244"/>
      <c r="OCZ6" s="244"/>
      <c r="ODA6" s="244"/>
      <c r="ODB6" s="244"/>
      <c r="ODC6" s="244"/>
      <c r="ODD6" s="244"/>
      <c r="ODE6" s="244"/>
      <c r="ODF6" s="244"/>
      <c r="ODG6" s="244"/>
      <c r="ODH6" s="244"/>
      <c r="ODI6" s="244"/>
      <c r="ODJ6" s="244"/>
      <c r="ODK6" s="244"/>
      <c r="ODL6" s="244"/>
      <c r="ODM6" s="244"/>
      <c r="ODN6" s="244"/>
      <c r="ODO6" s="244"/>
      <c r="ODP6" s="244"/>
      <c r="ODQ6" s="244"/>
      <c r="ODR6" s="244"/>
      <c r="ODS6" s="244"/>
      <c r="ODT6" s="244"/>
      <c r="ODU6" s="244"/>
      <c r="ODV6" s="244"/>
      <c r="ODW6" s="244"/>
      <c r="ODX6" s="244"/>
      <c r="ODY6" s="244"/>
      <c r="ODZ6" s="244"/>
      <c r="OEA6" s="244"/>
      <c r="OEB6" s="244"/>
      <c r="OEC6" s="244"/>
      <c r="OED6" s="244"/>
      <c r="OEE6" s="244"/>
      <c r="OEF6" s="244"/>
      <c r="OEG6" s="244"/>
      <c r="OEH6" s="244"/>
      <c r="OEI6" s="244"/>
      <c r="OEJ6" s="244"/>
      <c r="OEK6" s="244"/>
      <c r="OEL6" s="244"/>
      <c r="OEM6" s="244"/>
      <c r="OEN6" s="244"/>
      <c r="OEO6" s="244"/>
      <c r="OEP6" s="244"/>
      <c r="OEQ6" s="244"/>
      <c r="OER6" s="244"/>
      <c r="OES6" s="244"/>
      <c r="OET6" s="244"/>
      <c r="OEU6" s="244"/>
      <c r="OEV6" s="244"/>
      <c r="OEW6" s="244"/>
      <c r="OEX6" s="244"/>
      <c r="OEY6" s="244"/>
      <c r="OEZ6" s="244"/>
      <c r="OFA6" s="244"/>
      <c r="OFB6" s="244"/>
      <c r="OFC6" s="244"/>
      <c r="OFD6" s="244"/>
      <c r="OFE6" s="244"/>
      <c r="OFF6" s="244"/>
      <c r="OFG6" s="244"/>
      <c r="OFH6" s="244"/>
      <c r="OFI6" s="244"/>
      <c r="OFJ6" s="244"/>
      <c r="OFK6" s="244"/>
      <c r="OFL6" s="244"/>
      <c r="OFM6" s="244"/>
      <c r="OFN6" s="244"/>
      <c r="OFO6" s="244"/>
      <c r="OFP6" s="244"/>
      <c r="OFQ6" s="244"/>
      <c r="OFR6" s="244"/>
      <c r="OFS6" s="244"/>
      <c r="OFT6" s="244"/>
      <c r="OFU6" s="244"/>
      <c r="OFV6" s="244"/>
      <c r="OFW6" s="244"/>
      <c r="OFX6" s="244"/>
      <c r="OFY6" s="244"/>
      <c r="OFZ6" s="244"/>
      <c r="OGA6" s="244"/>
      <c r="OGB6" s="244"/>
      <c r="OGC6" s="244"/>
      <c r="OGD6" s="244"/>
      <c r="OGE6" s="244"/>
      <c r="OGF6" s="244"/>
      <c r="OGG6" s="244"/>
      <c r="OGH6" s="244"/>
      <c r="OGI6" s="244"/>
      <c r="OGJ6" s="244"/>
      <c r="OGK6" s="244"/>
      <c r="OGL6" s="244"/>
      <c r="OGM6" s="244"/>
      <c r="OGN6" s="244"/>
      <c r="OGO6" s="244"/>
      <c r="OGP6" s="244"/>
      <c r="OGQ6" s="244"/>
      <c r="OGR6" s="244"/>
      <c r="OGS6" s="244"/>
      <c r="OGT6" s="244"/>
      <c r="OGU6" s="244"/>
      <c r="OGV6" s="244"/>
      <c r="OGW6" s="244"/>
      <c r="OGX6" s="244"/>
      <c r="OGY6" s="244"/>
      <c r="OGZ6" s="244"/>
      <c r="OHA6" s="244"/>
      <c r="OHB6" s="244"/>
      <c r="OHC6" s="244"/>
      <c r="OHD6" s="244"/>
      <c r="OHE6" s="244"/>
      <c r="OHF6" s="244"/>
      <c r="OHG6" s="244"/>
      <c r="OHH6" s="244"/>
      <c r="OHI6" s="244"/>
      <c r="OHJ6" s="244"/>
      <c r="OHK6" s="244"/>
      <c r="OHL6" s="244"/>
      <c r="OHM6" s="244"/>
      <c r="OHN6" s="244"/>
      <c r="OHO6" s="244"/>
      <c r="OHP6" s="244"/>
      <c r="OHQ6" s="244"/>
      <c r="OHR6" s="244"/>
      <c r="OHS6" s="244"/>
      <c r="OHT6" s="244"/>
      <c r="OHU6" s="244"/>
      <c r="OHV6" s="244"/>
      <c r="OHW6" s="244"/>
      <c r="OHX6" s="244"/>
      <c r="OHY6" s="244"/>
      <c r="OHZ6" s="244"/>
      <c r="OIA6" s="244"/>
      <c r="OIB6" s="244"/>
      <c r="OIC6" s="244"/>
      <c r="OID6" s="244"/>
      <c r="OIE6" s="244"/>
      <c r="OIF6" s="244"/>
      <c r="OIG6" s="244"/>
      <c r="OIH6" s="244"/>
      <c r="OII6" s="244"/>
      <c r="OIJ6" s="244"/>
      <c r="OIK6" s="244"/>
      <c r="OIL6" s="244"/>
      <c r="OIM6" s="244"/>
      <c r="OIN6" s="244"/>
      <c r="OIO6" s="244"/>
      <c r="OIP6" s="244"/>
      <c r="OIQ6" s="244"/>
      <c r="OIR6" s="244"/>
      <c r="OIS6" s="244"/>
      <c r="OIT6" s="244"/>
      <c r="OIU6" s="244"/>
      <c r="OIV6" s="244"/>
      <c r="OIW6" s="244"/>
      <c r="OIX6" s="244"/>
      <c r="OIY6" s="244"/>
      <c r="OIZ6" s="244"/>
      <c r="OJA6" s="244"/>
      <c r="OJB6" s="244"/>
      <c r="OJC6" s="244"/>
      <c r="OJD6" s="244"/>
      <c r="OJE6" s="244"/>
      <c r="OJF6" s="244"/>
      <c r="OJG6" s="244"/>
      <c r="OJH6" s="244"/>
      <c r="OJI6" s="244"/>
      <c r="OJJ6" s="244"/>
      <c r="OJK6" s="244"/>
      <c r="OJL6" s="244"/>
      <c r="OJM6" s="244"/>
      <c r="OJN6" s="244"/>
      <c r="OJO6" s="244"/>
      <c r="OJP6" s="244"/>
      <c r="OJQ6" s="244"/>
      <c r="OJR6" s="244"/>
      <c r="OJS6" s="244"/>
      <c r="OJT6" s="244"/>
      <c r="OJU6" s="244"/>
      <c r="OJV6" s="244"/>
      <c r="OJW6" s="244"/>
      <c r="OJX6" s="244"/>
      <c r="OJY6" s="244"/>
      <c r="OJZ6" s="244"/>
      <c r="OKA6" s="244"/>
      <c r="OKB6" s="244"/>
      <c r="OKC6" s="244"/>
      <c r="OKD6" s="244"/>
      <c r="OKE6" s="244"/>
      <c r="OKF6" s="244"/>
      <c r="OKG6" s="244"/>
      <c r="OKH6" s="244"/>
      <c r="OKI6" s="244"/>
      <c r="OKJ6" s="244"/>
      <c r="OKK6" s="244"/>
      <c r="OKL6" s="244"/>
      <c r="OKM6" s="244"/>
      <c r="OKN6" s="244"/>
      <c r="OKO6" s="244"/>
      <c r="OKP6" s="244"/>
      <c r="OKQ6" s="244"/>
      <c r="OKR6" s="244"/>
      <c r="OKS6" s="244"/>
      <c r="OKT6" s="244"/>
      <c r="OKU6" s="244"/>
      <c r="OKV6" s="244"/>
      <c r="OKW6" s="244"/>
      <c r="OKX6" s="244"/>
      <c r="OKY6" s="244"/>
      <c r="OKZ6" s="244"/>
      <c r="OLA6" s="244"/>
      <c r="OLB6" s="244"/>
      <c r="OLC6" s="244"/>
      <c r="OLD6" s="244"/>
      <c r="OLE6" s="244"/>
      <c r="OLF6" s="244"/>
      <c r="OLG6" s="244"/>
      <c r="OLH6" s="244"/>
      <c r="OLI6" s="244"/>
      <c r="OLJ6" s="244"/>
      <c r="OLK6" s="244"/>
      <c r="OLL6" s="244"/>
      <c r="OLM6" s="244"/>
      <c r="OLN6" s="244"/>
      <c r="OLO6" s="244"/>
      <c r="OLP6" s="244"/>
      <c r="OLQ6" s="244"/>
      <c r="OLR6" s="244"/>
      <c r="OLS6" s="244"/>
      <c r="OLT6" s="244"/>
      <c r="OLU6" s="244"/>
      <c r="OLV6" s="244"/>
      <c r="OLW6" s="244"/>
      <c r="OLX6" s="244"/>
      <c r="OLY6" s="244"/>
      <c r="OLZ6" s="244"/>
      <c r="OMA6" s="244"/>
      <c r="OMB6" s="244"/>
      <c r="OMC6" s="244"/>
      <c r="OMD6" s="244"/>
      <c r="OME6" s="244"/>
      <c r="OMF6" s="244"/>
      <c r="OMG6" s="244"/>
      <c r="OMH6" s="244"/>
      <c r="OMI6" s="244"/>
      <c r="OMJ6" s="244"/>
      <c r="OMK6" s="244"/>
      <c r="OML6" s="244"/>
      <c r="OMM6" s="244"/>
      <c r="OMN6" s="244"/>
      <c r="OMO6" s="244"/>
      <c r="OMP6" s="244"/>
      <c r="OMQ6" s="244"/>
      <c r="OMR6" s="244"/>
      <c r="OMS6" s="244"/>
      <c r="OMT6" s="244"/>
      <c r="OMU6" s="244"/>
      <c r="OMV6" s="244"/>
      <c r="OMW6" s="244"/>
      <c r="OMX6" s="244"/>
      <c r="OMY6" s="244"/>
      <c r="OMZ6" s="244"/>
      <c r="ONA6" s="244"/>
      <c r="ONB6" s="244"/>
      <c r="ONC6" s="244"/>
      <c r="OND6" s="244"/>
      <c r="ONE6" s="244"/>
      <c r="ONF6" s="244"/>
      <c r="ONG6" s="244"/>
      <c r="ONH6" s="244"/>
      <c r="ONI6" s="244"/>
      <c r="ONJ6" s="244"/>
      <c r="ONK6" s="244"/>
      <c r="ONL6" s="244"/>
      <c r="ONM6" s="244"/>
      <c r="ONN6" s="244"/>
      <c r="ONO6" s="244"/>
      <c r="ONP6" s="244"/>
      <c r="ONQ6" s="244"/>
      <c r="ONR6" s="244"/>
      <c r="ONS6" s="244"/>
      <c r="ONT6" s="244"/>
      <c r="ONU6" s="244"/>
      <c r="ONV6" s="244"/>
      <c r="ONW6" s="244"/>
      <c r="ONX6" s="244"/>
      <c r="ONY6" s="244"/>
      <c r="ONZ6" s="244"/>
      <c r="OOA6" s="244"/>
      <c r="OOB6" s="244"/>
      <c r="OOC6" s="244"/>
      <c r="OOD6" s="244"/>
      <c r="OOE6" s="244"/>
      <c r="OOF6" s="244"/>
      <c r="OOG6" s="244"/>
      <c r="OOH6" s="244"/>
      <c r="OOI6" s="244"/>
      <c r="OOJ6" s="244"/>
      <c r="OOK6" s="244"/>
      <c r="OOL6" s="244"/>
      <c r="OOM6" s="244"/>
      <c r="OON6" s="244"/>
      <c r="OOO6" s="244"/>
      <c r="OOP6" s="244"/>
      <c r="OOQ6" s="244"/>
      <c r="OOR6" s="244"/>
      <c r="OOS6" s="244"/>
      <c r="OOT6" s="244"/>
      <c r="OOU6" s="244"/>
      <c r="OOV6" s="244"/>
      <c r="OOW6" s="244"/>
      <c r="OOX6" s="244"/>
      <c r="OOY6" s="244"/>
      <c r="OOZ6" s="244"/>
      <c r="OPA6" s="244"/>
      <c r="OPB6" s="244"/>
      <c r="OPC6" s="244"/>
      <c r="OPD6" s="244"/>
      <c r="OPE6" s="244"/>
      <c r="OPF6" s="244"/>
      <c r="OPG6" s="244"/>
      <c r="OPH6" s="244"/>
      <c r="OPI6" s="244"/>
      <c r="OPJ6" s="244"/>
      <c r="OPK6" s="244"/>
      <c r="OPL6" s="244"/>
      <c r="OPM6" s="244"/>
      <c r="OPN6" s="244"/>
      <c r="OPO6" s="244"/>
      <c r="OPP6" s="244"/>
      <c r="OPQ6" s="244"/>
      <c r="OPR6" s="244"/>
      <c r="OPS6" s="244"/>
      <c r="OPT6" s="244"/>
      <c r="OPU6" s="244"/>
      <c r="OPV6" s="244"/>
      <c r="OPW6" s="244"/>
      <c r="OPX6" s="244"/>
      <c r="OPY6" s="244"/>
      <c r="OPZ6" s="244"/>
      <c r="OQA6" s="244"/>
      <c r="OQB6" s="244"/>
      <c r="OQC6" s="244"/>
      <c r="OQD6" s="244"/>
      <c r="OQE6" s="244"/>
      <c r="OQF6" s="244"/>
      <c r="OQG6" s="244"/>
      <c r="OQH6" s="244"/>
      <c r="OQI6" s="244"/>
      <c r="OQJ6" s="244"/>
      <c r="OQK6" s="244"/>
      <c r="OQL6" s="244"/>
      <c r="OQM6" s="244"/>
      <c r="OQN6" s="244"/>
      <c r="OQO6" s="244"/>
      <c r="OQP6" s="244"/>
      <c r="OQQ6" s="244"/>
      <c r="OQR6" s="244"/>
      <c r="OQS6" s="244"/>
      <c r="OQT6" s="244"/>
      <c r="OQU6" s="244"/>
      <c r="OQV6" s="244"/>
      <c r="OQW6" s="244"/>
      <c r="OQX6" s="244"/>
      <c r="OQY6" s="244"/>
      <c r="OQZ6" s="244"/>
      <c r="ORA6" s="244"/>
      <c r="ORB6" s="244"/>
      <c r="ORC6" s="244"/>
      <c r="ORD6" s="244"/>
      <c r="ORE6" s="244"/>
      <c r="ORF6" s="244"/>
      <c r="ORG6" s="244"/>
      <c r="ORH6" s="244"/>
      <c r="ORI6" s="244"/>
      <c r="ORJ6" s="244"/>
      <c r="ORK6" s="244"/>
      <c r="ORL6" s="244"/>
      <c r="ORM6" s="244"/>
      <c r="ORN6" s="244"/>
      <c r="ORO6" s="244"/>
      <c r="ORP6" s="244"/>
      <c r="ORQ6" s="244"/>
      <c r="ORR6" s="244"/>
      <c r="ORS6" s="244"/>
      <c r="ORT6" s="244"/>
      <c r="ORU6" s="244"/>
      <c r="ORV6" s="244"/>
      <c r="ORW6" s="244"/>
      <c r="ORX6" s="244"/>
      <c r="ORY6" s="244"/>
      <c r="ORZ6" s="244"/>
      <c r="OSA6" s="244"/>
      <c r="OSB6" s="244"/>
      <c r="OSC6" s="244"/>
      <c r="OSD6" s="244"/>
      <c r="OSE6" s="244"/>
      <c r="OSF6" s="244"/>
      <c r="OSG6" s="244"/>
      <c r="OSH6" s="244"/>
      <c r="OSI6" s="244"/>
      <c r="OSJ6" s="244"/>
      <c r="OSK6" s="244"/>
      <c r="OSL6" s="244"/>
      <c r="OSM6" s="244"/>
      <c r="OSN6" s="244"/>
      <c r="OSO6" s="244"/>
      <c r="OSP6" s="244"/>
      <c r="OSQ6" s="244"/>
      <c r="OSR6" s="244"/>
      <c r="OSS6" s="244"/>
      <c r="OST6" s="244"/>
      <c r="OSU6" s="244"/>
      <c r="OSV6" s="244"/>
      <c r="OSW6" s="244"/>
      <c r="OSX6" s="244"/>
      <c r="OSY6" s="244"/>
      <c r="OSZ6" s="244"/>
      <c r="OTA6" s="244"/>
      <c r="OTB6" s="244"/>
      <c r="OTC6" s="244"/>
      <c r="OTD6" s="244"/>
      <c r="OTE6" s="244"/>
      <c r="OTF6" s="244"/>
      <c r="OTG6" s="244"/>
      <c r="OTH6" s="244"/>
      <c r="OTI6" s="244"/>
      <c r="OTJ6" s="244"/>
      <c r="OTK6" s="244"/>
      <c r="OTL6" s="244"/>
      <c r="OTM6" s="244"/>
      <c r="OTN6" s="244"/>
      <c r="OTO6" s="244"/>
      <c r="OTP6" s="244"/>
      <c r="OTQ6" s="244"/>
      <c r="OTR6" s="244"/>
      <c r="OTS6" s="244"/>
      <c r="OTT6" s="244"/>
      <c r="OTU6" s="244"/>
      <c r="OTV6" s="244"/>
      <c r="OTW6" s="244"/>
      <c r="OTX6" s="244"/>
      <c r="OTY6" s="244"/>
      <c r="OTZ6" s="244"/>
      <c r="OUA6" s="244"/>
      <c r="OUB6" s="244"/>
      <c r="OUC6" s="244"/>
      <c r="OUD6" s="244"/>
      <c r="OUE6" s="244"/>
      <c r="OUF6" s="244"/>
      <c r="OUG6" s="244"/>
      <c r="OUH6" s="244"/>
      <c r="OUI6" s="244"/>
      <c r="OUJ6" s="244"/>
      <c r="OUK6" s="244"/>
      <c r="OUL6" s="244"/>
      <c r="OUM6" s="244"/>
      <c r="OUN6" s="244"/>
      <c r="OUO6" s="244"/>
      <c r="OUP6" s="244"/>
      <c r="OUQ6" s="244"/>
      <c r="OUR6" s="244"/>
      <c r="OUS6" s="244"/>
      <c r="OUT6" s="244"/>
      <c r="OUU6" s="244"/>
      <c r="OUV6" s="244"/>
      <c r="OUW6" s="244"/>
      <c r="OUX6" s="244"/>
      <c r="OUY6" s="244"/>
      <c r="OUZ6" s="244"/>
      <c r="OVA6" s="244"/>
      <c r="OVB6" s="244"/>
      <c r="OVC6" s="244"/>
      <c r="OVD6" s="244"/>
      <c r="OVE6" s="244"/>
      <c r="OVF6" s="244"/>
      <c r="OVG6" s="244"/>
      <c r="OVH6" s="244"/>
      <c r="OVI6" s="244"/>
      <c r="OVJ6" s="244"/>
      <c r="OVK6" s="244"/>
      <c r="OVL6" s="244"/>
      <c r="OVM6" s="244"/>
      <c r="OVN6" s="244"/>
      <c r="OVO6" s="244"/>
      <c r="OVP6" s="244"/>
      <c r="OVQ6" s="244"/>
      <c r="OVR6" s="244"/>
      <c r="OVS6" s="244"/>
      <c r="OVT6" s="244"/>
      <c r="OVU6" s="244"/>
      <c r="OVV6" s="244"/>
      <c r="OVW6" s="244"/>
      <c r="OVX6" s="244"/>
      <c r="OVY6" s="244"/>
      <c r="OVZ6" s="244"/>
      <c r="OWA6" s="244"/>
      <c r="OWB6" s="244"/>
      <c r="OWC6" s="244"/>
      <c r="OWD6" s="244"/>
      <c r="OWE6" s="244"/>
      <c r="OWF6" s="244"/>
      <c r="OWG6" s="244"/>
      <c r="OWH6" s="244"/>
      <c r="OWI6" s="244"/>
      <c r="OWJ6" s="244"/>
      <c r="OWK6" s="244"/>
      <c r="OWL6" s="244"/>
      <c r="OWM6" s="244"/>
      <c r="OWN6" s="244"/>
      <c r="OWO6" s="244"/>
      <c r="OWP6" s="244"/>
      <c r="OWQ6" s="244"/>
      <c r="OWR6" s="244"/>
      <c r="OWS6" s="244"/>
      <c r="OWT6" s="244"/>
      <c r="OWU6" s="244"/>
      <c r="OWV6" s="244"/>
      <c r="OWW6" s="244"/>
      <c r="OWX6" s="244"/>
      <c r="OWY6" s="244"/>
      <c r="OWZ6" s="244"/>
      <c r="OXA6" s="244"/>
      <c r="OXB6" s="244"/>
      <c r="OXC6" s="244"/>
      <c r="OXD6" s="244"/>
      <c r="OXE6" s="244"/>
      <c r="OXF6" s="244"/>
      <c r="OXG6" s="244"/>
      <c r="OXH6" s="244"/>
      <c r="OXI6" s="244"/>
      <c r="OXJ6" s="244"/>
      <c r="OXK6" s="244"/>
      <c r="OXL6" s="244"/>
      <c r="OXM6" s="244"/>
      <c r="OXN6" s="244"/>
      <c r="OXO6" s="244"/>
      <c r="OXP6" s="244"/>
      <c r="OXQ6" s="244"/>
      <c r="OXR6" s="244"/>
      <c r="OXS6" s="244"/>
      <c r="OXT6" s="244"/>
      <c r="OXU6" s="244"/>
      <c r="OXV6" s="244"/>
      <c r="OXW6" s="244"/>
      <c r="OXX6" s="244"/>
      <c r="OXY6" s="244"/>
      <c r="OXZ6" s="244"/>
      <c r="OYA6" s="244"/>
      <c r="OYB6" s="244"/>
      <c r="OYC6" s="244"/>
      <c r="OYD6" s="244"/>
      <c r="OYE6" s="244"/>
      <c r="OYF6" s="244"/>
      <c r="OYG6" s="244"/>
      <c r="OYH6" s="244"/>
      <c r="OYI6" s="244"/>
      <c r="OYJ6" s="244"/>
      <c r="OYK6" s="244"/>
      <c r="OYL6" s="244"/>
      <c r="OYM6" s="244"/>
      <c r="OYN6" s="244"/>
      <c r="OYO6" s="244"/>
      <c r="OYP6" s="244"/>
      <c r="OYQ6" s="244"/>
      <c r="OYR6" s="244"/>
      <c r="OYS6" s="244"/>
      <c r="OYT6" s="244"/>
      <c r="OYU6" s="244"/>
      <c r="OYV6" s="244"/>
      <c r="OYW6" s="244"/>
      <c r="OYX6" s="244"/>
      <c r="OYY6" s="244"/>
      <c r="OYZ6" s="244"/>
      <c r="OZA6" s="244"/>
      <c r="OZB6" s="244"/>
      <c r="OZC6" s="244"/>
      <c r="OZD6" s="244"/>
      <c r="OZE6" s="244"/>
      <c r="OZF6" s="244"/>
      <c r="OZG6" s="244"/>
      <c r="OZH6" s="244"/>
      <c r="OZI6" s="244"/>
      <c r="OZJ6" s="244"/>
      <c r="OZK6" s="244"/>
      <c r="OZL6" s="244"/>
      <c r="OZM6" s="244"/>
      <c r="OZN6" s="244"/>
      <c r="OZO6" s="244"/>
      <c r="OZP6" s="244"/>
      <c r="OZQ6" s="244"/>
      <c r="OZR6" s="244"/>
      <c r="OZS6" s="244"/>
      <c r="OZT6" s="244"/>
      <c r="OZU6" s="244"/>
      <c r="OZV6" s="244"/>
      <c r="OZW6" s="244"/>
      <c r="OZX6" s="244"/>
      <c r="OZY6" s="244"/>
      <c r="OZZ6" s="244"/>
      <c r="PAA6" s="244"/>
      <c r="PAB6" s="244"/>
      <c r="PAC6" s="244"/>
      <c r="PAD6" s="244"/>
      <c r="PAE6" s="244"/>
      <c r="PAF6" s="244"/>
      <c r="PAG6" s="244"/>
      <c r="PAH6" s="244"/>
      <c r="PAI6" s="244"/>
      <c r="PAJ6" s="244"/>
      <c r="PAK6" s="244"/>
      <c r="PAL6" s="244"/>
      <c r="PAM6" s="244"/>
      <c r="PAN6" s="244"/>
      <c r="PAO6" s="244"/>
      <c r="PAP6" s="244"/>
      <c r="PAQ6" s="244"/>
      <c r="PAR6" s="244"/>
      <c r="PAS6" s="244"/>
      <c r="PAT6" s="244"/>
      <c r="PAU6" s="244"/>
      <c r="PAV6" s="244"/>
      <c r="PAW6" s="244"/>
      <c r="PAX6" s="244"/>
      <c r="PAY6" s="244"/>
      <c r="PAZ6" s="244"/>
      <c r="PBA6" s="244"/>
      <c r="PBB6" s="244"/>
      <c r="PBC6" s="244"/>
      <c r="PBD6" s="244"/>
      <c r="PBE6" s="244"/>
      <c r="PBF6" s="244"/>
      <c r="PBG6" s="244"/>
      <c r="PBH6" s="244"/>
      <c r="PBI6" s="244"/>
      <c r="PBJ6" s="244"/>
      <c r="PBK6" s="244"/>
      <c r="PBL6" s="244"/>
      <c r="PBM6" s="244"/>
      <c r="PBN6" s="244"/>
      <c r="PBO6" s="244"/>
      <c r="PBP6" s="244"/>
      <c r="PBQ6" s="244"/>
      <c r="PBR6" s="244"/>
      <c r="PBS6" s="244"/>
      <c r="PBT6" s="244"/>
      <c r="PBU6" s="244"/>
      <c r="PBV6" s="244"/>
      <c r="PBW6" s="244"/>
      <c r="PBX6" s="244"/>
      <c r="PBY6" s="244"/>
      <c r="PBZ6" s="244"/>
      <c r="PCA6" s="244"/>
      <c r="PCB6" s="244"/>
      <c r="PCC6" s="244"/>
      <c r="PCD6" s="244"/>
      <c r="PCE6" s="244"/>
      <c r="PCF6" s="244"/>
      <c r="PCG6" s="244"/>
      <c r="PCH6" s="244"/>
      <c r="PCI6" s="244"/>
      <c r="PCJ6" s="244"/>
      <c r="PCK6" s="244"/>
      <c r="PCL6" s="244"/>
      <c r="PCM6" s="244"/>
      <c r="PCN6" s="244"/>
      <c r="PCO6" s="244"/>
      <c r="PCP6" s="244"/>
      <c r="PCQ6" s="244"/>
      <c r="PCR6" s="244"/>
      <c r="PCS6" s="244"/>
      <c r="PCT6" s="244"/>
      <c r="PCU6" s="244"/>
      <c r="PCV6" s="244"/>
      <c r="PCW6" s="244"/>
      <c r="PCX6" s="244"/>
      <c r="PCY6" s="244"/>
      <c r="PCZ6" s="244"/>
      <c r="PDA6" s="244"/>
      <c r="PDB6" s="244"/>
      <c r="PDC6" s="244"/>
      <c r="PDD6" s="244"/>
      <c r="PDE6" s="244"/>
      <c r="PDF6" s="244"/>
      <c r="PDG6" s="244"/>
      <c r="PDH6" s="244"/>
      <c r="PDI6" s="244"/>
      <c r="PDJ6" s="244"/>
      <c r="PDK6" s="244"/>
      <c r="PDL6" s="244"/>
      <c r="PDM6" s="244"/>
      <c r="PDN6" s="244"/>
      <c r="PDO6" s="244"/>
      <c r="PDP6" s="244"/>
      <c r="PDQ6" s="244"/>
      <c r="PDR6" s="244"/>
      <c r="PDS6" s="244"/>
      <c r="PDT6" s="244"/>
      <c r="PDU6" s="244"/>
      <c r="PDV6" s="244"/>
      <c r="PDW6" s="244"/>
      <c r="PDX6" s="244"/>
      <c r="PDY6" s="244"/>
      <c r="PDZ6" s="244"/>
      <c r="PEA6" s="244"/>
      <c r="PEB6" s="244"/>
      <c r="PEC6" s="244"/>
      <c r="PED6" s="244"/>
      <c r="PEE6" s="244"/>
      <c r="PEF6" s="244"/>
      <c r="PEG6" s="244"/>
      <c r="PEH6" s="244"/>
      <c r="PEI6" s="244"/>
      <c r="PEJ6" s="244"/>
      <c r="PEK6" s="244"/>
      <c r="PEL6" s="244"/>
      <c r="PEM6" s="244"/>
      <c r="PEN6" s="244"/>
      <c r="PEO6" s="244"/>
      <c r="PEP6" s="244"/>
      <c r="PEQ6" s="244"/>
      <c r="PER6" s="244"/>
      <c r="PES6" s="244"/>
      <c r="PET6" s="244"/>
      <c r="PEU6" s="244"/>
      <c r="PEV6" s="244"/>
      <c r="PEW6" s="244"/>
      <c r="PEX6" s="244"/>
      <c r="PEY6" s="244"/>
      <c r="PEZ6" s="244"/>
      <c r="PFA6" s="244"/>
      <c r="PFB6" s="244"/>
      <c r="PFC6" s="244"/>
      <c r="PFD6" s="244"/>
      <c r="PFE6" s="244"/>
      <c r="PFF6" s="244"/>
      <c r="PFG6" s="244"/>
      <c r="PFH6" s="244"/>
      <c r="PFI6" s="244"/>
      <c r="PFJ6" s="244"/>
      <c r="PFK6" s="244"/>
      <c r="PFL6" s="244"/>
      <c r="PFM6" s="244"/>
      <c r="PFN6" s="244"/>
      <c r="PFO6" s="244"/>
      <c r="PFP6" s="244"/>
      <c r="PFQ6" s="244"/>
      <c r="PFR6" s="244"/>
      <c r="PFS6" s="244"/>
      <c r="PFT6" s="244"/>
      <c r="PFU6" s="244"/>
      <c r="PFV6" s="244"/>
      <c r="PFW6" s="244"/>
      <c r="PFX6" s="244"/>
      <c r="PFY6" s="244"/>
      <c r="PFZ6" s="244"/>
      <c r="PGA6" s="244"/>
      <c r="PGB6" s="244"/>
      <c r="PGC6" s="244"/>
      <c r="PGD6" s="244"/>
      <c r="PGE6" s="244"/>
      <c r="PGF6" s="244"/>
      <c r="PGG6" s="244"/>
      <c r="PGH6" s="244"/>
      <c r="PGI6" s="244"/>
      <c r="PGJ6" s="244"/>
      <c r="PGK6" s="244"/>
      <c r="PGL6" s="244"/>
      <c r="PGM6" s="244"/>
      <c r="PGN6" s="244"/>
      <c r="PGO6" s="244"/>
      <c r="PGP6" s="244"/>
      <c r="PGQ6" s="244"/>
      <c r="PGR6" s="244"/>
      <c r="PGS6" s="244"/>
      <c r="PGT6" s="244"/>
      <c r="PGU6" s="244"/>
      <c r="PGV6" s="244"/>
      <c r="PGW6" s="244"/>
      <c r="PGX6" s="244"/>
      <c r="PGY6" s="244"/>
      <c r="PGZ6" s="244"/>
      <c r="PHA6" s="244"/>
      <c r="PHB6" s="244"/>
      <c r="PHC6" s="244"/>
      <c r="PHD6" s="244"/>
      <c r="PHE6" s="244"/>
      <c r="PHF6" s="244"/>
      <c r="PHG6" s="244"/>
      <c r="PHH6" s="244"/>
      <c r="PHI6" s="244"/>
      <c r="PHJ6" s="244"/>
      <c r="PHK6" s="244"/>
      <c r="PHL6" s="244"/>
      <c r="PHM6" s="244"/>
      <c r="PHN6" s="244"/>
      <c r="PHO6" s="244"/>
      <c r="PHP6" s="244"/>
      <c r="PHQ6" s="244"/>
      <c r="PHR6" s="244"/>
      <c r="PHS6" s="244"/>
      <c r="PHT6" s="244"/>
      <c r="PHU6" s="244"/>
      <c r="PHV6" s="244"/>
      <c r="PHW6" s="244"/>
      <c r="PHX6" s="244"/>
      <c r="PHY6" s="244"/>
      <c r="PHZ6" s="244"/>
      <c r="PIA6" s="244"/>
      <c r="PIB6" s="244"/>
      <c r="PIC6" s="244"/>
      <c r="PID6" s="244"/>
      <c r="PIE6" s="244"/>
      <c r="PIF6" s="244"/>
      <c r="PIG6" s="244"/>
      <c r="PIH6" s="244"/>
      <c r="PII6" s="244"/>
      <c r="PIJ6" s="244"/>
      <c r="PIK6" s="244"/>
      <c r="PIL6" s="244"/>
      <c r="PIM6" s="244"/>
      <c r="PIN6" s="244"/>
      <c r="PIO6" s="244"/>
      <c r="PIP6" s="244"/>
      <c r="PIQ6" s="244"/>
      <c r="PIR6" s="244"/>
      <c r="PIS6" s="244"/>
      <c r="PIT6" s="244"/>
      <c r="PIU6" s="244"/>
      <c r="PIV6" s="244"/>
      <c r="PIW6" s="244"/>
      <c r="PIX6" s="244"/>
      <c r="PIY6" s="244"/>
      <c r="PIZ6" s="244"/>
      <c r="PJA6" s="244"/>
      <c r="PJB6" s="244"/>
      <c r="PJC6" s="244"/>
      <c r="PJD6" s="244"/>
      <c r="PJE6" s="244"/>
      <c r="PJF6" s="244"/>
      <c r="PJG6" s="244"/>
      <c r="PJH6" s="244"/>
      <c r="PJI6" s="244"/>
      <c r="PJJ6" s="244"/>
      <c r="PJK6" s="244"/>
      <c r="PJL6" s="244"/>
      <c r="PJM6" s="244"/>
      <c r="PJN6" s="244"/>
      <c r="PJO6" s="244"/>
      <c r="PJP6" s="244"/>
      <c r="PJQ6" s="244"/>
      <c r="PJR6" s="244"/>
      <c r="PJS6" s="244"/>
      <c r="PJT6" s="244"/>
      <c r="PJU6" s="244"/>
      <c r="PJV6" s="244"/>
      <c r="PJW6" s="244"/>
      <c r="PJX6" s="244"/>
      <c r="PJY6" s="244"/>
      <c r="PJZ6" s="244"/>
      <c r="PKA6" s="244"/>
      <c r="PKB6" s="244"/>
      <c r="PKC6" s="244"/>
      <c r="PKD6" s="244"/>
      <c r="PKE6" s="244"/>
      <c r="PKF6" s="244"/>
      <c r="PKG6" s="244"/>
      <c r="PKH6" s="244"/>
      <c r="PKI6" s="244"/>
      <c r="PKJ6" s="244"/>
      <c r="PKK6" s="244"/>
      <c r="PKL6" s="244"/>
      <c r="PKM6" s="244"/>
      <c r="PKN6" s="244"/>
      <c r="PKO6" s="244"/>
      <c r="PKP6" s="244"/>
      <c r="PKQ6" s="244"/>
      <c r="PKR6" s="244"/>
      <c r="PKS6" s="244"/>
      <c r="PKT6" s="244"/>
      <c r="PKU6" s="244"/>
      <c r="PKV6" s="244"/>
      <c r="PKW6" s="244"/>
      <c r="PKX6" s="244"/>
      <c r="PKY6" s="244"/>
      <c r="PKZ6" s="244"/>
      <c r="PLA6" s="244"/>
      <c r="PLB6" s="244"/>
      <c r="PLC6" s="244"/>
      <c r="PLD6" s="244"/>
      <c r="PLE6" s="244"/>
      <c r="PLF6" s="244"/>
      <c r="PLG6" s="244"/>
      <c r="PLH6" s="244"/>
      <c r="PLI6" s="244"/>
      <c r="PLJ6" s="244"/>
      <c r="PLK6" s="244"/>
      <c r="PLL6" s="244"/>
      <c r="PLM6" s="244"/>
      <c r="PLN6" s="244"/>
      <c r="PLO6" s="244"/>
      <c r="PLP6" s="244"/>
      <c r="PLQ6" s="244"/>
      <c r="PLR6" s="244"/>
      <c r="PLS6" s="244"/>
      <c r="PLT6" s="244"/>
      <c r="PLU6" s="244"/>
      <c r="PLV6" s="244"/>
      <c r="PLW6" s="244"/>
      <c r="PLX6" s="244"/>
      <c r="PLY6" s="244"/>
      <c r="PLZ6" s="244"/>
      <c r="PMA6" s="244"/>
      <c r="PMB6" s="244"/>
      <c r="PMC6" s="244"/>
      <c r="PMD6" s="244"/>
      <c r="PME6" s="244"/>
      <c r="PMF6" s="244"/>
      <c r="PMG6" s="244"/>
      <c r="PMH6" s="244"/>
      <c r="PMI6" s="244"/>
      <c r="PMJ6" s="244"/>
      <c r="PMK6" s="244"/>
      <c r="PML6" s="244"/>
      <c r="PMM6" s="244"/>
      <c r="PMN6" s="244"/>
      <c r="PMO6" s="244"/>
      <c r="PMP6" s="244"/>
      <c r="PMQ6" s="244"/>
      <c r="PMR6" s="244"/>
      <c r="PMS6" s="244"/>
      <c r="PMT6" s="244"/>
      <c r="PMU6" s="244"/>
      <c r="PMV6" s="244"/>
      <c r="PMW6" s="244"/>
      <c r="PMX6" s="244"/>
      <c r="PMY6" s="244"/>
      <c r="PMZ6" s="244"/>
      <c r="PNA6" s="244"/>
      <c r="PNB6" s="244"/>
      <c r="PNC6" s="244"/>
      <c r="PND6" s="244"/>
      <c r="PNE6" s="244"/>
      <c r="PNF6" s="244"/>
      <c r="PNG6" s="244"/>
      <c r="PNH6" s="244"/>
      <c r="PNI6" s="244"/>
      <c r="PNJ6" s="244"/>
      <c r="PNK6" s="244"/>
      <c r="PNL6" s="244"/>
      <c r="PNM6" s="244"/>
      <c r="PNN6" s="244"/>
      <c r="PNO6" s="244"/>
      <c r="PNP6" s="244"/>
      <c r="PNQ6" s="244"/>
      <c r="PNR6" s="244"/>
      <c r="PNS6" s="244"/>
      <c r="PNT6" s="244"/>
      <c r="PNU6" s="244"/>
      <c r="PNV6" s="244"/>
      <c r="PNW6" s="244"/>
      <c r="PNX6" s="244"/>
      <c r="PNY6" s="244"/>
      <c r="PNZ6" s="244"/>
      <c r="POA6" s="244"/>
      <c r="POB6" s="244"/>
      <c r="POC6" s="244"/>
      <c r="POD6" s="244"/>
      <c r="POE6" s="244"/>
      <c r="POF6" s="244"/>
      <c r="POG6" s="244"/>
      <c r="POH6" s="244"/>
      <c r="POI6" s="244"/>
      <c r="POJ6" s="244"/>
      <c r="POK6" s="244"/>
      <c r="POL6" s="244"/>
      <c r="POM6" s="244"/>
      <c r="PON6" s="244"/>
      <c r="POO6" s="244"/>
      <c r="POP6" s="244"/>
      <c r="POQ6" s="244"/>
      <c r="POR6" s="244"/>
      <c r="POS6" s="244"/>
      <c r="POT6" s="244"/>
      <c r="POU6" s="244"/>
      <c r="POV6" s="244"/>
      <c r="POW6" s="244"/>
      <c r="POX6" s="244"/>
      <c r="POY6" s="244"/>
      <c r="POZ6" s="244"/>
      <c r="PPA6" s="244"/>
      <c r="PPB6" s="244"/>
      <c r="PPC6" s="244"/>
      <c r="PPD6" s="244"/>
      <c r="PPE6" s="244"/>
      <c r="PPF6" s="244"/>
      <c r="PPG6" s="244"/>
      <c r="PPH6" s="244"/>
      <c r="PPI6" s="244"/>
      <c r="PPJ6" s="244"/>
      <c r="PPK6" s="244"/>
      <c r="PPL6" s="244"/>
      <c r="PPM6" s="244"/>
      <c r="PPN6" s="244"/>
      <c r="PPO6" s="244"/>
      <c r="PPP6" s="244"/>
      <c r="PPQ6" s="244"/>
      <c r="PPR6" s="244"/>
      <c r="PPS6" s="244"/>
      <c r="PPT6" s="244"/>
      <c r="PPU6" s="244"/>
      <c r="PPV6" s="244"/>
      <c r="PPW6" s="244"/>
      <c r="PPX6" s="244"/>
      <c r="PPY6" s="244"/>
      <c r="PPZ6" s="244"/>
      <c r="PQA6" s="244"/>
      <c r="PQB6" s="244"/>
      <c r="PQC6" s="244"/>
      <c r="PQD6" s="244"/>
      <c r="PQE6" s="244"/>
      <c r="PQF6" s="244"/>
      <c r="PQG6" s="244"/>
      <c r="PQH6" s="244"/>
      <c r="PQI6" s="244"/>
      <c r="PQJ6" s="244"/>
      <c r="PQK6" s="244"/>
      <c r="PQL6" s="244"/>
      <c r="PQM6" s="244"/>
      <c r="PQN6" s="244"/>
      <c r="PQO6" s="244"/>
      <c r="PQP6" s="244"/>
      <c r="PQQ6" s="244"/>
      <c r="PQR6" s="244"/>
      <c r="PQS6" s="244"/>
      <c r="PQT6" s="244"/>
      <c r="PQU6" s="244"/>
      <c r="PQV6" s="244"/>
      <c r="PQW6" s="244"/>
      <c r="PQX6" s="244"/>
      <c r="PQY6" s="244"/>
      <c r="PQZ6" s="244"/>
      <c r="PRA6" s="244"/>
      <c r="PRB6" s="244"/>
      <c r="PRC6" s="244"/>
      <c r="PRD6" s="244"/>
      <c r="PRE6" s="244"/>
      <c r="PRF6" s="244"/>
      <c r="PRG6" s="244"/>
      <c r="PRH6" s="244"/>
      <c r="PRI6" s="244"/>
      <c r="PRJ6" s="244"/>
      <c r="PRK6" s="244"/>
      <c r="PRL6" s="244"/>
      <c r="PRM6" s="244"/>
      <c r="PRN6" s="244"/>
      <c r="PRO6" s="244"/>
      <c r="PRP6" s="244"/>
      <c r="PRQ6" s="244"/>
      <c r="PRR6" s="244"/>
      <c r="PRS6" s="244"/>
      <c r="PRT6" s="244"/>
      <c r="PRU6" s="244"/>
      <c r="PRV6" s="244"/>
      <c r="PRW6" s="244"/>
      <c r="PRX6" s="244"/>
      <c r="PRY6" s="244"/>
      <c r="PRZ6" s="244"/>
      <c r="PSA6" s="244"/>
      <c r="PSB6" s="244"/>
      <c r="PSC6" s="244"/>
      <c r="PSD6" s="244"/>
      <c r="PSE6" s="244"/>
      <c r="PSF6" s="244"/>
      <c r="PSG6" s="244"/>
      <c r="PSH6" s="244"/>
      <c r="PSI6" s="244"/>
      <c r="PSJ6" s="244"/>
      <c r="PSK6" s="244"/>
      <c r="PSL6" s="244"/>
      <c r="PSM6" s="244"/>
      <c r="PSN6" s="244"/>
      <c r="PSO6" s="244"/>
      <c r="PSP6" s="244"/>
      <c r="PSQ6" s="244"/>
      <c r="PSR6" s="244"/>
      <c r="PSS6" s="244"/>
      <c r="PST6" s="244"/>
      <c r="PSU6" s="244"/>
      <c r="PSV6" s="244"/>
      <c r="PSW6" s="244"/>
      <c r="PSX6" s="244"/>
      <c r="PSY6" s="244"/>
      <c r="PSZ6" s="244"/>
      <c r="PTA6" s="244"/>
      <c r="PTB6" s="244"/>
      <c r="PTC6" s="244"/>
      <c r="PTD6" s="244"/>
      <c r="PTE6" s="244"/>
      <c r="PTF6" s="244"/>
      <c r="PTG6" s="244"/>
      <c r="PTH6" s="244"/>
      <c r="PTI6" s="244"/>
      <c r="PTJ6" s="244"/>
      <c r="PTK6" s="244"/>
      <c r="PTL6" s="244"/>
      <c r="PTM6" s="244"/>
      <c r="PTN6" s="244"/>
      <c r="PTO6" s="244"/>
      <c r="PTP6" s="244"/>
      <c r="PTQ6" s="244"/>
      <c r="PTR6" s="244"/>
      <c r="PTS6" s="244"/>
      <c r="PTT6" s="244"/>
      <c r="PTU6" s="244"/>
      <c r="PTV6" s="244"/>
      <c r="PTW6" s="244"/>
      <c r="PTX6" s="244"/>
      <c r="PTY6" s="244"/>
      <c r="PTZ6" s="244"/>
      <c r="PUA6" s="244"/>
      <c r="PUB6" s="244"/>
      <c r="PUC6" s="244"/>
      <c r="PUD6" s="244"/>
      <c r="PUE6" s="244"/>
      <c r="PUF6" s="244"/>
      <c r="PUG6" s="244"/>
      <c r="PUH6" s="244"/>
      <c r="PUI6" s="244"/>
      <c r="PUJ6" s="244"/>
      <c r="PUK6" s="244"/>
      <c r="PUL6" s="244"/>
      <c r="PUM6" s="244"/>
      <c r="PUN6" s="244"/>
      <c r="PUO6" s="244"/>
      <c r="PUP6" s="244"/>
      <c r="PUQ6" s="244"/>
      <c r="PUR6" s="244"/>
      <c r="PUS6" s="244"/>
      <c r="PUT6" s="244"/>
      <c r="PUU6" s="244"/>
      <c r="PUV6" s="244"/>
      <c r="PUW6" s="244"/>
      <c r="PUX6" s="244"/>
      <c r="PUY6" s="244"/>
      <c r="PUZ6" s="244"/>
      <c r="PVA6" s="244"/>
      <c r="PVB6" s="244"/>
      <c r="PVC6" s="244"/>
      <c r="PVD6" s="244"/>
      <c r="PVE6" s="244"/>
      <c r="PVF6" s="244"/>
      <c r="PVG6" s="244"/>
      <c r="PVH6" s="244"/>
      <c r="PVI6" s="244"/>
      <c r="PVJ6" s="244"/>
      <c r="PVK6" s="244"/>
      <c r="PVL6" s="244"/>
      <c r="PVM6" s="244"/>
      <c r="PVN6" s="244"/>
      <c r="PVO6" s="244"/>
      <c r="PVP6" s="244"/>
      <c r="PVQ6" s="244"/>
      <c r="PVR6" s="244"/>
      <c r="PVS6" s="244"/>
      <c r="PVT6" s="244"/>
      <c r="PVU6" s="244"/>
      <c r="PVV6" s="244"/>
      <c r="PVW6" s="244"/>
      <c r="PVX6" s="244"/>
      <c r="PVY6" s="244"/>
      <c r="PVZ6" s="244"/>
      <c r="PWA6" s="244"/>
      <c r="PWB6" s="244"/>
      <c r="PWC6" s="244"/>
      <c r="PWD6" s="244"/>
      <c r="PWE6" s="244"/>
      <c r="PWF6" s="244"/>
      <c r="PWG6" s="244"/>
      <c r="PWH6" s="244"/>
      <c r="PWI6" s="244"/>
      <c r="PWJ6" s="244"/>
      <c r="PWK6" s="244"/>
      <c r="PWL6" s="244"/>
      <c r="PWM6" s="244"/>
      <c r="PWN6" s="244"/>
      <c r="PWO6" s="244"/>
      <c r="PWP6" s="244"/>
      <c r="PWQ6" s="244"/>
      <c r="PWR6" s="244"/>
      <c r="PWS6" s="244"/>
      <c r="PWT6" s="244"/>
      <c r="PWU6" s="244"/>
      <c r="PWV6" s="244"/>
      <c r="PWW6" s="244"/>
      <c r="PWX6" s="244"/>
      <c r="PWY6" s="244"/>
      <c r="PWZ6" s="244"/>
      <c r="PXA6" s="244"/>
      <c r="PXB6" s="244"/>
      <c r="PXC6" s="244"/>
      <c r="PXD6" s="244"/>
      <c r="PXE6" s="244"/>
      <c r="PXF6" s="244"/>
      <c r="PXG6" s="244"/>
      <c r="PXH6" s="244"/>
      <c r="PXI6" s="244"/>
      <c r="PXJ6" s="244"/>
      <c r="PXK6" s="244"/>
      <c r="PXL6" s="244"/>
      <c r="PXM6" s="244"/>
      <c r="PXN6" s="244"/>
      <c r="PXO6" s="244"/>
      <c r="PXP6" s="244"/>
      <c r="PXQ6" s="244"/>
      <c r="PXR6" s="244"/>
      <c r="PXS6" s="244"/>
      <c r="PXT6" s="244"/>
      <c r="PXU6" s="244"/>
      <c r="PXV6" s="244"/>
      <c r="PXW6" s="244"/>
      <c r="PXX6" s="244"/>
      <c r="PXY6" s="244"/>
      <c r="PXZ6" s="244"/>
      <c r="PYA6" s="244"/>
      <c r="PYB6" s="244"/>
      <c r="PYC6" s="244"/>
      <c r="PYD6" s="244"/>
      <c r="PYE6" s="244"/>
      <c r="PYF6" s="244"/>
      <c r="PYG6" s="244"/>
      <c r="PYH6" s="244"/>
      <c r="PYI6" s="244"/>
      <c r="PYJ6" s="244"/>
      <c r="PYK6" s="244"/>
      <c r="PYL6" s="244"/>
      <c r="PYM6" s="244"/>
      <c r="PYN6" s="244"/>
      <c r="PYO6" s="244"/>
      <c r="PYP6" s="244"/>
      <c r="PYQ6" s="244"/>
      <c r="PYR6" s="244"/>
      <c r="PYS6" s="244"/>
      <c r="PYT6" s="244"/>
      <c r="PYU6" s="244"/>
      <c r="PYV6" s="244"/>
      <c r="PYW6" s="244"/>
      <c r="PYX6" s="244"/>
      <c r="PYY6" s="244"/>
      <c r="PYZ6" s="244"/>
      <c r="PZA6" s="244"/>
      <c r="PZB6" s="244"/>
      <c r="PZC6" s="244"/>
      <c r="PZD6" s="244"/>
      <c r="PZE6" s="244"/>
      <c r="PZF6" s="244"/>
      <c r="PZG6" s="244"/>
      <c r="PZH6" s="244"/>
      <c r="PZI6" s="244"/>
      <c r="PZJ6" s="244"/>
      <c r="PZK6" s="244"/>
      <c r="PZL6" s="244"/>
      <c r="PZM6" s="244"/>
      <c r="PZN6" s="244"/>
      <c r="PZO6" s="244"/>
      <c r="PZP6" s="244"/>
      <c r="PZQ6" s="244"/>
      <c r="PZR6" s="244"/>
      <c r="PZS6" s="244"/>
      <c r="PZT6" s="244"/>
      <c r="PZU6" s="244"/>
      <c r="PZV6" s="244"/>
      <c r="PZW6" s="244"/>
      <c r="PZX6" s="244"/>
      <c r="PZY6" s="244"/>
      <c r="PZZ6" s="244"/>
      <c r="QAA6" s="244"/>
      <c r="QAB6" s="244"/>
      <c r="QAC6" s="244"/>
      <c r="QAD6" s="244"/>
      <c r="QAE6" s="244"/>
      <c r="QAF6" s="244"/>
      <c r="QAG6" s="244"/>
      <c r="QAH6" s="244"/>
      <c r="QAI6" s="244"/>
      <c r="QAJ6" s="244"/>
      <c r="QAK6" s="244"/>
      <c r="QAL6" s="244"/>
      <c r="QAM6" s="244"/>
      <c r="QAN6" s="244"/>
      <c r="QAO6" s="244"/>
      <c r="QAP6" s="244"/>
      <c r="QAQ6" s="244"/>
      <c r="QAR6" s="244"/>
      <c r="QAS6" s="244"/>
      <c r="QAT6" s="244"/>
      <c r="QAU6" s="244"/>
      <c r="QAV6" s="244"/>
      <c r="QAW6" s="244"/>
      <c r="QAX6" s="244"/>
      <c r="QAY6" s="244"/>
      <c r="QAZ6" s="244"/>
      <c r="QBA6" s="244"/>
      <c r="QBB6" s="244"/>
      <c r="QBC6" s="244"/>
      <c r="QBD6" s="244"/>
      <c r="QBE6" s="244"/>
      <c r="QBF6" s="244"/>
      <c r="QBG6" s="244"/>
      <c r="QBH6" s="244"/>
      <c r="QBI6" s="244"/>
      <c r="QBJ6" s="244"/>
      <c r="QBK6" s="244"/>
      <c r="QBL6" s="244"/>
      <c r="QBM6" s="244"/>
      <c r="QBN6" s="244"/>
      <c r="QBO6" s="244"/>
      <c r="QBP6" s="244"/>
      <c r="QBQ6" s="244"/>
      <c r="QBR6" s="244"/>
      <c r="QBS6" s="244"/>
      <c r="QBT6" s="244"/>
      <c r="QBU6" s="244"/>
      <c r="QBV6" s="244"/>
      <c r="QBW6" s="244"/>
      <c r="QBX6" s="244"/>
      <c r="QBY6" s="244"/>
      <c r="QBZ6" s="244"/>
      <c r="QCA6" s="244"/>
      <c r="QCB6" s="244"/>
      <c r="QCC6" s="244"/>
      <c r="QCD6" s="244"/>
      <c r="QCE6" s="244"/>
      <c r="QCF6" s="244"/>
      <c r="QCG6" s="244"/>
      <c r="QCH6" s="244"/>
      <c r="QCI6" s="244"/>
      <c r="QCJ6" s="244"/>
      <c r="QCK6" s="244"/>
      <c r="QCL6" s="244"/>
      <c r="QCM6" s="244"/>
      <c r="QCN6" s="244"/>
      <c r="QCO6" s="244"/>
      <c r="QCP6" s="244"/>
      <c r="QCQ6" s="244"/>
      <c r="QCR6" s="244"/>
      <c r="QCS6" s="244"/>
      <c r="QCT6" s="244"/>
      <c r="QCU6" s="244"/>
      <c r="QCV6" s="244"/>
      <c r="QCW6" s="244"/>
      <c r="QCX6" s="244"/>
      <c r="QCY6" s="244"/>
      <c r="QCZ6" s="244"/>
      <c r="QDA6" s="244"/>
      <c r="QDB6" s="244"/>
      <c r="QDC6" s="244"/>
      <c r="QDD6" s="244"/>
      <c r="QDE6" s="244"/>
      <c r="QDF6" s="244"/>
      <c r="QDG6" s="244"/>
      <c r="QDH6" s="244"/>
      <c r="QDI6" s="244"/>
      <c r="QDJ6" s="244"/>
      <c r="QDK6" s="244"/>
      <c r="QDL6" s="244"/>
      <c r="QDM6" s="244"/>
      <c r="QDN6" s="244"/>
      <c r="QDO6" s="244"/>
      <c r="QDP6" s="244"/>
      <c r="QDQ6" s="244"/>
      <c r="QDR6" s="244"/>
      <c r="QDS6" s="244"/>
      <c r="QDT6" s="244"/>
      <c r="QDU6" s="244"/>
      <c r="QDV6" s="244"/>
      <c r="QDW6" s="244"/>
      <c r="QDX6" s="244"/>
      <c r="QDY6" s="244"/>
      <c r="QDZ6" s="244"/>
      <c r="QEA6" s="244"/>
      <c r="QEB6" s="244"/>
      <c r="QEC6" s="244"/>
      <c r="QED6" s="244"/>
      <c r="QEE6" s="244"/>
      <c r="QEF6" s="244"/>
      <c r="QEG6" s="244"/>
      <c r="QEH6" s="244"/>
      <c r="QEI6" s="244"/>
      <c r="QEJ6" s="244"/>
      <c r="QEK6" s="244"/>
      <c r="QEL6" s="244"/>
      <c r="QEM6" s="244"/>
      <c r="QEN6" s="244"/>
      <c r="QEO6" s="244"/>
      <c r="QEP6" s="244"/>
      <c r="QEQ6" s="244"/>
      <c r="QER6" s="244"/>
      <c r="QES6" s="244"/>
      <c r="QET6" s="244"/>
      <c r="QEU6" s="244"/>
      <c r="QEV6" s="244"/>
      <c r="QEW6" s="244"/>
      <c r="QEX6" s="244"/>
      <c r="QEY6" s="244"/>
      <c r="QEZ6" s="244"/>
      <c r="QFA6" s="244"/>
      <c r="QFB6" s="244"/>
      <c r="QFC6" s="244"/>
      <c r="QFD6" s="244"/>
      <c r="QFE6" s="244"/>
      <c r="QFF6" s="244"/>
      <c r="QFG6" s="244"/>
      <c r="QFH6" s="244"/>
      <c r="QFI6" s="244"/>
      <c r="QFJ6" s="244"/>
      <c r="QFK6" s="244"/>
      <c r="QFL6" s="244"/>
      <c r="QFM6" s="244"/>
      <c r="QFN6" s="244"/>
      <c r="QFO6" s="244"/>
      <c r="QFP6" s="244"/>
      <c r="QFQ6" s="244"/>
      <c r="QFR6" s="244"/>
      <c r="QFS6" s="244"/>
      <c r="QFT6" s="244"/>
      <c r="QFU6" s="244"/>
      <c r="QFV6" s="244"/>
      <c r="QFW6" s="244"/>
      <c r="QFX6" s="244"/>
      <c r="QFY6" s="244"/>
      <c r="QFZ6" s="244"/>
      <c r="QGA6" s="244"/>
      <c r="QGB6" s="244"/>
      <c r="QGC6" s="244"/>
      <c r="QGD6" s="244"/>
      <c r="QGE6" s="244"/>
      <c r="QGF6" s="244"/>
      <c r="QGG6" s="244"/>
      <c r="QGH6" s="244"/>
      <c r="QGI6" s="244"/>
      <c r="QGJ6" s="244"/>
      <c r="QGK6" s="244"/>
      <c r="QGL6" s="244"/>
      <c r="QGM6" s="244"/>
      <c r="QGN6" s="244"/>
      <c r="QGO6" s="244"/>
      <c r="QGP6" s="244"/>
      <c r="QGQ6" s="244"/>
      <c r="QGR6" s="244"/>
      <c r="QGS6" s="244"/>
      <c r="QGT6" s="244"/>
      <c r="QGU6" s="244"/>
      <c r="QGV6" s="244"/>
      <c r="QGW6" s="244"/>
      <c r="QGX6" s="244"/>
      <c r="QGY6" s="244"/>
      <c r="QGZ6" s="244"/>
      <c r="QHA6" s="244"/>
      <c r="QHB6" s="244"/>
      <c r="QHC6" s="244"/>
      <c r="QHD6" s="244"/>
      <c r="QHE6" s="244"/>
      <c r="QHF6" s="244"/>
      <c r="QHG6" s="244"/>
      <c r="QHH6" s="244"/>
      <c r="QHI6" s="244"/>
      <c r="QHJ6" s="244"/>
      <c r="QHK6" s="244"/>
      <c r="QHL6" s="244"/>
      <c r="QHM6" s="244"/>
      <c r="QHN6" s="244"/>
      <c r="QHO6" s="244"/>
      <c r="QHP6" s="244"/>
      <c r="QHQ6" s="244"/>
      <c r="QHR6" s="244"/>
      <c r="QHS6" s="244"/>
      <c r="QHT6" s="244"/>
      <c r="QHU6" s="244"/>
      <c r="QHV6" s="244"/>
      <c r="QHW6" s="244"/>
      <c r="QHX6" s="244"/>
      <c r="QHY6" s="244"/>
      <c r="QHZ6" s="244"/>
      <c r="QIA6" s="244"/>
      <c r="QIB6" s="244"/>
      <c r="QIC6" s="244"/>
      <c r="QID6" s="244"/>
      <c r="QIE6" s="244"/>
      <c r="QIF6" s="244"/>
      <c r="QIG6" s="244"/>
      <c r="QIH6" s="244"/>
      <c r="QII6" s="244"/>
      <c r="QIJ6" s="244"/>
      <c r="QIK6" s="244"/>
      <c r="QIL6" s="244"/>
      <c r="QIM6" s="244"/>
      <c r="QIN6" s="244"/>
      <c r="QIO6" s="244"/>
      <c r="QIP6" s="244"/>
      <c r="QIQ6" s="244"/>
      <c r="QIR6" s="244"/>
      <c r="QIS6" s="244"/>
      <c r="QIT6" s="244"/>
      <c r="QIU6" s="244"/>
      <c r="QIV6" s="244"/>
      <c r="QIW6" s="244"/>
      <c r="QIX6" s="244"/>
      <c r="QIY6" s="244"/>
      <c r="QIZ6" s="244"/>
      <c r="QJA6" s="244"/>
      <c r="QJB6" s="244"/>
      <c r="QJC6" s="244"/>
      <c r="QJD6" s="244"/>
      <c r="QJE6" s="244"/>
      <c r="QJF6" s="244"/>
      <c r="QJG6" s="244"/>
      <c r="QJH6" s="244"/>
      <c r="QJI6" s="244"/>
      <c r="QJJ6" s="244"/>
      <c r="QJK6" s="244"/>
      <c r="QJL6" s="244"/>
      <c r="QJM6" s="244"/>
      <c r="QJN6" s="244"/>
      <c r="QJO6" s="244"/>
      <c r="QJP6" s="244"/>
      <c r="QJQ6" s="244"/>
      <c r="QJR6" s="244"/>
      <c r="QJS6" s="244"/>
      <c r="QJT6" s="244"/>
      <c r="QJU6" s="244"/>
      <c r="QJV6" s="244"/>
      <c r="QJW6" s="244"/>
      <c r="QJX6" s="244"/>
      <c r="QJY6" s="244"/>
      <c r="QJZ6" s="244"/>
      <c r="QKA6" s="244"/>
      <c r="QKB6" s="244"/>
      <c r="QKC6" s="244"/>
      <c r="QKD6" s="244"/>
      <c r="QKE6" s="244"/>
      <c r="QKF6" s="244"/>
      <c r="QKG6" s="244"/>
      <c r="QKH6" s="244"/>
      <c r="QKI6" s="244"/>
      <c r="QKJ6" s="244"/>
      <c r="QKK6" s="244"/>
      <c r="QKL6" s="244"/>
      <c r="QKM6" s="244"/>
      <c r="QKN6" s="244"/>
      <c r="QKO6" s="244"/>
      <c r="QKP6" s="244"/>
      <c r="QKQ6" s="244"/>
      <c r="QKR6" s="244"/>
      <c r="QKS6" s="244"/>
      <c r="QKT6" s="244"/>
      <c r="QKU6" s="244"/>
      <c r="QKV6" s="244"/>
      <c r="QKW6" s="244"/>
      <c r="QKX6" s="244"/>
      <c r="QKY6" s="244"/>
      <c r="QKZ6" s="244"/>
      <c r="QLA6" s="244"/>
      <c r="QLB6" s="244"/>
      <c r="QLC6" s="244"/>
      <c r="QLD6" s="244"/>
      <c r="QLE6" s="244"/>
      <c r="QLF6" s="244"/>
      <c r="QLG6" s="244"/>
      <c r="QLH6" s="244"/>
      <c r="QLI6" s="244"/>
      <c r="QLJ6" s="244"/>
      <c r="QLK6" s="244"/>
      <c r="QLL6" s="244"/>
      <c r="QLM6" s="244"/>
      <c r="QLN6" s="244"/>
      <c r="QLO6" s="244"/>
      <c r="QLP6" s="244"/>
      <c r="QLQ6" s="244"/>
      <c r="QLR6" s="244"/>
      <c r="QLS6" s="244"/>
      <c r="QLT6" s="244"/>
      <c r="QLU6" s="244"/>
      <c r="QLV6" s="244"/>
      <c r="QLW6" s="244"/>
      <c r="QLX6" s="244"/>
      <c r="QLY6" s="244"/>
      <c r="QLZ6" s="244"/>
      <c r="QMA6" s="244"/>
      <c r="QMB6" s="244"/>
      <c r="QMC6" s="244"/>
      <c r="QMD6" s="244"/>
      <c r="QME6" s="244"/>
      <c r="QMF6" s="244"/>
      <c r="QMG6" s="244"/>
      <c r="QMH6" s="244"/>
      <c r="QMI6" s="244"/>
      <c r="QMJ6" s="244"/>
      <c r="QMK6" s="244"/>
      <c r="QML6" s="244"/>
      <c r="QMM6" s="244"/>
      <c r="QMN6" s="244"/>
      <c r="QMO6" s="244"/>
      <c r="QMP6" s="244"/>
      <c r="QMQ6" s="244"/>
      <c r="QMR6" s="244"/>
      <c r="QMS6" s="244"/>
      <c r="QMT6" s="244"/>
      <c r="QMU6" s="244"/>
      <c r="QMV6" s="244"/>
      <c r="QMW6" s="244"/>
      <c r="QMX6" s="244"/>
      <c r="QMY6" s="244"/>
      <c r="QMZ6" s="244"/>
      <c r="QNA6" s="244"/>
      <c r="QNB6" s="244"/>
      <c r="QNC6" s="244"/>
      <c r="QND6" s="244"/>
      <c r="QNE6" s="244"/>
      <c r="QNF6" s="244"/>
      <c r="QNG6" s="244"/>
      <c r="QNH6" s="244"/>
      <c r="QNI6" s="244"/>
      <c r="QNJ6" s="244"/>
      <c r="QNK6" s="244"/>
      <c r="QNL6" s="244"/>
      <c r="QNM6" s="244"/>
      <c r="QNN6" s="244"/>
      <c r="QNO6" s="244"/>
      <c r="QNP6" s="244"/>
      <c r="QNQ6" s="244"/>
      <c r="QNR6" s="244"/>
      <c r="QNS6" s="244"/>
      <c r="QNT6" s="244"/>
      <c r="QNU6" s="244"/>
      <c r="QNV6" s="244"/>
      <c r="QNW6" s="244"/>
      <c r="QNX6" s="244"/>
      <c r="QNY6" s="244"/>
      <c r="QNZ6" s="244"/>
      <c r="QOA6" s="244"/>
      <c r="QOB6" s="244"/>
      <c r="QOC6" s="244"/>
      <c r="QOD6" s="244"/>
      <c r="QOE6" s="244"/>
      <c r="QOF6" s="244"/>
      <c r="QOG6" s="244"/>
      <c r="QOH6" s="244"/>
      <c r="QOI6" s="244"/>
      <c r="QOJ6" s="244"/>
      <c r="QOK6" s="244"/>
      <c r="QOL6" s="244"/>
      <c r="QOM6" s="244"/>
      <c r="QON6" s="244"/>
      <c r="QOO6" s="244"/>
      <c r="QOP6" s="244"/>
      <c r="QOQ6" s="244"/>
      <c r="QOR6" s="244"/>
      <c r="QOS6" s="244"/>
      <c r="QOT6" s="244"/>
      <c r="QOU6" s="244"/>
      <c r="QOV6" s="244"/>
      <c r="QOW6" s="244"/>
      <c r="QOX6" s="244"/>
      <c r="QOY6" s="244"/>
      <c r="QOZ6" s="244"/>
      <c r="QPA6" s="244"/>
      <c r="QPB6" s="244"/>
      <c r="QPC6" s="244"/>
      <c r="QPD6" s="244"/>
      <c r="QPE6" s="244"/>
      <c r="QPF6" s="244"/>
      <c r="QPG6" s="244"/>
      <c r="QPH6" s="244"/>
      <c r="QPI6" s="244"/>
      <c r="QPJ6" s="244"/>
      <c r="QPK6" s="244"/>
      <c r="QPL6" s="244"/>
      <c r="QPM6" s="244"/>
      <c r="QPN6" s="244"/>
      <c r="QPO6" s="244"/>
      <c r="QPP6" s="244"/>
      <c r="QPQ6" s="244"/>
      <c r="QPR6" s="244"/>
      <c r="QPS6" s="244"/>
      <c r="QPT6" s="244"/>
      <c r="QPU6" s="244"/>
      <c r="QPV6" s="244"/>
      <c r="QPW6" s="244"/>
      <c r="QPX6" s="244"/>
      <c r="QPY6" s="244"/>
      <c r="QPZ6" s="244"/>
      <c r="QQA6" s="244"/>
      <c r="QQB6" s="244"/>
      <c r="QQC6" s="244"/>
      <c r="QQD6" s="244"/>
      <c r="QQE6" s="244"/>
      <c r="QQF6" s="244"/>
      <c r="QQG6" s="244"/>
      <c r="QQH6" s="244"/>
      <c r="QQI6" s="244"/>
      <c r="QQJ6" s="244"/>
      <c r="QQK6" s="244"/>
      <c r="QQL6" s="244"/>
      <c r="QQM6" s="244"/>
      <c r="QQN6" s="244"/>
      <c r="QQO6" s="244"/>
      <c r="QQP6" s="244"/>
      <c r="QQQ6" s="244"/>
      <c r="QQR6" s="244"/>
      <c r="QQS6" s="244"/>
      <c r="QQT6" s="244"/>
      <c r="QQU6" s="244"/>
      <c r="QQV6" s="244"/>
      <c r="QQW6" s="244"/>
      <c r="QQX6" s="244"/>
      <c r="QQY6" s="244"/>
      <c r="QQZ6" s="244"/>
      <c r="QRA6" s="244"/>
      <c r="QRB6" s="244"/>
      <c r="QRC6" s="244"/>
      <c r="QRD6" s="244"/>
      <c r="QRE6" s="244"/>
      <c r="QRF6" s="244"/>
      <c r="QRG6" s="244"/>
      <c r="QRH6" s="244"/>
      <c r="QRI6" s="244"/>
      <c r="QRJ6" s="244"/>
      <c r="QRK6" s="244"/>
      <c r="QRL6" s="244"/>
      <c r="QRM6" s="244"/>
      <c r="QRN6" s="244"/>
      <c r="QRO6" s="244"/>
      <c r="QRP6" s="244"/>
      <c r="QRQ6" s="244"/>
      <c r="QRR6" s="244"/>
      <c r="QRS6" s="244"/>
      <c r="QRT6" s="244"/>
      <c r="QRU6" s="244"/>
      <c r="QRV6" s="244"/>
      <c r="QRW6" s="244"/>
      <c r="QRX6" s="244"/>
      <c r="QRY6" s="244"/>
      <c r="QRZ6" s="244"/>
      <c r="QSA6" s="244"/>
      <c r="QSB6" s="244"/>
      <c r="QSC6" s="244"/>
      <c r="QSD6" s="244"/>
      <c r="QSE6" s="244"/>
      <c r="QSF6" s="244"/>
      <c r="QSG6" s="244"/>
      <c r="QSH6" s="244"/>
      <c r="QSI6" s="244"/>
      <c r="QSJ6" s="244"/>
      <c r="QSK6" s="244"/>
      <c r="QSL6" s="244"/>
      <c r="QSM6" s="244"/>
      <c r="QSN6" s="244"/>
      <c r="QSO6" s="244"/>
      <c r="QSP6" s="244"/>
      <c r="QSQ6" s="244"/>
      <c r="QSR6" s="244"/>
      <c r="QSS6" s="244"/>
      <c r="QST6" s="244"/>
      <c r="QSU6" s="244"/>
      <c r="QSV6" s="244"/>
      <c r="QSW6" s="244"/>
      <c r="QSX6" s="244"/>
      <c r="QSY6" s="244"/>
      <c r="QSZ6" s="244"/>
      <c r="QTA6" s="244"/>
      <c r="QTB6" s="244"/>
      <c r="QTC6" s="244"/>
      <c r="QTD6" s="244"/>
      <c r="QTE6" s="244"/>
      <c r="QTF6" s="244"/>
      <c r="QTG6" s="244"/>
      <c r="QTH6" s="244"/>
      <c r="QTI6" s="244"/>
      <c r="QTJ6" s="244"/>
      <c r="QTK6" s="244"/>
      <c r="QTL6" s="244"/>
      <c r="QTM6" s="244"/>
      <c r="QTN6" s="244"/>
      <c r="QTO6" s="244"/>
      <c r="QTP6" s="244"/>
      <c r="QTQ6" s="244"/>
      <c r="QTR6" s="244"/>
      <c r="QTS6" s="244"/>
      <c r="QTT6" s="244"/>
      <c r="QTU6" s="244"/>
      <c r="QTV6" s="244"/>
      <c r="QTW6" s="244"/>
      <c r="QTX6" s="244"/>
      <c r="QTY6" s="244"/>
      <c r="QTZ6" s="244"/>
      <c r="QUA6" s="244"/>
      <c r="QUB6" s="244"/>
      <c r="QUC6" s="244"/>
      <c r="QUD6" s="244"/>
      <c r="QUE6" s="244"/>
      <c r="QUF6" s="244"/>
      <c r="QUG6" s="244"/>
      <c r="QUH6" s="244"/>
      <c r="QUI6" s="244"/>
      <c r="QUJ6" s="244"/>
      <c r="QUK6" s="244"/>
      <c r="QUL6" s="244"/>
      <c r="QUM6" s="244"/>
      <c r="QUN6" s="244"/>
      <c r="QUO6" s="244"/>
      <c r="QUP6" s="244"/>
      <c r="QUQ6" s="244"/>
      <c r="QUR6" s="244"/>
      <c r="QUS6" s="244"/>
      <c r="QUT6" s="244"/>
      <c r="QUU6" s="244"/>
      <c r="QUV6" s="244"/>
      <c r="QUW6" s="244"/>
      <c r="QUX6" s="244"/>
      <c r="QUY6" s="244"/>
      <c r="QUZ6" s="244"/>
      <c r="QVA6" s="244"/>
      <c r="QVB6" s="244"/>
      <c r="QVC6" s="244"/>
      <c r="QVD6" s="244"/>
      <c r="QVE6" s="244"/>
      <c r="QVF6" s="244"/>
      <c r="QVG6" s="244"/>
      <c r="QVH6" s="244"/>
      <c r="QVI6" s="244"/>
      <c r="QVJ6" s="244"/>
      <c r="QVK6" s="244"/>
      <c r="QVL6" s="244"/>
      <c r="QVM6" s="244"/>
      <c r="QVN6" s="244"/>
      <c r="QVO6" s="244"/>
      <c r="QVP6" s="244"/>
      <c r="QVQ6" s="244"/>
      <c r="QVR6" s="244"/>
      <c r="QVS6" s="244"/>
      <c r="QVT6" s="244"/>
      <c r="QVU6" s="244"/>
      <c r="QVV6" s="244"/>
      <c r="QVW6" s="244"/>
      <c r="QVX6" s="244"/>
      <c r="QVY6" s="244"/>
      <c r="QVZ6" s="244"/>
      <c r="QWA6" s="244"/>
      <c r="QWB6" s="244"/>
      <c r="QWC6" s="244"/>
      <c r="QWD6" s="244"/>
      <c r="QWE6" s="244"/>
      <c r="QWF6" s="244"/>
      <c r="QWG6" s="244"/>
      <c r="QWH6" s="244"/>
      <c r="QWI6" s="244"/>
      <c r="QWJ6" s="244"/>
      <c r="QWK6" s="244"/>
      <c r="QWL6" s="244"/>
      <c r="QWM6" s="244"/>
      <c r="QWN6" s="244"/>
      <c r="QWO6" s="244"/>
      <c r="QWP6" s="244"/>
      <c r="QWQ6" s="244"/>
      <c r="QWR6" s="244"/>
      <c r="QWS6" s="244"/>
      <c r="QWT6" s="244"/>
      <c r="QWU6" s="244"/>
      <c r="QWV6" s="244"/>
      <c r="QWW6" s="244"/>
      <c r="QWX6" s="244"/>
      <c r="QWY6" s="244"/>
      <c r="QWZ6" s="244"/>
      <c r="QXA6" s="244"/>
      <c r="QXB6" s="244"/>
      <c r="QXC6" s="244"/>
      <c r="QXD6" s="244"/>
      <c r="QXE6" s="244"/>
      <c r="QXF6" s="244"/>
      <c r="QXG6" s="244"/>
      <c r="QXH6" s="244"/>
      <c r="QXI6" s="244"/>
      <c r="QXJ6" s="244"/>
      <c r="QXK6" s="244"/>
      <c r="QXL6" s="244"/>
      <c r="QXM6" s="244"/>
      <c r="QXN6" s="244"/>
      <c r="QXO6" s="244"/>
      <c r="QXP6" s="244"/>
      <c r="QXQ6" s="244"/>
      <c r="QXR6" s="244"/>
      <c r="QXS6" s="244"/>
      <c r="QXT6" s="244"/>
      <c r="QXU6" s="244"/>
      <c r="QXV6" s="244"/>
      <c r="QXW6" s="244"/>
      <c r="QXX6" s="244"/>
      <c r="QXY6" s="244"/>
      <c r="QXZ6" s="244"/>
      <c r="QYA6" s="244"/>
      <c r="QYB6" s="244"/>
      <c r="QYC6" s="244"/>
      <c r="QYD6" s="244"/>
      <c r="QYE6" s="244"/>
      <c r="QYF6" s="244"/>
      <c r="QYG6" s="244"/>
      <c r="QYH6" s="244"/>
      <c r="QYI6" s="244"/>
      <c r="QYJ6" s="244"/>
      <c r="QYK6" s="244"/>
      <c r="QYL6" s="244"/>
      <c r="QYM6" s="244"/>
      <c r="QYN6" s="244"/>
      <c r="QYO6" s="244"/>
      <c r="QYP6" s="244"/>
      <c r="QYQ6" s="244"/>
      <c r="QYR6" s="244"/>
      <c r="QYS6" s="244"/>
      <c r="QYT6" s="244"/>
      <c r="QYU6" s="244"/>
      <c r="QYV6" s="244"/>
      <c r="QYW6" s="244"/>
      <c r="QYX6" s="244"/>
      <c r="QYY6" s="244"/>
      <c r="QYZ6" s="244"/>
      <c r="QZA6" s="244"/>
      <c r="QZB6" s="244"/>
      <c r="QZC6" s="244"/>
      <c r="QZD6" s="244"/>
      <c r="QZE6" s="244"/>
      <c r="QZF6" s="244"/>
      <c r="QZG6" s="244"/>
      <c r="QZH6" s="244"/>
      <c r="QZI6" s="244"/>
      <c r="QZJ6" s="244"/>
      <c r="QZK6" s="244"/>
      <c r="QZL6" s="244"/>
      <c r="QZM6" s="244"/>
      <c r="QZN6" s="244"/>
      <c r="QZO6" s="244"/>
      <c r="QZP6" s="244"/>
      <c r="QZQ6" s="244"/>
      <c r="QZR6" s="244"/>
      <c r="QZS6" s="244"/>
      <c r="QZT6" s="244"/>
      <c r="QZU6" s="244"/>
      <c r="QZV6" s="244"/>
      <c r="QZW6" s="244"/>
      <c r="QZX6" s="244"/>
      <c r="QZY6" s="244"/>
      <c r="QZZ6" s="244"/>
      <c r="RAA6" s="244"/>
      <c r="RAB6" s="244"/>
      <c r="RAC6" s="244"/>
      <c r="RAD6" s="244"/>
      <c r="RAE6" s="244"/>
      <c r="RAF6" s="244"/>
      <c r="RAG6" s="244"/>
      <c r="RAH6" s="244"/>
      <c r="RAI6" s="244"/>
      <c r="RAJ6" s="244"/>
      <c r="RAK6" s="244"/>
      <c r="RAL6" s="244"/>
      <c r="RAM6" s="244"/>
      <c r="RAN6" s="244"/>
      <c r="RAO6" s="244"/>
      <c r="RAP6" s="244"/>
      <c r="RAQ6" s="244"/>
      <c r="RAR6" s="244"/>
      <c r="RAS6" s="244"/>
      <c r="RAT6" s="244"/>
      <c r="RAU6" s="244"/>
      <c r="RAV6" s="244"/>
      <c r="RAW6" s="244"/>
      <c r="RAX6" s="244"/>
      <c r="RAY6" s="244"/>
      <c r="RAZ6" s="244"/>
      <c r="RBA6" s="244"/>
      <c r="RBB6" s="244"/>
      <c r="RBC6" s="244"/>
      <c r="RBD6" s="244"/>
      <c r="RBE6" s="244"/>
      <c r="RBF6" s="244"/>
      <c r="RBG6" s="244"/>
      <c r="RBH6" s="244"/>
      <c r="RBI6" s="244"/>
      <c r="RBJ6" s="244"/>
      <c r="RBK6" s="244"/>
      <c r="RBL6" s="244"/>
      <c r="RBM6" s="244"/>
      <c r="RBN6" s="244"/>
      <c r="RBO6" s="244"/>
      <c r="RBP6" s="244"/>
      <c r="RBQ6" s="244"/>
      <c r="RBR6" s="244"/>
      <c r="RBS6" s="244"/>
      <c r="RBT6" s="244"/>
      <c r="RBU6" s="244"/>
      <c r="RBV6" s="244"/>
      <c r="RBW6" s="244"/>
      <c r="RBX6" s="244"/>
      <c r="RBY6" s="244"/>
      <c r="RBZ6" s="244"/>
      <c r="RCA6" s="244"/>
      <c r="RCB6" s="244"/>
      <c r="RCC6" s="244"/>
      <c r="RCD6" s="244"/>
      <c r="RCE6" s="244"/>
      <c r="RCF6" s="244"/>
      <c r="RCG6" s="244"/>
      <c r="RCH6" s="244"/>
      <c r="RCI6" s="244"/>
      <c r="RCJ6" s="244"/>
      <c r="RCK6" s="244"/>
      <c r="RCL6" s="244"/>
      <c r="RCM6" s="244"/>
      <c r="RCN6" s="244"/>
      <c r="RCO6" s="244"/>
      <c r="RCP6" s="244"/>
      <c r="RCQ6" s="244"/>
      <c r="RCR6" s="244"/>
      <c r="RCS6" s="244"/>
      <c r="RCT6" s="244"/>
      <c r="RCU6" s="244"/>
      <c r="RCV6" s="244"/>
      <c r="RCW6" s="244"/>
      <c r="RCX6" s="244"/>
      <c r="RCY6" s="244"/>
      <c r="RCZ6" s="244"/>
      <c r="RDA6" s="244"/>
      <c r="RDB6" s="244"/>
      <c r="RDC6" s="244"/>
      <c r="RDD6" s="244"/>
      <c r="RDE6" s="244"/>
      <c r="RDF6" s="244"/>
      <c r="RDG6" s="244"/>
      <c r="RDH6" s="244"/>
      <c r="RDI6" s="244"/>
      <c r="RDJ6" s="244"/>
      <c r="RDK6" s="244"/>
      <c r="RDL6" s="244"/>
      <c r="RDM6" s="244"/>
      <c r="RDN6" s="244"/>
      <c r="RDO6" s="244"/>
      <c r="RDP6" s="244"/>
      <c r="RDQ6" s="244"/>
      <c r="RDR6" s="244"/>
      <c r="RDS6" s="244"/>
      <c r="RDT6" s="244"/>
      <c r="RDU6" s="244"/>
      <c r="RDV6" s="244"/>
      <c r="RDW6" s="244"/>
      <c r="RDX6" s="244"/>
      <c r="RDY6" s="244"/>
      <c r="RDZ6" s="244"/>
      <c r="REA6" s="244"/>
      <c r="REB6" s="244"/>
      <c r="REC6" s="244"/>
      <c r="RED6" s="244"/>
      <c r="REE6" s="244"/>
      <c r="REF6" s="244"/>
      <c r="REG6" s="244"/>
      <c r="REH6" s="244"/>
      <c r="REI6" s="244"/>
      <c r="REJ6" s="244"/>
      <c r="REK6" s="244"/>
      <c r="REL6" s="244"/>
      <c r="REM6" s="244"/>
      <c r="REN6" s="244"/>
      <c r="REO6" s="244"/>
      <c r="REP6" s="244"/>
      <c r="REQ6" s="244"/>
      <c r="RER6" s="244"/>
      <c r="RES6" s="244"/>
      <c r="RET6" s="244"/>
      <c r="REU6" s="244"/>
      <c r="REV6" s="244"/>
      <c r="REW6" s="244"/>
      <c r="REX6" s="244"/>
      <c r="REY6" s="244"/>
      <c r="REZ6" s="244"/>
      <c r="RFA6" s="244"/>
      <c r="RFB6" s="244"/>
      <c r="RFC6" s="244"/>
      <c r="RFD6" s="244"/>
      <c r="RFE6" s="244"/>
      <c r="RFF6" s="244"/>
      <c r="RFG6" s="244"/>
      <c r="RFH6" s="244"/>
      <c r="RFI6" s="244"/>
      <c r="RFJ6" s="244"/>
      <c r="RFK6" s="244"/>
      <c r="RFL6" s="244"/>
      <c r="RFM6" s="244"/>
      <c r="RFN6" s="244"/>
      <c r="RFO6" s="244"/>
      <c r="RFP6" s="244"/>
      <c r="RFQ6" s="244"/>
      <c r="RFR6" s="244"/>
      <c r="RFS6" s="244"/>
      <c r="RFT6" s="244"/>
      <c r="RFU6" s="244"/>
      <c r="RFV6" s="244"/>
      <c r="RFW6" s="244"/>
      <c r="RFX6" s="244"/>
      <c r="RFY6" s="244"/>
      <c r="RFZ6" s="244"/>
      <c r="RGA6" s="244"/>
      <c r="RGB6" s="244"/>
      <c r="RGC6" s="244"/>
      <c r="RGD6" s="244"/>
      <c r="RGE6" s="244"/>
      <c r="RGF6" s="244"/>
      <c r="RGG6" s="244"/>
      <c r="RGH6" s="244"/>
      <c r="RGI6" s="244"/>
      <c r="RGJ6" s="244"/>
      <c r="RGK6" s="244"/>
      <c r="RGL6" s="244"/>
      <c r="RGM6" s="244"/>
      <c r="RGN6" s="244"/>
      <c r="RGO6" s="244"/>
      <c r="RGP6" s="244"/>
      <c r="RGQ6" s="244"/>
      <c r="RGR6" s="244"/>
      <c r="RGS6" s="244"/>
      <c r="RGT6" s="244"/>
      <c r="RGU6" s="244"/>
      <c r="RGV6" s="244"/>
      <c r="RGW6" s="244"/>
      <c r="RGX6" s="244"/>
      <c r="RGY6" s="244"/>
      <c r="RGZ6" s="244"/>
      <c r="RHA6" s="244"/>
      <c r="RHB6" s="244"/>
      <c r="RHC6" s="244"/>
      <c r="RHD6" s="244"/>
      <c r="RHE6" s="244"/>
      <c r="RHF6" s="244"/>
      <c r="RHG6" s="244"/>
      <c r="RHH6" s="244"/>
      <c r="RHI6" s="244"/>
      <c r="RHJ6" s="244"/>
      <c r="RHK6" s="244"/>
      <c r="RHL6" s="244"/>
      <c r="RHM6" s="244"/>
      <c r="RHN6" s="244"/>
      <c r="RHO6" s="244"/>
      <c r="RHP6" s="244"/>
      <c r="RHQ6" s="244"/>
      <c r="RHR6" s="244"/>
      <c r="RHS6" s="244"/>
      <c r="RHT6" s="244"/>
      <c r="RHU6" s="244"/>
      <c r="RHV6" s="244"/>
      <c r="RHW6" s="244"/>
      <c r="RHX6" s="244"/>
      <c r="RHY6" s="244"/>
      <c r="RHZ6" s="244"/>
      <c r="RIA6" s="244"/>
      <c r="RIB6" s="244"/>
      <c r="RIC6" s="244"/>
      <c r="RID6" s="244"/>
      <c r="RIE6" s="244"/>
      <c r="RIF6" s="244"/>
      <c r="RIG6" s="244"/>
      <c r="RIH6" s="244"/>
      <c r="RII6" s="244"/>
      <c r="RIJ6" s="244"/>
      <c r="RIK6" s="244"/>
      <c r="RIL6" s="244"/>
      <c r="RIM6" s="244"/>
      <c r="RIN6" s="244"/>
      <c r="RIO6" s="244"/>
      <c r="RIP6" s="244"/>
      <c r="RIQ6" s="244"/>
      <c r="RIR6" s="244"/>
      <c r="RIS6" s="244"/>
      <c r="RIT6" s="244"/>
      <c r="RIU6" s="244"/>
      <c r="RIV6" s="244"/>
      <c r="RIW6" s="244"/>
      <c r="RIX6" s="244"/>
      <c r="RIY6" s="244"/>
      <c r="RIZ6" s="244"/>
      <c r="RJA6" s="244"/>
      <c r="RJB6" s="244"/>
      <c r="RJC6" s="244"/>
      <c r="RJD6" s="244"/>
      <c r="RJE6" s="244"/>
      <c r="RJF6" s="244"/>
      <c r="RJG6" s="244"/>
      <c r="RJH6" s="244"/>
      <c r="RJI6" s="244"/>
      <c r="RJJ6" s="244"/>
      <c r="RJK6" s="244"/>
      <c r="RJL6" s="244"/>
      <c r="RJM6" s="244"/>
      <c r="RJN6" s="244"/>
      <c r="RJO6" s="244"/>
      <c r="RJP6" s="244"/>
      <c r="RJQ6" s="244"/>
      <c r="RJR6" s="244"/>
      <c r="RJS6" s="244"/>
      <c r="RJT6" s="244"/>
      <c r="RJU6" s="244"/>
      <c r="RJV6" s="244"/>
      <c r="RJW6" s="244"/>
      <c r="RJX6" s="244"/>
      <c r="RJY6" s="244"/>
      <c r="RJZ6" s="244"/>
      <c r="RKA6" s="244"/>
      <c r="RKB6" s="244"/>
      <c r="RKC6" s="244"/>
      <c r="RKD6" s="244"/>
      <c r="RKE6" s="244"/>
      <c r="RKF6" s="244"/>
      <c r="RKG6" s="244"/>
      <c r="RKH6" s="244"/>
      <c r="RKI6" s="244"/>
      <c r="RKJ6" s="244"/>
      <c r="RKK6" s="244"/>
      <c r="RKL6" s="244"/>
      <c r="RKM6" s="244"/>
      <c r="RKN6" s="244"/>
      <c r="RKO6" s="244"/>
      <c r="RKP6" s="244"/>
      <c r="RKQ6" s="244"/>
      <c r="RKR6" s="244"/>
      <c r="RKS6" s="244"/>
      <c r="RKT6" s="244"/>
      <c r="RKU6" s="244"/>
      <c r="RKV6" s="244"/>
      <c r="RKW6" s="244"/>
      <c r="RKX6" s="244"/>
      <c r="RKY6" s="244"/>
      <c r="RKZ6" s="244"/>
      <c r="RLA6" s="244"/>
      <c r="RLB6" s="244"/>
      <c r="RLC6" s="244"/>
      <c r="RLD6" s="244"/>
      <c r="RLE6" s="244"/>
      <c r="RLF6" s="244"/>
      <c r="RLG6" s="244"/>
      <c r="RLH6" s="244"/>
      <c r="RLI6" s="244"/>
      <c r="RLJ6" s="244"/>
      <c r="RLK6" s="244"/>
      <c r="RLL6" s="244"/>
      <c r="RLM6" s="244"/>
      <c r="RLN6" s="244"/>
      <c r="RLO6" s="244"/>
      <c r="RLP6" s="244"/>
      <c r="RLQ6" s="244"/>
      <c r="RLR6" s="244"/>
      <c r="RLS6" s="244"/>
      <c r="RLT6" s="244"/>
      <c r="RLU6" s="244"/>
      <c r="RLV6" s="244"/>
      <c r="RLW6" s="244"/>
      <c r="RLX6" s="244"/>
      <c r="RLY6" s="244"/>
      <c r="RLZ6" s="244"/>
      <c r="RMA6" s="244"/>
      <c r="RMB6" s="244"/>
      <c r="RMC6" s="244"/>
      <c r="RMD6" s="244"/>
      <c r="RME6" s="244"/>
      <c r="RMF6" s="244"/>
      <c r="RMG6" s="244"/>
      <c r="RMH6" s="244"/>
      <c r="RMI6" s="244"/>
      <c r="RMJ6" s="244"/>
      <c r="RMK6" s="244"/>
      <c r="RML6" s="244"/>
      <c r="RMM6" s="244"/>
      <c r="RMN6" s="244"/>
      <c r="RMO6" s="244"/>
      <c r="RMP6" s="244"/>
      <c r="RMQ6" s="244"/>
      <c r="RMR6" s="244"/>
      <c r="RMS6" s="244"/>
      <c r="RMT6" s="244"/>
      <c r="RMU6" s="244"/>
      <c r="RMV6" s="244"/>
      <c r="RMW6" s="244"/>
      <c r="RMX6" s="244"/>
      <c r="RMY6" s="244"/>
      <c r="RMZ6" s="244"/>
      <c r="RNA6" s="244"/>
      <c r="RNB6" s="244"/>
      <c r="RNC6" s="244"/>
      <c r="RND6" s="244"/>
      <c r="RNE6" s="244"/>
      <c r="RNF6" s="244"/>
      <c r="RNG6" s="244"/>
      <c r="RNH6" s="244"/>
      <c r="RNI6" s="244"/>
      <c r="RNJ6" s="244"/>
      <c r="RNK6" s="244"/>
      <c r="RNL6" s="244"/>
      <c r="RNM6" s="244"/>
      <c r="RNN6" s="244"/>
      <c r="RNO6" s="244"/>
      <c r="RNP6" s="244"/>
      <c r="RNQ6" s="244"/>
      <c r="RNR6" s="244"/>
      <c r="RNS6" s="244"/>
      <c r="RNT6" s="244"/>
      <c r="RNU6" s="244"/>
      <c r="RNV6" s="244"/>
      <c r="RNW6" s="244"/>
      <c r="RNX6" s="244"/>
      <c r="RNY6" s="244"/>
      <c r="RNZ6" s="244"/>
      <c r="ROA6" s="244"/>
      <c r="ROB6" s="244"/>
      <c r="ROC6" s="244"/>
      <c r="ROD6" s="244"/>
      <c r="ROE6" s="244"/>
      <c r="ROF6" s="244"/>
      <c r="ROG6" s="244"/>
      <c r="ROH6" s="244"/>
      <c r="ROI6" s="244"/>
      <c r="ROJ6" s="244"/>
      <c r="ROK6" s="244"/>
      <c r="ROL6" s="244"/>
      <c r="ROM6" s="244"/>
      <c r="RON6" s="244"/>
      <c r="ROO6" s="244"/>
      <c r="ROP6" s="244"/>
      <c r="ROQ6" s="244"/>
      <c r="ROR6" s="244"/>
      <c r="ROS6" s="244"/>
      <c r="ROT6" s="244"/>
      <c r="ROU6" s="244"/>
      <c r="ROV6" s="244"/>
      <c r="ROW6" s="244"/>
      <c r="ROX6" s="244"/>
      <c r="ROY6" s="244"/>
      <c r="ROZ6" s="244"/>
      <c r="RPA6" s="244"/>
      <c r="RPB6" s="244"/>
      <c r="RPC6" s="244"/>
      <c r="RPD6" s="244"/>
      <c r="RPE6" s="244"/>
      <c r="RPF6" s="244"/>
      <c r="RPG6" s="244"/>
      <c r="RPH6" s="244"/>
      <c r="RPI6" s="244"/>
      <c r="RPJ6" s="244"/>
      <c r="RPK6" s="244"/>
      <c r="RPL6" s="244"/>
      <c r="RPM6" s="244"/>
      <c r="RPN6" s="244"/>
      <c r="RPO6" s="244"/>
      <c r="RPP6" s="244"/>
      <c r="RPQ6" s="244"/>
      <c r="RPR6" s="244"/>
      <c r="RPS6" s="244"/>
      <c r="RPT6" s="244"/>
      <c r="RPU6" s="244"/>
      <c r="RPV6" s="244"/>
      <c r="RPW6" s="244"/>
      <c r="RPX6" s="244"/>
      <c r="RPY6" s="244"/>
      <c r="RPZ6" s="244"/>
      <c r="RQA6" s="244"/>
      <c r="RQB6" s="244"/>
      <c r="RQC6" s="244"/>
      <c r="RQD6" s="244"/>
      <c r="RQE6" s="244"/>
      <c r="RQF6" s="244"/>
      <c r="RQG6" s="244"/>
      <c r="RQH6" s="244"/>
      <c r="RQI6" s="244"/>
      <c r="RQJ6" s="244"/>
      <c r="RQK6" s="244"/>
      <c r="RQL6" s="244"/>
      <c r="RQM6" s="244"/>
      <c r="RQN6" s="244"/>
      <c r="RQO6" s="244"/>
      <c r="RQP6" s="244"/>
      <c r="RQQ6" s="244"/>
      <c r="RQR6" s="244"/>
      <c r="RQS6" s="244"/>
      <c r="RQT6" s="244"/>
      <c r="RQU6" s="244"/>
      <c r="RQV6" s="244"/>
      <c r="RQW6" s="244"/>
      <c r="RQX6" s="244"/>
      <c r="RQY6" s="244"/>
      <c r="RQZ6" s="244"/>
      <c r="RRA6" s="244"/>
      <c r="RRB6" s="244"/>
      <c r="RRC6" s="244"/>
      <c r="RRD6" s="244"/>
      <c r="RRE6" s="244"/>
      <c r="RRF6" s="244"/>
      <c r="RRG6" s="244"/>
      <c r="RRH6" s="244"/>
      <c r="RRI6" s="244"/>
      <c r="RRJ6" s="244"/>
      <c r="RRK6" s="244"/>
      <c r="RRL6" s="244"/>
      <c r="RRM6" s="244"/>
      <c r="RRN6" s="244"/>
      <c r="RRO6" s="244"/>
      <c r="RRP6" s="244"/>
      <c r="RRQ6" s="244"/>
      <c r="RRR6" s="244"/>
      <c r="RRS6" s="244"/>
      <c r="RRT6" s="244"/>
      <c r="RRU6" s="244"/>
      <c r="RRV6" s="244"/>
      <c r="RRW6" s="244"/>
      <c r="RRX6" s="244"/>
      <c r="RRY6" s="244"/>
      <c r="RRZ6" s="244"/>
      <c r="RSA6" s="244"/>
      <c r="RSB6" s="244"/>
      <c r="RSC6" s="244"/>
      <c r="RSD6" s="244"/>
      <c r="RSE6" s="244"/>
      <c r="RSF6" s="244"/>
      <c r="RSG6" s="244"/>
      <c r="RSH6" s="244"/>
      <c r="RSI6" s="244"/>
      <c r="RSJ6" s="244"/>
      <c r="RSK6" s="244"/>
      <c r="RSL6" s="244"/>
      <c r="RSM6" s="244"/>
      <c r="RSN6" s="244"/>
      <c r="RSO6" s="244"/>
      <c r="RSP6" s="244"/>
      <c r="RSQ6" s="244"/>
      <c r="RSR6" s="244"/>
      <c r="RSS6" s="244"/>
      <c r="RST6" s="244"/>
      <c r="RSU6" s="244"/>
      <c r="RSV6" s="244"/>
      <c r="RSW6" s="244"/>
      <c r="RSX6" s="244"/>
      <c r="RSY6" s="244"/>
      <c r="RSZ6" s="244"/>
      <c r="RTA6" s="244"/>
      <c r="RTB6" s="244"/>
      <c r="RTC6" s="244"/>
      <c r="RTD6" s="244"/>
      <c r="RTE6" s="244"/>
      <c r="RTF6" s="244"/>
      <c r="RTG6" s="244"/>
      <c r="RTH6" s="244"/>
      <c r="RTI6" s="244"/>
      <c r="RTJ6" s="244"/>
      <c r="RTK6" s="244"/>
      <c r="RTL6" s="244"/>
      <c r="RTM6" s="244"/>
      <c r="RTN6" s="244"/>
      <c r="RTO6" s="244"/>
      <c r="RTP6" s="244"/>
      <c r="RTQ6" s="244"/>
      <c r="RTR6" s="244"/>
      <c r="RTS6" s="244"/>
      <c r="RTT6" s="244"/>
      <c r="RTU6" s="244"/>
      <c r="RTV6" s="244"/>
      <c r="RTW6" s="244"/>
      <c r="RTX6" s="244"/>
      <c r="RTY6" s="244"/>
      <c r="RTZ6" s="244"/>
      <c r="RUA6" s="244"/>
      <c r="RUB6" s="244"/>
      <c r="RUC6" s="244"/>
      <c r="RUD6" s="244"/>
      <c r="RUE6" s="244"/>
      <c r="RUF6" s="244"/>
      <c r="RUG6" s="244"/>
      <c r="RUH6" s="244"/>
      <c r="RUI6" s="244"/>
      <c r="RUJ6" s="244"/>
      <c r="RUK6" s="244"/>
      <c r="RUL6" s="244"/>
      <c r="RUM6" s="244"/>
      <c r="RUN6" s="244"/>
      <c r="RUO6" s="244"/>
      <c r="RUP6" s="244"/>
      <c r="RUQ6" s="244"/>
      <c r="RUR6" s="244"/>
      <c r="RUS6" s="244"/>
      <c r="RUT6" s="244"/>
      <c r="RUU6" s="244"/>
      <c r="RUV6" s="244"/>
      <c r="RUW6" s="244"/>
      <c r="RUX6" s="244"/>
      <c r="RUY6" s="244"/>
      <c r="RUZ6" s="244"/>
      <c r="RVA6" s="244"/>
      <c r="RVB6" s="244"/>
      <c r="RVC6" s="244"/>
      <c r="RVD6" s="244"/>
      <c r="RVE6" s="244"/>
      <c r="RVF6" s="244"/>
      <c r="RVG6" s="244"/>
      <c r="RVH6" s="244"/>
      <c r="RVI6" s="244"/>
      <c r="RVJ6" s="244"/>
      <c r="RVK6" s="244"/>
      <c r="RVL6" s="244"/>
      <c r="RVM6" s="244"/>
      <c r="RVN6" s="244"/>
      <c r="RVO6" s="244"/>
      <c r="RVP6" s="244"/>
      <c r="RVQ6" s="244"/>
      <c r="RVR6" s="244"/>
      <c r="RVS6" s="244"/>
      <c r="RVT6" s="244"/>
      <c r="RVU6" s="244"/>
      <c r="RVV6" s="244"/>
      <c r="RVW6" s="244"/>
      <c r="RVX6" s="244"/>
      <c r="RVY6" s="244"/>
      <c r="RVZ6" s="244"/>
      <c r="RWA6" s="244"/>
      <c r="RWB6" s="244"/>
      <c r="RWC6" s="244"/>
      <c r="RWD6" s="244"/>
      <c r="RWE6" s="244"/>
      <c r="RWF6" s="244"/>
      <c r="RWG6" s="244"/>
      <c r="RWH6" s="244"/>
      <c r="RWI6" s="244"/>
      <c r="RWJ6" s="244"/>
      <c r="RWK6" s="244"/>
      <c r="RWL6" s="244"/>
      <c r="RWM6" s="244"/>
      <c r="RWN6" s="244"/>
      <c r="RWO6" s="244"/>
      <c r="RWP6" s="244"/>
      <c r="RWQ6" s="244"/>
      <c r="RWR6" s="244"/>
      <c r="RWS6" s="244"/>
      <c r="RWT6" s="244"/>
      <c r="RWU6" s="244"/>
      <c r="RWV6" s="244"/>
      <c r="RWW6" s="244"/>
      <c r="RWX6" s="244"/>
      <c r="RWY6" s="244"/>
      <c r="RWZ6" s="244"/>
      <c r="RXA6" s="244"/>
      <c r="RXB6" s="244"/>
      <c r="RXC6" s="244"/>
      <c r="RXD6" s="244"/>
      <c r="RXE6" s="244"/>
      <c r="RXF6" s="244"/>
      <c r="RXG6" s="244"/>
      <c r="RXH6" s="244"/>
      <c r="RXI6" s="244"/>
      <c r="RXJ6" s="244"/>
      <c r="RXK6" s="244"/>
      <c r="RXL6" s="244"/>
      <c r="RXM6" s="244"/>
      <c r="RXN6" s="244"/>
      <c r="RXO6" s="244"/>
      <c r="RXP6" s="244"/>
      <c r="RXQ6" s="244"/>
      <c r="RXR6" s="244"/>
      <c r="RXS6" s="244"/>
      <c r="RXT6" s="244"/>
      <c r="RXU6" s="244"/>
      <c r="RXV6" s="244"/>
      <c r="RXW6" s="244"/>
      <c r="RXX6" s="244"/>
      <c r="RXY6" s="244"/>
      <c r="RXZ6" s="244"/>
      <c r="RYA6" s="244"/>
      <c r="RYB6" s="244"/>
      <c r="RYC6" s="244"/>
      <c r="RYD6" s="244"/>
      <c r="RYE6" s="244"/>
      <c r="RYF6" s="244"/>
      <c r="RYG6" s="244"/>
      <c r="RYH6" s="244"/>
      <c r="RYI6" s="244"/>
      <c r="RYJ6" s="244"/>
      <c r="RYK6" s="244"/>
      <c r="RYL6" s="244"/>
      <c r="RYM6" s="244"/>
      <c r="RYN6" s="244"/>
      <c r="RYO6" s="244"/>
      <c r="RYP6" s="244"/>
      <c r="RYQ6" s="244"/>
      <c r="RYR6" s="244"/>
      <c r="RYS6" s="244"/>
      <c r="RYT6" s="244"/>
      <c r="RYU6" s="244"/>
      <c r="RYV6" s="244"/>
      <c r="RYW6" s="244"/>
      <c r="RYX6" s="244"/>
      <c r="RYY6" s="244"/>
      <c r="RYZ6" s="244"/>
      <c r="RZA6" s="244"/>
      <c r="RZB6" s="244"/>
      <c r="RZC6" s="244"/>
      <c r="RZD6" s="244"/>
      <c r="RZE6" s="244"/>
      <c r="RZF6" s="244"/>
      <c r="RZG6" s="244"/>
      <c r="RZH6" s="244"/>
      <c r="RZI6" s="244"/>
      <c r="RZJ6" s="244"/>
      <c r="RZK6" s="244"/>
      <c r="RZL6" s="244"/>
      <c r="RZM6" s="244"/>
      <c r="RZN6" s="244"/>
      <c r="RZO6" s="244"/>
      <c r="RZP6" s="244"/>
      <c r="RZQ6" s="244"/>
      <c r="RZR6" s="244"/>
      <c r="RZS6" s="244"/>
      <c r="RZT6" s="244"/>
      <c r="RZU6" s="244"/>
      <c r="RZV6" s="244"/>
      <c r="RZW6" s="244"/>
      <c r="RZX6" s="244"/>
      <c r="RZY6" s="244"/>
      <c r="RZZ6" s="244"/>
      <c r="SAA6" s="244"/>
      <c r="SAB6" s="244"/>
      <c r="SAC6" s="244"/>
      <c r="SAD6" s="244"/>
      <c r="SAE6" s="244"/>
      <c r="SAF6" s="244"/>
      <c r="SAG6" s="244"/>
      <c r="SAH6" s="244"/>
      <c r="SAI6" s="244"/>
      <c r="SAJ6" s="244"/>
      <c r="SAK6" s="244"/>
      <c r="SAL6" s="244"/>
      <c r="SAM6" s="244"/>
      <c r="SAN6" s="244"/>
      <c r="SAO6" s="244"/>
      <c r="SAP6" s="244"/>
      <c r="SAQ6" s="244"/>
      <c r="SAR6" s="244"/>
      <c r="SAS6" s="244"/>
      <c r="SAT6" s="244"/>
      <c r="SAU6" s="244"/>
      <c r="SAV6" s="244"/>
      <c r="SAW6" s="244"/>
      <c r="SAX6" s="244"/>
      <c r="SAY6" s="244"/>
      <c r="SAZ6" s="244"/>
      <c r="SBA6" s="244"/>
      <c r="SBB6" s="244"/>
      <c r="SBC6" s="244"/>
      <c r="SBD6" s="244"/>
      <c r="SBE6" s="244"/>
      <c r="SBF6" s="244"/>
      <c r="SBG6" s="244"/>
      <c r="SBH6" s="244"/>
      <c r="SBI6" s="244"/>
      <c r="SBJ6" s="244"/>
      <c r="SBK6" s="244"/>
      <c r="SBL6" s="244"/>
      <c r="SBM6" s="244"/>
      <c r="SBN6" s="244"/>
      <c r="SBO6" s="244"/>
      <c r="SBP6" s="244"/>
      <c r="SBQ6" s="244"/>
      <c r="SBR6" s="244"/>
      <c r="SBS6" s="244"/>
      <c r="SBT6" s="244"/>
      <c r="SBU6" s="244"/>
      <c r="SBV6" s="244"/>
      <c r="SBW6" s="244"/>
      <c r="SBX6" s="244"/>
      <c r="SBY6" s="244"/>
      <c r="SBZ6" s="244"/>
      <c r="SCA6" s="244"/>
      <c r="SCB6" s="244"/>
      <c r="SCC6" s="244"/>
      <c r="SCD6" s="244"/>
      <c r="SCE6" s="244"/>
      <c r="SCF6" s="244"/>
      <c r="SCG6" s="244"/>
      <c r="SCH6" s="244"/>
      <c r="SCI6" s="244"/>
      <c r="SCJ6" s="244"/>
      <c r="SCK6" s="244"/>
      <c r="SCL6" s="244"/>
      <c r="SCM6" s="244"/>
      <c r="SCN6" s="244"/>
      <c r="SCO6" s="244"/>
      <c r="SCP6" s="244"/>
      <c r="SCQ6" s="244"/>
      <c r="SCR6" s="244"/>
      <c r="SCS6" s="244"/>
      <c r="SCT6" s="244"/>
      <c r="SCU6" s="244"/>
      <c r="SCV6" s="244"/>
      <c r="SCW6" s="244"/>
      <c r="SCX6" s="244"/>
      <c r="SCY6" s="244"/>
      <c r="SCZ6" s="244"/>
      <c r="SDA6" s="244"/>
      <c r="SDB6" s="244"/>
      <c r="SDC6" s="244"/>
      <c r="SDD6" s="244"/>
      <c r="SDE6" s="244"/>
      <c r="SDF6" s="244"/>
      <c r="SDG6" s="244"/>
      <c r="SDH6" s="244"/>
      <c r="SDI6" s="244"/>
      <c r="SDJ6" s="244"/>
      <c r="SDK6" s="244"/>
      <c r="SDL6" s="244"/>
      <c r="SDM6" s="244"/>
      <c r="SDN6" s="244"/>
      <c r="SDO6" s="244"/>
      <c r="SDP6" s="244"/>
      <c r="SDQ6" s="244"/>
      <c r="SDR6" s="244"/>
      <c r="SDS6" s="244"/>
      <c r="SDT6" s="244"/>
      <c r="SDU6" s="244"/>
      <c r="SDV6" s="244"/>
      <c r="SDW6" s="244"/>
      <c r="SDX6" s="244"/>
      <c r="SDY6" s="244"/>
      <c r="SDZ6" s="244"/>
      <c r="SEA6" s="244"/>
      <c r="SEB6" s="244"/>
      <c r="SEC6" s="244"/>
      <c r="SED6" s="244"/>
      <c r="SEE6" s="244"/>
      <c r="SEF6" s="244"/>
      <c r="SEG6" s="244"/>
      <c r="SEH6" s="244"/>
      <c r="SEI6" s="244"/>
      <c r="SEJ6" s="244"/>
      <c r="SEK6" s="244"/>
      <c r="SEL6" s="244"/>
      <c r="SEM6" s="244"/>
      <c r="SEN6" s="244"/>
      <c r="SEO6" s="244"/>
      <c r="SEP6" s="244"/>
      <c r="SEQ6" s="244"/>
      <c r="SER6" s="244"/>
      <c r="SES6" s="244"/>
      <c r="SET6" s="244"/>
      <c r="SEU6" s="244"/>
      <c r="SEV6" s="244"/>
      <c r="SEW6" s="244"/>
      <c r="SEX6" s="244"/>
      <c r="SEY6" s="244"/>
      <c r="SEZ6" s="244"/>
      <c r="SFA6" s="244"/>
      <c r="SFB6" s="244"/>
      <c r="SFC6" s="244"/>
      <c r="SFD6" s="244"/>
      <c r="SFE6" s="244"/>
      <c r="SFF6" s="244"/>
      <c r="SFG6" s="244"/>
      <c r="SFH6" s="244"/>
      <c r="SFI6" s="244"/>
      <c r="SFJ6" s="244"/>
      <c r="SFK6" s="244"/>
      <c r="SFL6" s="244"/>
      <c r="SFM6" s="244"/>
      <c r="SFN6" s="244"/>
      <c r="SFO6" s="244"/>
      <c r="SFP6" s="244"/>
      <c r="SFQ6" s="244"/>
      <c r="SFR6" s="244"/>
      <c r="SFS6" s="244"/>
      <c r="SFT6" s="244"/>
      <c r="SFU6" s="244"/>
      <c r="SFV6" s="244"/>
      <c r="SFW6" s="244"/>
      <c r="SFX6" s="244"/>
      <c r="SFY6" s="244"/>
      <c r="SFZ6" s="244"/>
      <c r="SGA6" s="244"/>
      <c r="SGB6" s="244"/>
      <c r="SGC6" s="244"/>
      <c r="SGD6" s="244"/>
      <c r="SGE6" s="244"/>
      <c r="SGF6" s="244"/>
      <c r="SGG6" s="244"/>
      <c r="SGH6" s="244"/>
      <c r="SGI6" s="244"/>
      <c r="SGJ6" s="244"/>
      <c r="SGK6" s="244"/>
      <c r="SGL6" s="244"/>
      <c r="SGM6" s="244"/>
      <c r="SGN6" s="244"/>
      <c r="SGO6" s="244"/>
      <c r="SGP6" s="244"/>
      <c r="SGQ6" s="244"/>
      <c r="SGR6" s="244"/>
      <c r="SGS6" s="244"/>
      <c r="SGT6" s="244"/>
      <c r="SGU6" s="244"/>
      <c r="SGV6" s="244"/>
      <c r="SGW6" s="244"/>
      <c r="SGX6" s="244"/>
      <c r="SGY6" s="244"/>
      <c r="SGZ6" s="244"/>
      <c r="SHA6" s="244"/>
      <c r="SHB6" s="244"/>
      <c r="SHC6" s="244"/>
      <c r="SHD6" s="244"/>
      <c r="SHE6" s="244"/>
      <c r="SHF6" s="244"/>
      <c r="SHG6" s="244"/>
      <c r="SHH6" s="244"/>
      <c r="SHI6" s="244"/>
      <c r="SHJ6" s="244"/>
      <c r="SHK6" s="244"/>
      <c r="SHL6" s="244"/>
      <c r="SHM6" s="244"/>
      <c r="SHN6" s="244"/>
      <c r="SHO6" s="244"/>
      <c r="SHP6" s="244"/>
      <c r="SHQ6" s="244"/>
      <c r="SHR6" s="244"/>
      <c r="SHS6" s="244"/>
      <c r="SHT6" s="244"/>
      <c r="SHU6" s="244"/>
      <c r="SHV6" s="244"/>
      <c r="SHW6" s="244"/>
      <c r="SHX6" s="244"/>
      <c r="SHY6" s="244"/>
      <c r="SHZ6" s="244"/>
      <c r="SIA6" s="244"/>
      <c r="SIB6" s="244"/>
      <c r="SIC6" s="244"/>
      <c r="SID6" s="244"/>
      <c r="SIE6" s="244"/>
      <c r="SIF6" s="244"/>
      <c r="SIG6" s="244"/>
      <c r="SIH6" s="244"/>
      <c r="SII6" s="244"/>
      <c r="SIJ6" s="244"/>
      <c r="SIK6" s="244"/>
      <c r="SIL6" s="244"/>
      <c r="SIM6" s="244"/>
      <c r="SIN6" s="244"/>
      <c r="SIO6" s="244"/>
      <c r="SIP6" s="244"/>
      <c r="SIQ6" s="244"/>
      <c r="SIR6" s="244"/>
      <c r="SIS6" s="244"/>
      <c r="SIT6" s="244"/>
      <c r="SIU6" s="244"/>
      <c r="SIV6" s="244"/>
      <c r="SIW6" s="244"/>
      <c r="SIX6" s="244"/>
      <c r="SIY6" s="244"/>
      <c r="SIZ6" s="244"/>
      <c r="SJA6" s="244"/>
      <c r="SJB6" s="244"/>
      <c r="SJC6" s="244"/>
      <c r="SJD6" s="244"/>
      <c r="SJE6" s="244"/>
      <c r="SJF6" s="244"/>
      <c r="SJG6" s="244"/>
      <c r="SJH6" s="244"/>
      <c r="SJI6" s="244"/>
      <c r="SJJ6" s="244"/>
      <c r="SJK6" s="244"/>
      <c r="SJL6" s="244"/>
      <c r="SJM6" s="244"/>
      <c r="SJN6" s="244"/>
      <c r="SJO6" s="244"/>
      <c r="SJP6" s="244"/>
      <c r="SJQ6" s="244"/>
      <c r="SJR6" s="244"/>
      <c r="SJS6" s="244"/>
      <c r="SJT6" s="244"/>
      <c r="SJU6" s="244"/>
      <c r="SJV6" s="244"/>
      <c r="SJW6" s="244"/>
      <c r="SJX6" s="244"/>
      <c r="SJY6" s="244"/>
      <c r="SJZ6" s="244"/>
      <c r="SKA6" s="244"/>
      <c r="SKB6" s="244"/>
      <c r="SKC6" s="244"/>
      <c r="SKD6" s="244"/>
      <c r="SKE6" s="244"/>
      <c r="SKF6" s="244"/>
      <c r="SKG6" s="244"/>
      <c r="SKH6" s="244"/>
      <c r="SKI6" s="244"/>
      <c r="SKJ6" s="244"/>
      <c r="SKK6" s="244"/>
      <c r="SKL6" s="244"/>
      <c r="SKM6" s="244"/>
      <c r="SKN6" s="244"/>
      <c r="SKO6" s="244"/>
      <c r="SKP6" s="244"/>
      <c r="SKQ6" s="244"/>
      <c r="SKR6" s="244"/>
      <c r="SKS6" s="244"/>
      <c r="SKT6" s="244"/>
      <c r="SKU6" s="244"/>
      <c r="SKV6" s="244"/>
      <c r="SKW6" s="244"/>
      <c r="SKX6" s="244"/>
      <c r="SKY6" s="244"/>
      <c r="SKZ6" s="244"/>
      <c r="SLA6" s="244"/>
      <c r="SLB6" s="244"/>
      <c r="SLC6" s="244"/>
      <c r="SLD6" s="244"/>
      <c r="SLE6" s="244"/>
      <c r="SLF6" s="244"/>
      <c r="SLG6" s="244"/>
      <c r="SLH6" s="244"/>
      <c r="SLI6" s="244"/>
      <c r="SLJ6" s="244"/>
      <c r="SLK6" s="244"/>
      <c r="SLL6" s="244"/>
      <c r="SLM6" s="244"/>
      <c r="SLN6" s="244"/>
      <c r="SLO6" s="244"/>
      <c r="SLP6" s="244"/>
      <c r="SLQ6" s="244"/>
      <c r="SLR6" s="244"/>
      <c r="SLS6" s="244"/>
      <c r="SLT6" s="244"/>
      <c r="SLU6" s="244"/>
      <c r="SLV6" s="244"/>
      <c r="SLW6" s="244"/>
      <c r="SLX6" s="244"/>
      <c r="SLY6" s="244"/>
      <c r="SLZ6" s="244"/>
      <c r="SMA6" s="244"/>
      <c r="SMB6" s="244"/>
      <c r="SMC6" s="244"/>
      <c r="SMD6" s="244"/>
      <c r="SME6" s="244"/>
      <c r="SMF6" s="244"/>
      <c r="SMG6" s="244"/>
      <c r="SMH6" s="244"/>
      <c r="SMI6" s="244"/>
      <c r="SMJ6" s="244"/>
      <c r="SMK6" s="244"/>
      <c r="SML6" s="244"/>
      <c r="SMM6" s="244"/>
      <c r="SMN6" s="244"/>
      <c r="SMO6" s="244"/>
      <c r="SMP6" s="244"/>
      <c r="SMQ6" s="244"/>
      <c r="SMR6" s="244"/>
      <c r="SMS6" s="244"/>
      <c r="SMT6" s="244"/>
      <c r="SMU6" s="244"/>
      <c r="SMV6" s="244"/>
      <c r="SMW6" s="244"/>
      <c r="SMX6" s="244"/>
      <c r="SMY6" s="244"/>
      <c r="SMZ6" s="244"/>
      <c r="SNA6" s="244"/>
      <c r="SNB6" s="244"/>
      <c r="SNC6" s="244"/>
      <c r="SND6" s="244"/>
      <c r="SNE6" s="244"/>
      <c r="SNF6" s="244"/>
      <c r="SNG6" s="244"/>
      <c r="SNH6" s="244"/>
      <c r="SNI6" s="244"/>
      <c r="SNJ6" s="244"/>
      <c r="SNK6" s="244"/>
      <c r="SNL6" s="244"/>
      <c r="SNM6" s="244"/>
      <c r="SNN6" s="244"/>
      <c r="SNO6" s="244"/>
      <c r="SNP6" s="244"/>
      <c r="SNQ6" s="244"/>
      <c r="SNR6" s="244"/>
      <c r="SNS6" s="244"/>
      <c r="SNT6" s="244"/>
      <c r="SNU6" s="244"/>
      <c r="SNV6" s="244"/>
      <c r="SNW6" s="244"/>
      <c r="SNX6" s="244"/>
      <c r="SNY6" s="244"/>
      <c r="SNZ6" s="244"/>
      <c r="SOA6" s="244"/>
      <c r="SOB6" s="244"/>
      <c r="SOC6" s="244"/>
      <c r="SOD6" s="244"/>
      <c r="SOE6" s="244"/>
      <c r="SOF6" s="244"/>
      <c r="SOG6" s="244"/>
      <c r="SOH6" s="244"/>
      <c r="SOI6" s="244"/>
      <c r="SOJ6" s="244"/>
      <c r="SOK6" s="244"/>
      <c r="SOL6" s="244"/>
      <c r="SOM6" s="244"/>
      <c r="SON6" s="244"/>
      <c r="SOO6" s="244"/>
      <c r="SOP6" s="244"/>
      <c r="SOQ6" s="244"/>
      <c r="SOR6" s="244"/>
      <c r="SOS6" s="244"/>
      <c r="SOT6" s="244"/>
      <c r="SOU6" s="244"/>
      <c r="SOV6" s="244"/>
      <c r="SOW6" s="244"/>
      <c r="SOX6" s="244"/>
      <c r="SOY6" s="244"/>
      <c r="SOZ6" s="244"/>
      <c r="SPA6" s="244"/>
      <c r="SPB6" s="244"/>
      <c r="SPC6" s="244"/>
      <c r="SPD6" s="244"/>
      <c r="SPE6" s="244"/>
      <c r="SPF6" s="244"/>
      <c r="SPG6" s="244"/>
      <c r="SPH6" s="244"/>
      <c r="SPI6" s="244"/>
      <c r="SPJ6" s="244"/>
      <c r="SPK6" s="244"/>
      <c r="SPL6" s="244"/>
      <c r="SPM6" s="244"/>
      <c r="SPN6" s="244"/>
      <c r="SPO6" s="244"/>
      <c r="SPP6" s="244"/>
      <c r="SPQ6" s="244"/>
      <c r="SPR6" s="244"/>
      <c r="SPS6" s="244"/>
      <c r="SPT6" s="244"/>
      <c r="SPU6" s="244"/>
      <c r="SPV6" s="244"/>
      <c r="SPW6" s="244"/>
      <c r="SPX6" s="244"/>
      <c r="SPY6" s="244"/>
      <c r="SPZ6" s="244"/>
      <c r="SQA6" s="244"/>
      <c r="SQB6" s="244"/>
      <c r="SQC6" s="244"/>
      <c r="SQD6" s="244"/>
      <c r="SQE6" s="244"/>
      <c r="SQF6" s="244"/>
      <c r="SQG6" s="244"/>
      <c r="SQH6" s="244"/>
      <c r="SQI6" s="244"/>
      <c r="SQJ6" s="244"/>
      <c r="SQK6" s="244"/>
      <c r="SQL6" s="244"/>
      <c r="SQM6" s="244"/>
      <c r="SQN6" s="244"/>
      <c r="SQO6" s="244"/>
      <c r="SQP6" s="244"/>
      <c r="SQQ6" s="244"/>
      <c r="SQR6" s="244"/>
      <c r="SQS6" s="244"/>
      <c r="SQT6" s="244"/>
      <c r="SQU6" s="244"/>
      <c r="SQV6" s="244"/>
      <c r="SQW6" s="244"/>
      <c r="SQX6" s="244"/>
      <c r="SQY6" s="244"/>
      <c r="SQZ6" s="244"/>
      <c r="SRA6" s="244"/>
      <c r="SRB6" s="244"/>
      <c r="SRC6" s="244"/>
      <c r="SRD6" s="244"/>
      <c r="SRE6" s="244"/>
      <c r="SRF6" s="244"/>
      <c r="SRG6" s="244"/>
      <c r="SRH6" s="244"/>
      <c r="SRI6" s="244"/>
      <c r="SRJ6" s="244"/>
      <c r="SRK6" s="244"/>
      <c r="SRL6" s="244"/>
      <c r="SRM6" s="244"/>
      <c r="SRN6" s="244"/>
      <c r="SRO6" s="244"/>
      <c r="SRP6" s="244"/>
      <c r="SRQ6" s="244"/>
      <c r="SRR6" s="244"/>
      <c r="SRS6" s="244"/>
      <c r="SRT6" s="244"/>
      <c r="SRU6" s="244"/>
      <c r="SRV6" s="244"/>
      <c r="SRW6" s="244"/>
      <c r="SRX6" s="244"/>
      <c r="SRY6" s="244"/>
      <c r="SRZ6" s="244"/>
      <c r="SSA6" s="244"/>
      <c r="SSB6" s="244"/>
      <c r="SSC6" s="244"/>
      <c r="SSD6" s="244"/>
      <c r="SSE6" s="244"/>
      <c r="SSF6" s="244"/>
      <c r="SSG6" s="244"/>
      <c r="SSH6" s="244"/>
      <c r="SSI6" s="244"/>
      <c r="SSJ6" s="244"/>
      <c r="SSK6" s="244"/>
      <c r="SSL6" s="244"/>
      <c r="SSM6" s="244"/>
      <c r="SSN6" s="244"/>
      <c r="SSO6" s="244"/>
      <c r="SSP6" s="244"/>
      <c r="SSQ6" s="244"/>
      <c r="SSR6" s="244"/>
      <c r="SSS6" s="244"/>
      <c r="SST6" s="244"/>
      <c r="SSU6" s="244"/>
      <c r="SSV6" s="244"/>
      <c r="SSW6" s="244"/>
      <c r="SSX6" s="244"/>
      <c r="SSY6" s="244"/>
      <c r="SSZ6" s="244"/>
      <c r="STA6" s="244"/>
      <c r="STB6" s="244"/>
      <c r="STC6" s="244"/>
      <c r="STD6" s="244"/>
      <c r="STE6" s="244"/>
      <c r="STF6" s="244"/>
      <c r="STG6" s="244"/>
      <c r="STH6" s="244"/>
      <c r="STI6" s="244"/>
      <c r="STJ6" s="244"/>
      <c r="STK6" s="244"/>
      <c r="STL6" s="244"/>
      <c r="STM6" s="244"/>
      <c r="STN6" s="244"/>
      <c r="STO6" s="244"/>
      <c r="STP6" s="244"/>
      <c r="STQ6" s="244"/>
      <c r="STR6" s="244"/>
      <c r="STS6" s="244"/>
      <c r="STT6" s="244"/>
      <c r="STU6" s="244"/>
      <c r="STV6" s="244"/>
      <c r="STW6" s="244"/>
      <c r="STX6" s="244"/>
      <c r="STY6" s="244"/>
      <c r="STZ6" s="244"/>
      <c r="SUA6" s="244"/>
      <c r="SUB6" s="244"/>
      <c r="SUC6" s="244"/>
      <c r="SUD6" s="244"/>
      <c r="SUE6" s="244"/>
      <c r="SUF6" s="244"/>
      <c r="SUG6" s="244"/>
      <c r="SUH6" s="244"/>
      <c r="SUI6" s="244"/>
      <c r="SUJ6" s="244"/>
      <c r="SUK6" s="244"/>
      <c r="SUL6" s="244"/>
      <c r="SUM6" s="244"/>
      <c r="SUN6" s="244"/>
      <c r="SUO6" s="244"/>
      <c r="SUP6" s="244"/>
      <c r="SUQ6" s="244"/>
      <c r="SUR6" s="244"/>
      <c r="SUS6" s="244"/>
      <c r="SUT6" s="244"/>
      <c r="SUU6" s="244"/>
      <c r="SUV6" s="244"/>
      <c r="SUW6" s="244"/>
      <c r="SUX6" s="244"/>
      <c r="SUY6" s="244"/>
      <c r="SUZ6" s="244"/>
      <c r="SVA6" s="244"/>
      <c r="SVB6" s="244"/>
      <c r="SVC6" s="244"/>
      <c r="SVD6" s="244"/>
      <c r="SVE6" s="244"/>
      <c r="SVF6" s="244"/>
      <c r="SVG6" s="244"/>
      <c r="SVH6" s="244"/>
      <c r="SVI6" s="244"/>
      <c r="SVJ6" s="244"/>
      <c r="SVK6" s="244"/>
      <c r="SVL6" s="244"/>
      <c r="SVM6" s="244"/>
      <c r="SVN6" s="244"/>
      <c r="SVO6" s="244"/>
      <c r="SVP6" s="244"/>
      <c r="SVQ6" s="244"/>
      <c r="SVR6" s="244"/>
      <c r="SVS6" s="244"/>
      <c r="SVT6" s="244"/>
      <c r="SVU6" s="244"/>
      <c r="SVV6" s="244"/>
      <c r="SVW6" s="244"/>
      <c r="SVX6" s="244"/>
      <c r="SVY6" s="244"/>
      <c r="SVZ6" s="244"/>
      <c r="SWA6" s="244"/>
      <c r="SWB6" s="244"/>
      <c r="SWC6" s="244"/>
      <c r="SWD6" s="244"/>
      <c r="SWE6" s="244"/>
      <c r="SWF6" s="244"/>
      <c r="SWG6" s="244"/>
      <c r="SWH6" s="244"/>
      <c r="SWI6" s="244"/>
      <c r="SWJ6" s="244"/>
      <c r="SWK6" s="244"/>
      <c r="SWL6" s="244"/>
      <c r="SWM6" s="244"/>
      <c r="SWN6" s="244"/>
      <c r="SWO6" s="244"/>
      <c r="SWP6" s="244"/>
      <c r="SWQ6" s="244"/>
      <c r="SWR6" s="244"/>
      <c r="SWS6" s="244"/>
      <c r="SWT6" s="244"/>
      <c r="SWU6" s="244"/>
      <c r="SWV6" s="244"/>
      <c r="SWW6" s="244"/>
      <c r="SWX6" s="244"/>
      <c r="SWY6" s="244"/>
      <c r="SWZ6" s="244"/>
      <c r="SXA6" s="244"/>
      <c r="SXB6" s="244"/>
      <c r="SXC6" s="244"/>
      <c r="SXD6" s="244"/>
      <c r="SXE6" s="244"/>
      <c r="SXF6" s="244"/>
      <c r="SXG6" s="244"/>
      <c r="SXH6" s="244"/>
      <c r="SXI6" s="244"/>
      <c r="SXJ6" s="244"/>
      <c r="SXK6" s="244"/>
      <c r="SXL6" s="244"/>
      <c r="SXM6" s="244"/>
      <c r="SXN6" s="244"/>
      <c r="SXO6" s="244"/>
      <c r="SXP6" s="244"/>
      <c r="SXQ6" s="244"/>
      <c r="SXR6" s="244"/>
      <c r="SXS6" s="244"/>
      <c r="SXT6" s="244"/>
      <c r="SXU6" s="244"/>
      <c r="SXV6" s="244"/>
      <c r="SXW6" s="244"/>
      <c r="SXX6" s="244"/>
      <c r="SXY6" s="244"/>
      <c r="SXZ6" s="244"/>
      <c r="SYA6" s="244"/>
      <c r="SYB6" s="244"/>
      <c r="SYC6" s="244"/>
      <c r="SYD6" s="244"/>
      <c r="SYE6" s="244"/>
      <c r="SYF6" s="244"/>
      <c r="SYG6" s="244"/>
      <c r="SYH6" s="244"/>
      <c r="SYI6" s="244"/>
      <c r="SYJ6" s="244"/>
      <c r="SYK6" s="244"/>
      <c r="SYL6" s="244"/>
      <c r="SYM6" s="244"/>
      <c r="SYN6" s="244"/>
      <c r="SYO6" s="244"/>
      <c r="SYP6" s="244"/>
      <c r="SYQ6" s="244"/>
      <c r="SYR6" s="244"/>
      <c r="SYS6" s="244"/>
      <c r="SYT6" s="244"/>
      <c r="SYU6" s="244"/>
      <c r="SYV6" s="244"/>
      <c r="SYW6" s="244"/>
      <c r="SYX6" s="244"/>
      <c r="SYY6" s="244"/>
      <c r="SYZ6" s="244"/>
      <c r="SZA6" s="244"/>
      <c r="SZB6" s="244"/>
      <c r="SZC6" s="244"/>
      <c r="SZD6" s="244"/>
      <c r="SZE6" s="244"/>
      <c r="SZF6" s="244"/>
      <c r="SZG6" s="244"/>
      <c r="SZH6" s="244"/>
      <c r="SZI6" s="244"/>
      <c r="SZJ6" s="244"/>
      <c r="SZK6" s="244"/>
      <c r="SZL6" s="244"/>
      <c r="SZM6" s="244"/>
      <c r="SZN6" s="244"/>
      <c r="SZO6" s="244"/>
      <c r="SZP6" s="244"/>
      <c r="SZQ6" s="244"/>
      <c r="SZR6" s="244"/>
      <c r="SZS6" s="244"/>
      <c r="SZT6" s="244"/>
      <c r="SZU6" s="244"/>
      <c r="SZV6" s="244"/>
      <c r="SZW6" s="244"/>
      <c r="SZX6" s="244"/>
      <c r="SZY6" s="244"/>
      <c r="SZZ6" s="244"/>
      <c r="TAA6" s="244"/>
      <c r="TAB6" s="244"/>
      <c r="TAC6" s="244"/>
      <c r="TAD6" s="244"/>
      <c r="TAE6" s="244"/>
      <c r="TAF6" s="244"/>
      <c r="TAG6" s="244"/>
      <c r="TAH6" s="244"/>
      <c r="TAI6" s="244"/>
      <c r="TAJ6" s="244"/>
      <c r="TAK6" s="244"/>
      <c r="TAL6" s="244"/>
      <c r="TAM6" s="244"/>
      <c r="TAN6" s="244"/>
      <c r="TAO6" s="244"/>
      <c r="TAP6" s="244"/>
      <c r="TAQ6" s="244"/>
      <c r="TAR6" s="244"/>
      <c r="TAS6" s="244"/>
      <c r="TAT6" s="244"/>
      <c r="TAU6" s="244"/>
      <c r="TAV6" s="244"/>
      <c r="TAW6" s="244"/>
      <c r="TAX6" s="244"/>
      <c r="TAY6" s="244"/>
      <c r="TAZ6" s="244"/>
      <c r="TBA6" s="244"/>
      <c r="TBB6" s="244"/>
      <c r="TBC6" s="244"/>
      <c r="TBD6" s="244"/>
      <c r="TBE6" s="244"/>
      <c r="TBF6" s="244"/>
      <c r="TBG6" s="244"/>
      <c r="TBH6" s="244"/>
      <c r="TBI6" s="244"/>
      <c r="TBJ6" s="244"/>
      <c r="TBK6" s="244"/>
      <c r="TBL6" s="244"/>
      <c r="TBM6" s="244"/>
      <c r="TBN6" s="244"/>
      <c r="TBO6" s="244"/>
      <c r="TBP6" s="244"/>
      <c r="TBQ6" s="244"/>
      <c r="TBR6" s="244"/>
      <c r="TBS6" s="244"/>
      <c r="TBT6" s="244"/>
      <c r="TBU6" s="244"/>
      <c r="TBV6" s="244"/>
      <c r="TBW6" s="244"/>
      <c r="TBX6" s="244"/>
      <c r="TBY6" s="244"/>
      <c r="TBZ6" s="244"/>
      <c r="TCA6" s="244"/>
      <c r="TCB6" s="244"/>
      <c r="TCC6" s="244"/>
      <c r="TCD6" s="244"/>
      <c r="TCE6" s="244"/>
      <c r="TCF6" s="244"/>
      <c r="TCG6" s="244"/>
      <c r="TCH6" s="244"/>
      <c r="TCI6" s="244"/>
      <c r="TCJ6" s="244"/>
      <c r="TCK6" s="244"/>
      <c r="TCL6" s="244"/>
      <c r="TCM6" s="244"/>
      <c r="TCN6" s="244"/>
      <c r="TCO6" s="244"/>
      <c r="TCP6" s="244"/>
      <c r="TCQ6" s="244"/>
      <c r="TCR6" s="244"/>
      <c r="TCS6" s="244"/>
      <c r="TCT6" s="244"/>
      <c r="TCU6" s="244"/>
      <c r="TCV6" s="244"/>
      <c r="TCW6" s="244"/>
      <c r="TCX6" s="244"/>
      <c r="TCY6" s="244"/>
      <c r="TCZ6" s="244"/>
      <c r="TDA6" s="244"/>
      <c r="TDB6" s="244"/>
      <c r="TDC6" s="244"/>
      <c r="TDD6" s="244"/>
      <c r="TDE6" s="244"/>
      <c r="TDF6" s="244"/>
      <c r="TDG6" s="244"/>
      <c r="TDH6" s="244"/>
      <c r="TDI6" s="244"/>
      <c r="TDJ6" s="244"/>
      <c r="TDK6" s="244"/>
      <c r="TDL6" s="244"/>
      <c r="TDM6" s="244"/>
      <c r="TDN6" s="244"/>
      <c r="TDO6" s="244"/>
      <c r="TDP6" s="244"/>
      <c r="TDQ6" s="244"/>
      <c r="TDR6" s="244"/>
      <c r="TDS6" s="244"/>
      <c r="TDT6" s="244"/>
      <c r="TDU6" s="244"/>
      <c r="TDV6" s="244"/>
      <c r="TDW6" s="244"/>
      <c r="TDX6" s="244"/>
      <c r="TDY6" s="244"/>
      <c r="TDZ6" s="244"/>
      <c r="TEA6" s="244"/>
      <c r="TEB6" s="244"/>
      <c r="TEC6" s="244"/>
      <c r="TED6" s="244"/>
      <c r="TEE6" s="244"/>
      <c r="TEF6" s="244"/>
      <c r="TEG6" s="244"/>
      <c r="TEH6" s="244"/>
      <c r="TEI6" s="244"/>
      <c r="TEJ6" s="244"/>
      <c r="TEK6" s="244"/>
      <c r="TEL6" s="244"/>
      <c r="TEM6" s="244"/>
      <c r="TEN6" s="244"/>
      <c r="TEO6" s="244"/>
      <c r="TEP6" s="244"/>
      <c r="TEQ6" s="244"/>
      <c r="TER6" s="244"/>
      <c r="TES6" s="244"/>
      <c r="TET6" s="244"/>
      <c r="TEU6" s="244"/>
      <c r="TEV6" s="244"/>
      <c r="TEW6" s="244"/>
      <c r="TEX6" s="244"/>
      <c r="TEY6" s="244"/>
      <c r="TEZ6" s="244"/>
      <c r="TFA6" s="244"/>
      <c r="TFB6" s="244"/>
      <c r="TFC6" s="244"/>
      <c r="TFD6" s="244"/>
      <c r="TFE6" s="244"/>
      <c r="TFF6" s="244"/>
      <c r="TFG6" s="244"/>
      <c r="TFH6" s="244"/>
      <c r="TFI6" s="244"/>
      <c r="TFJ6" s="244"/>
      <c r="TFK6" s="244"/>
      <c r="TFL6" s="244"/>
      <c r="TFM6" s="244"/>
      <c r="TFN6" s="244"/>
      <c r="TFO6" s="244"/>
      <c r="TFP6" s="244"/>
      <c r="TFQ6" s="244"/>
      <c r="TFR6" s="244"/>
      <c r="TFS6" s="244"/>
      <c r="TFT6" s="244"/>
      <c r="TFU6" s="244"/>
      <c r="TFV6" s="244"/>
      <c r="TFW6" s="244"/>
      <c r="TFX6" s="244"/>
      <c r="TFY6" s="244"/>
      <c r="TFZ6" s="244"/>
      <c r="TGA6" s="244"/>
      <c r="TGB6" s="244"/>
      <c r="TGC6" s="244"/>
      <c r="TGD6" s="244"/>
      <c r="TGE6" s="244"/>
      <c r="TGF6" s="244"/>
      <c r="TGG6" s="244"/>
      <c r="TGH6" s="244"/>
      <c r="TGI6" s="244"/>
      <c r="TGJ6" s="244"/>
      <c r="TGK6" s="244"/>
      <c r="TGL6" s="244"/>
      <c r="TGM6" s="244"/>
      <c r="TGN6" s="244"/>
      <c r="TGO6" s="244"/>
      <c r="TGP6" s="244"/>
      <c r="TGQ6" s="244"/>
      <c r="TGR6" s="244"/>
      <c r="TGS6" s="244"/>
      <c r="TGT6" s="244"/>
      <c r="TGU6" s="244"/>
      <c r="TGV6" s="244"/>
      <c r="TGW6" s="244"/>
      <c r="TGX6" s="244"/>
      <c r="TGY6" s="244"/>
      <c r="TGZ6" s="244"/>
      <c r="THA6" s="244"/>
      <c r="THB6" s="244"/>
      <c r="THC6" s="244"/>
      <c r="THD6" s="244"/>
      <c r="THE6" s="244"/>
      <c r="THF6" s="244"/>
      <c r="THG6" s="244"/>
      <c r="THH6" s="244"/>
      <c r="THI6" s="244"/>
      <c r="THJ6" s="244"/>
      <c r="THK6" s="244"/>
      <c r="THL6" s="244"/>
      <c r="THM6" s="244"/>
      <c r="THN6" s="244"/>
      <c r="THO6" s="244"/>
      <c r="THP6" s="244"/>
      <c r="THQ6" s="244"/>
      <c r="THR6" s="244"/>
      <c r="THS6" s="244"/>
      <c r="THT6" s="244"/>
      <c r="THU6" s="244"/>
      <c r="THV6" s="244"/>
      <c r="THW6" s="244"/>
      <c r="THX6" s="244"/>
      <c r="THY6" s="244"/>
      <c r="THZ6" s="244"/>
      <c r="TIA6" s="244"/>
      <c r="TIB6" s="244"/>
      <c r="TIC6" s="244"/>
      <c r="TID6" s="244"/>
      <c r="TIE6" s="244"/>
      <c r="TIF6" s="244"/>
      <c r="TIG6" s="244"/>
      <c r="TIH6" s="244"/>
      <c r="TII6" s="244"/>
      <c r="TIJ6" s="244"/>
      <c r="TIK6" s="244"/>
      <c r="TIL6" s="244"/>
      <c r="TIM6" s="244"/>
      <c r="TIN6" s="244"/>
      <c r="TIO6" s="244"/>
      <c r="TIP6" s="244"/>
      <c r="TIQ6" s="244"/>
      <c r="TIR6" s="244"/>
      <c r="TIS6" s="244"/>
      <c r="TIT6" s="244"/>
      <c r="TIU6" s="244"/>
      <c r="TIV6" s="244"/>
      <c r="TIW6" s="244"/>
      <c r="TIX6" s="244"/>
      <c r="TIY6" s="244"/>
      <c r="TIZ6" s="244"/>
      <c r="TJA6" s="244"/>
      <c r="TJB6" s="244"/>
      <c r="TJC6" s="244"/>
      <c r="TJD6" s="244"/>
      <c r="TJE6" s="244"/>
      <c r="TJF6" s="244"/>
      <c r="TJG6" s="244"/>
      <c r="TJH6" s="244"/>
      <c r="TJI6" s="244"/>
      <c r="TJJ6" s="244"/>
      <c r="TJK6" s="244"/>
      <c r="TJL6" s="244"/>
      <c r="TJM6" s="244"/>
      <c r="TJN6" s="244"/>
      <c r="TJO6" s="244"/>
      <c r="TJP6" s="244"/>
      <c r="TJQ6" s="244"/>
      <c r="TJR6" s="244"/>
      <c r="TJS6" s="244"/>
      <c r="TJT6" s="244"/>
      <c r="TJU6" s="244"/>
      <c r="TJV6" s="244"/>
      <c r="TJW6" s="244"/>
      <c r="TJX6" s="244"/>
      <c r="TJY6" s="244"/>
      <c r="TJZ6" s="244"/>
      <c r="TKA6" s="244"/>
      <c r="TKB6" s="244"/>
      <c r="TKC6" s="244"/>
      <c r="TKD6" s="244"/>
      <c r="TKE6" s="244"/>
      <c r="TKF6" s="244"/>
      <c r="TKG6" s="244"/>
      <c r="TKH6" s="244"/>
      <c r="TKI6" s="244"/>
      <c r="TKJ6" s="244"/>
      <c r="TKK6" s="244"/>
      <c r="TKL6" s="244"/>
      <c r="TKM6" s="244"/>
      <c r="TKN6" s="244"/>
      <c r="TKO6" s="244"/>
      <c r="TKP6" s="244"/>
      <c r="TKQ6" s="244"/>
      <c r="TKR6" s="244"/>
      <c r="TKS6" s="244"/>
      <c r="TKT6" s="244"/>
      <c r="TKU6" s="244"/>
      <c r="TKV6" s="244"/>
      <c r="TKW6" s="244"/>
      <c r="TKX6" s="244"/>
      <c r="TKY6" s="244"/>
      <c r="TKZ6" s="244"/>
      <c r="TLA6" s="244"/>
      <c r="TLB6" s="244"/>
      <c r="TLC6" s="244"/>
      <c r="TLD6" s="244"/>
      <c r="TLE6" s="244"/>
      <c r="TLF6" s="244"/>
      <c r="TLG6" s="244"/>
      <c r="TLH6" s="244"/>
      <c r="TLI6" s="244"/>
      <c r="TLJ6" s="244"/>
      <c r="TLK6" s="244"/>
      <c r="TLL6" s="244"/>
      <c r="TLM6" s="244"/>
      <c r="TLN6" s="244"/>
      <c r="TLO6" s="244"/>
      <c r="TLP6" s="244"/>
      <c r="TLQ6" s="244"/>
      <c r="TLR6" s="244"/>
      <c r="TLS6" s="244"/>
      <c r="TLT6" s="244"/>
      <c r="TLU6" s="244"/>
      <c r="TLV6" s="244"/>
      <c r="TLW6" s="244"/>
      <c r="TLX6" s="244"/>
      <c r="TLY6" s="244"/>
      <c r="TLZ6" s="244"/>
      <c r="TMA6" s="244"/>
      <c r="TMB6" s="244"/>
      <c r="TMC6" s="244"/>
      <c r="TMD6" s="244"/>
      <c r="TME6" s="244"/>
      <c r="TMF6" s="244"/>
      <c r="TMG6" s="244"/>
      <c r="TMH6" s="244"/>
      <c r="TMI6" s="244"/>
      <c r="TMJ6" s="244"/>
      <c r="TMK6" s="244"/>
      <c r="TML6" s="244"/>
      <c r="TMM6" s="244"/>
      <c r="TMN6" s="244"/>
      <c r="TMO6" s="244"/>
      <c r="TMP6" s="244"/>
      <c r="TMQ6" s="244"/>
      <c r="TMR6" s="244"/>
      <c r="TMS6" s="244"/>
      <c r="TMT6" s="244"/>
      <c r="TMU6" s="244"/>
      <c r="TMV6" s="244"/>
      <c r="TMW6" s="244"/>
      <c r="TMX6" s="244"/>
      <c r="TMY6" s="244"/>
      <c r="TMZ6" s="244"/>
      <c r="TNA6" s="244"/>
      <c r="TNB6" s="244"/>
      <c r="TNC6" s="244"/>
      <c r="TND6" s="244"/>
      <c r="TNE6" s="244"/>
      <c r="TNF6" s="244"/>
      <c r="TNG6" s="244"/>
      <c r="TNH6" s="244"/>
      <c r="TNI6" s="244"/>
      <c r="TNJ6" s="244"/>
      <c r="TNK6" s="244"/>
      <c r="TNL6" s="244"/>
      <c r="TNM6" s="244"/>
      <c r="TNN6" s="244"/>
      <c r="TNO6" s="244"/>
      <c r="TNP6" s="244"/>
      <c r="TNQ6" s="244"/>
      <c r="TNR6" s="244"/>
      <c r="TNS6" s="244"/>
      <c r="TNT6" s="244"/>
      <c r="TNU6" s="244"/>
      <c r="TNV6" s="244"/>
      <c r="TNW6" s="244"/>
      <c r="TNX6" s="244"/>
      <c r="TNY6" s="244"/>
      <c r="TNZ6" s="244"/>
      <c r="TOA6" s="244"/>
      <c r="TOB6" s="244"/>
      <c r="TOC6" s="244"/>
      <c r="TOD6" s="244"/>
      <c r="TOE6" s="244"/>
      <c r="TOF6" s="244"/>
      <c r="TOG6" s="244"/>
      <c r="TOH6" s="244"/>
      <c r="TOI6" s="244"/>
      <c r="TOJ6" s="244"/>
      <c r="TOK6" s="244"/>
      <c r="TOL6" s="244"/>
      <c r="TOM6" s="244"/>
      <c r="TON6" s="244"/>
      <c r="TOO6" s="244"/>
      <c r="TOP6" s="244"/>
      <c r="TOQ6" s="244"/>
      <c r="TOR6" s="244"/>
      <c r="TOS6" s="244"/>
      <c r="TOT6" s="244"/>
      <c r="TOU6" s="244"/>
      <c r="TOV6" s="244"/>
      <c r="TOW6" s="244"/>
      <c r="TOX6" s="244"/>
      <c r="TOY6" s="244"/>
      <c r="TOZ6" s="244"/>
      <c r="TPA6" s="244"/>
      <c r="TPB6" s="244"/>
      <c r="TPC6" s="244"/>
      <c r="TPD6" s="244"/>
      <c r="TPE6" s="244"/>
      <c r="TPF6" s="244"/>
      <c r="TPG6" s="244"/>
      <c r="TPH6" s="244"/>
      <c r="TPI6" s="244"/>
      <c r="TPJ6" s="244"/>
      <c r="TPK6" s="244"/>
      <c r="TPL6" s="244"/>
      <c r="TPM6" s="244"/>
      <c r="TPN6" s="244"/>
      <c r="TPO6" s="244"/>
      <c r="TPP6" s="244"/>
      <c r="TPQ6" s="244"/>
      <c r="TPR6" s="244"/>
      <c r="TPS6" s="244"/>
      <c r="TPT6" s="244"/>
      <c r="TPU6" s="244"/>
      <c r="TPV6" s="244"/>
      <c r="TPW6" s="244"/>
      <c r="TPX6" s="244"/>
      <c r="TPY6" s="244"/>
      <c r="TPZ6" s="244"/>
      <c r="TQA6" s="244"/>
      <c r="TQB6" s="244"/>
      <c r="TQC6" s="244"/>
      <c r="TQD6" s="244"/>
      <c r="TQE6" s="244"/>
      <c r="TQF6" s="244"/>
      <c r="TQG6" s="244"/>
      <c r="TQH6" s="244"/>
      <c r="TQI6" s="244"/>
      <c r="TQJ6" s="244"/>
      <c r="TQK6" s="244"/>
      <c r="TQL6" s="244"/>
      <c r="TQM6" s="244"/>
      <c r="TQN6" s="244"/>
      <c r="TQO6" s="244"/>
      <c r="TQP6" s="244"/>
      <c r="TQQ6" s="244"/>
      <c r="TQR6" s="244"/>
      <c r="TQS6" s="244"/>
      <c r="TQT6" s="244"/>
      <c r="TQU6" s="244"/>
      <c r="TQV6" s="244"/>
      <c r="TQW6" s="244"/>
      <c r="TQX6" s="244"/>
      <c r="TQY6" s="244"/>
      <c r="TQZ6" s="244"/>
      <c r="TRA6" s="244"/>
      <c r="TRB6" s="244"/>
      <c r="TRC6" s="244"/>
      <c r="TRD6" s="244"/>
      <c r="TRE6" s="244"/>
      <c r="TRF6" s="244"/>
      <c r="TRG6" s="244"/>
      <c r="TRH6" s="244"/>
      <c r="TRI6" s="244"/>
      <c r="TRJ6" s="244"/>
      <c r="TRK6" s="244"/>
      <c r="TRL6" s="244"/>
      <c r="TRM6" s="244"/>
      <c r="TRN6" s="244"/>
      <c r="TRO6" s="244"/>
      <c r="TRP6" s="244"/>
      <c r="TRQ6" s="244"/>
      <c r="TRR6" s="244"/>
      <c r="TRS6" s="244"/>
      <c r="TRT6" s="244"/>
      <c r="TRU6" s="244"/>
      <c r="TRV6" s="244"/>
      <c r="TRW6" s="244"/>
      <c r="TRX6" s="244"/>
      <c r="TRY6" s="244"/>
      <c r="TRZ6" s="244"/>
      <c r="TSA6" s="244"/>
      <c r="TSB6" s="244"/>
      <c r="TSC6" s="244"/>
      <c r="TSD6" s="244"/>
      <c r="TSE6" s="244"/>
      <c r="TSF6" s="244"/>
      <c r="TSG6" s="244"/>
      <c r="TSH6" s="244"/>
      <c r="TSI6" s="244"/>
      <c r="TSJ6" s="244"/>
      <c r="TSK6" s="244"/>
      <c r="TSL6" s="244"/>
      <c r="TSM6" s="244"/>
      <c r="TSN6" s="244"/>
      <c r="TSO6" s="244"/>
      <c r="TSP6" s="244"/>
      <c r="TSQ6" s="244"/>
      <c r="TSR6" s="244"/>
      <c r="TSS6" s="244"/>
      <c r="TST6" s="244"/>
      <c r="TSU6" s="244"/>
      <c r="TSV6" s="244"/>
      <c r="TSW6" s="244"/>
      <c r="TSX6" s="244"/>
      <c r="TSY6" s="244"/>
      <c r="TSZ6" s="244"/>
      <c r="TTA6" s="244"/>
      <c r="TTB6" s="244"/>
      <c r="TTC6" s="244"/>
      <c r="TTD6" s="244"/>
      <c r="TTE6" s="244"/>
      <c r="TTF6" s="244"/>
      <c r="TTG6" s="244"/>
      <c r="TTH6" s="244"/>
      <c r="TTI6" s="244"/>
      <c r="TTJ6" s="244"/>
      <c r="TTK6" s="244"/>
      <c r="TTL6" s="244"/>
      <c r="TTM6" s="244"/>
      <c r="TTN6" s="244"/>
      <c r="TTO6" s="244"/>
      <c r="TTP6" s="244"/>
      <c r="TTQ6" s="244"/>
      <c r="TTR6" s="244"/>
      <c r="TTS6" s="244"/>
      <c r="TTT6" s="244"/>
      <c r="TTU6" s="244"/>
      <c r="TTV6" s="244"/>
      <c r="TTW6" s="244"/>
      <c r="TTX6" s="244"/>
      <c r="TTY6" s="244"/>
      <c r="TTZ6" s="244"/>
      <c r="TUA6" s="244"/>
      <c r="TUB6" s="244"/>
      <c r="TUC6" s="244"/>
      <c r="TUD6" s="244"/>
      <c r="TUE6" s="244"/>
      <c r="TUF6" s="244"/>
      <c r="TUG6" s="244"/>
      <c r="TUH6" s="244"/>
      <c r="TUI6" s="244"/>
      <c r="TUJ6" s="244"/>
      <c r="TUK6" s="244"/>
      <c r="TUL6" s="244"/>
      <c r="TUM6" s="244"/>
      <c r="TUN6" s="244"/>
      <c r="TUO6" s="244"/>
      <c r="TUP6" s="244"/>
      <c r="TUQ6" s="244"/>
      <c r="TUR6" s="244"/>
      <c r="TUS6" s="244"/>
      <c r="TUT6" s="244"/>
      <c r="TUU6" s="244"/>
      <c r="TUV6" s="244"/>
      <c r="TUW6" s="244"/>
      <c r="TUX6" s="244"/>
      <c r="TUY6" s="244"/>
      <c r="TUZ6" s="244"/>
      <c r="TVA6" s="244"/>
      <c r="TVB6" s="244"/>
      <c r="TVC6" s="244"/>
      <c r="TVD6" s="244"/>
      <c r="TVE6" s="244"/>
      <c r="TVF6" s="244"/>
      <c r="TVG6" s="244"/>
      <c r="TVH6" s="244"/>
      <c r="TVI6" s="244"/>
      <c r="TVJ6" s="244"/>
      <c r="TVK6" s="244"/>
      <c r="TVL6" s="244"/>
      <c r="TVM6" s="244"/>
      <c r="TVN6" s="244"/>
      <c r="TVO6" s="244"/>
      <c r="TVP6" s="244"/>
      <c r="TVQ6" s="244"/>
      <c r="TVR6" s="244"/>
      <c r="TVS6" s="244"/>
      <c r="TVT6" s="244"/>
      <c r="TVU6" s="244"/>
      <c r="TVV6" s="244"/>
      <c r="TVW6" s="244"/>
      <c r="TVX6" s="244"/>
      <c r="TVY6" s="244"/>
      <c r="TVZ6" s="244"/>
      <c r="TWA6" s="244"/>
      <c r="TWB6" s="244"/>
      <c r="TWC6" s="244"/>
      <c r="TWD6" s="244"/>
      <c r="TWE6" s="244"/>
      <c r="TWF6" s="244"/>
      <c r="TWG6" s="244"/>
      <c r="TWH6" s="244"/>
      <c r="TWI6" s="244"/>
      <c r="TWJ6" s="244"/>
      <c r="TWK6" s="244"/>
      <c r="TWL6" s="244"/>
      <c r="TWM6" s="244"/>
      <c r="TWN6" s="244"/>
      <c r="TWO6" s="244"/>
      <c r="TWP6" s="244"/>
      <c r="TWQ6" s="244"/>
      <c r="TWR6" s="244"/>
      <c r="TWS6" s="244"/>
      <c r="TWT6" s="244"/>
      <c r="TWU6" s="244"/>
      <c r="TWV6" s="244"/>
      <c r="TWW6" s="244"/>
      <c r="TWX6" s="244"/>
      <c r="TWY6" s="244"/>
      <c r="TWZ6" s="244"/>
      <c r="TXA6" s="244"/>
      <c r="TXB6" s="244"/>
      <c r="TXC6" s="244"/>
      <c r="TXD6" s="244"/>
      <c r="TXE6" s="244"/>
      <c r="TXF6" s="244"/>
      <c r="TXG6" s="244"/>
      <c r="TXH6" s="244"/>
      <c r="TXI6" s="244"/>
      <c r="TXJ6" s="244"/>
      <c r="TXK6" s="244"/>
      <c r="TXL6" s="244"/>
      <c r="TXM6" s="244"/>
      <c r="TXN6" s="244"/>
      <c r="TXO6" s="244"/>
      <c r="TXP6" s="244"/>
      <c r="TXQ6" s="244"/>
      <c r="TXR6" s="244"/>
      <c r="TXS6" s="244"/>
      <c r="TXT6" s="244"/>
      <c r="TXU6" s="244"/>
      <c r="TXV6" s="244"/>
      <c r="TXW6" s="244"/>
      <c r="TXX6" s="244"/>
      <c r="TXY6" s="244"/>
      <c r="TXZ6" s="244"/>
      <c r="TYA6" s="244"/>
      <c r="TYB6" s="244"/>
      <c r="TYC6" s="244"/>
      <c r="TYD6" s="244"/>
      <c r="TYE6" s="244"/>
      <c r="TYF6" s="244"/>
      <c r="TYG6" s="244"/>
      <c r="TYH6" s="244"/>
      <c r="TYI6" s="244"/>
      <c r="TYJ6" s="244"/>
      <c r="TYK6" s="244"/>
      <c r="TYL6" s="244"/>
      <c r="TYM6" s="244"/>
      <c r="TYN6" s="244"/>
      <c r="TYO6" s="244"/>
      <c r="TYP6" s="244"/>
      <c r="TYQ6" s="244"/>
      <c r="TYR6" s="244"/>
      <c r="TYS6" s="244"/>
      <c r="TYT6" s="244"/>
      <c r="TYU6" s="244"/>
      <c r="TYV6" s="244"/>
      <c r="TYW6" s="244"/>
      <c r="TYX6" s="244"/>
      <c r="TYY6" s="244"/>
      <c r="TYZ6" s="244"/>
      <c r="TZA6" s="244"/>
      <c r="TZB6" s="244"/>
      <c r="TZC6" s="244"/>
      <c r="TZD6" s="244"/>
      <c r="TZE6" s="244"/>
      <c r="TZF6" s="244"/>
      <c r="TZG6" s="244"/>
      <c r="TZH6" s="244"/>
      <c r="TZI6" s="244"/>
      <c r="TZJ6" s="244"/>
      <c r="TZK6" s="244"/>
      <c r="TZL6" s="244"/>
      <c r="TZM6" s="244"/>
      <c r="TZN6" s="244"/>
      <c r="TZO6" s="244"/>
      <c r="TZP6" s="244"/>
      <c r="TZQ6" s="244"/>
      <c r="TZR6" s="244"/>
      <c r="TZS6" s="244"/>
      <c r="TZT6" s="244"/>
      <c r="TZU6" s="244"/>
      <c r="TZV6" s="244"/>
      <c r="TZW6" s="244"/>
      <c r="TZX6" s="244"/>
      <c r="TZY6" s="244"/>
      <c r="TZZ6" s="244"/>
      <c r="UAA6" s="244"/>
      <c r="UAB6" s="244"/>
      <c r="UAC6" s="244"/>
      <c r="UAD6" s="244"/>
      <c r="UAE6" s="244"/>
      <c r="UAF6" s="244"/>
      <c r="UAG6" s="244"/>
      <c r="UAH6" s="244"/>
      <c r="UAI6" s="244"/>
      <c r="UAJ6" s="244"/>
      <c r="UAK6" s="244"/>
      <c r="UAL6" s="244"/>
      <c r="UAM6" s="244"/>
      <c r="UAN6" s="244"/>
      <c r="UAO6" s="244"/>
      <c r="UAP6" s="244"/>
      <c r="UAQ6" s="244"/>
      <c r="UAR6" s="244"/>
      <c r="UAS6" s="244"/>
      <c r="UAT6" s="244"/>
      <c r="UAU6" s="244"/>
      <c r="UAV6" s="244"/>
      <c r="UAW6" s="244"/>
      <c r="UAX6" s="244"/>
      <c r="UAY6" s="244"/>
      <c r="UAZ6" s="244"/>
      <c r="UBA6" s="244"/>
      <c r="UBB6" s="244"/>
      <c r="UBC6" s="244"/>
      <c r="UBD6" s="244"/>
      <c r="UBE6" s="244"/>
      <c r="UBF6" s="244"/>
      <c r="UBG6" s="244"/>
      <c r="UBH6" s="244"/>
      <c r="UBI6" s="244"/>
      <c r="UBJ6" s="244"/>
      <c r="UBK6" s="244"/>
      <c r="UBL6" s="244"/>
      <c r="UBM6" s="244"/>
      <c r="UBN6" s="244"/>
      <c r="UBO6" s="244"/>
      <c r="UBP6" s="244"/>
      <c r="UBQ6" s="244"/>
      <c r="UBR6" s="244"/>
      <c r="UBS6" s="244"/>
      <c r="UBT6" s="244"/>
      <c r="UBU6" s="244"/>
      <c r="UBV6" s="244"/>
      <c r="UBW6" s="244"/>
      <c r="UBX6" s="244"/>
      <c r="UBY6" s="244"/>
      <c r="UBZ6" s="244"/>
      <c r="UCA6" s="244"/>
      <c r="UCB6" s="244"/>
      <c r="UCC6" s="244"/>
      <c r="UCD6" s="244"/>
      <c r="UCE6" s="244"/>
      <c r="UCF6" s="244"/>
      <c r="UCG6" s="244"/>
      <c r="UCH6" s="244"/>
      <c r="UCI6" s="244"/>
      <c r="UCJ6" s="244"/>
      <c r="UCK6" s="244"/>
      <c r="UCL6" s="244"/>
      <c r="UCM6" s="244"/>
      <c r="UCN6" s="244"/>
      <c r="UCO6" s="244"/>
      <c r="UCP6" s="244"/>
      <c r="UCQ6" s="244"/>
      <c r="UCR6" s="244"/>
      <c r="UCS6" s="244"/>
      <c r="UCT6" s="244"/>
      <c r="UCU6" s="244"/>
      <c r="UCV6" s="244"/>
      <c r="UCW6" s="244"/>
      <c r="UCX6" s="244"/>
      <c r="UCY6" s="244"/>
      <c r="UCZ6" s="244"/>
      <c r="UDA6" s="244"/>
      <c r="UDB6" s="244"/>
      <c r="UDC6" s="244"/>
      <c r="UDD6" s="244"/>
      <c r="UDE6" s="244"/>
      <c r="UDF6" s="244"/>
      <c r="UDG6" s="244"/>
      <c r="UDH6" s="244"/>
      <c r="UDI6" s="244"/>
      <c r="UDJ6" s="244"/>
      <c r="UDK6" s="244"/>
      <c r="UDL6" s="244"/>
      <c r="UDM6" s="244"/>
      <c r="UDN6" s="244"/>
      <c r="UDO6" s="244"/>
      <c r="UDP6" s="244"/>
      <c r="UDQ6" s="244"/>
      <c r="UDR6" s="244"/>
      <c r="UDS6" s="244"/>
      <c r="UDT6" s="244"/>
      <c r="UDU6" s="244"/>
      <c r="UDV6" s="244"/>
      <c r="UDW6" s="244"/>
      <c r="UDX6" s="244"/>
      <c r="UDY6" s="244"/>
      <c r="UDZ6" s="244"/>
      <c r="UEA6" s="244"/>
      <c r="UEB6" s="244"/>
      <c r="UEC6" s="244"/>
      <c r="UED6" s="244"/>
      <c r="UEE6" s="244"/>
      <c r="UEF6" s="244"/>
      <c r="UEG6" s="244"/>
      <c r="UEH6" s="244"/>
      <c r="UEI6" s="244"/>
      <c r="UEJ6" s="244"/>
      <c r="UEK6" s="244"/>
      <c r="UEL6" s="244"/>
      <c r="UEM6" s="244"/>
      <c r="UEN6" s="244"/>
      <c r="UEO6" s="244"/>
      <c r="UEP6" s="244"/>
      <c r="UEQ6" s="244"/>
      <c r="UER6" s="244"/>
      <c r="UES6" s="244"/>
      <c r="UET6" s="244"/>
      <c r="UEU6" s="244"/>
      <c r="UEV6" s="244"/>
      <c r="UEW6" s="244"/>
      <c r="UEX6" s="244"/>
      <c r="UEY6" s="244"/>
      <c r="UEZ6" s="244"/>
      <c r="UFA6" s="244"/>
      <c r="UFB6" s="244"/>
      <c r="UFC6" s="244"/>
      <c r="UFD6" s="244"/>
      <c r="UFE6" s="244"/>
      <c r="UFF6" s="244"/>
      <c r="UFG6" s="244"/>
      <c r="UFH6" s="244"/>
      <c r="UFI6" s="244"/>
      <c r="UFJ6" s="244"/>
      <c r="UFK6" s="244"/>
      <c r="UFL6" s="244"/>
      <c r="UFM6" s="244"/>
      <c r="UFN6" s="244"/>
      <c r="UFO6" s="244"/>
      <c r="UFP6" s="244"/>
      <c r="UFQ6" s="244"/>
      <c r="UFR6" s="244"/>
      <c r="UFS6" s="244"/>
      <c r="UFT6" s="244"/>
      <c r="UFU6" s="244"/>
      <c r="UFV6" s="244"/>
      <c r="UFW6" s="244"/>
      <c r="UFX6" s="244"/>
      <c r="UFY6" s="244"/>
      <c r="UFZ6" s="244"/>
      <c r="UGA6" s="244"/>
      <c r="UGB6" s="244"/>
      <c r="UGC6" s="244"/>
      <c r="UGD6" s="244"/>
      <c r="UGE6" s="244"/>
      <c r="UGF6" s="244"/>
      <c r="UGG6" s="244"/>
      <c r="UGH6" s="244"/>
      <c r="UGI6" s="244"/>
      <c r="UGJ6" s="244"/>
      <c r="UGK6" s="244"/>
      <c r="UGL6" s="244"/>
      <c r="UGM6" s="244"/>
      <c r="UGN6" s="244"/>
      <c r="UGO6" s="244"/>
      <c r="UGP6" s="244"/>
      <c r="UGQ6" s="244"/>
      <c r="UGR6" s="244"/>
      <c r="UGS6" s="244"/>
      <c r="UGT6" s="244"/>
      <c r="UGU6" s="244"/>
      <c r="UGV6" s="244"/>
      <c r="UGW6" s="244"/>
      <c r="UGX6" s="244"/>
      <c r="UGY6" s="244"/>
      <c r="UGZ6" s="244"/>
      <c r="UHA6" s="244"/>
      <c r="UHB6" s="244"/>
      <c r="UHC6" s="244"/>
      <c r="UHD6" s="244"/>
      <c r="UHE6" s="244"/>
      <c r="UHF6" s="244"/>
      <c r="UHG6" s="244"/>
      <c r="UHH6" s="244"/>
      <c r="UHI6" s="244"/>
      <c r="UHJ6" s="244"/>
      <c r="UHK6" s="244"/>
      <c r="UHL6" s="244"/>
      <c r="UHM6" s="244"/>
      <c r="UHN6" s="244"/>
      <c r="UHO6" s="244"/>
      <c r="UHP6" s="244"/>
      <c r="UHQ6" s="244"/>
      <c r="UHR6" s="244"/>
      <c r="UHS6" s="244"/>
      <c r="UHT6" s="244"/>
      <c r="UHU6" s="244"/>
      <c r="UHV6" s="244"/>
      <c r="UHW6" s="244"/>
      <c r="UHX6" s="244"/>
      <c r="UHY6" s="244"/>
      <c r="UHZ6" s="244"/>
      <c r="UIA6" s="244"/>
      <c r="UIB6" s="244"/>
      <c r="UIC6" s="244"/>
      <c r="UID6" s="244"/>
      <c r="UIE6" s="244"/>
      <c r="UIF6" s="244"/>
      <c r="UIG6" s="244"/>
      <c r="UIH6" s="244"/>
      <c r="UII6" s="244"/>
      <c r="UIJ6" s="244"/>
      <c r="UIK6" s="244"/>
      <c r="UIL6" s="244"/>
      <c r="UIM6" s="244"/>
      <c r="UIN6" s="244"/>
      <c r="UIO6" s="244"/>
      <c r="UIP6" s="244"/>
      <c r="UIQ6" s="244"/>
      <c r="UIR6" s="244"/>
      <c r="UIS6" s="244"/>
      <c r="UIT6" s="244"/>
      <c r="UIU6" s="244"/>
      <c r="UIV6" s="244"/>
      <c r="UIW6" s="244"/>
      <c r="UIX6" s="244"/>
      <c r="UIY6" s="244"/>
      <c r="UIZ6" s="244"/>
      <c r="UJA6" s="244"/>
      <c r="UJB6" s="244"/>
      <c r="UJC6" s="244"/>
      <c r="UJD6" s="244"/>
      <c r="UJE6" s="244"/>
      <c r="UJF6" s="244"/>
      <c r="UJG6" s="244"/>
      <c r="UJH6" s="244"/>
      <c r="UJI6" s="244"/>
      <c r="UJJ6" s="244"/>
      <c r="UJK6" s="244"/>
      <c r="UJL6" s="244"/>
      <c r="UJM6" s="244"/>
      <c r="UJN6" s="244"/>
      <c r="UJO6" s="244"/>
      <c r="UJP6" s="244"/>
      <c r="UJQ6" s="244"/>
      <c r="UJR6" s="244"/>
      <c r="UJS6" s="244"/>
      <c r="UJT6" s="244"/>
      <c r="UJU6" s="244"/>
      <c r="UJV6" s="244"/>
      <c r="UJW6" s="244"/>
      <c r="UJX6" s="244"/>
      <c r="UJY6" s="244"/>
      <c r="UJZ6" s="244"/>
      <c r="UKA6" s="244"/>
      <c r="UKB6" s="244"/>
      <c r="UKC6" s="244"/>
      <c r="UKD6" s="244"/>
      <c r="UKE6" s="244"/>
      <c r="UKF6" s="244"/>
      <c r="UKG6" s="244"/>
      <c r="UKH6" s="244"/>
      <c r="UKI6" s="244"/>
      <c r="UKJ6" s="244"/>
      <c r="UKK6" s="244"/>
      <c r="UKL6" s="244"/>
      <c r="UKM6" s="244"/>
      <c r="UKN6" s="244"/>
      <c r="UKO6" s="244"/>
      <c r="UKP6" s="244"/>
      <c r="UKQ6" s="244"/>
      <c r="UKR6" s="244"/>
      <c r="UKS6" s="244"/>
      <c r="UKT6" s="244"/>
      <c r="UKU6" s="244"/>
      <c r="UKV6" s="244"/>
      <c r="UKW6" s="244"/>
      <c r="UKX6" s="244"/>
      <c r="UKY6" s="244"/>
      <c r="UKZ6" s="244"/>
      <c r="ULA6" s="244"/>
      <c r="ULB6" s="244"/>
      <c r="ULC6" s="244"/>
      <c r="ULD6" s="244"/>
      <c r="ULE6" s="244"/>
      <c r="ULF6" s="244"/>
      <c r="ULG6" s="244"/>
      <c r="ULH6" s="244"/>
      <c r="ULI6" s="244"/>
      <c r="ULJ6" s="244"/>
      <c r="ULK6" s="244"/>
      <c r="ULL6" s="244"/>
      <c r="ULM6" s="244"/>
      <c r="ULN6" s="244"/>
      <c r="ULO6" s="244"/>
      <c r="ULP6" s="244"/>
      <c r="ULQ6" s="244"/>
      <c r="ULR6" s="244"/>
      <c r="ULS6" s="244"/>
      <c r="ULT6" s="244"/>
      <c r="ULU6" s="244"/>
      <c r="ULV6" s="244"/>
      <c r="ULW6" s="244"/>
      <c r="ULX6" s="244"/>
      <c r="ULY6" s="244"/>
      <c r="ULZ6" s="244"/>
      <c r="UMA6" s="244"/>
      <c r="UMB6" s="244"/>
      <c r="UMC6" s="244"/>
      <c r="UMD6" s="244"/>
      <c r="UME6" s="244"/>
      <c r="UMF6" s="244"/>
      <c r="UMG6" s="244"/>
      <c r="UMH6" s="244"/>
      <c r="UMI6" s="244"/>
      <c r="UMJ6" s="244"/>
      <c r="UMK6" s="244"/>
      <c r="UML6" s="244"/>
      <c r="UMM6" s="244"/>
      <c r="UMN6" s="244"/>
      <c r="UMO6" s="244"/>
      <c r="UMP6" s="244"/>
      <c r="UMQ6" s="244"/>
      <c r="UMR6" s="244"/>
      <c r="UMS6" s="244"/>
      <c r="UMT6" s="244"/>
      <c r="UMU6" s="244"/>
      <c r="UMV6" s="244"/>
      <c r="UMW6" s="244"/>
      <c r="UMX6" s="244"/>
      <c r="UMY6" s="244"/>
      <c r="UMZ6" s="244"/>
      <c r="UNA6" s="244"/>
      <c r="UNB6" s="244"/>
      <c r="UNC6" s="244"/>
      <c r="UND6" s="244"/>
      <c r="UNE6" s="244"/>
      <c r="UNF6" s="244"/>
      <c r="UNG6" s="244"/>
      <c r="UNH6" s="244"/>
      <c r="UNI6" s="244"/>
      <c r="UNJ6" s="244"/>
      <c r="UNK6" s="244"/>
      <c r="UNL6" s="244"/>
      <c r="UNM6" s="244"/>
      <c r="UNN6" s="244"/>
      <c r="UNO6" s="244"/>
      <c r="UNP6" s="244"/>
      <c r="UNQ6" s="244"/>
      <c r="UNR6" s="244"/>
      <c r="UNS6" s="244"/>
      <c r="UNT6" s="244"/>
      <c r="UNU6" s="244"/>
      <c r="UNV6" s="244"/>
      <c r="UNW6" s="244"/>
      <c r="UNX6" s="244"/>
      <c r="UNY6" s="244"/>
      <c r="UNZ6" s="244"/>
      <c r="UOA6" s="244"/>
      <c r="UOB6" s="244"/>
      <c r="UOC6" s="244"/>
      <c r="UOD6" s="244"/>
      <c r="UOE6" s="244"/>
      <c r="UOF6" s="244"/>
      <c r="UOG6" s="244"/>
      <c r="UOH6" s="244"/>
      <c r="UOI6" s="244"/>
      <c r="UOJ6" s="244"/>
      <c r="UOK6" s="244"/>
      <c r="UOL6" s="244"/>
      <c r="UOM6" s="244"/>
      <c r="UON6" s="244"/>
      <c r="UOO6" s="244"/>
      <c r="UOP6" s="244"/>
      <c r="UOQ6" s="244"/>
      <c r="UOR6" s="244"/>
      <c r="UOS6" s="244"/>
      <c r="UOT6" s="244"/>
      <c r="UOU6" s="244"/>
      <c r="UOV6" s="244"/>
      <c r="UOW6" s="244"/>
      <c r="UOX6" s="244"/>
      <c r="UOY6" s="244"/>
      <c r="UOZ6" s="244"/>
      <c r="UPA6" s="244"/>
      <c r="UPB6" s="244"/>
      <c r="UPC6" s="244"/>
      <c r="UPD6" s="244"/>
      <c r="UPE6" s="244"/>
      <c r="UPF6" s="244"/>
      <c r="UPG6" s="244"/>
      <c r="UPH6" s="244"/>
      <c r="UPI6" s="244"/>
      <c r="UPJ6" s="244"/>
      <c r="UPK6" s="244"/>
      <c r="UPL6" s="244"/>
      <c r="UPM6" s="244"/>
      <c r="UPN6" s="244"/>
      <c r="UPO6" s="244"/>
      <c r="UPP6" s="244"/>
      <c r="UPQ6" s="244"/>
      <c r="UPR6" s="244"/>
      <c r="UPS6" s="244"/>
      <c r="UPT6" s="244"/>
      <c r="UPU6" s="244"/>
      <c r="UPV6" s="244"/>
      <c r="UPW6" s="244"/>
      <c r="UPX6" s="244"/>
      <c r="UPY6" s="244"/>
      <c r="UPZ6" s="244"/>
      <c r="UQA6" s="244"/>
      <c r="UQB6" s="244"/>
      <c r="UQC6" s="244"/>
      <c r="UQD6" s="244"/>
      <c r="UQE6" s="244"/>
      <c r="UQF6" s="244"/>
      <c r="UQG6" s="244"/>
      <c r="UQH6" s="244"/>
      <c r="UQI6" s="244"/>
      <c r="UQJ6" s="244"/>
      <c r="UQK6" s="244"/>
      <c r="UQL6" s="244"/>
      <c r="UQM6" s="244"/>
      <c r="UQN6" s="244"/>
      <c r="UQO6" s="244"/>
      <c r="UQP6" s="244"/>
      <c r="UQQ6" s="244"/>
      <c r="UQR6" s="244"/>
      <c r="UQS6" s="244"/>
      <c r="UQT6" s="244"/>
      <c r="UQU6" s="244"/>
      <c r="UQV6" s="244"/>
      <c r="UQW6" s="244"/>
      <c r="UQX6" s="244"/>
      <c r="UQY6" s="244"/>
      <c r="UQZ6" s="244"/>
      <c r="URA6" s="244"/>
      <c r="URB6" s="244"/>
      <c r="URC6" s="244"/>
      <c r="URD6" s="244"/>
      <c r="URE6" s="244"/>
      <c r="URF6" s="244"/>
      <c r="URG6" s="244"/>
      <c r="URH6" s="244"/>
      <c r="URI6" s="244"/>
      <c r="URJ6" s="244"/>
      <c r="URK6" s="244"/>
      <c r="URL6" s="244"/>
      <c r="URM6" s="244"/>
      <c r="URN6" s="244"/>
      <c r="URO6" s="244"/>
      <c r="URP6" s="244"/>
      <c r="URQ6" s="244"/>
      <c r="URR6" s="244"/>
      <c r="URS6" s="244"/>
      <c r="URT6" s="244"/>
      <c r="URU6" s="244"/>
      <c r="URV6" s="244"/>
      <c r="URW6" s="244"/>
      <c r="URX6" s="244"/>
      <c r="URY6" s="244"/>
      <c r="URZ6" s="244"/>
      <c r="USA6" s="244"/>
      <c r="USB6" s="244"/>
      <c r="USC6" s="244"/>
      <c r="USD6" s="244"/>
      <c r="USE6" s="244"/>
      <c r="USF6" s="244"/>
      <c r="USG6" s="244"/>
      <c r="USH6" s="244"/>
      <c r="USI6" s="244"/>
      <c r="USJ6" s="244"/>
      <c r="USK6" s="244"/>
      <c r="USL6" s="244"/>
      <c r="USM6" s="244"/>
      <c r="USN6" s="244"/>
      <c r="USO6" s="244"/>
      <c r="USP6" s="244"/>
      <c r="USQ6" s="244"/>
      <c r="USR6" s="244"/>
      <c r="USS6" s="244"/>
      <c r="UST6" s="244"/>
      <c r="USU6" s="244"/>
      <c r="USV6" s="244"/>
      <c r="USW6" s="244"/>
      <c r="USX6" s="244"/>
      <c r="USY6" s="244"/>
      <c r="USZ6" s="244"/>
      <c r="UTA6" s="244"/>
      <c r="UTB6" s="244"/>
      <c r="UTC6" s="244"/>
      <c r="UTD6" s="244"/>
      <c r="UTE6" s="244"/>
      <c r="UTF6" s="244"/>
      <c r="UTG6" s="244"/>
      <c r="UTH6" s="244"/>
      <c r="UTI6" s="244"/>
      <c r="UTJ6" s="244"/>
      <c r="UTK6" s="244"/>
      <c r="UTL6" s="244"/>
      <c r="UTM6" s="244"/>
      <c r="UTN6" s="244"/>
      <c r="UTO6" s="244"/>
      <c r="UTP6" s="244"/>
      <c r="UTQ6" s="244"/>
      <c r="UTR6" s="244"/>
      <c r="UTS6" s="244"/>
      <c r="UTT6" s="244"/>
      <c r="UTU6" s="244"/>
      <c r="UTV6" s="244"/>
      <c r="UTW6" s="244"/>
      <c r="UTX6" s="244"/>
      <c r="UTY6" s="244"/>
      <c r="UTZ6" s="244"/>
      <c r="UUA6" s="244"/>
      <c r="UUB6" s="244"/>
      <c r="UUC6" s="244"/>
      <c r="UUD6" s="244"/>
      <c r="UUE6" s="244"/>
      <c r="UUF6" s="244"/>
      <c r="UUG6" s="244"/>
      <c r="UUH6" s="244"/>
      <c r="UUI6" s="244"/>
      <c r="UUJ6" s="244"/>
      <c r="UUK6" s="244"/>
      <c r="UUL6" s="244"/>
      <c r="UUM6" s="244"/>
      <c r="UUN6" s="244"/>
      <c r="UUO6" s="244"/>
      <c r="UUP6" s="244"/>
      <c r="UUQ6" s="244"/>
      <c r="UUR6" s="244"/>
      <c r="UUS6" s="244"/>
      <c r="UUT6" s="244"/>
      <c r="UUU6" s="244"/>
      <c r="UUV6" s="244"/>
      <c r="UUW6" s="244"/>
      <c r="UUX6" s="244"/>
      <c r="UUY6" s="244"/>
      <c r="UUZ6" s="244"/>
      <c r="UVA6" s="244"/>
      <c r="UVB6" s="244"/>
      <c r="UVC6" s="244"/>
      <c r="UVD6" s="244"/>
      <c r="UVE6" s="244"/>
      <c r="UVF6" s="244"/>
      <c r="UVG6" s="244"/>
      <c r="UVH6" s="244"/>
      <c r="UVI6" s="244"/>
      <c r="UVJ6" s="244"/>
      <c r="UVK6" s="244"/>
      <c r="UVL6" s="244"/>
      <c r="UVM6" s="244"/>
      <c r="UVN6" s="244"/>
      <c r="UVO6" s="244"/>
      <c r="UVP6" s="244"/>
      <c r="UVQ6" s="244"/>
      <c r="UVR6" s="244"/>
      <c r="UVS6" s="244"/>
      <c r="UVT6" s="244"/>
      <c r="UVU6" s="244"/>
      <c r="UVV6" s="244"/>
      <c r="UVW6" s="244"/>
      <c r="UVX6" s="244"/>
      <c r="UVY6" s="244"/>
      <c r="UVZ6" s="244"/>
      <c r="UWA6" s="244"/>
      <c r="UWB6" s="244"/>
      <c r="UWC6" s="244"/>
      <c r="UWD6" s="244"/>
      <c r="UWE6" s="244"/>
      <c r="UWF6" s="244"/>
      <c r="UWG6" s="244"/>
      <c r="UWH6" s="244"/>
      <c r="UWI6" s="244"/>
      <c r="UWJ6" s="244"/>
      <c r="UWK6" s="244"/>
      <c r="UWL6" s="244"/>
      <c r="UWM6" s="244"/>
      <c r="UWN6" s="244"/>
      <c r="UWO6" s="244"/>
      <c r="UWP6" s="244"/>
      <c r="UWQ6" s="244"/>
      <c r="UWR6" s="244"/>
      <c r="UWS6" s="244"/>
      <c r="UWT6" s="244"/>
      <c r="UWU6" s="244"/>
      <c r="UWV6" s="244"/>
      <c r="UWW6" s="244"/>
      <c r="UWX6" s="244"/>
      <c r="UWY6" s="244"/>
      <c r="UWZ6" s="244"/>
      <c r="UXA6" s="244"/>
      <c r="UXB6" s="244"/>
      <c r="UXC6" s="244"/>
      <c r="UXD6" s="244"/>
      <c r="UXE6" s="244"/>
      <c r="UXF6" s="244"/>
      <c r="UXG6" s="244"/>
      <c r="UXH6" s="244"/>
      <c r="UXI6" s="244"/>
      <c r="UXJ6" s="244"/>
      <c r="UXK6" s="244"/>
      <c r="UXL6" s="244"/>
      <c r="UXM6" s="244"/>
      <c r="UXN6" s="244"/>
      <c r="UXO6" s="244"/>
      <c r="UXP6" s="244"/>
      <c r="UXQ6" s="244"/>
      <c r="UXR6" s="244"/>
      <c r="UXS6" s="244"/>
      <c r="UXT6" s="244"/>
      <c r="UXU6" s="244"/>
      <c r="UXV6" s="244"/>
      <c r="UXW6" s="244"/>
      <c r="UXX6" s="244"/>
      <c r="UXY6" s="244"/>
      <c r="UXZ6" s="244"/>
      <c r="UYA6" s="244"/>
      <c r="UYB6" s="244"/>
      <c r="UYC6" s="244"/>
      <c r="UYD6" s="244"/>
      <c r="UYE6" s="244"/>
      <c r="UYF6" s="244"/>
      <c r="UYG6" s="244"/>
      <c r="UYH6" s="244"/>
      <c r="UYI6" s="244"/>
      <c r="UYJ6" s="244"/>
      <c r="UYK6" s="244"/>
      <c r="UYL6" s="244"/>
      <c r="UYM6" s="244"/>
      <c r="UYN6" s="244"/>
      <c r="UYO6" s="244"/>
      <c r="UYP6" s="244"/>
      <c r="UYQ6" s="244"/>
      <c r="UYR6" s="244"/>
      <c r="UYS6" s="244"/>
      <c r="UYT6" s="244"/>
      <c r="UYU6" s="244"/>
      <c r="UYV6" s="244"/>
      <c r="UYW6" s="244"/>
      <c r="UYX6" s="244"/>
      <c r="UYY6" s="244"/>
      <c r="UYZ6" s="244"/>
      <c r="UZA6" s="244"/>
      <c r="UZB6" s="244"/>
      <c r="UZC6" s="244"/>
      <c r="UZD6" s="244"/>
      <c r="UZE6" s="244"/>
      <c r="UZF6" s="244"/>
      <c r="UZG6" s="244"/>
      <c r="UZH6" s="244"/>
      <c r="UZI6" s="244"/>
      <c r="UZJ6" s="244"/>
      <c r="UZK6" s="244"/>
      <c r="UZL6" s="244"/>
      <c r="UZM6" s="244"/>
      <c r="UZN6" s="244"/>
      <c r="UZO6" s="244"/>
      <c r="UZP6" s="244"/>
      <c r="UZQ6" s="244"/>
      <c r="UZR6" s="244"/>
      <c r="UZS6" s="244"/>
      <c r="UZT6" s="244"/>
      <c r="UZU6" s="244"/>
      <c r="UZV6" s="244"/>
      <c r="UZW6" s="244"/>
      <c r="UZX6" s="244"/>
      <c r="UZY6" s="244"/>
      <c r="UZZ6" s="244"/>
      <c r="VAA6" s="244"/>
      <c r="VAB6" s="244"/>
      <c r="VAC6" s="244"/>
      <c r="VAD6" s="244"/>
      <c r="VAE6" s="244"/>
      <c r="VAF6" s="244"/>
      <c r="VAG6" s="244"/>
      <c r="VAH6" s="244"/>
      <c r="VAI6" s="244"/>
      <c r="VAJ6" s="244"/>
      <c r="VAK6" s="244"/>
      <c r="VAL6" s="244"/>
      <c r="VAM6" s="244"/>
      <c r="VAN6" s="244"/>
      <c r="VAO6" s="244"/>
      <c r="VAP6" s="244"/>
      <c r="VAQ6" s="244"/>
      <c r="VAR6" s="244"/>
      <c r="VAS6" s="244"/>
      <c r="VAT6" s="244"/>
      <c r="VAU6" s="244"/>
      <c r="VAV6" s="244"/>
      <c r="VAW6" s="244"/>
      <c r="VAX6" s="244"/>
      <c r="VAY6" s="244"/>
      <c r="VAZ6" s="244"/>
      <c r="VBA6" s="244"/>
      <c r="VBB6" s="244"/>
      <c r="VBC6" s="244"/>
      <c r="VBD6" s="244"/>
      <c r="VBE6" s="244"/>
      <c r="VBF6" s="244"/>
      <c r="VBG6" s="244"/>
      <c r="VBH6" s="244"/>
      <c r="VBI6" s="244"/>
      <c r="VBJ6" s="244"/>
      <c r="VBK6" s="244"/>
      <c r="VBL6" s="244"/>
      <c r="VBM6" s="244"/>
      <c r="VBN6" s="244"/>
      <c r="VBO6" s="244"/>
      <c r="VBP6" s="244"/>
      <c r="VBQ6" s="244"/>
      <c r="VBR6" s="244"/>
      <c r="VBS6" s="244"/>
      <c r="VBT6" s="244"/>
      <c r="VBU6" s="244"/>
      <c r="VBV6" s="244"/>
      <c r="VBW6" s="244"/>
      <c r="VBX6" s="244"/>
      <c r="VBY6" s="244"/>
      <c r="VBZ6" s="244"/>
      <c r="VCA6" s="244"/>
      <c r="VCB6" s="244"/>
      <c r="VCC6" s="244"/>
      <c r="VCD6" s="244"/>
      <c r="VCE6" s="244"/>
      <c r="VCF6" s="244"/>
      <c r="VCG6" s="244"/>
      <c r="VCH6" s="244"/>
      <c r="VCI6" s="244"/>
      <c r="VCJ6" s="244"/>
      <c r="VCK6" s="244"/>
      <c r="VCL6" s="244"/>
      <c r="VCM6" s="244"/>
      <c r="VCN6" s="244"/>
      <c r="VCO6" s="244"/>
      <c r="VCP6" s="244"/>
      <c r="VCQ6" s="244"/>
      <c r="VCR6" s="244"/>
      <c r="VCS6" s="244"/>
      <c r="VCT6" s="244"/>
      <c r="VCU6" s="244"/>
      <c r="VCV6" s="244"/>
      <c r="VCW6" s="244"/>
      <c r="VCX6" s="244"/>
      <c r="VCY6" s="244"/>
      <c r="VCZ6" s="244"/>
      <c r="VDA6" s="244"/>
      <c r="VDB6" s="244"/>
      <c r="VDC6" s="244"/>
      <c r="VDD6" s="244"/>
      <c r="VDE6" s="244"/>
      <c r="VDF6" s="244"/>
      <c r="VDG6" s="244"/>
      <c r="VDH6" s="244"/>
      <c r="VDI6" s="244"/>
      <c r="VDJ6" s="244"/>
      <c r="VDK6" s="244"/>
      <c r="VDL6" s="244"/>
      <c r="VDM6" s="244"/>
      <c r="VDN6" s="244"/>
      <c r="VDO6" s="244"/>
      <c r="VDP6" s="244"/>
      <c r="VDQ6" s="244"/>
      <c r="VDR6" s="244"/>
      <c r="VDS6" s="244"/>
      <c r="VDT6" s="244"/>
      <c r="VDU6" s="244"/>
      <c r="VDV6" s="244"/>
      <c r="VDW6" s="244"/>
      <c r="VDX6" s="244"/>
      <c r="VDY6" s="244"/>
      <c r="VDZ6" s="244"/>
      <c r="VEA6" s="244"/>
      <c r="VEB6" s="244"/>
      <c r="VEC6" s="244"/>
      <c r="VED6" s="244"/>
      <c r="VEE6" s="244"/>
      <c r="VEF6" s="244"/>
      <c r="VEG6" s="244"/>
      <c r="VEH6" s="244"/>
      <c r="VEI6" s="244"/>
      <c r="VEJ6" s="244"/>
      <c r="VEK6" s="244"/>
      <c r="VEL6" s="244"/>
      <c r="VEM6" s="244"/>
      <c r="VEN6" s="244"/>
      <c r="VEO6" s="244"/>
      <c r="VEP6" s="244"/>
      <c r="VEQ6" s="244"/>
      <c r="VER6" s="244"/>
      <c r="VES6" s="244"/>
      <c r="VET6" s="244"/>
      <c r="VEU6" s="244"/>
      <c r="VEV6" s="244"/>
      <c r="VEW6" s="244"/>
      <c r="VEX6" s="244"/>
      <c r="VEY6" s="244"/>
      <c r="VEZ6" s="244"/>
      <c r="VFA6" s="244"/>
      <c r="VFB6" s="244"/>
      <c r="VFC6" s="244"/>
      <c r="VFD6" s="244"/>
      <c r="VFE6" s="244"/>
      <c r="VFF6" s="244"/>
      <c r="VFG6" s="244"/>
      <c r="VFH6" s="244"/>
      <c r="VFI6" s="244"/>
      <c r="VFJ6" s="244"/>
      <c r="VFK6" s="244"/>
      <c r="VFL6" s="244"/>
      <c r="VFM6" s="244"/>
      <c r="VFN6" s="244"/>
      <c r="VFO6" s="244"/>
      <c r="VFP6" s="244"/>
      <c r="VFQ6" s="244"/>
      <c r="VFR6" s="244"/>
      <c r="VFS6" s="244"/>
      <c r="VFT6" s="244"/>
      <c r="VFU6" s="244"/>
      <c r="VFV6" s="244"/>
      <c r="VFW6" s="244"/>
      <c r="VFX6" s="244"/>
      <c r="VFY6" s="244"/>
      <c r="VFZ6" s="244"/>
      <c r="VGA6" s="244"/>
      <c r="VGB6" s="244"/>
      <c r="VGC6" s="244"/>
      <c r="VGD6" s="244"/>
      <c r="VGE6" s="244"/>
      <c r="VGF6" s="244"/>
      <c r="VGG6" s="244"/>
      <c r="VGH6" s="244"/>
      <c r="VGI6" s="244"/>
      <c r="VGJ6" s="244"/>
      <c r="VGK6" s="244"/>
      <c r="VGL6" s="244"/>
      <c r="VGM6" s="244"/>
      <c r="VGN6" s="244"/>
      <c r="VGO6" s="244"/>
      <c r="VGP6" s="244"/>
      <c r="VGQ6" s="244"/>
      <c r="VGR6" s="244"/>
      <c r="VGS6" s="244"/>
      <c r="VGT6" s="244"/>
      <c r="VGU6" s="244"/>
      <c r="VGV6" s="244"/>
      <c r="VGW6" s="244"/>
      <c r="VGX6" s="244"/>
      <c r="VGY6" s="244"/>
      <c r="VGZ6" s="244"/>
      <c r="VHA6" s="244"/>
      <c r="VHB6" s="244"/>
      <c r="VHC6" s="244"/>
      <c r="VHD6" s="244"/>
      <c r="VHE6" s="244"/>
      <c r="VHF6" s="244"/>
      <c r="VHG6" s="244"/>
      <c r="VHH6" s="244"/>
      <c r="VHI6" s="244"/>
      <c r="VHJ6" s="244"/>
      <c r="VHK6" s="244"/>
      <c r="VHL6" s="244"/>
      <c r="VHM6" s="244"/>
      <c r="VHN6" s="244"/>
      <c r="VHO6" s="244"/>
      <c r="VHP6" s="244"/>
      <c r="VHQ6" s="244"/>
      <c r="VHR6" s="244"/>
      <c r="VHS6" s="244"/>
      <c r="VHT6" s="244"/>
      <c r="VHU6" s="244"/>
      <c r="VHV6" s="244"/>
      <c r="VHW6" s="244"/>
      <c r="VHX6" s="244"/>
      <c r="VHY6" s="244"/>
      <c r="VHZ6" s="244"/>
      <c r="VIA6" s="244"/>
      <c r="VIB6" s="244"/>
      <c r="VIC6" s="244"/>
      <c r="VID6" s="244"/>
      <c r="VIE6" s="244"/>
      <c r="VIF6" s="244"/>
      <c r="VIG6" s="244"/>
      <c r="VIH6" s="244"/>
      <c r="VII6" s="244"/>
      <c r="VIJ6" s="244"/>
      <c r="VIK6" s="244"/>
      <c r="VIL6" s="244"/>
      <c r="VIM6" s="244"/>
      <c r="VIN6" s="244"/>
      <c r="VIO6" s="244"/>
      <c r="VIP6" s="244"/>
      <c r="VIQ6" s="244"/>
      <c r="VIR6" s="244"/>
      <c r="VIS6" s="244"/>
      <c r="VIT6" s="244"/>
      <c r="VIU6" s="244"/>
      <c r="VIV6" s="244"/>
      <c r="VIW6" s="244"/>
      <c r="VIX6" s="244"/>
      <c r="VIY6" s="244"/>
      <c r="VIZ6" s="244"/>
      <c r="VJA6" s="244"/>
      <c r="VJB6" s="244"/>
      <c r="VJC6" s="244"/>
      <c r="VJD6" s="244"/>
      <c r="VJE6" s="244"/>
      <c r="VJF6" s="244"/>
      <c r="VJG6" s="244"/>
      <c r="VJH6" s="244"/>
      <c r="VJI6" s="244"/>
      <c r="VJJ6" s="244"/>
      <c r="VJK6" s="244"/>
      <c r="VJL6" s="244"/>
      <c r="VJM6" s="244"/>
      <c r="VJN6" s="244"/>
      <c r="VJO6" s="244"/>
      <c r="VJP6" s="244"/>
      <c r="VJQ6" s="244"/>
      <c r="VJR6" s="244"/>
      <c r="VJS6" s="244"/>
      <c r="VJT6" s="244"/>
      <c r="VJU6" s="244"/>
      <c r="VJV6" s="244"/>
      <c r="VJW6" s="244"/>
      <c r="VJX6" s="244"/>
      <c r="VJY6" s="244"/>
      <c r="VJZ6" s="244"/>
      <c r="VKA6" s="244"/>
      <c r="VKB6" s="244"/>
      <c r="VKC6" s="244"/>
      <c r="VKD6" s="244"/>
      <c r="VKE6" s="244"/>
      <c r="VKF6" s="244"/>
      <c r="VKG6" s="244"/>
      <c r="VKH6" s="244"/>
      <c r="VKI6" s="244"/>
      <c r="VKJ6" s="244"/>
      <c r="VKK6" s="244"/>
      <c r="VKL6" s="244"/>
      <c r="VKM6" s="244"/>
      <c r="VKN6" s="244"/>
      <c r="VKO6" s="244"/>
      <c r="VKP6" s="244"/>
      <c r="VKQ6" s="244"/>
      <c r="VKR6" s="244"/>
      <c r="VKS6" s="244"/>
      <c r="VKT6" s="244"/>
      <c r="VKU6" s="244"/>
      <c r="VKV6" s="244"/>
      <c r="VKW6" s="244"/>
      <c r="VKX6" s="244"/>
      <c r="VKY6" s="244"/>
      <c r="VKZ6" s="244"/>
      <c r="VLA6" s="244"/>
      <c r="VLB6" s="244"/>
      <c r="VLC6" s="244"/>
      <c r="VLD6" s="244"/>
      <c r="VLE6" s="244"/>
      <c r="VLF6" s="244"/>
      <c r="VLG6" s="244"/>
      <c r="VLH6" s="244"/>
      <c r="VLI6" s="244"/>
      <c r="VLJ6" s="244"/>
      <c r="VLK6" s="244"/>
      <c r="VLL6" s="244"/>
      <c r="VLM6" s="244"/>
      <c r="VLN6" s="244"/>
      <c r="VLO6" s="244"/>
      <c r="VLP6" s="244"/>
      <c r="VLQ6" s="244"/>
      <c r="VLR6" s="244"/>
      <c r="VLS6" s="244"/>
      <c r="VLT6" s="244"/>
      <c r="VLU6" s="244"/>
      <c r="VLV6" s="244"/>
      <c r="VLW6" s="244"/>
      <c r="VLX6" s="244"/>
      <c r="VLY6" s="244"/>
      <c r="VLZ6" s="244"/>
      <c r="VMA6" s="244"/>
      <c r="VMB6" s="244"/>
      <c r="VMC6" s="244"/>
      <c r="VMD6" s="244"/>
      <c r="VME6" s="244"/>
      <c r="VMF6" s="244"/>
      <c r="VMG6" s="244"/>
      <c r="VMH6" s="244"/>
      <c r="VMI6" s="244"/>
      <c r="VMJ6" s="244"/>
      <c r="VMK6" s="244"/>
      <c r="VML6" s="244"/>
      <c r="VMM6" s="244"/>
      <c r="VMN6" s="244"/>
      <c r="VMO6" s="244"/>
      <c r="VMP6" s="244"/>
      <c r="VMQ6" s="244"/>
      <c r="VMR6" s="244"/>
      <c r="VMS6" s="244"/>
      <c r="VMT6" s="244"/>
      <c r="VMU6" s="244"/>
      <c r="VMV6" s="244"/>
      <c r="VMW6" s="244"/>
      <c r="VMX6" s="244"/>
      <c r="VMY6" s="244"/>
      <c r="VMZ6" s="244"/>
      <c r="VNA6" s="244"/>
      <c r="VNB6" s="244"/>
      <c r="VNC6" s="244"/>
      <c r="VND6" s="244"/>
      <c r="VNE6" s="244"/>
      <c r="VNF6" s="244"/>
      <c r="VNG6" s="244"/>
      <c r="VNH6" s="244"/>
      <c r="VNI6" s="244"/>
      <c r="VNJ6" s="244"/>
      <c r="VNK6" s="244"/>
      <c r="VNL6" s="244"/>
      <c r="VNM6" s="244"/>
      <c r="VNN6" s="244"/>
      <c r="VNO6" s="244"/>
      <c r="VNP6" s="244"/>
      <c r="VNQ6" s="244"/>
      <c r="VNR6" s="244"/>
      <c r="VNS6" s="244"/>
      <c r="VNT6" s="244"/>
      <c r="VNU6" s="244"/>
      <c r="VNV6" s="244"/>
      <c r="VNW6" s="244"/>
      <c r="VNX6" s="244"/>
      <c r="VNY6" s="244"/>
      <c r="VNZ6" s="244"/>
      <c r="VOA6" s="244"/>
      <c r="VOB6" s="244"/>
      <c r="VOC6" s="244"/>
      <c r="VOD6" s="244"/>
      <c r="VOE6" s="244"/>
      <c r="VOF6" s="244"/>
      <c r="VOG6" s="244"/>
      <c r="VOH6" s="244"/>
      <c r="VOI6" s="244"/>
      <c r="VOJ6" s="244"/>
      <c r="VOK6" s="244"/>
      <c r="VOL6" s="244"/>
      <c r="VOM6" s="244"/>
      <c r="VON6" s="244"/>
      <c r="VOO6" s="244"/>
      <c r="VOP6" s="244"/>
      <c r="VOQ6" s="244"/>
      <c r="VOR6" s="244"/>
      <c r="VOS6" s="244"/>
      <c r="VOT6" s="244"/>
      <c r="VOU6" s="244"/>
      <c r="VOV6" s="244"/>
      <c r="VOW6" s="244"/>
      <c r="VOX6" s="244"/>
      <c r="VOY6" s="244"/>
      <c r="VOZ6" s="244"/>
      <c r="VPA6" s="244"/>
      <c r="VPB6" s="244"/>
      <c r="VPC6" s="244"/>
      <c r="VPD6" s="244"/>
      <c r="VPE6" s="244"/>
      <c r="VPF6" s="244"/>
      <c r="VPG6" s="244"/>
      <c r="VPH6" s="244"/>
      <c r="VPI6" s="244"/>
      <c r="VPJ6" s="244"/>
      <c r="VPK6" s="244"/>
      <c r="VPL6" s="244"/>
      <c r="VPM6" s="244"/>
      <c r="VPN6" s="244"/>
      <c r="VPO6" s="244"/>
      <c r="VPP6" s="244"/>
      <c r="VPQ6" s="244"/>
      <c r="VPR6" s="244"/>
      <c r="VPS6" s="244"/>
      <c r="VPT6" s="244"/>
      <c r="VPU6" s="244"/>
      <c r="VPV6" s="244"/>
      <c r="VPW6" s="244"/>
      <c r="VPX6" s="244"/>
      <c r="VPY6" s="244"/>
      <c r="VPZ6" s="244"/>
      <c r="VQA6" s="244"/>
      <c r="VQB6" s="244"/>
      <c r="VQC6" s="244"/>
      <c r="VQD6" s="244"/>
      <c r="VQE6" s="244"/>
      <c r="VQF6" s="244"/>
      <c r="VQG6" s="244"/>
      <c r="VQH6" s="244"/>
      <c r="VQI6" s="244"/>
      <c r="VQJ6" s="244"/>
      <c r="VQK6" s="244"/>
      <c r="VQL6" s="244"/>
      <c r="VQM6" s="244"/>
      <c r="VQN6" s="244"/>
      <c r="VQO6" s="244"/>
      <c r="VQP6" s="244"/>
      <c r="VQQ6" s="244"/>
      <c r="VQR6" s="244"/>
      <c r="VQS6" s="244"/>
      <c r="VQT6" s="244"/>
      <c r="VQU6" s="244"/>
      <c r="VQV6" s="244"/>
      <c r="VQW6" s="244"/>
      <c r="VQX6" s="244"/>
      <c r="VQY6" s="244"/>
      <c r="VQZ6" s="244"/>
      <c r="VRA6" s="244"/>
      <c r="VRB6" s="244"/>
      <c r="VRC6" s="244"/>
      <c r="VRD6" s="244"/>
      <c r="VRE6" s="244"/>
      <c r="VRF6" s="244"/>
      <c r="VRG6" s="244"/>
      <c r="VRH6" s="244"/>
      <c r="VRI6" s="244"/>
      <c r="VRJ6" s="244"/>
      <c r="VRK6" s="244"/>
      <c r="VRL6" s="244"/>
      <c r="VRM6" s="244"/>
      <c r="VRN6" s="244"/>
      <c r="VRO6" s="244"/>
      <c r="VRP6" s="244"/>
      <c r="VRQ6" s="244"/>
      <c r="VRR6" s="244"/>
      <c r="VRS6" s="244"/>
      <c r="VRT6" s="244"/>
      <c r="VRU6" s="244"/>
      <c r="VRV6" s="244"/>
      <c r="VRW6" s="244"/>
      <c r="VRX6" s="244"/>
      <c r="VRY6" s="244"/>
      <c r="VRZ6" s="244"/>
      <c r="VSA6" s="244"/>
      <c r="VSB6" s="244"/>
      <c r="VSC6" s="244"/>
      <c r="VSD6" s="244"/>
      <c r="VSE6" s="244"/>
      <c r="VSF6" s="244"/>
      <c r="VSG6" s="244"/>
      <c r="VSH6" s="244"/>
      <c r="VSI6" s="244"/>
      <c r="VSJ6" s="244"/>
      <c r="VSK6" s="244"/>
      <c r="VSL6" s="244"/>
      <c r="VSM6" s="244"/>
      <c r="VSN6" s="244"/>
      <c r="VSO6" s="244"/>
      <c r="VSP6" s="244"/>
      <c r="VSQ6" s="244"/>
      <c r="VSR6" s="244"/>
      <c r="VSS6" s="244"/>
      <c r="VST6" s="244"/>
      <c r="VSU6" s="244"/>
      <c r="VSV6" s="244"/>
      <c r="VSW6" s="244"/>
      <c r="VSX6" s="244"/>
      <c r="VSY6" s="244"/>
      <c r="VSZ6" s="244"/>
      <c r="VTA6" s="244"/>
      <c r="VTB6" s="244"/>
      <c r="VTC6" s="244"/>
      <c r="VTD6" s="244"/>
      <c r="VTE6" s="244"/>
      <c r="VTF6" s="244"/>
      <c r="VTG6" s="244"/>
      <c r="VTH6" s="244"/>
      <c r="VTI6" s="244"/>
      <c r="VTJ6" s="244"/>
      <c r="VTK6" s="244"/>
      <c r="VTL6" s="244"/>
      <c r="VTM6" s="244"/>
      <c r="VTN6" s="244"/>
      <c r="VTO6" s="244"/>
      <c r="VTP6" s="244"/>
      <c r="VTQ6" s="244"/>
      <c r="VTR6" s="244"/>
      <c r="VTS6" s="244"/>
      <c r="VTT6" s="244"/>
      <c r="VTU6" s="244"/>
      <c r="VTV6" s="244"/>
      <c r="VTW6" s="244"/>
      <c r="VTX6" s="244"/>
      <c r="VTY6" s="244"/>
      <c r="VTZ6" s="244"/>
      <c r="VUA6" s="244"/>
      <c r="VUB6" s="244"/>
      <c r="VUC6" s="244"/>
      <c r="VUD6" s="244"/>
      <c r="VUE6" s="244"/>
      <c r="VUF6" s="244"/>
      <c r="VUG6" s="244"/>
      <c r="VUH6" s="244"/>
      <c r="VUI6" s="244"/>
      <c r="VUJ6" s="244"/>
      <c r="VUK6" s="244"/>
      <c r="VUL6" s="244"/>
      <c r="VUM6" s="244"/>
      <c r="VUN6" s="244"/>
      <c r="VUO6" s="244"/>
      <c r="VUP6" s="244"/>
      <c r="VUQ6" s="244"/>
      <c r="VUR6" s="244"/>
      <c r="VUS6" s="244"/>
      <c r="VUT6" s="244"/>
      <c r="VUU6" s="244"/>
      <c r="VUV6" s="244"/>
      <c r="VUW6" s="244"/>
      <c r="VUX6" s="244"/>
      <c r="VUY6" s="244"/>
      <c r="VUZ6" s="244"/>
      <c r="VVA6" s="244"/>
      <c r="VVB6" s="244"/>
      <c r="VVC6" s="244"/>
      <c r="VVD6" s="244"/>
      <c r="VVE6" s="244"/>
      <c r="VVF6" s="244"/>
      <c r="VVG6" s="244"/>
      <c r="VVH6" s="244"/>
      <c r="VVI6" s="244"/>
      <c r="VVJ6" s="244"/>
      <c r="VVK6" s="244"/>
      <c r="VVL6" s="244"/>
      <c r="VVM6" s="244"/>
      <c r="VVN6" s="244"/>
      <c r="VVO6" s="244"/>
      <c r="VVP6" s="244"/>
      <c r="VVQ6" s="244"/>
      <c r="VVR6" s="244"/>
      <c r="VVS6" s="244"/>
      <c r="VVT6" s="244"/>
      <c r="VVU6" s="244"/>
      <c r="VVV6" s="244"/>
      <c r="VVW6" s="244"/>
      <c r="VVX6" s="244"/>
      <c r="VVY6" s="244"/>
      <c r="VVZ6" s="244"/>
      <c r="VWA6" s="244"/>
      <c r="VWB6" s="244"/>
      <c r="VWC6" s="244"/>
      <c r="VWD6" s="244"/>
      <c r="VWE6" s="244"/>
      <c r="VWF6" s="244"/>
      <c r="VWG6" s="244"/>
      <c r="VWH6" s="244"/>
      <c r="VWI6" s="244"/>
      <c r="VWJ6" s="244"/>
      <c r="VWK6" s="244"/>
      <c r="VWL6" s="244"/>
      <c r="VWM6" s="244"/>
      <c r="VWN6" s="244"/>
      <c r="VWO6" s="244"/>
      <c r="VWP6" s="244"/>
      <c r="VWQ6" s="244"/>
      <c r="VWR6" s="244"/>
      <c r="VWS6" s="244"/>
      <c r="VWT6" s="244"/>
      <c r="VWU6" s="244"/>
      <c r="VWV6" s="244"/>
      <c r="VWW6" s="244"/>
      <c r="VWX6" s="244"/>
      <c r="VWY6" s="244"/>
      <c r="VWZ6" s="244"/>
      <c r="VXA6" s="244"/>
      <c r="VXB6" s="244"/>
      <c r="VXC6" s="244"/>
      <c r="VXD6" s="244"/>
      <c r="VXE6" s="244"/>
      <c r="VXF6" s="244"/>
      <c r="VXG6" s="244"/>
      <c r="VXH6" s="244"/>
      <c r="VXI6" s="244"/>
      <c r="VXJ6" s="244"/>
      <c r="VXK6" s="244"/>
      <c r="VXL6" s="244"/>
      <c r="VXM6" s="244"/>
      <c r="VXN6" s="244"/>
      <c r="VXO6" s="244"/>
      <c r="VXP6" s="244"/>
      <c r="VXQ6" s="244"/>
      <c r="VXR6" s="244"/>
      <c r="VXS6" s="244"/>
      <c r="VXT6" s="244"/>
      <c r="VXU6" s="244"/>
      <c r="VXV6" s="244"/>
      <c r="VXW6" s="244"/>
      <c r="VXX6" s="244"/>
      <c r="VXY6" s="244"/>
      <c r="VXZ6" s="244"/>
      <c r="VYA6" s="244"/>
      <c r="VYB6" s="244"/>
      <c r="VYC6" s="244"/>
      <c r="VYD6" s="244"/>
      <c r="VYE6" s="244"/>
      <c r="VYF6" s="244"/>
      <c r="VYG6" s="244"/>
      <c r="VYH6" s="244"/>
      <c r="VYI6" s="244"/>
      <c r="VYJ6" s="244"/>
      <c r="VYK6" s="244"/>
      <c r="VYL6" s="244"/>
      <c r="VYM6" s="244"/>
      <c r="VYN6" s="244"/>
      <c r="VYO6" s="244"/>
      <c r="VYP6" s="244"/>
      <c r="VYQ6" s="244"/>
      <c r="VYR6" s="244"/>
      <c r="VYS6" s="244"/>
      <c r="VYT6" s="244"/>
      <c r="VYU6" s="244"/>
      <c r="VYV6" s="244"/>
      <c r="VYW6" s="244"/>
      <c r="VYX6" s="244"/>
      <c r="VYY6" s="244"/>
      <c r="VYZ6" s="244"/>
      <c r="VZA6" s="244"/>
      <c r="VZB6" s="244"/>
      <c r="VZC6" s="244"/>
      <c r="VZD6" s="244"/>
      <c r="VZE6" s="244"/>
      <c r="VZF6" s="244"/>
      <c r="VZG6" s="244"/>
      <c r="VZH6" s="244"/>
      <c r="VZI6" s="244"/>
      <c r="VZJ6" s="244"/>
      <c r="VZK6" s="244"/>
      <c r="VZL6" s="244"/>
      <c r="VZM6" s="244"/>
      <c r="VZN6" s="244"/>
      <c r="VZO6" s="244"/>
      <c r="VZP6" s="244"/>
      <c r="VZQ6" s="244"/>
      <c r="VZR6" s="244"/>
      <c r="VZS6" s="244"/>
      <c r="VZT6" s="244"/>
      <c r="VZU6" s="244"/>
      <c r="VZV6" s="244"/>
      <c r="VZW6" s="244"/>
      <c r="VZX6" s="244"/>
      <c r="VZY6" s="244"/>
      <c r="VZZ6" s="244"/>
      <c r="WAA6" s="244"/>
      <c r="WAB6" s="244"/>
      <c r="WAC6" s="244"/>
      <c r="WAD6" s="244"/>
      <c r="WAE6" s="244"/>
      <c r="WAF6" s="244"/>
      <c r="WAG6" s="244"/>
      <c r="WAH6" s="244"/>
      <c r="WAI6" s="244"/>
      <c r="WAJ6" s="244"/>
      <c r="WAK6" s="244"/>
      <c r="WAL6" s="244"/>
      <c r="WAM6" s="244"/>
      <c r="WAN6" s="244"/>
      <c r="WAO6" s="244"/>
      <c r="WAP6" s="244"/>
      <c r="WAQ6" s="244"/>
      <c r="WAR6" s="244"/>
      <c r="WAS6" s="244"/>
      <c r="WAT6" s="244"/>
      <c r="WAU6" s="244"/>
      <c r="WAV6" s="244"/>
      <c r="WAW6" s="244"/>
      <c r="WAX6" s="244"/>
      <c r="WAY6" s="244"/>
      <c r="WAZ6" s="244"/>
      <c r="WBA6" s="244"/>
      <c r="WBB6" s="244"/>
      <c r="WBC6" s="244"/>
      <c r="WBD6" s="244"/>
      <c r="WBE6" s="244"/>
      <c r="WBF6" s="244"/>
      <c r="WBG6" s="244"/>
      <c r="WBH6" s="244"/>
      <c r="WBI6" s="244"/>
      <c r="WBJ6" s="244"/>
      <c r="WBK6" s="244"/>
      <c r="WBL6" s="244"/>
      <c r="WBM6" s="244"/>
      <c r="WBN6" s="244"/>
      <c r="WBO6" s="244"/>
      <c r="WBP6" s="244"/>
      <c r="WBQ6" s="244"/>
      <c r="WBR6" s="244"/>
      <c r="WBS6" s="244"/>
      <c r="WBT6" s="244"/>
      <c r="WBU6" s="244"/>
      <c r="WBV6" s="244"/>
      <c r="WBW6" s="244"/>
      <c r="WBX6" s="244"/>
      <c r="WBY6" s="244"/>
      <c r="WBZ6" s="244"/>
      <c r="WCA6" s="244"/>
      <c r="WCB6" s="244"/>
      <c r="WCC6" s="244"/>
      <c r="WCD6" s="244"/>
      <c r="WCE6" s="244"/>
      <c r="WCF6" s="244"/>
      <c r="WCG6" s="244"/>
      <c r="WCH6" s="244"/>
      <c r="WCI6" s="244"/>
      <c r="WCJ6" s="244"/>
      <c r="WCK6" s="244"/>
      <c r="WCL6" s="244"/>
      <c r="WCM6" s="244"/>
      <c r="WCN6" s="244"/>
      <c r="WCO6" s="244"/>
      <c r="WCP6" s="244"/>
      <c r="WCQ6" s="244"/>
      <c r="WCR6" s="244"/>
      <c r="WCS6" s="244"/>
      <c r="WCT6" s="244"/>
      <c r="WCU6" s="244"/>
      <c r="WCV6" s="244"/>
      <c r="WCW6" s="244"/>
      <c r="WCX6" s="244"/>
      <c r="WCY6" s="244"/>
      <c r="WCZ6" s="244"/>
      <c r="WDA6" s="244"/>
      <c r="WDB6" s="244"/>
      <c r="WDC6" s="244"/>
      <c r="WDD6" s="244"/>
      <c r="WDE6" s="244"/>
      <c r="WDF6" s="244"/>
      <c r="WDG6" s="244"/>
      <c r="WDH6" s="244"/>
      <c r="WDI6" s="244"/>
      <c r="WDJ6" s="244"/>
      <c r="WDK6" s="244"/>
      <c r="WDL6" s="244"/>
      <c r="WDM6" s="244"/>
      <c r="WDN6" s="244"/>
      <c r="WDO6" s="244"/>
      <c r="WDP6" s="244"/>
      <c r="WDQ6" s="244"/>
      <c r="WDR6" s="244"/>
      <c r="WDS6" s="244"/>
      <c r="WDT6" s="244"/>
      <c r="WDU6" s="244"/>
      <c r="WDV6" s="244"/>
      <c r="WDW6" s="244"/>
      <c r="WDX6" s="244"/>
      <c r="WDY6" s="244"/>
      <c r="WDZ6" s="244"/>
      <c r="WEA6" s="244"/>
      <c r="WEB6" s="244"/>
      <c r="WEC6" s="244"/>
      <c r="WED6" s="244"/>
      <c r="WEE6" s="244"/>
      <c r="WEF6" s="244"/>
      <c r="WEG6" s="244"/>
      <c r="WEH6" s="244"/>
      <c r="WEI6" s="244"/>
      <c r="WEJ6" s="244"/>
      <c r="WEK6" s="244"/>
      <c r="WEL6" s="244"/>
      <c r="WEM6" s="244"/>
      <c r="WEN6" s="244"/>
      <c r="WEO6" s="244"/>
      <c r="WEP6" s="244"/>
      <c r="WEQ6" s="244"/>
      <c r="WER6" s="244"/>
      <c r="WES6" s="244"/>
      <c r="WET6" s="244"/>
      <c r="WEU6" s="244"/>
      <c r="WEV6" s="244"/>
      <c r="WEW6" s="244"/>
      <c r="WEX6" s="244"/>
      <c r="WEY6" s="244"/>
      <c r="WEZ6" s="244"/>
      <c r="WFA6" s="244"/>
      <c r="WFB6" s="244"/>
      <c r="WFC6" s="244"/>
      <c r="WFD6" s="244"/>
      <c r="WFE6" s="244"/>
      <c r="WFF6" s="244"/>
      <c r="WFG6" s="244"/>
      <c r="WFH6" s="244"/>
      <c r="WFI6" s="244"/>
      <c r="WFJ6" s="244"/>
      <c r="WFK6" s="244"/>
      <c r="WFL6" s="244"/>
      <c r="WFM6" s="244"/>
      <c r="WFN6" s="244"/>
      <c r="WFO6" s="244"/>
      <c r="WFP6" s="244"/>
      <c r="WFQ6" s="244"/>
      <c r="WFR6" s="244"/>
      <c r="WFS6" s="244"/>
      <c r="WFT6" s="244"/>
      <c r="WFU6" s="244"/>
      <c r="WFV6" s="244"/>
      <c r="WFW6" s="244"/>
      <c r="WFX6" s="244"/>
      <c r="WFY6" s="244"/>
      <c r="WFZ6" s="244"/>
      <c r="WGA6" s="244"/>
      <c r="WGB6" s="244"/>
      <c r="WGC6" s="244"/>
      <c r="WGD6" s="244"/>
      <c r="WGE6" s="244"/>
      <c r="WGF6" s="244"/>
      <c r="WGG6" s="244"/>
      <c r="WGH6" s="244"/>
      <c r="WGI6" s="244"/>
      <c r="WGJ6" s="244"/>
      <c r="WGK6" s="244"/>
      <c r="WGL6" s="244"/>
      <c r="WGM6" s="244"/>
      <c r="WGN6" s="244"/>
      <c r="WGO6" s="244"/>
      <c r="WGP6" s="244"/>
      <c r="WGQ6" s="244"/>
      <c r="WGR6" s="244"/>
      <c r="WGS6" s="244"/>
      <c r="WGT6" s="244"/>
      <c r="WGU6" s="244"/>
      <c r="WGV6" s="244"/>
      <c r="WGW6" s="244"/>
      <c r="WGX6" s="244"/>
      <c r="WGY6" s="244"/>
      <c r="WGZ6" s="244"/>
      <c r="WHA6" s="244"/>
      <c r="WHB6" s="244"/>
      <c r="WHC6" s="244"/>
      <c r="WHD6" s="244"/>
      <c r="WHE6" s="244"/>
      <c r="WHF6" s="244"/>
      <c r="WHG6" s="244"/>
      <c r="WHH6" s="244"/>
      <c r="WHI6" s="244"/>
      <c r="WHJ6" s="244"/>
      <c r="WHK6" s="244"/>
      <c r="WHL6" s="244"/>
      <c r="WHM6" s="244"/>
      <c r="WHN6" s="244"/>
      <c r="WHO6" s="244"/>
      <c r="WHP6" s="244"/>
      <c r="WHQ6" s="244"/>
      <c r="WHR6" s="244"/>
      <c r="WHS6" s="244"/>
      <c r="WHT6" s="244"/>
      <c r="WHU6" s="244"/>
      <c r="WHV6" s="244"/>
      <c r="WHW6" s="244"/>
      <c r="WHX6" s="244"/>
      <c r="WHY6" s="244"/>
      <c r="WHZ6" s="244"/>
      <c r="WIA6" s="244"/>
      <c r="WIB6" s="244"/>
      <c r="WIC6" s="244"/>
      <c r="WID6" s="244"/>
      <c r="WIE6" s="244"/>
      <c r="WIF6" s="244"/>
      <c r="WIG6" s="244"/>
      <c r="WIH6" s="244"/>
      <c r="WII6" s="244"/>
      <c r="WIJ6" s="244"/>
      <c r="WIK6" s="244"/>
      <c r="WIL6" s="244"/>
      <c r="WIM6" s="244"/>
      <c r="WIN6" s="244"/>
      <c r="WIO6" s="244"/>
      <c r="WIP6" s="244"/>
      <c r="WIQ6" s="244"/>
      <c r="WIR6" s="244"/>
      <c r="WIS6" s="244"/>
      <c r="WIT6" s="244"/>
      <c r="WIU6" s="244"/>
      <c r="WIV6" s="244"/>
      <c r="WIW6" s="244"/>
      <c r="WIX6" s="244"/>
      <c r="WIY6" s="244"/>
      <c r="WIZ6" s="244"/>
      <c r="WJA6" s="244"/>
      <c r="WJB6" s="244"/>
      <c r="WJC6" s="244"/>
      <c r="WJD6" s="244"/>
      <c r="WJE6" s="244"/>
      <c r="WJF6" s="244"/>
      <c r="WJG6" s="244"/>
      <c r="WJH6" s="244"/>
      <c r="WJI6" s="244"/>
      <c r="WJJ6" s="244"/>
      <c r="WJK6" s="244"/>
      <c r="WJL6" s="244"/>
      <c r="WJM6" s="244"/>
      <c r="WJN6" s="244"/>
      <c r="WJO6" s="244"/>
      <c r="WJP6" s="244"/>
      <c r="WJQ6" s="244"/>
      <c r="WJR6" s="244"/>
      <c r="WJS6" s="244"/>
      <c r="WJT6" s="244"/>
      <c r="WJU6" s="244"/>
      <c r="WJV6" s="244"/>
      <c r="WJW6" s="244"/>
      <c r="WJX6" s="244"/>
      <c r="WJY6" s="244"/>
      <c r="WJZ6" s="244"/>
      <c r="WKA6" s="244"/>
      <c r="WKB6" s="244"/>
      <c r="WKC6" s="244"/>
      <c r="WKD6" s="244"/>
      <c r="WKE6" s="244"/>
      <c r="WKF6" s="244"/>
      <c r="WKG6" s="244"/>
      <c r="WKH6" s="244"/>
      <c r="WKI6" s="244"/>
      <c r="WKJ6" s="244"/>
      <c r="WKK6" s="244"/>
      <c r="WKL6" s="244"/>
      <c r="WKM6" s="244"/>
      <c r="WKN6" s="244"/>
      <c r="WKO6" s="244"/>
      <c r="WKP6" s="244"/>
      <c r="WKQ6" s="244"/>
      <c r="WKR6" s="244"/>
      <c r="WKS6" s="244"/>
      <c r="WKT6" s="244"/>
      <c r="WKU6" s="244"/>
      <c r="WKV6" s="244"/>
      <c r="WKW6" s="244"/>
      <c r="WKX6" s="244"/>
      <c r="WKY6" s="244"/>
      <c r="WKZ6" s="244"/>
      <c r="WLA6" s="244"/>
      <c r="WLB6" s="244"/>
      <c r="WLC6" s="244"/>
      <c r="WLD6" s="244"/>
      <c r="WLE6" s="244"/>
      <c r="WLF6" s="244"/>
      <c r="WLG6" s="244"/>
      <c r="WLH6" s="244"/>
      <c r="WLI6" s="244"/>
      <c r="WLJ6" s="244"/>
      <c r="WLK6" s="244"/>
      <c r="WLL6" s="244"/>
      <c r="WLM6" s="244"/>
      <c r="WLN6" s="244"/>
      <c r="WLO6" s="244"/>
      <c r="WLP6" s="244"/>
      <c r="WLQ6" s="244"/>
      <c r="WLR6" s="244"/>
      <c r="WLS6" s="244"/>
      <c r="WLT6" s="244"/>
      <c r="WLU6" s="244"/>
      <c r="WLV6" s="244"/>
      <c r="WLW6" s="244"/>
      <c r="WLX6" s="244"/>
      <c r="WLY6" s="244"/>
      <c r="WLZ6" s="244"/>
      <c r="WMA6" s="244"/>
      <c r="WMB6" s="244"/>
      <c r="WMC6" s="244"/>
      <c r="WMD6" s="244"/>
      <c r="WME6" s="244"/>
      <c r="WMF6" s="244"/>
      <c r="WMG6" s="244"/>
      <c r="WMH6" s="244"/>
      <c r="WMI6" s="244"/>
      <c r="WMJ6" s="244"/>
      <c r="WMK6" s="244"/>
      <c r="WML6" s="244"/>
      <c r="WMM6" s="244"/>
      <c r="WMN6" s="244"/>
      <c r="WMO6" s="244"/>
      <c r="WMP6" s="244"/>
      <c r="WMQ6" s="244"/>
      <c r="WMR6" s="244"/>
      <c r="WMS6" s="244"/>
      <c r="WMT6" s="244"/>
      <c r="WMU6" s="244"/>
      <c r="WMV6" s="244"/>
      <c r="WMW6" s="244"/>
      <c r="WMX6" s="244"/>
      <c r="WMY6" s="244"/>
      <c r="WMZ6" s="244"/>
      <c r="WNA6" s="244"/>
      <c r="WNB6" s="244"/>
      <c r="WNC6" s="244"/>
      <c r="WND6" s="244"/>
      <c r="WNE6" s="244"/>
      <c r="WNF6" s="244"/>
      <c r="WNG6" s="244"/>
      <c r="WNH6" s="244"/>
      <c r="WNI6" s="244"/>
      <c r="WNJ6" s="244"/>
      <c r="WNK6" s="244"/>
      <c r="WNL6" s="244"/>
      <c r="WNM6" s="244"/>
      <c r="WNN6" s="244"/>
      <c r="WNO6" s="244"/>
      <c r="WNP6" s="244"/>
      <c r="WNQ6" s="244"/>
      <c r="WNR6" s="244"/>
      <c r="WNS6" s="244"/>
      <c r="WNT6" s="244"/>
      <c r="WNU6" s="244"/>
      <c r="WNV6" s="244"/>
      <c r="WNW6" s="244"/>
      <c r="WNX6" s="244"/>
      <c r="WNY6" s="244"/>
      <c r="WNZ6" s="244"/>
      <c r="WOA6" s="244"/>
      <c r="WOB6" s="244"/>
      <c r="WOC6" s="244"/>
      <c r="WOD6" s="244"/>
      <c r="WOE6" s="244"/>
      <c r="WOF6" s="244"/>
      <c r="WOG6" s="244"/>
      <c r="WOH6" s="244"/>
      <c r="WOI6" s="244"/>
      <c r="WOJ6" s="244"/>
      <c r="WOK6" s="244"/>
      <c r="WOL6" s="244"/>
      <c r="WOM6" s="244"/>
      <c r="WON6" s="244"/>
      <c r="WOO6" s="244"/>
      <c r="WOP6" s="244"/>
      <c r="WOQ6" s="244"/>
      <c r="WOR6" s="244"/>
      <c r="WOS6" s="244"/>
      <c r="WOT6" s="244"/>
      <c r="WOU6" s="244"/>
      <c r="WOV6" s="244"/>
      <c r="WOW6" s="244"/>
      <c r="WOX6" s="244"/>
      <c r="WOY6" s="244"/>
      <c r="WOZ6" s="244"/>
      <c r="WPA6" s="244"/>
      <c r="WPB6" s="244"/>
      <c r="WPC6" s="244"/>
      <c r="WPD6" s="244"/>
      <c r="WPE6" s="244"/>
      <c r="WPF6" s="244"/>
      <c r="WPG6" s="244"/>
      <c r="WPH6" s="244"/>
      <c r="WPI6" s="244"/>
      <c r="WPJ6" s="244"/>
      <c r="WPK6" s="244"/>
      <c r="WPL6" s="244"/>
      <c r="WPM6" s="244"/>
      <c r="WPN6" s="244"/>
      <c r="WPO6" s="244"/>
      <c r="WPP6" s="244"/>
      <c r="WPQ6" s="244"/>
      <c r="WPR6" s="244"/>
      <c r="WPS6" s="244"/>
      <c r="WPT6" s="244"/>
      <c r="WPU6" s="244"/>
      <c r="WPV6" s="244"/>
      <c r="WPW6" s="244"/>
      <c r="WPX6" s="244"/>
      <c r="WPY6" s="244"/>
      <c r="WPZ6" s="244"/>
      <c r="WQA6" s="244"/>
      <c r="WQB6" s="244"/>
      <c r="WQC6" s="244"/>
      <c r="WQD6" s="244"/>
      <c r="WQE6" s="244"/>
      <c r="WQF6" s="244"/>
      <c r="WQG6" s="244"/>
      <c r="WQH6" s="244"/>
      <c r="WQI6" s="244"/>
      <c r="WQJ6" s="244"/>
      <c r="WQK6" s="244"/>
      <c r="WQL6" s="244"/>
      <c r="WQM6" s="244"/>
      <c r="WQN6" s="244"/>
      <c r="WQO6" s="244"/>
      <c r="WQP6" s="244"/>
      <c r="WQQ6" s="244"/>
      <c r="WQR6" s="244"/>
      <c r="WQS6" s="244"/>
      <c r="WQT6" s="244"/>
      <c r="WQU6" s="244"/>
      <c r="WQV6" s="244"/>
      <c r="WQW6" s="244"/>
      <c r="WQX6" s="244"/>
      <c r="WQY6" s="244"/>
      <c r="WQZ6" s="244"/>
      <c r="WRA6" s="244"/>
      <c r="WRB6" s="244"/>
      <c r="WRC6" s="244"/>
      <c r="WRD6" s="244"/>
      <c r="WRE6" s="244"/>
      <c r="WRF6" s="244"/>
      <c r="WRG6" s="244"/>
      <c r="WRH6" s="244"/>
      <c r="WRI6" s="244"/>
      <c r="WRJ6" s="244"/>
      <c r="WRK6" s="244"/>
      <c r="WRL6" s="244"/>
      <c r="WRM6" s="244"/>
      <c r="WRN6" s="244"/>
      <c r="WRO6" s="244"/>
      <c r="WRP6" s="244"/>
      <c r="WRQ6" s="244"/>
      <c r="WRR6" s="244"/>
      <c r="WRS6" s="244"/>
      <c r="WRT6" s="244"/>
      <c r="WRU6" s="244"/>
      <c r="WRV6" s="244"/>
      <c r="WRW6" s="244"/>
      <c r="WRX6" s="244"/>
      <c r="WRY6" s="244"/>
      <c r="WRZ6" s="244"/>
      <c r="WSA6" s="244"/>
      <c r="WSB6" s="244"/>
      <c r="WSC6" s="244"/>
      <c r="WSD6" s="244"/>
      <c r="WSE6" s="244"/>
      <c r="WSF6" s="244"/>
      <c r="WSG6" s="244"/>
      <c r="WSH6" s="244"/>
      <c r="WSI6" s="244"/>
      <c r="WSJ6" s="244"/>
      <c r="WSK6" s="244"/>
      <c r="WSL6" s="244"/>
      <c r="WSM6" s="244"/>
      <c r="WSN6" s="244"/>
      <c r="WSO6" s="244"/>
      <c r="WSP6" s="244"/>
      <c r="WSQ6" s="244"/>
      <c r="WSR6" s="244"/>
      <c r="WSS6" s="244"/>
      <c r="WST6" s="244"/>
      <c r="WSU6" s="244"/>
      <c r="WSV6" s="244"/>
      <c r="WSW6" s="244"/>
      <c r="WSX6" s="244"/>
      <c r="WSY6" s="244"/>
      <c r="WSZ6" s="244"/>
      <c r="WTA6" s="244"/>
      <c r="WTB6" s="244"/>
      <c r="WTC6" s="244"/>
      <c r="WTD6" s="244"/>
      <c r="WTE6" s="244"/>
      <c r="WTF6" s="244"/>
      <c r="WTG6" s="244"/>
      <c r="WTH6" s="244"/>
      <c r="WTI6" s="244"/>
      <c r="WTJ6" s="244"/>
      <c r="WTK6" s="244"/>
      <c r="WTL6" s="244"/>
      <c r="WTM6" s="244"/>
      <c r="WTN6" s="244"/>
      <c r="WTO6" s="244"/>
      <c r="WTP6" s="244"/>
      <c r="WTQ6" s="244"/>
      <c r="WTR6" s="244"/>
      <c r="WTS6" s="244"/>
      <c r="WTT6" s="244"/>
      <c r="WTU6" s="244"/>
      <c r="WTV6" s="244"/>
      <c r="WTW6" s="244"/>
      <c r="WTX6" s="244"/>
      <c r="WTY6" s="244"/>
      <c r="WTZ6" s="244"/>
      <c r="WUA6" s="244"/>
      <c r="WUB6" s="244"/>
      <c r="WUC6" s="244"/>
      <c r="WUD6" s="244"/>
      <c r="WUE6" s="244"/>
      <c r="WUF6" s="244"/>
      <c r="WUG6" s="244"/>
      <c r="WUH6" s="244"/>
      <c r="WUI6" s="244"/>
      <c r="WUJ6" s="244"/>
      <c r="WUK6" s="244"/>
      <c r="WUL6" s="244"/>
      <c r="WUM6" s="244"/>
      <c r="WUN6" s="244"/>
      <c r="WUO6" s="244"/>
      <c r="WUP6" s="244"/>
      <c r="WUQ6" s="244"/>
      <c r="WUR6" s="244"/>
      <c r="WUS6" s="244"/>
      <c r="WUT6" s="244"/>
      <c r="WUU6" s="244"/>
      <c r="WUV6" s="244"/>
      <c r="WUW6" s="244"/>
      <c r="WUX6" s="244"/>
      <c r="WUY6" s="244"/>
      <c r="WUZ6" s="244"/>
      <c r="WVA6" s="244"/>
      <c r="WVB6" s="244"/>
      <c r="WVC6" s="244"/>
      <c r="WVD6" s="244"/>
      <c r="WVE6" s="244"/>
      <c r="WVF6" s="244"/>
      <c r="WVG6" s="244"/>
      <c r="WVH6" s="244"/>
      <c r="WVI6" s="244"/>
      <c r="WVJ6" s="244"/>
      <c r="WVK6" s="244"/>
      <c r="WVL6" s="244"/>
      <c r="WVM6" s="244"/>
      <c r="WVN6" s="244"/>
      <c r="WVO6" s="244"/>
      <c r="WVP6" s="244"/>
      <c r="WVQ6" s="244"/>
      <c r="WVR6" s="244"/>
      <c r="WVS6" s="244"/>
      <c r="WVT6" s="244"/>
      <c r="WVU6" s="244"/>
      <c r="WVV6" s="244"/>
      <c r="WVW6" s="244"/>
      <c r="WVX6" s="244"/>
      <c r="WVY6" s="244"/>
      <c r="WVZ6" s="244"/>
      <c r="WWA6" s="244"/>
      <c r="WWB6" s="244"/>
      <c r="WWC6" s="244"/>
      <c r="WWD6" s="244"/>
      <c r="WWE6" s="244"/>
      <c r="WWF6" s="244"/>
      <c r="WWG6" s="244"/>
      <c r="WWH6" s="244"/>
      <c r="WWI6" s="244"/>
      <c r="WWJ6" s="244"/>
      <c r="WWK6" s="244"/>
      <c r="WWL6" s="244"/>
      <c r="WWM6" s="244"/>
      <c r="WWN6" s="244"/>
      <c r="WWO6" s="244"/>
      <c r="WWP6" s="244"/>
      <c r="WWQ6" s="244"/>
      <c r="WWR6" s="244"/>
      <c r="WWS6" s="244"/>
      <c r="WWT6" s="244"/>
      <c r="WWU6" s="244"/>
      <c r="WWV6" s="244"/>
      <c r="WWW6" s="244"/>
      <c r="WWX6" s="244"/>
      <c r="WWY6" s="244"/>
      <c r="WWZ6" s="244"/>
      <c r="WXA6" s="244"/>
      <c r="WXB6" s="244"/>
      <c r="WXC6" s="244"/>
      <c r="WXD6" s="244"/>
      <c r="WXE6" s="244"/>
      <c r="WXF6" s="244"/>
      <c r="WXG6" s="244"/>
      <c r="WXH6" s="244"/>
      <c r="WXI6" s="244"/>
      <c r="WXJ6" s="244"/>
      <c r="WXK6" s="244"/>
      <c r="WXL6" s="244"/>
      <c r="WXM6" s="244"/>
      <c r="WXN6" s="244"/>
      <c r="WXO6" s="244"/>
      <c r="WXP6" s="244"/>
      <c r="WXQ6" s="244"/>
      <c r="WXR6" s="244"/>
      <c r="WXS6" s="244"/>
      <c r="WXT6" s="244"/>
      <c r="WXU6" s="244"/>
      <c r="WXV6" s="244"/>
      <c r="WXW6" s="244"/>
      <c r="WXX6" s="244"/>
      <c r="WXY6" s="244"/>
      <c r="WXZ6" s="244"/>
      <c r="WYA6" s="244"/>
      <c r="WYB6" s="244"/>
      <c r="WYC6" s="244"/>
      <c r="WYD6" s="244"/>
      <c r="WYE6" s="244"/>
      <c r="WYF6" s="244"/>
      <c r="WYG6" s="244"/>
      <c r="WYH6" s="244"/>
      <c r="WYI6" s="244"/>
      <c r="WYJ6" s="244"/>
      <c r="WYK6" s="244"/>
      <c r="WYL6" s="244"/>
      <c r="WYM6" s="244"/>
      <c r="WYN6" s="244"/>
      <c r="WYO6" s="244"/>
      <c r="WYP6" s="244"/>
      <c r="WYQ6" s="244"/>
      <c r="WYR6" s="244"/>
      <c r="WYS6" s="244"/>
      <c r="WYT6" s="244"/>
      <c r="WYU6" s="244"/>
      <c r="WYV6" s="244"/>
      <c r="WYW6" s="244"/>
      <c r="WYX6" s="244"/>
      <c r="WYY6" s="244"/>
      <c r="WYZ6" s="244"/>
      <c r="WZA6" s="244"/>
      <c r="WZB6" s="244"/>
      <c r="WZC6" s="244"/>
      <c r="WZD6" s="244"/>
      <c r="WZE6" s="244"/>
      <c r="WZF6" s="244"/>
      <c r="WZG6" s="244"/>
      <c r="WZH6" s="244"/>
      <c r="WZI6" s="244"/>
      <c r="WZJ6" s="244"/>
      <c r="WZK6" s="244"/>
      <c r="WZL6" s="244"/>
      <c r="WZM6" s="244"/>
      <c r="WZN6" s="244"/>
      <c r="WZO6" s="244"/>
      <c r="WZP6" s="244"/>
      <c r="WZQ6" s="244"/>
      <c r="WZR6" s="244"/>
      <c r="WZS6" s="244"/>
      <c r="WZT6" s="244"/>
      <c r="WZU6" s="244"/>
      <c r="WZV6" s="244"/>
      <c r="WZW6" s="244"/>
      <c r="WZX6" s="244"/>
      <c r="WZY6" s="244"/>
      <c r="WZZ6" s="244"/>
      <c r="XAA6" s="244"/>
      <c r="XAB6" s="244"/>
      <c r="XAC6" s="244"/>
      <c r="XAD6" s="244"/>
      <c r="XAE6" s="244"/>
      <c r="XAF6" s="244"/>
      <c r="XAG6" s="244"/>
      <c r="XAH6" s="244"/>
      <c r="XAI6" s="244"/>
      <c r="XAJ6" s="244"/>
      <c r="XAK6" s="244"/>
      <c r="XAL6" s="244"/>
      <c r="XAM6" s="244"/>
      <c r="XAN6" s="244"/>
      <c r="XAO6" s="244"/>
      <c r="XAP6" s="244"/>
      <c r="XAQ6" s="244"/>
      <c r="XAR6" s="244"/>
      <c r="XAS6" s="244"/>
      <c r="XAT6" s="244"/>
      <c r="XAU6" s="244"/>
      <c r="XAV6" s="244"/>
      <c r="XAW6" s="244"/>
      <c r="XAX6" s="244"/>
      <c r="XAY6" s="244"/>
      <c r="XAZ6" s="244"/>
      <c r="XBA6" s="244"/>
      <c r="XBB6" s="244"/>
      <c r="XBC6" s="244"/>
      <c r="XBD6" s="244"/>
      <c r="XBE6" s="244"/>
      <c r="XBF6" s="244"/>
      <c r="XBG6" s="244"/>
      <c r="XBH6" s="244"/>
      <c r="XBI6" s="244"/>
      <c r="XBJ6" s="244"/>
      <c r="XBK6" s="244"/>
      <c r="XBL6" s="244"/>
      <c r="XBM6" s="244"/>
      <c r="XBN6" s="244"/>
      <c r="XBO6" s="244"/>
      <c r="XBP6" s="244"/>
      <c r="XBQ6" s="244"/>
      <c r="XBR6" s="244"/>
      <c r="XBS6" s="244"/>
      <c r="XBT6" s="244"/>
      <c r="XBU6" s="244"/>
      <c r="XBV6" s="244"/>
      <c r="XBW6" s="244"/>
      <c r="XBX6" s="244"/>
      <c r="XBY6" s="244"/>
      <c r="XBZ6" s="244"/>
      <c r="XCA6" s="244"/>
      <c r="XCB6" s="244"/>
      <c r="XCC6" s="244"/>
      <c r="XCD6" s="244"/>
      <c r="XCE6" s="244"/>
      <c r="XCF6" s="244"/>
      <c r="XCG6" s="244"/>
      <c r="XCH6" s="244"/>
      <c r="XCI6" s="244"/>
      <c r="XCJ6" s="244"/>
      <c r="XCK6" s="244"/>
      <c r="XCL6" s="244"/>
      <c r="XCM6" s="244"/>
      <c r="XCN6" s="244"/>
      <c r="XCO6" s="244"/>
      <c r="XCP6" s="244"/>
      <c r="XCQ6" s="244"/>
      <c r="XCR6" s="244"/>
      <c r="XCS6" s="244"/>
      <c r="XCT6" s="244"/>
      <c r="XCU6" s="244"/>
      <c r="XCV6" s="244"/>
      <c r="XCW6" s="244"/>
      <c r="XCX6" s="244"/>
      <c r="XCY6" s="244"/>
      <c r="XCZ6" s="244"/>
      <c r="XDA6" s="244"/>
      <c r="XDB6" s="244"/>
      <c r="XDC6" s="244"/>
      <c r="XDD6" s="244"/>
      <c r="XDE6" s="244"/>
      <c r="XDF6" s="244"/>
      <c r="XDG6" s="244"/>
      <c r="XDH6" s="244"/>
      <c r="XDI6" s="244"/>
      <c r="XDJ6" s="244"/>
      <c r="XDK6" s="244"/>
      <c r="XDL6" s="244"/>
      <c r="XDM6" s="244"/>
      <c r="XDN6" s="244"/>
      <c r="XDO6" s="244"/>
      <c r="XDP6" s="244"/>
      <c r="XDQ6" s="244"/>
      <c r="XDR6" s="244"/>
      <c r="XDS6" s="244"/>
      <c r="XDT6" s="244"/>
      <c r="XDU6" s="244"/>
      <c r="XDV6" s="244"/>
      <c r="XDW6" s="244"/>
      <c r="XDX6" s="244"/>
      <c r="XDY6" s="244"/>
      <c r="XDZ6" s="244"/>
      <c r="XEA6" s="244"/>
      <c r="XEB6" s="244"/>
      <c r="XEC6" s="244"/>
      <c r="XED6" s="244"/>
      <c r="XEE6" s="244"/>
      <c r="XEF6" s="244"/>
      <c r="XEG6" s="244"/>
      <c r="XEH6" s="244"/>
      <c r="XEI6" s="244"/>
      <c r="XEJ6" s="244"/>
      <c r="XEK6" s="244"/>
      <c r="XEL6" s="244"/>
      <c r="XEM6" s="244"/>
      <c r="XEN6" s="244"/>
      <c r="XEO6" s="244"/>
      <c r="XEP6" s="244"/>
      <c r="XEQ6" s="244"/>
      <c r="XER6" s="244"/>
      <c r="XES6" s="244"/>
      <c r="XET6" s="244"/>
      <c r="XEU6" s="244"/>
      <c r="XEV6" s="244"/>
      <c r="XEW6" s="244"/>
      <c r="XEX6" s="244"/>
      <c r="XEY6" s="244"/>
      <c r="XEZ6" s="244"/>
    </row>
    <row r="7" s="248" customFormat="1" ht="107" customHeight="1" outlineLevel="1" spans="1:16380">
      <c r="A7" s="35">
        <f>+IF(D7="","",COUNTA($D$7:D7))</f>
        <v>1</v>
      </c>
      <c r="B7" s="262" t="s">
        <v>185</v>
      </c>
      <c r="C7" s="262" t="s">
        <v>186</v>
      </c>
      <c r="D7" s="263" t="s">
        <v>66</v>
      </c>
      <c r="E7" s="264">
        <f>-20.13</f>
        <v>-20.13</v>
      </c>
      <c r="F7" s="265">
        <v>110</v>
      </c>
      <c r="G7" s="265">
        <v>463.5</v>
      </c>
      <c r="H7" s="266">
        <v>450</v>
      </c>
      <c r="I7" s="281">
        <v>0.03</v>
      </c>
      <c r="J7" s="265">
        <v>65</v>
      </c>
      <c r="K7" s="266">
        <f>(F7+G7+J7)*$K$5</f>
        <v>38.31</v>
      </c>
      <c r="L7" s="266">
        <f>(F7+G7+J7+K7)*$L$5</f>
        <v>60.9129</v>
      </c>
      <c r="M7" s="282">
        <f>F7+G7+J7+K7+L7</f>
        <v>737.7229</v>
      </c>
      <c r="N7" s="283">
        <f>E7*M7</f>
        <v>-14850.361977</v>
      </c>
      <c r="O7" s="266" t="s">
        <v>67</v>
      </c>
      <c r="P7" s="284" t="s">
        <v>187</v>
      </c>
      <c r="Q7" s="292"/>
      <c r="R7" s="292"/>
      <c r="S7" s="292"/>
      <c r="T7" s="292"/>
      <c r="U7" s="292"/>
      <c r="V7" s="293"/>
      <c r="W7" s="293"/>
      <c r="X7" s="293"/>
      <c r="Y7" s="293"/>
      <c r="Z7" s="293"/>
      <c r="AA7" s="293"/>
      <c r="AB7" s="293"/>
      <c r="AC7" s="293"/>
      <c r="AD7" s="293"/>
      <c r="AE7" s="293"/>
      <c r="AF7" s="293"/>
      <c r="AG7" s="293"/>
      <c r="AH7" s="293"/>
      <c r="AI7" s="293"/>
      <c r="AJ7" s="293"/>
      <c r="AK7" s="293"/>
      <c r="AL7" s="293"/>
      <c r="AM7" s="293"/>
      <c r="AN7" s="293"/>
      <c r="AO7" s="293"/>
      <c r="AP7" s="293"/>
      <c r="AQ7" s="293"/>
      <c r="AR7" s="293"/>
      <c r="AS7" s="293"/>
      <c r="AT7" s="293"/>
      <c r="AU7" s="293"/>
      <c r="AV7" s="293"/>
      <c r="AW7" s="293"/>
      <c r="AX7" s="293"/>
      <c r="AY7" s="293"/>
      <c r="AZ7" s="293"/>
      <c r="BA7" s="293"/>
      <c r="BB7" s="293"/>
      <c r="BC7" s="293"/>
      <c r="BD7" s="293"/>
      <c r="BE7" s="293"/>
      <c r="BF7" s="293"/>
      <c r="BG7" s="293"/>
      <c r="BH7" s="293"/>
      <c r="BI7" s="293"/>
      <c r="BJ7" s="293"/>
      <c r="BK7" s="293"/>
      <c r="BL7" s="293"/>
      <c r="BM7" s="293"/>
      <c r="BN7" s="293"/>
      <c r="BO7" s="293"/>
      <c r="BP7" s="293"/>
      <c r="BQ7" s="293"/>
      <c r="BR7" s="293"/>
      <c r="BS7" s="293"/>
      <c r="BT7" s="293"/>
      <c r="BU7" s="293"/>
      <c r="BV7" s="293"/>
      <c r="BW7" s="293"/>
      <c r="BX7" s="293"/>
      <c r="BY7" s="293"/>
      <c r="BZ7" s="293"/>
      <c r="CA7" s="293"/>
      <c r="CB7" s="293"/>
      <c r="CC7" s="293"/>
      <c r="CD7" s="293"/>
      <c r="CE7" s="293"/>
      <c r="CF7" s="293"/>
      <c r="CG7" s="293"/>
      <c r="CH7" s="293"/>
      <c r="CI7" s="293"/>
      <c r="CJ7" s="293"/>
      <c r="CK7" s="293"/>
      <c r="CL7" s="293"/>
      <c r="CM7" s="293"/>
      <c r="CN7" s="293"/>
      <c r="CO7" s="293"/>
      <c r="CP7" s="293"/>
      <c r="CQ7" s="293"/>
      <c r="CR7" s="293"/>
      <c r="CS7" s="293"/>
      <c r="CT7" s="293"/>
      <c r="CU7" s="293"/>
      <c r="CV7" s="293"/>
      <c r="CW7" s="293"/>
      <c r="CX7" s="293"/>
      <c r="CY7" s="293"/>
      <c r="CZ7" s="293"/>
      <c r="DA7" s="293"/>
      <c r="DB7" s="293"/>
      <c r="DC7" s="293"/>
      <c r="DD7" s="293"/>
      <c r="DE7" s="293"/>
      <c r="DF7" s="293"/>
      <c r="DG7" s="293"/>
      <c r="DH7" s="293"/>
      <c r="DI7" s="293"/>
      <c r="DJ7" s="293"/>
      <c r="DK7" s="293"/>
      <c r="DL7" s="293"/>
      <c r="DM7" s="293"/>
      <c r="DN7" s="293"/>
      <c r="DO7" s="293"/>
      <c r="DP7" s="293"/>
      <c r="DQ7" s="293"/>
      <c r="DR7" s="293"/>
      <c r="DS7" s="293"/>
      <c r="DT7" s="293"/>
      <c r="DU7" s="293"/>
      <c r="DV7" s="293"/>
      <c r="DW7" s="293"/>
      <c r="DX7" s="293"/>
      <c r="DY7" s="293"/>
      <c r="DZ7" s="293"/>
      <c r="EA7" s="293"/>
      <c r="EB7" s="293"/>
      <c r="EC7" s="293"/>
      <c r="ED7" s="293"/>
      <c r="EE7" s="293"/>
      <c r="EF7" s="293"/>
      <c r="EG7" s="293"/>
      <c r="EH7" s="293"/>
      <c r="EI7" s="293"/>
      <c r="EJ7" s="293"/>
      <c r="EK7" s="293"/>
      <c r="EL7" s="293"/>
      <c r="EM7" s="293"/>
      <c r="EN7" s="293"/>
      <c r="EO7" s="293"/>
      <c r="EP7" s="293"/>
      <c r="EQ7" s="293"/>
      <c r="ER7" s="293"/>
      <c r="ES7" s="293"/>
      <c r="ET7" s="293"/>
      <c r="EU7" s="293"/>
      <c r="EV7" s="293"/>
      <c r="EW7" s="293"/>
      <c r="EX7" s="293"/>
      <c r="EY7" s="293"/>
      <c r="EZ7" s="293"/>
      <c r="FA7" s="293"/>
      <c r="FB7" s="293"/>
      <c r="FC7" s="293"/>
      <c r="FD7" s="293"/>
      <c r="FE7" s="293"/>
      <c r="FF7" s="293"/>
      <c r="FG7" s="293"/>
      <c r="FH7" s="293"/>
      <c r="FI7" s="293"/>
      <c r="FJ7" s="293"/>
      <c r="FK7" s="293"/>
      <c r="FL7" s="293"/>
      <c r="FM7" s="293"/>
      <c r="FN7" s="293"/>
      <c r="FO7" s="293"/>
      <c r="FP7" s="293"/>
      <c r="FQ7" s="293"/>
      <c r="FR7" s="293"/>
      <c r="FS7" s="293"/>
      <c r="FT7" s="293"/>
      <c r="FU7" s="293"/>
      <c r="FV7" s="293"/>
      <c r="FW7" s="293"/>
      <c r="FX7" s="293"/>
      <c r="FY7" s="293"/>
      <c r="FZ7" s="293"/>
      <c r="GA7" s="293"/>
      <c r="GB7" s="293"/>
      <c r="GC7" s="293"/>
      <c r="GD7" s="293"/>
      <c r="GE7" s="293"/>
      <c r="GF7" s="293"/>
      <c r="GG7" s="293"/>
      <c r="GH7" s="293"/>
      <c r="GI7" s="293"/>
      <c r="GJ7" s="293"/>
      <c r="GK7" s="293"/>
      <c r="GL7" s="293"/>
      <c r="GM7" s="293"/>
      <c r="GN7" s="293"/>
      <c r="GO7" s="293"/>
      <c r="GP7" s="293"/>
      <c r="GQ7" s="293"/>
      <c r="GR7" s="293"/>
      <c r="GS7" s="293"/>
      <c r="GT7" s="293"/>
      <c r="GU7" s="293"/>
      <c r="GV7" s="293"/>
      <c r="GW7" s="293"/>
      <c r="GX7" s="293"/>
      <c r="GY7" s="293"/>
      <c r="GZ7" s="293"/>
      <c r="HA7" s="293"/>
      <c r="HB7" s="293"/>
      <c r="HC7" s="293"/>
      <c r="HD7" s="293"/>
      <c r="HE7" s="293"/>
      <c r="HF7" s="293"/>
      <c r="HG7" s="293"/>
      <c r="HH7" s="293"/>
      <c r="HI7" s="293"/>
      <c r="HJ7" s="293"/>
      <c r="HK7" s="293"/>
      <c r="HL7" s="293"/>
      <c r="HM7" s="293"/>
      <c r="HN7" s="293"/>
      <c r="HO7" s="293"/>
      <c r="HP7" s="293"/>
      <c r="HQ7" s="293"/>
      <c r="HR7" s="293"/>
      <c r="HS7" s="293"/>
      <c r="HT7" s="293"/>
      <c r="HU7" s="293"/>
      <c r="HV7" s="293"/>
      <c r="HW7" s="293"/>
      <c r="HX7" s="293"/>
      <c r="HY7" s="293"/>
      <c r="HZ7" s="293"/>
      <c r="IA7" s="293"/>
      <c r="IB7" s="293"/>
      <c r="IC7" s="293"/>
      <c r="ID7" s="293"/>
      <c r="IE7" s="293"/>
      <c r="IF7" s="293"/>
      <c r="IG7" s="293"/>
      <c r="IH7" s="293"/>
      <c r="II7" s="293"/>
      <c r="IJ7" s="293"/>
      <c r="IK7" s="293"/>
      <c r="IL7" s="293"/>
      <c r="IM7" s="293"/>
      <c r="IN7" s="293"/>
      <c r="IO7" s="293"/>
      <c r="IP7" s="293"/>
      <c r="IQ7" s="293"/>
      <c r="IR7" s="293"/>
      <c r="IS7" s="293"/>
      <c r="IT7" s="293"/>
      <c r="IU7" s="293"/>
      <c r="IV7" s="293"/>
      <c r="IW7" s="293"/>
      <c r="IX7" s="293"/>
      <c r="IY7" s="293"/>
      <c r="IZ7" s="293"/>
      <c r="JA7" s="293"/>
      <c r="JB7" s="293"/>
      <c r="JC7" s="293"/>
      <c r="JD7" s="293"/>
      <c r="JE7" s="293"/>
      <c r="JF7" s="293"/>
      <c r="JG7" s="293"/>
      <c r="JH7" s="293"/>
      <c r="JI7" s="293"/>
      <c r="JJ7" s="293"/>
      <c r="JK7" s="293"/>
      <c r="JL7" s="293"/>
      <c r="JM7" s="293"/>
      <c r="JN7" s="293"/>
      <c r="JO7" s="293"/>
      <c r="JP7" s="293"/>
      <c r="JQ7" s="293"/>
      <c r="JR7" s="293"/>
      <c r="JS7" s="293"/>
      <c r="JT7" s="293"/>
      <c r="JU7" s="293"/>
      <c r="JV7" s="293"/>
      <c r="JW7" s="293"/>
      <c r="JX7" s="293"/>
      <c r="JY7" s="293"/>
      <c r="JZ7" s="293"/>
      <c r="KA7" s="293"/>
      <c r="KB7" s="293"/>
      <c r="KC7" s="293"/>
      <c r="KD7" s="293"/>
      <c r="KE7" s="293"/>
      <c r="KF7" s="293"/>
      <c r="KG7" s="293"/>
      <c r="KH7" s="293"/>
      <c r="KI7" s="293"/>
      <c r="KJ7" s="293"/>
      <c r="KK7" s="293"/>
      <c r="KL7" s="293"/>
      <c r="KM7" s="293"/>
      <c r="KN7" s="293"/>
      <c r="KO7" s="293"/>
      <c r="KP7" s="293"/>
      <c r="KQ7" s="293"/>
      <c r="KR7" s="293"/>
      <c r="KS7" s="293"/>
      <c r="KT7" s="293"/>
      <c r="KU7" s="293"/>
      <c r="KV7" s="293"/>
      <c r="KW7" s="293"/>
      <c r="KX7" s="293"/>
      <c r="KY7" s="293"/>
      <c r="KZ7" s="293"/>
      <c r="LA7" s="293"/>
      <c r="LB7" s="293"/>
      <c r="LC7" s="293"/>
      <c r="LD7" s="293"/>
      <c r="LE7" s="293"/>
      <c r="LF7" s="293"/>
      <c r="LG7" s="293"/>
      <c r="LH7" s="293"/>
      <c r="LI7" s="293"/>
      <c r="LJ7" s="293"/>
      <c r="LK7" s="293"/>
      <c r="LL7" s="293"/>
      <c r="LM7" s="293"/>
      <c r="LN7" s="293"/>
      <c r="LO7" s="293"/>
      <c r="LP7" s="293"/>
      <c r="LQ7" s="293"/>
      <c r="LR7" s="293"/>
      <c r="LS7" s="293"/>
      <c r="LT7" s="293"/>
      <c r="LU7" s="293"/>
      <c r="LV7" s="293"/>
      <c r="LW7" s="293"/>
      <c r="LX7" s="293"/>
      <c r="LY7" s="293"/>
      <c r="LZ7" s="293"/>
      <c r="MA7" s="293"/>
      <c r="MB7" s="293"/>
      <c r="MC7" s="293"/>
      <c r="MD7" s="293"/>
      <c r="ME7" s="293"/>
      <c r="MF7" s="293"/>
      <c r="MG7" s="293"/>
      <c r="MH7" s="293"/>
      <c r="MI7" s="293"/>
      <c r="MJ7" s="293"/>
      <c r="MK7" s="293"/>
      <c r="ML7" s="293"/>
      <c r="MM7" s="293"/>
      <c r="MN7" s="293"/>
      <c r="MO7" s="293"/>
      <c r="MP7" s="293"/>
      <c r="MQ7" s="293"/>
      <c r="MR7" s="293"/>
      <c r="MS7" s="293"/>
      <c r="MT7" s="293"/>
      <c r="MU7" s="293"/>
      <c r="MV7" s="293"/>
      <c r="MW7" s="293"/>
      <c r="MX7" s="293"/>
      <c r="MY7" s="293"/>
      <c r="MZ7" s="293"/>
      <c r="NA7" s="293"/>
      <c r="NB7" s="293"/>
      <c r="NC7" s="293"/>
      <c r="ND7" s="293"/>
      <c r="NE7" s="293"/>
      <c r="NF7" s="293"/>
      <c r="NG7" s="293"/>
      <c r="NH7" s="293"/>
      <c r="NI7" s="293"/>
      <c r="NJ7" s="293"/>
      <c r="NK7" s="293"/>
      <c r="NL7" s="293"/>
      <c r="NM7" s="293"/>
      <c r="NN7" s="293"/>
      <c r="NO7" s="293"/>
      <c r="NP7" s="293"/>
      <c r="NQ7" s="293"/>
      <c r="NR7" s="293"/>
      <c r="NS7" s="293"/>
      <c r="NT7" s="293"/>
      <c r="NU7" s="293"/>
      <c r="NV7" s="293"/>
      <c r="NW7" s="293"/>
      <c r="NX7" s="293"/>
      <c r="NY7" s="293"/>
      <c r="NZ7" s="293"/>
      <c r="OA7" s="293"/>
      <c r="OB7" s="293"/>
      <c r="OC7" s="293"/>
      <c r="OD7" s="293"/>
      <c r="OE7" s="293"/>
      <c r="OF7" s="293"/>
      <c r="OG7" s="293"/>
      <c r="OH7" s="293"/>
      <c r="OI7" s="293"/>
      <c r="OJ7" s="293"/>
      <c r="OK7" s="293"/>
      <c r="OL7" s="293"/>
      <c r="OM7" s="293"/>
      <c r="ON7" s="293"/>
      <c r="OO7" s="293"/>
      <c r="OP7" s="293"/>
      <c r="OQ7" s="293"/>
      <c r="OR7" s="293"/>
      <c r="OS7" s="293"/>
      <c r="OT7" s="293"/>
      <c r="OU7" s="293"/>
      <c r="OV7" s="293"/>
      <c r="OW7" s="293"/>
      <c r="OX7" s="293"/>
      <c r="OY7" s="293"/>
      <c r="OZ7" s="293"/>
      <c r="PA7" s="293"/>
      <c r="PB7" s="293"/>
      <c r="PC7" s="293"/>
      <c r="PD7" s="293"/>
      <c r="PE7" s="293"/>
      <c r="PF7" s="293"/>
      <c r="PG7" s="293"/>
      <c r="PH7" s="293"/>
      <c r="PI7" s="293"/>
      <c r="PJ7" s="293"/>
      <c r="PK7" s="293"/>
      <c r="PL7" s="293"/>
      <c r="PM7" s="293"/>
      <c r="PN7" s="293"/>
      <c r="PO7" s="293"/>
      <c r="PP7" s="293"/>
      <c r="PQ7" s="293"/>
      <c r="PR7" s="293"/>
      <c r="PS7" s="293"/>
      <c r="PT7" s="293"/>
      <c r="PU7" s="293"/>
      <c r="PV7" s="293"/>
      <c r="PW7" s="293"/>
      <c r="PX7" s="293"/>
      <c r="PY7" s="293"/>
      <c r="PZ7" s="293"/>
      <c r="QA7" s="293"/>
      <c r="QB7" s="293"/>
      <c r="QC7" s="293"/>
      <c r="QD7" s="293"/>
      <c r="QE7" s="293"/>
      <c r="QF7" s="293"/>
      <c r="QG7" s="293"/>
      <c r="QH7" s="293"/>
      <c r="QI7" s="293"/>
      <c r="QJ7" s="293"/>
      <c r="QK7" s="293"/>
      <c r="QL7" s="293"/>
      <c r="QM7" s="293"/>
      <c r="QN7" s="293"/>
      <c r="QO7" s="293"/>
      <c r="QP7" s="293"/>
      <c r="QQ7" s="293"/>
      <c r="QR7" s="293"/>
      <c r="QS7" s="293"/>
      <c r="QT7" s="293"/>
      <c r="QU7" s="293"/>
      <c r="QV7" s="293"/>
      <c r="QW7" s="293"/>
      <c r="QX7" s="293"/>
      <c r="QY7" s="293"/>
      <c r="QZ7" s="293"/>
      <c r="RA7" s="293"/>
      <c r="RB7" s="293"/>
      <c r="RC7" s="293"/>
      <c r="RD7" s="293"/>
      <c r="RE7" s="293"/>
      <c r="RF7" s="293"/>
      <c r="RG7" s="293"/>
      <c r="RH7" s="293"/>
      <c r="RI7" s="293"/>
      <c r="RJ7" s="293"/>
      <c r="RK7" s="293"/>
      <c r="RL7" s="293"/>
      <c r="RM7" s="293"/>
      <c r="RN7" s="293"/>
      <c r="RO7" s="293"/>
      <c r="RP7" s="293"/>
      <c r="RQ7" s="293"/>
      <c r="RR7" s="293"/>
      <c r="RS7" s="293"/>
      <c r="RT7" s="293"/>
      <c r="RU7" s="293"/>
      <c r="RV7" s="293"/>
      <c r="RW7" s="293"/>
      <c r="RX7" s="293"/>
      <c r="RY7" s="293"/>
      <c r="RZ7" s="293"/>
      <c r="SA7" s="293"/>
      <c r="SB7" s="293"/>
      <c r="SC7" s="293"/>
      <c r="SD7" s="293"/>
      <c r="SE7" s="293"/>
      <c r="SF7" s="293"/>
      <c r="SG7" s="293"/>
      <c r="SH7" s="293"/>
      <c r="SI7" s="293"/>
      <c r="SJ7" s="293"/>
      <c r="SK7" s="293"/>
      <c r="SL7" s="293"/>
      <c r="SM7" s="293"/>
      <c r="SN7" s="293"/>
      <c r="SO7" s="293"/>
      <c r="SP7" s="293"/>
      <c r="SQ7" s="293"/>
      <c r="SR7" s="293"/>
      <c r="SS7" s="293"/>
      <c r="ST7" s="293"/>
      <c r="SU7" s="293"/>
      <c r="SV7" s="293"/>
      <c r="SW7" s="293"/>
      <c r="SX7" s="293"/>
      <c r="SY7" s="293"/>
      <c r="SZ7" s="293"/>
      <c r="TA7" s="293"/>
      <c r="TB7" s="293"/>
      <c r="TC7" s="293"/>
      <c r="TD7" s="293"/>
      <c r="TE7" s="293"/>
      <c r="TF7" s="293"/>
      <c r="TG7" s="293"/>
      <c r="TH7" s="293"/>
      <c r="TI7" s="293"/>
      <c r="TJ7" s="293"/>
      <c r="TK7" s="293"/>
      <c r="TL7" s="293"/>
      <c r="TM7" s="293"/>
      <c r="TN7" s="293"/>
      <c r="TO7" s="293"/>
      <c r="TP7" s="293"/>
      <c r="TQ7" s="293"/>
      <c r="TR7" s="293"/>
      <c r="TS7" s="293"/>
      <c r="TT7" s="293"/>
      <c r="TU7" s="293"/>
      <c r="TV7" s="293"/>
      <c r="TW7" s="293"/>
      <c r="TX7" s="293"/>
      <c r="TY7" s="293"/>
      <c r="TZ7" s="293"/>
      <c r="UA7" s="293"/>
      <c r="UB7" s="293"/>
      <c r="UC7" s="293"/>
      <c r="UD7" s="293"/>
      <c r="UE7" s="293"/>
      <c r="UF7" s="293"/>
      <c r="UG7" s="293"/>
      <c r="UH7" s="293"/>
      <c r="UI7" s="293"/>
      <c r="UJ7" s="293"/>
      <c r="UK7" s="293"/>
      <c r="UL7" s="293"/>
      <c r="UM7" s="293"/>
      <c r="UN7" s="293"/>
      <c r="UO7" s="293"/>
      <c r="UP7" s="293"/>
      <c r="UQ7" s="293"/>
      <c r="UR7" s="293"/>
      <c r="US7" s="293"/>
      <c r="UT7" s="293"/>
      <c r="UU7" s="293"/>
      <c r="UV7" s="293"/>
      <c r="UW7" s="293"/>
      <c r="UX7" s="293"/>
      <c r="UY7" s="293"/>
      <c r="UZ7" s="293"/>
      <c r="VA7" s="293"/>
      <c r="VB7" s="293"/>
      <c r="VC7" s="293"/>
      <c r="VD7" s="293"/>
      <c r="VE7" s="293"/>
      <c r="VF7" s="293"/>
      <c r="VG7" s="293"/>
      <c r="VH7" s="293"/>
      <c r="VI7" s="293"/>
      <c r="VJ7" s="293"/>
      <c r="VK7" s="293"/>
      <c r="VL7" s="293"/>
      <c r="VM7" s="293"/>
      <c r="VN7" s="293"/>
      <c r="VO7" s="293"/>
      <c r="VP7" s="293"/>
      <c r="VQ7" s="293"/>
      <c r="VR7" s="293"/>
      <c r="VS7" s="293"/>
      <c r="VT7" s="293"/>
      <c r="VU7" s="293"/>
      <c r="VV7" s="293"/>
      <c r="VW7" s="293"/>
      <c r="VX7" s="293"/>
      <c r="VY7" s="293"/>
      <c r="VZ7" s="293"/>
      <c r="WA7" s="293"/>
      <c r="WB7" s="293"/>
      <c r="WC7" s="293"/>
      <c r="WD7" s="293"/>
      <c r="WE7" s="293"/>
      <c r="WF7" s="293"/>
      <c r="WG7" s="293"/>
      <c r="WH7" s="293"/>
      <c r="WI7" s="293"/>
      <c r="WJ7" s="293"/>
      <c r="WK7" s="293"/>
      <c r="WL7" s="293"/>
      <c r="WM7" s="293"/>
      <c r="WN7" s="293"/>
      <c r="WO7" s="293"/>
      <c r="WP7" s="293"/>
      <c r="WQ7" s="293"/>
      <c r="WR7" s="293"/>
      <c r="WS7" s="293"/>
      <c r="WT7" s="293"/>
      <c r="WU7" s="293"/>
      <c r="WV7" s="293"/>
      <c r="WW7" s="293"/>
      <c r="WX7" s="293"/>
      <c r="WY7" s="293"/>
      <c r="WZ7" s="293"/>
      <c r="XA7" s="293"/>
      <c r="XB7" s="293"/>
      <c r="XC7" s="293"/>
      <c r="XD7" s="293"/>
      <c r="XE7" s="293"/>
      <c r="XF7" s="293"/>
      <c r="XG7" s="293"/>
      <c r="XH7" s="293"/>
      <c r="XI7" s="293"/>
      <c r="XJ7" s="293"/>
      <c r="XK7" s="293"/>
      <c r="XL7" s="293"/>
      <c r="XM7" s="293"/>
      <c r="XN7" s="293"/>
      <c r="XO7" s="293"/>
      <c r="XP7" s="293"/>
      <c r="XQ7" s="293"/>
      <c r="XR7" s="293"/>
      <c r="XS7" s="293"/>
      <c r="XT7" s="293"/>
      <c r="XU7" s="293"/>
      <c r="XV7" s="293"/>
      <c r="XW7" s="293"/>
      <c r="XX7" s="293"/>
      <c r="XY7" s="293"/>
      <c r="XZ7" s="293"/>
      <c r="YA7" s="293"/>
      <c r="YB7" s="293"/>
      <c r="YC7" s="293"/>
      <c r="YD7" s="293"/>
      <c r="YE7" s="293"/>
      <c r="YF7" s="293"/>
      <c r="YG7" s="293"/>
      <c r="YH7" s="293"/>
      <c r="YI7" s="293"/>
      <c r="YJ7" s="293"/>
      <c r="YK7" s="293"/>
      <c r="YL7" s="293"/>
      <c r="YM7" s="293"/>
      <c r="YN7" s="293"/>
      <c r="YO7" s="293"/>
      <c r="YP7" s="293"/>
      <c r="YQ7" s="293"/>
      <c r="YR7" s="293"/>
      <c r="YS7" s="293"/>
      <c r="YT7" s="293"/>
      <c r="YU7" s="293"/>
      <c r="YV7" s="293"/>
      <c r="YW7" s="293"/>
      <c r="YX7" s="293"/>
      <c r="YY7" s="293"/>
      <c r="YZ7" s="293"/>
      <c r="ZA7" s="293"/>
      <c r="ZB7" s="293"/>
      <c r="ZC7" s="293"/>
      <c r="ZD7" s="293"/>
      <c r="ZE7" s="293"/>
      <c r="ZF7" s="293"/>
      <c r="ZG7" s="293"/>
      <c r="ZH7" s="293"/>
      <c r="ZI7" s="293"/>
      <c r="ZJ7" s="293"/>
      <c r="ZK7" s="293"/>
      <c r="ZL7" s="293"/>
      <c r="ZM7" s="293"/>
      <c r="ZN7" s="293"/>
      <c r="ZO7" s="293"/>
      <c r="ZP7" s="293"/>
      <c r="ZQ7" s="293"/>
      <c r="ZR7" s="293"/>
      <c r="ZS7" s="293"/>
      <c r="ZT7" s="293"/>
      <c r="ZU7" s="293"/>
      <c r="ZV7" s="293"/>
      <c r="ZW7" s="293"/>
      <c r="ZX7" s="293"/>
      <c r="ZY7" s="293"/>
      <c r="ZZ7" s="293"/>
      <c r="AAA7" s="293"/>
      <c r="AAB7" s="293"/>
      <c r="AAC7" s="293"/>
      <c r="AAD7" s="293"/>
      <c r="AAE7" s="293"/>
      <c r="AAF7" s="293"/>
      <c r="AAG7" s="293"/>
      <c r="AAH7" s="293"/>
      <c r="AAI7" s="293"/>
      <c r="AAJ7" s="293"/>
      <c r="AAK7" s="293"/>
      <c r="AAL7" s="293"/>
      <c r="AAM7" s="293"/>
      <c r="AAN7" s="293"/>
      <c r="AAO7" s="293"/>
      <c r="AAP7" s="293"/>
      <c r="AAQ7" s="293"/>
      <c r="AAR7" s="293"/>
      <c r="AAS7" s="293"/>
      <c r="AAT7" s="293"/>
      <c r="AAU7" s="293"/>
      <c r="AAV7" s="293"/>
      <c r="AAW7" s="293"/>
      <c r="AAX7" s="293"/>
      <c r="AAY7" s="293"/>
      <c r="AAZ7" s="293"/>
      <c r="ABA7" s="293"/>
      <c r="ABB7" s="293"/>
      <c r="ABC7" s="293"/>
      <c r="ABD7" s="293"/>
      <c r="ABE7" s="293"/>
      <c r="ABF7" s="293"/>
      <c r="ABG7" s="293"/>
      <c r="ABH7" s="293"/>
      <c r="ABI7" s="293"/>
      <c r="ABJ7" s="293"/>
      <c r="ABK7" s="293"/>
      <c r="ABL7" s="293"/>
      <c r="ABM7" s="293"/>
      <c r="ABN7" s="293"/>
      <c r="ABO7" s="293"/>
      <c r="ABP7" s="293"/>
      <c r="ABQ7" s="293"/>
      <c r="ABR7" s="293"/>
      <c r="ABS7" s="293"/>
      <c r="ABT7" s="293"/>
      <c r="ABU7" s="293"/>
      <c r="ABV7" s="293"/>
      <c r="ABW7" s="293"/>
      <c r="ABX7" s="293"/>
      <c r="ABY7" s="293"/>
      <c r="ABZ7" s="293"/>
      <c r="ACA7" s="293"/>
      <c r="ACB7" s="293"/>
      <c r="ACC7" s="293"/>
      <c r="ACD7" s="293"/>
      <c r="ACE7" s="293"/>
      <c r="ACF7" s="293"/>
      <c r="ACG7" s="293"/>
      <c r="ACH7" s="293"/>
      <c r="ACI7" s="293"/>
      <c r="ACJ7" s="293"/>
      <c r="ACK7" s="293"/>
      <c r="ACL7" s="293"/>
      <c r="ACM7" s="293"/>
      <c r="ACN7" s="293"/>
      <c r="ACO7" s="293"/>
      <c r="ACP7" s="293"/>
      <c r="ACQ7" s="293"/>
      <c r="ACR7" s="293"/>
      <c r="ACS7" s="293"/>
      <c r="ACT7" s="293"/>
      <c r="ACU7" s="293"/>
      <c r="ACV7" s="293"/>
      <c r="ACW7" s="293"/>
      <c r="ACX7" s="293"/>
      <c r="ACY7" s="293"/>
      <c r="ACZ7" s="293"/>
      <c r="ADA7" s="293"/>
      <c r="ADB7" s="293"/>
      <c r="ADC7" s="293"/>
      <c r="ADD7" s="293"/>
      <c r="ADE7" s="293"/>
      <c r="ADF7" s="293"/>
      <c r="ADG7" s="293"/>
      <c r="ADH7" s="293"/>
      <c r="ADI7" s="293"/>
      <c r="ADJ7" s="293"/>
      <c r="ADK7" s="293"/>
      <c r="ADL7" s="293"/>
      <c r="ADM7" s="293"/>
      <c r="ADN7" s="293"/>
      <c r="ADO7" s="293"/>
      <c r="ADP7" s="293"/>
      <c r="ADQ7" s="293"/>
      <c r="ADR7" s="293"/>
      <c r="ADS7" s="293"/>
      <c r="ADT7" s="293"/>
      <c r="ADU7" s="293"/>
      <c r="ADV7" s="293"/>
      <c r="ADW7" s="293"/>
      <c r="ADX7" s="293"/>
      <c r="ADY7" s="293"/>
      <c r="ADZ7" s="293"/>
      <c r="AEA7" s="293"/>
      <c r="AEB7" s="293"/>
      <c r="AEC7" s="293"/>
      <c r="AED7" s="293"/>
      <c r="AEE7" s="293"/>
      <c r="AEF7" s="293"/>
      <c r="AEG7" s="293"/>
      <c r="AEH7" s="293"/>
      <c r="AEI7" s="293"/>
      <c r="AEJ7" s="293"/>
      <c r="AEK7" s="293"/>
      <c r="AEL7" s="293"/>
      <c r="AEM7" s="293"/>
      <c r="AEN7" s="293"/>
      <c r="AEO7" s="293"/>
      <c r="AEP7" s="293"/>
      <c r="AEQ7" s="293"/>
      <c r="AER7" s="293"/>
      <c r="AES7" s="293"/>
      <c r="AET7" s="293"/>
      <c r="AEU7" s="293"/>
      <c r="AEV7" s="293"/>
      <c r="AEW7" s="293"/>
      <c r="AEX7" s="293"/>
      <c r="AEY7" s="293"/>
      <c r="AEZ7" s="293"/>
      <c r="AFA7" s="293"/>
      <c r="AFB7" s="293"/>
      <c r="AFC7" s="293"/>
      <c r="AFD7" s="293"/>
      <c r="AFE7" s="293"/>
      <c r="AFF7" s="293"/>
      <c r="AFG7" s="293"/>
      <c r="AFH7" s="293"/>
      <c r="AFI7" s="293"/>
      <c r="AFJ7" s="293"/>
      <c r="AFK7" s="293"/>
      <c r="AFL7" s="293"/>
      <c r="AFM7" s="293"/>
      <c r="AFN7" s="293"/>
      <c r="AFO7" s="293"/>
      <c r="AFP7" s="293"/>
      <c r="AFQ7" s="293"/>
      <c r="AFR7" s="293"/>
      <c r="AFS7" s="293"/>
      <c r="AFT7" s="293"/>
      <c r="AFU7" s="293"/>
      <c r="AFV7" s="293"/>
      <c r="AFW7" s="293"/>
      <c r="AFX7" s="293"/>
      <c r="AFY7" s="293"/>
      <c r="AFZ7" s="293"/>
      <c r="AGA7" s="293"/>
      <c r="AGB7" s="293"/>
      <c r="AGC7" s="293"/>
      <c r="AGD7" s="293"/>
      <c r="AGE7" s="293"/>
      <c r="AGF7" s="293"/>
      <c r="AGG7" s="293"/>
      <c r="AGH7" s="293"/>
      <c r="AGI7" s="293"/>
      <c r="AGJ7" s="293"/>
      <c r="AGK7" s="293"/>
      <c r="AGL7" s="293"/>
      <c r="AGM7" s="293"/>
      <c r="AGN7" s="293"/>
      <c r="AGO7" s="293"/>
      <c r="AGP7" s="293"/>
      <c r="AGQ7" s="293"/>
      <c r="AGR7" s="293"/>
      <c r="AGS7" s="293"/>
      <c r="AGT7" s="293"/>
      <c r="AGU7" s="293"/>
      <c r="AGV7" s="293"/>
      <c r="AGW7" s="293"/>
      <c r="AGX7" s="293"/>
      <c r="AGY7" s="293"/>
      <c r="AGZ7" s="293"/>
      <c r="AHA7" s="293"/>
      <c r="AHB7" s="293"/>
      <c r="AHC7" s="293"/>
      <c r="AHD7" s="293"/>
      <c r="AHE7" s="293"/>
      <c r="AHF7" s="293"/>
      <c r="AHG7" s="293"/>
      <c r="AHH7" s="293"/>
      <c r="AHI7" s="293"/>
      <c r="AHJ7" s="293"/>
      <c r="AHK7" s="293"/>
      <c r="AHL7" s="293"/>
      <c r="AHM7" s="293"/>
      <c r="AHN7" s="293"/>
      <c r="AHO7" s="293"/>
      <c r="AHP7" s="293"/>
      <c r="AHQ7" s="293"/>
      <c r="AHR7" s="293"/>
      <c r="AHS7" s="293"/>
      <c r="AHT7" s="293"/>
      <c r="AHU7" s="293"/>
      <c r="AHV7" s="293"/>
      <c r="AHW7" s="293"/>
      <c r="AHX7" s="293"/>
      <c r="AHY7" s="293"/>
      <c r="AHZ7" s="293"/>
      <c r="AIA7" s="293"/>
      <c r="AIB7" s="293"/>
      <c r="AIC7" s="293"/>
      <c r="AID7" s="293"/>
      <c r="AIE7" s="293"/>
      <c r="AIF7" s="293"/>
      <c r="AIG7" s="293"/>
      <c r="AIH7" s="293"/>
      <c r="AII7" s="293"/>
      <c r="AIJ7" s="293"/>
      <c r="AIK7" s="293"/>
      <c r="AIL7" s="293"/>
      <c r="AIM7" s="293"/>
      <c r="AIN7" s="293"/>
      <c r="AIO7" s="293"/>
      <c r="AIP7" s="293"/>
      <c r="AIQ7" s="293"/>
      <c r="AIR7" s="293"/>
      <c r="AIS7" s="293"/>
      <c r="AIT7" s="293"/>
      <c r="AIU7" s="293"/>
      <c r="AIV7" s="293"/>
      <c r="AIW7" s="293"/>
      <c r="AIX7" s="293"/>
      <c r="AIY7" s="293"/>
      <c r="AIZ7" s="293"/>
      <c r="AJA7" s="293"/>
      <c r="AJB7" s="293"/>
      <c r="AJC7" s="293"/>
      <c r="AJD7" s="293"/>
      <c r="AJE7" s="293"/>
      <c r="AJF7" s="293"/>
      <c r="AJG7" s="293"/>
      <c r="AJH7" s="293"/>
      <c r="AJI7" s="293"/>
      <c r="AJJ7" s="293"/>
      <c r="AJK7" s="293"/>
      <c r="AJL7" s="293"/>
      <c r="AJM7" s="293"/>
      <c r="AJN7" s="293"/>
      <c r="AJO7" s="293"/>
      <c r="AJP7" s="293"/>
      <c r="AJQ7" s="293"/>
      <c r="AJR7" s="293"/>
      <c r="AJS7" s="293"/>
      <c r="AJT7" s="293"/>
      <c r="AJU7" s="293"/>
      <c r="AJV7" s="293"/>
      <c r="AJW7" s="293"/>
      <c r="AJX7" s="293"/>
      <c r="AJY7" s="293"/>
      <c r="AJZ7" s="293"/>
      <c r="AKA7" s="293"/>
      <c r="AKB7" s="293"/>
      <c r="AKC7" s="293"/>
      <c r="AKD7" s="293"/>
      <c r="AKE7" s="293"/>
      <c r="AKF7" s="293"/>
      <c r="AKG7" s="293"/>
      <c r="AKH7" s="293"/>
      <c r="AKI7" s="293"/>
      <c r="AKJ7" s="293"/>
      <c r="AKK7" s="293"/>
      <c r="AKL7" s="293"/>
      <c r="AKM7" s="293"/>
      <c r="AKN7" s="293"/>
      <c r="AKO7" s="293"/>
      <c r="AKP7" s="293"/>
      <c r="AKQ7" s="293"/>
      <c r="AKR7" s="293"/>
      <c r="AKS7" s="293"/>
      <c r="AKT7" s="293"/>
      <c r="AKU7" s="293"/>
      <c r="AKV7" s="293"/>
      <c r="AKW7" s="293"/>
      <c r="AKX7" s="293"/>
      <c r="AKY7" s="293"/>
      <c r="AKZ7" s="293"/>
      <c r="ALA7" s="293"/>
      <c r="ALB7" s="293"/>
      <c r="ALC7" s="293"/>
      <c r="ALD7" s="293"/>
      <c r="ALE7" s="293"/>
      <c r="ALF7" s="293"/>
      <c r="ALG7" s="293"/>
      <c r="ALH7" s="293"/>
      <c r="ALI7" s="293"/>
      <c r="ALJ7" s="293"/>
      <c r="ALK7" s="293"/>
      <c r="ALL7" s="293"/>
      <c r="ALM7" s="293"/>
      <c r="ALN7" s="293"/>
      <c r="ALO7" s="293"/>
      <c r="ALP7" s="293"/>
      <c r="ALQ7" s="293"/>
      <c r="ALR7" s="293"/>
      <c r="ALS7" s="293"/>
      <c r="ALT7" s="293"/>
      <c r="ALU7" s="293"/>
      <c r="ALV7" s="293"/>
      <c r="ALW7" s="293"/>
      <c r="ALX7" s="293"/>
      <c r="ALY7" s="293"/>
      <c r="ALZ7" s="293"/>
      <c r="AMA7" s="293"/>
      <c r="AMB7" s="293"/>
      <c r="AMC7" s="293"/>
      <c r="AMD7" s="293"/>
      <c r="AME7" s="293"/>
      <c r="AMF7" s="293"/>
      <c r="AMG7" s="293"/>
      <c r="AMH7" s="293"/>
      <c r="AMI7" s="293"/>
      <c r="AMJ7" s="293"/>
      <c r="AMK7" s="293"/>
      <c r="AML7" s="293"/>
      <c r="AMM7" s="293"/>
      <c r="AMN7" s="293"/>
      <c r="AMO7" s="293"/>
      <c r="AMP7" s="293"/>
      <c r="AMQ7" s="293"/>
      <c r="AMR7" s="293"/>
      <c r="AMS7" s="293"/>
      <c r="AMT7" s="293"/>
      <c r="AMU7" s="293"/>
      <c r="AMV7" s="293"/>
      <c r="AMW7" s="293"/>
      <c r="AMX7" s="293"/>
      <c r="AMY7" s="293"/>
      <c r="AMZ7" s="293"/>
      <c r="ANA7" s="293"/>
      <c r="ANB7" s="293"/>
      <c r="ANC7" s="293"/>
      <c r="AND7" s="293"/>
      <c r="ANE7" s="293"/>
      <c r="ANF7" s="293"/>
      <c r="ANG7" s="293"/>
      <c r="ANH7" s="293"/>
      <c r="ANI7" s="293"/>
      <c r="ANJ7" s="293"/>
      <c r="ANK7" s="293"/>
      <c r="ANL7" s="293"/>
      <c r="ANM7" s="293"/>
      <c r="ANN7" s="293"/>
      <c r="ANO7" s="293"/>
      <c r="ANP7" s="293"/>
      <c r="ANQ7" s="293"/>
      <c r="ANR7" s="293"/>
      <c r="ANS7" s="293"/>
      <c r="ANT7" s="293"/>
      <c r="ANU7" s="293"/>
      <c r="ANV7" s="293"/>
      <c r="ANW7" s="293"/>
      <c r="ANX7" s="293"/>
      <c r="ANY7" s="293"/>
      <c r="ANZ7" s="293"/>
      <c r="AOA7" s="293"/>
      <c r="AOB7" s="293"/>
      <c r="AOC7" s="293"/>
      <c r="AOD7" s="293"/>
      <c r="AOE7" s="293"/>
      <c r="AOF7" s="293"/>
      <c r="AOG7" s="293"/>
      <c r="AOH7" s="293"/>
      <c r="AOI7" s="293"/>
      <c r="AOJ7" s="293"/>
      <c r="AOK7" s="293"/>
      <c r="AOL7" s="293"/>
      <c r="AOM7" s="293"/>
      <c r="AON7" s="293"/>
      <c r="AOO7" s="293"/>
      <c r="AOP7" s="293"/>
      <c r="AOQ7" s="293"/>
      <c r="AOR7" s="293"/>
      <c r="AOS7" s="293"/>
      <c r="AOT7" s="293"/>
      <c r="AOU7" s="293"/>
      <c r="AOV7" s="293"/>
      <c r="AOW7" s="293"/>
      <c r="AOX7" s="293"/>
      <c r="AOY7" s="293"/>
      <c r="AOZ7" s="293"/>
      <c r="APA7" s="293"/>
      <c r="APB7" s="293"/>
      <c r="APC7" s="293"/>
      <c r="APD7" s="293"/>
      <c r="APE7" s="293"/>
      <c r="APF7" s="293"/>
      <c r="APG7" s="293"/>
      <c r="APH7" s="293"/>
      <c r="API7" s="293"/>
      <c r="APJ7" s="293"/>
      <c r="APK7" s="293"/>
      <c r="APL7" s="293"/>
      <c r="APM7" s="293"/>
      <c r="APN7" s="293"/>
      <c r="APO7" s="293"/>
      <c r="APP7" s="293"/>
      <c r="APQ7" s="293"/>
      <c r="APR7" s="293"/>
      <c r="APS7" s="293"/>
      <c r="APT7" s="293"/>
      <c r="APU7" s="293"/>
      <c r="APV7" s="293"/>
      <c r="APW7" s="293"/>
      <c r="APX7" s="293"/>
      <c r="APY7" s="293"/>
      <c r="APZ7" s="293"/>
      <c r="AQA7" s="293"/>
      <c r="AQB7" s="293"/>
      <c r="AQC7" s="293"/>
      <c r="AQD7" s="293"/>
      <c r="AQE7" s="293"/>
      <c r="AQF7" s="293"/>
      <c r="AQG7" s="293"/>
      <c r="AQH7" s="293"/>
      <c r="AQI7" s="293"/>
      <c r="AQJ7" s="293"/>
      <c r="AQK7" s="293"/>
      <c r="AQL7" s="293"/>
      <c r="AQM7" s="293"/>
      <c r="AQN7" s="293"/>
      <c r="AQO7" s="293"/>
      <c r="AQP7" s="293"/>
      <c r="AQQ7" s="293"/>
      <c r="AQR7" s="293"/>
      <c r="AQS7" s="293"/>
      <c r="AQT7" s="293"/>
      <c r="AQU7" s="293"/>
      <c r="AQV7" s="293"/>
      <c r="AQW7" s="293"/>
      <c r="AQX7" s="293"/>
      <c r="AQY7" s="293"/>
      <c r="AQZ7" s="293"/>
      <c r="ARA7" s="293"/>
      <c r="ARB7" s="293"/>
      <c r="ARC7" s="293"/>
      <c r="ARD7" s="293"/>
      <c r="ARE7" s="293"/>
      <c r="ARF7" s="293"/>
      <c r="ARG7" s="293"/>
      <c r="ARH7" s="293"/>
      <c r="ARI7" s="293"/>
      <c r="ARJ7" s="293"/>
      <c r="ARK7" s="293"/>
      <c r="ARL7" s="293"/>
      <c r="ARM7" s="293"/>
      <c r="ARN7" s="293"/>
      <c r="ARO7" s="293"/>
      <c r="ARP7" s="293"/>
      <c r="ARQ7" s="293"/>
      <c r="ARR7" s="293"/>
      <c r="ARS7" s="293"/>
      <c r="ART7" s="293"/>
      <c r="ARU7" s="293"/>
      <c r="ARV7" s="293"/>
      <c r="ARW7" s="293"/>
      <c r="ARX7" s="293"/>
      <c r="ARY7" s="293"/>
      <c r="ARZ7" s="293"/>
      <c r="ASA7" s="293"/>
      <c r="ASB7" s="293"/>
      <c r="ASC7" s="293"/>
      <c r="ASD7" s="293"/>
      <c r="ASE7" s="293"/>
      <c r="ASF7" s="293"/>
      <c r="ASG7" s="293"/>
      <c r="ASH7" s="293"/>
      <c r="ASI7" s="293"/>
      <c r="ASJ7" s="293"/>
      <c r="ASK7" s="293"/>
      <c r="ASL7" s="293"/>
      <c r="ASM7" s="293"/>
      <c r="ASN7" s="293"/>
      <c r="ASO7" s="293"/>
      <c r="ASP7" s="293"/>
      <c r="ASQ7" s="293"/>
      <c r="ASR7" s="293"/>
      <c r="ASS7" s="293"/>
      <c r="AST7" s="293"/>
      <c r="ASU7" s="293"/>
      <c r="ASV7" s="293"/>
      <c r="ASW7" s="293"/>
      <c r="ASX7" s="293"/>
      <c r="ASY7" s="293"/>
      <c r="ASZ7" s="293"/>
      <c r="ATA7" s="293"/>
      <c r="ATB7" s="293"/>
      <c r="ATC7" s="293"/>
      <c r="ATD7" s="293"/>
      <c r="ATE7" s="293"/>
      <c r="ATF7" s="293"/>
      <c r="ATG7" s="293"/>
      <c r="ATH7" s="293"/>
      <c r="ATI7" s="293"/>
      <c r="ATJ7" s="293"/>
      <c r="ATK7" s="293"/>
      <c r="ATL7" s="293"/>
      <c r="ATM7" s="293"/>
      <c r="ATN7" s="293"/>
      <c r="ATO7" s="293"/>
      <c r="ATP7" s="293"/>
      <c r="ATQ7" s="293"/>
      <c r="ATR7" s="293"/>
      <c r="ATS7" s="293"/>
      <c r="ATT7" s="293"/>
      <c r="ATU7" s="293"/>
      <c r="ATV7" s="293"/>
      <c r="ATW7" s="293"/>
      <c r="ATX7" s="293"/>
      <c r="ATY7" s="293"/>
      <c r="ATZ7" s="293"/>
      <c r="AUA7" s="293"/>
      <c r="AUB7" s="293"/>
      <c r="AUC7" s="293"/>
      <c r="AUD7" s="293"/>
      <c r="AUE7" s="293"/>
      <c r="AUF7" s="293"/>
      <c r="AUG7" s="293"/>
      <c r="AUH7" s="293"/>
      <c r="AUI7" s="293"/>
      <c r="AUJ7" s="293"/>
      <c r="AUK7" s="293"/>
      <c r="AUL7" s="293"/>
      <c r="AUM7" s="293"/>
      <c r="AUN7" s="293"/>
      <c r="AUO7" s="293"/>
      <c r="AUP7" s="293"/>
      <c r="AUQ7" s="293"/>
      <c r="AUR7" s="293"/>
      <c r="AUS7" s="293"/>
      <c r="AUT7" s="293"/>
      <c r="AUU7" s="293"/>
      <c r="AUV7" s="293"/>
      <c r="AUW7" s="293"/>
      <c r="AUX7" s="293"/>
      <c r="AUY7" s="293"/>
      <c r="AUZ7" s="293"/>
      <c r="AVA7" s="293"/>
      <c r="AVB7" s="293"/>
      <c r="AVC7" s="293"/>
      <c r="AVD7" s="293"/>
      <c r="AVE7" s="293"/>
      <c r="AVF7" s="293"/>
      <c r="AVG7" s="293"/>
      <c r="AVH7" s="293"/>
      <c r="AVI7" s="293"/>
      <c r="AVJ7" s="293"/>
      <c r="AVK7" s="293"/>
      <c r="AVL7" s="293"/>
      <c r="AVM7" s="293"/>
      <c r="AVN7" s="293"/>
      <c r="AVO7" s="293"/>
      <c r="AVP7" s="293"/>
      <c r="AVQ7" s="293"/>
      <c r="AVR7" s="293"/>
      <c r="AVS7" s="293"/>
      <c r="AVT7" s="293"/>
      <c r="AVU7" s="293"/>
      <c r="AVV7" s="293"/>
      <c r="AVW7" s="293"/>
      <c r="AVX7" s="293"/>
      <c r="AVY7" s="293"/>
      <c r="AVZ7" s="293"/>
      <c r="AWA7" s="293"/>
      <c r="AWB7" s="293"/>
      <c r="AWC7" s="293"/>
      <c r="AWD7" s="293"/>
      <c r="AWE7" s="293"/>
      <c r="AWF7" s="293"/>
      <c r="AWG7" s="293"/>
      <c r="AWH7" s="293"/>
      <c r="AWI7" s="293"/>
      <c r="AWJ7" s="293"/>
      <c r="AWK7" s="293"/>
      <c r="AWL7" s="293"/>
      <c r="AWM7" s="293"/>
      <c r="AWN7" s="293"/>
      <c r="AWO7" s="293"/>
      <c r="AWP7" s="293"/>
      <c r="AWQ7" s="293"/>
      <c r="AWR7" s="293"/>
      <c r="AWS7" s="293"/>
      <c r="AWT7" s="293"/>
      <c r="AWU7" s="293"/>
      <c r="AWV7" s="293"/>
      <c r="AWW7" s="293"/>
      <c r="AWX7" s="293"/>
      <c r="AWY7" s="293"/>
      <c r="AWZ7" s="293"/>
      <c r="AXA7" s="293"/>
      <c r="AXB7" s="293"/>
      <c r="AXC7" s="293"/>
      <c r="AXD7" s="293"/>
      <c r="AXE7" s="293"/>
      <c r="AXF7" s="293"/>
      <c r="AXG7" s="293"/>
      <c r="AXH7" s="293"/>
      <c r="AXI7" s="293"/>
      <c r="AXJ7" s="293"/>
      <c r="AXK7" s="293"/>
      <c r="AXL7" s="293"/>
      <c r="AXM7" s="293"/>
      <c r="AXN7" s="293"/>
      <c r="AXO7" s="293"/>
      <c r="AXP7" s="293"/>
      <c r="AXQ7" s="293"/>
      <c r="AXR7" s="293"/>
      <c r="AXS7" s="293"/>
      <c r="AXT7" s="293"/>
      <c r="AXU7" s="293"/>
      <c r="AXV7" s="293"/>
      <c r="AXW7" s="293"/>
      <c r="AXX7" s="293"/>
      <c r="AXY7" s="293"/>
      <c r="AXZ7" s="293"/>
      <c r="AYA7" s="293"/>
      <c r="AYB7" s="293"/>
      <c r="AYC7" s="293"/>
      <c r="AYD7" s="293"/>
      <c r="AYE7" s="293"/>
      <c r="AYF7" s="293"/>
      <c r="AYG7" s="293"/>
      <c r="AYH7" s="293"/>
      <c r="AYI7" s="293"/>
      <c r="AYJ7" s="293"/>
      <c r="AYK7" s="293"/>
      <c r="AYL7" s="293"/>
      <c r="AYM7" s="293"/>
      <c r="AYN7" s="293"/>
      <c r="AYO7" s="293"/>
      <c r="AYP7" s="293"/>
      <c r="AYQ7" s="293"/>
      <c r="AYR7" s="293"/>
      <c r="AYS7" s="293"/>
      <c r="AYT7" s="293"/>
      <c r="AYU7" s="293"/>
      <c r="AYV7" s="293"/>
      <c r="AYW7" s="293"/>
      <c r="AYX7" s="293"/>
      <c r="AYY7" s="293"/>
      <c r="AYZ7" s="293"/>
      <c r="AZA7" s="293"/>
      <c r="AZB7" s="293"/>
      <c r="AZC7" s="293"/>
      <c r="AZD7" s="293"/>
      <c r="AZE7" s="293"/>
      <c r="AZF7" s="293"/>
      <c r="AZG7" s="293"/>
      <c r="AZH7" s="293"/>
      <c r="AZI7" s="293"/>
      <c r="AZJ7" s="293"/>
      <c r="AZK7" s="293"/>
      <c r="AZL7" s="293"/>
      <c r="AZM7" s="293"/>
      <c r="AZN7" s="293"/>
      <c r="AZO7" s="293"/>
      <c r="AZP7" s="293"/>
      <c r="AZQ7" s="293"/>
      <c r="AZR7" s="293"/>
      <c r="AZS7" s="293"/>
      <c r="AZT7" s="293"/>
      <c r="AZU7" s="293"/>
      <c r="AZV7" s="293"/>
      <c r="AZW7" s="293"/>
      <c r="AZX7" s="293"/>
      <c r="AZY7" s="293"/>
      <c r="AZZ7" s="293"/>
      <c r="BAA7" s="293"/>
      <c r="BAB7" s="293"/>
      <c r="BAC7" s="293"/>
      <c r="BAD7" s="293"/>
      <c r="BAE7" s="293"/>
      <c r="BAF7" s="293"/>
      <c r="BAG7" s="293"/>
      <c r="BAH7" s="293"/>
      <c r="BAI7" s="293"/>
      <c r="BAJ7" s="293"/>
      <c r="BAK7" s="293"/>
      <c r="BAL7" s="293"/>
      <c r="BAM7" s="293"/>
      <c r="BAN7" s="293"/>
      <c r="BAO7" s="293"/>
      <c r="BAP7" s="293"/>
      <c r="BAQ7" s="293"/>
      <c r="BAR7" s="293"/>
      <c r="BAS7" s="293"/>
      <c r="BAT7" s="293"/>
      <c r="BAU7" s="293"/>
      <c r="BAV7" s="293"/>
      <c r="BAW7" s="293"/>
      <c r="BAX7" s="293"/>
      <c r="BAY7" s="293"/>
      <c r="BAZ7" s="293"/>
      <c r="BBA7" s="293"/>
      <c r="BBB7" s="293"/>
      <c r="BBC7" s="293"/>
      <c r="BBD7" s="293"/>
      <c r="BBE7" s="293"/>
      <c r="BBF7" s="293"/>
      <c r="BBG7" s="293"/>
      <c r="BBH7" s="293"/>
      <c r="BBI7" s="293"/>
      <c r="BBJ7" s="293"/>
      <c r="BBK7" s="293"/>
      <c r="BBL7" s="293"/>
      <c r="BBM7" s="293"/>
      <c r="BBN7" s="293"/>
      <c r="BBO7" s="293"/>
      <c r="BBP7" s="293"/>
      <c r="BBQ7" s="293"/>
      <c r="BBR7" s="293"/>
      <c r="BBS7" s="293"/>
      <c r="BBT7" s="293"/>
      <c r="BBU7" s="293"/>
      <c r="BBV7" s="293"/>
      <c r="BBW7" s="293"/>
      <c r="BBX7" s="293"/>
      <c r="BBY7" s="293"/>
      <c r="BBZ7" s="293"/>
      <c r="BCA7" s="293"/>
      <c r="BCB7" s="293"/>
      <c r="BCC7" s="293"/>
      <c r="BCD7" s="293"/>
      <c r="BCE7" s="293"/>
      <c r="BCF7" s="293"/>
      <c r="BCG7" s="293"/>
      <c r="BCH7" s="293"/>
      <c r="BCI7" s="293"/>
      <c r="BCJ7" s="293"/>
      <c r="BCK7" s="293"/>
      <c r="BCL7" s="293"/>
      <c r="BCM7" s="293"/>
      <c r="BCN7" s="293"/>
      <c r="BCO7" s="293"/>
      <c r="BCP7" s="293"/>
      <c r="BCQ7" s="293"/>
      <c r="BCR7" s="293"/>
      <c r="BCS7" s="293"/>
      <c r="BCT7" s="293"/>
      <c r="BCU7" s="293"/>
      <c r="BCV7" s="293"/>
      <c r="BCW7" s="293"/>
      <c r="BCX7" s="293"/>
      <c r="BCY7" s="293"/>
      <c r="BCZ7" s="293"/>
      <c r="BDA7" s="293"/>
      <c r="BDB7" s="293"/>
      <c r="BDC7" s="293"/>
      <c r="BDD7" s="293"/>
      <c r="BDE7" s="293"/>
      <c r="BDF7" s="293"/>
      <c r="BDG7" s="293"/>
      <c r="BDH7" s="293"/>
      <c r="BDI7" s="293"/>
      <c r="BDJ7" s="293"/>
      <c r="BDK7" s="293"/>
      <c r="BDL7" s="293"/>
      <c r="BDM7" s="293"/>
      <c r="BDN7" s="293"/>
      <c r="BDO7" s="293"/>
      <c r="BDP7" s="293"/>
      <c r="BDQ7" s="293"/>
      <c r="BDR7" s="293"/>
      <c r="BDS7" s="293"/>
      <c r="BDT7" s="293"/>
      <c r="BDU7" s="293"/>
      <c r="BDV7" s="293"/>
      <c r="BDW7" s="293"/>
      <c r="BDX7" s="293"/>
      <c r="BDY7" s="293"/>
      <c r="BDZ7" s="293"/>
      <c r="BEA7" s="293"/>
      <c r="BEB7" s="293"/>
      <c r="BEC7" s="293"/>
      <c r="BED7" s="293"/>
      <c r="BEE7" s="293"/>
      <c r="BEF7" s="293"/>
      <c r="BEG7" s="293"/>
      <c r="BEH7" s="293"/>
      <c r="BEI7" s="293"/>
      <c r="BEJ7" s="293"/>
      <c r="BEK7" s="293"/>
      <c r="BEL7" s="293"/>
      <c r="BEM7" s="293"/>
      <c r="BEN7" s="293"/>
      <c r="BEO7" s="293"/>
      <c r="BEP7" s="293"/>
      <c r="BEQ7" s="293"/>
      <c r="BER7" s="293"/>
      <c r="BES7" s="293"/>
      <c r="BET7" s="293"/>
      <c r="BEU7" s="293"/>
      <c r="BEV7" s="293"/>
      <c r="BEW7" s="293"/>
      <c r="BEX7" s="293"/>
      <c r="BEY7" s="293"/>
      <c r="BEZ7" s="293"/>
      <c r="BFA7" s="293"/>
      <c r="BFB7" s="293"/>
      <c r="BFC7" s="293"/>
      <c r="BFD7" s="293"/>
      <c r="BFE7" s="293"/>
      <c r="BFF7" s="293"/>
      <c r="BFG7" s="293"/>
      <c r="BFH7" s="293"/>
      <c r="BFI7" s="293"/>
      <c r="BFJ7" s="293"/>
      <c r="BFK7" s="293"/>
      <c r="BFL7" s="293"/>
      <c r="BFM7" s="293"/>
      <c r="BFN7" s="293"/>
      <c r="BFO7" s="293"/>
      <c r="BFP7" s="293"/>
      <c r="BFQ7" s="293"/>
      <c r="BFR7" s="293"/>
      <c r="BFS7" s="293"/>
      <c r="BFT7" s="293"/>
      <c r="BFU7" s="293"/>
      <c r="BFV7" s="293"/>
      <c r="BFW7" s="293"/>
      <c r="BFX7" s="293"/>
      <c r="BFY7" s="293"/>
      <c r="BFZ7" s="293"/>
      <c r="BGA7" s="293"/>
      <c r="BGB7" s="293"/>
      <c r="BGC7" s="293"/>
      <c r="BGD7" s="293"/>
      <c r="BGE7" s="293"/>
      <c r="BGF7" s="293"/>
      <c r="BGG7" s="293"/>
      <c r="BGH7" s="293"/>
      <c r="BGI7" s="293"/>
      <c r="BGJ7" s="293"/>
      <c r="BGK7" s="293"/>
      <c r="BGL7" s="293"/>
      <c r="BGM7" s="293"/>
      <c r="BGN7" s="293"/>
      <c r="BGO7" s="293"/>
      <c r="BGP7" s="293"/>
      <c r="BGQ7" s="293"/>
      <c r="BGR7" s="293"/>
      <c r="BGS7" s="293"/>
      <c r="BGT7" s="293"/>
      <c r="BGU7" s="293"/>
      <c r="BGV7" s="293"/>
      <c r="BGW7" s="293"/>
      <c r="BGX7" s="293"/>
      <c r="BGY7" s="293"/>
      <c r="BGZ7" s="293"/>
      <c r="BHA7" s="293"/>
      <c r="BHB7" s="293"/>
      <c r="BHC7" s="293"/>
      <c r="BHD7" s="293"/>
      <c r="BHE7" s="293"/>
      <c r="BHF7" s="293"/>
      <c r="BHG7" s="293"/>
      <c r="BHH7" s="293"/>
      <c r="BHI7" s="293"/>
      <c r="BHJ7" s="293"/>
      <c r="BHK7" s="293"/>
      <c r="BHL7" s="293"/>
      <c r="BHM7" s="293"/>
      <c r="BHN7" s="293"/>
      <c r="BHO7" s="293"/>
      <c r="BHP7" s="293"/>
      <c r="BHQ7" s="293"/>
      <c r="BHR7" s="293"/>
      <c r="BHS7" s="293"/>
      <c r="BHT7" s="293"/>
      <c r="BHU7" s="293"/>
      <c r="BHV7" s="293"/>
      <c r="BHW7" s="293"/>
      <c r="BHX7" s="293"/>
      <c r="BHY7" s="293"/>
      <c r="BHZ7" s="293"/>
      <c r="BIA7" s="293"/>
      <c r="BIB7" s="293"/>
      <c r="BIC7" s="293"/>
      <c r="BID7" s="293"/>
      <c r="BIE7" s="293"/>
      <c r="BIF7" s="293"/>
      <c r="BIG7" s="293"/>
      <c r="BIH7" s="293"/>
      <c r="BII7" s="293"/>
      <c r="BIJ7" s="293"/>
      <c r="BIK7" s="293"/>
      <c r="BIL7" s="293"/>
      <c r="BIM7" s="293"/>
      <c r="BIN7" s="293"/>
      <c r="BIO7" s="293"/>
      <c r="BIP7" s="293"/>
      <c r="BIQ7" s="293"/>
      <c r="BIR7" s="293"/>
      <c r="BIS7" s="293"/>
      <c r="BIT7" s="293"/>
      <c r="BIU7" s="293"/>
      <c r="BIV7" s="293"/>
      <c r="BIW7" s="293"/>
      <c r="BIX7" s="293"/>
      <c r="BIY7" s="293"/>
      <c r="BIZ7" s="293"/>
      <c r="BJA7" s="293"/>
      <c r="BJB7" s="293"/>
      <c r="BJC7" s="293"/>
      <c r="BJD7" s="293"/>
      <c r="BJE7" s="293"/>
      <c r="BJF7" s="293"/>
      <c r="BJG7" s="293"/>
      <c r="BJH7" s="293"/>
      <c r="BJI7" s="293"/>
      <c r="BJJ7" s="293"/>
      <c r="BJK7" s="293"/>
      <c r="BJL7" s="293"/>
      <c r="BJM7" s="293"/>
      <c r="BJN7" s="293"/>
      <c r="BJO7" s="293"/>
      <c r="BJP7" s="293"/>
      <c r="BJQ7" s="293"/>
      <c r="BJR7" s="293"/>
      <c r="BJS7" s="293"/>
      <c r="BJT7" s="293"/>
      <c r="BJU7" s="293"/>
      <c r="BJV7" s="293"/>
      <c r="BJW7" s="293"/>
      <c r="BJX7" s="293"/>
      <c r="BJY7" s="293"/>
      <c r="BJZ7" s="293"/>
      <c r="BKA7" s="293"/>
      <c r="BKB7" s="293"/>
      <c r="BKC7" s="293"/>
      <c r="BKD7" s="293"/>
      <c r="BKE7" s="293"/>
      <c r="BKF7" s="293"/>
      <c r="BKG7" s="293"/>
      <c r="BKH7" s="293"/>
      <c r="BKI7" s="293"/>
      <c r="BKJ7" s="293"/>
      <c r="BKK7" s="293"/>
      <c r="BKL7" s="293"/>
      <c r="BKM7" s="293"/>
      <c r="BKN7" s="293"/>
      <c r="BKO7" s="293"/>
      <c r="BKP7" s="293"/>
      <c r="BKQ7" s="293"/>
      <c r="BKR7" s="293"/>
      <c r="BKS7" s="293"/>
      <c r="BKT7" s="293"/>
      <c r="BKU7" s="293"/>
      <c r="BKV7" s="293"/>
      <c r="BKW7" s="293"/>
      <c r="BKX7" s="293"/>
      <c r="BKY7" s="293"/>
      <c r="BKZ7" s="293"/>
      <c r="BLA7" s="293"/>
      <c r="BLB7" s="293"/>
      <c r="BLC7" s="293"/>
      <c r="BLD7" s="293"/>
      <c r="BLE7" s="293"/>
      <c r="BLF7" s="293"/>
      <c r="BLG7" s="293"/>
      <c r="BLH7" s="293"/>
      <c r="BLI7" s="293"/>
      <c r="BLJ7" s="293"/>
      <c r="BLK7" s="293"/>
      <c r="BLL7" s="293"/>
      <c r="BLM7" s="293"/>
      <c r="BLN7" s="293"/>
      <c r="BLO7" s="293"/>
      <c r="BLP7" s="293"/>
      <c r="BLQ7" s="293"/>
      <c r="BLR7" s="293"/>
      <c r="BLS7" s="293"/>
      <c r="BLT7" s="293"/>
      <c r="BLU7" s="293"/>
      <c r="BLV7" s="293"/>
      <c r="BLW7" s="293"/>
      <c r="BLX7" s="293"/>
      <c r="BLY7" s="293"/>
      <c r="BLZ7" s="293"/>
      <c r="BMA7" s="293"/>
      <c r="BMB7" s="293"/>
      <c r="BMC7" s="293"/>
      <c r="BMD7" s="293"/>
      <c r="BME7" s="293"/>
      <c r="BMF7" s="293"/>
      <c r="BMG7" s="293"/>
      <c r="BMH7" s="293"/>
      <c r="BMI7" s="293"/>
      <c r="BMJ7" s="293"/>
      <c r="BMK7" s="293"/>
      <c r="BML7" s="293"/>
      <c r="BMM7" s="293"/>
      <c r="BMN7" s="293"/>
      <c r="BMO7" s="293"/>
      <c r="BMP7" s="293"/>
      <c r="BMQ7" s="293"/>
      <c r="BMR7" s="293"/>
      <c r="BMS7" s="293"/>
      <c r="BMT7" s="293"/>
      <c r="BMU7" s="293"/>
      <c r="BMV7" s="293"/>
      <c r="BMW7" s="293"/>
      <c r="BMX7" s="293"/>
      <c r="BMY7" s="293"/>
      <c r="BMZ7" s="293"/>
      <c r="BNA7" s="293"/>
      <c r="BNB7" s="293"/>
      <c r="BNC7" s="293"/>
      <c r="BND7" s="293"/>
      <c r="BNE7" s="293"/>
      <c r="BNF7" s="293"/>
      <c r="BNG7" s="293"/>
      <c r="BNH7" s="293"/>
      <c r="BNI7" s="293"/>
      <c r="BNJ7" s="293"/>
      <c r="BNK7" s="293"/>
      <c r="BNL7" s="293"/>
      <c r="BNM7" s="293"/>
      <c r="BNN7" s="293"/>
      <c r="BNO7" s="293"/>
      <c r="BNP7" s="293"/>
      <c r="BNQ7" s="293"/>
      <c r="BNR7" s="293"/>
      <c r="BNS7" s="293"/>
      <c r="BNT7" s="293"/>
      <c r="BNU7" s="293"/>
      <c r="BNV7" s="293"/>
      <c r="BNW7" s="293"/>
      <c r="BNX7" s="293"/>
      <c r="BNY7" s="293"/>
      <c r="BNZ7" s="293"/>
      <c r="BOA7" s="293"/>
      <c r="BOB7" s="293"/>
      <c r="BOC7" s="293"/>
      <c r="BOD7" s="293"/>
      <c r="BOE7" s="293"/>
      <c r="BOF7" s="293"/>
      <c r="BOG7" s="293"/>
      <c r="BOH7" s="293"/>
      <c r="BOI7" s="293"/>
      <c r="BOJ7" s="293"/>
      <c r="BOK7" s="293"/>
      <c r="BOL7" s="293"/>
      <c r="BOM7" s="293"/>
      <c r="BON7" s="293"/>
      <c r="BOO7" s="293"/>
      <c r="BOP7" s="293"/>
      <c r="BOQ7" s="293"/>
      <c r="BOR7" s="293"/>
      <c r="BOS7" s="293"/>
      <c r="BOT7" s="293"/>
      <c r="BOU7" s="293"/>
      <c r="BOV7" s="293"/>
      <c r="BOW7" s="293"/>
      <c r="BOX7" s="293"/>
      <c r="BOY7" s="293"/>
      <c r="BOZ7" s="293"/>
      <c r="BPA7" s="293"/>
      <c r="BPB7" s="293"/>
      <c r="BPC7" s="293"/>
      <c r="BPD7" s="293"/>
      <c r="BPE7" s="293"/>
      <c r="BPF7" s="293"/>
      <c r="BPG7" s="293"/>
      <c r="BPH7" s="293"/>
      <c r="BPI7" s="293"/>
      <c r="BPJ7" s="293"/>
      <c r="BPK7" s="293"/>
      <c r="BPL7" s="293"/>
      <c r="BPM7" s="293"/>
      <c r="BPN7" s="293"/>
      <c r="BPO7" s="293"/>
      <c r="BPP7" s="293"/>
      <c r="BPQ7" s="293"/>
      <c r="BPR7" s="293"/>
      <c r="BPS7" s="293"/>
      <c r="BPT7" s="293"/>
      <c r="BPU7" s="293"/>
      <c r="BPV7" s="293"/>
      <c r="BPW7" s="293"/>
      <c r="BPX7" s="293"/>
      <c r="BPY7" s="293"/>
      <c r="BPZ7" s="293"/>
      <c r="BQA7" s="293"/>
      <c r="BQB7" s="293"/>
      <c r="BQC7" s="293"/>
      <c r="BQD7" s="293"/>
      <c r="BQE7" s="293"/>
      <c r="BQF7" s="293"/>
      <c r="BQG7" s="293"/>
      <c r="BQH7" s="293"/>
      <c r="BQI7" s="293"/>
      <c r="BQJ7" s="293"/>
      <c r="BQK7" s="293"/>
      <c r="BQL7" s="293"/>
      <c r="BQM7" s="293"/>
      <c r="BQN7" s="293"/>
      <c r="BQO7" s="293"/>
      <c r="BQP7" s="293"/>
      <c r="BQQ7" s="293"/>
      <c r="BQR7" s="293"/>
      <c r="BQS7" s="293"/>
      <c r="BQT7" s="293"/>
      <c r="BQU7" s="293"/>
      <c r="BQV7" s="293"/>
      <c r="BQW7" s="293"/>
      <c r="BQX7" s="293"/>
      <c r="BQY7" s="293"/>
      <c r="BQZ7" s="293"/>
      <c r="BRA7" s="293"/>
      <c r="BRB7" s="293"/>
      <c r="BRC7" s="293"/>
      <c r="BRD7" s="293"/>
      <c r="BRE7" s="293"/>
      <c r="BRF7" s="293"/>
      <c r="BRG7" s="293"/>
      <c r="BRH7" s="293"/>
      <c r="BRI7" s="293"/>
      <c r="BRJ7" s="293"/>
      <c r="BRK7" s="293"/>
      <c r="BRL7" s="293"/>
      <c r="BRM7" s="293"/>
      <c r="BRN7" s="293"/>
      <c r="BRO7" s="293"/>
      <c r="BRP7" s="293"/>
      <c r="BRQ7" s="293"/>
      <c r="BRR7" s="293"/>
      <c r="BRS7" s="293"/>
      <c r="BRT7" s="293"/>
      <c r="BRU7" s="293"/>
      <c r="BRV7" s="293"/>
      <c r="BRW7" s="293"/>
      <c r="BRX7" s="293"/>
      <c r="BRY7" s="293"/>
      <c r="BRZ7" s="293"/>
      <c r="BSA7" s="293"/>
      <c r="BSB7" s="293"/>
      <c r="BSC7" s="293"/>
      <c r="BSD7" s="293"/>
      <c r="BSE7" s="293"/>
      <c r="BSF7" s="293"/>
      <c r="BSG7" s="293"/>
      <c r="BSH7" s="293"/>
      <c r="BSI7" s="293"/>
      <c r="BSJ7" s="293"/>
      <c r="BSK7" s="293"/>
      <c r="BSL7" s="293"/>
      <c r="BSM7" s="293"/>
      <c r="BSN7" s="293"/>
      <c r="BSO7" s="293"/>
      <c r="BSP7" s="293"/>
      <c r="BSQ7" s="293"/>
      <c r="BSR7" s="293"/>
      <c r="BSS7" s="293"/>
      <c r="BST7" s="293"/>
      <c r="BSU7" s="293"/>
      <c r="BSV7" s="293"/>
      <c r="BSW7" s="293"/>
      <c r="BSX7" s="293"/>
      <c r="BSY7" s="293"/>
      <c r="BSZ7" s="293"/>
      <c r="BTA7" s="293"/>
      <c r="BTB7" s="293"/>
      <c r="BTC7" s="293"/>
      <c r="BTD7" s="293"/>
      <c r="BTE7" s="293"/>
      <c r="BTF7" s="293"/>
      <c r="BTG7" s="293"/>
      <c r="BTH7" s="293"/>
      <c r="BTI7" s="293"/>
      <c r="BTJ7" s="293"/>
      <c r="BTK7" s="293"/>
      <c r="BTL7" s="293"/>
      <c r="BTM7" s="293"/>
      <c r="BTN7" s="293"/>
      <c r="BTO7" s="293"/>
      <c r="BTP7" s="293"/>
      <c r="BTQ7" s="293"/>
      <c r="BTR7" s="293"/>
      <c r="BTS7" s="293"/>
      <c r="BTT7" s="293"/>
      <c r="BTU7" s="293"/>
      <c r="BTV7" s="293"/>
      <c r="BTW7" s="293"/>
      <c r="BTX7" s="293"/>
      <c r="BTY7" s="293"/>
      <c r="BTZ7" s="293"/>
      <c r="BUA7" s="293"/>
      <c r="BUB7" s="293"/>
      <c r="BUC7" s="293"/>
      <c r="BUD7" s="293"/>
      <c r="BUE7" s="293"/>
      <c r="BUF7" s="293"/>
      <c r="BUG7" s="293"/>
      <c r="BUH7" s="293"/>
      <c r="BUI7" s="293"/>
      <c r="BUJ7" s="293"/>
      <c r="BUK7" s="293"/>
      <c r="BUL7" s="293"/>
      <c r="BUM7" s="293"/>
      <c r="BUN7" s="293"/>
      <c r="BUO7" s="293"/>
      <c r="BUP7" s="293"/>
      <c r="BUQ7" s="293"/>
      <c r="BUR7" s="293"/>
      <c r="BUS7" s="293"/>
      <c r="BUT7" s="293"/>
      <c r="BUU7" s="293"/>
      <c r="BUV7" s="293"/>
      <c r="BUW7" s="293"/>
      <c r="BUX7" s="293"/>
      <c r="BUY7" s="293"/>
      <c r="BUZ7" s="293"/>
      <c r="BVA7" s="293"/>
      <c r="BVB7" s="293"/>
      <c r="BVC7" s="293"/>
      <c r="BVD7" s="293"/>
      <c r="BVE7" s="293"/>
      <c r="BVF7" s="293"/>
      <c r="BVG7" s="293"/>
      <c r="BVH7" s="293"/>
      <c r="BVI7" s="293"/>
      <c r="BVJ7" s="293"/>
      <c r="BVK7" s="293"/>
      <c r="BVL7" s="293"/>
      <c r="BVM7" s="293"/>
      <c r="BVN7" s="293"/>
      <c r="BVO7" s="293"/>
      <c r="BVP7" s="293"/>
      <c r="BVQ7" s="293"/>
      <c r="BVR7" s="293"/>
      <c r="BVS7" s="293"/>
      <c r="BVT7" s="293"/>
      <c r="BVU7" s="293"/>
      <c r="BVV7" s="293"/>
      <c r="BVW7" s="293"/>
      <c r="BVX7" s="293"/>
      <c r="BVY7" s="293"/>
      <c r="BVZ7" s="293"/>
      <c r="BWA7" s="293"/>
      <c r="BWB7" s="293"/>
      <c r="BWC7" s="293"/>
      <c r="BWD7" s="293"/>
      <c r="BWE7" s="293"/>
      <c r="BWF7" s="293"/>
      <c r="BWG7" s="293"/>
      <c r="BWH7" s="293"/>
      <c r="BWI7" s="293"/>
      <c r="BWJ7" s="293"/>
      <c r="BWK7" s="293"/>
      <c r="BWL7" s="293"/>
      <c r="BWM7" s="293"/>
      <c r="BWN7" s="293"/>
      <c r="BWO7" s="293"/>
      <c r="BWP7" s="293"/>
      <c r="BWQ7" s="293"/>
      <c r="BWR7" s="293"/>
      <c r="BWS7" s="293"/>
      <c r="BWT7" s="293"/>
      <c r="BWU7" s="293"/>
      <c r="BWV7" s="293"/>
      <c r="BWW7" s="293"/>
      <c r="BWX7" s="293"/>
      <c r="BWY7" s="293"/>
      <c r="BWZ7" s="293"/>
      <c r="BXA7" s="293"/>
      <c r="BXB7" s="293"/>
      <c r="BXC7" s="293"/>
      <c r="BXD7" s="293"/>
      <c r="BXE7" s="293"/>
      <c r="BXF7" s="293"/>
      <c r="BXG7" s="293"/>
      <c r="BXH7" s="293"/>
      <c r="BXI7" s="293"/>
      <c r="BXJ7" s="293"/>
      <c r="BXK7" s="293"/>
      <c r="BXL7" s="293"/>
      <c r="BXM7" s="293"/>
      <c r="BXN7" s="293"/>
      <c r="BXO7" s="293"/>
      <c r="BXP7" s="293"/>
      <c r="BXQ7" s="293"/>
      <c r="BXR7" s="293"/>
      <c r="BXS7" s="293"/>
      <c r="BXT7" s="293"/>
      <c r="BXU7" s="293"/>
      <c r="BXV7" s="293"/>
      <c r="BXW7" s="293"/>
      <c r="BXX7" s="293"/>
      <c r="BXY7" s="293"/>
      <c r="BXZ7" s="293"/>
      <c r="BYA7" s="293"/>
      <c r="BYB7" s="293"/>
      <c r="BYC7" s="293"/>
      <c r="BYD7" s="293"/>
      <c r="BYE7" s="293"/>
      <c r="BYF7" s="293"/>
      <c r="BYG7" s="293"/>
      <c r="BYH7" s="293"/>
      <c r="BYI7" s="293"/>
      <c r="BYJ7" s="293"/>
      <c r="BYK7" s="293"/>
      <c r="BYL7" s="293"/>
      <c r="BYM7" s="293"/>
      <c r="BYN7" s="293"/>
      <c r="BYO7" s="293"/>
      <c r="BYP7" s="293"/>
      <c r="BYQ7" s="293"/>
      <c r="BYR7" s="293"/>
      <c r="BYS7" s="293"/>
      <c r="BYT7" s="293"/>
      <c r="BYU7" s="293"/>
      <c r="BYV7" s="293"/>
      <c r="BYW7" s="293"/>
      <c r="BYX7" s="293"/>
      <c r="BYY7" s="293"/>
      <c r="BYZ7" s="293"/>
      <c r="BZA7" s="293"/>
      <c r="BZB7" s="293"/>
      <c r="BZC7" s="293"/>
      <c r="BZD7" s="293"/>
      <c r="BZE7" s="293"/>
      <c r="BZF7" s="293"/>
      <c r="BZG7" s="293"/>
      <c r="BZH7" s="293"/>
      <c r="BZI7" s="293"/>
      <c r="BZJ7" s="293"/>
      <c r="BZK7" s="293"/>
      <c r="BZL7" s="293"/>
      <c r="BZM7" s="293"/>
      <c r="BZN7" s="293"/>
      <c r="BZO7" s="293"/>
      <c r="BZP7" s="293"/>
      <c r="BZQ7" s="293"/>
      <c r="BZR7" s="293"/>
      <c r="BZS7" s="293"/>
      <c r="BZT7" s="293"/>
      <c r="BZU7" s="293"/>
      <c r="BZV7" s="293"/>
      <c r="BZW7" s="293"/>
      <c r="BZX7" s="293"/>
      <c r="BZY7" s="293"/>
      <c r="BZZ7" s="293"/>
      <c r="CAA7" s="293"/>
      <c r="CAB7" s="293"/>
      <c r="CAC7" s="293"/>
      <c r="CAD7" s="293"/>
      <c r="CAE7" s="293"/>
      <c r="CAF7" s="293"/>
      <c r="CAG7" s="293"/>
      <c r="CAH7" s="293"/>
      <c r="CAI7" s="293"/>
      <c r="CAJ7" s="293"/>
      <c r="CAK7" s="293"/>
      <c r="CAL7" s="293"/>
      <c r="CAM7" s="293"/>
      <c r="CAN7" s="293"/>
      <c r="CAO7" s="293"/>
      <c r="CAP7" s="293"/>
      <c r="CAQ7" s="293"/>
      <c r="CAR7" s="293"/>
      <c r="CAS7" s="293"/>
      <c r="CAT7" s="293"/>
      <c r="CAU7" s="293"/>
      <c r="CAV7" s="293"/>
      <c r="CAW7" s="293"/>
      <c r="CAX7" s="293"/>
      <c r="CAY7" s="293"/>
      <c r="CAZ7" s="293"/>
      <c r="CBA7" s="293"/>
      <c r="CBB7" s="293"/>
      <c r="CBC7" s="293"/>
      <c r="CBD7" s="293"/>
      <c r="CBE7" s="293"/>
      <c r="CBF7" s="293"/>
      <c r="CBG7" s="293"/>
      <c r="CBH7" s="293"/>
      <c r="CBI7" s="293"/>
      <c r="CBJ7" s="293"/>
      <c r="CBK7" s="293"/>
      <c r="CBL7" s="293"/>
      <c r="CBM7" s="293"/>
      <c r="CBN7" s="293"/>
      <c r="CBO7" s="293"/>
      <c r="CBP7" s="293"/>
      <c r="CBQ7" s="293"/>
      <c r="CBR7" s="293"/>
      <c r="CBS7" s="293"/>
      <c r="CBT7" s="293"/>
      <c r="CBU7" s="293"/>
      <c r="CBV7" s="293"/>
      <c r="CBW7" s="293"/>
      <c r="CBX7" s="293"/>
      <c r="CBY7" s="293"/>
      <c r="CBZ7" s="293"/>
      <c r="CCA7" s="293"/>
      <c r="CCB7" s="293"/>
      <c r="CCC7" s="293"/>
      <c r="CCD7" s="293"/>
      <c r="CCE7" s="293"/>
      <c r="CCF7" s="293"/>
      <c r="CCG7" s="293"/>
      <c r="CCH7" s="293"/>
      <c r="CCI7" s="293"/>
      <c r="CCJ7" s="293"/>
      <c r="CCK7" s="293"/>
      <c r="CCL7" s="293"/>
      <c r="CCM7" s="293"/>
      <c r="CCN7" s="293"/>
      <c r="CCO7" s="293"/>
      <c r="CCP7" s="293"/>
      <c r="CCQ7" s="293"/>
      <c r="CCR7" s="293"/>
      <c r="CCS7" s="293"/>
      <c r="CCT7" s="293"/>
      <c r="CCU7" s="293"/>
      <c r="CCV7" s="293"/>
      <c r="CCW7" s="293"/>
      <c r="CCX7" s="293"/>
      <c r="CCY7" s="293"/>
      <c r="CCZ7" s="293"/>
      <c r="CDA7" s="293"/>
      <c r="CDB7" s="293"/>
      <c r="CDC7" s="293"/>
      <c r="CDD7" s="293"/>
      <c r="CDE7" s="293"/>
      <c r="CDF7" s="293"/>
      <c r="CDG7" s="293"/>
      <c r="CDH7" s="293"/>
      <c r="CDI7" s="293"/>
      <c r="CDJ7" s="293"/>
      <c r="CDK7" s="293"/>
      <c r="CDL7" s="293"/>
      <c r="CDM7" s="293"/>
      <c r="CDN7" s="293"/>
      <c r="CDO7" s="293"/>
      <c r="CDP7" s="293"/>
      <c r="CDQ7" s="293"/>
      <c r="CDR7" s="293"/>
      <c r="CDS7" s="293"/>
      <c r="CDT7" s="293"/>
      <c r="CDU7" s="293"/>
      <c r="CDV7" s="293"/>
      <c r="CDW7" s="293"/>
      <c r="CDX7" s="293"/>
      <c r="CDY7" s="293"/>
      <c r="CDZ7" s="293"/>
      <c r="CEA7" s="293"/>
      <c r="CEB7" s="293"/>
      <c r="CEC7" s="293"/>
      <c r="CED7" s="293"/>
      <c r="CEE7" s="293"/>
      <c r="CEF7" s="293"/>
      <c r="CEG7" s="293"/>
      <c r="CEH7" s="293"/>
      <c r="CEI7" s="293"/>
      <c r="CEJ7" s="293"/>
      <c r="CEK7" s="293"/>
      <c r="CEL7" s="293"/>
      <c r="CEM7" s="293"/>
      <c r="CEN7" s="293"/>
      <c r="CEO7" s="293"/>
      <c r="CEP7" s="293"/>
      <c r="CEQ7" s="293"/>
      <c r="CER7" s="293"/>
      <c r="CES7" s="293"/>
      <c r="CET7" s="293"/>
      <c r="CEU7" s="293"/>
      <c r="CEV7" s="293"/>
      <c r="CEW7" s="293"/>
      <c r="CEX7" s="293"/>
      <c r="CEY7" s="293"/>
      <c r="CEZ7" s="293"/>
      <c r="CFA7" s="293"/>
      <c r="CFB7" s="293"/>
      <c r="CFC7" s="293"/>
      <c r="CFD7" s="293"/>
      <c r="CFE7" s="293"/>
      <c r="CFF7" s="293"/>
      <c r="CFG7" s="293"/>
      <c r="CFH7" s="293"/>
      <c r="CFI7" s="293"/>
      <c r="CFJ7" s="293"/>
      <c r="CFK7" s="293"/>
      <c r="CFL7" s="293"/>
      <c r="CFM7" s="293"/>
      <c r="CFN7" s="293"/>
      <c r="CFO7" s="293"/>
      <c r="CFP7" s="293"/>
      <c r="CFQ7" s="293"/>
      <c r="CFR7" s="293"/>
      <c r="CFS7" s="293"/>
      <c r="CFT7" s="293"/>
      <c r="CFU7" s="293"/>
      <c r="CFV7" s="293"/>
      <c r="CFW7" s="293"/>
      <c r="CFX7" s="293"/>
      <c r="CFY7" s="293"/>
      <c r="CFZ7" s="293"/>
      <c r="CGA7" s="293"/>
      <c r="CGB7" s="293"/>
      <c r="CGC7" s="293"/>
      <c r="CGD7" s="293"/>
      <c r="CGE7" s="293"/>
      <c r="CGF7" s="293"/>
      <c r="CGG7" s="293"/>
      <c r="CGH7" s="293"/>
      <c r="CGI7" s="293"/>
      <c r="CGJ7" s="293"/>
      <c r="CGK7" s="293"/>
      <c r="CGL7" s="293"/>
      <c r="CGM7" s="293"/>
      <c r="CGN7" s="293"/>
      <c r="CGO7" s="293"/>
      <c r="CGP7" s="293"/>
      <c r="CGQ7" s="293"/>
      <c r="CGR7" s="293"/>
      <c r="CGS7" s="293"/>
      <c r="CGT7" s="293"/>
      <c r="CGU7" s="293"/>
      <c r="CGV7" s="293"/>
      <c r="CGW7" s="293"/>
      <c r="CGX7" s="293"/>
      <c r="CGY7" s="293"/>
      <c r="CGZ7" s="293"/>
      <c r="CHA7" s="293"/>
      <c r="CHB7" s="293"/>
      <c r="CHC7" s="293"/>
      <c r="CHD7" s="293"/>
      <c r="CHE7" s="293"/>
      <c r="CHF7" s="293"/>
      <c r="CHG7" s="293"/>
      <c r="CHH7" s="293"/>
      <c r="CHI7" s="293"/>
      <c r="CHJ7" s="293"/>
      <c r="CHK7" s="293"/>
      <c r="CHL7" s="293"/>
      <c r="CHM7" s="293"/>
      <c r="CHN7" s="293"/>
      <c r="CHO7" s="293"/>
      <c r="CHP7" s="293"/>
      <c r="CHQ7" s="293"/>
      <c r="CHR7" s="293"/>
      <c r="CHS7" s="293"/>
      <c r="CHT7" s="293"/>
      <c r="CHU7" s="293"/>
      <c r="CHV7" s="293"/>
      <c r="CHW7" s="293"/>
      <c r="CHX7" s="293"/>
      <c r="CHY7" s="293"/>
      <c r="CHZ7" s="293"/>
      <c r="CIA7" s="293"/>
      <c r="CIB7" s="293"/>
      <c r="CIC7" s="293"/>
      <c r="CID7" s="293"/>
      <c r="CIE7" s="293"/>
      <c r="CIF7" s="293"/>
      <c r="CIG7" s="293"/>
      <c r="CIH7" s="293"/>
      <c r="CII7" s="293"/>
      <c r="CIJ7" s="293"/>
      <c r="CIK7" s="293"/>
      <c r="CIL7" s="293"/>
      <c r="CIM7" s="293"/>
      <c r="CIN7" s="293"/>
      <c r="CIO7" s="293"/>
      <c r="CIP7" s="293"/>
      <c r="CIQ7" s="293"/>
      <c r="CIR7" s="293"/>
      <c r="CIS7" s="293"/>
      <c r="CIT7" s="293"/>
      <c r="CIU7" s="293"/>
      <c r="CIV7" s="293"/>
      <c r="CIW7" s="293"/>
      <c r="CIX7" s="293"/>
      <c r="CIY7" s="293"/>
      <c r="CIZ7" s="293"/>
      <c r="CJA7" s="293"/>
      <c r="CJB7" s="293"/>
      <c r="CJC7" s="293"/>
      <c r="CJD7" s="293"/>
      <c r="CJE7" s="293"/>
      <c r="CJF7" s="293"/>
      <c r="CJG7" s="293"/>
      <c r="CJH7" s="293"/>
      <c r="CJI7" s="293"/>
      <c r="CJJ7" s="293"/>
      <c r="CJK7" s="293"/>
      <c r="CJL7" s="293"/>
      <c r="CJM7" s="293"/>
      <c r="CJN7" s="293"/>
      <c r="CJO7" s="293"/>
      <c r="CJP7" s="293"/>
      <c r="CJQ7" s="293"/>
      <c r="CJR7" s="293"/>
      <c r="CJS7" s="293"/>
      <c r="CJT7" s="293"/>
      <c r="CJU7" s="293"/>
      <c r="CJV7" s="293"/>
      <c r="CJW7" s="293"/>
      <c r="CJX7" s="293"/>
      <c r="CJY7" s="293"/>
      <c r="CJZ7" s="293"/>
      <c r="CKA7" s="293"/>
      <c r="CKB7" s="293"/>
      <c r="CKC7" s="293"/>
      <c r="CKD7" s="293"/>
      <c r="CKE7" s="293"/>
      <c r="CKF7" s="293"/>
      <c r="CKG7" s="293"/>
      <c r="CKH7" s="293"/>
      <c r="CKI7" s="293"/>
      <c r="CKJ7" s="293"/>
      <c r="CKK7" s="293"/>
      <c r="CKL7" s="293"/>
      <c r="CKM7" s="293"/>
      <c r="CKN7" s="293"/>
      <c r="CKO7" s="293"/>
      <c r="CKP7" s="293"/>
      <c r="CKQ7" s="293"/>
      <c r="CKR7" s="293"/>
      <c r="CKS7" s="293"/>
      <c r="CKT7" s="293"/>
      <c r="CKU7" s="293"/>
      <c r="CKV7" s="293"/>
      <c r="CKW7" s="293"/>
      <c r="CKX7" s="293"/>
      <c r="CKY7" s="293"/>
      <c r="CKZ7" s="293"/>
      <c r="CLA7" s="293"/>
      <c r="CLB7" s="293"/>
      <c r="CLC7" s="293"/>
      <c r="CLD7" s="293"/>
      <c r="CLE7" s="293"/>
      <c r="CLF7" s="293"/>
      <c r="CLG7" s="293"/>
      <c r="CLH7" s="293"/>
      <c r="CLI7" s="293"/>
      <c r="CLJ7" s="293"/>
      <c r="CLK7" s="293"/>
      <c r="CLL7" s="293"/>
      <c r="CLM7" s="293"/>
      <c r="CLN7" s="293"/>
      <c r="CLO7" s="293"/>
      <c r="CLP7" s="293"/>
      <c r="CLQ7" s="293"/>
      <c r="CLR7" s="293"/>
      <c r="CLS7" s="293"/>
      <c r="CLT7" s="293"/>
      <c r="CLU7" s="293"/>
      <c r="CLV7" s="293"/>
      <c r="CLW7" s="293"/>
      <c r="CLX7" s="293"/>
      <c r="CLY7" s="293"/>
      <c r="CLZ7" s="293"/>
      <c r="CMA7" s="293"/>
      <c r="CMB7" s="293"/>
      <c r="CMC7" s="293"/>
      <c r="CMD7" s="293"/>
      <c r="CME7" s="293"/>
      <c r="CMF7" s="293"/>
      <c r="CMG7" s="293"/>
      <c r="CMH7" s="293"/>
      <c r="CMI7" s="293"/>
      <c r="CMJ7" s="293"/>
      <c r="CMK7" s="293"/>
      <c r="CML7" s="293"/>
      <c r="CMM7" s="293"/>
      <c r="CMN7" s="293"/>
      <c r="CMO7" s="293"/>
      <c r="CMP7" s="293"/>
      <c r="CMQ7" s="293"/>
      <c r="CMR7" s="293"/>
      <c r="CMS7" s="293"/>
      <c r="CMT7" s="293"/>
      <c r="CMU7" s="293"/>
      <c r="CMV7" s="293"/>
      <c r="CMW7" s="293"/>
      <c r="CMX7" s="293"/>
      <c r="CMY7" s="293"/>
      <c r="CMZ7" s="293"/>
      <c r="CNA7" s="293"/>
      <c r="CNB7" s="293"/>
      <c r="CNC7" s="293"/>
      <c r="CND7" s="293"/>
      <c r="CNE7" s="293"/>
      <c r="CNF7" s="293"/>
      <c r="CNG7" s="293"/>
      <c r="CNH7" s="293"/>
      <c r="CNI7" s="293"/>
      <c r="CNJ7" s="293"/>
      <c r="CNK7" s="293"/>
      <c r="CNL7" s="293"/>
      <c r="CNM7" s="293"/>
      <c r="CNN7" s="293"/>
      <c r="CNO7" s="293"/>
      <c r="CNP7" s="293"/>
      <c r="CNQ7" s="293"/>
      <c r="CNR7" s="293"/>
      <c r="CNS7" s="293"/>
      <c r="CNT7" s="293"/>
      <c r="CNU7" s="293"/>
      <c r="CNV7" s="293"/>
      <c r="CNW7" s="293"/>
      <c r="CNX7" s="293"/>
      <c r="CNY7" s="293"/>
      <c r="CNZ7" s="293"/>
      <c r="COA7" s="293"/>
      <c r="COB7" s="293"/>
      <c r="COC7" s="293"/>
      <c r="COD7" s="293"/>
      <c r="COE7" s="293"/>
      <c r="COF7" s="293"/>
      <c r="COG7" s="293"/>
      <c r="COH7" s="293"/>
      <c r="COI7" s="293"/>
      <c r="COJ7" s="293"/>
      <c r="COK7" s="293"/>
      <c r="COL7" s="293"/>
      <c r="COM7" s="293"/>
      <c r="CON7" s="293"/>
      <c r="COO7" s="293"/>
      <c r="COP7" s="293"/>
      <c r="COQ7" s="293"/>
      <c r="COR7" s="293"/>
      <c r="COS7" s="293"/>
      <c r="COT7" s="293"/>
      <c r="COU7" s="293"/>
      <c r="COV7" s="293"/>
      <c r="COW7" s="293"/>
      <c r="COX7" s="293"/>
      <c r="COY7" s="293"/>
      <c r="COZ7" s="293"/>
      <c r="CPA7" s="293"/>
      <c r="CPB7" s="293"/>
      <c r="CPC7" s="293"/>
      <c r="CPD7" s="293"/>
      <c r="CPE7" s="293"/>
      <c r="CPF7" s="293"/>
      <c r="CPG7" s="293"/>
      <c r="CPH7" s="293"/>
      <c r="CPI7" s="293"/>
      <c r="CPJ7" s="293"/>
      <c r="CPK7" s="293"/>
      <c r="CPL7" s="293"/>
      <c r="CPM7" s="293"/>
      <c r="CPN7" s="293"/>
      <c r="CPO7" s="293"/>
      <c r="CPP7" s="293"/>
      <c r="CPQ7" s="293"/>
      <c r="CPR7" s="293"/>
      <c r="CPS7" s="293"/>
      <c r="CPT7" s="293"/>
      <c r="CPU7" s="293"/>
      <c r="CPV7" s="293"/>
      <c r="CPW7" s="293"/>
      <c r="CPX7" s="293"/>
      <c r="CPY7" s="293"/>
      <c r="CPZ7" s="293"/>
      <c r="CQA7" s="293"/>
      <c r="CQB7" s="293"/>
      <c r="CQC7" s="293"/>
      <c r="CQD7" s="293"/>
      <c r="CQE7" s="293"/>
      <c r="CQF7" s="293"/>
      <c r="CQG7" s="293"/>
      <c r="CQH7" s="293"/>
      <c r="CQI7" s="293"/>
      <c r="CQJ7" s="293"/>
      <c r="CQK7" s="293"/>
      <c r="CQL7" s="293"/>
      <c r="CQM7" s="293"/>
      <c r="CQN7" s="293"/>
      <c r="CQO7" s="293"/>
      <c r="CQP7" s="293"/>
      <c r="CQQ7" s="293"/>
      <c r="CQR7" s="293"/>
      <c r="CQS7" s="293"/>
      <c r="CQT7" s="293"/>
      <c r="CQU7" s="293"/>
      <c r="CQV7" s="293"/>
      <c r="CQW7" s="293"/>
      <c r="CQX7" s="293"/>
      <c r="CQY7" s="293"/>
      <c r="CQZ7" s="293"/>
      <c r="CRA7" s="293"/>
      <c r="CRB7" s="293"/>
      <c r="CRC7" s="293"/>
      <c r="CRD7" s="293"/>
      <c r="CRE7" s="293"/>
      <c r="CRF7" s="293"/>
      <c r="CRG7" s="293"/>
      <c r="CRH7" s="293"/>
      <c r="CRI7" s="293"/>
      <c r="CRJ7" s="293"/>
      <c r="CRK7" s="293"/>
      <c r="CRL7" s="293"/>
      <c r="CRM7" s="293"/>
      <c r="CRN7" s="293"/>
      <c r="CRO7" s="293"/>
      <c r="CRP7" s="293"/>
      <c r="CRQ7" s="293"/>
      <c r="CRR7" s="293"/>
      <c r="CRS7" s="293"/>
      <c r="CRT7" s="293"/>
      <c r="CRU7" s="293"/>
      <c r="CRV7" s="293"/>
      <c r="CRW7" s="293"/>
      <c r="CRX7" s="293"/>
      <c r="CRY7" s="293"/>
      <c r="CRZ7" s="293"/>
      <c r="CSA7" s="293"/>
      <c r="CSB7" s="293"/>
      <c r="CSC7" s="293"/>
      <c r="CSD7" s="293"/>
      <c r="CSE7" s="293"/>
      <c r="CSF7" s="293"/>
      <c r="CSG7" s="293"/>
      <c r="CSH7" s="293"/>
      <c r="CSI7" s="293"/>
      <c r="CSJ7" s="293"/>
      <c r="CSK7" s="293"/>
      <c r="CSL7" s="293"/>
      <c r="CSM7" s="293"/>
      <c r="CSN7" s="293"/>
      <c r="CSO7" s="293"/>
      <c r="CSP7" s="293"/>
      <c r="CSQ7" s="293"/>
      <c r="CSR7" s="293"/>
      <c r="CSS7" s="293"/>
      <c r="CST7" s="293"/>
      <c r="CSU7" s="293"/>
      <c r="CSV7" s="293"/>
      <c r="CSW7" s="293"/>
      <c r="CSX7" s="293"/>
      <c r="CSY7" s="293"/>
      <c r="CSZ7" s="293"/>
      <c r="CTA7" s="293"/>
      <c r="CTB7" s="293"/>
      <c r="CTC7" s="293"/>
      <c r="CTD7" s="293"/>
      <c r="CTE7" s="293"/>
      <c r="CTF7" s="293"/>
      <c r="CTG7" s="293"/>
      <c r="CTH7" s="293"/>
      <c r="CTI7" s="293"/>
      <c r="CTJ7" s="293"/>
      <c r="CTK7" s="293"/>
      <c r="CTL7" s="293"/>
      <c r="CTM7" s="293"/>
      <c r="CTN7" s="293"/>
      <c r="CTO7" s="293"/>
      <c r="CTP7" s="293"/>
      <c r="CTQ7" s="293"/>
      <c r="CTR7" s="293"/>
      <c r="CTS7" s="293"/>
      <c r="CTT7" s="293"/>
      <c r="CTU7" s="293"/>
      <c r="CTV7" s="293"/>
      <c r="CTW7" s="293"/>
      <c r="CTX7" s="293"/>
      <c r="CTY7" s="293"/>
      <c r="CTZ7" s="293"/>
      <c r="CUA7" s="293"/>
      <c r="CUB7" s="293"/>
      <c r="CUC7" s="293"/>
      <c r="CUD7" s="293"/>
      <c r="CUE7" s="293"/>
      <c r="CUF7" s="293"/>
      <c r="CUG7" s="293"/>
      <c r="CUH7" s="293"/>
      <c r="CUI7" s="293"/>
      <c r="CUJ7" s="293"/>
      <c r="CUK7" s="293"/>
      <c r="CUL7" s="293"/>
      <c r="CUM7" s="293"/>
      <c r="CUN7" s="293"/>
      <c r="CUO7" s="293"/>
      <c r="CUP7" s="293"/>
      <c r="CUQ7" s="293"/>
      <c r="CUR7" s="293"/>
      <c r="CUS7" s="293"/>
      <c r="CUT7" s="293"/>
      <c r="CUU7" s="293"/>
      <c r="CUV7" s="293"/>
      <c r="CUW7" s="293"/>
      <c r="CUX7" s="293"/>
      <c r="CUY7" s="293"/>
      <c r="CUZ7" s="293"/>
      <c r="CVA7" s="293"/>
      <c r="CVB7" s="293"/>
      <c r="CVC7" s="293"/>
      <c r="CVD7" s="293"/>
      <c r="CVE7" s="293"/>
      <c r="CVF7" s="293"/>
      <c r="CVG7" s="293"/>
      <c r="CVH7" s="293"/>
      <c r="CVI7" s="293"/>
      <c r="CVJ7" s="293"/>
      <c r="CVK7" s="293"/>
      <c r="CVL7" s="293"/>
      <c r="CVM7" s="293"/>
      <c r="CVN7" s="293"/>
      <c r="CVO7" s="293"/>
      <c r="CVP7" s="293"/>
      <c r="CVQ7" s="293"/>
      <c r="CVR7" s="293"/>
      <c r="CVS7" s="293"/>
      <c r="CVT7" s="293"/>
      <c r="CVU7" s="293"/>
      <c r="CVV7" s="293"/>
      <c r="CVW7" s="293"/>
      <c r="CVX7" s="293"/>
      <c r="CVY7" s="293"/>
      <c r="CVZ7" s="293"/>
      <c r="CWA7" s="293"/>
      <c r="CWB7" s="293"/>
      <c r="CWC7" s="293"/>
      <c r="CWD7" s="293"/>
      <c r="CWE7" s="293"/>
      <c r="CWF7" s="293"/>
      <c r="CWG7" s="293"/>
      <c r="CWH7" s="293"/>
      <c r="CWI7" s="293"/>
      <c r="CWJ7" s="293"/>
      <c r="CWK7" s="293"/>
      <c r="CWL7" s="293"/>
      <c r="CWM7" s="293"/>
      <c r="CWN7" s="293"/>
      <c r="CWO7" s="293"/>
      <c r="CWP7" s="293"/>
      <c r="CWQ7" s="293"/>
      <c r="CWR7" s="293"/>
      <c r="CWS7" s="293"/>
      <c r="CWT7" s="293"/>
      <c r="CWU7" s="293"/>
      <c r="CWV7" s="293"/>
      <c r="CWW7" s="293"/>
      <c r="CWX7" s="293"/>
      <c r="CWY7" s="293"/>
      <c r="CWZ7" s="293"/>
      <c r="CXA7" s="293"/>
      <c r="CXB7" s="293"/>
      <c r="CXC7" s="293"/>
      <c r="CXD7" s="293"/>
      <c r="CXE7" s="293"/>
      <c r="CXF7" s="293"/>
      <c r="CXG7" s="293"/>
      <c r="CXH7" s="293"/>
      <c r="CXI7" s="293"/>
      <c r="CXJ7" s="293"/>
      <c r="CXK7" s="293"/>
      <c r="CXL7" s="293"/>
      <c r="CXM7" s="293"/>
      <c r="CXN7" s="293"/>
      <c r="CXO7" s="293"/>
      <c r="CXP7" s="293"/>
      <c r="CXQ7" s="293"/>
      <c r="CXR7" s="293"/>
      <c r="CXS7" s="293"/>
      <c r="CXT7" s="293"/>
      <c r="CXU7" s="293"/>
      <c r="CXV7" s="293"/>
      <c r="CXW7" s="293"/>
      <c r="CXX7" s="293"/>
      <c r="CXY7" s="293"/>
      <c r="CXZ7" s="293"/>
      <c r="CYA7" s="293"/>
      <c r="CYB7" s="293"/>
      <c r="CYC7" s="293"/>
      <c r="CYD7" s="293"/>
      <c r="CYE7" s="293"/>
      <c r="CYF7" s="293"/>
      <c r="CYG7" s="293"/>
      <c r="CYH7" s="293"/>
      <c r="CYI7" s="293"/>
      <c r="CYJ7" s="293"/>
      <c r="CYK7" s="293"/>
      <c r="CYL7" s="293"/>
      <c r="CYM7" s="293"/>
      <c r="CYN7" s="293"/>
      <c r="CYO7" s="293"/>
      <c r="CYP7" s="293"/>
      <c r="CYQ7" s="293"/>
      <c r="CYR7" s="293"/>
      <c r="CYS7" s="293"/>
      <c r="CYT7" s="293"/>
      <c r="CYU7" s="293"/>
      <c r="CYV7" s="293"/>
      <c r="CYW7" s="293"/>
      <c r="CYX7" s="293"/>
      <c r="CYY7" s="293"/>
      <c r="CYZ7" s="293"/>
      <c r="CZA7" s="293"/>
      <c r="CZB7" s="293"/>
      <c r="CZC7" s="293"/>
      <c r="CZD7" s="293"/>
      <c r="CZE7" s="293"/>
      <c r="CZF7" s="293"/>
      <c r="CZG7" s="293"/>
      <c r="CZH7" s="293"/>
      <c r="CZI7" s="293"/>
      <c r="CZJ7" s="293"/>
      <c r="CZK7" s="293"/>
      <c r="CZL7" s="293"/>
      <c r="CZM7" s="293"/>
      <c r="CZN7" s="293"/>
      <c r="CZO7" s="293"/>
      <c r="CZP7" s="293"/>
      <c r="CZQ7" s="293"/>
      <c r="CZR7" s="293"/>
      <c r="CZS7" s="293"/>
      <c r="CZT7" s="293"/>
      <c r="CZU7" s="293"/>
      <c r="CZV7" s="293"/>
      <c r="CZW7" s="293"/>
      <c r="CZX7" s="293"/>
      <c r="CZY7" s="293"/>
      <c r="CZZ7" s="293"/>
      <c r="DAA7" s="293"/>
      <c r="DAB7" s="293"/>
      <c r="DAC7" s="293"/>
      <c r="DAD7" s="293"/>
      <c r="DAE7" s="293"/>
      <c r="DAF7" s="293"/>
      <c r="DAG7" s="293"/>
      <c r="DAH7" s="293"/>
      <c r="DAI7" s="293"/>
      <c r="DAJ7" s="293"/>
      <c r="DAK7" s="293"/>
      <c r="DAL7" s="293"/>
      <c r="DAM7" s="293"/>
      <c r="DAN7" s="293"/>
      <c r="DAO7" s="293"/>
      <c r="DAP7" s="293"/>
      <c r="DAQ7" s="293"/>
      <c r="DAR7" s="293"/>
      <c r="DAS7" s="293"/>
      <c r="DAT7" s="293"/>
      <c r="DAU7" s="293"/>
      <c r="DAV7" s="293"/>
      <c r="DAW7" s="293"/>
      <c r="DAX7" s="293"/>
      <c r="DAY7" s="293"/>
      <c r="DAZ7" s="293"/>
      <c r="DBA7" s="293"/>
      <c r="DBB7" s="293"/>
      <c r="DBC7" s="293"/>
      <c r="DBD7" s="293"/>
      <c r="DBE7" s="293"/>
      <c r="DBF7" s="293"/>
      <c r="DBG7" s="293"/>
      <c r="DBH7" s="293"/>
      <c r="DBI7" s="293"/>
      <c r="DBJ7" s="293"/>
      <c r="DBK7" s="293"/>
      <c r="DBL7" s="293"/>
      <c r="DBM7" s="293"/>
      <c r="DBN7" s="293"/>
      <c r="DBO7" s="293"/>
      <c r="DBP7" s="293"/>
      <c r="DBQ7" s="293"/>
      <c r="DBR7" s="293"/>
      <c r="DBS7" s="293"/>
      <c r="DBT7" s="293"/>
      <c r="DBU7" s="293"/>
      <c r="DBV7" s="293"/>
      <c r="DBW7" s="293"/>
      <c r="DBX7" s="293"/>
      <c r="DBY7" s="293"/>
      <c r="DBZ7" s="293"/>
      <c r="DCA7" s="293"/>
      <c r="DCB7" s="293"/>
      <c r="DCC7" s="293"/>
      <c r="DCD7" s="293"/>
      <c r="DCE7" s="293"/>
      <c r="DCF7" s="293"/>
      <c r="DCG7" s="293"/>
      <c r="DCH7" s="293"/>
      <c r="DCI7" s="293"/>
      <c r="DCJ7" s="293"/>
      <c r="DCK7" s="293"/>
      <c r="DCL7" s="293"/>
      <c r="DCM7" s="293"/>
      <c r="DCN7" s="293"/>
      <c r="DCO7" s="293"/>
      <c r="DCP7" s="293"/>
      <c r="DCQ7" s="293"/>
      <c r="DCR7" s="293"/>
      <c r="DCS7" s="293"/>
      <c r="DCT7" s="293"/>
      <c r="DCU7" s="293"/>
      <c r="DCV7" s="293"/>
      <c r="DCW7" s="293"/>
      <c r="DCX7" s="293"/>
      <c r="DCY7" s="293"/>
      <c r="DCZ7" s="293"/>
      <c r="DDA7" s="293"/>
      <c r="DDB7" s="293"/>
      <c r="DDC7" s="293"/>
      <c r="DDD7" s="293"/>
      <c r="DDE7" s="293"/>
      <c r="DDF7" s="293"/>
      <c r="DDG7" s="293"/>
      <c r="DDH7" s="293"/>
      <c r="DDI7" s="293"/>
      <c r="DDJ7" s="293"/>
      <c r="DDK7" s="293"/>
      <c r="DDL7" s="293"/>
      <c r="DDM7" s="293"/>
      <c r="DDN7" s="293"/>
      <c r="DDO7" s="293"/>
      <c r="DDP7" s="293"/>
      <c r="DDQ7" s="293"/>
      <c r="DDR7" s="293"/>
      <c r="DDS7" s="293"/>
      <c r="DDT7" s="293"/>
      <c r="DDU7" s="293"/>
      <c r="DDV7" s="293"/>
      <c r="DDW7" s="293"/>
      <c r="DDX7" s="293"/>
      <c r="DDY7" s="293"/>
      <c r="DDZ7" s="293"/>
      <c r="DEA7" s="293"/>
      <c r="DEB7" s="293"/>
      <c r="DEC7" s="293"/>
      <c r="DED7" s="293"/>
      <c r="DEE7" s="293"/>
      <c r="DEF7" s="293"/>
      <c r="DEG7" s="293"/>
      <c r="DEH7" s="293"/>
      <c r="DEI7" s="293"/>
      <c r="DEJ7" s="293"/>
      <c r="DEK7" s="293"/>
      <c r="DEL7" s="293"/>
      <c r="DEM7" s="293"/>
      <c r="DEN7" s="293"/>
      <c r="DEO7" s="293"/>
      <c r="DEP7" s="293"/>
      <c r="DEQ7" s="293"/>
      <c r="DER7" s="293"/>
      <c r="DES7" s="293"/>
      <c r="DET7" s="293"/>
      <c r="DEU7" s="293"/>
      <c r="DEV7" s="293"/>
      <c r="DEW7" s="293"/>
      <c r="DEX7" s="293"/>
      <c r="DEY7" s="293"/>
      <c r="DEZ7" s="293"/>
      <c r="DFA7" s="293"/>
      <c r="DFB7" s="293"/>
      <c r="DFC7" s="293"/>
      <c r="DFD7" s="293"/>
      <c r="DFE7" s="293"/>
      <c r="DFF7" s="293"/>
      <c r="DFG7" s="293"/>
      <c r="DFH7" s="293"/>
      <c r="DFI7" s="293"/>
      <c r="DFJ7" s="293"/>
      <c r="DFK7" s="293"/>
      <c r="DFL7" s="293"/>
      <c r="DFM7" s="293"/>
      <c r="DFN7" s="293"/>
      <c r="DFO7" s="293"/>
      <c r="DFP7" s="293"/>
      <c r="DFQ7" s="293"/>
      <c r="DFR7" s="293"/>
      <c r="DFS7" s="293"/>
      <c r="DFT7" s="293"/>
      <c r="DFU7" s="293"/>
      <c r="DFV7" s="293"/>
      <c r="DFW7" s="293"/>
      <c r="DFX7" s="293"/>
      <c r="DFY7" s="293"/>
      <c r="DFZ7" s="293"/>
      <c r="DGA7" s="293"/>
      <c r="DGB7" s="293"/>
      <c r="DGC7" s="293"/>
      <c r="DGD7" s="293"/>
      <c r="DGE7" s="293"/>
      <c r="DGF7" s="293"/>
      <c r="DGG7" s="293"/>
      <c r="DGH7" s="293"/>
      <c r="DGI7" s="293"/>
      <c r="DGJ7" s="293"/>
      <c r="DGK7" s="293"/>
      <c r="DGL7" s="293"/>
      <c r="DGM7" s="293"/>
      <c r="DGN7" s="293"/>
      <c r="DGO7" s="293"/>
      <c r="DGP7" s="293"/>
      <c r="DGQ7" s="293"/>
      <c r="DGR7" s="293"/>
      <c r="DGS7" s="293"/>
      <c r="DGT7" s="293"/>
      <c r="DGU7" s="293"/>
      <c r="DGV7" s="293"/>
      <c r="DGW7" s="293"/>
      <c r="DGX7" s="293"/>
      <c r="DGY7" s="293"/>
      <c r="DGZ7" s="293"/>
      <c r="DHA7" s="293"/>
      <c r="DHB7" s="293"/>
      <c r="DHC7" s="293"/>
      <c r="DHD7" s="293"/>
      <c r="DHE7" s="293"/>
      <c r="DHF7" s="293"/>
      <c r="DHG7" s="293"/>
      <c r="DHH7" s="293"/>
      <c r="DHI7" s="293"/>
      <c r="DHJ7" s="293"/>
      <c r="DHK7" s="293"/>
      <c r="DHL7" s="293"/>
      <c r="DHM7" s="293"/>
      <c r="DHN7" s="293"/>
      <c r="DHO7" s="293"/>
      <c r="DHP7" s="293"/>
      <c r="DHQ7" s="293"/>
      <c r="DHR7" s="293"/>
      <c r="DHS7" s="293"/>
      <c r="DHT7" s="293"/>
      <c r="DHU7" s="293"/>
      <c r="DHV7" s="293"/>
      <c r="DHW7" s="293"/>
      <c r="DHX7" s="293"/>
      <c r="DHY7" s="293"/>
      <c r="DHZ7" s="293"/>
      <c r="DIA7" s="293"/>
      <c r="DIB7" s="293"/>
      <c r="DIC7" s="293"/>
      <c r="DID7" s="293"/>
      <c r="DIE7" s="293"/>
      <c r="DIF7" s="293"/>
      <c r="DIG7" s="293"/>
      <c r="DIH7" s="293"/>
      <c r="DII7" s="293"/>
      <c r="DIJ7" s="293"/>
      <c r="DIK7" s="293"/>
      <c r="DIL7" s="293"/>
      <c r="DIM7" s="293"/>
      <c r="DIN7" s="293"/>
      <c r="DIO7" s="293"/>
      <c r="DIP7" s="293"/>
      <c r="DIQ7" s="293"/>
      <c r="DIR7" s="293"/>
      <c r="DIS7" s="293"/>
      <c r="DIT7" s="293"/>
      <c r="DIU7" s="293"/>
      <c r="DIV7" s="293"/>
      <c r="DIW7" s="293"/>
      <c r="DIX7" s="293"/>
      <c r="DIY7" s="293"/>
      <c r="DIZ7" s="293"/>
      <c r="DJA7" s="293"/>
      <c r="DJB7" s="293"/>
      <c r="DJC7" s="293"/>
      <c r="DJD7" s="293"/>
      <c r="DJE7" s="293"/>
      <c r="DJF7" s="293"/>
      <c r="DJG7" s="293"/>
      <c r="DJH7" s="293"/>
      <c r="DJI7" s="293"/>
      <c r="DJJ7" s="293"/>
      <c r="DJK7" s="293"/>
      <c r="DJL7" s="293"/>
      <c r="DJM7" s="293"/>
      <c r="DJN7" s="293"/>
      <c r="DJO7" s="293"/>
      <c r="DJP7" s="293"/>
      <c r="DJQ7" s="293"/>
      <c r="DJR7" s="293"/>
      <c r="DJS7" s="293"/>
      <c r="DJT7" s="293"/>
      <c r="DJU7" s="293"/>
      <c r="DJV7" s="293"/>
      <c r="DJW7" s="293"/>
      <c r="DJX7" s="293"/>
      <c r="DJY7" s="293"/>
      <c r="DJZ7" s="293"/>
      <c r="DKA7" s="293"/>
      <c r="DKB7" s="293"/>
      <c r="DKC7" s="293"/>
      <c r="DKD7" s="293"/>
      <c r="DKE7" s="293"/>
      <c r="DKF7" s="293"/>
      <c r="DKG7" s="293"/>
      <c r="DKH7" s="293"/>
      <c r="DKI7" s="293"/>
      <c r="DKJ7" s="293"/>
      <c r="DKK7" s="293"/>
      <c r="DKL7" s="293"/>
      <c r="DKM7" s="293"/>
      <c r="DKN7" s="293"/>
      <c r="DKO7" s="293"/>
      <c r="DKP7" s="293"/>
      <c r="DKQ7" s="293"/>
      <c r="DKR7" s="293"/>
      <c r="DKS7" s="293"/>
      <c r="DKT7" s="293"/>
      <c r="DKU7" s="293"/>
      <c r="DKV7" s="293"/>
      <c r="DKW7" s="293"/>
      <c r="DKX7" s="293"/>
      <c r="DKY7" s="293"/>
      <c r="DKZ7" s="293"/>
      <c r="DLA7" s="293"/>
      <c r="DLB7" s="293"/>
      <c r="DLC7" s="293"/>
      <c r="DLD7" s="293"/>
      <c r="DLE7" s="293"/>
      <c r="DLF7" s="293"/>
      <c r="DLG7" s="293"/>
      <c r="DLH7" s="293"/>
      <c r="DLI7" s="293"/>
      <c r="DLJ7" s="293"/>
      <c r="DLK7" s="293"/>
      <c r="DLL7" s="293"/>
      <c r="DLM7" s="293"/>
      <c r="DLN7" s="293"/>
      <c r="DLO7" s="293"/>
      <c r="DLP7" s="293"/>
      <c r="DLQ7" s="293"/>
      <c r="DLR7" s="293"/>
      <c r="DLS7" s="293"/>
      <c r="DLT7" s="293"/>
      <c r="DLU7" s="293"/>
      <c r="DLV7" s="293"/>
      <c r="DLW7" s="293"/>
      <c r="DLX7" s="293"/>
      <c r="DLY7" s="293"/>
      <c r="DLZ7" s="293"/>
      <c r="DMA7" s="293"/>
      <c r="DMB7" s="293"/>
      <c r="DMC7" s="293"/>
      <c r="DMD7" s="293"/>
      <c r="DME7" s="293"/>
      <c r="DMF7" s="293"/>
      <c r="DMG7" s="293"/>
      <c r="DMH7" s="293"/>
      <c r="DMI7" s="293"/>
      <c r="DMJ7" s="293"/>
      <c r="DMK7" s="293"/>
      <c r="DML7" s="293"/>
      <c r="DMM7" s="293"/>
      <c r="DMN7" s="293"/>
      <c r="DMO7" s="293"/>
      <c r="DMP7" s="293"/>
      <c r="DMQ7" s="293"/>
      <c r="DMR7" s="293"/>
      <c r="DMS7" s="293"/>
      <c r="DMT7" s="293"/>
      <c r="DMU7" s="293"/>
      <c r="DMV7" s="293"/>
      <c r="DMW7" s="293"/>
      <c r="DMX7" s="293"/>
      <c r="DMY7" s="293"/>
      <c r="DMZ7" s="293"/>
      <c r="DNA7" s="293"/>
      <c r="DNB7" s="293"/>
      <c r="DNC7" s="293"/>
      <c r="DND7" s="293"/>
      <c r="DNE7" s="293"/>
      <c r="DNF7" s="293"/>
      <c r="DNG7" s="293"/>
      <c r="DNH7" s="293"/>
      <c r="DNI7" s="293"/>
      <c r="DNJ7" s="293"/>
      <c r="DNK7" s="293"/>
      <c r="DNL7" s="293"/>
      <c r="DNM7" s="293"/>
      <c r="DNN7" s="293"/>
      <c r="DNO7" s="293"/>
      <c r="DNP7" s="293"/>
      <c r="DNQ7" s="293"/>
      <c r="DNR7" s="293"/>
      <c r="DNS7" s="293"/>
      <c r="DNT7" s="293"/>
      <c r="DNU7" s="293"/>
      <c r="DNV7" s="293"/>
      <c r="DNW7" s="293"/>
      <c r="DNX7" s="293"/>
      <c r="DNY7" s="293"/>
      <c r="DNZ7" s="293"/>
      <c r="DOA7" s="293"/>
      <c r="DOB7" s="293"/>
      <c r="DOC7" s="293"/>
      <c r="DOD7" s="293"/>
      <c r="DOE7" s="293"/>
      <c r="DOF7" s="293"/>
      <c r="DOG7" s="293"/>
      <c r="DOH7" s="293"/>
      <c r="DOI7" s="293"/>
      <c r="DOJ7" s="293"/>
      <c r="DOK7" s="293"/>
      <c r="DOL7" s="293"/>
      <c r="DOM7" s="293"/>
      <c r="DON7" s="293"/>
      <c r="DOO7" s="293"/>
      <c r="DOP7" s="293"/>
      <c r="DOQ7" s="293"/>
      <c r="DOR7" s="293"/>
      <c r="DOS7" s="293"/>
      <c r="DOT7" s="293"/>
      <c r="DOU7" s="293"/>
      <c r="DOV7" s="293"/>
      <c r="DOW7" s="293"/>
      <c r="DOX7" s="293"/>
      <c r="DOY7" s="293"/>
      <c r="DOZ7" s="293"/>
      <c r="DPA7" s="293"/>
      <c r="DPB7" s="293"/>
      <c r="DPC7" s="293"/>
      <c r="DPD7" s="293"/>
      <c r="DPE7" s="293"/>
      <c r="DPF7" s="293"/>
      <c r="DPG7" s="293"/>
      <c r="DPH7" s="293"/>
      <c r="DPI7" s="293"/>
      <c r="DPJ7" s="293"/>
      <c r="DPK7" s="293"/>
      <c r="DPL7" s="293"/>
      <c r="DPM7" s="293"/>
      <c r="DPN7" s="293"/>
      <c r="DPO7" s="293"/>
      <c r="DPP7" s="293"/>
      <c r="DPQ7" s="293"/>
      <c r="DPR7" s="293"/>
      <c r="DPS7" s="293"/>
      <c r="DPT7" s="293"/>
      <c r="DPU7" s="293"/>
      <c r="DPV7" s="293"/>
      <c r="DPW7" s="293"/>
      <c r="DPX7" s="293"/>
      <c r="DPY7" s="293"/>
      <c r="DPZ7" s="293"/>
      <c r="DQA7" s="293"/>
      <c r="DQB7" s="293"/>
      <c r="DQC7" s="293"/>
      <c r="DQD7" s="293"/>
      <c r="DQE7" s="293"/>
      <c r="DQF7" s="293"/>
      <c r="DQG7" s="293"/>
      <c r="DQH7" s="293"/>
      <c r="DQI7" s="293"/>
      <c r="DQJ7" s="293"/>
      <c r="DQK7" s="293"/>
      <c r="DQL7" s="293"/>
      <c r="DQM7" s="293"/>
      <c r="DQN7" s="293"/>
      <c r="DQO7" s="293"/>
      <c r="DQP7" s="293"/>
      <c r="DQQ7" s="293"/>
      <c r="DQR7" s="293"/>
      <c r="DQS7" s="293"/>
      <c r="DQT7" s="293"/>
      <c r="DQU7" s="293"/>
      <c r="DQV7" s="293"/>
      <c r="DQW7" s="293"/>
      <c r="DQX7" s="293"/>
      <c r="DQY7" s="293"/>
      <c r="DQZ7" s="293"/>
      <c r="DRA7" s="293"/>
      <c r="DRB7" s="293"/>
      <c r="DRC7" s="293"/>
      <c r="DRD7" s="293"/>
      <c r="DRE7" s="293"/>
      <c r="DRF7" s="293"/>
      <c r="DRG7" s="293"/>
      <c r="DRH7" s="293"/>
      <c r="DRI7" s="293"/>
      <c r="DRJ7" s="293"/>
      <c r="DRK7" s="293"/>
      <c r="DRL7" s="293"/>
      <c r="DRM7" s="293"/>
      <c r="DRN7" s="293"/>
      <c r="DRO7" s="293"/>
      <c r="DRP7" s="293"/>
      <c r="DRQ7" s="293"/>
      <c r="DRR7" s="293"/>
      <c r="DRS7" s="293"/>
      <c r="DRT7" s="293"/>
      <c r="DRU7" s="293"/>
      <c r="DRV7" s="293"/>
      <c r="DRW7" s="293"/>
      <c r="DRX7" s="293"/>
      <c r="DRY7" s="293"/>
      <c r="DRZ7" s="293"/>
      <c r="DSA7" s="293"/>
      <c r="DSB7" s="293"/>
      <c r="DSC7" s="293"/>
      <c r="DSD7" s="293"/>
      <c r="DSE7" s="293"/>
      <c r="DSF7" s="293"/>
      <c r="DSG7" s="293"/>
      <c r="DSH7" s="293"/>
      <c r="DSI7" s="293"/>
      <c r="DSJ7" s="293"/>
      <c r="DSK7" s="293"/>
      <c r="DSL7" s="293"/>
      <c r="DSM7" s="293"/>
      <c r="DSN7" s="293"/>
      <c r="DSO7" s="293"/>
      <c r="DSP7" s="293"/>
      <c r="DSQ7" s="293"/>
      <c r="DSR7" s="293"/>
      <c r="DSS7" s="293"/>
      <c r="DST7" s="293"/>
      <c r="DSU7" s="293"/>
      <c r="DSV7" s="293"/>
      <c r="DSW7" s="293"/>
      <c r="DSX7" s="293"/>
      <c r="DSY7" s="293"/>
      <c r="DSZ7" s="293"/>
      <c r="DTA7" s="293"/>
      <c r="DTB7" s="293"/>
      <c r="DTC7" s="293"/>
      <c r="DTD7" s="293"/>
      <c r="DTE7" s="293"/>
      <c r="DTF7" s="293"/>
      <c r="DTG7" s="293"/>
      <c r="DTH7" s="293"/>
      <c r="DTI7" s="293"/>
      <c r="DTJ7" s="293"/>
      <c r="DTK7" s="293"/>
      <c r="DTL7" s="293"/>
      <c r="DTM7" s="293"/>
      <c r="DTN7" s="293"/>
      <c r="DTO7" s="293"/>
      <c r="DTP7" s="293"/>
      <c r="DTQ7" s="293"/>
      <c r="DTR7" s="293"/>
      <c r="DTS7" s="293"/>
      <c r="DTT7" s="293"/>
      <c r="DTU7" s="293"/>
      <c r="DTV7" s="293"/>
      <c r="DTW7" s="293"/>
      <c r="DTX7" s="293"/>
      <c r="DTY7" s="293"/>
      <c r="DTZ7" s="293"/>
      <c r="DUA7" s="293"/>
      <c r="DUB7" s="293"/>
      <c r="DUC7" s="293"/>
      <c r="DUD7" s="293"/>
      <c r="DUE7" s="293"/>
      <c r="DUF7" s="293"/>
      <c r="DUG7" s="293"/>
      <c r="DUH7" s="293"/>
      <c r="DUI7" s="293"/>
      <c r="DUJ7" s="293"/>
      <c r="DUK7" s="293"/>
      <c r="DUL7" s="293"/>
      <c r="DUM7" s="293"/>
      <c r="DUN7" s="293"/>
      <c r="DUO7" s="293"/>
      <c r="DUP7" s="293"/>
      <c r="DUQ7" s="293"/>
      <c r="DUR7" s="293"/>
      <c r="DUS7" s="293"/>
      <c r="DUT7" s="293"/>
      <c r="DUU7" s="293"/>
      <c r="DUV7" s="293"/>
      <c r="DUW7" s="293"/>
      <c r="DUX7" s="293"/>
      <c r="DUY7" s="293"/>
      <c r="DUZ7" s="293"/>
      <c r="DVA7" s="293"/>
      <c r="DVB7" s="293"/>
      <c r="DVC7" s="293"/>
      <c r="DVD7" s="293"/>
      <c r="DVE7" s="293"/>
      <c r="DVF7" s="293"/>
      <c r="DVG7" s="293"/>
      <c r="DVH7" s="293"/>
      <c r="DVI7" s="293"/>
      <c r="DVJ7" s="293"/>
      <c r="DVK7" s="293"/>
      <c r="DVL7" s="293"/>
      <c r="DVM7" s="293"/>
      <c r="DVN7" s="293"/>
      <c r="DVO7" s="293"/>
      <c r="DVP7" s="293"/>
      <c r="DVQ7" s="293"/>
      <c r="DVR7" s="293"/>
      <c r="DVS7" s="293"/>
      <c r="DVT7" s="293"/>
      <c r="DVU7" s="293"/>
      <c r="DVV7" s="293"/>
      <c r="DVW7" s="293"/>
      <c r="DVX7" s="293"/>
      <c r="DVY7" s="293"/>
      <c r="DVZ7" s="293"/>
      <c r="DWA7" s="293"/>
      <c r="DWB7" s="293"/>
      <c r="DWC7" s="293"/>
      <c r="DWD7" s="293"/>
      <c r="DWE7" s="293"/>
      <c r="DWF7" s="293"/>
      <c r="DWG7" s="293"/>
      <c r="DWH7" s="293"/>
      <c r="DWI7" s="293"/>
      <c r="DWJ7" s="293"/>
      <c r="DWK7" s="293"/>
      <c r="DWL7" s="293"/>
      <c r="DWM7" s="293"/>
      <c r="DWN7" s="293"/>
      <c r="DWO7" s="293"/>
      <c r="DWP7" s="293"/>
      <c r="DWQ7" s="293"/>
      <c r="DWR7" s="293"/>
      <c r="DWS7" s="293"/>
      <c r="DWT7" s="293"/>
      <c r="DWU7" s="293"/>
      <c r="DWV7" s="293"/>
      <c r="DWW7" s="293"/>
      <c r="DWX7" s="293"/>
      <c r="DWY7" s="293"/>
      <c r="DWZ7" s="293"/>
      <c r="DXA7" s="293"/>
      <c r="DXB7" s="293"/>
      <c r="DXC7" s="293"/>
      <c r="DXD7" s="293"/>
      <c r="DXE7" s="293"/>
      <c r="DXF7" s="293"/>
      <c r="DXG7" s="293"/>
      <c r="DXH7" s="293"/>
      <c r="DXI7" s="293"/>
      <c r="DXJ7" s="293"/>
      <c r="DXK7" s="293"/>
      <c r="DXL7" s="293"/>
      <c r="DXM7" s="293"/>
      <c r="DXN7" s="293"/>
      <c r="DXO7" s="293"/>
      <c r="DXP7" s="293"/>
      <c r="DXQ7" s="293"/>
      <c r="DXR7" s="293"/>
      <c r="DXS7" s="293"/>
      <c r="DXT7" s="293"/>
      <c r="DXU7" s="293"/>
      <c r="DXV7" s="293"/>
      <c r="DXW7" s="293"/>
      <c r="DXX7" s="293"/>
      <c r="DXY7" s="293"/>
      <c r="DXZ7" s="293"/>
      <c r="DYA7" s="293"/>
      <c r="DYB7" s="293"/>
      <c r="DYC7" s="293"/>
      <c r="DYD7" s="293"/>
      <c r="DYE7" s="293"/>
      <c r="DYF7" s="293"/>
      <c r="DYG7" s="293"/>
      <c r="DYH7" s="293"/>
      <c r="DYI7" s="293"/>
      <c r="DYJ7" s="293"/>
      <c r="DYK7" s="293"/>
      <c r="DYL7" s="293"/>
      <c r="DYM7" s="293"/>
      <c r="DYN7" s="293"/>
      <c r="DYO7" s="293"/>
      <c r="DYP7" s="293"/>
      <c r="DYQ7" s="293"/>
      <c r="DYR7" s="293"/>
      <c r="DYS7" s="293"/>
      <c r="DYT7" s="293"/>
      <c r="DYU7" s="293"/>
      <c r="DYV7" s="293"/>
      <c r="DYW7" s="293"/>
      <c r="DYX7" s="293"/>
      <c r="DYY7" s="293"/>
      <c r="DYZ7" s="293"/>
      <c r="DZA7" s="293"/>
      <c r="DZB7" s="293"/>
      <c r="DZC7" s="293"/>
      <c r="DZD7" s="293"/>
      <c r="DZE7" s="293"/>
      <c r="DZF7" s="293"/>
      <c r="DZG7" s="293"/>
      <c r="DZH7" s="293"/>
      <c r="DZI7" s="293"/>
      <c r="DZJ7" s="293"/>
      <c r="DZK7" s="293"/>
      <c r="DZL7" s="293"/>
      <c r="DZM7" s="293"/>
      <c r="DZN7" s="293"/>
      <c r="DZO7" s="293"/>
      <c r="DZP7" s="293"/>
      <c r="DZQ7" s="293"/>
      <c r="DZR7" s="293"/>
      <c r="DZS7" s="293"/>
      <c r="DZT7" s="293"/>
      <c r="DZU7" s="293"/>
      <c r="DZV7" s="293"/>
      <c r="DZW7" s="293"/>
      <c r="DZX7" s="293"/>
      <c r="DZY7" s="293"/>
      <c r="DZZ7" s="293"/>
      <c r="EAA7" s="293"/>
      <c r="EAB7" s="293"/>
      <c r="EAC7" s="293"/>
      <c r="EAD7" s="293"/>
      <c r="EAE7" s="293"/>
      <c r="EAF7" s="293"/>
      <c r="EAG7" s="293"/>
      <c r="EAH7" s="293"/>
      <c r="EAI7" s="293"/>
      <c r="EAJ7" s="293"/>
      <c r="EAK7" s="293"/>
      <c r="EAL7" s="293"/>
      <c r="EAM7" s="293"/>
      <c r="EAN7" s="293"/>
      <c r="EAO7" s="293"/>
      <c r="EAP7" s="293"/>
      <c r="EAQ7" s="293"/>
      <c r="EAR7" s="293"/>
      <c r="EAS7" s="293"/>
      <c r="EAT7" s="293"/>
      <c r="EAU7" s="293"/>
      <c r="EAV7" s="293"/>
      <c r="EAW7" s="293"/>
      <c r="EAX7" s="293"/>
      <c r="EAY7" s="293"/>
      <c r="EAZ7" s="293"/>
      <c r="EBA7" s="293"/>
      <c r="EBB7" s="293"/>
      <c r="EBC7" s="293"/>
      <c r="EBD7" s="293"/>
      <c r="EBE7" s="293"/>
      <c r="EBF7" s="293"/>
      <c r="EBG7" s="293"/>
      <c r="EBH7" s="293"/>
      <c r="EBI7" s="293"/>
      <c r="EBJ7" s="293"/>
      <c r="EBK7" s="293"/>
      <c r="EBL7" s="293"/>
      <c r="EBM7" s="293"/>
      <c r="EBN7" s="293"/>
      <c r="EBO7" s="293"/>
      <c r="EBP7" s="293"/>
      <c r="EBQ7" s="293"/>
      <c r="EBR7" s="293"/>
      <c r="EBS7" s="293"/>
      <c r="EBT7" s="293"/>
      <c r="EBU7" s="293"/>
      <c r="EBV7" s="293"/>
      <c r="EBW7" s="293"/>
      <c r="EBX7" s="293"/>
      <c r="EBY7" s="293"/>
      <c r="EBZ7" s="293"/>
      <c r="ECA7" s="293"/>
      <c r="ECB7" s="293"/>
      <c r="ECC7" s="293"/>
      <c r="ECD7" s="293"/>
      <c r="ECE7" s="293"/>
      <c r="ECF7" s="293"/>
      <c r="ECG7" s="293"/>
      <c r="ECH7" s="293"/>
      <c r="ECI7" s="293"/>
      <c r="ECJ7" s="293"/>
      <c r="ECK7" s="293"/>
      <c r="ECL7" s="293"/>
      <c r="ECM7" s="293"/>
      <c r="ECN7" s="293"/>
      <c r="ECO7" s="293"/>
      <c r="ECP7" s="293"/>
      <c r="ECQ7" s="293"/>
      <c r="ECR7" s="293"/>
      <c r="ECS7" s="293"/>
      <c r="ECT7" s="293"/>
      <c r="ECU7" s="293"/>
      <c r="ECV7" s="293"/>
      <c r="ECW7" s="293"/>
      <c r="ECX7" s="293"/>
      <c r="ECY7" s="293"/>
      <c r="ECZ7" s="293"/>
      <c r="EDA7" s="293"/>
      <c r="EDB7" s="293"/>
      <c r="EDC7" s="293"/>
      <c r="EDD7" s="293"/>
      <c r="EDE7" s="293"/>
      <c r="EDF7" s="293"/>
      <c r="EDG7" s="293"/>
      <c r="EDH7" s="293"/>
      <c r="EDI7" s="293"/>
      <c r="EDJ7" s="293"/>
      <c r="EDK7" s="293"/>
      <c r="EDL7" s="293"/>
      <c r="EDM7" s="293"/>
      <c r="EDN7" s="293"/>
      <c r="EDO7" s="293"/>
      <c r="EDP7" s="293"/>
      <c r="EDQ7" s="293"/>
      <c r="EDR7" s="293"/>
      <c r="EDS7" s="293"/>
      <c r="EDT7" s="293"/>
      <c r="EDU7" s="293"/>
      <c r="EDV7" s="293"/>
      <c r="EDW7" s="293"/>
      <c r="EDX7" s="293"/>
      <c r="EDY7" s="293"/>
      <c r="EDZ7" s="293"/>
      <c r="EEA7" s="293"/>
      <c r="EEB7" s="293"/>
      <c r="EEC7" s="293"/>
      <c r="EED7" s="293"/>
      <c r="EEE7" s="293"/>
      <c r="EEF7" s="293"/>
      <c r="EEG7" s="293"/>
      <c r="EEH7" s="293"/>
      <c r="EEI7" s="293"/>
      <c r="EEJ7" s="293"/>
      <c r="EEK7" s="293"/>
      <c r="EEL7" s="293"/>
      <c r="EEM7" s="293"/>
      <c r="EEN7" s="293"/>
      <c r="EEO7" s="293"/>
      <c r="EEP7" s="293"/>
      <c r="EEQ7" s="293"/>
      <c r="EER7" s="293"/>
      <c r="EES7" s="293"/>
      <c r="EET7" s="293"/>
      <c r="EEU7" s="293"/>
      <c r="EEV7" s="293"/>
      <c r="EEW7" s="293"/>
      <c r="EEX7" s="293"/>
      <c r="EEY7" s="293"/>
      <c r="EEZ7" s="293"/>
      <c r="EFA7" s="293"/>
      <c r="EFB7" s="293"/>
      <c r="EFC7" s="293"/>
      <c r="EFD7" s="293"/>
      <c r="EFE7" s="293"/>
      <c r="EFF7" s="293"/>
      <c r="EFG7" s="293"/>
      <c r="EFH7" s="293"/>
      <c r="EFI7" s="293"/>
      <c r="EFJ7" s="293"/>
      <c r="EFK7" s="293"/>
      <c r="EFL7" s="293"/>
      <c r="EFM7" s="293"/>
      <c r="EFN7" s="293"/>
      <c r="EFO7" s="293"/>
      <c r="EFP7" s="293"/>
      <c r="EFQ7" s="293"/>
      <c r="EFR7" s="293"/>
      <c r="EFS7" s="293"/>
      <c r="EFT7" s="293"/>
      <c r="EFU7" s="293"/>
      <c r="EFV7" s="293"/>
      <c r="EFW7" s="293"/>
      <c r="EFX7" s="293"/>
      <c r="EFY7" s="293"/>
      <c r="EFZ7" s="293"/>
      <c r="EGA7" s="293"/>
      <c r="EGB7" s="293"/>
      <c r="EGC7" s="293"/>
      <c r="EGD7" s="293"/>
      <c r="EGE7" s="293"/>
      <c r="EGF7" s="293"/>
      <c r="EGG7" s="293"/>
      <c r="EGH7" s="293"/>
      <c r="EGI7" s="293"/>
      <c r="EGJ7" s="293"/>
      <c r="EGK7" s="293"/>
      <c r="EGL7" s="293"/>
      <c r="EGM7" s="293"/>
      <c r="EGN7" s="293"/>
      <c r="EGO7" s="293"/>
      <c r="EGP7" s="293"/>
      <c r="EGQ7" s="293"/>
      <c r="EGR7" s="293"/>
      <c r="EGS7" s="293"/>
      <c r="EGT7" s="293"/>
      <c r="EGU7" s="293"/>
      <c r="EGV7" s="293"/>
      <c r="EGW7" s="293"/>
      <c r="EGX7" s="293"/>
      <c r="EGY7" s="293"/>
      <c r="EGZ7" s="293"/>
      <c r="EHA7" s="293"/>
      <c r="EHB7" s="293"/>
      <c r="EHC7" s="293"/>
      <c r="EHD7" s="293"/>
      <c r="EHE7" s="293"/>
      <c r="EHF7" s="293"/>
      <c r="EHG7" s="293"/>
      <c r="EHH7" s="293"/>
      <c r="EHI7" s="293"/>
      <c r="EHJ7" s="293"/>
      <c r="EHK7" s="293"/>
      <c r="EHL7" s="293"/>
      <c r="EHM7" s="293"/>
      <c r="EHN7" s="293"/>
      <c r="EHO7" s="293"/>
      <c r="EHP7" s="293"/>
      <c r="EHQ7" s="293"/>
      <c r="EHR7" s="293"/>
      <c r="EHS7" s="293"/>
      <c r="EHT7" s="293"/>
      <c r="EHU7" s="293"/>
      <c r="EHV7" s="293"/>
      <c r="EHW7" s="293"/>
      <c r="EHX7" s="293"/>
      <c r="EHY7" s="293"/>
      <c r="EHZ7" s="293"/>
      <c r="EIA7" s="293"/>
      <c r="EIB7" s="293"/>
      <c r="EIC7" s="293"/>
      <c r="EID7" s="293"/>
      <c r="EIE7" s="293"/>
      <c r="EIF7" s="293"/>
      <c r="EIG7" s="293"/>
      <c r="EIH7" s="293"/>
      <c r="EII7" s="293"/>
      <c r="EIJ7" s="293"/>
      <c r="EIK7" s="293"/>
      <c r="EIL7" s="293"/>
      <c r="EIM7" s="293"/>
      <c r="EIN7" s="293"/>
      <c r="EIO7" s="293"/>
      <c r="EIP7" s="293"/>
      <c r="EIQ7" s="293"/>
      <c r="EIR7" s="293"/>
      <c r="EIS7" s="293"/>
      <c r="EIT7" s="293"/>
      <c r="EIU7" s="293"/>
      <c r="EIV7" s="293"/>
      <c r="EIW7" s="293"/>
      <c r="EIX7" s="293"/>
      <c r="EIY7" s="293"/>
      <c r="EIZ7" s="293"/>
      <c r="EJA7" s="293"/>
      <c r="EJB7" s="293"/>
      <c r="EJC7" s="293"/>
      <c r="EJD7" s="293"/>
      <c r="EJE7" s="293"/>
      <c r="EJF7" s="293"/>
      <c r="EJG7" s="293"/>
      <c r="EJH7" s="293"/>
      <c r="EJI7" s="293"/>
      <c r="EJJ7" s="293"/>
      <c r="EJK7" s="293"/>
      <c r="EJL7" s="293"/>
      <c r="EJM7" s="293"/>
      <c r="EJN7" s="293"/>
      <c r="EJO7" s="293"/>
      <c r="EJP7" s="293"/>
      <c r="EJQ7" s="293"/>
      <c r="EJR7" s="293"/>
      <c r="EJS7" s="293"/>
      <c r="EJT7" s="293"/>
      <c r="EJU7" s="293"/>
      <c r="EJV7" s="293"/>
      <c r="EJW7" s="293"/>
      <c r="EJX7" s="293"/>
      <c r="EJY7" s="293"/>
      <c r="EJZ7" s="293"/>
      <c r="EKA7" s="293"/>
      <c r="EKB7" s="293"/>
      <c r="EKC7" s="293"/>
      <c r="EKD7" s="293"/>
      <c r="EKE7" s="293"/>
      <c r="EKF7" s="293"/>
      <c r="EKG7" s="293"/>
      <c r="EKH7" s="293"/>
      <c r="EKI7" s="293"/>
      <c r="EKJ7" s="293"/>
      <c r="EKK7" s="293"/>
      <c r="EKL7" s="293"/>
      <c r="EKM7" s="293"/>
      <c r="EKN7" s="293"/>
      <c r="EKO7" s="293"/>
      <c r="EKP7" s="293"/>
      <c r="EKQ7" s="293"/>
      <c r="EKR7" s="293"/>
      <c r="EKS7" s="293"/>
      <c r="EKT7" s="293"/>
      <c r="EKU7" s="293"/>
      <c r="EKV7" s="293"/>
      <c r="EKW7" s="293"/>
      <c r="EKX7" s="293"/>
      <c r="EKY7" s="293"/>
      <c r="EKZ7" s="293"/>
      <c r="ELA7" s="293"/>
      <c r="ELB7" s="293"/>
      <c r="ELC7" s="293"/>
      <c r="ELD7" s="293"/>
      <c r="ELE7" s="293"/>
      <c r="ELF7" s="293"/>
      <c r="ELG7" s="293"/>
      <c r="ELH7" s="293"/>
      <c r="ELI7" s="293"/>
      <c r="ELJ7" s="293"/>
      <c r="ELK7" s="293"/>
      <c r="ELL7" s="293"/>
      <c r="ELM7" s="293"/>
      <c r="ELN7" s="293"/>
      <c r="ELO7" s="293"/>
      <c r="ELP7" s="293"/>
      <c r="ELQ7" s="293"/>
      <c r="ELR7" s="293"/>
      <c r="ELS7" s="293"/>
      <c r="ELT7" s="293"/>
      <c r="ELU7" s="293"/>
      <c r="ELV7" s="293"/>
      <c r="ELW7" s="293"/>
      <c r="ELX7" s="293"/>
      <c r="ELY7" s="293"/>
      <c r="ELZ7" s="293"/>
      <c r="EMA7" s="293"/>
      <c r="EMB7" s="293"/>
      <c r="EMC7" s="293"/>
      <c r="EMD7" s="293"/>
      <c r="EME7" s="293"/>
      <c r="EMF7" s="293"/>
      <c r="EMG7" s="293"/>
      <c r="EMH7" s="293"/>
      <c r="EMI7" s="293"/>
      <c r="EMJ7" s="293"/>
      <c r="EMK7" s="293"/>
      <c r="EML7" s="293"/>
      <c r="EMM7" s="293"/>
      <c r="EMN7" s="293"/>
      <c r="EMO7" s="293"/>
      <c r="EMP7" s="293"/>
      <c r="EMQ7" s="293"/>
      <c r="EMR7" s="293"/>
      <c r="EMS7" s="293"/>
      <c r="EMT7" s="293"/>
      <c r="EMU7" s="293"/>
      <c r="EMV7" s="293"/>
      <c r="EMW7" s="293"/>
      <c r="EMX7" s="293"/>
      <c r="EMY7" s="293"/>
      <c r="EMZ7" s="293"/>
      <c r="ENA7" s="293"/>
      <c r="ENB7" s="293"/>
      <c r="ENC7" s="293"/>
      <c r="END7" s="293"/>
      <c r="ENE7" s="293"/>
      <c r="ENF7" s="293"/>
      <c r="ENG7" s="293"/>
      <c r="ENH7" s="293"/>
      <c r="ENI7" s="293"/>
      <c r="ENJ7" s="293"/>
      <c r="ENK7" s="293"/>
      <c r="ENL7" s="293"/>
      <c r="ENM7" s="293"/>
      <c r="ENN7" s="293"/>
      <c r="ENO7" s="293"/>
      <c r="ENP7" s="293"/>
      <c r="ENQ7" s="293"/>
      <c r="ENR7" s="293"/>
      <c r="ENS7" s="293"/>
      <c r="ENT7" s="293"/>
      <c r="ENU7" s="293"/>
      <c r="ENV7" s="293"/>
      <c r="ENW7" s="293"/>
      <c r="ENX7" s="293"/>
      <c r="ENY7" s="293"/>
      <c r="ENZ7" s="293"/>
      <c r="EOA7" s="293"/>
      <c r="EOB7" s="293"/>
      <c r="EOC7" s="293"/>
      <c r="EOD7" s="293"/>
      <c r="EOE7" s="293"/>
      <c r="EOF7" s="293"/>
      <c r="EOG7" s="293"/>
      <c r="EOH7" s="293"/>
      <c r="EOI7" s="293"/>
      <c r="EOJ7" s="293"/>
      <c r="EOK7" s="293"/>
      <c r="EOL7" s="293"/>
      <c r="EOM7" s="293"/>
      <c r="EON7" s="293"/>
      <c r="EOO7" s="293"/>
      <c r="EOP7" s="293"/>
      <c r="EOQ7" s="293"/>
      <c r="EOR7" s="293"/>
      <c r="EOS7" s="293"/>
      <c r="EOT7" s="293"/>
      <c r="EOU7" s="293"/>
      <c r="EOV7" s="293"/>
      <c r="EOW7" s="293"/>
      <c r="EOX7" s="293"/>
      <c r="EOY7" s="293"/>
      <c r="EOZ7" s="293"/>
      <c r="EPA7" s="293"/>
      <c r="EPB7" s="293"/>
      <c r="EPC7" s="293"/>
      <c r="EPD7" s="293"/>
      <c r="EPE7" s="293"/>
      <c r="EPF7" s="293"/>
      <c r="EPG7" s="293"/>
      <c r="EPH7" s="293"/>
      <c r="EPI7" s="293"/>
      <c r="EPJ7" s="293"/>
      <c r="EPK7" s="293"/>
      <c r="EPL7" s="293"/>
      <c r="EPM7" s="293"/>
      <c r="EPN7" s="293"/>
      <c r="EPO7" s="293"/>
      <c r="EPP7" s="293"/>
      <c r="EPQ7" s="293"/>
      <c r="EPR7" s="293"/>
      <c r="EPS7" s="293"/>
      <c r="EPT7" s="293"/>
      <c r="EPU7" s="293"/>
      <c r="EPV7" s="293"/>
      <c r="EPW7" s="293"/>
      <c r="EPX7" s="293"/>
      <c r="EPY7" s="293"/>
      <c r="EPZ7" s="293"/>
      <c r="EQA7" s="293"/>
      <c r="EQB7" s="293"/>
      <c r="EQC7" s="293"/>
      <c r="EQD7" s="293"/>
      <c r="EQE7" s="293"/>
      <c r="EQF7" s="293"/>
      <c r="EQG7" s="293"/>
      <c r="EQH7" s="293"/>
      <c r="EQI7" s="293"/>
      <c r="EQJ7" s="293"/>
      <c r="EQK7" s="293"/>
      <c r="EQL7" s="293"/>
      <c r="EQM7" s="293"/>
      <c r="EQN7" s="293"/>
      <c r="EQO7" s="293"/>
      <c r="EQP7" s="293"/>
      <c r="EQQ7" s="293"/>
      <c r="EQR7" s="293"/>
      <c r="EQS7" s="293"/>
      <c r="EQT7" s="293"/>
      <c r="EQU7" s="293"/>
      <c r="EQV7" s="293"/>
      <c r="EQW7" s="293"/>
      <c r="EQX7" s="293"/>
      <c r="EQY7" s="293"/>
      <c r="EQZ7" s="293"/>
      <c r="ERA7" s="293"/>
      <c r="ERB7" s="293"/>
      <c r="ERC7" s="293"/>
      <c r="ERD7" s="293"/>
      <c r="ERE7" s="293"/>
      <c r="ERF7" s="293"/>
      <c r="ERG7" s="293"/>
      <c r="ERH7" s="293"/>
      <c r="ERI7" s="293"/>
      <c r="ERJ7" s="293"/>
      <c r="ERK7" s="293"/>
      <c r="ERL7" s="293"/>
      <c r="ERM7" s="293"/>
      <c r="ERN7" s="293"/>
      <c r="ERO7" s="293"/>
      <c r="ERP7" s="293"/>
      <c r="ERQ7" s="293"/>
      <c r="ERR7" s="293"/>
      <c r="ERS7" s="293"/>
      <c r="ERT7" s="293"/>
      <c r="ERU7" s="293"/>
      <c r="ERV7" s="293"/>
      <c r="ERW7" s="293"/>
      <c r="ERX7" s="293"/>
      <c r="ERY7" s="293"/>
      <c r="ERZ7" s="293"/>
      <c r="ESA7" s="293"/>
      <c r="ESB7" s="293"/>
      <c r="ESC7" s="293"/>
      <c r="ESD7" s="293"/>
      <c r="ESE7" s="293"/>
      <c r="ESF7" s="293"/>
      <c r="ESG7" s="293"/>
      <c r="ESH7" s="293"/>
      <c r="ESI7" s="293"/>
      <c r="ESJ7" s="293"/>
      <c r="ESK7" s="293"/>
      <c r="ESL7" s="293"/>
      <c r="ESM7" s="293"/>
      <c r="ESN7" s="293"/>
      <c r="ESO7" s="293"/>
      <c r="ESP7" s="293"/>
      <c r="ESQ7" s="293"/>
      <c r="ESR7" s="293"/>
      <c r="ESS7" s="293"/>
      <c r="EST7" s="293"/>
      <c r="ESU7" s="293"/>
      <c r="ESV7" s="293"/>
      <c r="ESW7" s="293"/>
      <c r="ESX7" s="293"/>
      <c r="ESY7" s="293"/>
      <c r="ESZ7" s="293"/>
      <c r="ETA7" s="293"/>
      <c r="ETB7" s="293"/>
      <c r="ETC7" s="293"/>
      <c r="ETD7" s="293"/>
      <c r="ETE7" s="293"/>
      <c r="ETF7" s="293"/>
      <c r="ETG7" s="293"/>
      <c r="ETH7" s="293"/>
      <c r="ETI7" s="293"/>
      <c r="ETJ7" s="293"/>
      <c r="ETK7" s="293"/>
      <c r="ETL7" s="293"/>
      <c r="ETM7" s="293"/>
      <c r="ETN7" s="293"/>
      <c r="ETO7" s="293"/>
      <c r="ETP7" s="293"/>
      <c r="ETQ7" s="293"/>
      <c r="ETR7" s="293"/>
      <c r="ETS7" s="293"/>
      <c r="ETT7" s="293"/>
      <c r="ETU7" s="293"/>
      <c r="ETV7" s="293"/>
      <c r="ETW7" s="293"/>
      <c r="ETX7" s="293"/>
      <c r="ETY7" s="293"/>
      <c r="ETZ7" s="293"/>
      <c r="EUA7" s="293"/>
      <c r="EUB7" s="293"/>
      <c r="EUC7" s="293"/>
      <c r="EUD7" s="293"/>
      <c r="EUE7" s="293"/>
      <c r="EUF7" s="293"/>
      <c r="EUG7" s="293"/>
      <c r="EUH7" s="293"/>
      <c r="EUI7" s="293"/>
      <c r="EUJ7" s="293"/>
      <c r="EUK7" s="293"/>
      <c r="EUL7" s="293"/>
      <c r="EUM7" s="293"/>
      <c r="EUN7" s="293"/>
      <c r="EUO7" s="293"/>
      <c r="EUP7" s="293"/>
      <c r="EUQ7" s="293"/>
      <c r="EUR7" s="293"/>
      <c r="EUS7" s="293"/>
      <c r="EUT7" s="293"/>
      <c r="EUU7" s="293"/>
      <c r="EUV7" s="293"/>
      <c r="EUW7" s="293"/>
      <c r="EUX7" s="293"/>
      <c r="EUY7" s="293"/>
      <c r="EUZ7" s="293"/>
      <c r="EVA7" s="293"/>
      <c r="EVB7" s="293"/>
      <c r="EVC7" s="293"/>
      <c r="EVD7" s="293"/>
      <c r="EVE7" s="293"/>
      <c r="EVF7" s="293"/>
      <c r="EVG7" s="293"/>
      <c r="EVH7" s="293"/>
      <c r="EVI7" s="293"/>
      <c r="EVJ7" s="293"/>
      <c r="EVK7" s="293"/>
      <c r="EVL7" s="293"/>
      <c r="EVM7" s="293"/>
      <c r="EVN7" s="293"/>
      <c r="EVO7" s="293"/>
      <c r="EVP7" s="293"/>
      <c r="EVQ7" s="293"/>
      <c r="EVR7" s="293"/>
      <c r="EVS7" s="293"/>
      <c r="EVT7" s="293"/>
      <c r="EVU7" s="293"/>
      <c r="EVV7" s="293"/>
      <c r="EVW7" s="293"/>
      <c r="EVX7" s="293"/>
      <c r="EVY7" s="293"/>
      <c r="EVZ7" s="293"/>
      <c r="EWA7" s="293"/>
      <c r="EWB7" s="293"/>
      <c r="EWC7" s="293"/>
      <c r="EWD7" s="293"/>
      <c r="EWE7" s="293"/>
      <c r="EWF7" s="293"/>
      <c r="EWG7" s="293"/>
      <c r="EWH7" s="293"/>
      <c r="EWI7" s="293"/>
      <c r="EWJ7" s="293"/>
      <c r="EWK7" s="293"/>
      <c r="EWL7" s="293"/>
      <c r="EWM7" s="293"/>
      <c r="EWN7" s="293"/>
      <c r="EWO7" s="293"/>
      <c r="EWP7" s="293"/>
      <c r="EWQ7" s="293"/>
      <c r="EWR7" s="293"/>
      <c r="EWS7" s="293"/>
      <c r="EWT7" s="293"/>
      <c r="EWU7" s="293"/>
      <c r="EWV7" s="293"/>
      <c r="EWW7" s="293"/>
      <c r="EWX7" s="293"/>
      <c r="EWY7" s="293"/>
      <c r="EWZ7" s="293"/>
      <c r="EXA7" s="293"/>
      <c r="EXB7" s="293"/>
      <c r="EXC7" s="293"/>
      <c r="EXD7" s="293"/>
      <c r="EXE7" s="293"/>
      <c r="EXF7" s="293"/>
      <c r="EXG7" s="293"/>
      <c r="EXH7" s="293"/>
      <c r="EXI7" s="293"/>
      <c r="EXJ7" s="293"/>
      <c r="EXK7" s="293"/>
      <c r="EXL7" s="293"/>
      <c r="EXM7" s="293"/>
      <c r="EXN7" s="293"/>
      <c r="EXO7" s="293"/>
      <c r="EXP7" s="293"/>
      <c r="EXQ7" s="293"/>
      <c r="EXR7" s="293"/>
      <c r="EXS7" s="293"/>
      <c r="EXT7" s="293"/>
      <c r="EXU7" s="293"/>
      <c r="EXV7" s="293"/>
      <c r="EXW7" s="293"/>
      <c r="EXX7" s="293"/>
      <c r="EXY7" s="293"/>
      <c r="EXZ7" s="293"/>
      <c r="EYA7" s="293"/>
      <c r="EYB7" s="293"/>
      <c r="EYC7" s="293"/>
      <c r="EYD7" s="293"/>
      <c r="EYE7" s="293"/>
      <c r="EYF7" s="293"/>
      <c r="EYG7" s="293"/>
      <c r="EYH7" s="293"/>
      <c r="EYI7" s="293"/>
      <c r="EYJ7" s="293"/>
      <c r="EYK7" s="293"/>
      <c r="EYL7" s="293"/>
      <c r="EYM7" s="293"/>
      <c r="EYN7" s="293"/>
      <c r="EYO7" s="293"/>
      <c r="EYP7" s="293"/>
      <c r="EYQ7" s="293"/>
      <c r="EYR7" s="293"/>
      <c r="EYS7" s="293"/>
      <c r="EYT7" s="293"/>
      <c r="EYU7" s="293"/>
      <c r="EYV7" s="293"/>
      <c r="EYW7" s="293"/>
      <c r="EYX7" s="293"/>
      <c r="EYY7" s="293"/>
      <c r="EYZ7" s="293"/>
      <c r="EZA7" s="293"/>
      <c r="EZB7" s="293"/>
      <c r="EZC7" s="293"/>
      <c r="EZD7" s="293"/>
      <c r="EZE7" s="293"/>
      <c r="EZF7" s="293"/>
      <c r="EZG7" s="293"/>
      <c r="EZH7" s="293"/>
      <c r="EZI7" s="293"/>
      <c r="EZJ7" s="293"/>
      <c r="EZK7" s="293"/>
      <c r="EZL7" s="293"/>
      <c r="EZM7" s="293"/>
      <c r="EZN7" s="293"/>
      <c r="EZO7" s="293"/>
      <c r="EZP7" s="293"/>
      <c r="EZQ7" s="293"/>
      <c r="EZR7" s="293"/>
      <c r="EZS7" s="293"/>
      <c r="EZT7" s="293"/>
      <c r="EZU7" s="293"/>
      <c r="EZV7" s="293"/>
      <c r="EZW7" s="293"/>
      <c r="EZX7" s="293"/>
      <c r="EZY7" s="293"/>
      <c r="EZZ7" s="293"/>
      <c r="FAA7" s="293"/>
      <c r="FAB7" s="293"/>
      <c r="FAC7" s="293"/>
      <c r="FAD7" s="293"/>
      <c r="FAE7" s="293"/>
      <c r="FAF7" s="293"/>
      <c r="FAG7" s="293"/>
      <c r="FAH7" s="293"/>
      <c r="FAI7" s="293"/>
      <c r="FAJ7" s="293"/>
      <c r="FAK7" s="293"/>
      <c r="FAL7" s="293"/>
      <c r="FAM7" s="293"/>
      <c r="FAN7" s="293"/>
      <c r="FAO7" s="293"/>
      <c r="FAP7" s="293"/>
      <c r="FAQ7" s="293"/>
      <c r="FAR7" s="293"/>
      <c r="FAS7" s="293"/>
      <c r="FAT7" s="293"/>
      <c r="FAU7" s="293"/>
      <c r="FAV7" s="293"/>
      <c r="FAW7" s="293"/>
      <c r="FAX7" s="293"/>
      <c r="FAY7" s="293"/>
      <c r="FAZ7" s="293"/>
      <c r="FBA7" s="293"/>
      <c r="FBB7" s="293"/>
      <c r="FBC7" s="293"/>
      <c r="FBD7" s="293"/>
      <c r="FBE7" s="293"/>
      <c r="FBF7" s="293"/>
      <c r="FBG7" s="293"/>
      <c r="FBH7" s="293"/>
      <c r="FBI7" s="293"/>
      <c r="FBJ7" s="293"/>
      <c r="FBK7" s="293"/>
      <c r="FBL7" s="293"/>
      <c r="FBM7" s="293"/>
      <c r="FBN7" s="293"/>
      <c r="FBO7" s="293"/>
      <c r="FBP7" s="293"/>
      <c r="FBQ7" s="293"/>
      <c r="FBR7" s="293"/>
      <c r="FBS7" s="293"/>
      <c r="FBT7" s="293"/>
      <c r="FBU7" s="293"/>
      <c r="FBV7" s="293"/>
      <c r="FBW7" s="293"/>
      <c r="FBX7" s="293"/>
      <c r="FBY7" s="293"/>
      <c r="FBZ7" s="293"/>
      <c r="FCA7" s="293"/>
      <c r="FCB7" s="293"/>
      <c r="FCC7" s="293"/>
      <c r="FCD7" s="293"/>
      <c r="FCE7" s="293"/>
      <c r="FCF7" s="293"/>
      <c r="FCG7" s="293"/>
      <c r="FCH7" s="293"/>
      <c r="FCI7" s="293"/>
      <c r="FCJ7" s="293"/>
      <c r="FCK7" s="293"/>
      <c r="FCL7" s="293"/>
      <c r="FCM7" s="293"/>
      <c r="FCN7" s="293"/>
      <c r="FCO7" s="293"/>
      <c r="FCP7" s="293"/>
      <c r="FCQ7" s="293"/>
      <c r="FCR7" s="293"/>
      <c r="FCS7" s="293"/>
      <c r="FCT7" s="293"/>
      <c r="FCU7" s="293"/>
      <c r="FCV7" s="293"/>
      <c r="FCW7" s="293"/>
      <c r="FCX7" s="293"/>
      <c r="FCY7" s="293"/>
      <c r="FCZ7" s="293"/>
      <c r="FDA7" s="293"/>
      <c r="FDB7" s="293"/>
      <c r="FDC7" s="293"/>
      <c r="FDD7" s="293"/>
      <c r="FDE7" s="293"/>
      <c r="FDF7" s="293"/>
      <c r="FDG7" s="293"/>
      <c r="FDH7" s="293"/>
      <c r="FDI7" s="293"/>
      <c r="FDJ7" s="293"/>
      <c r="FDK7" s="293"/>
      <c r="FDL7" s="293"/>
      <c r="FDM7" s="293"/>
      <c r="FDN7" s="293"/>
      <c r="FDO7" s="293"/>
      <c r="FDP7" s="293"/>
      <c r="FDQ7" s="293"/>
      <c r="FDR7" s="293"/>
      <c r="FDS7" s="293"/>
      <c r="FDT7" s="293"/>
      <c r="FDU7" s="293"/>
      <c r="FDV7" s="293"/>
      <c r="FDW7" s="293"/>
      <c r="FDX7" s="293"/>
      <c r="FDY7" s="293"/>
      <c r="FDZ7" s="293"/>
      <c r="FEA7" s="293"/>
      <c r="FEB7" s="293"/>
      <c r="FEC7" s="293"/>
      <c r="FED7" s="293"/>
      <c r="FEE7" s="293"/>
      <c r="FEF7" s="293"/>
      <c r="FEG7" s="293"/>
      <c r="FEH7" s="293"/>
      <c r="FEI7" s="293"/>
      <c r="FEJ7" s="293"/>
      <c r="FEK7" s="293"/>
      <c r="FEL7" s="293"/>
      <c r="FEM7" s="293"/>
      <c r="FEN7" s="293"/>
      <c r="FEO7" s="293"/>
      <c r="FEP7" s="293"/>
      <c r="FEQ7" s="293"/>
      <c r="FER7" s="293"/>
      <c r="FES7" s="293"/>
      <c r="FET7" s="293"/>
      <c r="FEU7" s="293"/>
      <c r="FEV7" s="293"/>
      <c r="FEW7" s="293"/>
      <c r="FEX7" s="293"/>
      <c r="FEY7" s="293"/>
      <c r="FEZ7" s="293"/>
      <c r="FFA7" s="293"/>
      <c r="FFB7" s="293"/>
      <c r="FFC7" s="293"/>
      <c r="FFD7" s="293"/>
      <c r="FFE7" s="293"/>
      <c r="FFF7" s="293"/>
      <c r="FFG7" s="293"/>
      <c r="FFH7" s="293"/>
      <c r="FFI7" s="293"/>
      <c r="FFJ7" s="293"/>
      <c r="FFK7" s="293"/>
      <c r="FFL7" s="293"/>
      <c r="FFM7" s="293"/>
      <c r="FFN7" s="293"/>
      <c r="FFO7" s="293"/>
      <c r="FFP7" s="293"/>
      <c r="FFQ7" s="293"/>
      <c r="FFR7" s="293"/>
      <c r="FFS7" s="293"/>
      <c r="FFT7" s="293"/>
      <c r="FFU7" s="293"/>
      <c r="FFV7" s="293"/>
      <c r="FFW7" s="293"/>
      <c r="FFX7" s="293"/>
      <c r="FFY7" s="293"/>
      <c r="FFZ7" s="293"/>
      <c r="FGA7" s="293"/>
      <c r="FGB7" s="293"/>
      <c r="FGC7" s="293"/>
      <c r="FGD7" s="293"/>
      <c r="FGE7" s="293"/>
      <c r="FGF7" s="293"/>
      <c r="FGG7" s="293"/>
      <c r="FGH7" s="293"/>
      <c r="FGI7" s="293"/>
      <c r="FGJ7" s="293"/>
      <c r="FGK7" s="293"/>
      <c r="FGL7" s="293"/>
      <c r="FGM7" s="293"/>
      <c r="FGN7" s="293"/>
      <c r="FGO7" s="293"/>
      <c r="FGP7" s="293"/>
      <c r="FGQ7" s="293"/>
      <c r="FGR7" s="293"/>
      <c r="FGS7" s="293"/>
      <c r="FGT7" s="293"/>
      <c r="FGU7" s="293"/>
      <c r="FGV7" s="293"/>
      <c r="FGW7" s="293"/>
      <c r="FGX7" s="293"/>
      <c r="FGY7" s="293"/>
      <c r="FGZ7" s="293"/>
      <c r="FHA7" s="293"/>
      <c r="FHB7" s="293"/>
      <c r="FHC7" s="293"/>
      <c r="FHD7" s="293"/>
      <c r="FHE7" s="293"/>
      <c r="FHF7" s="293"/>
      <c r="FHG7" s="293"/>
      <c r="FHH7" s="293"/>
      <c r="FHI7" s="293"/>
      <c r="FHJ7" s="293"/>
      <c r="FHK7" s="293"/>
      <c r="FHL7" s="293"/>
      <c r="FHM7" s="293"/>
      <c r="FHN7" s="293"/>
      <c r="FHO7" s="293"/>
      <c r="FHP7" s="293"/>
      <c r="FHQ7" s="293"/>
      <c r="FHR7" s="293"/>
      <c r="FHS7" s="293"/>
      <c r="FHT7" s="293"/>
      <c r="FHU7" s="293"/>
      <c r="FHV7" s="293"/>
      <c r="FHW7" s="293"/>
      <c r="FHX7" s="293"/>
      <c r="FHY7" s="293"/>
      <c r="FHZ7" s="293"/>
      <c r="FIA7" s="293"/>
      <c r="FIB7" s="293"/>
      <c r="FIC7" s="293"/>
      <c r="FID7" s="293"/>
      <c r="FIE7" s="293"/>
      <c r="FIF7" s="293"/>
      <c r="FIG7" s="293"/>
      <c r="FIH7" s="293"/>
      <c r="FII7" s="293"/>
      <c r="FIJ7" s="293"/>
      <c r="FIK7" s="293"/>
      <c r="FIL7" s="293"/>
      <c r="FIM7" s="293"/>
      <c r="FIN7" s="293"/>
      <c r="FIO7" s="293"/>
      <c r="FIP7" s="293"/>
      <c r="FIQ7" s="293"/>
      <c r="FIR7" s="293"/>
      <c r="FIS7" s="293"/>
      <c r="FIT7" s="293"/>
      <c r="FIU7" s="293"/>
      <c r="FIV7" s="293"/>
      <c r="FIW7" s="293"/>
      <c r="FIX7" s="293"/>
      <c r="FIY7" s="293"/>
      <c r="FIZ7" s="293"/>
      <c r="FJA7" s="293"/>
      <c r="FJB7" s="293"/>
      <c r="FJC7" s="293"/>
      <c r="FJD7" s="293"/>
      <c r="FJE7" s="293"/>
      <c r="FJF7" s="293"/>
      <c r="FJG7" s="293"/>
      <c r="FJH7" s="293"/>
      <c r="FJI7" s="293"/>
      <c r="FJJ7" s="293"/>
      <c r="FJK7" s="293"/>
      <c r="FJL7" s="293"/>
      <c r="FJM7" s="293"/>
      <c r="FJN7" s="293"/>
      <c r="FJO7" s="293"/>
      <c r="FJP7" s="293"/>
      <c r="FJQ7" s="293"/>
      <c r="FJR7" s="293"/>
      <c r="FJS7" s="293"/>
      <c r="FJT7" s="293"/>
      <c r="FJU7" s="293"/>
      <c r="FJV7" s="293"/>
      <c r="FJW7" s="293"/>
      <c r="FJX7" s="293"/>
      <c r="FJY7" s="293"/>
      <c r="FJZ7" s="293"/>
      <c r="FKA7" s="293"/>
      <c r="FKB7" s="293"/>
      <c r="FKC7" s="293"/>
      <c r="FKD7" s="293"/>
      <c r="FKE7" s="293"/>
      <c r="FKF7" s="293"/>
      <c r="FKG7" s="293"/>
      <c r="FKH7" s="293"/>
      <c r="FKI7" s="293"/>
      <c r="FKJ7" s="293"/>
      <c r="FKK7" s="293"/>
      <c r="FKL7" s="293"/>
      <c r="FKM7" s="293"/>
      <c r="FKN7" s="293"/>
      <c r="FKO7" s="293"/>
      <c r="FKP7" s="293"/>
      <c r="FKQ7" s="293"/>
      <c r="FKR7" s="293"/>
      <c r="FKS7" s="293"/>
      <c r="FKT7" s="293"/>
      <c r="FKU7" s="293"/>
      <c r="FKV7" s="293"/>
      <c r="FKW7" s="293"/>
      <c r="FKX7" s="293"/>
      <c r="FKY7" s="293"/>
      <c r="FKZ7" s="293"/>
      <c r="FLA7" s="293"/>
      <c r="FLB7" s="293"/>
      <c r="FLC7" s="293"/>
      <c r="FLD7" s="293"/>
      <c r="FLE7" s="293"/>
      <c r="FLF7" s="293"/>
      <c r="FLG7" s="293"/>
      <c r="FLH7" s="293"/>
      <c r="FLI7" s="293"/>
      <c r="FLJ7" s="293"/>
      <c r="FLK7" s="293"/>
      <c r="FLL7" s="293"/>
      <c r="FLM7" s="293"/>
      <c r="FLN7" s="293"/>
      <c r="FLO7" s="293"/>
      <c r="FLP7" s="293"/>
      <c r="FLQ7" s="293"/>
      <c r="FLR7" s="293"/>
      <c r="FLS7" s="293"/>
      <c r="FLT7" s="293"/>
      <c r="FLU7" s="293"/>
      <c r="FLV7" s="293"/>
      <c r="FLW7" s="293"/>
      <c r="FLX7" s="293"/>
      <c r="FLY7" s="293"/>
      <c r="FLZ7" s="293"/>
      <c r="FMA7" s="293"/>
      <c r="FMB7" s="293"/>
      <c r="FMC7" s="293"/>
      <c r="FMD7" s="293"/>
      <c r="FME7" s="293"/>
      <c r="FMF7" s="293"/>
      <c r="FMG7" s="293"/>
      <c r="FMH7" s="293"/>
      <c r="FMI7" s="293"/>
      <c r="FMJ7" s="293"/>
      <c r="FMK7" s="293"/>
      <c r="FML7" s="293"/>
      <c r="FMM7" s="293"/>
      <c r="FMN7" s="293"/>
      <c r="FMO7" s="293"/>
      <c r="FMP7" s="293"/>
      <c r="FMQ7" s="293"/>
      <c r="FMR7" s="293"/>
      <c r="FMS7" s="293"/>
      <c r="FMT7" s="293"/>
      <c r="FMU7" s="293"/>
      <c r="FMV7" s="293"/>
      <c r="FMW7" s="293"/>
      <c r="FMX7" s="293"/>
      <c r="FMY7" s="293"/>
      <c r="FMZ7" s="293"/>
      <c r="FNA7" s="293"/>
      <c r="FNB7" s="293"/>
      <c r="FNC7" s="293"/>
      <c r="FND7" s="293"/>
      <c r="FNE7" s="293"/>
      <c r="FNF7" s="293"/>
      <c r="FNG7" s="293"/>
      <c r="FNH7" s="293"/>
      <c r="FNI7" s="293"/>
      <c r="FNJ7" s="293"/>
      <c r="FNK7" s="293"/>
      <c r="FNL7" s="293"/>
      <c r="FNM7" s="293"/>
      <c r="FNN7" s="293"/>
      <c r="FNO7" s="293"/>
      <c r="FNP7" s="293"/>
      <c r="FNQ7" s="293"/>
      <c r="FNR7" s="293"/>
      <c r="FNS7" s="293"/>
      <c r="FNT7" s="293"/>
      <c r="FNU7" s="293"/>
      <c r="FNV7" s="293"/>
      <c r="FNW7" s="293"/>
      <c r="FNX7" s="293"/>
      <c r="FNY7" s="293"/>
      <c r="FNZ7" s="293"/>
      <c r="FOA7" s="293"/>
      <c r="FOB7" s="293"/>
      <c r="FOC7" s="293"/>
      <c r="FOD7" s="293"/>
      <c r="FOE7" s="293"/>
      <c r="FOF7" s="293"/>
      <c r="FOG7" s="293"/>
      <c r="FOH7" s="293"/>
      <c r="FOI7" s="293"/>
      <c r="FOJ7" s="293"/>
      <c r="FOK7" s="293"/>
      <c r="FOL7" s="293"/>
      <c r="FOM7" s="293"/>
      <c r="FON7" s="293"/>
      <c r="FOO7" s="293"/>
      <c r="FOP7" s="293"/>
      <c r="FOQ7" s="293"/>
      <c r="FOR7" s="293"/>
      <c r="FOS7" s="293"/>
      <c r="FOT7" s="293"/>
      <c r="FOU7" s="293"/>
      <c r="FOV7" s="293"/>
      <c r="FOW7" s="293"/>
      <c r="FOX7" s="293"/>
      <c r="FOY7" s="293"/>
      <c r="FOZ7" s="293"/>
      <c r="FPA7" s="293"/>
      <c r="FPB7" s="293"/>
      <c r="FPC7" s="293"/>
      <c r="FPD7" s="293"/>
      <c r="FPE7" s="293"/>
      <c r="FPF7" s="293"/>
      <c r="FPG7" s="293"/>
      <c r="FPH7" s="293"/>
      <c r="FPI7" s="293"/>
      <c r="FPJ7" s="293"/>
      <c r="FPK7" s="293"/>
      <c r="FPL7" s="293"/>
      <c r="FPM7" s="293"/>
      <c r="FPN7" s="293"/>
      <c r="FPO7" s="293"/>
      <c r="FPP7" s="293"/>
      <c r="FPQ7" s="293"/>
      <c r="FPR7" s="293"/>
      <c r="FPS7" s="293"/>
      <c r="FPT7" s="293"/>
      <c r="FPU7" s="293"/>
      <c r="FPV7" s="293"/>
      <c r="FPW7" s="293"/>
      <c r="FPX7" s="293"/>
      <c r="FPY7" s="293"/>
      <c r="FPZ7" s="293"/>
      <c r="FQA7" s="293"/>
      <c r="FQB7" s="293"/>
      <c r="FQC7" s="293"/>
      <c r="FQD7" s="293"/>
      <c r="FQE7" s="293"/>
      <c r="FQF7" s="293"/>
      <c r="FQG7" s="293"/>
      <c r="FQH7" s="293"/>
      <c r="FQI7" s="293"/>
      <c r="FQJ7" s="293"/>
      <c r="FQK7" s="293"/>
      <c r="FQL7" s="293"/>
      <c r="FQM7" s="293"/>
      <c r="FQN7" s="293"/>
      <c r="FQO7" s="293"/>
      <c r="FQP7" s="293"/>
      <c r="FQQ7" s="293"/>
      <c r="FQR7" s="293"/>
      <c r="FQS7" s="293"/>
      <c r="FQT7" s="293"/>
      <c r="FQU7" s="293"/>
      <c r="FQV7" s="293"/>
      <c r="FQW7" s="293"/>
      <c r="FQX7" s="293"/>
      <c r="FQY7" s="293"/>
      <c r="FQZ7" s="293"/>
      <c r="FRA7" s="293"/>
      <c r="FRB7" s="293"/>
      <c r="FRC7" s="293"/>
      <c r="FRD7" s="293"/>
      <c r="FRE7" s="293"/>
      <c r="FRF7" s="293"/>
      <c r="FRG7" s="293"/>
      <c r="FRH7" s="293"/>
      <c r="FRI7" s="293"/>
      <c r="FRJ7" s="293"/>
      <c r="FRK7" s="293"/>
      <c r="FRL7" s="293"/>
      <c r="FRM7" s="293"/>
      <c r="FRN7" s="293"/>
      <c r="FRO7" s="293"/>
      <c r="FRP7" s="293"/>
      <c r="FRQ7" s="293"/>
      <c r="FRR7" s="293"/>
      <c r="FRS7" s="293"/>
      <c r="FRT7" s="293"/>
      <c r="FRU7" s="293"/>
      <c r="FRV7" s="293"/>
      <c r="FRW7" s="293"/>
      <c r="FRX7" s="293"/>
      <c r="FRY7" s="293"/>
      <c r="FRZ7" s="293"/>
      <c r="FSA7" s="293"/>
      <c r="FSB7" s="293"/>
      <c r="FSC7" s="293"/>
      <c r="FSD7" s="293"/>
      <c r="FSE7" s="293"/>
      <c r="FSF7" s="293"/>
      <c r="FSG7" s="293"/>
      <c r="FSH7" s="293"/>
      <c r="FSI7" s="293"/>
      <c r="FSJ7" s="293"/>
      <c r="FSK7" s="293"/>
      <c r="FSL7" s="293"/>
      <c r="FSM7" s="293"/>
      <c r="FSN7" s="293"/>
      <c r="FSO7" s="293"/>
      <c r="FSP7" s="293"/>
      <c r="FSQ7" s="293"/>
      <c r="FSR7" s="293"/>
      <c r="FSS7" s="293"/>
      <c r="FST7" s="293"/>
      <c r="FSU7" s="293"/>
      <c r="FSV7" s="293"/>
      <c r="FSW7" s="293"/>
      <c r="FSX7" s="293"/>
      <c r="FSY7" s="293"/>
      <c r="FSZ7" s="293"/>
      <c r="FTA7" s="293"/>
      <c r="FTB7" s="293"/>
      <c r="FTC7" s="293"/>
      <c r="FTD7" s="293"/>
      <c r="FTE7" s="293"/>
      <c r="FTF7" s="293"/>
      <c r="FTG7" s="293"/>
      <c r="FTH7" s="293"/>
      <c r="FTI7" s="293"/>
      <c r="FTJ7" s="293"/>
      <c r="FTK7" s="293"/>
      <c r="FTL7" s="293"/>
      <c r="FTM7" s="293"/>
      <c r="FTN7" s="293"/>
      <c r="FTO7" s="293"/>
      <c r="FTP7" s="293"/>
      <c r="FTQ7" s="293"/>
      <c r="FTR7" s="293"/>
      <c r="FTS7" s="293"/>
      <c r="FTT7" s="293"/>
      <c r="FTU7" s="293"/>
      <c r="FTV7" s="293"/>
      <c r="FTW7" s="293"/>
      <c r="FTX7" s="293"/>
      <c r="FTY7" s="293"/>
      <c r="FTZ7" s="293"/>
      <c r="FUA7" s="293"/>
      <c r="FUB7" s="293"/>
      <c r="FUC7" s="293"/>
      <c r="FUD7" s="293"/>
      <c r="FUE7" s="293"/>
      <c r="FUF7" s="293"/>
      <c r="FUG7" s="293"/>
      <c r="FUH7" s="293"/>
      <c r="FUI7" s="293"/>
      <c r="FUJ7" s="293"/>
      <c r="FUK7" s="293"/>
      <c r="FUL7" s="293"/>
      <c r="FUM7" s="293"/>
      <c r="FUN7" s="293"/>
      <c r="FUO7" s="293"/>
      <c r="FUP7" s="293"/>
      <c r="FUQ7" s="293"/>
      <c r="FUR7" s="293"/>
      <c r="FUS7" s="293"/>
      <c r="FUT7" s="293"/>
      <c r="FUU7" s="293"/>
      <c r="FUV7" s="293"/>
      <c r="FUW7" s="293"/>
      <c r="FUX7" s="293"/>
      <c r="FUY7" s="293"/>
      <c r="FUZ7" s="293"/>
      <c r="FVA7" s="293"/>
      <c r="FVB7" s="293"/>
      <c r="FVC7" s="293"/>
      <c r="FVD7" s="293"/>
      <c r="FVE7" s="293"/>
      <c r="FVF7" s="293"/>
      <c r="FVG7" s="293"/>
      <c r="FVH7" s="293"/>
      <c r="FVI7" s="293"/>
      <c r="FVJ7" s="293"/>
      <c r="FVK7" s="293"/>
      <c r="FVL7" s="293"/>
      <c r="FVM7" s="293"/>
      <c r="FVN7" s="293"/>
      <c r="FVO7" s="293"/>
      <c r="FVP7" s="293"/>
      <c r="FVQ7" s="293"/>
      <c r="FVR7" s="293"/>
      <c r="FVS7" s="293"/>
      <c r="FVT7" s="293"/>
      <c r="FVU7" s="293"/>
      <c r="FVV7" s="293"/>
      <c r="FVW7" s="293"/>
      <c r="FVX7" s="293"/>
      <c r="FVY7" s="293"/>
      <c r="FVZ7" s="293"/>
      <c r="FWA7" s="293"/>
      <c r="FWB7" s="293"/>
      <c r="FWC7" s="293"/>
      <c r="FWD7" s="293"/>
      <c r="FWE7" s="293"/>
      <c r="FWF7" s="293"/>
      <c r="FWG7" s="293"/>
      <c r="FWH7" s="293"/>
      <c r="FWI7" s="293"/>
      <c r="FWJ7" s="293"/>
      <c r="FWK7" s="293"/>
      <c r="FWL7" s="293"/>
      <c r="FWM7" s="293"/>
      <c r="FWN7" s="293"/>
      <c r="FWO7" s="293"/>
      <c r="FWP7" s="293"/>
      <c r="FWQ7" s="293"/>
      <c r="FWR7" s="293"/>
      <c r="FWS7" s="293"/>
      <c r="FWT7" s="293"/>
      <c r="FWU7" s="293"/>
      <c r="FWV7" s="293"/>
      <c r="FWW7" s="293"/>
      <c r="FWX7" s="293"/>
      <c r="FWY7" s="293"/>
      <c r="FWZ7" s="293"/>
      <c r="FXA7" s="293"/>
      <c r="FXB7" s="293"/>
      <c r="FXC7" s="293"/>
      <c r="FXD7" s="293"/>
      <c r="FXE7" s="293"/>
      <c r="FXF7" s="293"/>
      <c r="FXG7" s="293"/>
      <c r="FXH7" s="293"/>
      <c r="FXI7" s="293"/>
      <c r="FXJ7" s="293"/>
      <c r="FXK7" s="293"/>
      <c r="FXL7" s="293"/>
      <c r="FXM7" s="293"/>
      <c r="FXN7" s="293"/>
      <c r="FXO7" s="293"/>
      <c r="FXP7" s="293"/>
      <c r="FXQ7" s="293"/>
      <c r="FXR7" s="293"/>
      <c r="FXS7" s="293"/>
      <c r="FXT7" s="293"/>
      <c r="FXU7" s="293"/>
      <c r="FXV7" s="293"/>
      <c r="FXW7" s="293"/>
      <c r="FXX7" s="293"/>
      <c r="FXY7" s="293"/>
      <c r="FXZ7" s="293"/>
      <c r="FYA7" s="293"/>
      <c r="FYB7" s="293"/>
      <c r="FYC7" s="293"/>
      <c r="FYD7" s="293"/>
      <c r="FYE7" s="293"/>
      <c r="FYF7" s="293"/>
      <c r="FYG7" s="293"/>
      <c r="FYH7" s="293"/>
      <c r="FYI7" s="293"/>
      <c r="FYJ7" s="293"/>
      <c r="FYK7" s="293"/>
      <c r="FYL7" s="293"/>
      <c r="FYM7" s="293"/>
      <c r="FYN7" s="293"/>
      <c r="FYO7" s="293"/>
      <c r="FYP7" s="293"/>
      <c r="FYQ7" s="293"/>
      <c r="FYR7" s="293"/>
      <c r="FYS7" s="293"/>
      <c r="FYT7" s="293"/>
      <c r="FYU7" s="293"/>
      <c r="FYV7" s="293"/>
      <c r="FYW7" s="293"/>
      <c r="FYX7" s="293"/>
      <c r="FYY7" s="293"/>
      <c r="FYZ7" s="293"/>
      <c r="FZA7" s="293"/>
      <c r="FZB7" s="293"/>
      <c r="FZC7" s="293"/>
      <c r="FZD7" s="293"/>
      <c r="FZE7" s="293"/>
      <c r="FZF7" s="293"/>
      <c r="FZG7" s="293"/>
      <c r="FZH7" s="293"/>
      <c r="FZI7" s="293"/>
      <c r="FZJ7" s="293"/>
      <c r="FZK7" s="293"/>
      <c r="FZL7" s="293"/>
      <c r="FZM7" s="293"/>
      <c r="FZN7" s="293"/>
      <c r="FZO7" s="293"/>
      <c r="FZP7" s="293"/>
      <c r="FZQ7" s="293"/>
      <c r="FZR7" s="293"/>
      <c r="FZS7" s="293"/>
      <c r="FZT7" s="293"/>
      <c r="FZU7" s="293"/>
      <c r="FZV7" s="293"/>
      <c r="FZW7" s="293"/>
      <c r="FZX7" s="293"/>
      <c r="FZY7" s="293"/>
      <c r="FZZ7" s="293"/>
      <c r="GAA7" s="293"/>
      <c r="GAB7" s="293"/>
      <c r="GAC7" s="293"/>
      <c r="GAD7" s="293"/>
      <c r="GAE7" s="293"/>
      <c r="GAF7" s="293"/>
      <c r="GAG7" s="293"/>
      <c r="GAH7" s="293"/>
      <c r="GAI7" s="293"/>
      <c r="GAJ7" s="293"/>
      <c r="GAK7" s="293"/>
      <c r="GAL7" s="293"/>
      <c r="GAM7" s="293"/>
      <c r="GAN7" s="293"/>
      <c r="GAO7" s="293"/>
      <c r="GAP7" s="293"/>
      <c r="GAQ7" s="293"/>
      <c r="GAR7" s="293"/>
      <c r="GAS7" s="293"/>
      <c r="GAT7" s="293"/>
      <c r="GAU7" s="293"/>
      <c r="GAV7" s="293"/>
      <c r="GAW7" s="293"/>
      <c r="GAX7" s="293"/>
      <c r="GAY7" s="293"/>
      <c r="GAZ7" s="293"/>
      <c r="GBA7" s="293"/>
      <c r="GBB7" s="293"/>
      <c r="GBC7" s="293"/>
      <c r="GBD7" s="293"/>
      <c r="GBE7" s="293"/>
      <c r="GBF7" s="293"/>
      <c r="GBG7" s="293"/>
      <c r="GBH7" s="293"/>
      <c r="GBI7" s="293"/>
      <c r="GBJ7" s="293"/>
      <c r="GBK7" s="293"/>
      <c r="GBL7" s="293"/>
      <c r="GBM7" s="293"/>
      <c r="GBN7" s="293"/>
      <c r="GBO7" s="293"/>
      <c r="GBP7" s="293"/>
      <c r="GBQ7" s="293"/>
      <c r="GBR7" s="293"/>
      <c r="GBS7" s="293"/>
      <c r="GBT7" s="293"/>
      <c r="GBU7" s="293"/>
      <c r="GBV7" s="293"/>
      <c r="GBW7" s="293"/>
      <c r="GBX7" s="293"/>
      <c r="GBY7" s="293"/>
      <c r="GBZ7" s="293"/>
      <c r="GCA7" s="293"/>
      <c r="GCB7" s="293"/>
      <c r="GCC7" s="293"/>
      <c r="GCD7" s="293"/>
      <c r="GCE7" s="293"/>
      <c r="GCF7" s="293"/>
      <c r="GCG7" s="293"/>
      <c r="GCH7" s="293"/>
      <c r="GCI7" s="293"/>
      <c r="GCJ7" s="293"/>
      <c r="GCK7" s="293"/>
      <c r="GCL7" s="293"/>
      <c r="GCM7" s="293"/>
      <c r="GCN7" s="293"/>
      <c r="GCO7" s="293"/>
      <c r="GCP7" s="293"/>
      <c r="GCQ7" s="293"/>
      <c r="GCR7" s="293"/>
      <c r="GCS7" s="293"/>
      <c r="GCT7" s="293"/>
      <c r="GCU7" s="293"/>
      <c r="GCV7" s="293"/>
      <c r="GCW7" s="293"/>
      <c r="GCX7" s="293"/>
      <c r="GCY7" s="293"/>
      <c r="GCZ7" s="293"/>
      <c r="GDA7" s="293"/>
      <c r="GDB7" s="293"/>
      <c r="GDC7" s="293"/>
      <c r="GDD7" s="293"/>
      <c r="GDE7" s="293"/>
      <c r="GDF7" s="293"/>
      <c r="GDG7" s="293"/>
      <c r="GDH7" s="293"/>
      <c r="GDI7" s="293"/>
      <c r="GDJ7" s="293"/>
      <c r="GDK7" s="293"/>
      <c r="GDL7" s="293"/>
      <c r="GDM7" s="293"/>
      <c r="GDN7" s="293"/>
      <c r="GDO7" s="293"/>
      <c r="GDP7" s="293"/>
      <c r="GDQ7" s="293"/>
      <c r="GDR7" s="293"/>
      <c r="GDS7" s="293"/>
      <c r="GDT7" s="293"/>
      <c r="GDU7" s="293"/>
      <c r="GDV7" s="293"/>
      <c r="GDW7" s="293"/>
      <c r="GDX7" s="293"/>
      <c r="GDY7" s="293"/>
      <c r="GDZ7" s="293"/>
      <c r="GEA7" s="293"/>
      <c r="GEB7" s="293"/>
      <c r="GEC7" s="293"/>
      <c r="GED7" s="293"/>
      <c r="GEE7" s="293"/>
      <c r="GEF7" s="293"/>
      <c r="GEG7" s="293"/>
      <c r="GEH7" s="293"/>
      <c r="GEI7" s="293"/>
      <c r="GEJ7" s="293"/>
      <c r="GEK7" s="293"/>
      <c r="GEL7" s="293"/>
      <c r="GEM7" s="293"/>
      <c r="GEN7" s="293"/>
      <c r="GEO7" s="293"/>
      <c r="GEP7" s="293"/>
      <c r="GEQ7" s="293"/>
      <c r="GER7" s="293"/>
      <c r="GES7" s="293"/>
      <c r="GET7" s="293"/>
      <c r="GEU7" s="293"/>
      <c r="GEV7" s="293"/>
      <c r="GEW7" s="293"/>
      <c r="GEX7" s="293"/>
      <c r="GEY7" s="293"/>
      <c r="GEZ7" s="293"/>
      <c r="GFA7" s="293"/>
      <c r="GFB7" s="293"/>
      <c r="GFC7" s="293"/>
      <c r="GFD7" s="293"/>
      <c r="GFE7" s="293"/>
      <c r="GFF7" s="293"/>
      <c r="GFG7" s="293"/>
      <c r="GFH7" s="293"/>
      <c r="GFI7" s="293"/>
      <c r="GFJ7" s="293"/>
      <c r="GFK7" s="293"/>
      <c r="GFL7" s="293"/>
      <c r="GFM7" s="293"/>
      <c r="GFN7" s="293"/>
      <c r="GFO7" s="293"/>
      <c r="GFP7" s="293"/>
      <c r="GFQ7" s="293"/>
      <c r="GFR7" s="293"/>
      <c r="GFS7" s="293"/>
      <c r="GFT7" s="293"/>
      <c r="GFU7" s="293"/>
      <c r="GFV7" s="293"/>
      <c r="GFW7" s="293"/>
      <c r="GFX7" s="293"/>
      <c r="GFY7" s="293"/>
      <c r="GFZ7" s="293"/>
      <c r="GGA7" s="293"/>
      <c r="GGB7" s="293"/>
      <c r="GGC7" s="293"/>
      <c r="GGD7" s="293"/>
      <c r="GGE7" s="293"/>
      <c r="GGF7" s="293"/>
      <c r="GGG7" s="293"/>
      <c r="GGH7" s="293"/>
      <c r="GGI7" s="293"/>
      <c r="GGJ7" s="293"/>
      <c r="GGK7" s="293"/>
      <c r="GGL7" s="293"/>
      <c r="GGM7" s="293"/>
      <c r="GGN7" s="293"/>
      <c r="GGO7" s="293"/>
      <c r="GGP7" s="293"/>
      <c r="GGQ7" s="293"/>
      <c r="GGR7" s="293"/>
      <c r="GGS7" s="293"/>
      <c r="GGT7" s="293"/>
      <c r="GGU7" s="293"/>
      <c r="GGV7" s="293"/>
      <c r="GGW7" s="293"/>
      <c r="GGX7" s="293"/>
      <c r="GGY7" s="293"/>
      <c r="GGZ7" s="293"/>
      <c r="GHA7" s="293"/>
      <c r="GHB7" s="293"/>
      <c r="GHC7" s="293"/>
      <c r="GHD7" s="293"/>
      <c r="GHE7" s="293"/>
      <c r="GHF7" s="293"/>
      <c r="GHG7" s="293"/>
      <c r="GHH7" s="293"/>
      <c r="GHI7" s="293"/>
      <c r="GHJ7" s="293"/>
      <c r="GHK7" s="293"/>
      <c r="GHL7" s="293"/>
      <c r="GHM7" s="293"/>
      <c r="GHN7" s="293"/>
      <c r="GHO7" s="293"/>
      <c r="GHP7" s="293"/>
      <c r="GHQ7" s="293"/>
      <c r="GHR7" s="293"/>
      <c r="GHS7" s="293"/>
      <c r="GHT7" s="293"/>
      <c r="GHU7" s="293"/>
      <c r="GHV7" s="293"/>
      <c r="GHW7" s="293"/>
      <c r="GHX7" s="293"/>
      <c r="GHY7" s="293"/>
      <c r="GHZ7" s="293"/>
      <c r="GIA7" s="293"/>
      <c r="GIB7" s="293"/>
      <c r="GIC7" s="293"/>
      <c r="GID7" s="293"/>
      <c r="GIE7" s="293"/>
      <c r="GIF7" s="293"/>
      <c r="GIG7" s="293"/>
      <c r="GIH7" s="293"/>
      <c r="GII7" s="293"/>
      <c r="GIJ7" s="293"/>
      <c r="GIK7" s="293"/>
      <c r="GIL7" s="293"/>
      <c r="GIM7" s="293"/>
      <c r="GIN7" s="293"/>
      <c r="GIO7" s="293"/>
      <c r="GIP7" s="293"/>
      <c r="GIQ7" s="293"/>
      <c r="GIR7" s="293"/>
      <c r="GIS7" s="293"/>
      <c r="GIT7" s="293"/>
      <c r="GIU7" s="293"/>
      <c r="GIV7" s="293"/>
      <c r="GIW7" s="293"/>
      <c r="GIX7" s="293"/>
      <c r="GIY7" s="293"/>
      <c r="GIZ7" s="293"/>
      <c r="GJA7" s="293"/>
      <c r="GJB7" s="293"/>
      <c r="GJC7" s="293"/>
      <c r="GJD7" s="293"/>
      <c r="GJE7" s="293"/>
      <c r="GJF7" s="293"/>
      <c r="GJG7" s="293"/>
      <c r="GJH7" s="293"/>
      <c r="GJI7" s="293"/>
      <c r="GJJ7" s="293"/>
      <c r="GJK7" s="293"/>
      <c r="GJL7" s="293"/>
      <c r="GJM7" s="293"/>
      <c r="GJN7" s="293"/>
      <c r="GJO7" s="293"/>
      <c r="GJP7" s="293"/>
      <c r="GJQ7" s="293"/>
      <c r="GJR7" s="293"/>
      <c r="GJS7" s="293"/>
      <c r="GJT7" s="293"/>
      <c r="GJU7" s="293"/>
      <c r="GJV7" s="293"/>
      <c r="GJW7" s="293"/>
      <c r="GJX7" s="293"/>
      <c r="GJY7" s="293"/>
      <c r="GJZ7" s="293"/>
      <c r="GKA7" s="293"/>
      <c r="GKB7" s="293"/>
      <c r="GKC7" s="293"/>
      <c r="GKD7" s="293"/>
      <c r="GKE7" s="293"/>
      <c r="GKF7" s="293"/>
      <c r="GKG7" s="293"/>
      <c r="GKH7" s="293"/>
      <c r="GKI7" s="293"/>
      <c r="GKJ7" s="293"/>
      <c r="GKK7" s="293"/>
      <c r="GKL7" s="293"/>
      <c r="GKM7" s="293"/>
      <c r="GKN7" s="293"/>
      <c r="GKO7" s="293"/>
      <c r="GKP7" s="293"/>
      <c r="GKQ7" s="293"/>
      <c r="GKR7" s="293"/>
      <c r="GKS7" s="293"/>
      <c r="GKT7" s="293"/>
      <c r="GKU7" s="293"/>
      <c r="GKV7" s="293"/>
      <c r="GKW7" s="293"/>
      <c r="GKX7" s="293"/>
      <c r="GKY7" s="293"/>
      <c r="GKZ7" s="293"/>
      <c r="GLA7" s="293"/>
      <c r="GLB7" s="293"/>
      <c r="GLC7" s="293"/>
      <c r="GLD7" s="293"/>
      <c r="GLE7" s="293"/>
      <c r="GLF7" s="293"/>
      <c r="GLG7" s="293"/>
      <c r="GLH7" s="293"/>
      <c r="GLI7" s="293"/>
      <c r="GLJ7" s="293"/>
      <c r="GLK7" s="293"/>
      <c r="GLL7" s="293"/>
      <c r="GLM7" s="293"/>
      <c r="GLN7" s="293"/>
      <c r="GLO7" s="293"/>
      <c r="GLP7" s="293"/>
      <c r="GLQ7" s="293"/>
      <c r="GLR7" s="293"/>
      <c r="GLS7" s="293"/>
      <c r="GLT7" s="293"/>
      <c r="GLU7" s="293"/>
      <c r="GLV7" s="293"/>
      <c r="GLW7" s="293"/>
      <c r="GLX7" s="293"/>
      <c r="GLY7" s="293"/>
      <c r="GLZ7" s="293"/>
      <c r="GMA7" s="293"/>
      <c r="GMB7" s="293"/>
      <c r="GMC7" s="293"/>
      <c r="GMD7" s="293"/>
      <c r="GME7" s="293"/>
      <c r="GMF7" s="293"/>
      <c r="GMG7" s="293"/>
      <c r="GMH7" s="293"/>
      <c r="GMI7" s="293"/>
      <c r="GMJ7" s="293"/>
      <c r="GMK7" s="293"/>
      <c r="GML7" s="293"/>
      <c r="GMM7" s="293"/>
      <c r="GMN7" s="293"/>
      <c r="GMO7" s="293"/>
      <c r="GMP7" s="293"/>
      <c r="GMQ7" s="293"/>
      <c r="GMR7" s="293"/>
      <c r="GMS7" s="293"/>
      <c r="GMT7" s="293"/>
      <c r="GMU7" s="293"/>
      <c r="GMV7" s="293"/>
      <c r="GMW7" s="293"/>
      <c r="GMX7" s="293"/>
      <c r="GMY7" s="293"/>
      <c r="GMZ7" s="293"/>
      <c r="GNA7" s="293"/>
      <c r="GNB7" s="293"/>
      <c r="GNC7" s="293"/>
      <c r="GND7" s="293"/>
      <c r="GNE7" s="293"/>
      <c r="GNF7" s="293"/>
      <c r="GNG7" s="293"/>
      <c r="GNH7" s="293"/>
      <c r="GNI7" s="293"/>
      <c r="GNJ7" s="293"/>
      <c r="GNK7" s="293"/>
      <c r="GNL7" s="293"/>
      <c r="GNM7" s="293"/>
      <c r="GNN7" s="293"/>
      <c r="GNO7" s="293"/>
      <c r="GNP7" s="293"/>
      <c r="GNQ7" s="293"/>
      <c r="GNR7" s="293"/>
      <c r="GNS7" s="293"/>
      <c r="GNT7" s="293"/>
      <c r="GNU7" s="293"/>
      <c r="GNV7" s="293"/>
      <c r="GNW7" s="293"/>
      <c r="GNX7" s="293"/>
      <c r="GNY7" s="293"/>
      <c r="GNZ7" s="293"/>
      <c r="GOA7" s="293"/>
      <c r="GOB7" s="293"/>
      <c r="GOC7" s="293"/>
      <c r="GOD7" s="293"/>
      <c r="GOE7" s="293"/>
      <c r="GOF7" s="293"/>
      <c r="GOG7" s="293"/>
      <c r="GOH7" s="293"/>
      <c r="GOI7" s="293"/>
      <c r="GOJ7" s="293"/>
      <c r="GOK7" s="293"/>
      <c r="GOL7" s="293"/>
      <c r="GOM7" s="293"/>
      <c r="GON7" s="293"/>
      <c r="GOO7" s="293"/>
      <c r="GOP7" s="293"/>
      <c r="GOQ7" s="293"/>
      <c r="GOR7" s="293"/>
      <c r="GOS7" s="293"/>
      <c r="GOT7" s="293"/>
      <c r="GOU7" s="293"/>
      <c r="GOV7" s="293"/>
      <c r="GOW7" s="293"/>
      <c r="GOX7" s="293"/>
      <c r="GOY7" s="293"/>
      <c r="GOZ7" s="293"/>
      <c r="GPA7" s="293"/>
      <c r="GPB7" s="293"/>
      <c r="GPC7" s="293"/>
      <c r="GPD7" s="293"/>
      <c r="GPE7" s="293"/>
      <c r="GPF7" s="293"/>
      <c r="GPG7" s="293"/>
      <c r="GPH7" s="293"/>
      <c r="GPI7" s="293"/>
      <c r="GPJ7" s="293"/>
      <c r="GPK7" s="293"/>
      <c r="GPL7" s="293"/>
      <c r="GPM7" s="293"/>
      <c r="GPN7" s="293"/>
      <c r="GPO7" s="293"/>
      <c r="GPP7" s="293"/>
      <c r="GPQ7" s="293"/>
      <c r="GPR7" s="293"/>
      <c r="GPS7" s="293"/>
      <c r="GPT7" s="293"/>
      <c r="GPU7" s="293"/>
      <c r="GPV7" s="293"/>
      <c r="GPW7" s="293"/>
      <c r="GPX7" s="293"/>
      <c r="GPY7" s="293"/>
      <c r="GPZ7" s="293"/>
      <c r="GQA7" s="293"/>
      <c r="GQB7" s="293"/>
      <c r="GQC7" s="293"/>
      <c r="GQD7" s="293"/>
      <c r="GQE7" s="293"/>
      <c r="GQF7" s="293"/>
      <c r="GQG7" s="293"/>
      <c r="GQH7" s="293"/>
      <c r="GQI7" s="293"/>
      <c r="GQJ7" s="293"/>
      <c r="GQK7" s="293"/>
      <c r="GQL7" s="293"/>
      <c r="GQM7" s="293"/>
      <c r="GQN7" s="293"/>
      <c r="GQO7" s="293"/>
      <c r="GQP7" s="293"/>
      <c r="GQQ7" s="293"/>
      <c r="GQR7" s="293"/>
      <c r="GQS7" s="293"/>
      <c r="GQT7" s="293"/>
      <c r="GQU7" s="293"/>
      <c r="GQV7" s="293"/>
      <c r="GQW7" s="293"/>
      <c r="GQX7" s="293"/>
      <c r="GQY7" s="293"/>
      <c r="GQZ7" s="293"/>
      <c r="GRA7" s="293"/>
      <c r="GRB7" s="293"/>
      <c r="GRC7" s="293"/>
      <c r="GRD7" s="293"/>
      <c r="GRE7" s="293"/>
      <c r="GRF7" s="293"/>
      <c r="GRG7" s="293"/>
      <c r="GRH7" s="293"/>
      <c r="GRI7" s="293"/>
      <c r="GRJ7" s="293"/>
      <c r="GRK7" s="293"/>
      <c r="GRL7" s="293"/>
      <c r="GRM7" s="293"/>
      <c r="GRN7" s="293"/>
      <c r="GRO7" s="293"/>
      <c r="GRP7" s="293"/>
      <c r="GRQ7" s="293"/>
      <c r="GRR7" s="293"/>
      <c r="GRS7" s="293"/>
      <c r="GRT7" s="293"/>
      <c r="GRU7" s="293"/>
      <c r="GRV7" s="293"/>
      <c r="GRW7" s="293"/>
      <c r="GRX7" s="293"/>
      <c r="GRY7" s="293"/>
      <c r="GRZ7" s="293"/>
      <c r="GSA7" s="293"/>
      <c r="GSB7" s="293"/>
      <c r="GSC7" s="293"/>
      <c r="GSD7" s="293"/>
      <c r="GSE7" s="293"/>
      <c r="GSF7" s="293"/>
      <c r="GSG7" s="293"/>
      <c r="GSH7" s="293"/>
      <c r="GSI7" s="293"/>
      <c r="GSJ7" s="293"/>
      <c r="GSK7" s="293"/>
      <c r="GSL7" s="293"/>
      <c r="GSM7" s="293"/>
      <c r="GSN7" s="293"/>
      <c r="GSO7" s="293"/>
      <c r="GSP7" s="293"/>
      <c r="GSQ7" s="293"/>
      <c r="GSR7" s="293"/>
      <c r="GSS7" s="293"/>
      <c r="GST7" s="293"/>
      <c r="GSU7" s="293"/>
      <c r="GSV7" s="293"/>
      <c r="GSW7" s="293"/>
      <c r="GSX7" s="293"/>
      <c r="GSY7" s="293"/>
      <c r="GSZ7" s="293"/>
      <c r="GTA7" s="293"/>
      <c r="GTB7" s="293"/>
      <c r="GTC7" s="293"/>
      <c r="GTD7" s="293"/>
      <c r="GTE7" s="293"/>
      <c r="GTF7" s="293"/>
      <c r="GTG7" s="293"/>
      <c r="GTH7" s="293"/>
      <c r="GTI7" s="293"/>
      <c r="GTJ7" s="293"/>
      <c r="GTK7" s="293"/>
      <c r="GTL7" s="293"/>
      <c r="GTM7" s="293"/>
      <c r="GTN7" s="293"/>
      <c r="GTO7" s="293"/>
      <c r="GTP7" s="293"/>
      <c r="GTQ7" s="293"/>
      <c r="GTR7" s="293"/>
      <c r="GTS7" s="293"/>
      <c r="GTT7" s="293"/>
      <c r="GTU7" s="293"/>
      <c r="GTV7" s="293"/>
      <c r="GTW7" s="293"/>
      <c r="GTX7" s="293"/>
      <c r="GTY7" s="293"/>
      <c r="GTZ7" s="293"/>
      <c r="GUA7" s="293"/>
      <c r="GUB7" s="293"/>
      <c r="GUC7" s="293"/>
      <c r="GUD7" s="293"/>
      <c r="GUE7" s="293"/>
      <c r="GUF7" s="293"/>
      <c r="GUG7" s="293"/>
      <c r="GUH7" s="293"/>
      <c r="GUI7" s="293"/>
      <c r="GUJ7" s="293"/>
      <c r="GUK7" s="293"/>
      <c r="GUL7" s="293"/>
      <c r="GUM7" s="293"/>
      <c r="GUN7" s="293"/>
      <c r="GUO7" s="293"/>
      <c r="GUP7" s="293"/>
      <c r="GUQ7" s="293"/>
      <c r="GUR7" s="293"/>
      <c r="GUS7" s="293"/>
      <c r="GUT7" s="293"/>
      <c r="GUU7" s="293"/>
      <c r="GUV7" s="293"/>
      <c r="GUW7" s="293"/>
      <c r="GUX7" s="293"/>
      <c r="GUY7" s="293"/>
      <c r="GUZ7" s="293"/>
      <c r="GVA7" s="293"/>
      <c r="GVB7" s="293"/>
      <c r="GVC7" s="293"/>
      <c r="GVD7" s="293"/>
      <c r="GVE7" s="293"/>
      <c r="GVF7" s="293"/>
      <c r="GVG7" s="293"/>
      <c r="GVH7" s="293"/>
      <c r="GVI7" s="293"/>
      <c r="GVJ7" s="293"/>
      <c r="GVK7" s="293"/>
      <c r="GVL7" s="293"/>
      <c r="GVM7" s="293"/>
      <c r="GVN7" s="293"/>
      <c r="GVO7" s="293"/>
      <c r="GVP7" s="293"/>
      <c r="GVQ7" s="293"/>
      <c r="GVR7" s="293"/>
      <c r="GVS7" s="293"/>
      <c r="GVT7" s="293"/>
      <c r="GVU7" s="293"/>
      <c r="GVV7" s="293"/>
      <c r="GVW7" s="293"/>
      <c r="GVX7" s="293"/>
      <c r="GVY7" s="293"/>
      <c r="GVZ7" s="293"/>
      <c r="GWA7" s="293"/>
      <c r="GWB7" s="293"/>
      <c r="GWC7" s="293"/>
      <c r="GWD7" s="293"/>
      <c r="GWE7" s="293"/>
      <c r="GWF7" s="293"/>
      <c r="GWG7" s="293"/>
      <c r="GWH7" s="293"/>
      <c r="GWI7" s="293"/>
      <c r="GWJ7" s="293"/>
      <c r="GWK7" s="293"/>
      <c r="GWL7" s="293"/>
      <c r="GWM7" s="293"/>
      <c r="GWN7" s="293"/>
      <c r="GWO7" s="293"/>
      <c r="GWP7" s="293"/>
      <c r="GWQ7" s="293"/>
      <c r="GWR7" s="293"/>
      <c r="GWS7" s="293"/>
      <c r="GWT7" s="293"/>
      <c r="GWU7" s="293"/>
      <c r="GWV7" s="293"/>
      <c r="GWW7" s="293"/>
      <c r="GWX7" s="293"/>
      <c r="GWY7" s="293"/>
      <c r="GWZ7" s="293"/>
      <c r="GXA7" s="293"/>
      <c r="GXB7" s="293"/>
      <c r="GXC7" s="293"/>
      <c r="GXD7" s="293"/>
      <c r="GXE7" s="293"/>
      <c r="GXF7" s="293"/>
      <c r="GXG7" s="293"/>
      <c r="GXH7" s="293"/>
      <c r="GXI7" s="293"/>
      <c r="GXJ7" s="293"/>
      <c r="GXK7" s="293"/>
      <c r="GXL7" s="293"/>
      <c r="GXM7" s="293"/>
      <c r="GXN7" s="293"/>
      <c r="GXO7" s="293"/>
      <c r="GXP7" s="293"/>
      <c r="GXQ7" s="293"/>
      <c r="GXR7" s="293"/>
      <c r="GXS7" s="293"/>
      <c r="GXT7" s="293"/>
      <c r="GXU7" s="293"/>
      <c r="GXV7" s="293"/>
      <c r="GXW7" s="293"/>
      <c r="GXX7" s="293"/>
      <c r="GXY7" s="293"/>
      <c r="GXZ7" s="293"/>
      <c r="GYA7" s="293"/>
      <c r="GYB7" s="293"/>
      <c r="GYC7" s="293"/>
      <c r="GYD7" s="293"/>
      <c r="GYE7" s="293"/>
      <c r="GYF7" s="293"/>
      <c r="GYG7" s="293"/>
      <c r="GYH7" s="293"/>
      <c r="GYI7" s="293"/>
      <c r="GYJ7" s="293"/>
      <c r="GYK7" s="293"/>
      <c r="GYL7" s="293"/>
      <c r="GYM7" s="293"/>
      <c r="GYN7" s="293"/>
      <c r="GYO7" s="293"/>
      <c r="GYP7" s="293"/>
      <c r="GYQ7" s="293"/>
      <c r="GYR7" s="293"/>
      <c r="GYS7" s="293"/>
      <c r="GYT7" s="293"/>
      <c r="GYU7" s="293"/>
      <c r="GYV7" s="293"/>
      <c r="GYW7" s="293"/>
      <c r="GYX7" s="293"/>
      <c r="GYY7" s="293"/>
      <c r="GYZ7" s="293"/>
      <c r="GZA7" s="293"/>
      <c r="GZB7" s="293"/>
      <c r="GZC7" s="293"/>
      <c r="GZD7" s="293"/>
      <c r="GZE7" s="293"/>
      <c r="GZF7" s="293"/>
      <c r="GZG7" s="293"/>
      <c r="GZH7" s="293"/>
      <c r="GZI7" s="293"/>
      <c r="GZJ7" s="293"/>
      <c r="GZK7" s="293"/>
      <c r="GZL7" s="293"/>
      <c r="GZM7" s="293"/>
      <c r="GZN7" s="293"/>
      <c r="GZO7" s="293"/>
      <c r="GZP7" s="293"/>
      <c r="GZQ7" s="293"/>
      <c r="GZR7" s="293"/>
      <c r="GZS7" s="293"/>
      <c r="GZT7" s="293"/>
      <c r="GZU7" s="293"/>
      <c r="GZV7" s="293"/>
      <c r="GZW7" s="293"/>
      <c r="GZX7" s="293"/>
      <c r="GZY7" s="293"/>
      <c r="GZZ7" s="293"/>
      <c r="HAA7" s="293"/>
      <c r="HAB7" s="293"/>
      <c r="HAC7" s="293"/>
      <c r="HAD7" s="293"/>
      <c r="HAE7" s="293"/>
      <c r="HAF7" s="293"/>
      <c r="HAG7" s="293"/>
      <c r="HAH7" s="293"/>
      <c r="HAI7" s="293"/>
      <c r="HAJ7" s="293"/>
      <c r="HAK7" s="293"/>
      <c r="HAL7" s="293"/>
      <c r="HAM7" s="293"/>
      <c r="HAN7" s="293"/>
      <c r="HAO7" s="293"/>
      <c r="HAP7" s="293"/>
      <c r="HAQ7" s="293"/>
      <c r="HAR7" s="293"/>
      <c r="HAS7" s="293"/>
      <c r="HAT7" s="293"/>
      <c r="HAU7" s="293"/>
      <c r="HAV7" s="293"/>
      <c r="HAW7" s="293"/>
      <c r="HAX7" s="293"/>
      <c r="HAY7" s="293"/>
      <c r="HAZ7" s="293"/>
      <c r="HBA7" s="293"/>
      <c r="HBB7" s="293"/>
      <c r="HBC7" s="293"/>
      <c r="HBD7" s="293"/>
      <c r="HBE7" s="293"/>
      <c r="HBF7" s="293"/>
      <c r="HBG7" s="293"/>
      <c r="HBH7" s="293"/>
      <c r="HBI7" s="293"/>
      <c r="HBJ7" s="293"/>
      <c r="HBK7" s="293"/>
      <c r="HBL7" s="293"/>
      <c r="HBM7" s="293"/>
      <c r="HBN7" s="293"/>
      <c r="HBO7" s="293"/>
      <c r="HBP7" s="293"/>
      <c r="HBQ7" s="293"/>
      <c r="HBR7" s="293"/>
      <c r="HBS7" s="293"/>
      <c r="HBT7" s="293"/>
      <c r="HBU7" s="293"/>
      <c r="HBV7" s="293"/>
      <c r="HBW7" s="293"/>
      <c r="HBX7" s="293"/>
      <c r="HBY7" s="293"/>
      <c r="HBZ7" s="293"/>
      <c r="HCA7" s="293"/>
      <c r="HCB7" s="293"/>
      <c r="HCC7" s="293"/>
      <c r="HCD7" s="293"/>
      <c r="HCE7" s="293"/>
      <c r="HCF7" s="293"/>
      <c r="HCG7" s="293"/>
      <c r="HCH7" s="293"/>
      <c r="HCI7" s="293"/>
      <c r="HCJ7" s="293"/>
      <c r="HCK7" s="293"/>
      <c r="HCL7" s="293"/>
      <c r="HCM7" s="293"/>
      <c r="HCN7" s="293"/>
      <c r="HCO7" s="293"/>
      <c r="HCP7" s="293"/>
      <c r="HCQ7" s="293"/>
      <c r="HCR7" s="293"/>
      <c r="HCS7" s="293"/>
      <c r="HCT7" s="293"/>
      <c r="HCU7" s="293"/>
      <c r="HCV7" s="293"/>
      <c r="HCW7" s="293"/>
      <c r="HCX7" s="293"/>
      <c r="HCY7" s="293"/>
      <c r="HCZ7" s="293"/>
      <c r="HDA7" s="293"/>
      <c r="HDB7" s="293"/>
      <c r="HDC7" s="293"/>
      <c r="HDD7" s="293"/>
      <c r="HDE7" s="293"/>
      <c r="HDF7" s="293"/>
      <c r="HDG7" s="293"/>
      <c r="HDH7" s="293"/>
      <c r="HDI7" s="293"/>
      <c r="HDJ7" s="293"/>
      <c r="HDK7" s="293"/>
      <c r="HDL7" s="293"/>
      <c r="HDM7" s="293"/>
      <c r="HDN7" s="293"/>
      <c r="HDO7" s="293"/>
      <c r="HDP7" s="293"/>
      <c r="HDQ7" s="293"/>
      <c r="HDR7" s="293"/>
      <c r="HDS7" s="293"/>
      <c r="HDT7" s="293"/>
      <c r="HDU7" s="293"/>
      <c r="HDV7" s="293"/>
      <c r="HDW7" s="293"/>
      <c r="HDX7" s="293"/>
      <c r="HDY7" s="293"/>
      <c r="HDZ7" s="293"/>
      <c r="HEA7" s="293"/>
      <c r="HEB7" s="293"/>
      <c r="HEC7" s="293"/>
      <c r="HED7" s="293"/>
      <c r="HEE7" s="293"/>
      <c r="HEF7" s="293"/>
      <c r="HEG7" s="293"/>
      <c r="HEH7" s="293"/>
      <c r="HEI7" s="293"/>
      <c r="HEJ7" s="293"/>
      <c r="HEK7" s="293"/>
      <c r="HEL7" s="293"/>
      <c r="HEM7" s="293"/>
      <c r="HEN7" s="293"/>
      <c r="HEO7" s="293"/>
      <c r="HEP7" s="293"/>
      <c r="HEQ7" s="293"/>
      <c r="HER7" s="293"/>
      <c r="HES7" s="293"/>
      <c r="HET7" s="293"/>
      <c r="HEU7" s="293"/>
      <c r="HEV7" s="293"/>
      <c r="HEW7" s="293"/>
      <c r="HEX7" s="293"/>
      <c r="HEY7" s="293"/>
      <c r="HEZ7" s="293"/>
      <c r="HFA7" s="293"/>
      <c r="HFB7" s="293"/>
      <c r="HFC7" s="293"/>
      <c r="HFD7" s="293"/>
      <c r="HFE7" s="293"/>
      <c r="HFF7" s="293"/>
      <c r="HFG7" s="293"/>
      <c r="HFH7" s="293"/>
      <c r="HFI7" s="293"/>
      <c r="HFJ7" s="293"/>
      <c r="HFK7" s="293"/>
      <c r="HFL7" s="293"/>
      <c r="HFM7" s="293"/>
      <c r="HFN7" s="293"/>
      <c r="HFO7" s="293"/>
      <c r="HFP7" s="293"/>
      <c r="HFQ7" s="293"/>
      <c r="HFR7" s="293"/>
      <c r="HFS7" s="293"/>
      <c r="HFT7" s="293"/>
      <c r="HFU7" s="293"/>
      <c r="HFV7" s="293"/>
      <c r="HFW7" s="293"/>
      <c r="HFX7" s="293"/>
      <c r="HFY7" s="293"/>
      <c r="HFZ7" s="293"/>
      <c r="HGA7" s="293"/>
      <c r="HGB7" s="293"/>
      <c r="HGC7" s="293"/>
      <c r="HGD7" s="293"/>
      <c r="HGE7" s="293"/>
      <c r="HGF7" s="293"/>
      <c r="HGG7" s="293"/>
      <c r="HGH7" s="293"/>
      <c r="HGI7" s="293"/>
      <c r="HGJ7" s="293"/>
      <c r="HGK7" s="293"/>
      <c r="HGL7" s="293"/>
      <c r="HGM7" s="293"/>
      <c r="HGN7" s="293"/>
      <c r="HGO7" s="293"/>
      <c r="HGP7" s="293"/>
      <c r="HGQ7" s="293"/>
      <c r="HGR7" s="293"/>
      <c r="HGS7" s="293"/>
      <c r="HGT7" s="293"/>
      <c r="HGU7" s="293"/>
      <c r="HGV7" s="293"/>
      <c r="HGW7" s="293"/>
      <c r="HGX7" s="293"/>
      <c r="HGY7" s="293"/>
      <c r="HGZ7" s="293"/>
      <c r="HHA7" s="293"/>
      <c r="HHB7" s="293"/>
      <c r="HHC7" s="293"/>
      <c r="HHD7" s="293"/>
      <c r="HHE7" s="293"/>
      <c r="HHF7" s="293"/>
      <c r="HHG7" s="293"/>
      <c r="HHH7" s="293"/>
      <c r="HHI7" s="293"/>
      <c r="HHJ7" s="293"/>
      <c r="HHK7" s="293"/>
      <c r="HHL7" s="293"/>
      <c r="HHM7" s="293"/>
      <c r="HHN7" s="293"/>
      <c r="HHO7" s="293"/>
      <c r="HHP7" s="293"/>
      <c r="HHQ7" s="293"/>
      <c r="HHR7" s="293"/>
      <c r="HHS7" s="293"/>
      <c r="HHT7" s="293"/>
      <c r="HHU7" s="293"/>
      <c r="HHV7" s="293"/>
      <c r="HHW7" s="293"/>
      <c r="HHX7" s="293"/>
      <c r="HHY7" s="293"/>
      <c r="HHZ7" s="293"/>
      <c r="HIA7" s="293"/>
      <c r="HIB7" s="293"/>
      <c r="HIC7" s="293"/>
      <c r="HID7" s="293"/>
      <c r="HIE7" s="293"/>
      <c r="HIF7" s="293"/>
      <c r="HIG7" s="293"/>
      <c r="HIH7" s="293"/>
      <c r="HII7" s="293"/>
      <c r="HIJ7" s="293"/>
      <c r="HIK7" s="293"/>
      <c r="HIL7" s="293"/>
      <c r="HIM7" s="293"/>
      <c r="HIN7" s="293"/>
      <c r="HIO7" s="293"/>
      <c r="HIP7" s="293"/>
      <c r="HIQ7" s="293"/>
      <c r="HIR7" s="293"/>
      <c r="HIS7" s="293"/>
      <c r="HIT7" s="293"/>
      <c r="HIU7" s="293"/>
      <c r="HIV7" s="293"/>
      <c r="HIW7" s="293"/>
      <c r="HIX7" s="293"/>
      <c r="HIY7" s="293"/>
      <c r="HIZ7" s="293"/>
      <c r="HJA7" s="293"/>
      <c r="HJB7" s="293"/>
      <c r="HJC7" s="293"/>
      <c r="HJD7" s="293"/>
      <c r="HJE7" s="293"/>
      <c r="HJF7" s="293"/>
      <c r="HJG7" s="293"/>
      <c r="HJH7" s="293"/>
      <c r="HJI7" s="293"/>
      <c r="HJJ7" s="293"/>
      <c r="HJK7" s="293"/>
      <c r="HJL7" s="293"/>
      <c r="HJM7" s="293"/>
      <c r="HJN7" s="293"/>
      <c r="HJO7" s="293"/>
      <c r="HJP7" s="293"/>
      <c r="HJQ7" s="293"/>
      <c r="HJR7" s="293"/>
      <c r="HJS7" s="293"/>
      <c r="HJT7" s="293"/>
      <c r="HJU7" s="293"/>
      <c r="HJV7" s="293"/>
      <c r="HJW7" s="293"/>
      <c r="HJX7" s="293"/>
      <c r="HJY7" s="293"/>
      <c r="HJZ7" s="293"/>
      <c r="HKA7" s="293"/>
      <c r="HKB7" s="293"/>
      <c r="HKC7" s="293"/>
      <c r="HKD7" s="293"/>
      <c r="HKE7" s="293"/>
      <c r="HKF7" s="293"/>
      <c r="HKG7" s="293"/>
      <c r="HKH7" s="293"/>
      <c r="HKI7" s="293"/>
      <c r="HKJ7" s="293"/>
      <c r="HKK7" s="293"/>
      <c r="HKL7" s="293"/>
      <c r="HKM7" s="293"/>
      <c r="HKN7" s="293"/>
      <c r="HKO7" s="293"/>
      <c r="HKP7" s="293"/>
      <c r="HKQ7" s="293"/>
      <c r="HKR7" s="293"/>
      <c r="HKS7" s="293"/>
      <c r="HKT7" s="293"/>
      <c r="HKU7" s="293"/>
      <c r="HKV7" s="293"/>
      <c r="HKW7" s="293"/>
      <c r="HKX7" s="293"/>
      <c r="HKY7" s="293"/>
      <c r="HKZ7" s="293"/>
      <c r="HLA7" s="293"/>
      <c r="HLB7" s="293"/>
      <c r="HLC7" s="293"/>
      <c r="HLD7" s="293"/>
      <c r="HLE7" s="293"/>
      <c r="HLF7" s="293"/>
      <c r="HLG7" s="293"/>
      <c r="HLH7" s="293"/>
      <c r="HLI7" s="293"/>
      <c r="HLJ7" s="293"/>
      <c r="HLK7" s="293"/>
      <c r="HLL7" s="293"/>
      <c r="HLM7" s="293"/>
      <c r="HLN7" s="293"/>
      <c r="HLO7" s="293"/>
      <c r="HLP7" s="293"/>
      <c r="HLQ7" s="293"/>
      <c r="HLR7" s="293"/>
      <c r="HLS7" s="293"/>
      <c r="HLT7" s="293"/>
      <c r="HLU7" s="293"/>
      <c r="HLV7" s="293"/>
      <c r="HLW7" s="293"/>
      <c r="HLX7" s="293"/>
      <c r="HLY7" s="293"/>
      <c r="HLZ7" s="293"/>
      <c r="HMA7" s="293"/>
      <c r="HMB7" s="293"/>
      <c r="HMC7" s="293"/>
      <c r="HMD7" s="293"/>
      <c r="HME7" s="293"/>
      <c r="HMF7" s="293"/>
      <c r="HMG7" s="293"/>
      <c r="HMH7" s="293"/>
      <c r="HMI7" s="293"/>
      <c r="HMJ7" s="293"/>
      <c r="HMK7" s="293"/>
      <c r="HML7" s="293"/>
      <c r="HMM7" s="293"/>
      <c r="HMN7" s="293"/>
      <c r="HMO7" s="293"/>
      <c r="HMP7" s="293"/>
      <c r="HMQ7" s="293"/>
      <c r="HMR7" s="293"/>
      <c r="HMS7" s="293"/>
      <c r="HMT7" s="293"/>
      <c r="HMU7" s="293"/>
      <c r="HMV7" s="293"/>
      <c r="HMW7" s="293"/>
      <c r="HMX7" s="293"/>
      <c r="HMY7" s="293"/>
      <c r="HMZ7" s="293"/>
      <c r="HNA7" s="293"/>
      <c r="HNB7" s="293"/>
      <c r="HNC7" s="293"/>
      <c r="HND7" s="293"/>
      <c r="HNE7" s="293"/>
      <c r="HNF7" s="293"/>
      <c r="HNG7" s="293"/>
      <c r="HNH7" s="293"/>
      <c r="HNI7" s="293"/>
      <c r="HNJ7" s="293"/>
      <c r="HNK7" s="293"/>
      <c r="HNL7" s="293"/>
      <c r="HNM7" s="293"/>
      <c r="HNN7" s="293"/>
      <c r="HNO7" s="293"/>
      <c r="HNP7" s="293"/>
      <c r="HNQ7" s="293"/>
      <c r="HNR7" s="293"/>
      <c r="HNS7" s="293"/>
      <c r="HNT7" s="293"/>
      <c r="HNU7" s="293"/>
      <c r="HNV7" s="293"/>
      <c r="HNW7" s="293"/>
      <c r="HNX7" s="293"/>
      <c r="HNY7" s="293"/>
      <c r="HNZ7" s="293"/>
      <c r="HOA7" s="293"/>
      <c r="HOB7" s="293"/>
      <c r="HOC7" s="293"/>
      <c r="HOD7" s="293"/>
      <c r="HOE7" s="293"/>
      <c r="HOF7" s="293"/>
      <c r="HOG7" s="293"/>
      <c r="HOH7" s="293"/>
      <c r="HOI7" s="293"/>
      <c r="HOJ7" s="293"/>
      <c r="HOK7" s="293"/>
      <c r="HOL7" s="293"/>
      <c r="HOM7" s="293"/>
      <c r="HON7" s="293"/>
      <c r="HOO7" s="293"/>
      <c r="HOP7" s="293"/>
      <c r="HOQ7" s="293"/>
      <c r="HOR7" s="293"/>
      <c r="HOS7" s="293"/>
      <c r="HOT7" s="293"/>
      <c r="HOU7" s="293"/>
      <c r="HOV7" s="293"/>
      <c r="HOW7" s="293"/>
      <c r="HOX7" s="293"/>
      <c r="HOY7" s="293"/>
      <c r="HOZ7" s="293"/>
      <c r="HPA7" s="293"/>
      <c r="HPB7" s="293"/>
      <c r="HPC7" s="293"/>
      <c r="HPD7" s="293"/>
      <c r="HPE7" s="293"/>
      <c r="HPF7" s="293"/>
      <c r="HPG7" s="293"/>
      <c r="HPH7" s="293"/>
      <c r="HPI7" s="293"/>
      <c r="HPJ7" s="293"/>
      <c r="HPK7" s="293"/>
      <c r="HPL7" s="293"/>
      <c r="HPM7" s="293"/>
      <c r="HPN7" s="293"/>
      <c r="HPO7" s="293"/>
      <c r="HPP7" s="293"/>
      <c r="HPQ7" s="293"/>
      <c r="HPR7" s="293"/>
      <c r="HPS7" s="293"/>
      <c r="HPT7" s="293"/>
      <c r="HPU7" s="293"/>
      <c r="HPV7" s="293"/>
      <c r="HPW7" s="293"/>
      <c r="HPX7" s="293"/>
      <c r="HPY7" s="293"/>
      <c r="HPZ7" s="293"/>
      <c r="HQA7" s="293"/>
      <c r="HQB7" s="293"/>
      <c r="HQC7" s="293"/>
      <c r="HQD7" s="293"/>
      <c r="HQE7" s="293"/>
      <c r="HQF7" s="293"/>
      <c r="HQG7" s="293"/>
      <c r="HQH7" s="293"/>
      <c r="HQI7" s="293"/>
      <c r="HQJ7" s="293"/>
      <c r="HQK7" s="293"/>
      <c r="HQL7" s="293"/>
      <c r="HQM7" s="293"/>
      <c r="HQN7" s="293"/>
      <c r="HQO7" s="293"/>
      <c r="HQP7" s="293"/>
      <c r="HQQ7" s="293"/>
      <c r="HQR7" s="293"/>
      <c r="HQS7" s="293"/>
      <c r="HQT7" s="293"/>
      <c r="HQU7" s="293"/>
      <c r="HQV7" s="293"/>
      <c r="HQW7" s="293"/>
      <c r="HQX7" s="293"/>
      <c r="HQY7" s="293"/>
      <c r="HQZ7" s="293"/>
      <c r="HRA7" s="293"/>
      <c r="HRB7" s="293"/>
      <c r="HRC7" s="293"/>
      <c r="HRD7" s="293"/>
      <c r="HRE7" s="293"/>
      <c r="HRF7" s="293"/>
      <c r="HRG7" s="293"/>
      <c r="HRH7" s="293"/>
      <c r="HRI7" s="293"/>
      <c r="HRJ7" s="293"/>
      <c r="HRK7" s="293"/>
      <c r="HRL7" s="293"/>
      <c r="HRM7" s="293"/>
      <c r="HRN7" s="293"/>
      <c r="HRO7" s="293"/>
      <c r="HRP7" s="293"/>
      <c r="HRQ7" s="293"/>
      <c r="HRR7" s="293"/>
      <c r="HRS7" s="293"/>
      <c r="HRT7" s="293"/>
      <c r="HRU7" s="293"/>
      <c r="HRV7" s="293"/>
      <c r="HRW7" s="293"/>
      <c r="HRX7" s="293"/>
      <c r="HRY7" s="293"/>
      <c r="HRZ7" s="293"/>
      <c r="HSA7" s="293"/>
      <c r="HSB7" s="293"/>
      <c r="HSC7" s="293"/>
      <c r="HSD7" s="293"/>
      <c r="HSE7" s="293"/>
      <c r="HSF7" s="293"/>
      <c r="HSG7" s="293"/>
      <c r="HSH7" s="293"/>
      <c r="HSI7" s="293"/>
      <c r="HSJ7" s="293"/>
      <c r="HSK7" s="293"/>
      <c r="HSL7" s="293"/>
      <c r="HSM7" s="293"/>
      <c r="HSN7" s="293"/>
      <c r="HSO7" s="293"/>
      <c r="HSP7" s="293"/>
      <c r="HSQ7" s="293"/>
      <c r="HSR7" s="293"/>
      <c r="HSS7" s="293"/>
      <c r="HST7" s="293"/>
      <c r="HSU7" s="293"/>
      <c r="HSV7" s="293"/>
      <c r="HSW7" s="293"/>
      <c r="HSX7" s="293"/>
      <c r="HSY7" s="293"/>
      <c r="HSZ7" s="293"/>
      <c r="HTA7" s="293"/>
      <c r="HTB7" s="293"/>
      <c r="HTC7" s="293"/>
      <c r="HTD7" s="293"/>
      <c r="HTE7" s="293"/>
      <c r="HTF7" s="293"/>
      <c r="HTG7" s="293"/>
      <c r="HTH7" s="293"/>
      <c r="HTI7" s="293"/>
      <c r="HTJ7" s="293"/>
      <c r="HTK7" s="293"/>
      <c r="HTL7" s="293"/>
      <c r="HTM7" s="293"/>
      <c r="HTN7" s="293"/>
      <c r="HTO7" s="293"/>
      <c r="HTP7" s="293"/>
      <c r="HTQ7" s="293"/>
      <c r="HTR7" s="293"/>
      <c r="HTS7" s="293"/>
      <c r="HTT7" s="293"/>
      <c r="HTU7" s="293"/>
      <c r="HTV7" s="293"/>
      <c r="HTW7" s="293"/>
      <c r="HTX7" s="293"/>
      <c r="HTY7" s="293"/>
      <c r="HTZ7" s="293"/>
      <c r="HUA7" s="293"/>
      <c r="HUB7" s="293"/>
      <c r="HUC7" s="293"/>
      <c r="HUD7" s="293"/>
      <c r="HUE7" s="293"/>
      <c r="HUF7" s="293"/>
      <c r="HUG7" s="293"/>
      <c r="HUH7" s="293"/>
      <c r="HUI7" s="293"/>
      <c r="HUJ7" s="293"/>
      <c r="HUK7" s="293"/>
      <c r="HUL7" s="293"/>
      <c r="HUM7" s="293"/>
      <c r="HUN7" s="293"/>
      <c r="HUO7" s="293"/>
      <c r="HUP7" s="293"/>
      <c r="HUQ7" s="293"/>
      <c r="HUR7" s="293"/>
      <c r="HUS7" s="293"/>
      <c r="HUT7" s="293"/>
      <c r="HUU7" s="293"/>
      <c r="HUV7" s="293"/>
      <c r="HUW7" s="293"/>
      <c r="HUX7" s="293"/>
      <c r="HUY7" s="293"/>
      <c r="HUZ7" s="293"/>
      <c r="HVA7" s="293"/>
      <c r="HVB7" s="293"/>
      <c r="HVC7" s="293"/>
      <c r="HVD7" s="293"/>
      <c r="HVE7" s="293"/>
      <c r="HVF7" s="293"/>
      <c r="HVG7" s="293"/>
      <c r="HVH7" s="293"/>
      <c r="HVI7" s="293"/>
      <c r="HVJ7" s="293"/>
      <c r="HVK7" s="293"/>
      <c r="HVL7" s="293"/>
      <c r="HVM7" s="293"/>
      <c r="HVN7" s="293"/>
      <c r="HVO7" s="293"/>
      <c r="HVP7" s="293"/>
      <c r="HVQ7" s="293"/>
      <c r="HVR7" s="293"/>
      <c r="HVS7" s="293"/>
      <c r="HVT7" s="293"/>
      <c r="HVU7" s="293"/>
      <c r="HVV7" s="293"/>
      <c r="HVW7" s="293"/>
      <c r="HVX7" s="293"/>
      <c r="HVY7" s="293"/>
      <c r="HVZ7" s="293"/>
      <c r="HWA7" s="293"/>
      <c r="HWB7" s="293"/>
      <c r="HWC7" s="293"/>
      <c r="HWD7" s="293"/>
      <c r="HWE7" s="293"/>
      <c r="HWF7" s="293"/>
      <c r="HWG7" s="293"/>
      <c r="HWH7" s="293"/>
      <c r="HWI7" s="293"/>
      <c r="HWJ7" s="293"/>
      <c r="HWK7" s="293"/>
      <c r="HWL7" s="293"/>
      <c r="HWM7" s="293"/>
      <c r="HWN7" s="293"/>
      <c r="HWO7" s="293"/>
      <c r="HWP7" s="293"/>
      <c r="HWQ7" s="293"/>
      <c r="HWR7" s="293"/>
      <c r="HWS7" s="293"/>
      <c r="HWT7" s="293"/>
      <c r="HWU7" s="293"/>
      <c r="HWV7" s="293"/>
      <c r="HWW7" s="293"/>
      <c r="HWX7" s="293"/>
      <c r="HWY7" s="293"/>
      <c r="HWZ7" s="293"/>
      <c r="HXA7" s="293"/>
      <c r="HXB7" s="293"/>
      <c r="HXC7" s="293"/>
      <c r="HXD7" s="293"/>
      <c r="HXE7" s="293"/>
      <c r="HXF7" s="293"/>
      <c r="HXG7" s="293"/>
      <c r="HXH7" s="293"/>
      <c r="HXI7" s="293"/>
      <c r="HXJ7" s="293"/>
      <c r="HXK7" s="293"/>
      <c r="HXL7" s="293"/>
      <c r="HXM7" s="293"/>
      <c r="HXN7" s="293"/>
      <c r="HXO7" s="293"/>
      <c r="HXP7" s="293"/>
      <c r="HXQ7" s="293"/>
      <c r="HXR7" s="293"/>
      <c r="HXS7" s="293"/>
      <c r="HXT7" s="293"/>
      <c r="HXU7" s="293"/>
      <c r="HXV7" s="293"/>
      <c r="HXW7" s="293"/>
      <c r="HXX7" s="293"/>
      <c r="HXY7" s="293"/>
      <c r="HXZ7" s="293"/>
      <c r="HYA7" s="293"/>
      <c r="HYB7" s="293"/>
      <c r="HYC7" s="293"/>
      <c r="HYD7" s="293"/>
      <c r="HYE7" s="293"/>
      <c r="HYF7" s="293"/>
      <c r="HYG7" s="293"/>
      <c r="HYH7" s="293"/>
      <c r="HYI7" s="293"/>
      <c r="HYJ7" s="293"/>
      <c r="HYK7" s="293"/>
      <c r="HYL7" s="293"/>
      <c r="HYM7" s="293"/>
      <c r="HYN7" s="293"/>
      <c r="HYO7" s="293"/>
      <c r="HYP7" s="293"/>
      <c r="HYQ7" s="293"/>
      <c r="HYR7" s="293"/>
      <c r="HYS7" s="293"/>
      <c r="HYT7" s="293"/>
      <c r="HYU7" s="293"/>
      <c r="HYV7" s="293"/>
      <c r="HYW7" s="293"/>
      <c r="HYX7" s="293"/>
      <c r="HYY7" s="293"/>
      <c r="HYZ7" s="293"/>
      <c r="HZA7" s="293"/>
      <c r="HZB7" s="293"/>
      <c r="HZC7" s="293"/>
      <c r="HZD7" s="293"/>
      <c r="HZE7" s="293"/>
      <c r="HZF7" s="293"/>
      <c r="HZG7" s="293"/>
      <c r="HZH7" s="293"/>
      <c r="HZI7" s="293"/>
      <c r="HZJ7" s="293"/>
      <c r="HZK7" s="293"/>
      <c r="HZL7" s="293"/>
      <c r="HZM7" s="293"/>
      <c r="HZN7" s="293"/>
      <c r="HZO7" s="293"/>
      <c r="HZP7" s="293"/>
      <c r="HZQ7" s="293"/>
      <c r="HZR7" s="293"/>
      <c r="HZS7" s="293"/>
      <c r="HZT7" s="293"/>
      <c r="HZU7" s="293"/>
      <c r="HZV7" s="293"/>
      <c r="HZW7" s="293"/>
      <c r="HZX7" s="293"/>
      <c r="HZY7" s="293"/>
      <c r="HZZ7" s="293"/>
      <c r="IAA7" s="293"/>
      <c r="IAB7" s="293"/>
      <c r="IAC7" s="293"/>
      <c r="IAD7" s="293"/>
      <c r="IAE7" s="293"/>
      <c r="IAF7" s="293"/>
      <c r="IAG7" s="293"/>
      <c r="IAH7" s="293"/>
      <c r="IAI7" s="293"/>
      <c r="IAJ7" s="293"/>
      <c r="IAK7" s="293"/>
      <c r="IAL7" s="293"/>
      <c r="IAM7" s="293"/>
      <c r="IAN7" s="293"/>
      <c r="IAO7" s="293"/>
      <c r="IAP7" s="293"/>
      <c r="IAQ7" s="293"/>
      <c r="IAR7" s="293"/>
      <c r="IAS7" s="293"/>
      <c r="IAT7" s="293"/>
      <c r="IAU7" s="293"/>
      <c r="IAV7" s="293"/>
      <c r="IAW7" s="293"/>
      <c r="IAX7" s="293"/>
      <c r="IAY7" s="293"/>
      <c r="IAZ7" s="293"/>
      <c r="IBA7" s="293"/>
      <c r="IBB7" s="293"/>
      <c r="IBC7" s="293"/>
      <c r="IBD7" s="293"/>
      <c r="IBE7" s="293"/>
      <c r="IBF7" s="293"/>
      <c r="IBG7" s="293"/>
      <c r="IBH7" s="293"/>
      <c r="IBI7" s="293"/>
      <c r="IBJ7" s="293"/>
      <c r="IBK7" s="293"/>
      <c r="IBL7" s="293"/>
      <c r="IBM7" s="293"/>
      <c r="IBN7" s="293"/>
      <c r="IBO7" s="293"/>
      <c r="IBP7" s="293"/>
      <c r="IBQ7" s="293"/>
      <c r="IBR7" s="293"/>
      <c r="IBS7" s="293"/>
      <c r="IBT7" s="293"/>
      <c r="IBU7" s="293"/>
      <c r="IBV7" s="293"/>
      <c r="IBW7" s="293"/>
      <c r="IBX7" s="293"/>
      <c r="IBY7" s="293"/>
      <c r="IBZ7" s="293"/>
      <c r="ICA7" s="293"/>
      <c r="ICB7" s="293"/>
      <c r="ICC7" s="293"/>
      <c r="ICD7" s="293"/>
      <c r="ICE7" s="293"/>
      <c r="ICF7" s="293"/>
      <c r="ICG7" s="293"/>
      <c r="ICH7" s="293"/>
      <c r="ICI7" s="293"/>
      <c r="ICJ7" s="293"/>
      <c r="ICK7" s="293"/>
      <c r="ICL7" s="293"/>
      <c r="ICM7" s="293"/>
      <c r="ICN7" s="293"/>
      <c r="ICO7" s="293"/>
      <c r="ICP7" s="293"/>
      <c r="ICQ7" s="293"/>
      <c r="ICR7" s="293"/>
      <c r="ICS7" s="293"/>
      <c r="ICT7" s="293"/>
      <c r="ICU7" s="293"/>
      <c r="ICV7" s="293"/>
      <c r="ICW7" s="293"/>
      <c r="ICX7" s="293"/>
      <c r="ICY7" s="293"/>
      <c r="ICZ7" s="293"/>
      <c r="IDA7" s="293"/>
      <c r="IDB7" s="293"/>
      <c r="IDC7" s="293"/>
      <c r="IDD7" s="293"/>
      <c r="IDE7" s="293"/>
      <c r="IDF7" s="293"/>
      <c r="IDG7" s="293"/>
      <c r="IDH7" s="293"/>
      <c r="IDI7" s="293"/>
      <c r="IDJ7" s="293"/>
      <c r="IDK7" s="293"/>
      <c r="IDL7" s="293"/>
      <c r="IDM7" s="293"/>
      <c r="IDN7" s="293"/>
      <c r="IDO7" s="293"/>
      <c r="IDP7" s="293"/>
      <c r="IDQ7" s="293"/>
      <c r="IDR7" s="293"/>
      <c r="IDS7" s="293"/>
      <c r="IDT7" s="293"/>
      <c r="IDU7" s="293"/>
      <c r="IDV7" s="293"/>
      <c r="IDW7" s="293"/>
      <c r="IDX7" s="293"/>
      <c r="IDY7" s="293"/>
      <c r="IDZ7" s="293"/>
      <c r="IEA7" s="293"/>
      <c r="IEB7" s="293"/>
      <c r="IEC7" s="293"/>
      <c r="IED7" s="293"/>
      <c r="IEE7" s="293"/>
      <c r="IEF7" s="293"/>
      <c r="IEG7" s="293"/>
      <c r="IEH7" s="293"/>
      <c r="IEI7" s="293"/>
      <c r="IEJ7" s="293"/>
      <c r="IEK7" s="293"/>
      <c r="IEL7" s="293"/>
      <c r="IEM7" s="293"/>
      <c r="IEN7" s="293"/>
      <c r="IEO7" s="293"/>
      <c r="IEP7" s="293"/>
      <c r="IEQ7" s="293"/>
      <c r="IER7" s="293"/>
      <c r="IES7" s="293"/>
      <c r="IET7" s="293"/>
      <c r="IEU7" s="293"/>
      <c r="IEV7" s="293"/>
      <c r="IEW7" s="293"/>
      <c r="IEX7" s="293"/>
      <c r="IEY7" s="293"/>
      <c r="IEZ7" s="293"/>
      <c r="IFA7" s="293"/>
      <c r="IFB7" s="293"/>
      <c r="IFC7" s="293"/>
      <c r="IFD7" s="293"/>
      <c r="IFE7" s="293"/>
      <c r="IFF7" s="293"/>
      <c r="IFG7" s="293"/>
      <c r="IFH7" s="293"/>
      <c r="IFI7" s="293"/>
      <c r="IFJ7" s="293"/>
      <c r="IFK7" s="293"/>
      <c r="IFL7" s="293"/>
      <c r="IFM7" s="293"/>
      <c r="IFN7" s="293"/>
      <c r="IFO7" s="293"/>
      <c r="IFP7" s="293"/>
      <c r="IFQ7" s="293"/>
      <c r="IFR7" s="293"/>
      <c r="IFS7" s="293"/>
      <c r="IFT7" s="293"/>
      <c r="IFU7" s="293"/>
      <c r="IFV7" s="293"/>
      <c r="IFW7" s="293"/>
      <c r="IFX7" s="293"/>
      <c r="IFY7" s="293"/>
      <c r="IFZ7" s="293"/>
      <c r="IGA7" s="293"/>
      <c r="IGB7" s="293"/>
      <c r="IGC7" s="293"/>
      <c r="IGD7" s="293"/>
      <c r="IGE7" s="293"/>
      <c r="IGF7" s="293"/>
      <c r="IGG7" s="293"/>
      <c r="IGH7" s="293"/>
      <c r="IGI7" s="293"/>
      <c r="IGJ7" s="293"/>
      <c r="IGK7" s="293"/>
      <c r="IGL7" s="293"/>
      <c r="IGM7" s="293"/>
      <c r="IGN7" s="293"/>
      <c r="IGO7" s="293"/>
      <c r="IGP7" s="293"/>
      <c r="IGQ7" s="293"/>
      <c r="IGR7" s="293"/>
      <c r="IGS7" s="293"/>
      <c r="IGT7" s="293"/>
      <c r="IGU7" s="293"/>
      <c r="IGV7" s="293"/>
      <c r="IGW7" s="293"/>
      <c r="IGX7" s="293"/>
      <c r="IGY7" s="293"/>
      <c r="IGZ7" s="293"/>
      <c r="IHA7" s="293"/>
      <c r="IHB7" s="293"/>
      <c r="IHC7" s="293"/>
      <c r="IHD7" s="293"/>
      <c r="IHE7" s="293"/>
      <c r="IHF7" s="293"/>
      <c r="IHG7" s="293"/>
      <c r="IHH7" s="293"/>
      <c r="IHI7" s="293"/>
      <c r="IHJ7" s="293"/>
      <c r="IHK7" s="293"/>
      <c r="IHL7" s="293"/>
      <c r="IHM7" s="293"/>
      <c r="IHN7" s="293"/>
      <c r="IHO7" s="293"/>
      <c r="IHP7" s="293"/>
      <c r="IHQ7" s="293"/>
      <c r="IHR7" s="293"/>
      <c r="IHS7" s="293"/>
      <c r="IHT7" s="293"/>
      <c r="IHU7" s="293"/>
      <c r="IHV7" s="293"/>
      <c r="IHW7" s="293"/>
      <c r="IHX7" s="293"/>
      <c r="IHY7" s="293"/>
      <c r="IHZ7" s="293"/>
      <c r="IIA7" s="293"/>
      <c r="IIB7" s="293"/>
      <c r="IIC7" s="293"/>
      <c r="IID7" s="293"/>
      <c r="IIE7" s="293"/>
      <c r="IIF7" s="293"/>
      <c r="IIG7" s="293"/>
      <c r="IIH7" s="293"/>
      <c r="III7" s="293"/>
      <c r="IIJ7" s="293"/>
      <c r="IIK7" s="293"/>
      <c r="IIL7" s="293"/>
      <c r="IIM7" s="293"/>
      <c r="IIN7" s="293"/>
      <c r="IIO7" s="293"/>
      <c r="IIP7" s="293"/>
      <c r="IIQ7" s="293"/>
      <c r="IIR7" s="293"/>
      <c r="IIS7" s="293"/>
      <c r="IIT7" s="293"/>
      <c r="IIU7" s="293"/>
      <c r="IIV7" s="293"/>
      <c r="IIW7" s="293"/>
      <c r="IIX7" s="293"/>
      <c r="IIY7" s="293"/>
      <c r="IIZ7" s="293"/>
      <c r="IJA7" s="293"/>
      <c r="IJB7" s="293"/>
      <c r="IJC7" s="293"/>
      <c r="IJD7" s="293"/>
      <c r="IJE7" s="293"/>
      <c r="IJF7" s="293"/>
      <c r="IJG7" s="293"/>
      <c r="IJH7" s="293"/>
      <c r="IJI7" s="293"/>
      <c r="IJJ7" s="293"/>
      <c r="IJK7" s="293"/>
      <c r="IJL7" s="293"/>
      <c r="IJM7" s="293"/>
      <c r="IJN7" s="293"/>
      <c r="IJO7" s="293"/>
      <c r="IJP7" s="293"/>
      <c r="IJQ7" s="293"/>
      <c r="IJR7" s="293"/>
      <c r="IJS7" s="293"/>
      <c r="IJT7" s="293"/>
      <c r="IJU7" s="293"/>
      <c r="IJV7" s="293"/>
      <c r="IJW7" s="293"/>
      <c r="IJX7" s="293"/>
      <c r="IJY7" s="293"/>
      <c r="IJZ7" s="293"/>
      <c r="IKA7" s="293"/>
      <c r="IKB7" s="293"/>
      <c r="IKC7" s="293"/>
      <c r="IKD7" s="293"/>
      <c r="IKE7" s="293"/>
      <c r="IKF7" s="293"/>
      <c r="IKG7" s="293"/>
      <c r="IKH7" s="293"/>
      <c r="IKI7" s="293"/>
      <c r="IKJ7" s="293"/>
      <c r="IKK7" s="293"/>
      <c r="IKL7" s="293"/>
      <c r="IKM7" s="293"/>
      <c r="IKN7" s="293"/>
      <c r="IKO7" s="293"/>
      <c r="IKP7" s="293"/>
      <c r="IKQ7" s="293"/>
      <c r="IKR7" s="293"/>
      <c r="IKS7" s="293"/>
      <c r="IKT7" s="293"/>
      <c r="IKU7" s="293"/>
      <c r="IKV7" s="293"/>
      <c r="IKW7" s="293"/>
      <c r="IKX7" s="293"/>
      <c r="IKY7" s="293"/>
      <c r="IKZ7" s="293"/>
      <c r="ILA7" s="293"/>
      <c r="ILB7" s="293"/>
      <c r="ILC7" s="293"/>
      <c r="ILD7" s="293"/>
      <c r="ILE7" s="293"/>
      <c r="ILF7" s="293"/>
      <c r="ILG7" s="293"/>
      <c r="ILH7" s="293"/>
      <c r="ILI7" s="293"/>
      <c r="ILJ7" s="293"/>
      <c r="ILK7" s="293"/>
      <c r="ILL7" s="293"/>
      <c r="ILM7" s="293"/>
      <c r="ILN7" s="293"/>
      <c r="ILO7" s="293"/>
      <c r="ILP7" s="293"/>
      <c r="ILQ7" s="293"/>
      <c r="ILR7" s="293"/>
      <c r="ILS7" s="293"/>
      <c r="ILT7" s="293"/>
      <c r="ILU7" s="293"/>
      <c r="ILV7" s="293"/>
      <c r="ILW7" s="293"/>
      <c r="ILX7" s="293"/>
      <c r="ILY7" s="293"/>
      <c r="ILZ7" s="293"/>
      <c r="IMA7" s="293"/>
      <c r="IMB7" s="293"/>
      <c r="IMC7" s="293"/>
      <c r="IMD7" s="293"/>
      <c r="IME7" s="293"/>
      <c r="IMF7" s="293"/>
      <c r="IMG7" s="293"/>
      <c r="IMH7" s="293"/>
      <c r="IMI7" s="293"/>
      <c r="IMJ7" s="293"/>
      <c r="IMK7" s="293"/>
      <c r="IML7" s="293"/>
      <c r="IMM7" s="293"/>
      <c r="IMN7" s="293"/>
      <c r="IMO7" s="293"/>
      <c r="IMP7" s="293"/>
      <c r="IMQ7" s="293"/>
      <c r="IMR7" s="293"/>
      <c r="IMS7" s="293"/>
      <c r="IMT7" s="293"/>
      <c r="IMU7" s="293"/>
      <c r="IMV7" s="293"/>
      <c r="IMW7" s="293"/>
      <c r="IMX7" s="293"/>
      <c r="IMY7" s="293"/>
      <c r="IMZ7" s="293"/>
      <c r="INA7" s="293"/>
      <c r="INB7" s="293"/>
      <c r="INC7" s="293"/>
      <c r="IND7" s="293"/>
      <c r="INE7" s="293"/>
      <c r="INF7" s="293"/>
      <c r="ING7" s="293"/>
      <c r="INH7" s="293"/>
      <c r="INI7" s="293"/>
      <c r="INJ7" s="293"/>
      <c r="INK7" s="293"/>
      <c r="INL7" s="293"/>
      <c r="INM7" s="293"/>
      <c r="INN7" s="293"/>
      <c r="INO7" s="293"/>
      <c r="INP7" s="293"/>
      <c r="INQ7" s="293"/>
      <c r="INR7" s="293"/>
      <c r="INS7" s="293"/>
      <c r="INT7" s="293"/>
      <c r="INU7" s="293"/>
      <c r="INV7" s="293"/>
      <c r="INW7" s="293"/>
      <c r="INX7" s="293"/>
      <c r="INY7" s="293"/>
      <c r="INZ7" s="293"/>
      <c r="IOA7" s="293"/>
      <c r="IOB7" s="293"/>
      <c r="IOC7" s="293"/>
      <c r="IOD7" s="293"/>
      <c r="IOE7" s="293"/>
      <c r="IOF7" s="293"/>
      <c r="IOG7" s="293"/>
      <c r="IOH7" s="293"/>
      <c r="IOI7" s="293"/>
      <c r="IOJ7" s="293"/>
      <c r="IOK7" s="293"/>
      <c r="IOL7" s="293"/>
      <c r="IOM7" s="293"/>
      <c r="ION7" s="293"/>
      <c r="IOO7" s="293"/>
      <c r="IOP7" s="293"/>
      <c r="IOQ7" s="293"/>
      <c r="IOR7" s="293"/>
      <c r="IOS7" s="293"/>
      <c r="IOT7" s="293"/>
      <c r="IOU7" s="293"/>
      <c r="IOV7" s="293"/>
      <c r="IOW7" s="293"/>
      <c r="IOX7" s="293"/>
      <c r="IOY7" s="293"/>
      <c r="IOZ7" s="293"/>
      <c r="IPA7" s="293"/>
      <c r="IPB7" s="293"/>
      <c r="IPC7" s="293"/>
      <c r="IPD7" s="293"/>
      <c r="IPE7" s="293"/>
      <c r="IPF7" s="293"/>
      <c r="IPG7" s="293"/>
      <c r="IPH7" s="293"/>
      <c r="IPI7" s="293"/>
      <c r="IPJ7" s="293"/>
      <c r="IPK7" s="293"/>
      <c r="IPL7" s="293"/>
      <c r="IPM7" s="293"/>
      <c r="IPN7" s="293"/>
      <c r="IPO7" s="293"/>
      <c r="IPP7" s="293"/>
      <c r="IPQ7" s="293"/>
      <c r="IPR7" s="293"/>
      <c r="IPS7" s="293"/>
      <c r="IPT7" s="293"/>
      <c r="IPU7" s="293"/>
      <c r="IPV7" s="293"/>
      <c r="IPW7" s="293"/>
      <c r="IPX7" s="293"/>
      <c r="IPY7" s="293"/>
      <c r="IPZ7" s="293"/>
      <c r="IQA7" s="293"/>
      <c r="IQB7" s="293"/>
      <c r="IQC7" s="293"/>
      <c r="IQD7" s="293"/>
      <c r="IQE7" s="293"/>
      <c r="IQF7" s="293"/>
      <c r="IQG7" s="293"/>
      <c r="IQH7" s="293"/>
      <c r="IQI7" s="293"/>
      <c r="IQJ7" s="293"/>
      <c r="IQK7" s="293"/>
      <c r="IQL7" s="293"/>
      <c r="IQM7" s="293"/>
      <c r="IQN7" s="293"/>
      <c r="IQO7" s="293"/>
      <c r="IQP7" s="293"/>
      <c r="IQQ7" s="293"/>
      <c r="IQR7" s="293"/>
      <c r="IQS7" s="293"/>
      <c r="IQT7" s="293"/>
      <c r="IQU7" s="293"/>
      <c r="IQV7" s="293"/>
      <c r="IQW7" s="293"/>
      <c r="IQX7" s="293"/>
      <c r="IQY7" s="293"/>
      <c r="IQZ7" s="293"/>
      <c r="IRA7" s="293"/>
      <c r="IRB7" s="293"/>
      <c r="IRC7" s="293"/>
      <c r="IRD7" s="293"/>
      <c r="IRE7" s="293"/>
      <c r="IRF7" s="293"/>
      <c r="IRG7" s="293"/>
      <c r="IRH7" s="293"/>
      <c r="IRI7" s="293"/>
      <c r="IRJ7" s="293"/>
      <c r="IRK7" s="293"/>
      <c r="IRL7" s="293"/>
      <c r="IRM7" s="293"/>
      <c r="IRN7" s="293"/>
      <c r="IRO7" s="293"/>
      <c r="IRP7" s="293"/>
      <c r="IRQ7" s="293"/>
      <c r="IRR7" s="293"/>
      <c r="IRS7" s="293"/>
      <c r="IRT7" s="293"/>
      <c r="IRU7" s="293"/>
      <c r="IRV7" s="293"/>
      <c r="IRW7" s="293"/>
      <c r="IRX7" s="293"/>
      <c r="IRY7" s="293"/>
      <c r="IRZ7" s="293"/>
      <c r="ISA7" s="293"/>
      <c r="ISB7" s="293"/>
      <c r="ISC7" s="293"/>
      <c r="ISD7" s="293"/>
      <c r="ISE7" s="293"/>
      <c r="ISF7" s="293"/>
      <c r="ISG7" s="293"/>
      <c r="ISH7" s="293"/>
      <c r="ISI7" s="293"/>
      <c r="ISJ7" s="293"/>
      <c r="ISK7" s="293"/>
      <c r="ISL7" s="293"/>
      <c r="ISM7" s="293"/>
      <c r="ISN7" s="293"/>
      <c r="ISO7" s="293"/>
      <c r="ISP7" s="293"/>
      <c r="ISQ7" s="293"/>
      <c r="ISR7" s="293"/>
      <c r="ISS7" s="293"/>
      <c r="IST7" s="293"/>
      <c r="ISU7" s="293"/>
      <c r="ISV7" s="293"/>
      <c r="ISW7" s="293"/>
      <c r="ISX7" s="293"/>
      <c r="ISY7" s="293"/>
      <c r="ISZ7" s="293"/>
      <c r="ITA7" s="293"/>
      <c r="ITB7" s="293"/>
      <c r="ITC7" s="293"/>
      <c r="ITD7" s="293"/>
      <c r="ITE7" s="293"/>
      <c r="ITF7" s="293"/>
      <c r="ITG7" s="293"/>
      <c r="ITH7" s="293"/>
      <c r="ITI7" s="293"/>
      <c r="ITJ7" s="293"/>
      <c r="ITK7" s="293"/>
      <c r="ITL7" s="293"/>
      <c r="ITM7" s="293"/>
      <c r="ITN7" s="293"/>
      <c r="ITO7" s="293"/>
      <c r="ITP7" s="293"/>
      <c r="ITQ7" s="293"/>
      <c r="ITR7" s="293"/>
      <c r="ITS7" s="293"/>
      <c r="ITT7" s="293"/>
      <c r="ITU7" s="293"/>
      <c r="ITV7" s="293"/>
      <c r="ITW7" s="293"/>
      <c r="ITX7" s="293"/>
      <c r="ITY7" s="293"/>
      <c r="ITZ7" s="293"/>
      <c r="IUA7" s="293"/>
      <c r="IUB7" s="293"/>
      <c r="IUC7" s="293"/>
      <c r="IUD7" s="293"/>
      <c r="IUE7" s="293"/>
      <c r="IUF7" s="293"/>
      <c r="IUG7" s="293"/>
      <c r="IUH7" s="293"/>
      <c r="IUI7" s="293"/>
      <c r="IUJ7" s="293"/>
      <c r="IUK7" s="293"/>
      <c r="IUL7" s="293"/>
      <c r="IUM7" s="293"/>
      <c r="IUN7" s="293"/>
      <c r="IUO7" s="293"/>
      <c r="IUP7" s="293"/>
      <c r="IUQ7" s="293"/>
      <c r="IUR7" s="293"/>
      <c r="IUS7" s="293"/>
      <c r="IUT7" s="293"/>
      <c r="IUU7" s="293"/>
      <c r="IUV7" s="293"/>
      <c r="IUW7" s="293"/>
      <c r="IUX7" s="293"/>
      <c r="IUY7" s="293"/>
      <c r="IUZ7" s="293"/>
      <c r="IVA7" s="293"/>
      <c r="IVB7" s="293"/>
      <c r="IVC7" s="293"/>
      <c r="IVD7" s="293"/>
      <c r="IVE7" s="293"/>
      <c r="IVF7" s="293"/>
      <c r="IVG7" s="293"/>
      <c r="IVH7" s="293"/>
      <c r="IVI7" s="293"/>
      <c r="IVJ7" s="293"/>
      <c r="IVK7" s="293"/>
      <c r="IVL7" s="293"/>
      <c r="IVM7" s="293"/>
      <c r="IVN7" s="293"/>
      <c r="IVO7" s="293"/>
      <c r="IVP7" s="293"/>
      <c r="IVQ7" s="293"/>
      <c r="IVR7" s="293"/>
      <c r="IVS7" s="293"/>
      <c r="IVT7" s="293"/>
      <c r="IVU7" s="293"/>
      <c r="IVV7" s="293"/>
      <c r="IVW7" s="293"/>
      <c r="IVX7" s="293"/>
      <c r="IVY7" s="293"/>
      <c r="IVZ7" s="293"/>
      <c r="IWA7" s="293"/>
      <c r="IWB7" s="293"/>
      <c r="IWC7" s="293"/>
      <c r="IWD7" s="293"/>
      <c r="IWE7" s="293"/>
      <c r="IWF7" s="293"/>
      <c r="IWG7" s="293"/>
      <c r="IWH7" s="293"/>
      <c r="IWI7" s="293"/>
      <c r="IWJ7" s="293"/>
      <c r="IWK7" s="293"/>
      <c r="IWL7" s="293"/>
      <c r="IWM7" s="293"/>
      <c r="IWN7" s="293"/>
      <c r="IWO7" s="293"/>
      <c r="IWP7" s="293"/>
      <c r="IWQ7" s="293"/>
      <c r="IWR7" s="293"/>
      <c r="IWS7" s="293"/>
      <c r="IWT7" s="293"/>
      <c r="IWU7" s="293"/>
      <c r="IWV7" s="293"/>
      <c r="IWW7" s="293"/>
      <c r="IWX7" s="293"/>
      <c r="IWY7" s="293"/>
      <c r="IWZ7" s="293"/>
      <c r="IXA7" s="293"/>
      <c r="IXB7" s="293"/>
      <c r="IXC7" s="293"/>
      <c r="IXD7" s="293"/>
      <c r="IXE7" s="293"/>
      <c r="IXF7" s="293"/>
      <c r="IXG7" s="293"/>
      <c r="IXH7" s="293"/>
      <c r="IXI7" s="293"/>
      <c r="IXJ7" s="293"/>
      <c r="IXK7" s="293"/>
      <c r="IXL7" s="293"/>
      <c r="IXM7" s="293"/>
      <c r="IXN7" s="293"/>
      <c r="IXO7" s="293"/>
      <c r="IXP7" s="293"/>
      <c r="IXQ7" s="293"/>
      <c r="IXR7" s="293"/>
      <c r="IXS7" s="293"/>
      <c r="IXT7" s="293"/>
      <c r="IXU7" s="293"/>
      <c r="IXV7" s="293"/>
      <c r="IXW7" s="293"/>
      <c r="IXX7" s="293"/>
      <c r="IXY7" s="293"/>
      <c r="IXZ7" s="293"/>
      <c r="IYA7" s="293"/>
      <c r="IYB7" s="293"/>
      <c r="IYC7" s="293"/>
      <c r="IYD7" s="293"/>
      <c r="IYE7" s="293"/>
      <c r="IYF7" s="293"/>
      <c r="IYG7" s="293"/>
      <c r="IYH7" s="293"/>
      <c r="IYI7" s="293"/>
      <c r="IYJ7" s="293"/>
      <c r="IYK7" s="293"/>
      <c r="IYL7" s="293"/>
      <c r="IYM7" s="293"/>
      <c r="IYN7" s="293"/>
      <c r="IYO7" s="293"/>
      <c r="IYP7" s="293"/>
      <c r="IYQ7" s="293"/>
      <c r="IYR7" s="293"/>
      <c r="IYS7" s="293"/>
      <c r="IYT7" s="293"/>
      <c r="IYU7" s="293"/>
      <c r="IYV7" s="293"/>
      <c r="IYW7" s="293"/>
      <c r="IYX7" s="293"/>
      <c r="IYY7" s="293"/>
      <c r="IYZ7" s="293"/>
      <c r="IZA7" s="293"/>
      <c r="IZB7" s="293"/>
      <c r="IZC7" s="293"/>
      <c r="IZD7" s="293"/>
      <c r="IZE7" s="293"/>
      <c r="IZF7" s="293"/>
      <c r="IZG7" s="293"/>
      <c r="IZH7" s="293"/>
      <c r="IZI7" s="293"/>
      <c r="IZJ7" s="293"/>
      <c r="IZK7" s="293"/>
      <c r="IZL7" s="293"/>
      <c r="IZM7" s="293"/>
      <c r="IZN7" s="293"/>
      <c r="IZO7" s="293"/>
      <c r="IZP7" s="293"/>
      <c r="IZQ7" s="293"/>
      <c r="IZR7" s="293"/>
      <c r="IZS7" s="293"/>
      <c r="IZT7" s="293"/>
      <c r="IZU7" s="293"/>
      <c r="IZV7" s="293"/>
      <c r="IZW7" s="293"/>
      <c r="IZX7" s="293"/>
      <c r="IZY7" s="293"/>
      <c r="IZZ7" s="293"/>
      <c r="JAA7" s="293"/>
      <c r="JAB7" s="293"/>
      <c r="JAC7" s="293"/>
      <c r="JAD7" s="293"/>
      <c r="JAE7" s="293"/>
      <c r="JAF7" s="293"/>
      <c r="JAG7" s="293"/>
      <c r="JAH7" s="293"/>
      <c r="JAI7" s="293"/>
      <c r="JAJ7" s="293"/>
      <c r="JAK7" s="293"/>
      <c r="JAL7" s="293"/>
      <c r="JAM7" s="293"/>
      <c r="JAN7" s="293"/>
      <c r="JAO7" s="293"/>
      <c r="JAP7" s="293"/>
      <c r="JAQ7" s="293"/>
      <c r="JAR7" s="293"/>
      <c r="JAS7" s="293"/>
      <c r="JAT7" s="293"/>
      <c r="JAU7" s="293"/>
      <c r="JAV7" s="293"/>
      <c r="JAW7" s="293"/>
      <c r="JAX7" s="293"/>
      <c r="JAY7" s="293"/>
      <c r="JAZ7" s="293"/>
      <c r="JBA7" s="293"/>
      <c r="JBB7" s="293"/>
      <c r="JBC7" s="293"/>
      <c r="JBD7" s="293"/>
      <c r="JBE7" s="293"/>
      <c r="JBF7" s="293"/>
      <c r="JBG7" s="293"/>
      <c r="JBH7" s="293"/>
      <c r="JBI7" s="293"/>
      <c r="JBJ7" s="293"/>
      <c r="JBK7" s="293"/>
      <c r="JBL7" s="293"/>
      <c r="JBM7" s="293"/>
      <c r="JBN7" s="293"/>
      <c r="JBO7" s="293"/>
      <c r="JBP7" s="293"/>
      <c r="JBQ7" s="293"/>
      <c r="JBR7" s="293"/>
      <c r="JBS7" s="293"/>
      <c r="JBT7" s="293"/>
      <c r="JBU7" s="293"/>
      <c r="JBV7" s="293"/>
      <c r="JBW7" s="293"/>
      <c r="JBX7" s="293"/>
      <c r="JBY7" s="293"/>
      <c r="JBZ7" s="293"/>
      <c r="JCA7" s="293"/>
      <c r="JCB7" s="293"/>
      <c r="JCC7" s="293"/>
      <c r="JCD7" s="293"/>
      <c r="JCE7" s="293"/>
      <c r="JCF7" s="293"/>
      <c r="JCG7" s="293"/>
      <c r="JCH7" s="293"/>
      <c r="JCI7" s="293"/>
      <c r="JCJ7" s="293"/>
      <c r="JCK7" s="293"/>
      <c r="JCL7" s="293"/>
      <c r="JCM7" s="293"/>
      <c r="JCN7" s="293"/>
      <c r="JCO7" s="293"/>
      <c r="JCP7" s="293"/>
      <c r="JCQ7" s="293"/>
      <c r="JCR7" s="293"/>
      <c r="JCS7" s="293"/>
      <c r="JCT7" s="293"/>
      <c r="JCU7" s="293"/>
      <c r="JCV7" s="293"/>
      <c r="JCW7" s="293"/>
      <c r="JCX7" s="293"/>
      <c r="JCY7" s="293"/>
      <c r="JCZ7" s="293"/>
      <c r="JDA7" s="293"/>
      <c r="JDB7" s="293"/>
      <c r="JDC7" s="293"/>
      <c r="JDD7" s="293"/>
      <c r="JDE7" s="293"/>
      <c r="JDF7" s="293"/>
      <c r="JDG7" s="293"/>
      <c r="JDH7" s="293"/>
      <c r="JDI7" s="293"/>
      <c r="JDJ7" s="293"/>
      <c r="JDK7" s="293"/>
      <c r="JDL7" s="293"/>
      <c r="JDM7" s="293"/>
      <c r="JDN7" s="293"/>
      <c r="JDO7" s="293"/>
      <c r="JDP7" s="293"/>
      <c r="JDQ7" s="293"/>
      <c r="JDR7" s="293"/>
      <c r="JDS7" s="293"/>
      <c r="JDT7" s="293"/>
      <c r="JDU7" s="293"/>
      <c r="JDV7" s="293"/>
      <c r="JDW7" s="293"/>
      <c r="JDX7" s="293"/>
      <c r="JDY7" s="293"/>
      <c r="JDZ7" s="293"/>
      <c r="JEA7" s="293"/>
      <c r="JEB7" s="293"/>
      <c r="JEC7" s="293"/>
      <c r="JED7" s="293"/>
      <c r="JEE7" s="293"/>
      <c r="JEF7" s="293"/>
      <c r="JEG7" s="293"/>
      <c r="JEH7" s="293"/>
      <c r="JEI7" s="293"/>
      <c r="JEJ7" s="293"/>
      <c r="JEK7" s="293"/>
      <c r="JEL7" s="293"/>
      <c r="JEM7" s="293"/>
      <c r="JEN7" s="293"/>
      <c r="JEO7" s="293"/>
      <c r="JEP7" s="293"/>
      <c r="JEQ7" s="293"/>
      <c r="JER7" s="293"/>
      <c r="JES7" s="293"/>
      <c r="JET7" s="293"/>
      <c r="JEU7" s="293"/>
      <c r="JEV7" s="293"/>
      <c r="JEW7" s="293"/>
      <c r="JEX7" s="293"/>
      <c r="JEY7" s="293"/>
      <c r="JEZ7" s="293"/>
      <c r="JFA7" s="293"/>
      <c r="JFB7" s="293"/>
      <c r="JFC7" s="293"/>
      <c r="JFD7" s="293"/>
      <c r="JFE7" s="293"/>
      <c r="JFF7" s="293"/>
      <c r="JFG7" s="293"/>
      <c r="JFH7" s="293"/>
      <c r="JFI7" s="293"/>
      <c r="JFJ7" s="293"/>
      <c r="JFK7" s="293"/>
      <c r="JFL7" s="293"/>
      <c r="JFM7" s="293"/>
      <c r="JFN7" s="293"/>
      <c r="JFO7" s="293"/>
      <c r="JFP7" s="293"/>
      <c r="JFQ7" s="293"/>
      <c r="JFR7" s="293"/>
      <c r="JFS7" s="293"/>
      <c r="JFT7" s="293"/>
      <c r="JFU7" s="293"/>
      <c r="JFV7" s="293"/>
      <c r="JFW7" s="293"/>
      <c r="JFX7" s="293"/>
      <c r="JFY7" s="293"/>
      <c r="JFZ7" s="293"/>
      <c r="JGA7" s="293"/>
      <c r="JGB7" s="293"/>
      <c r="JGC7" s="293"/>
      <c r="JGD7" s="293"/>
      <c r="JGE7" s="293"/>
      <c r="JGF7" s="293"/>
      <c r="JGG7" s="293"/>
      <c r="JGH7" s="293"/>
      <c r="JGI7" s="293"/>
      <c r="JGJ7" s="293"/>
      <c r="JGK7" s="293"/>
      <c r="JGL7" s="293"/>
      <c r="JGM7" s="293"/>
      <c r="JGN7" s="293"/>
      <c r="JGO7" s="293"/>
      <c r="JGP7" s="293"/>
      <c r="JGQ7" s="293"/>
      <c r="JGR7" s="293"/>
      <c r="JGS7" s="293"/>
      <c r="JGT7" s="293"/>
      <c r="JGU7" s="293"/>
      <c r="JGV7" s="293"/>
      <c r="JGW7" s="293"/>
      <c r="JGX7" s="293"/>
      <c r="JGY7" s="293"/>
      <c r="JGZ7" s="293"/>
      <c r="JHA7" s="293"/>
      <c r="JHB7" s="293"/>
      <c r="JHC7" s="293"/>
      <c r="JHD7" s="293"/>
      <c r="JHE7" s="293"/>
      <c r="JHF7" s="293"/>
      <c r="JHG7" s="293"/>
      <c r="JHH7" s="293"/>
      <c r="JHI7" s="293"/>
      <c r="JHJ7" s="293"/>
      <c r="JHK7" s="293"/>
      <c r="JHL7" s="293"/>
      <c r="JHM7" s="293"/>
      <c r="JHN7" s="293"/>
      <c r="JHO7" s="293"/>
      <c r="JHP7" s="293"/>
      <c r="JHQ7" s="293"/>
      <c r="JHR7" s="293"/>
      <c r="JHS7" s="293"/>
      <c r="JHT7" s="293"/>
      <c r="JHU7" s="293"/>
      <c r="JHV7" s="293"/>
      <c r="JHW7" s="293"/>
      <c r="JHX7" s="293"/>
      <c r="JHY7" s="293"/>
      <c r="JHZ7" s="293"/>
      <c r="JIA7" s="293"/>
      <c r="JIB7" s="293"/>
      <c r="JIC7" s="293"/>
      <c r="JID7" s="293"/>
      <c r="JIE7" s="293"/>
      <c r="JIF7" s="293"/>
      <c r="JIG7" s="293"/>
      <c r="JIH7" s="293"/>
      <c r="JII7" s="293"/>
      <c r="JIJ7" s="293"/>
      <c r="JIK7" s="293"/>
      <c r="JIL7" s="293"/>
      <c r="JIM7" s="293"/>
      <c r="JIN7" s="293"/>
      <c r="JIO7" s="293"/>
      <c r="JIP7" s="293"/>
      <c r="JIQ7" s="293"/>
      <c r="JIR7" s="293"/>
      <c r="JIS7" s="293"/>
      <c r="JIT7" s="293"/>
      <c r="JIU7" s="293"/>
      <c r="JIV7" s="293"/>
      <c r="JIW7" s="293"/>
      <c r="JIX7" s="293"/>
      <c r="JIY7" s="293"/>
      <c r="JIZ7" s="293"/>
      <c r="JJA7" s="293"/>
      <c r="JJB7" s="293"/>
      <c r="JJC7" s="293"/>
      <c r="JJD7" s="293"/>
      <c r="JJE7" s="293"/>
      <c r="JJF7" s="293"/>
      <c r="JJG7" s="293"/>
      <c r="JJH7" s="293"/>
      <c r="JJI7" s="293"/>
      <c r="JJJ7" s="293"/>
      <c r="JJK7" s="293"/>
      <c r="JJL7" s="293"/>
      <c r="JJM7" s="293"/>
      <c r="JJN7" s="293"/>
      <c r="JJO7" s="293"/>
      <c r="JJP7" s="293"/>
      <c r="JJQ7" s="293"/>
      <c r="JJR7" s="293"/>
      <c r="JJS7" s="293"/>
      <c r="JJT7" s="293"/>
      <c r="JJU7" s="293"/>
      <c r="JJV7" s="293"/>
      <c r="JJW7" s="293"/>
      <c r="JJX7" s="293"/>
      <c r="JJY7" s="293"/>
      <c r="JJZ7" s="293"/>
      <c r="JKA7" s="293"/>
      <c r="JKB7" s="293"/>
      <c r="JKC7" s="293"/>
      <c r="JKD7" s="293"/>
      <c r="JKE7" s="293"/>
      <c r="JKF7" s="293"/>
      <c r="JKG7" s="293"/>
      <c r="JKH7" s="293"/>
      <c r="JKI7" s="293"/>
      <c r="JKJ7" s="293"/>
      <c r="JKK7" s="293"/>
      <c r="JKL7" s="293"/>
      <c r="JKM7" s="293"/>
      <c r="JKN7" s="293"/>
      <c r="JKO7" s="293"/>
      <c r="JKP7" s="293"/>
      <c r="JKQ7" s="293"/>
      <c r="JKR7" s="293"/>
      <c r="JKS7" s="293"/>
      <c r="JKT7" s="293"/>
      <c r="JKU7" s="293"/>
      <c r="JKV7" s="293"/>
      <c r="JKW7" s="293"/>
      <c r="JKX7" s="293"/>
      <c r="JKY7" s="293"/>
      <c r="JKZ7" s="293"/>
      <c r="JLA7" s="293"/>
      <c r="JLB7" s="293"/>
      <c r="JLC7" s="293"/>
      <c r="JLD7" s="293"/>
      <c r="JLE7" s="293"/>
      <c r="JLF7" s="293"/>
      <c r="JLG7" s="293"/>
      <c r="JLH7" s="293"/>
      <c r="JLI7" s="293"/>
      <c r="JLJ7" s="293"/>
      <c r="JLK7" s="293"/>
      <c r="JLL7" s="293"/>
      <c r="JLM7" s="293"/>
      <c r="JLN7" s="293"/>
      <c r="JLO7" s="293"/>
      <c r="JLP7" s="293"/>
      <c r="JLQ7" s="293"/>
      <c r="JLR7" s="293"/>
      <c r="JLS7" s="293"/>
      <c r="JLT7" s="293"/>
      <c r="JLU7" s="293"/>
      <c r="JLV7" s="293"/>
      <c r="JLW7" s="293"/>
      <c r="JLX7" s="293"/>
      <c r="JLY7" s="293"/>
      <c r="JLZ7" s="293"/>
      <c r="JMA7" s="293"/>
      <c r="JMB7" s="293"/>
      <c r="JMC7" s="293"/>
      <c r="JMD7" s="293"/>
      <c r="JME7" s="293"/>
      <c r="JMF7" s="293"/>
      <c r="JMG7" s="293"/>
      <c r="JMH7" s="293"/>
      <c r="JMI7" s="293"/>
      <c r="JMJ7" s="293"/>
      <c r="JMK7" s="293"/>
      <c r="JML7" s="293"/>
      <c r="JMM7" s="293"/>
      <c r="JMN7" s="293"/>
      <c r="JMO7" s="293"/>
      <c r="JMP7" s="293"/>
      <c r="JMQ7" s="293"/>
      <c r="JMR7" s="293"/>
      <c r="JMS7" s="293"/>
      <c r="JMT7" s="293"/>
      <c r="JMU7" s="293"/>
      <c r="JMV7" s="293"/>
      <c r="JMW7" s="293"/>
      <c r="JMX7" s="293"/>
      <c r="JMY7" s="293"/>
      <c r="JMZ7" s="293"/>
      <c r="JNA7" s="293"/>
      <c r="JNB7" s="293"/>
      <c r="JNC7" s="293"/>
      <c r="JND7" s="293"/>
      <c r="JNE7" s="293"/>
      <c r="JNF7" s="293"/>
      <c r="JNG7" s="293"/>
      <c r="JNH7" s="293"/>
      <c r="JNI7" s="293"/>
      <c r="JNJ7" s="293"/>
      <c r="JNK7" s="293"/>
      <c r="JNL7" s="293"/>
      <c r="JNM7" s="293"/>
      <c r="JNN7" s="293"/>
      <c r="JNO7" s="293"/>
      <c r="JNP7" s="293"/>
      <c r="JNQ7" s="293"/>
      <c r="JNR7" s="293"/>
      <c r="JNS7" s="293"/>
      <c r="JNT7" s="293"/>
      <c r="JNU7" s="293"/>
      <c r="JNV7" s="293"/>
      <c r="JNW7" s="293"/>
      <c r="JNX7" s="293"/>
      <c r="JNY7" s="293"/>
      <c r="JNZ7" s="293"/>
      <c r="JOA7" s="293"/>
      <c r="JOB7" s="293"/>
      <c r="JOC7" s="293"/>
      <c r="JOD7" s="293"/>
      <c r="JOE7" s="293"/>
      <c r="JOF7" s="293"/>
      <c r="JOG7" s="293"/>
      <c r="JOH7" s="293"/>
      <c r="JOI7" s="293"/>
      <c r="JOJ7" s="293"/>
      <c r="JOK7" s="293"/>
      <c r="JOL7" s="293"/>
      <c r="JOM7" s="293"/>
      <c r="JON7" s="293"/>
      <c r="JOO7" s="293"/>
      <c r="JOP7" s="293"/>
      <c r="JOQ7" s="293"/>
      <c r="JOR7" s="293"/>
      <c r="JOS7" s="293"/>
      <c r="JOT7" s="293"/>
      <c r="JOU7" s="293"/>
      <c r="JOV7" s="293"/>
      <c r="JOW7" s="293"/>
      <c r="JOX7" s="293"/>
      <c r="JOY7" s="293"/>
      <c r="JOZ7" s="293"/>
      <c r="JPA7" s="293"/>
      <c r="JPB7" s="293"/>
      <c r="JPC7" s="293"/>
      <c r="JPD7" s="293"/>
      <c r="JPE7" s="293"/>
      <c r="JPF7" s="293"/>
      <c r="JPG7" s="293"/>
      <c r="JPH7" s="293"/>
      <c r="JPI7" s="293"/>
      <c r="JPJ7" s="293"/>
      <c r="JPK7" s="293"/>
      <c r="JPL7" s="293"/>
      <c r="JPM7" s="293"/>
      <c r="JPN7" s="293"/>
      <c r="JPO7" s="293"/>
      <c r="JPP7" s="293"/>
      <c r="JPQ7" s="293"/>
      <c r="JPR7" s="293"/>
      <c r="JPS7" s="293"/>
      <c r="JPT7" s="293"/>
      <c r="JPU7" s="293"/>
      <c r="JPV7" s="293"/>
      <c r="JPW7" s="293"/>
      <c r="JPX7" s="293"/>
      <c r="JPY7" s="293"/>
      <c r="JPZ7" s="293"/>
      <c r="JQA7" s="293"/>
      <c r="JQB7" s="293"/>
      <c r="JQC7" s="293"/>
      <c r="JQD7" s="293"/>
      <c r="JQE7" s="293"/>
      <c r="JQF7" s="293"/>
      <c r="JQG7" s="293"/>
      <c r="JQH7" s="293"/>
      <c r="JQI7" s="293"/>
      <c r="JQJ7" s="293"/>
      <c r="JQK7" s="293"/>
      <c r="JQL7" s="293"/>
      <c r="JQM7" s="293"/>
      <c r="JQN7" s="293"/>
      <c r="JQO7" s="293"/>
      <c r="JQP7" s="293"/>
      <c r="JQQ7" s="293"/>
      <c r="JQR7" s="293"/>
      <c r="JQS7" s="293"/>
      <c r="JQT7" s="293"/>
      <c r="JQU7" s="293"/>
      <c r="JQV7" s="293"/>
      <c r="JQW7" s="293"/>
      <c r="JQX7" s="293"/>
      <c r="JQY7" s="293"/>
      <c r="JQZ7" s="293"/>
      <c r="JRA7" s="293"/>
      <c r="JRB7" s="293"/>
      <c r="JRC7" s="293"/>
      <c r="JRD7" s="293"/>
      <c r="JRE7" s="293"/>
      <c r="JRF7" s="293"/>
      <c r="JRG7" s="293"/>
      <c r="JRH7" s="293"/>
      <c r="JRI7" s="293"/>
      <c r="JRJ7" s="293"/>
      <c r="JRK7" s="293"/>
      <c r="JRL7" s="293"/>
      <c r="JRM7" s="293"/>
      <c r="JRN7" s="293"/>
      <c r="JRO7" s="293"/>
      <c r="JRP7" s="293"/>
      <c r="JRQ7" s="293"/>
      <c r="JRR7" s="293"/>
      <c r="JRS7" s="293"/>
      <c r="JRT7" s="293"/>
      <c r="JRU7" s="293"/>
      <c r="JRV7" s="293"/>
      <c r="JRW7" s="293"/>
      <c r="JRX7" s="293"/>
      <c r="JRY7" s="293"/>
      <c r="JRZ7" s="293"/>
      <c r="JSA7" s="293"/>
      <c r="JSB7" s="293"/>
      <c r="JSC7" s="293"/>
      <c r="JSD7" s="293"/>
      <c r="JSE7" s="293"/>
      <c r="JSF7" s="293"/>
      <c r="JSG7" s="293"/>
      <c r="JSH7" s="293"/>
      <c r="JSI7" s="293"/>
      <c r="JSJ7" s="293"/>
      <c r="JSK7" s="293"/>
      <c r="JSL7" s="293"/>
      <c r="JSM7" s="293"/>
      <c r="JSN7" s="293"/>
      <c r="JSO7" s="293"/>
      <c r="JSP7" s="293"/>
      <c r="JSQ7" s="293"/>
      <c r="JSR7" s="293"/>
      <c r="JSS7" s="293"/>
      <c r="JST7" s="293"/>
      <c r="JSU7" s="293"/>
      <c r="JSV7" s="293"/>
      <c r="JSW7" s="293"/>
      <c r="JSX7" s="293"/>
      <c r="JSY7" s="293"/>
      <c r="JSZ7" s="293"/>
      <c r="JTA7" s="293"/>
      <c r="JTB7" s="293"/>
      <c r="JTC7" s="293"/>
      <c r="JTD7" s="293"/>
      <c r="JTE7" s="293"/>
      <c r="JTF7" s="293"/>
      <c r="JTG7" s="293"/>
      <c r="JTH7" s="293"/>
      <c r="JTI7" s="293"/>
      <c r="JTJ7" s="293"/>
      <c r="JTK7" s="293"/>
      <c r="JTL7" s="293"/>
      <c r="JTM7" s="293"/>
      <c r="JTN7" s="293"/>
      <c r="JTO7" s="293"/>
      <c r="JTP7" s="293"/>
      <c r="JTQ7" s="293"/>
      <c r="JTR7" s="293"/>
      <c r="JTS7" s="293"/>
      <c r="JTT7" s="293"/>
      <c r="JTU7" s="293"/>
      <c r="JTV7" s="293"/>
      <c r="JTW7" s="293"/>
      <c r="JTX7" s="293"/>
      <c r="JTY7" s="293"/>
      <c r="JTZ7" s="293"/>
      <c r="JUA7" s="293"/>
      <c r="JUB7" s="293"/>
      <c r="JUC7" s="293"/>
      <c r="JUD7" s="293"/>
      <c r="JUE7" s="293"/>
      <c r="JUF7" s="293"/>
      <c r="JUG7" s="293"/>
      <c r="JUH7" s="293"/>
      <c r="JUI7" s="293"/>
      <c r="JUJ7" s="293"/>
      <c r="JUK7" s="293"/>
      <c r="JUL7" s="293"/>
      <c r="JUM7" s="293"/>
      <c r="JUN7" s="293"/>
      <c r="JUO7" s="293"/>
      <c r="JUP7" s="293"/>
      <c r="JUQ7" s="293"/>
      <c r="JUR7" s="293"/>
      <c r="JUS7" s="293"/>
      <c r="JUT7" s="293"/>
      <c r="JUU7" s="293"/>
      <c r="JUV7" s="293"/>
      <c r="JUW7" s="293"/>
      <c r="JUX7" s="293"/>
      <c r="JUY7" s="293"/>
      <c r="JUZ7" s="293"/>
      <c r="JVA7" s="293"/>
      <c r="JVB7" s="293"/>
      <c r="JVC7" s="293"/>
      <c r="JVD7" s="293"/>
      <c r="JVE7" s="293"/>
      <c r="JVF7" s="293"/>
      <c r="JVG7" s="293"/>
      <c r="JVH7" s="293"/>
      <c r="JVI7" s="293"/>
      <c r="JVJ7" s="293"/>
      <c r="JVK7" s="293"/>
      <c r="JVL7" s="293"/>
      <c r="JVM7" s="293"/>
      <c r="JVN7" s="293"/>
      <c r="JVO7" s="293"/>
      <c r="JVP7" s="293"/>
      <c r="JVQ7" s="293"/>
      <c r="JVR7" s="293"/>
      <c r="JVS7" s="293"/>
      <c r="JVT7" s="293"/>
      <c r="JVU7" s="293"/>
      <c r="JVV7" s="293"/>
      <c r="JVW7" s="293"/>
      <c r="JVX7" s="293"/>
      <c r="JVY7" s="293"/>
      <c r="JVZ7" s="293"/>
      <c r="JWA7" s="293"/>
      <c r="JWB7" s="293"/>
      <c r="JWC7" s="293"/>
      <c r="JWD7" s="293"/>
      <c r="JWE7" s="293"/>
      <c r="JWF7" s="293"/>
      <c r="JWG7" s="293"/>
      <c r="JWH7" s="293"/>
      <c r="JWI7" s="293"/>
      <c r="JWJ7" s="293"/>
      <c r="JWK7" s="293"/>
      <c r="JWL7" s="293"/>
      <c r="JWM7" s="293"/>
      <c r="JWN7" s="293"/>
      <c r="JWO7" s="293"/>
      <c r="JWP7" s="293"/>
      <c r="JWQ7" s="293"/>
      <c r="JWR7" s="293"/>
      <c r="JWS7" s="293"/>
      <c r="JWT7" s="293"/>
      <c r="JWU7" s="293"/>
      <c r="JWV7" s="293"/>
      <c r="JWW7" s="293"/>
      <c r="JWX7" s="293"/>
      <c r="JWY7" s="293"/>
      <c r="JWZ7" s="293"/>
      <c r="JXA7" s="293"/>
      <c r="JXB7" s="293"/>
      <c r="JXC7" s="293"/>
      <c r="JXD7" s="293"/>
      <c r="JXE7" s="293"/>
      <c r="JXF7" s="293"/>
      <c r="JXG7" s="293"/>
      <c r="JXH7" s="293"/>
      <c r="JXI7" s="293"/>
      <c r="JXJ7" s="293"/>
      <c r="JXK7" s="293"/>
      <c r="JXL7" s="293"/>
      <c r="JXM7" s="293"/>
      <c r="JXN7" s="293"/>
      <c r="JXO7" s="293"/>
      <c r="JXP7" s="293"/>
      <c r="JXQ7" s="293"/>
      <c r="JXR7" s="293"/>
      <c r="JXS7" s="293"/>
      <c r="JXT7" s="293"/>
      <c r="JXU7" s="293"/>
      <c r="JXV7" s="293"/>
      <c r="JXW7" s="293"/>
      <c r="JXX7" s="293"/>
      <c r="JXY7" s="293"/>
      <c r="JXZ7" s="293"/>
      <c r="JYA7" s="293"/>
      <c r="JYB7" s="293"/>
      <c r="JYC7" s="293"/>
      <c r="JYD7" s="293"/>
      <c r="JYE7" s="293"/>
      <c r="JYF7" s="293"/>
      <c r="JYG7" s="293"/>
      <c r="JYH7" s="293"/>
      <c r="JYI7" s="293"/>
      <c r="JYJ7" s="293"/>
      <c r="JYK7" s="293"/>
      <c r="JYL7" s="293"/>
      <c r="JYM7" s="293"/>
      <c r="JYN7" s="293"/>
      <c r="JYO7" s="293"/>
      <c r="JYP7" s="293"/>
      <c r="JYQ7" s="293"/>
      <c r="JYR7" s="293"/>
      <c r="JYS7" s="293"/>
      <c r="JYT7" s="293"/>
      <c r="JYU7" s="293"/>
      <c r="JYV7" s="293"/>
      <c r="JYW7" s="293"/>
      <c r="JYX7" s="293"/>
      <c r="JYY7" s="293"/>
      <c r="JYZ7" s="293"/>
      <c r="JZA7" s="293"/>
      <c r="JZB7" s="293"/>
      <c r="JZC7" s="293"/>
      <c r="JZD7" s="293"/>
      <c r="JZE7" s="293"/>
      <c r="JZF7" s="293"/>
      <c r="JZG7" s="293"/>
      <c r="JZH7" s="293"/>
      <c r="JZI7" s="293"/>
      <c r="JZJ7" s="293"/>
      <c r="JZK7" s="293"/>
      <c r="JZL7" s="293"/>
      <c r="JZM7" s="293"/>
      <c r="JZN7" s="293"/>
      <c r="JZO7" s="293"/>
      <c r="JZP7" s="293"/>
      <c r="JZQ7" s="293"/>
      <c r="JZR7" s="293"/>
      <c r="JZS7" s="293"/>
      <c r="JZT7" s="293"/>
      <c r="JZU7" s="293"/>
      <c r="JZV7" s="293"/>
      <c r="JZW7" s="293"/>
      <c r="JZX7" s="293"/>
      <c r="JZY7" s="293"/>
      <c r="JZZ7" s="293"/>
      <c r="KAA7" s="293"/>
      <c r="KAB7" s="293"/>
      <c r="KAC7" s="293"/>
      <c r="KAD7" s="293"/>
      <c r="KAE7" s="293"/>
      <c r="KAF7" s="293"/>
      <c r="KAG7" s="293"/>
      <c r="KAH7" s="293"/>
      <c r="KAI7" s="293"/>
      <c r="KAJ7" s="293"/>
      <c r="KAK7" s="293"/>
      <c r="KAL7" s="293"/>
      <c r="KAM7" s="293"/>
      <c r="KAN7" s="293"/>
      <c r="KAO7" s="293"/>
      <c r="KAP7" s="293"/>
      <c r="KAQ7" s="293"/>
      <c r="KAR7" s="293"/>
      <c r="KAS7" s="293"/>
      <c r="KAT7" s="293"/>
      <c r="KAU7" s="293"/>
      <c r="KAV7" s="293"/>
      <c r="KAW7" s="293"/>
      <c r="KAX7" s="293"/>
      <c r="KAY7" s="293"/>
      <c r="KAZ7" s="293"/>
      <c r="KBA7" s="293"/>
      <c r="KBB7" s="293"/>
      <c r="KBC7" s="293"/>
      <c r="KBD7" s="293"/>
      <c r="KBE7" s="293"/>
      <c r="KBF7" s="293"/>
      <c r="KBG7" s="293"/>
      <c r="KBH7" s="293"/>
      <c r="KBI7" s="293"/>
      <c r="KBJ7" s="293"/>
      <c r="KBK7" s="293"/>
      <c r="KBL7" s="293"/>
      <c r="KBM7" s="293"/>
      <c r="KBN7" s="293"/>
      <c r="KBO7" s="293"/>
      <c r="KBP7" s="293"/>
      <c r="KBQ7" s="293"/>
      <c r="KBR7" s="293"/>
      <c r="KBS7" s="293"/>
      <c r="KBT7" s="293"/>
      <c r="KBU7" s="293"/>
      <c r="KBV7" s="293"/>
      <c r="KBW7" s="293"/>
      <c r="KBX7" s="293"/>
      <c r="KBY7" s="293"/>
      <c r="KBZ7" s="293"/>
      <c r="KCA7" s="293"/>
      <c r="KCB7" s="293"/>
      <c r="KCC7" s="293"/>
      <c r="KCD7" s="293"/>
      <c r="KCE7" s="293"/>
      <c r="KCF7" s="293"/>
      <c r="KCG7" s="293"/>
      <c r="KCH7" s="293"/>
      <c r="KCI7" s="293"/>
      <c r="KCJ7" s="293"/>
      <c r="KCK7" s="293"/>
      <c r="KCL7" s="293"/>
      <c r="KCM7" s="293"/>
      <c r="KCN7" s="293"/>
      <c r="KCO7" s="293"/>
      <c r="KCP7" s="293"/>
      <c r="KCQ7" s="293"/>
      <c r="KCR7" s="293"/>
      <c r="KCS7" s="293"/>
      <c r="KCT7" s="293"/>
      <c r="KCU7" s="293"/>
      <c r="KCV7" s="293"/>
      <c r="KCW7" s="293"/>
      <c r="KCX7" s="293"/>
      <c r="KCY7" s="293"/>
      <c r="KCZ7" s="293"/>
      <c r="KDA7" s="293"/>
      <c r="KDB7" s="293"/>
      <c r="KDC7" s="293"/>
      <c r="KDD7" s="293"/>
      <c r="KDE7" s="293"/>
      <c r="KDF7" s="293"/>
      <c r="KDG7" s="293"/>
      <c r="KDH7" s="293"/>
      <c r="KDI7" s="293"/>
      <c r="KDJ7" s="293"/>
      <c r="KDK7" s="293"/>
      <c r="KDL7" s="293"/>
      <c r="KDM7" s="293"/>
      <c r="KDN7" s="293"/>
      <c r="KDO7" s="293"/>
      <c r="KDP7" s="293"/>
      <c r="KDQ7" s="293"/>
      <c r="KDR7" s="293"/>
      <c r="KDS7" s="293"/>
      <c r="KDT7" s="293"/>
      <c r="KDU7" s="293"/>
      <c r="KDV7" s="293"/>
      <c r="KDW7" s="293"/>
      <c r="KDX7" s="293"/>
      <c r="KDY7" s="293"/>
      <c r="KDZ7" s="293"/>
      <c r="KEA7" s="293"/>
      <c r="KEB7" s="293"/>
      <c r="KEC7" s="293"/>
      <c r="KED7" s="293"/>
      <c r="KEE7" s="293"/>
      <c r="KEF7" s="293"/>
      <c r="KEG7" s="293"/>
      <c r="KEH7" s="293"/>
      <c r="KEI7" s="293"/>
      <c r="KEJ7" s="293"/>
      <c r="KEK7" s="293"/>
      <c r="KEL7" s="293"/>
      <c r="KEM7" s="293"/>
      <c r="KEN7" s="293"/>
      <c r="KEO7" s="293"/>
      <c r="KEP7" s="293"/>
      <c r="KEQ7" s="293"/>
      <c r="KER7" s="293"/>
      <c r="KES7" s="293"/>
      <c r="KET7" s="293"/>
      <c r="KEU7" s="293"/>
      <c r="KEV7" s="293"/>
      <c r="KEW7" s="293"/>
      <c r="KEX7" s="293"/>
      <c r="KEY7" s="293"/>
      <c r="KEZ7" s="293"/>
      <c r="KFA7" s="293"/>
      <c r="KFB7" s="293"/>
      <c r="KFC7" s="293"/>
      <c r="KFD7" s="293"/>
      <c r="KFE7" s="293"/>
      <c r="KFF7" s="293"/>
      <c r="KFG7" s="293"/>
      <c r="KFH7" s="293"/>
      <c r="KFI7" s="293"/>
      <c r="KFJ7" s="293"/>
      <c r="KFK7" s="293"/>
      <c r="KFL7" s="293"/>
      <c r="KFM7" s="293"/>
      <c r="KFN7" s="293"/>
      <c r="KFO7" s="293"/>
      <c r="KFP7" s="293"/>
      <c r="KFQ7" s="293"/>
      <c r="KFR7" s="293"/>
      <c r="KFS7" s="293"/>
      <c r="KFT7" s="293"/>
      <c r="KFU7" s="293"/>
      <c r="KFV7" s="293"/>
      <c r="KFW7" s="293"/>
      <c r="KFX7" s="293"/>
      <c r="KFY7" s="293"/>
      <c r="KFZ7" s="293"/>
      <c r="KGA7" s="293"/>
      <c r="KGB7" s="293"/>
      <c r="KGC7" s="293"/>
      <c r="KGD7" s="293"/>
      <c r="KGE7" s="293"/>
      <c r="KGF7" s="293"/>
      <c r="KGG7" s="293"/>
      <c r="KGH7" s="293"/>
      <c r="KGI7" s="293"/>
      <c r="KGJ7" s="293"/>
      <c r="KGK7" s="293"/>
      <c r="KGL7" s="293"/>
      <c r="KGM7" s="293"/>
      <c r="KGN7" s="293"/>
      <c r="KGO7" s="293"/>
      <c r="KGP7" s="293"/>
      <c r="KGQ7" s="293"/>
      <c r="KGR7" s="293"/>
      <c r="KGS7" s="293"/>
      <c r="KGT7" s="293"/>
      <c r="KGU7" s="293"/>
      <c r="KGV7" s="293"/>
      <c r="KGW7" s="293"/>
      <c r="KGX7" s="293"/>
      <c r="KGY7" s="293"/>
      <c r="KGZ7" s="293"/>
      <c r="KHA7" s="293"/>
      <c r="KHB7" s="293"/>
      <c r="KHC7" s="293"/>
      <c r="KHD7" s="293"/>
      <c r="KHE7" s="293"/>
      <c r="KHF7" s="293"/>
      <c r="KHG7" s="293"/>
      <c r="KHH7" s="293"/>
      <c r="KHI7" s="293"/>
      <c r="KHJ7" s="293"/>
      <c r="KHK7" s="293"/>
      <c r="KHL7" s="293"/>
      <c r="KHM7" s="293"/>
      <c r="KHN7" s="293"/>
      <c r="KHO7" s="293"/>
      <c r="KHP7" s="293"/>
      <c r="KHQ7" s="293"/>
      <c r="KHR7" s="293"/>
      <c r="KHS7" s="293"/>
      <c r="KHT7" s="293"/>
      <c r="KHU7" s="293"/>
      <c r="KHV7" s="293"/>
      <c r="KHW7" s="293"/>
      <c r="KHX7" s="293"/>
      <c r="KHY7" s="293"/>
      <c r="KHZ7" s="293"/>
      <c r="KIA7" s="293"/>
      <c r="KIB7" s="293"/>
      <c r="KIC7" s="293"/>
      <c r="KID7" s="293"/>
      <c r="KIE7" s="293"/>
      <c r="KIF7" s="293"/>
      <c r="KIG7" s="293"/>
      <c r="KIH7" s="293"/>
      <c r="KII7" s="293"/>
      <c r="KIJ7" s="293"/>
      <c r="KIK7" s="293"/>
      <c r="KIL7" s="293"/>
      <c r="KIM7" s="293"/>
      <c r="KIN7" s="293"/>
      <c r="KIO7" s="293"/>
      <c r="KIP7" s="293"/>
      <c r="KIQ7" s="293"/>
      <c r="KIR7" s="293"/>
      <c r="KIS7" s="293"/>
      <c r="KIT7" s="293"/>
      <c r="KIU7" s="293"/>
      <c r="KIV7" s="293"/>
      <c r="KIW7" s="293"/>
      <c r="KIX7" s="293"/>
      <c r="KIY7" s="293"/>
      <c r="KIZ7" s="293"/>
      <c r="KJA7" s="293"/>
      <c r="KJB7" s="293"/>
      <c r="KJC7" s="293"/>
      <c r="KJD7" s="293"/>
      <c r="KJE7" s="293"/>
      <c r="KJF7" s="293"/>
      <c r="KJG7" s="293"/>
      <c r="KJH7" s="293"/>
      <c r="KJI7" s="293"/>
      <c r="KJJ7" s="293"/>
      <c r="KJK7" s="293"/>
      <c r="KJL7" s="293"/>
      <c r="KJM7" s="293"/>
      <c r="KJN7" s="293"/>
      <c r="KJO7" s="293"/>
      <c r="KJP7" s="293"/>
      <c r="KJQ7" s="293"/>
      <c r="KJR7" s="293"/>
      <c r="KJS7" s="293"/>
      <c r="KJT7" s="293"/>
      <c r="KJU7" s="293"/>
      <c r="KJV7" s="293"/>
      <c r="KJW7" s="293"/>
      <c r="KJX7" s="293"/>
      <c r="KJY7" s="293"/>
      <c r="KJZ7" s="293"/>
      <c r="KKA7" s="293"/>
      <c r="KKB7" s="293"/>
      <c r="KKC7" s="293"/>
      <c r="KKD7" s="293"/>
      <c r="KKE7" s="293"/>
      <c r="KKF7" s="293"/>
      <c r="KKG7" s="293"/>
      <c r="KKH7" s="293"/>
      <c r="KKI7" s="293"/>
      <c r="KKJ7" s="293"/>
      <c r="KKK7" s="293"/>
      <c r="KKL7" s="293"/>
      <c r="KKM7" s="293"/>
      <c r="KKN7" s="293"/>
      <c r="KKO7" s="293"/>
      <c r="KKP7" s="293"/>
      <c r="KKQ7" s="293"/>
      <c r="KKR7" s="293"/>
      <c r="KKS7" s="293"/>
      <c r="KKT7" s="293"/>
      <c r="KKU7" s="293"/>
      <c r="KKV7" s="293"/>
      <c r="KKW7" s="293"/>
      <c r="KKX7" s="293"/>
      <c r="KKY7" s="293"/>
      <c r="KKZ7" s="293"/>
      <c r="KLA7" s="293"/>
      <c r="KLB7" s="293"/>
      <c r="KLC7" s="293"/>
      <c r="KLD7" s="293"/>
      <c r="KLE7" s="293"/>
      <c r="KLF7" s="293"/>
      <c r="KLG7" s="293"/>
      <c r="KLH7" s="293"/>
      <c r="KLI7" s="293"/>
      <c r="KLJ7" s="293"/>
      <c r="KLK7" s="293"/>
      <c r="KLL7" s="293"/>
      <c r="KLM7" s="293"/>
      <c r="KLN7" s="293"/>
      <c r="KLO7" s="293"/>
      <c r="KLP7" s="293"/>
      <c r="KLQ7" s="293"/>
      <c r="KLR7" s="293"/>
      <c r="KLS7" s="293"/>
      <c r="KLT7" s="293"/>
      <c r="KLU7" s="293"/>
      <c r="KLV7" s="293"/>
      <c r="KLW7" s="293"/>
      <c r="KLX7" s="293"/>
      <c r="KLY7" s="293"/>
      <c r="KLZ7" s="293"/>
      <c r="KMA7" s="293"/>
      <c r="KMB7" s="293"/>
      <c r="KMC7" s="293"/>
      <c r="KMD7" s="293"/>
      <c r="KME7" s="293"/>
      <c r="KMF7" s="293"/>
      <c r="KMG7" s="293"/>
      <c r="KMH7" s="293"/>
      <c r="KMI7" s="293"/>
      <c r="KMJ7" s="293"/>
      <c r="KMK7" s="293"/>
      <c r="KML7" s="293"/>
      <c r="KMM7" s="293"/>
      <c r="KMN7" s="293"/>
      <c r="KMO7" s="293"/>
      <c r="KMP7" s="293"/>
      <c r="KMQ7" s="293"/>
      <c r="KMR7" s="293"/>
      <c r="KMS7" s="293"/>
      <c r="KMT7" s="293"/>
      <c r="KMU7" s="293"/>
      <c r="KMV7" s="293"/>
      <c r="KMW7" s="293"/>
      <c r="KMX7" s="293"/>
      <c r="KMY7" s="293"/>
      <c r="KMZ7" s="293"/>
      <c r="KNA7" s="293"/>
      <c r="KNB7" s="293"/>
      <c r="KNC7" s="293"/>
      <c r="KND7" s="293"/>
      <c r="KNE7" s="293"/>
      <c r="KNF7" s="293"/>
      <c r="KNG7" s="293"/>
      <c r="KNH7" s="293"/>
      <c r="KNI7" s="293"/>
      <c r="KNJ7" s="293"/>
      <c r="KNK7" s="293"/>
      <c r="KNL7" s="293"/>
      <c r="KNM7" s="293"/>
      <c r="KNN7" s="293"/>
      <c r="KNO7" s="293"/>
      <c r="KNP7" s="293"/>
      <c r="KNQ7" s="293"/>
      <c r="KNR7" s="293"/>
      <c r="KNS7" s="293"/>
      <c r="KNT7" s="293"/>
      <c r="KNU7" s="293"/>
      <c r="KNV7" s="293"/>
      <c r="KNW7" s="293"/>
      <c r="KNX7" s="293"/>
      <c r="KNY7" s="293"/>
      <c r="KNZ7" s="293"/>
      <c r="KOA7" s="293"/>
      <c r="KOB7" s="293"/>
      <c r="KOC7" s="293"/>
      <c r="KOD7" s="293"/>
      <c r="KOE7" s="293"/>
      <c r="KOF7" s="293"/>
      <c r="KOG7" s="293"/>
      <c r="KOH7" s="293"/>
      <c r="KOI7" s="293"/>
      <c r="KOJ7" s="293"/>
      <c r="KOK7" s="293"/>
      <c r="KOL7" s="293"/>
      <c r="KOM7" s="293"/>
      <c r="KON7" s="293"/>
      <c r="KOO7" s="293"/>
      <c r="KOP7" s="293"/>
      <c r="KOQ7" s="293"/>
      <c r="KOR7" s="293"/>
      <c r="KOS7" s="293"/>
      <c r="KOT7" s="293"/>
      <c r="KOU7" s="293"/>
      <c r="KOV7" s="293"/>
      <c r="KOW7" s="293"/>
      <c r="KOX7" s="293"/>
      <c r="KOY7" s="293"/>
      <c r="KOZ7" s="293"/>
      <c r="KPA7" s="293"/>
      <c r="KPB7" s="293"/>
      <c r="KPC7" s="293"/>
      <c r="KPD7" s="293"/>
      <c r="KPE7" s="293"/>
      <c r="KPF7" s="293"/>
      <c r="KPG7" s="293"/>
      <c r="KPH7" s="293"/>
      <c r="KPI7" s="293"/>
      <c r="KPJ7" s="293"/>
      <c r="KPK7" s="293"/>
      <c r="KPL7" s="293"/>
      <c r="KPM7" s="293"/>
      <c r="KPN7" s="293"/>
      <c r="KPO7" s="293"/>
      <c r="KPP7" s="293"/>
      <c r="KPQ7" s="293"/>
      <c r="KPR7" s="293"/>
      <c r="KPS7" s="293"/>
      <c r="KPT7" s="293"/>
      <c r="KPU7" s="293"/>
      <c r="KPV7" s="293"/>
      <c r="KPW7" s="293"/>
      <c r="KPX7" s="293"/>
      <c r="KPY7" s="293"/>
      <c r="KPZ7" s="293"/>
      <c r="KQA7" s="293"/>
      <c r="KQB7" s="293"/>
      <c r="KQC7" s="293"/>
      <c r="KQD7" s="293"/>
      <c r="KQE7" s="293"/>
      <c r="KQF7" s="293"/>
      <c r="KQG7" s="293"/>
      <c r="KQH7" s="293"/>
      <c r="KQI7" s="293"/>
      <c r="KQJ7" s="293"/>
      <c r="KQK7" s="293"/>
      <c r="KQL7" s="293"/>
      <c r="KQM7" s="293"/>
      <c r="KQN7" s="293"/>
      <c r="KQO7" s="293"/>
      <c r="KQP7" s="293"/>
      <c r="KQQ7" s="293"/>
      <c r="KQR7" s="293"/>
      <c r="KQS7" s="293"/>
      <c r="KQT7" s="293"/>
      <c r="KQU7" s="293"/>
      <c r="KQV7" s="293"/>
      <c r="KQW7" s="293"/>
      <c r="KQX7" s="293"/>
      <c r="KQY7" s="293"/>
      <c r="KQZ7" s="293"/>
      <c r="KRA7" s="293"/>
      <c r="KRB7" s="293"/>
      <c r="KRC7" s="293"/>
      <c r="KRD7" s="293"/>
      <c r="KRE7" s="293"/>
      <c r="KRF7" s="293"/>
      <c r="KRG7" s="293"/>
      <c r="KRH7" s="293"/>
      <c r="KRI7" s="293"/>
      <c r="KRJ7" s="293"/>
      <c r="KRK7" s="293"/>
      <c r="KRL7" s="293"/>
      <c r="KRM7" s="293"/>
      <c r="KRN7" s="293"/>
      <c r="KRO7" s="293"/>
      <c r="KRP7" s="293"/>
      <c r="KRQ7" s="293"/>
      <c r="KRR7" s="293"/>
      <c r="KRS7" s="293"/>
      <c r="KRT7" s="293"/>
      <c r="KRU7" s="293"/>
      <c r="KRV7" s="293"/>
      <c r="KRW7" s="293"/>
      <c r="KRX7" s="293"/>
      <c r="KRY7" s="293"/>
      <c r="KRZ7" s="293"/>
      <c r="KSA7" s="293"/>
      <c r="KSB7" s="293"/>
      <c r="KSC7" s="293"/>
      <c r="KSD7" s="293"/>
      <c r="KSE7" s="293"/>
      <c r="KSF7" s="293"/>
      <c r="KSG7" s="293"/>
      <c r="KSH7" s="293"/>
      <c r="KSI7" s="293"/>
      <c r="KSJ7" s="293"/>
      <c r="KSK7" s="293"/>
      <c r="KSL7" s="293"/>
      <c r="KSM7" s="293"/>
      <c r="KSN7" s="293"/>
      <c r="KSO7" s="293"/>
      <c r="KSP7" s="293"/>
      <c r="KSQ7" s="293"/>
      <c r="KSR7" s="293"/>
      <c r="KSS7" s="293"/>
      <c r="KST7" s="293"/>
      <c r="KSU7" s="293"/>
      <c r="KSV7" s="293"/>
      <c r="KSW7" s="293"/>
      <c r="KSX7" s="293"/>
      <c r="KSY7" s="293"/>
      <c r="KSZ7" s="293"/>
      <c r="KTA7" s="293"/>
      <c r="KTB7" s="293"/>
      <c r="KTC7" s="293"/>
      <c r="KTD7" s="293"/>
      <c r="KTE7" s="293"/>
      <c r="KTF7" s="293"/>
      <c r="KTG7" s="293"/>
      <c r="KTH7" s="293"/>
      <c r="KTI7" s="293"/>
      <c r="KTJ7" s="293"/>
      <c r="KTK7" s="293"/>
      <c r="KTL7" s="293"/>
      <c r="KTM7" s="293"/>
      <c r="KTN7" s="293"/>
      <c r="KTO7" s="293"/>
      <c r="KTP7" s="293"/>
      <c r="KTQ7" s="293"/>
      <c r="KTR7" s="293"/>
      <c r="KTS7" s="293"/>
      <c r="KTT7" s="293"/>
      <c r="KTU7" s="293"/>
      <c r="KTV7" s="293"/>
      <c r="KTW7" s="293"/>
      <c r="KTX7" s="293"/>
      <c r="KTY7" s="293"/>
      <c r="KTZ7" s="293"/>
      <c r="KUA7" s="293"/>
      <c r="KUB7" s="293"/>
      <c r="KUC7" s="293"/>
      <c r="KUD7" s="293"/>
      <c r="KUE7" s="293"/>
      <c r="KUF7" s="293"/>
      <c r="KUG7" s="293"/>
      <c r="KUH7" s="293"/>
      <c r="KUI7" s="293"/>
      <c r="KUJ7" s="293"/>
      <c r="KUK7" s="293"/>
      <c r="KUL7" s="293"/>
      <c r="KUM7" s="293"/>
      <c r="KUN7" s="293"/>
      <c r="KUO7" s="293"/>
      <c r="KUP7" s="293"/>
      <c r="KUQ7" s="293"/>
      <c r="KUR7" s="293"/>
      <c r="KUS7" s="293"/>
      <c r="KUT7" s="293"/>
      <c r="KUU7" s="293"/>
      <c r="KUV7" s="293"/>
      <c r="KUW7" s="293"/>
      <c r="KUX7" s="293"/>
      <c r="KUY7" s="293"/>
      <c r="KUZ7" s="293"/>
      <c r="KVA7" s="293"/>
      <c r="KVB7" s="293"/>
      <c r="KVC7" s="293"/>
      <c r="KVD7" s="293"/>
      <c r="KVE7" s="293"/>
      <c r="KVF7" s="293"/>
      <c r="KVG7" s="293"/>
      <c r="KVH7" s="293"/>
      <c r="KVI7" s="293"/>
      <c r="KVJ7" s="293"/>
      <c r="KVK7" s="293"/>
      <c r="KVL7" s="293"/>
      <c r="KVM7" s="293"/>
      <c r="KVN7" s="293"/>
      <c r="KVO7" s="293"/>
      <c r="KVP7" s="293"/>
      <c r="KVQ7" s="293"/>
      <c r="KVR7" s="293"/>
      <c r="KVS7" s="293"/>
      <c r="KVT7" s="293"/>
      <c r="KVU7" s="293"/>
      <c r="KVV7" s="293"/>
      <c r="KVW7" s="293"/>
      <c r="KVX7" s="293"/>
      <c r="KVY7" s="293"/>
      <c r="KVZ7" s="293"/>
      <c r="KWA7" s="293"/>
      <c r="KWB7" s="293"/>
      <c r="KWC7" s="293"/>
      <c r="KWD7" s="293"/>
      <c r="KWE7" s="293"/>
      <c r="KWF7" s="293"/>
      <c r="KWG7" s="293"/>
      <c r="KWH7" s="293"/>
      <c r="KWI7" s="293"/>
      <c r="KWJ7" s="293"/>
      <c r="KWK7" s="293"/>
      <c r="KWL7" s="293"/>
      <c r="KWM7" s="293"/>
      <c r="KWN7" s="293"/>
      <c r="KWO7" s="293"/>
      <c r="KWP7" s="293"/>
      <c r="KWQ7" s="293"/>
      <c r="KWR7" s="293"/>
      <c r="KWS7" s="293"/>
      <c r="KWT7" s="293"/>
      <c r="KWU7" s="293"/>
      <c r="KWV7" s="293"/>
      <c r="KWW7" s="293"/>
      <c r="KWX7" s="293"/>
      <c r="KWY7" s="293"/>
      <c r="KWZ7" s="293"/>
      <c r="KXA7" s="293"/>
      <c r="KXB7" s="293"/>
      <c r="KXC7" s="293"/>
      <c r="KXD7" s="293"/>
      <c r="KXE7" s="293"/>
      <c r="KXF7" s="293"/>
      <c r="KXG7" s="293"/>
      <c r="KXH7" s="293"/>
      <c r="KXI7" s="293"/>
      <c r="KXJ7" s="293"/>
      <c r="KXK7" s="293"/>
      <c r="KXL7" s="293"/>
      <c r="KXM7" s="293"/>
      <c r="KXN7" s="293"/>
      <c r="KXO7" s="293"/>
      <c r="KXP7" s="293"/>
      <c r="KXQ7" s="293"/>
      <c r="KXR7" s="293"/>
      <c r="KXS7" s="293"/>
      <c r="KXT7" s="293"/>
      <c r="KXU7" s="293"/>
      <c r="KXV7" s="293"/>
      <c r="KXW7" s="293"/>
      <c r="KXX7" s="293"/>
      <c r="KXY7" s="293"/>
      <c r="KXZ7" s="293"/>
      <c r="KYA7" s="293"/>
      <c r="KYB7" s="293"/>
      <c r="KYC7" s="293"/>
      <c r="KYD7" s="293"/>
      <c r="KYE7" s="293"/>
      <c r="KYF7" s="293"/>
      <c r="KYG7" s="293"/>
      <c r="KYH7" s="293"/>
      <c r="KYI7" s="293"/>
      <c r="KYJ7" s="293"/>
      <c r="KYK7" s="293"/>
      <c r="KYL7" s="293"/>
      <c r="KYM7" s="293"/>
      <c r="KYN7" s="293"/>
      <c r="KYO7" s="293"/>
      <c r="KYP7" s="293"/>
      <c r="KYQ7" s="293"/>
      <c r="KYR7" s="293"/>
      <c r="KYS7" s="293"/>
      <c r="KYT7" s="293"/>
      <c r="KYU7" s="293"/>
      <c r="KYV7" s="293"/>
      <c r="KYW7" s="293"/>
      <c r="KYX7" s="293"/>
      <c r="KYY7" s="293"/>
      <c r="KYZ7" s="293"/>
      <c r="KZA7" s="293"/>
      <c r="KZB7" s="293"/>
      <c r="KZC7" s="293"/>
      <c r="KZD7" s="293"/>
      <c r="KZE7" s="293"/>
      <c r="KZF7" s="293"/>
      <c r="KZG7" s="293"/>
      <c r="KZH7" s="293"/>
      <c r="KZI7" s="293"/>
      <c r="KZJ7" s="293"/>
      <c r="KZK7" s="293"/>
      <c r="KZL7" s="293"/>
      <c r="KZM7" s="293"/>
      <c r="KZN7" s="293"/>
      <c r="KZO7" s="293"/>
      <c r="KZP7" s="293"/>
      <c r="KZQ7" s="293"/>
      <c r="KZR7" s="293"/>
      <c r="KZS7" s="293"/>
      <c r="KZT7" s="293"/>
      <c r="KZU7" s="293"/>
      <c r="KZV7" s="293"/>
      <c r="KZW7" s="293"/>
      <c r="KZX7" s="293"/>
      <c r="KZY7" s="293"/>
      <c r="KZZ7" s="293"/>
      <c r="LAA7" s="293"/>
      <c r="LAB7" s="293"/>
      <c r="LAC7" s="293"/>
      <c r="LAD7" s="293"/>
      <c r="LAE7" s="293"/>
      <c r="LAF7" s="293"/>
      <c r="LAG7" s="293"/>
      <c r="LAH7" s="293"/>
      <c r="LAI7" s="293"/>
      <c r="LAJ7" s="293"/>
      <c r="LAK7" s="293"/>
      <c r="LAL7" s="293"/>
      <c r="LAM7" s="293"/>
      <c r="LAN7" s="293"/>
      <c r="LAO7" s="293"/>
      <c r="LAP7" s="293"/>
      <c r="LAQ7" s="293"/>
      <c r="LAR7" s="293"/>
      <c r="LAS7" s="293"/>
      <c r="LAT7" s="293"/>
      <c r="LAU7" s="293"/>
      <c r="LAV7" s="293"/>
      <c r="LAW7" s="293"/>
      <c r="LAX7" s="293"/>
      <c r="LAY7" s="293"/>
      <c r="LAZ7" s="293"/>
      <c r="LBA7" s="293"/>
      <c r="LBB7" s="293"/>
      <c r="LBC7" s="293"/>
      <c r="LBD7" s="293"/>
      <c r="LBE7" s="293"/>
      <c r="LBF7" s="293"/>
      <c r="LBG7" s="293"/>
      <c r="LBH7" s="293"/>
      <c r="LBI7" s="293"/>
      <c r="LBJ7" s="293"/>
      <c r="LBK7" s="293"/>
      <c r="LBL7" s="293"/>
      <c r="LBM7" s="293"/>
      <c r="LBN7" s="293"/>
      <c r="LBO7" s="293"/>
      <c r="LBP7" s="293"/>
      <c r="LBQ7" s="293"/>
      <c r="LBR7" s="293"/>
      <c r="LBS7" s="293"/>
      <c r="LBT7" s="293"/>
      <c r="LBU7" s="293"/>
      <c r="LBV7" s="293"/>
      <c r="LBW7" s="293"/>
      <c r="LBX7" s="293"/>
      <c r="LBY7" s="293"/>
      <c r="LBZ7" s="293"/>
      <c r="LCA7" s="293"/>
      <c r="LCB7" s="293"/>
      <c r="LCC7" s="293"/>
      <c r="LCD7" s="293"/>
      <c r="LCE7" s="293"/>
      <c r="LCF7" s="293"/>
      <c r="LCG7" s="293"/>
      <c r="LCH7" s="293"/>
      <c r="LCI7" s="293"/>
      <c r="LCJ7" s="293"/>
      <c r="LCK7" s="293"/>
      <c r="LCL7" s="293"/>
      <c r="LCM7" s="293"/>
      <c r="LCN7" s="293"/>
      <c r="LCO7" s="293"/>
      <c r="LCP7" s="293"/>
      <c r="LCQ7" s="293"/>
      <c r="LCR7" s="293"/>
      <c r="LCS7" s="293"/>
      <c r="LCT7" s="293"/>
      <c r="LCU7" s="293"/>
      <c r="LCV7" s="293"/>
      <c r="LCW7" s="293"/>
      <c r="LCX7" s="293"/>
      <c r="LCY7" s="293"/>
      <c r="LCZ7" s="293"/>
      <c r="LDA7" s="293"/>
      <c r="LDB7" s="293"/>
      <c r="LDC7" s="293"/>
      <c r="LDD7" s="293"/>
      <c r="LDE7" s="293"/>
      <c r="LDF7" s="293"/>
      <c r="LDG7" s="293"/>
      <c r="LDH7" s="293"/>
      <c r="LDI7" s="293"/>
      <c r="LDJ7" s="293"/>
      <c r="LDK7" s="293"/>
      <c r="LDL7" s="293"/>
      <c r="LDM7" s="293"/>
      <c r="LDN7" s="293"/>
      <c r="LDO7" s="293"/>
      <c r="LDP7" s="293"/>
      <c r="LDQ7" s="293"/>
      <c r="LDR7" s="293"/>
      <c r="LDS7" s="293"/>
      <c r="LDT7" s="293"/>
      <c r="LDU7" s="293"/>
      <c r="LDV7" s="293"/>
      <c r="LDW7" s="293"/>
      <c r="LDX7" s="293"/>
      <c r="LDY7" s="293"/>
      <c r="LDZ7" s="293"/>
      <c r="LEA7" s="293"/>
      <c r="LEB7" s="293"/>
      <c r="LEC7" s="293"/>
      <c r="LED7" s="293"/>
      <c r="LEE7" s="293"/>
      <c r="LEF7" s="293"/>
      <c r="LEG7" s="293"/>
      <c r="LEH7" s="293"/>
      <c r="LEI7" s="293"/>
      <c r="LEJ7" s="293"/>
      <c r="LEK7" s="293"/>
      <c r="LEL7" s="293"/>
      <c r="LEM7" s="293"/>
      <c r="LEN7" s="293"/>
      <c r="LEO7" s="293"/>
      <c r="LEP7" s="293"/>
      <c r="LEQ7" s="293"/>
      <c r="LER7" s="293"/>
      <c r="LES7" s="293"/>
      <c r="LET7" s="293"/>
      <c r="LEU7" s="293"/>
      <c r="LEV7" s="293"/>
      <c r="LEW7" s="293"/>
      <c r="LEX7" s="293"/>
      <c r="LEY7" s="293"/>
      <c r="LEZ7" s="293"/>
      <c r="LFA7" s="293"/>
      <c r="LFB7" s="293"/>
      <c r="LFC7" s="293"/>
      <c r="LFD7" s="293"/>
      <c r="LFE7" s="293"/>
      <c r="LFF7" s="293"/>
      <c r="LFG7" s="293"/>
      <c r="LFH7" s="293"/>
      <c r="LFI7" s="293"/>
      <c r="LFJ7" s="293"/>
      <c r="LFK7" s="293"/>
      <c r="LFL7" s="293"/>
      <c r="LFM7" s="293"/>
      <c r="LFN7" s="293"/>
      <c r="LFO7" s="293"/>
      <c r="LFP7" s="293"/>
      <c r="LFQ7" s="293"/>
      <c r="LFR7" s="293"/>
      <c r="LFS7" s="293"/>
      <c r="LFT7" s="293"/>
      <c r="LFU7" s="293"/>
      <c r="LFV7" s="293"/>
      <c r="LFW7" s="293"/>
      <c r="LFX7" s="293"/>
      <c r="LFY7" s="293"/>
      <c r="LFZ7" s="293"/>
      <c r="LGA7" s="293"/>
      <c r="LGB7" s="293"/>
      <c r="LGC7" s="293"/>
      <c r="LGD7" s="293"/>
      <c r="LGE7" s="293"/>
      <c r="LGF7" s="293"/>
      <c r="LGG7" s="293"/>
      <c r="LGH7" s="293"/>
      <c r="LGI7" s="293"/>
      <c r="LGJ7" s="293"/>
      <c r="LGK7" s="293"/>
      <c r="LGL7" s="293"/>
      <c r="LGM7" s="293"/>
      <c r="LGN7" s="293"/>
      <c r="LGO7" s="293"/>
      <c r="LGP7" s="293"/>
      <c r="LGQ7" s="293"/>
      <c r="LGR7" s="293"/>
      <c r="LGS7" s="293"/>
      <c r="LGT7" s="293"/>
      <c r="LGU7" s="293"/>
      <c r="LGV7" s="293"/>
      <c r="LGW7" s="293"/>
      <c r="LGX7" s="293"/>
      <c r="LGY7" s="293"/>
      <c r="LGZ7" s="293"/>
      <c r="LHA7" s="293"/>
      <c r="LHB7" s="293"/>
      <c r="LHC7" s="293"/>
      <c r="LHD7" s="293"/>
      <c r="LHE7" s="293"/>
      <c r="LHF7" s="293"/>
      <c r="LHG7" s="293"/>
      <c r="LHH7" s="293"/>
      <c r="LHI7" s="293"/>
      <c r="LHJ7" s="293"/>
      <c r="LHK7" s="293"/>
      <c r="LHL7" s="293"/>
      <c r="LHM7" s="293"/>
      <c r="LHN7" s="293"/>
      <c r="LHO7" s="293"/>
      <c r="LHP7" s="293"/>
      <c r="LHQ7" s="293"/>
      <c r="LHR7" s="293"/>
      <c r="LHS7" s="293"/>
      <c r="LHT7" s="293"/>
      <c r="LHU7" s="293"/>
      <c r="LHV7" s="293"/>
      <c r="LHW7" s="293"/>
      <c r="LHX7" s="293"/>
      <c r="LHY7" s="293"/>
      <c r="LHZ7" s="293"/>
      <c r="LIA7" s="293"/>
      <c r="LIB7" s="293"/>
      <c r="LIC7" s="293"/>
      <c r="LID7" s="293"/>
      <c r="LIE7" s="293"/>
      <c r="LIF7" s="293"/>
      <c r="LIG7" s="293"/>
      <c r="LIH7" s="293"/>
      <c r="LII7" s="293"/>
      <c r="LIJ7" s="293"/>
      <c r="LIK7" s="293"/>
      <c r="LIL7" s="293"/>
      <c r="LIM7" s="293"/>
      <c r="LIN7" s="293"/>
      <c r="LIO7" s="293"/>
      <c r="LIP7" s="293"/>
      <c r="LIQ7" s="293"/>
      <c r="LIR7" s="293"/>
      <c r="LIS7" s="293"/>
      <c r="LIT7" s="293"/>
      <c r="LIU7" s="293"/>
      <c r="LIV7" s="293"/>
      <c r="LIW7" s="293"/>
      <c r="LIX7" s="293"/>
      <c r="LIY7" s="293"/>
      <c r="LIZ7" s="293"/>
      <c r="LJA7" s="293"/>
      <c r="LJB7" s="293"/>
      <c r="LJC7" s="293"/>
      <c r="LJD7" s="293"/>
      <c r="LJE7" s="293"/>
      <c r="LJF7" s="293"/>
      <c r="LJG7" s="293"/>
      <c r="LJH7" s="293"/>
      <c r="LJI7" s="293"/>
      <c r="LJJ7" s="293"/>
      <c r="LJK7" s="293"/>
      <c r="LJL7" s="293"/>
      <c r="LJM7" s="293"/>
      <c r="LJN7" s="293"/>
      <c r="LJO7" s="293"/>
      <c r="LJP7" s="293"/>
      <c r="LJQ7" s="293"/>
      <c r="LJR7" s="293"/>
      <c r="LJS7" s="293"/>
      <c r="LJT7" s="293"/>
      <c r="LJU7" s="293"/>
      <c r="LJV7" s="293"/>
      <c r="LJW7" s="293"/>
      <c r="LJX7" s="293"/>
      <c r="LJY7" s="293"/>
      <c r="LJZ7" s="293"/>
      <c r="LKA7" s="293"/>
      <c r="LKB7" s="293"/>
      <c r="LKC7" s="293"/>
      <c r="LKD7" s="293"/>
      <c r="LKE7" s="293"/>
      <c r="LKF7" s="293"/>
      <c r="LKG7" s="293"/>
      <c r="LKH7" s="293"/>
      <c r="LKI7" s="293"/>
      <c r="LKJ7" s="293"/>
      <c r="LKK7" s="293"/>
      <c r="LKL7" s="293"/>
      <c r="LKM7" s="293"/>
      <c r="LKN7" s="293"/>
      <c r="LKO7" s="293"/>
      <c r="LKP7" s="293"/>
      <c r="LKQ7" s="293"/>
      <c r="LKR7" s="293"/>
      <c r="LKS7" s="293"/>
      <c r="LKT7" s="293"/>
      <c r="LKU7" s="293"/>
      <c r="LKV7" s="293"/>
      <c r="LKW7" s="293"/>
      <c r="LKX7" s="293"/>
      <c r="LKY7" s="293"/>
      <c r="LKZ7" s="293"/>
      <c r="LLA7" s="293"/>
      <c r="LLB7" s="293"/>
      <c r="LLC7" s="293"/>
      <c r="LLD7" s="293"/>
      <c r="LLE7" s="293"/>
      <c r="LLF7" s="293"/>
      <c r="LLG7" s="293"/>
      <c r="LLH7" s="293"/>
      <c r="LLI7" s="293"/>
      <c r="LLJ7" s="293"/>
      <c r="LLK7" s="293"/>
      <c r="LLL7" s="293"/>
      <c r="LLM7" s="293"/>
      <c r="LLN7" s="293"/>
      <c r="LLO7" s="293"/>
      <c r="LLP7" s="293"/>
      <c r="LLQ7" s="293"/>
      <c r="LLR7" s="293"/>
      <c r="LLS7" s="293"/>
      <c r="LLT7" s="293"/>
      <c r="LLU7" s="293"/>
      <c r="LLV7" s="293"/>
      <c r="LLW7" s="293"/>
      <c r="LLX7" s="293"/>
      <c r="LLY7" s="293"/>
      <c r="LLZ7" s="293"/>
      <c r="LMA7" s="293"/>
      <c r="LMB7" s="293"/>
      <c r="LMC7" s="293"/>
      <c r="LMD7" s="293"/>
      <c r="LME7" s="293"/>
      <c r="LMF7" s="293"/>
      <c r="LMG7" s="293"/>
      <c r="LMH7" s="293"/>
      <c r="LMI7" s="293"/>
      <c r="LMJ7" s="293"/>
      <c r="LMK7" s="293"/>
      <c r="LML7" s="293"/>
      <c r="LMM7" s="293"/>
      <c r="LMN7" s="293"/>
      <c r="LMO7" s="293"/>
      <c r="LMP7" s="293"/>
      <c r="LMQ7" s="293"/>
      <c r="LMR7" s="293"/>
      <c r="LMS7" s="293"/>
      <c r="LMT7" s="293"/>
      <c r="LMU7" s="293"/>
      <c r="LMV7" s="293"/>
      <c r="LMW7" s="293"/>
      <c r="LMX7" s="293"/>
      <c r="LMY7" s="293"/>
      <c r="LMZ7" s="293"/>
      <c r="LNA7" s="293"/>
      <c r="LNB7" s="293"/>
      <c r="LNC7" s="293"/>
      <c r="LND7" s="293"/>
      <c r="LNE7" s="293"/>
      <c r="LNF7" s="293"/>
      <c r="LNG7" s="293"/>
      <c r="LNH7" s="293"/>
      <c r="LNI7" s="293"/>
      <c r="LNJ7" s="293"/>
      <c r="LNK7" s="293"/>
      <c r="LNL7" s="293"/>
      <c r="LNM7" s="293"/>
      <c r="LNN7" s="293"/>
      <c r="LNO7" s="293"/>
      <c r="LNP7" s="293"/>
      <c r="LNQ7" s="293"/>
      <c r="LNR7" s="293"/>
      <c r="LNS7" s="293"/>
      <c r="LNT7" s="293"/>
      <c r="LNU7" s="293"/>
      <c r="LNV7" s="293"/>
      <c r="LNW7" s="293"/>
      <c r="LNX7" s="293"/>
      <c r="LNY7" s="293"/>
      <c r="LNZ7" s="293"/>
      <c r="LOA7" s="293"/>
      <c r="LOB7" s="293"/>
      <c r="LOC7" s="293"/>
      <c r="LOD7" s="293"/>
      <c r="LOE7" s="293"/>
      <c r="LOF7" s="293"/>
      <c r="LOG7" s="293"/>
      <c r="LOH7" s="293"/>
      <c r="LOI7" s="293"/>
      <c r="LOJ7" s="293"/>
      <c r="LOK7" s="293"/>
      <c r="LOL7" s="293"/>
      <c r="LOM7" s="293"/>
      <c r="LON7" s="293"/>
      <c r="LOO7" s="293"/>
      <c r="LOP7" s="293"/>
      <c r="LOQ7" s="293"/>
      <c r="LOR7" s="293"/>
      <c r="LOS7" s="293"/>
      <c r="LOT7" s="293"/>
      <c r="LOU7" s="293"/>
      <c r="LOV7" s="293"/>
      <c r="LOW7" s="293"/>
      <c r="LOX7" s="293"/>
      <c r="LOY7" s="293"/>
      <c r="LOZ7" s="293"/>
      <c r="LPA7" s="293"/>
      <c r="LPB7" s="293"/>
      <c r="LPC7" s="293"/>
      <c r="LPD7" s="293"/>
      <c r="LPE7" s="293"/>
      <c r="LPF7" s="293"/>
      <c r="LPG7" s="293"/>
      <c r="LPH7" s="293"/>
      <c r="LPI7" s="293"/>
      <c r="LPJ7" s="293"/>
      <c r="LPK7" s="293"/>
      <c r="LPL7" s="293"/>
      <c r="LPM7" s="293"/>
      <c r="LPN7" s="293"/>
      <c r="LPO7" s="293"/>
      <c r="LPP7" s="293"/>
      <c r="LPQ7" s="293"/>
      <c r="LPR7" s="293"/>
      <c r="LPS7" s="293"/>
      <c r="LPT7" s="293"/>
      <c r="LPU7" s="293"/>
      <c r="LPV7" s="293"/>
      <c r="LPW7" s="293"/>
      <c r="LPX7" s="293"/>
      <c r="LPY7" s="293"/>
      <c r="LPZ7" s="293"/>
      <c r="LQA7" s="293"/>
      <c r="LQB7" s="293"/>
      <c r="LQC7" s="293"/>
      <c r="LQD7" s="293"/>
      <c r="LQE7" s="293"/>
      <c r="LQF7" s="293"/>
      <c r="LQG7" s="293"/>
      <c r="LQH7" s="293"/>
      <c r="LQI7" s="293"/>
      <c r="LQJ7" s="293"/>
      <c r="LQK7" s="293"/>
      <c r="LQL7" s="293"/>
      <c r="LQM7" s="293"/>
      <c r="LQN7" s="293"/>
      <c r="LQO7" s="293"/>
      <c r="LQP7" s="293"/>
      <c r="LQQ7" s="293"/>
      <c r="LQR7" s="293"/>
      <c r="LQS7" s="293"/>
      <c r="LQT7" s="293"/>
      <c r="LQU7" s="293"/>
      <c r="LQV7" s="293"/>
      <c r="LQW7" s="293"/>
      <c r="LQX7" s="293"/>
      <c r="LQY7" s="293"/>
      <c r="LQZ7" s="293"/>
      <c r="LRA7" s="293"/>
      <c r="LRB7" s="293"/>
      <c r="LRC7" s="293"/>
      <c r="LRD7" s="293"/>
      <c r="LRE7" s="293"/>
      <c r="LRF7" s="293"/>
      <c r="LRG7" s="293"/>
      <c r="LRH7" s="293"/>
      <c r="LRI7" s="293"/>
      <c r="LRJ7" s="293"/>
      <c r="LRK7" s="293"/>
      <c r="LRL7" s="293"/>
      <c r="LRM7" s="293"/>
      <c r="LRN7" s="293"/>
      <c r="LRO7" s="293"/>
      <c r="LRP7" s="293"/>
      <c r="LRQ7" s="293"/>
      <c r="LRR7" s="293"/>
      <c r="LRS7" s="293"/>
      <c r="LRT7" s="293"/>
      <c r="LRU7" s="293"/>
      <c r="LRV7" s="293"/>
      <c r="LRW7" s="293"/>
      <c r="LRX7" s="293"/>
      <c r="LRY7" s="293"/>
      <c r="LRZ7" s="293"/>
      <c r="LSA7" s="293"/>
      <c r="LSB7" s="293"/>
      <c r="LSC7" s="293"/>
      <c r="LSD7" s="293"/>
      <c r="LSE7" s="293"/>
      <c r="LSF7" s="293"/>
      <c r="LSG7" s="293"/>
      <c r="LSH7" s="293"/>
      <c r="LSI7" s="293"/>
      <c r="LSJ7" s="293"/>
      <c r="LSK7" s="293"/>
      <c r="LSL7" s="293"/>
      <c r="LSM7" s="293"/>
      <c r="LSN7" s="293"/>
      <c r="LSO7" s="293"/>
      <c r="LSP7" s="293"/>
      <c r="LSQ7" s="293"/>
      <c r="LSR7" s="293"/>
      <c r="LSS7" s="293"/>
      <c r="LST7" s="293"/>
      <c r="LSU7" s="293"/>
      <c r="LSV7" s="293"/>
      <c r="LSW7" s="293"/>
      <c r="LSX7" s="293"/>
      <c r="LSY7" s="293"/>
      <c r="LSZ7" s="293"/>
      <c r="LTA7" s="293"/>
      <c r="LTB7" s="293"/>
      <c r="LTC7" s="293"/>
      <c r="LTD7" s="293"/>
      <c r="LTE7" s="293"/>
      <c r="LTF7" s="293"/>
      <c r="LTG7" s="293"/>
      <c r="LTH7" s="293"/>
      <c r="LTI7" s="293"/>
      <c r="LTJ7" s="293"/>
      <c r="LTK7" s="293"/>
      <c r="LTL7" s="293"/>
      <c r="LTM7" s="293"/>
      <c r="LTN7" s="293"/>
      <c r="LTO7" s="293"/>
      <c r="LTP7" s="293"/>
      <c r="LTQ7" s="293"/>
      <c r="LTR7" s="293"/>
      <c r="LTS7" s="293"/>
      <c r="LTT7" s="293"/>
      <c r="LTU7" s="293"/>
      <c r="LTV7" s="293"/>
      <c r="LTW7" s="293"/>
      <c r="LTX7" s="293"/>
      <c r="LTY7" s="293"/>
      <c r="LTZ7" s="293"/>
      <c r="LUA7" s="293"/>
      <c r="LUB7" s="293"/>
      <c r="LUC7" s="293"/>
      <c r="LUD7" s="293"/>
      <c r="LUE7" s="293"/>
      <c r="LUF7" s="293"/>
      <c r="LUG7" s="293"/>
      <c r="LUH7" s="293"/>
      <c r="LUI7" s="293"/>
      <c r="LUJ7" s="293"/>
      <c r="LUK7" s="293"/>
      <c r="LUL7" s="293"/>
      <c r="LUM7" s="293"/>
      <c r="LUN7" s="293"/>
      <c r="LUO7" s="293"/>
      <c r="LUP7" s="293"/>
      <c r="LUQ7" s="293"/>
      <c r="LUR7" s="293"/>
      <c r="LUS7" s="293"/>
      <c r="LUT7" s="293"/>
      <c r="LUU7" s="293"/>
      <c r="LUV7" s="293"/>
      <c r="LUW7" s="293"/>
      <c r="LUX7" s="293"/>
      <c r="LUY7" s="293"/>
      <c r="LUZ7" s="293"/>
      <c r="LVA7" s="293"/>
      <c r="LVB7" s="293"/>
      <c r="LVC7" s="293"/>
      <c r="LVD7" s="293"/>
      <c r="LVE7" s="293"/>
      <c r="LVF7" s="293"/>
      <c r="LVG7" s="293"/>
      <c r="LVH7" s="293"/>
      <c r="LVI7" s="293"/>
      <c r="LVJ7" s="293"/>
      <c r="LVK7" s="293"/>
      <c r="LVL7" s="293"/>
      <c r="LVM7" s="293"/>
      <c r="LVN7" s="293"/>
      <c r="LVO7" s="293"/>
      <c r="LVP7" s="293"/>
      <c r="LVQ7" s="293"/>
      <c r="LVR7" s="293"/>
      <c r="LVS7" s="293"/>
      <c r="LVT7" s="293"/>
      <c r="LVU7" s="293"/>
      <c r="LVV7" s="293"/>
      <c r="LVW7" s="293"/>
      <c r="LVX7" s="293"/>
      <c r="LVY7" s="293"/>
      <c r="LVZ7" s="293"/>
      <c r="LWA7" s="293"/>
      <c r="LWB7" s="293"/>
      <c r="LWC7" s="293"/>
      <c r="LWD7" s="293"/>
      <c r="LWE7" s="293"/>
      <c r="LWF7" s="293"/>
      <c r="LWG7" s="293"/>
      <c r="LWH7" s="293"/>
      <c r="LWI7" s="293"/>
      <c r="LWJ7" s="293"/>
      <c r="LWK7" s="293"/>
      <c r="LWL7" s="293"/>
      <c r="LWM7" s="293"/>
      <c r="LWN7" s="293"/>
      <c r="LWO7" s="293"/>
      <c r="LWP7" s="293"/>
      <c r="LWQ7" s="293"/>
      <c r="LWR7" s="293"/>
      <c r="LWS7" s="293"/>
      <c r="LWT7" s="293"/>
      <c r="LWU7" s="293"/>
      <c r="LWV7" s="293"/>
      <c r="LWW7" s="293"/>
      <c r="LWX7" s="293"/>
      <c r="LWY7" s="293"/>
      <c r="LWZ7" s="293"/>
      <c r="LXA7" s="293"/>
      <c r="LXB7" s="293"/>
      <c r="LXC7" s="293"/>
      <c r="LXD7" s="293"/>
      <c r="LXE7" s="293"/>
      <c r="LXF7" s="293"/>
      <c r="LXG7" s="293"/>
      <c r="LXH7" s="293"/>
      <c r="LXI7" s="293"/>
      <c r="LXJ7" s="293"/>
      <c r="LXK7" s="293"/>
      <c r="LXL7" s="293"/>
      <c r="LXM7" s="293"/>
      <c r="LXN7" s="293"/>
      <c r="LXO7" s="293"/>
      <c r="LXP7" s="293"/>
      <c r="LXQ7" s="293"/>
      <c r="LXR7" s="293"/>
      <c r="LXS7" s="293"/>
      <c r="LXT7" s="293"/>
      <c r="LXU7" s="293"/>
      <c r="LXV7" s="293"/>
      <c r="LXW7" s="293"/>
      <c r="LXX7" s="293"/>
      <c r="LXY7" s="293"/>
      <c r="LXZ7" s="293"/>
      <c r="LYA7" s="293"/>
      <c r="LYB7" s="293"/>
      <c r="LYC7" s="293"/>
      <c r="LYD7" s="293"/>
      <c r="LYE7" s="293"/>
      <c r="LYF7" s="293"/>
      <c r="LYG7" s="293"/>
      <c r="LYH7" s="293"/>
      <c r="LYI7" s="293"/>
      <c r="LYJ7" s="293"/>
      <c r="LYK7" s="293"/>
      <c r="LYL7" s="293"/>
      <c r="LYM7" s="293"/>
      <c r="LYN7" s="293"/>
      <c r="LYO7" s="293"/>
      <c r="LYP7" s="293"/>
      <c r="LYQ7" s="293"/>
      <c r="LYR7" s="293"/>
      <c r="LYS7" s="293"/>
      <c r="LYT7" s="293"/>
      <c r="LYU7" s="293"/>
      <c r="LYV7" s="293"/>
      <c r="LYW7" s="293"/>
      <c r="LYX7" s="293"/>
      <c r="LYY7" s="293"/>
      <c r="LYZ7" s="293"/>
      <c r="LZA7" s="293"/>
      <c r="LZB7" s="293"/>
      <c r="LZC7" s="293"/>
      <c r="LZD7" s="293"/>
      <c r="LZE7" s="293"/>
      <c r="LZF7" s="293"/>
      <c r="LZG7" s="293"/>
      <c r="LZH7" s="293"/>
      <c r="LZI7" s="293"/>
      <c r="LZJ7" s="293"/>
      <c r="LZK7" s="293"/>
      <c r="LZL7" s="293"/>
      <c r="LZM7" s="293"/>
      <c r="LZN7" s="293"/>
      <c r="LZO7" s="293"/>
      <c r="LZP7" s="293"/>
      <c r="LZQ7" s="293"/>
      <c r="LZR7" s="293"/>
      <c r="LZS7" s="293"/>
      <c r="LZT7" s="293"/>
      <c r="LZU7" s="293"/>
      <c r="LZV7" s="293"/>
      <c r="LZW7" s="293"/>
      <c r="LZX7" s="293"/>
      <c r="LZY7" s="293"/>
      <c r="LZZ7" s="293"/>
      <c r="MAA7" s="293"/>
      <c r="MAB7" s="293"/>
      <c r="MAC7" s="293"/>
      <c r="MAD7" s="293"/>
      <c r="MAE7" s="293"/>
      <c r="MAF7" s="293"/>
      <c r="MAG7" s="293"/>
      <c r="MAH7" s="293"/>
      <c r="MAI7" s="293"/>
      <c r="MAJ7" s="293"/>
      <c r="MAK7" s="293"/>
      <c r="MAL7" s="293"/>
      <c r="MAM7" s="293"/>
      <c r="MAN7" s="293"/>
      <c r="MAO7" s="293"/>
      <c r="MAP7" s="293"/>
      <c r="MAQ7" s="293"/>
      <c r="MAR7" s="293"/>
      <c r="MAS7" s="293"/>
      <c r="MAT7" s="293"/>
      <c r="MAU7" s="293"/>
      <c r="MAV7" s="293"/>
      <c r="MAW7" s="293"/>
      <c r="MAX7" s="293"/>
      <c r="MAY7" s="293"/>
      <c r="MAZ7" s="293"/>
      <c r="MBA7" s="293"/>
      <c r="MBB7" s="293"/>
      <c r="MBC7" s="293"/>
      <c r="MBD7" s="293"/>
      <c r="MBE7" s="293"/>
      <c r="MBF7" s="293"/>
      <c r="MBG7" s="293"/>
      <c r="MBH7" s="293"/>
      <c r="MBI7" s="293"/>
      <c r="MBJ7" s="293"/>
      <c r="MBK7" s="293"/>
      <c r="MBL7" s="293"/>
      <c r="MBM7" s="293"/>
      <c r="MBN7" s="293"/>
      <c r="MBO7" s="293"/>
      <c r="MBP7" s="293"/>
      <c r="MBQ7" s="293"/>
      <c r="MBR7" s="293"/>
      <c r="MBS7" s="293"/>
      <c r="MBT7" s="293"/>
      <c r="MBU7" s="293"/>
      <c r="MBV7" s="293"/>
      <c r="MBW7" s="293"/>
      <c r="MBX7" s="293"/>
      <c r="MBY7" s="293"/>
      <c r="MBZ7" s="293"/>
      <c r="MCA7" s="293"/>
      <c r="MCB7" s="293"/>
      <c r="MCC7" s="293"/>
      <c r="MCD7" s="293"/>
      <c r="MCE7" s="293"/>
      <c r="MCF7" s="293"/>
      <c r="MCG7" s="293"/>
      <c r="MCH7" s="293"/>
      <c r="MCI7" s="293"/>
      <c r="MCJ7" s="293"/>
      <c r="MCK7" s="293"/>
      <c r="MCL7" s="293"/>
      <c r="MCM7" s="293"/>
      <c r="MCN7" s="293"/>
      <c r="MCO7" s="293"/>
      <c r="MCP7" s="293"/>
      <c r="MCQ7" s="293"/>
      <c r="MCR7" s="293"/>
      <c r="MCS7" s="293"/>
      <c r="MCT7" s="293"/>
      <c r="MCU7" s="293"/>
      <c r="MCV7" s="293"/>
      <c r="MCW7" s="293"/>
      <c r="MCX7" s="293"/>
      <c r="MCY7" s="293"/>
      <c r="MCZ7" s="293"/>
      <c r="MDA7" s="293"/>
      <c r="MDB7" s="293"/>
      <c r="MDC7" s="293"/>
      <c r="MDD7" s="293"/>
      <c r="MDE7" s="293"/>
      <c r="MDF7" s="293"/>
      <c r="MDG7" s="293"/>
      <c r="MDH7" s="293"/>
      <c r="MDI7" s="293"/>
      <c r="MDJ7" s="293"/>
      <c r="MDK7" s="293"/>
      <c r="MDL7" s="293"/>
      <c r="MDM7" s="293"/>
      <c r="MDN7" s="293"/>
      <c r="MDO7" s="293"/>
      <c r="MDP7" s="293"/>
      <c r="MDQ7" s="293"/>
      <c r="MDR7" s="293"/>
      <c r="MDS7" s="293"/>
      <c r="MDT7" s="293"/>
      <c r="MDU7" s="293"/>
      <c r="MDV7" s="293"/>
      <c r="MDW7" s="293"/>
      <c r="MDX7" s="293"/>
      <c r="MDY7" s="293"/>
      <c r="MDZ7" s="293"/>
      <c r="MEA7" s="293"/>
      <c r="MEB7" s="293"/>
      <c r="MEC7" s="293"/>
      <c r="MED7" s="293"/>
      <c r="MEE7" s="293"/>
      <c r="MEF7" s="293"/>
      <c r="MEG7" s="293"/>
      <c r="MEH7" s="293"/>
      <c r="MEI7" s="293"/>
      <c r="MEJ7" s="293"/>
      <c r="MEK7" s="293"/>
      <c r="MEL7" s="293"/>
      <c r="MEM7" s="293"/>
      <c r="MEN7" s="293"/>
      <c r="MEO7" s="293"/>
      <c r="MEP7" s="293"/>
      <c r="MEQ7" s="293"/>
      <c r="MER7" s="293"/>
      <c r="MES7" s="293"/>
      <c r="MET7" s="293"/>
      <c r="MEU7" s="293"/>
      <c r="MEV7" s="293"/>
      <c r="MEW7" s="293"/>
      <c r="MEX7" s="293"/>
      <c r="MEY7" s="293"/>
      <c r="MEZ7" s="293"/>
      <c r="MFA7" s="293"/>
      <c r="MFB7" s="293"/>
      <c r="MFC7" s="293"/>
      <c r="MFD7" s="293"/>
      <c r="MFE7" s="293"/>
      <c r="MFF7" s="293"/>
      <c r="MFG7" s="293"/>
      <c r="MFH7" s="293"/>
      <c r="MFI7" s="293"/>
      <c r="MFJ7" s="293"/>
      <c r="MFK7" s="293"/>
      <c r="MFL7" s="293"/>
      <c r="MFM7" s="293"/>
      <c r="MFN7" s="293"/>
      <c r="MFO7" s="293"/>
      <c r="MFP7" s="293"/>
      <c r="MFQ7" s="293"/>
      <c r="MFR7" s="293"/>
      <c r="MFS7" s="293"/>
      <c r="MFT7" s="293"/>
      <c r="MFU7" s="293"/>
      <c r="MFV7" s="293"/>
      <c r="MFW7" s="293"/>
      <c r="MFX7" s="293"/>
      <c r="MFY7" s="293"/>
      <c r="MFZ7" s="293"/>
      <c r="MGA7" s="293"/>
      <c r="MGB7" s="293"/>
      <c r="MGC7" s="293"/>
      <c r="MGD7" s="293"/>
      <c r="MGE7" s="293"/>
      <c r="MGF7" s="293"/>
      <c r="MGG7" s="293"/>
      <c r="MGH7" s="293"/>
      <c r="MGI7" s="293"/>
      <c r="MGJ7" s="293"/>
      <c r="MGK7" s="293"/>
      <c r="MGL7" s="293"/>
      <c r="MGM7" s="293"/>
      <c r="MGN7" s="293"/>
      <c r="MGO7" s="293"/>
      <c r="MGP7" s="293"/>
      <c r="MGQ7" s="293"/>
      <c r="MGR7" s="293"/>
      <c r="MGS7" s="293"/>
      <c r="MGT7" s="293"/>
      <c r="MGU7" s="293"/>
      <c r="MGV7" s="293"/>
      <c r="MGW7" s="293"/>
      <c r="MGX7" s="293"/>
      <c r="MGY7" s="293"/>
      <c r="MGZ7" s="293"/>
      <c r="MHA7" s="293"/>
      <c r="MHB7" s="293"/>
      <c r="MHC7" s="293"/>
      <c r="MHD7" s="293"/>
      <c r="MHE7" s="293"/>
      <c r="MHF7" s="293"/>
      <c r="MHG7" s="293"/>
      <c r="MHH7" s="293"/>
      <c r="MHI7" s="293"/>
      <c r="MHJ7" s="293"/>
      <c r="MHK7" s="293"/>
      <c r="MHL7" s="293"/>
      <c r="MHM7" s="293"/>
      <c r="MHN7" s="293"/>
      <c r="MHO7" s="293"/>
      <c r="MHP7" s="293"/>
      <c r="MHQ7" s="293"/>
      <c r="MHR7" s="293"/>
      <c r="MHS7" s="293"/>
      <c r="MHT7" s="293"/>
      <c r="MHU7" s="293"/>
      <c r="MHV7" s="293"/>
      <c r="MHW7" s="293"/>
      <c r="MHX7" s="293"/>
      <c r="MHY7" s="293"/>
      <c r="MHZ7" s="293"/>
      <c r="MIA7" s="293"/>
      <c r="MIB7" s="293"/>
      <c r="MIC7" s="293"/>
      <c r="MID7" s="293"/>
      <c r="MIE7" s="293"/>
      <c r="MIF7" s="293"/>
      <c r="MIG7" s="293"/>
      <c r="MIH7" s="293"/>
      <c r="MII7" s="293"/>
      <c r="MIJ7" s="293"/>
      <c r="MIK7" s="293"/>
      <c r="MIL7" s="293"/>
      <c r="MIM7" s="293"/>
      <c r="MIN7" s="293"/>
      <c r="MIO7" s="293"/>
      <c r="MIP7" s="293"/>
      <c r="MIQ7" s="293"/>
      <c r="MIR7" s="293"/>
      <c r="MIS7" s="293"/>
      <c r="MIT7" s="293"/>
      <c r="MIU7" s="293"/>
      <c r="MIV7" s="293"/>
      <c r="MIW7" s="293"/>
      <c r="MIX7" s="293"/>
      <c r="MIY7" s="293"/>
      <c r="MIZ7" s="293"/>
      <c r="MJA7" s="293"/>
      <c r="MJB7" s="293"/>
      <c r="MJC7" s="293"/>
      <c r="MJD7" s="293"/>
      <c r="MJE7" s="293"/>
      <c r="MJF7" s="293"/>
      <c r="MJG7" s="293"/>
      <c r="MJH7" s="293"/>
      <c r="MJI7" s="293"/>
      <c r="MJJ7" s="293"/>
      <c r="MJK7" s="293"/>
      <c r="MJL7" s="293"/>
      <c r="MJM7" s="293"/>
      <c r="MJN7" s="293"/>
      <c r="MJO7" s="293"/>
      <c r="MJP7" s="293"/>
      <c r="MJQ7" s="293"/>
      <c r="MJR7" s="293"/>
      <c r="MJS7" s="293"/>
      <c r="MJT7" s="293"/>
      <c r="MJU7" s="293"/>
      <c r="MJV7" s="293"/>
      <c r="MJW7" s="293"/>
      <c r="MJX7" s="293"/>
      <c r="MJY7" s="293"/>
      <c r="MJZ7" s="293"/>
      <c r="MKA7" s="293"/>
      <c r="MKB7" s="293"/>
      <c r="MKC7" s="293"/>
      <c r="MKD7" s="293"/>
      <c r="MKE7" s="293"/>
      <c r="MKF7" s="293"/>
      <c r="MKG7" s="293"/>
      <c r="MKH7" s="293"/>
      <c r="MKI7" s="293"/>
      <c r="MKJ7" s="293"/>
      <c r="MKK7" s="293"/>
      <c r="MKL7" s="293"/>
      <c r="MKM7" s="293"/>
      <c r="MKN7" s="293"/>
      <c r="MKO7" s="293"/>
      <c r="MKP7" s="293"/>
      <c r="MKQ7" s="293"/>
      <c r="MKR7" s="293"/>
      <c r="MKS7" s="293"/>
      <c r="MKT7" s="293"/>
      <c r="MKU7" s="293"/>
      <c r="MKV7" s="293"/>
      <c r="MKW7" s="293"/>
      <c r="MKX7" s="293"/>
      <c r="MKY7" s="293"/>
      <c r="MKZ7" s="293"/>
      <c r="MLA7" s="293"/>
      <c r="MLB7" s="293"/>
      <c r="MLC7" s="293"/>
      <c r="MLD7" s="293"/>
      <c r="MLE7" s="293"/>
      <c r="MLF7" s="293"/>
      <c r="MLG7" s="293"/>
      <c r="MLH7" s="293"/>
      <c r="MLI7" s="293"/>
      <c r="MLJ7" s="293"/>
      <c r="MLK7" s="293"/>
      <c r="MLL7" s="293"/>
      <c r="MLM7" s="293"/>
      <c r="MLN7" s="293"/>
      <c r="MLO7" s="293"/>
      <c r="MLP7" s="293"/>
      <c r="MLQ7" s="293"/>
      <c r="MLR7" s="293"/>
      <c r="MLS7" s="293"/>
      <c r="MLT7" s="293"/>
      <c r="MLU7" s="293"/>
      <c r="MLV7" s="293"/>
      <c r="MLW7" s="293"/>
      <c r="MLX7" s="293"/>
      <c r="MLY7" s="293"/>
      <c r="MLZ7" s="293"/>
      <c r="MMA7" s="293"/>
      <c r="MMB7" s="293"/>
      <c r="MMC7" s="293"/>
      <c r="MMD7" s="293"/>
      <c r="MME7" s="293"/>
      <c r="MMF7" s="293"/>
      <c r="MMG7" s="293"/>
      <c r="MMH7" s="293"/>
      <c r="MMI7" s="293"/>
      <c r="MMJ7" s="293"/>
      <c r="MMK7" s="293"/>
      <c r="MML7" s="293"/>
      <c r="MMM7" s="293"/>
      <c r="MMN7" s="293"/>
      <c r="MMO7" s="293"/>
      <c r="MMP7" s="293"/>
      <c r="MMQ7" s="293"/>
      <c r="MMR7" s="293"/>
      <c r="MMS7" s="293"/>
      <c r="MMT7" s="293"/>
      <c r="MMU7" s="293"/>
      <c r="MMV7" s="293"/>
      <c r="MMW7" s="293"/>
      <c r="MMX7" s="293"/>
      <c r="MMY7" s="293"/>
      <c r="MMZ7" s="293"/>
      <c r="MNA7" s="293"/>
      <c r="MNB7" s="293"/>
      <c r="MNC7" s="293"/>
      <c r="MND7" s="293"/>
      <c r="MNE7" s="293"/>
      <c r="MNF7" s="293"/>
      <c r="MNG7" s="293"/>
      <c r="MNH7" s="293"/>
      <c r="MNI7" s="293"/>
      <c r="MNJ7" s="293"/>
      <c r="MNK7" s="293"/>
      <c r="MNL7" s="293"/>
      <c r="MNM7" s="293"/>
      <c r="MNN7" s="293"/>
      <c r="MNO7" s="293"/>
      <c r="MNP7" s="293"/>
      <c r="MNQ7" s="293"/>
      <c r="MNR7" s="293"/>
      <c r="MNS7" s="293"/>
      <c r="MNT7" s="293"/>
      <c r="MNU7" s="293"/>
      <c r="MNV7" s="293"/>
      <c r="MNW7" s="293"/>
      <c r="MNX7" s="293"/>
      <c r="MNY7" s="293"/>
      <c r="MNZ7" s="293"/>
      <c r="MOA7" s="293"/>
      <c r="MOB7" s="293"/>
      <c r="MOC7" s="293"/>
      <c r="MOD7" s="293"/>
      <c r="MOE7" s="293"/>
      <c r="MOF7" s="293"/>
      <c r="MOG7" s="293"/>
      <c r="MOH7" s="293"/>
      <c r="MOI7" s="293"/>
      <c r="MOJ7" s="293"/>
      <c r="MOK7" s="293"/>
      <c r="MOL7" s="293"/>
      <c r="MOM7" s="293"/>
      <c r="MON7" s="293"/>
      <c r="MOO7" s="293"/>
      <c r="MOP7" s="293"/>
      <c r="MOQ7" s="293"/>
      <c r="MOR7" s="293"/>
      <c r="MOS7" s="293"/>
      <c r="MOT7" s="293"/>
      <c r="MOU7" s="293"/>
      <c r="MOV7" s="293"/>
      <c r="MOW7" s="293"/>
      <c r="MOX7" s="293"/>
      <c r="MOY7" s="293"/>
      <c r="MOZ7" s="293"/>
      <c r="MPA7" s="293"/>
      <c r="MPB7" s="293"/>
      <c r="MPC7" s="293"/>
      <c r="MPD7" s="293"/>
      <c r="MPE7" s="293"/>
      <c r="MPF7" s="293"/>
      <c r="MPG7" s="293"/>
      <c r="MPH7" s="293"/>
      <c r="MPI7" s="293"/>
      <c r="MPJ7" s="293"/>
      <c r="MPK7" s="293"/>
      <c r="MPL7" s="293"/>
      <c r="MPM7" s="293"/>
      <c r="MPN7" s="293"/>
      <c r="MPO7" s="293"/>
      <c r="MPP7" s="293"/>
      <c r="MPQ7" s="293"/>
      <c r="MPR7" s="293"/>
      <c r="MPS7" s="293"/>
      <c r="MPT7" s="293"/>
      <c r="MPU7" s="293"/>
      <c r="MPV7" s="293"/>
      <c r="MPW7" s="293"/>
      <c r="MPX7" s="293"/>
      <c r="MPY7" s="293"/>
      <c r="MPZ7" s="293"/>
      <c r="MQA7" s="293"/>
      <c r="MQB7" s="293"/>
      <c r="MQC7" s="293"/>
      <c r="MQD7" s="293"/>
      <c r="MQE7" s="293"/>
      <c r="MQF7" s="293"/>
      <c r="MQG7" s="293"/>
      <c r="MQH7" s="293"/>
      <c r="MQI7" s="293"/>
      <c r="MQJ7" s="293"/>
      <c r="MQK7" s="293"/>
      <c r="MQL7" s="293"/>
      <c r="MQM7" s="293"/>
      <c r="MQN7" s="293"/>
      <c r="MQO7" s="293"/>
      <c r="MQP7" s="293"/>
      <c r="MQQ7" s="293"/>
      <c r="MQR7" s="293"/>
      <c r="MQS7" s="293"/>
      <c r="MQT7" s="293"/>
      <c r="MQU7" s="293"/>
      <c r="MQV7" s="293"/>
      <c r="MQW7" s="293"/>
      <c r="MQX7" s="293"/>
      <c r="MQY7" s="293"/>
      <c r="MQZ7" s="293"/>
      <c r="MRA7" s="293"/>
      <c r="MRB7" s="293"/>
      <c r="MRC7" s="293"/>
      <c r="MRD7" s="293"/>
      <c r="MRE7" s="293"/>
      <c r="MRF7" s="293"/>
      <c r="MRG7" s="293"/>
      <c r="MRH7" s="293"/>
      <c r="MRI7" s="293"/>
      <c r="MRJ7" s="293"/>
      <c r="MRK7" s="293"/>
      <c r="MRL7" s="293"/>
      <c r="MRM7" s="293"/>
      <c r="MRN7" s="293"/>
      <c r="MRO7" s="293"/>
      <c r="MRP7" s="293"/>
      <c r="MRQ7" s="293"/>
      <c r="MRR7" s="293"/>
      <c r="MRS7" s="293"/>
      <c r="MRT7" s="293"/>
      <c r="MRU7" s="293"/>
      <c r="MRV7" s="293"/>
      <c r="MRW7" s="293"/>
      <c r="MRX7" s="293"/>
      <c r="MRY7" s="293"/>
      <c r="MRZ7" s="293"/>
      <c r="MSA7" s="293"/>
      <c r="MSB7" s="293"/>
      <c r="MSC7" s="293"/>
      <c r="MSD7" s="293"/>
      <c r="MSE7" s="293"/>
      <c r="MSF7" s="293"/>
      <c r="MSG7" s="293"/>
      <c r="MSH7" s="293"/>
      <c r="MSI7" s="293"/>
      <c r="MSJ7" s="293"/>
      <c r="MSK7" s="293"/>
      <c r="MSL7" s="293"/>
      <c r="MSM7" s="293"/>
      <c r="MSN7" s="293"/>
      <c r="MSO7" s="293"/>
      <c r="MSP7" s="293"/>
      <c r="MSQ7" s="293"/>
      <c r="MSR7" s="293"/>
      <c r="MSS7" s="293"/>
      <c r="MST7" s="293"/>
      <c r="MSU7" s="293"/>
      <c r="MSV7" s="293"/>
      <c r="MSW7" s="293"/>
      <c r="MSX7" s="293"/>
      <c r="MSY7" s="293"/>
      <c r="MSZ7" s="293"/>
      <c r="MTA7" s="293"/>
      <c r="MTB7" s="293"/>
      <c r="MTC7" s="293"/>
      <c r="MTD7" s="293"/>
      <c r="MTE7" s="293"/>
      <c r="MTF7" s="293"/>
      <c r="MTG7" s="293"/>
      <c r="MTH7" s="293"/>
      <c r="MTI7" s="293"/>
      <c r="MTJ7" s="293"/>
      <c r="MTK7" s="293"/>
      <c r="MTL7" s="293"/>
      <c r="MTM7" s="293"/>
      <c r="MTN7" s="293"/>
      <c r="MTO7" s="293"/>
      <c r="MTP7" s="293"/>
      <c r="MTQ7" s="293"/>
      <c r="MTR7" s="293"/>
      <c r="MTS7" s="293"/>
      <c r="MTT7" s="293"/>
      <c r="MTU7" s="293"/>
      <c r="MTV7" s="293"/>
      <c r="MTW7" s="293"/>
      <c r="MTX7" s="293"/>
      <c r="MTY7" s="293"/>
      <c r="MTZ7" s="293"/>
      <c r="MUA7" s="293"/>
      <c r="MUB7" s="293"/>
      <c r="MUC7" s="293"/>
      <c r="MUD7" s="293"/>
      <c r="MUE7" s="293"/>
      <c r="MUF7" s="293"/>
      <c r="MUG7" s="293"/>
      <c r="MUH7" s="293"/>
      <c r="MUI7" s="293"/>
      <c r="MUJ7" s="293"/>
      <c r="MUK7" s="293"/>
      <c r="MUL7" s="293"/>
      <c r="MUM7" s="293"/>
      <c r="MUN7" s="293"/>
      <c r="MUO7" s="293"/>
      <c r="MUP7" s="293"/>
      <c r="MUQ7" s="293"/>
      <c r="MUR7" s="293"/>
      <c r="MUS7" s="293"/>
      <c r="MUT7" s="293"/>
      <c r="MUU7" s="293"/>
      <c r="MUV7" s="293"/>
      <c r="MUW7" s="293"/>
      <c r="MUX7" s="293"/>
      <c r="MUY7" s="293"/>
      <c r="MUZ7" s="293"/>
      <c r="MVA7" s="293"/>
      <c r="MVB7" s="293"/>
      <c r="MVC7" s="293"/>
      <c r="MVD7" s="293"/>
      <c r="MVE7" s="293"/>
      <c r="MVF7" s="293"/>
      <c r="MVG7" s="293"/>
      <c r="MVH7" s="293"/>
      <c r="MVI7" s="293"/>
      <c r="MVJ7" s="293"/>
      <c r="MVK7" s="293"/>
      <c r="MVL7" s="293"/>
      <c r="MVM7" s="293"/>
      <c r="MVN7" s="293"/>
      <c r="MVO7" s="293"/>
      <c r="MVP7" s="293"/>
      <c r="MVQ7" s="293"/>
      <c r="MVR7" s="293"/>
      <c r="MVS7" s="293"/>
      <c r="MVT7" s="293"/>
      <c r="MVU7" s="293"/>
      <c r="MVV7" s="293"/>
      <c r="MVW7" s="293"/>
      <c r="MVX7" s="293"/>
      <c r="MVY7" s="293"/>
      <c r="MVZ7" s="293"/>
      <c r="MWA7" s="293"/>
      <c r="MWB7" s="293"/>
      <c r="MWC7" s="293"/>
      <c r="MWD7" s="293"/>
      <c r="MWE7" s="293"/>
      <c r="MWF7" s="293"/>
      <c r="MWG7" s="293"/>
      <c r="MWH7" s="293"/>
      <c r="MWI7" s="293"/>
      <c r="MWJ7" s="293"/>
      <c r="MWK7" s="293"/>
      <c r="MWL7" s="293"/>
      <c r="MWM7" s="293"/>
      <c r="MWN7" s="293"/>
      <c r="MWO7" s="293"/>
      <c r="MWP7" s="293"/>
      <c r="MWQ7" s="293"/>
      <c r="MWR7" s="293"/>
      <c r="MWS7" s="293"/>
      <c r="MWT7" s="293"/>
      <c r="MWU7" s="293"/>
      <c r="MWV7" s="293"/>
      <c r="MWW7" s="293"/>
      <c r="MWX7" s="293"/>
      <c r="MWY7" s="293"/>
      <c r="MWZ7" s="293"/>
      <c r="MXA7" s="293"/>
      <c r="MXB7" s="293"/>
      <c r="MXC7" s="293"/>
      <c r="MXD7" s="293"/>
      <c r="MXE7" s="293"/>
      <c r="MXF7" s="293"/>
      <c r="MXG7" s="293"/>
      <c r="MXH7" s="293"/>
      <c r="MXI7" s="293"/>
      <c r="MXJ7" s="293"/>
      <c r="MXK7" s="293"/>
      <c r="MXL7" s="293"/>
      <c r="MXM7" s="293"/>
      <c r="MXN7" s="293"/>
      <c r="MXO7" s="293"/>
      <c r="MXP7" s="293"/>
      <c r="MXQ7" s="293"/>
      <c r="MXR7" s="293"/>
      <c r="MXS7" s="293"/>
      <c r="MXT7" s="293"/>
      <c r="MXU7" s="293"/>
      <c r="MXV7" s="293"/>
      <c r="MXW7" s="293"/>
      <c r="MXX7" s="293"/>
      <c r="MXY7" s="293"/>
      <c r="MXZ7" s="293"/>
      <c r="MYA7" s="293"/>
      <c r="MYB7" s="293"/>
      <c r="MYC7" s="293"/>
      <c r="MYD7" s="293"/>
      <c r="MYE7" s="293"/>
      <c r="MYF7" s="293"/>
      <c r="MYG7" s="293"/>
      <c r="MYH7" s="293"/>
      <c r="MYI7" s="293"/>
      <c r="MYJ7" s="293"/>
      <c r="MYK7" s="293"/>
      <c r="MYL7" s="293"/>
      <c r="MYM7" s="293"/>
      <c r="MYN7" s="293"/>
      <c r="MYO7" s="293"/>
      <c r="MYP7" s="293"/>
      <c r="MYQ7" s="293"/>
      <c r="MYR7" s="293"/>
      <c r="MYS7" s="293"/>
      <c r="MYT7" s="293"/>
      <c r="MYU7" s="293"/>
      <c r="MYV7" s="293"/>
      <c r="MYW7" s="293"/>
      <c r="MYX7" s="293"/>
      <c r="MYY7" s="293"/>
      <c r="MYZ7" s="293"/>
      <c r="MZA7" s="293"/>
      <c r="MZB7" s="293"/>
      <c r="MZC7" s="293"/>
      <c r="MZD7" s="293"/>
      <c r="MZE7" s="293"/>
      <c r="MZF7" s="293"/>
      <c r="MZG7" s="293"/>
      <c r="MZH7" s="293"/>
      <c r="MZI7" s="293"/>
      <c r="MZJ7" s="293"/>
      <c r="MZK7" s="293"/>
      <c r="MZL7" s="293"/>
      <c r="MZM7" s="293"/>
      <c r="MZN7" s="293"/>
      <c r="MZO7" s="293"/>
      <c r="MZP7" s="293"/>
      <c r="MZQ7" s="293"/>
      <c r="MZR7" s="293"/>
      <c r="MZS7" s="293"/>
      <c r="MZT7" s="293"/>
      <c r="MZU7" s="293"/>
      <c r="MZV7" s="293"/>
      <c r="MZW7" s="293"/>
      <c r="MZX7" s="293"/>
      <c r="MZY7" s="293"/>
      <c r="MZZ7" s="293"/>
      <c r="NAA7" s="293"/>
      <c r="NAB7" s="293"/>
      <c r="NAC7" s="293"/>
      <c r="NAD7" s="293"/>
      <c r="NAE7" s="293"/>
      <c r="NAF7" s="293"/>
      <c r="NAG7" s="293"/>
      <c r="NAH7" s="293"/>
      <c r="NAI7" s="293"/>
      <c r="NAJ7" s="293"/>
      <c r="NAK7" s="293"/>
      <c r="NAL7" s="293"/>
      <c r="NAM7" s="293"/>
      <c r="NAN7" s="293"/>
      <c r="NAO7" s="293"/>
      <c r="NAP7" s="293"/>
      <c r="NAQ7" s="293"/>
      <c r="NAR7" s="293"/>
      <c r="NAS7" s="293"/>
      <c r="NAT7" s="293"/>
      <c r="NAU7" s="293"/>
      <c r="NAV7" s="293"/>
      <c r="NAW7" s="293"/>
      <c r="NAX7" s="293"/>
      <c r="NAY7" s="293"/>
      <c r="NAZ7" s="293"/>
      <c r="NBA7" s="293"/>
      <c r="NBB7" s="293"/>
      <c r="NBC7" s="293"/>
      <c r="NBD7" s="293"/>
      <c r="NBE7" s="293"/>
      <c r="NBF7" s="293"/>
      <c r="NBG7" s="293"/>
      <c r="NBH7" s="293"/>
      <c r="NBI7" s="293"/>
      <c r="NBJ7" s="293"/>
      <c r="NBK7" s="293"/>
      <c r="NBL7" s="293"/>
      <c r="NBM7" s="293"/>
      <c r="NBN7" s="293"/>
      <c r="NBO7" s="293"/>
      <c r="NBP7" s="293"/>
      <c r="NBQ7" s="293"/>
      <c r="NBR7" s="293"/>
      <c r="NBS7" s="293"/>
      <c r="NBT7" s="293"/>
      <c r="NBU7" s="293"/>
      <c r="NBV7" s="293"/>
      <c r="NBW7" s="293"/>
      <c r="NBX7" s="293"/>
      <c r="NBY7" s="293"/>
      <c r="NBZ7" s="293"/>
      <c r="NCA7" s="293"/>
      <c r="NCB7" s="293"/>
      <c r="NCC7" s="293"/>
      <c r="NCD7" s="293"/>
      <c r="NCE7" s="293"/>
      <c r="NCF7" s="293"/>
      <c r="NCG7" s="293"/>
      <c r="NCH7" s="293"/>
      <c r="NCI7" s="293"/>
      <c r="NCJ7" s="293"/>
      <c r="NCK7" s="293"/>
      <c r="NCL7" s="293"/>
      <c r="NCM7" s="293"/>
      <c r="NCN7" s="293"/>
      <c r="NCO7" s="293"/>
      <c r="NCP7" s="293"/>
      <c r="NCQ7" s="293"/>
      <c r="NCR7" s="293"/>
      <c r="NCS7" s="293"/>
      <c r="NCT7" s="293"/>
      <c r="NCU7" s="293"/>
      <c r="NCV7" s="293"/>
      <c r="NCW7" s="293"/>
      <c r="NCX7" s="293"/>
      <c r="NCY7" s="293"/>
      <c r="NCZ7" s="293"/>
      <c r="NDA7" s="293"/>
      <c r="NDB7" s="293"/>
      <c r="NDC7" s="293"/>
      <c r="NDD7" s="293"/>
      <c r="NDE7" s="293"/>
      <c r="NDF7" s="293"/>
      <c r="NDG7" s="293"/>
      <c r="NDH7" s="293"/>
      <c r="NDI7" s="293"/>
      <c r="NDJ7" s="293"/>
      <c r="NDK7" s="293"/>
      <c r="NDL7" s="293"/>
      <c r="NDM7" s="293"/>
      <c r="NDN7" s="293"/>
      <c r="NDO7" s="293"/>
      <c r="NDP7" s="293"/>
      <c r="NDQ7" s="293"/>
      <c r="NDR7" s="293"/>
      <c r="NDS7" s="293"/>
      <c r="NDT7" s="293"/>
      <c r="NDU7" s="293"/>
      <c r="NDV7" s="293"/>
      <c r="NDW7" s="293"/>
      <c r="NDX7" s="293"/>
      <c r="NDY7" s="293"/>
      <c r="NDZ7" s="293"/>
      <c r="NEA7" s="293"/>
      <c r="NEB7" s="293"/>
      <c r="NEC7" s="293"/>
      <c r="NED7" s="293"/>
      <c r="NEE7" s="293"/>
      <c r="NEF7" s="293"/>
      <c r="NEG7" s="293"/>
      <c r="NEH7" s="293"/>
      <c r="NEI7" s="293"/>
      <c r="NEJ7" s="293"/>
      <c r="NEK7" s="293"/>
      <c r="NEL7" s="293"/>
      <c r="NEM7" s="293"/>
      <c r="NEN7" s="293"/>
      <c r="NEO7" s="293"/>
      <c r="NEP7" s="293"/>
      <c r="NEQ7" s="293"/>
      <c r="NER7" s="293"/>
      <c r="NES7" s="293"/>
      <c r="NET7" s="293"/>
      <c r="NEU7" s="293"/>
      <c r="NEV7" s="293"/>
      <c r="NEW7" s="293"/>
      <c r="NEX7" s="293"/>
      <c r="NEY7" s="293"/>
      <c r="NEZ7" s="293"/>
      <c r="NFA7" s="293"/>
      <c r="NFB7" s="293"/>
      <c r="NFC7" s="293"/>
      <c r="NFD7" s="293"/>
      <c r="NFE7" s="293"/>
      <c r="NFF7" s="293"/>
      <c r="NFG7" s="293"/>
      <c r="NFH7" s="293"/>
      <c r="NFI7" s="293"/>
      <c r="NFJ7" s="293"/>
      <c r="NFK7" s="293"/>
      <c r="NFL7" s="293"/>
      <c r="NFM7" s="293"/>
      <c r="NFN7" s="293"/>
      <c r="NFO7" s="293"/>
      <c r="NFP7" s="293"/>
      <c r="NFQ7" s="293"/>
      <c r="NFR7" s="293"/>
      <c r="NFS7" s="293"/>
      <c r="NFT7" s="293"/>
      <c r="NFU7" s="293"/>
      <c r="NFV7" s="293"/>
      <c r="NFW7" s="293"/>
      <c r="NFX7" s="293"/>
      <c r="NFY7" s="293"/>
      <c r="NFZ7" s="293"/>
      <c r="NGA7" s="293"/>
      <c r="NGB7" s="293"/>
      <c r="NGC7" s="293"/>
      <c r="NGD7" s="293"/>
      <c r="NGE7" s="293"/>
      <c r="NGF7" s="293"/>
      <c r="NGG7" s="293"/>
      <c r="NGH7" s="293"/>
      <c r="NGI7" s="293"/>
      <c r="NGJ7" s="293"/>
      <c r="NGK7" s="293"/>
      <c r="NGL7" s="293"/>
      <c r="NGM7" s="293"/>
      <c r="NGN7" s="293"/>
      <c r="NGO7" s="293"/>
      <c r="NGP7" s="293"/>
      <c r="NGQ7" s="293"/>
      <c r="NGR7" s="293"/>
      <c r="NGS7" s="293"/>
      <c r="NGT7" s="293"/>
      <c r="NGU7" s="293"/>
      <c r="NGV7" s="293"/>
      <c r="NGW7" s="293"/>
      <c r="NGX7" s="293"/>
      <c r="NGY7" s="293"/>
      <c r="NGZ7" s="293"/>
      <c r="NHA7" s="293"/>
      <c r="NHB7" s="293"/>
      <c r="NHC7" s="293"/>
      <c r="NHD7" s="293"/>
      <c r="NHE7" s="293"/>
      <c r="NHF7" s="293"/>
      <c r="NHG7" s="293"/>
      <c r="NHH7" s="293"/>
      <c r="NHI7" s="293"/>
      <c r="NHJ7" s="293"/>
      <c r="NHK7" s="293"/>
      <c r="NHL7" s="293"/>
      <c r="NHM7" s="293"/>
      <c r="NHN7" s="293"/>
      <c r="NHO7" s="293"/>
      <c r="NHP7" s="293"/>
      <c r="NHQ7" s="293"/>
      <c r="NHR7" s="293"/>
      <c r="NHS7" s="293"/>
      <c r="NHT7" s="293"/>
      <c r="NHU7" s="293"/>
      <c r="NHV7" s="293"/>
      <c r="NHW7" s="293"/>
      <c r="NHX7" s="293"/>
      <c r="NHY7" s="293"/>
      <c r="NHZ7" s="293"/>
      <c r="NIA7" s="293"/>
      <c r="NIB7" s="293"/>
      <c r="NIC7" s="293"/>
      <c r="NID7" s="293"/>
      <c r="NIE7" s="293"/>
      <c r="NIF7" s="293"/>
      <c r="NIG7" s="293"/>
      <c r="NIH7" s="293"/>
      <c r="NII7" s="293"/>
      <c r="NIJ7" s="293"/>
      <c r="NIK7" s="293"/>
      <c r="NIL7" s="293"/>
      <c r="NIM7" s="293"/>
      <c r="NIN7" s="293"/>
      <c r="NIO7" s="293"/>
      <c r="NIP7" s="293"/>
      <c r="NIQ7" s="293"/>
      <c r="NIR7" s="293"/>
      <c r="NIS7" s="293"/>
      <c r="NIT7" s="293"/>
      <c r="NIU7" s="293"/>
      <c r="NIV7" s="293"/>
      <c r="NIW7" s="293"/>
      <c r="NIX7" s="293"/>
      <c r="NIY7" s="293"/>
      <c r="NIZ7" s="293"/>
      <c r="NJA7" s="293"/>
      <c r="NJB7" s="293"/>
      <c r="NJC7" s="293"/>
      <c r="NJD7" s="293"/>
      <c r="NJE7" s="293"/>
      <c r="NJF7" s="293"/>
      <c r="NJG7" s="293"/>
      <c r="NJH7" s="293"/>
      <c r="NJI7" s="293"/>
      <c r="NJJ7" s="293"/>
      <c r="NJK7" s="293"/>
      <c r="NJL7" s="293"/>
      <c r="NJM7" s="293"/>
      <c r="NJN7" s="293"/>
      <c r="NJO7" s="293"/>
      <c r="NJP7" s="293"/>
      <c r="NJQ7" s="293"/>
      <c r="NJR7" s="293"/>
      <c r="NJS7" s="293"/>
      <c r="NJT7" s="293"/>
      <c r="NJU7" s="293"/>
      <c r="NJV7" s="293"/>
      <c r="NJW7" s="293"/>
      <c r="NJX7" s="293"/>
      <c r="NJY7" s="293"/>
      <c r="NJZ7" s="293"/>
      <c r="NKA7" s="293"/>
      <c r="NKB7" s="293"/>
      <c r="NKC7" s="293"/>
      <c r="NKD7" s="293"/>
      <c r="NKE7" s="293"/>
      <c r="NKF7" s="293"/>
      <c r="NKG7" s="293"/>
      <c r="NKH7" s="293"/>
      <c r="NKI7" s="293"/>
      <c r="NKJ7" s="293"/>
      <c r="NKK7" s="293"/>
      <c r="NKL7" s="293"/>
      <c r="NKM7" s="293"/>
      <c r="NKN7" s="293"/>
      <c r="NKO7" s="293"/>
      <c r="NKP7" s="293"/>
      <c r="NKQ7" s="293"/>
      <c r="NKR7" s="293"/>
      <c r="NKS7" s="293"/>
      <c r="NKT7" s="293"/>
      <c r="NKU7" s="293"/>
      <c r="NKV7" s="293"/>
      <c r="NKW7" s="293"/>
      <c r="NKX7" s="293"/>
      <c r="NKY7" s="293"/>
      <c r="NKZ7" s="293"/>
      <c r="NLA7" s="293"/>
      <c r="NLB7" s="293"/>
      <c r="NLC7" s="293"/>
      <c r="NLD7" s="293"/>
      <c r="NLE7" s="293"/>
      <c r="NLF7" s="293"/>
      <c r="NLG7" s="293"/>
      <c r="NLH7" s="293"/>
      <c r="NLI7" s="293"/>
      <c r="NLJ7" s="293"/>
      <c r="NLK7" s="293"/>
      <c r="NLL7" s="293"/>
      <c r="NLM7" s="293"/>
      <c r="NLN7" s="293"/>
      <c r="NLO7" s="293"/>
      <c r="NLP7" s="293"/>
      <c r="NLQ7" s="293"/>
      <c r="NLR7" s="293"/>
      <c r="NLS7" s="293"/>
      <c r="NLT7" s="293"/>
      <c r="NLU7" s="293"/>
      <c r="NLV7" s="293"/>
      <c r="NLW7" s="293"/>
      <c r="NLX7" s="293"/>
      <c r="NLY7" s="293"/>
      <c r="NLZ7" s="293"/>
      <c r="NMA7" s="293"/>
      <c r="NMB7" s="293"/>
      <c r="NMC7" s="293"/>
      <c r="NMD7" s="293"/>
      <c r="NME7" s="293"/>
      <c r="NMF7" s="293"/>
      <c r="NMG7" s="293"/>
      <c r="NMH7" s="293"/>
      <c r="NMI7" s="293"/>
      <c r="NMJ7" s="293"/>
      <c r="NMK7" s="293"/>
      <c r="NML7" s="293"/>
      <c r="NMM7" s="293"/>
      <c r="NMN7" s="293"/>
      <c r="NMO7" s="293"/>
      <c r="NMP7" s="293"/>
      <c r="NMQ7" s="293"/>
      <c r="NMR7" s="293"/>
      <c r="NMS7" s="293"/>
      <c r="NMT7" s="293"/>
      <c r="NMU7" s="293"/>
      <c r="NMV7" s="293"/>
      <c r="NMW7" s="293"/>
      <c r="NMX7" s="293"/>
      <c r="NMY7" s="293"/>
      <c r="NMZ7" s="293"/>
      <c r="NNA7" s="293"/>
      <c r="NNB7" s="293"/>
      <c r="NNC7" s="293"/>
      <c r="NND7" s="293"/>
      <c r="NNE7" s="293"/>
      <c r="NNF7" s="293"/>
      <c r="NNG7" s="293"/>
      <c r="NNH7" s="293"/>
      <c r="NNI7" s="293"/>
      <c r="NNJ7" s="293"/>
      <c r="NNK7" s="293"/>
      <c r="NNL7" s="293"/>
      <c r="NNM7" s="293"/>
      <c r="NNN7" s="293"/>
      <c r="NNO7" s="293"/>
      <c r="NNP7" s="293"/>
      <c r="NNQ7" s="293"/>
      <c r="NNR7" s="293"/>
      <c r="NNS7" s="293"/>
      <c r="NNT7" s="293"/>
      <c r="NNU7" s="293"/>
      <c r="NNV7" s="293"/>
      <c r="NNW7" s="293"/>
      <c r="NNX7" s="293"/>
      <c r="NNY7" s="293"/>
      <c r="NNZ7" s="293"/>
      <c r="NOA7" s="293"/>
      <c r="NOB7" s="293"/>
      <c r="NOC7" s="293"/>
      <c r="NOD7" s="293"/>
      <c r="NOE7" s="293"/>
      <c r="NOF7" s="293"/>
      <c r="NOG7" s="293"/>
      <c r="NOH7" s="293"/>
      <c r="NOI7" s="293"/>
      <c r="NOJ7" s="293"/>
      <c r="NOK7" s="293"/>
      <c r="NOL7" s="293"/>
      <c r="NOM7" s="293"/>
      <c r="NON7" s="293"/>
      <c r="NOO7" s="293"/>
      <c r="NOP7" s="293"/>
      <c r="NOQ7" s="293"/>
      <c r="NOR7" s="293"/>
      <c r="NOS7" s="293"/>
      <c r="NOT7" s="293"/>
      <c r="NOU7" s="293"/>
      <c r="NOV7" s="293"/>
      <c r="NOW7" s="293"/>
      <c r="NOX7" s="293"/>
      <c r="NOY7" s="293"/>
      <c r="NOZ7" s="293"/>
      <c r="NPA7" s="293"/>
      <c r="NPB7" s="293"/>
      <c r="NPC7" s="293"/>
      <c r="NPD7" s="293"/>
      <c r="NPE7" s="293"/>
      <c r="NPF7" s="293"/>
      <c r="NPG7" s="293"/>
      <c r="NPH7" s="293"/>
      <c r="NPI7" s="293"/>
      <c r="NPJ7" s="293"/>
      <c r="NPK7" s="293"/>
      <c r="NPL7" s="293"/>
      <c r="NPM7" s="293"/>
      <c r="NPN7" s="293"/>
      <c r="NPO7" s="293"/>
      <c r="NPP7" s="293"/>
      <c r="NPQ7" s="293"/>
      <c r="NPR7" s="293"/>
      <c r="NPS7" s="293"/>
      <c r="NPT7" s="293"/>
      <c r="NPU7" s="293"/>
      <c r="NPV7" s="293"/>
      <c r="NPW7" s="293"/>
      <c r="NPX7" s="293"/>
      <c r="NPY7" s="293"/>
      <c r="NPZ7" s="293"/>
      <c r="NQA7" s="293"/>
      <c r="NQB7" s="293"/>
      <c r="NQC7" s="293"/>
      <c r="NQD7" s="293"/>
      <c r="NQE7" s="293"/>
      <c r="NQF7" s="293"/>
      <c r="NQG7" s="293"/>
      <c r="NQH7" s="293"/>
      <c r="NQI7" s="293"/>
      <c r="NQJ7" s="293"/>
      <c r="NQK7" s="293"/>
      <c r="NQL7" s="293"/>
      <c r="NQM7" s="293"/>
      <c r="NQN7" s="293"/>
      <c r="NQO7" s="293"/>
      <c r="NQP7" s="293"/>
      <c r="NQQ7" s="293"/>
      <c r="NQR7" s="293"/>
      <c r="NQS7" s="293"/>
      <c r="NQT7" s="293"/>
      <c r="NQU7" s="293"/>
      <c r="NQV7" s="293"/>
      <c r="NQW7" s="293"/>
      <c r="NQX7" s="293"/>
      <c r="NQY7" s="293"/>
      <c r="NQZ7" s="293"/>
      <c r="NRA7" s="293"/>
      <c r="NRB7" s="293"/>
      <c r="NRC7" s="293"/>
      <c r="NRD7" s="293"/>
      <c r="NRE7" s="293"/>
      <c r="NRF7" s="293"/>
      <c r="NRG7" s="293"/>
      <c r="NRH7" s="293"/>
      <c r="NRI7" s="293"/>
      <c r="NRJ7" s="293"/>
      <c r="NRK7" s="293"/>
      <c r="NRL7" s="293"/>
      <c r="NRM7" s="293"/>
      <c r="NRN7" s="293"/>
      <c r="NRO7" s="293"/>
      <c r="NRP7" s="293"/>
      <c r="NRQ7" s="293"/>
      <c r="NRR7" s="293"/>
      <c r="NRS7" s="293"/>
      <c r="NRT7" s="293"/>
      <c r="NRU7" s="293"/>
      <c r="NRV7" s="293"/>
      <c r="NRW7" s="293"/>
      <c r="NRX7" s="293"/>
      <c r="NRY7" s="293"/>
      <c r="NRZ7" s="293"/>
      <c r="NSA7" s="293"/>
      <c r="NSB7" s="293"/>
      <c r="NSC7" s="293"/>
      <c r="NSD7" s="293"/>
      <c r="NSE7" s="293"/>
      <c r="NSF7" s="293"/>
      <c r="NSG7" s="293"/>
      <c r="NSH7" s="293"/>
      <c r="NSI7" s="293"/>
      <c r="NSJ7" s="293"/>
      <c r="NSK7" s="293"/>
      <c r="NSL7" s="293"/>
      <c r="NSM7" s="293"/>
      <c r="NSN7" s="293"/>
      <c r="NSO7" s="293"/>
      <c r="NSP7" s="293"/>
      <c r="NSQ7" s="293"/>
      <c r="NSR7" s="293"/>
      <c r="NSS7" s="293"/>
      <c r="NST7" s="293"/>
      <c r="NSU7" s="293"/>
      <c r="NSV7" s="293"/>
      <c r="NSW7" s="293"/>
      <c r="NSX7" s="293"/>
      <c r="NSY7" s="293"/>
      <c r="NSZ7" s="293"/>
      <c r="NTA7" s="293"/>
      <c r="NTB7" s="293"/>
      <c r="NTC7" s="293"/>
      <c r="NTD7" s="293"/>
      <c r="NTE7" s="293"/>
      <c r="NTF7" s="293"/>
      <c r="NTG7" s="293"/>
      <c r="NTH7" s="293"/>
      <c r="NTI7" s="293"/>
      <c r="NTJ7" s="293"/>
      <c r="NTK7" s="293"/>
      <c r="NTL7" s="293"/>
      <c r="NTM7" s="293"/>
      <c r="NTN7" s="293"/>
      <c r="NTO7" s="293"/>
      <c r="NTP7" s="293"/>
      <c r="NTQ7" s="293"/>
      <c r="NTR7" s="293"/>
      <c r="NTS7" s="293"/>
      <c r="NTT7" s="293"/>
      <c r="NTU7" s="293"/>
      <c r="NTV7" s="293"/>
      <c r="NTW7" s="293"/>
      <c r="NTX7" s="293"/>
      <c r="NTY7" s="293"/>
      <c r="NTZ7" s="293"/>
      <c r="NUA7" s="293"/>
      <c r="NUB7" s="293"/>
      <c r="NUC7" s="293"/>
      <c r="NUD7" s="293"/>
      <c r="NUE7" s="293"/>
      <c r="NUF7" s="293"/>
      <c r="NUG7" s="293"/>
      <c r="NUH7" s="293"/>
      <c r="NUI7" s="293"/>
      <c r="NUJ7" s="293"/>
      <c r="NUK7" s="293"/>
      <c r="NUL7" s="293"/>
      <c r="NUM7" s="293"/>
      <c r="NUN7" s="293"/>
      <c r="NUO7" s="293"/>
      <c r="NUP7" s="293"/>
      <c r="NUQ7" s="293"/>
      <c r="NUR7" s="293"/>
      <c r="NUS7" s="293"/>
      <c r="NUT7" s="293"/>
      <c r="NUU7" s="293"/>
      <c r="NUV7" s="293"/>
      <c r="NUW7" s="293"/>
      <c r="NUX7" s="293"/>
      <c r="NUY7" s="293"/>
      <c r="NUZ7" s="293"/>
      <c r="NVA7" s="293"/>
      <c r="NVB7" s="293"/>
      <c r="NVC7" s="293"/>
      <c r="NVD7" s="293"/>
      <c r="NVE7" s="293"/>
      <c r="NVF7" s="293"/>
      <c r="NVG7" s="293"/>
      <c r="NVH7" s="293"/>
      <c r="NVI7" s="293"/>
      <c r="NVJ7" s="293"/>
      <c r="NVK7" s="293"/>
      <c r="NVL7" s="293"/>
      <c r="NVM7" s="293"/>
      <c r="NVN7" s="293"/>
      <c r="NVO7" s="293"/>
      <c r="NVP7" s="293"/>
      <c r="NVQ7" s="293"/>
      <c r="NVR7" s="293"/>
      <c r="NVS7" s="293"/>
      <c r="NVT7" s="293"/>
      <c r="NVU7" s="293"/>
      <c r="NVV7" s="293"/>
      <c r="NVW7" s="293"/>
      <c r="NVX7" s="293"/>
      <c r="NVY7" s="293"/>
      <c r="NVZ7" s="293"/>
      <c r="NWA7" s="293"/>
      <c r="NWB7" s="293"/>
      <c r="NWC7" s="293"/>
      <c r="NWD7" s="293"/>
      <c r="NWE7" s="293"/>
      <c r="NWF7" s="293"/>
      <c r="NWG7" s="293"/>
      <c r="NWH7" s="293"/>
      <c r="NWI7" s="293"/>
      <c r="NWJ7" s="293"/>
      <c r="NWK7" s="293"/>
      <c r="NWL7" s="293"/>
      <c r="NWM7" s="293"/>
      <c r="NWN7" s="293"/>
      <c r="NWO7" s="293"/>
      <c r="NWP7" s="293"/>
      <c r="NWQ7" s="293"/>
      <c r="NWR7" s="293"/>
      <c r="NWS7" s="293"/>
      <c r="NWT7" s="293"/>
      <c r="NWU7" s="293"/>
      <c r="NWV7" s="293"/>
      <c r="NWW7" s="293"/>
      <c r="NWX7" s="293"/>
      <c r="NWY7" s="293"/>
      <c r="NWZ7" s="293"/>
      <c r="NXA7" s="293"/>
      <c r="NXB7" s="293"/>
      <c r="NXC7" s="293"/>
      <c r="NXD7" s="293"/>
      <c r="NXE7" s="293"/>
      <c r="NXF7" s="293"/>
      <c r="NXG7" s="293"/>
      <c r="NXH7" s="293"/>
      <c r="NXI7" s="293"/>
      <c r="NXJ7" s="293"/>
      <c r="NXK7" s="293"/>
      <c r="NXL7" s="293"/>
      <c r="NXM7" s="293"/>
      <c r="NXN7" s="293"/>
      <c r="NXO7" s="293"/>
      <c r="NXP7" s="293"/>
      <c r="NXQ7" s="293"/>
      <c r="NXR7" s="293"/>
      <c r="NXS7" s="293"/>
      <c r="NXT7" s="293"/>
      <c r="NXU7" s="293"/>
      <c r="NXV7" s="293"/>
      <c r="NXW7" s="293"/>
      <c r="NXX7" s="293"/>
      <c r="NXY7" s="293"/>
      <c r="NXZ7" s="293"/>
      <c r="NYA7" s="293"/>
      <c r="NYB7" s="293"/>
      <c r="NYC7" s="293"/>
      <c r="NYD7" s="293"/>
      <c r="NYE7" s="293"/>
      <c r="NYF7" s="293"/>
      <c r="NYG7" s="293"/>
      <c r="NYH7" s="293"/>
      <c r="NYI7" s="293"/>
      <c r="NYJ7" s="293"/>
      <c r="NYK7" s="293"/>
      <c r="NYL7" s="293"/>
      <c r="NYM7" s="293"/>
      <c r="NYN7" s="293"/>
      <c r="NYO7" s="293"/>
      <c r="NYP7" s="293"/>
      <c r="NYQ7" s="293"/>
      <c r="NYR7" s="293"/>
      <c r="NYS7" s="293"/>
      <c r="NYT7" s="293"/>
      <c r="NYU7" s="293"/>
      <c r="NYV7" s="293"/>
      <c r="NYW7" s="293"/>
      <c r="NYX7" s="293"/>
      <c r="NYY7" s="293"/>
      <c r="NYZ7" s="293"/>
      <c r="NZA7" s="293"/>
      <c r="NZB7" s="293"/>
      <c r="NZC7" s="293"/>
      <c r="NZD7" s="293"/>
      <c r="NZE7" s="293"/>
      <c r="NZF7" s="293"/>
      <c r="NZG7" s="293"/>
      <c r="NZH7" s="293"/>
      <c r="NZI7" s="293"/>
      <c r="NZJ7" s="293"/>
      <c r="NZK7" s="293"/>
      <c r="NZL7" s="293"/>
      <c r="NZM7" s="293"/>
      <c r="NZN7" s="293"/>
      <c r="NZO7" s="293"/>
      <c r="NZP7" s="293"/>
      <c r="NZQ7" s="293"/>
      <c r="NZR7" s="293"/>
      <c r="NZS7" s="293"/>
      <c r="NZT7" s="293"/>
      <c r="NZU7" s="293"/>
      <c r="NZV7" s="293"/>
      <c r="NZW7" s="293"/>
      <c r="NZX7" s="293"/>
      <c r="NZY7" s="293"/>
      <c r="NZZ7" s="293"/>
      <c r="OAA7" s="293"/>
      <c r="OAB7" s="293"/>
      <c r="OAC7" s="293"/>
      <c r="OAD7" s="293"/>
      <c r="OAE7" s="293"/>
      <c r="OAF7" s="293"/>
      <c r="OAG7" s="293"/>
      <c r="OAH7" s="293"/>
      <c r="OAI7" s="293"/>
      <c r="OAJ7" s="293"/>
      <c r="OAK7" s="293"/>
      <c r="OAL7" s="293"/>
      <c r="OAM7" s="293"/>
      <c r="OAN7" s="293"/>
      <c r="OAO7" s="293"/>
      <c r="OAP7" s="293"/>
      <c r="OAQ7" s="293"/>
      <c r="OAR7" s="293"/>
      <c r="OAS7" s="293"/>
      <c r="OAT7" s="293"/>
      <c r="OAU7" s="293"/>
      <c r="OAV7" s="293"/>
      <c r="OAW7" s="293"/>
      <c r="OAX7" s="293"/>
      <c r="OAY7" s="293"/>
      <c r="OAZ7" s="293"/>
      <c r="OBA7" s="293"/>
      <c r="OBB7" s="293"/>
      <c r="OBC7" s="293"/>
      <c r="OBD7" s="293"/>
      <c r="OBE7" s="293"/>
      <c r="OBF7" s="293"/>
      <c r="OBG7" s="293"/>
      <c r="OBH7" s="293"/>
      <c r="OBI7" s="293"/>
      <c r="OBJ7" s="293"/>
      <c r="OBK7" s="293"/>
      <c r="OBL7" s="293"/>
      <c r="OBM7" s="293"/>
      <c r="OBN7" s="293"/>
      <c r="OBO7" s="293"/>
      <c r="OBP7" s="293"/>
      <c r="OBQ7" s="293"/>
      <c r="OBR7" s="293"/>
      <c r="OBS7" s="293"/>
      <c r="OBT7" s="293"/>
      <c r="OBU7" s="293"/>
      <c r="OBV7" s="293"/>
      <c r="OBW7" s="293"/>
      <c r="OBX7" s="293"/>
      <c r="OBY7" s="293"/>
      <c r="OBZ7" s="293"/>
      <c r="OCA7" s="293"/>
      <c r="OCB7" s="293"/>
      <c r="OCC7" s="293"/>
      <c r="OCD7" s="293"/>
      <c r="OCE7" s="293"/>
      <c r="OCF7" s="293"/>
      <c r="OCG7" s="293"/>
      <c r="OCH7" s="293"/>
      <c r="OCI7" s="293"/>
      <c r="OCJ7" s="293"/>
      <c r="OCK7" s="293"/>
      <c r="OCL7" s="293"/>
      <c r="OCM7" s="293"/>
      <c r="OCN7" s="293"/>
      <c r="OCO7" s="293"/>
      <c r="OCP7" s="293"/>
      <c r="OCQ7" s="293"/>
      <c r="OCR7" s="293"/>
      <c r="OCS7" s="293"/>
      <c r="OCT7" s="293"/>
      <c r="OCU7" s="293"/>
      <c r="OCV7" s="293"/>
      <c r="OCW7" s="293"/>
      <c r="OCX7" s="293"/>
      <c r="OCY7" s="293"/>
      <c r="OCZ7" s="293"/>
      <c r="ODA7" s="293"/>
      <c r="ODB7" s="293"/>
      <c r="ODC7" s="293"/>
      <c r="ODD7" s="293"/>
      <c r="ODE7" s="293"/>
      <c r="ODF7" s="293"/>
      <c r="ODG7" s="293"/>
      <c r="ODH7" s="293"/>
      <c r="ODI7" s="293"/>
      <c r="ODJ7" s="293"/>
      <c r="ODK7" s="293"/>
      <c r="ODL7" s="293"/>
      <c r="ODM7" s="293"/>
      <c r="ODN7" s="293"/>
      <c r="ODO7" s="293"/>
      <c r="ODP7" s="293"/>
      <c r="ODQ7" s="293"/>
      <c r="ODR7" s="293"/>
      <c r="ODS7" s="293"/>
      <c r="ODT7" s="293"/>
      <c r="ODU7" s="293"/>
      <c r="ODV7" s="293"/>
      <c r="ODW7" s="293"/>
      <c r="ODX7" s="293"/>
      <c r="ODY7" s="293"/>
      <c r="ODZ7" s="293"/>
      <c r="OEA7" s="293"/>
      <c r="OEB7" s="293"/>
      <c r="OEC7" s="293"/>
      <c r="OED7" s="293"/>
      <c r="OEE7" s="293"/>
      <c r="OEF7" s="293"/>
      <c r="OEG7" s="293"/>
      <c r="OEH7" s="293"/>
      <c r="OEI7" s="293"/>
      <c r="OEJ7" s="293"/>
      <c r="OEK7" s="293"/>
      <c r="OEL7" s="293"/>
      <c r="OEM7" s="293"/>
      <c r="OEN7" s="293"/>
      <c r="OEO7" s="293"/>
      <c r="OEP7" s="293"/>
      <c r="OEQ7" s="293"/>
      <c r="OER7" s="293"/>
      <c r="OES7" s="293"/>
      <c r="OET7" s="293"/>
      <c r="OEU7" s="293"/>
      <c r="OEV7" s="293"/>
      <c r="OEW7" s="293"/>
      <c r="OEX7" s="293"/>
      <c r="OEY7" s="293"/>
      <c r="OEZ7" s="293"/>
      <c r="OFA7" s="293"/>
      <c r="OFB7" s="293"/>
      <c r="OFC7" s="293"/>
      <c r="OFD7" s="293"/>
      <c r="OFE7" s="293"/>
      <c r="OFF7" s="293"/>
      <c r="OFG7" s="293"/>
      <c r="OFH7" s="293"/>
      <c r="OFI7" s="293"/>
      <c r="OFJ7" s="293"/>
      <c r="OFK7" s="293"/>
      <c r="OFL7" s="293"/>
      <c r="OFM7" s="293"/>
      <c r="OFN7" s="293"/>
      <c r="OFO7" s="293"/>
      <c r="OFP7" s="293"/>
      <c r="OFQ7" s="293"/>
      <c r="OFR7" s="293"/>
      <c r="OFS7" s="293"/>
      <c r="OFT7" s="293"/>
      <c r="OFU7" s="293"/>
      <c r="OFV7" s="293"/>
      <c r="OFW7" s="293"/>
      <c r="OFX7" s="293"/>
      <c r="OFY7" s="293"/>
      <c r="OFZ7" s="293"/>
      <c r="OGA7" s="293"/>
      <c r="OGB7" s="293"/>
      <c r="OGC7" s="293"/>
      <c r="OGD7" s="293"/>
      <c r="OGE7" s="293"/>
      <c r="OGF7" s="293"/>
      <c r="OGG7" s="293"/>
      <c r="OGH7" s="293"/>
      <c r="OGI7" s="293"/>
      <c r="OGJ7" s="293"/>
      <c r="OGK7" s="293"/>
      <c r="OGL7" s="293"/>
      <c r="OGM7" s="293"/>
      <c r="OGN7" s="293"/>
      <c r="OGO7" s="293"/>
      <c r="OGP7" s="293"/>
      <c r="OGQ7" s="293"/>
      <c r="OGR7" s="293"/>
      <c r="OGS7" s="293"/>
      <c r="OGT7" s="293"/>
      <c r="OGU7" s="293"/>
      <c r="OGV7" s="293"/>
      <c r="OGW7" s="293"/>
      <c r="OGX7" s="293"/>
      <c r="OGY7" s="293"/>
      <c r="OGZ7" s="293"/>
      <c r="OHA7" s="293"/>
      <c r="OHB7" s="293"/>
      <c r="OHC7" s="293"/>
      <c r="OHD7" s="293"/>
      <c r="OHE7" s="293"/>
      <c r="OHF7" s="293"/>
      <c r="OHG7" s="293"/>
      <c r="OHH7" s="293"/>
      <c r="OHI7" s="293"/>
      <c r="OHJ7" s="293"/>
      <c r="OHK7" s="293"/>
      <c r="OHL7" s="293"/>
      <c r="OHM7" s="293"/>
      <c r="OHN7" s="293"/>
      <c r="OHO7" s="293"/>
      <c r="OHP7" s="293"/>
      <c r="OHQ7" s="293"/>
      <c r="OHR7" s="293"/>
      <c r="OHS7" s="293"/>
      <c r="OHT7" s="293"/>
      <c r="OHU7" s="293"/>
      <c r="OHV7" s="293"/>
      <c r="OHW7" s="293"/>
      <c r="OHX7" s="293"/>
      <c r="OHY7" s="293"/>
      <c r="OHZ7" s="293"/>
      <c r="OIA7" s="293"/>
      <c r="OIB7" s="293"/>
      <c r="OIC7" s="293"/>
      <c r="OID7" s="293"/>
      <c r="OIE7" s="293"/>
      <c r="OIF7" s="293"/>
      <c r="OIG7" s="293"/>
      <c r="OIH7" s="293"/>
      <c r="OII7" s="293"/>
      <c r="OIJ7" s="293"/>
      <c r="OIK7" s="293"/>
      <c r="OIL7" s="293"/>
      <c r="OIM7" s="293"/>
      <c r="OIN7" s="293"/>
      <c r="OIO7" s="293"/>
      <c r="OIP7" s="293"/>
      <c r="OIQ7" s="293"/>
      <c r="OIR7" s="293"/>
      <c r="OIS7" s="293"/>
      <c r="OIT7" s="293"/>
      <c r="OIU7" s="293"/>
      <c r="OIV7" s="293"/>
      <c r="OIW7" s="293"/>
      <c r="OIX7" s="293"/>
      <c r="OIY7" s="293"/>
      <c r="OIZ7" s="293"/>
      <c r="OJA7" s="293"/>
      <c r="OJB7" s="293"/>
      <c r="OJC7" s="293"/>
      <c r="OJD7" s="293"/>
      <c r="OJE7" s="293"/>
      <c r="OJF7" s="293"/>
      <c r="OJG7" s="293"/>
      <c r="OJH7" s="293"/>
      <c r="OJI7" s="293"/>
      <c r="OJJ7" s="293"/>
      <c r="OJK7" s="293"/>
      <c r="OJL7" s="293"/>
      <c r="OJM7" s="293"/>
      <c r="OJN7" s="293"/>
      <c r="OJO7" s="293"/>
      <c r="OJP7" s="293"/>
      <c r="OJQ7" s="293"/>
      <c r="OJR7" s="293"/>
      <c r="OJS7" s="293"/>
      <c r="OJT7" s="293"/>
      <c r="OJU7" s="293"/>
      <c r="OJV7" s="293"/>
      <c r="OJW7" s="293"/>
      <c r="OJX7" s="293"/>
      <c r="OJY7" s="293"/>
      <c r="OJZ7" s="293"/>
      <c r="OKA7" s="293"/>
      <c r="OKB7" s="293"/>
      <c r="OKC7" s="293"/>
      <c r="OKD7" s="293"/>
      <c r="OKE7" s="293"/>
      <c r="OKF7" s="293"/>
      <c r="OKG7" s="293"/>
      <c r="OKH7" s="293"/>
      <c r="OKI7" s="293"/>
      <c r="OKJ7" s="293"/>
      <c r="OKK7" s="293"/>
      <c r="OKL7" s="293"/>
      <c r="OKM7" s="293"/>
      <c r="OKN7" s="293"/>
      <c r="OKO7" s="293"/>
      <c r="OKP7" s="293"/>
      <c r="OKQ7" s="293"/>
      <c r="OKR7" s="293"/>
      <c r="OKS7" s="293"/>
      <c r="OKT7" s="293"/>
      <c r="OKU7" s="293"/>
      <c r="OKV7" s="293"/>
      <c r="OKW7" s="293"/>
      <c r="OKX7" s="293"/>
      <c r="OKY7" s="293"/>
      <c r="OKZ7" s="293"/>
      <c r="OLA7" s="293"/>
      <c r="OLB7" s="293"/>
      <c r="OLC7" s="293"/>
      <c r="OLD7" s="293"/>
      <c r="OLE7" s="293"/>
      <c r="OLF7" s="293"/>
      <c r="OLG7" s="293"/>
      <c r="OLH7" s="293"/>
      <c r="OLI7" s="293"/>
      <c r="OLJ7" s="293"/>
      <c r="OLK7" s="293"/>
      <c r="OLL7" s="293"/>
      <c r="OLM7" s="293"/>
      <c r="OLN7" s="293"/>
      <c r="OLO7" s="293"/>
      <c r="OLP7" s="293"/>
      <c r="OLQ7" s="293"/>
      <c r="OLR7" s="293"/>
      <c r="OLS7" s="293"/>
      <c r="OLT7" s="293"/>
      <c r="OLU7" s="293"/>
      <c r="OLV7" s="293"/>
      <c r="OLW7" s="293"/>
      <c r="OLX7" s="293"/>
      <c r="OLY7" s="293"/>
      <c r="OLZ7" s="293"/>
      <c r="OMA7" s="293"/>
      <c r="OMB7" s="293"/>
      <c r="OMC7" s="293"/>
      <c r="OMD7" s="293"/>
      <c r="OME7" s="293"/>
      <c r="OMF7" s="293"/>
      <c r="OMG7" s="293"/>
      <c r="OMH7" s="293"/>
      <c r="OMI7" s="293"/>
      <c r="OMJ7" s="293"/>
      <c r="OMK7" s="293"/>
      <c r="OML7" s="293"/>
      <c r="OMM7" s="293"/>
      <c r="OMN7" s="293"/>
      <c r="OMO7" s="293"/>
      <c r="OMP7" s="293"/>
      <c r="OMQ7" s="293"/>
      <c r="OMR7" s="293"/>
      <c r="OMS7" s="293"/>
      <c r="OMT7" s="293"/>
      <c r="OMU7" s="293"/>
      <c r="OMV7" s="293"/>
      <c r="OMW7" s="293"/>
      <c r="OMX7" s="293"/>
      <c r="OMY7" s="293"/>
      <c r="OMZ7" s="293"/>
      <c r="ONA7" s="293"/>
      <c r="ONB7" s="293"/>
      <c r="ONC7" s="293"/>
      <c r="OND7" s="293"/>
      <c r="ONE7" s="293"/>
      <c r="ONF7" s="293"/>
      <c r="ONG7" s="293"/>
      <c r="ONH7" s="293"/>
      <c r="ONI7" s="293"/>
      <c r="ONJ7" s="293"/>
      <c r="ONK7" s="293"/>
      <c r="ONL7" s="293"/>
      <c r="ONM7" s="293"/>
      <c r="ONN7" s="293"/>
      <c r="ONO7" s="293"/>
      <c r="ONP7" s="293"/>
      <c r="ONQ7" s="293"/>
      <c r="ONR7" s="293"/>
      <c r="ONS7" s="293"/>
      <c r="ONT7" s="293"/>
      <c r="ONU7" s="293"/>
      <c r="ONV7" s="293"/>
      <c r="ONW7" s="293"/>
      <c r="ONX7" s="293"/>
      <c r="ONY7" s="293"/>
      <c r="ONZ7" s="293"/>
      <c r="OOA7" s="293"/>
      <c r="OOB7" s="293"/>
      <c r="OOC7" s="293"/>
      <c r="OOD7" s="293"/>
      <c r="OOE7" s="293"/>
      <c r="OOF7" s="293"/>
      <c r="OOG7" s="293"/>
      <c r="OOH7" s="293"/>
      <c r="OOI7" s="293"/>
      <c r="OOJ7" s="293"/>
      <c r="OOK7" s="293"/>
      <c r="OOL7" s="293"/>
      <c r="OOM7" s="293"/>
      <c r="OON7" s="293"/>
      <c r="OOO7" s="293"/>
      <c r="OOP7" s="293"/>
      <c r="OOQ7" s="293"/>
      <c r="OOR7" s="293"/>
      <c r="OOS7" s="293"/>
      <c r="OOT7" s="293"/>
      <c r="OOU7" s="293"/>
      <c r="OOV7" s="293"/>
      <c r="OOW7" s="293"/>
      <c r="OOX7" s="293"/>
      <c r="OOY7" s="293"/>
      <c r="OOZ7" s="293"/>
      <c r="OPA7" s="293"/>
      <c r="OPB7" s="293"/>
      <c r="OPC7" s="293"/>
      <c r="OPD7" s="293"/>
      <c r="OPE7" s="293"/>
      <c r="OPF7" s="293"/>
      <c r="OPG7" s="293"/>
      <c r="OPH7" s="293"/>
      <c r="OPI7" s="293"/>
      <c r="OPJ7" s="293"/>
      <c r="OPK7" s="293"/>
      <c r="OPL7" s="293"/>
      <c r="OPM7" s="293"/>
      <c r="OPN7" s="293"/>
      <c r="OPO7" s="293"/>
      <c r="OPP7" s="293"/>
      <c r="OPQ7" s="293"/>
      <c r="OPR7" s="293"/>
      <c r="OPS7" s="293"/>
      <c r="OPT7" s="293"/>
      <c r="OPU7" s="293"/>
      <c r="OPV7" s="293"/>
      <c r="OPW7" s="293"/>
      <c r="OPX7" s="293"/>
      <c r="OPY7" s="293"/>
      <c r="OPZ7" s="293"/>
      <c r="OQA7" s="293"/>
      <c r="OQB7" s="293"/>
      <c r="OQC7" s="293"/>
      <c r="OQD7" s="293"/>
      <c r="OQE7" s="293"/>
      <c r="OQF7" s="293"/>
      <c r="OQG7" s="293"/>
      <c r="OQH7" s="293"/>
      <c r="OQI7" s="293"/>
      <c r="OQJ7" s="293"/>
      <c r="OQK7" s="293"/>
      <c r="OQL7" s="293"/>
      <c r="OQM7" s="293"/>
      <c r="OQN7" s="293"/>
      <c r="OQO7" s="293"/>
      <c r="OQP7" s="293"/>
      <c r="OQQ7" s="293"/>
      <c r="OQR7" s="293"/>
      <c r="OQS7" s="293"/>
      <c r="OQT7" s="293"/>
      <c r="OQU7" s="293"/>
      <c r="OQV7" s="293"/>
      <c r="OQW7" s="293"/>
      <c r="OQX7" s="293"/>
      <c r="OQY7" s="293"/>
      <c r="OQZ7" s="293"/>
      <c r="ORA7" s="293"/>
      <c r="ORB7" s="293"/>
      <c r="ORC7" s="293"/>
      <c r="ORD7" s="293"/>
      <c r="ORE7" s="293"/>
      <c r="ORF7" s="293"/>
      <c r="ORG7" s="293"/>
      <c r="ORH7" s="293"/>
      <c r="ORI7" s="293"/>
      <c r="ORJ7" s="293"/>
      <c r="ORK7" s="293"/>
      <c r="ORL7" s="293"/>
      <c r="ORM7" s="293"/>
      <c r="ORN7" s="293"/>
      <c r="ORO7" s="293"/>
      <c r="ORP7" s="293"/>
      <c r="ORQ7" s="293"/>
      <c r="ORR7" s="293"/>
      <c r="ORS7" s="293"/>
      <c r="ORT7" s="293"/>
      <c r="ORU7" s="293"/>
      <c r="ORV7" s="293"/>
      <c r="ORW7" s="293"/>
      <c r="ORX7" s="293"/>
      <c r="ORY7" s="293"/>
      <c r="ORZ7" s="293"/>
      <c r="OSA7" s="293"/>
      <c r="OSB7" s="293"/>
      <c r="OSC7" s="293"/>
      <c r="OSD7" s="293"/>
      <c r="OSE7" s="293"/>
      <c r="OSF7" s="293"/>
      <c r="OSG7" s="293"/>
      <c r="OSH7" s="293"/>
      <c r="OSI7" s="293"/>
      <c r="OSJ7" s="293"/>
      <c r="OSK7" s="293"/>
      <c r="OSL7" s="293"/>
      <c r="OSM7" s="293"/>
      <c r="OSN7" s="293"/>
      <c r="OSO7" s="293"/>
      <c r="OSP7" s="293"/>
      <c r="OSQ7" s="293"/>
      <c r="OSR7" s="293"/>
      <c r="OSS7" s="293"/>
      <c r="OST7" s="293"/>
      <c r="OSU7" s="293"/>
      <c r="OSV7" s="293"/>
      <c r="OSW7" s="293"/>
      <c r="OSX7" s="293"/>
      <c r="OSY7" s="293"/>
      <c r="OSZ7" s="293"/>
      <c r="OTA7" s="293"/>
      <c r="OTB7" s="293"/>
      <c r="OTC7" s="293"/>
      <c r="OTD7" s="293"/>
      <c r="OTE7" s="293"/>
      <c r="OTF7" s="293"/>
      <c r="OTG7" s="293"/>
      <c r="OTH7" s="293"/>
      <c r="OTI7" s="293"/>
      <c r="OTJ7" s="293"/>
      <c r="OTK7" s="293"/>
      <c r="OTL7" s="293"/>
      <c r="OTM7" s="293"/>
      <c r="OTN7" s="293"/>
      <c r="OTO7" s="293"/>
      <c r="OTP7" s="293"/>
      <c r="OTQ7" s="293"/>
      <c r="OTR7" s="293"/>
      <c r="OTS7" s="293"/>
      <c r="OTT7" s="293"/>
      <c r="OTU7" s="293"/>
      <c r="OTV7" s="293"/>
      <c r="OTW7" s="293"/>
      <c r="OTX7" s="293"/>
      <c r="OTY7" s="293"/>
      <c r="OTZ7" s="293"/>
      <c r="OUA7" s="293"/>
      <c r="OUB7" s="293"/>
      <c r="OUC7" s="293"/>
      <c r="OUD7" s="293"/>
      <c r="OUE7" s="293"/>
      <c r="OUF7" s="293"/>
      <c r="OUG7" s="293"/>
      <c r="OUH7" s="293"/>
      <c r="OUI7" s="293"/>
      <c r="OUJ7" s="293"/>
      <c r="OUK7" s="293"/>
      <c r="OUL7" s="293"/>
      <c r="OUM7" s="293"/>
      <c r="OUN7" s="293"/>
      <c r="OUO7" s="293"/>
      <c r="OUP7" s="293"/>
      <c r="OUQ7" s="293"/>
      <c r="OUR7" s="293"/>
      <c r="OUS7" s="293"/>
      <c r="OUT7" s="293"/>
      <c r="OUU7" s="293"/>
      <c r="OUV7" s="293"/>
      <c r="OUW7" s="293"/>
      <c r="OUX7" s="293"/>
      <c r="OUY7" s="293"/>
      <c r="OUZ7" s="293"/>
      <c r="OVA7" s="293"/>
      <c r="OVB7" s="293"/>
      <c r="OVC7" s="293"/>
      <c r="OVD7" s="293"/>
      <c r="OVE7" s="293"/>
      <c r="OVF7" s="293"/>
      <c r="OVG7" s="293"/>
      <c r="OVH7" s="293"/>
      <c r="OVI7" s="293"/>
      <c r="OVJ7" s="293"/>
      <c r="OVK7" s="293"/>
      <c r="OVL7" s="293"/>
      <c r="OVM7" s="293"/>
      <c r="OVN7" s="293"/>
      <c r="OVO7" s="293"/>
      <c r="OVP7" s="293"/>
      <c r="OVQ7" s="293"/>
      <c r="OVR7" s="293"/>
      <c r="OVS7" s="293"/>
      <c r="OVT7" s="293"/>
      <c r="OVU7" s="293"/>
      <c r="OVV7" s="293"/>
      <c r="OVW7" s="293"/>
      <c r="OVX7" s="293"/>
      <c r="OVY7" s="293"/>
      <c r="OVZ7" s="293"/>
      <c r="OWA7" s="293"/>
      <c r="OWB7" s="293"/>
      <c r="OWC7" s="293"/>
      <c r="OWD7" s="293"/>
      <c r="OWE7" s="293"/>
      <c r="OWF7" s="293"/>
      <c r="OWG7" s="293"/>
      <c r="OWH7" s="293"/>
      <c r="OWI7" s="293"/>
      <c r="OWJ7" s="293"/>
      <c r="OWK7" s="293"/>
      <c r="OWL7" s="293"/>
      <c r="OWM7" s="293"/>
      <c r="OWN7" s="293"/>
      <c r="OWO7" s="293"/>
      <c r="OWP7" s="293"/>
      <c r="OWQ7" s="293"/>
      <c r="OWR7" s="293"/>
      <c r="OWS7" s="293"/>
      <c r="OWT7" s="293"/>
      <c r="OWU7" s="293"/>
      <c r="OWV7" s="293"/>
      <c r="OWW7" s="293"/>
      <c r="OWX7" s="293"/>
      <c r="OWY7" s="293"/>
      <c r="OWZ7" s="293"/>
      <c r="OXA7" s="293"/>
      <c r="OXB7" s="293"/>
      <c r="OXC7" s="293"/>
      <c r="OXD7" s="293"/>
      <c r="OXE7" s="293"/>
      <c r="OXF7" s="293"/>
      <c r="OXG7" s="293"/>
      <c r="OXH7" s="293"/>
      <c r="OXI7" s="293"/>
      <c r="OXJ7" s="293"/>
      <c r="OXK7" s="293"/>
      <c r="OXL7" s="293"/>
      <c r="OXM7" s="293"/>
      <c r="OXN7" s="293"/>
      <c r="OXO7" s="293"/>
      <c r="OXP7" s="293"/>
      <c r="OXQ7" s="293"/>
      <c r="OXR7" s="293"/>
      <c r="OXS7" s="293"/>
      <c r="OXT7" s="293"/>
      <c r="OXU7" s="293"/>
      <c r="OXV7" s="293"/>
      <c r="OXW7" s="293"/>
      <c r="OXX7" s="293"/>
      <c r="OXY7" s="293"/>
      <c r="OXZ7" s="293"/>
      <c r="OYA7" s="293"/>
      <c r="OYB7" s="293"/>
      <c r="OYC7" s="293"/>
      <c r="OYD7" s="293"/>
      <c r="OYE7" s="293"/>
      <c r="OYF7" s="293"/>
      <c r="OYG7" s="293"/>
      <c r="OYH7" s="293"/>
      <c r="OYI7" s="293"/>
      <c r="OYJ7" s="293"/>
      <c r="OYK7" s="293"/>
      <c r="OYL7" s="293"/>
      <c r="OYM7" s="293"/>
      <c r="OYN7" s="293"/>
      <c r="OYO7" s="293"/>
      <c r="OYP7" s="293"/>
      <c r="OYQ7" s="293"/>
      <c r="OYR7" s="293"/>
      <c r="OYS7" s="293"/>
      <c r="OYT7" s="293"/>
      <c r="OYU7" s="293"/>
      <c r="OYV7" s="293"/>
      <c r="OYW7" s="293"/>
      <c r="OYX7" s="293"/>
      <c r="OYY7" s="293"/>
      <c r="OYZ7" s="293"/>
      <c r="OZA7" s="293"/>
      <c r="OZB7" s="293"/>
      <c r="OZC7" s="293"/>
      <c r="OZD7" s="293"/>
      <c r="OZE7" s="293"/>
      <c r="OZF7" s="293"/>
      <c r="OZG7" s="293"/>
      <c r="OZH7" s="293"/>
      <c r="OZI7" s="293"/>
      <c r="OZJ7" s="293"/>
      <c r="OZK7" s="293"/>
      <c r="OZL7" s="293"/>
      <c r="OZM7" s="293"/>
      <c r="OZN7" s="293"/>
      <c r="OZO7" s="293"/>
      <c r="OZP7" s="293"/>
      <c r="OZQ7" s="293"/>
      <c r="OZR7" s="293"/>
      <c r="OZS7" s="293"/>
      <c r="OZT7" s="293"/>
      <c r="OZU7" s="293"/>
      <c r="OZV7" s="293"/>
      <c r="OZW7" s="293"/>
      <c r="OZX7" s="293"/>
      <c r="OZY7" s="293"/>
      <c r="OZZ7" s="293"/>
      <c r="PAA7" s="293"/>
      <c r="PAB7" s="293"/>
      <c r="PAC7" s="293"/>
      <c r="PAD7" s="293"/>
      <c r="PAE7" s="293"/>
      <c r="PAF7" s="293"/>
      <c r="PAG7" s="293"/>
      <c r="PAH7" s="293"/>
      <c r="PAI7" s="293"/>
      <c r="PAJ7" s="293"/>
      <c r="PAK7" s="293"/>
      <c r="PAL7" s="293"/>
      <c r="PAM7" s="293"/>
      <c r="PAN7" s="293"/>
      <c r="PAO7" s="293"/>
      <c r="PAP7" s="293"/>
      <c r="PAQ7" s="293"/>
      <c r="PAR7" s="293"/>
      <c r="PAS7" s="293"/>
      <c r="PAT7" s="293"/>
      <c r="PAU7" s="293"/>
      <c r="PAV7" s="293"/>
      <c r="PAW7" s="293"/>
      <c r="PAX7" s="293"/>
      <c r="PAY7" s="293"/>
      <c r="PAZ7" s="293"/>
      <c r="PBA7" s="293"/>
      <c r="PBB7" s="293"/>
      <c r="PBC7" s="293"/>
      <c r="PBD7" s="293"/>
      <c r="PBE7" s="293"/>
      <c r="PBF7" s="293"/>
      <c r="PBG7" s="293"/>
      <c r="PBH7" s="293"/>
      <c r="PBI7" s="293"/>
      <c r="PBJ7" s="293"/>
      <c r="PBK7" s="293"/>
      <c r="PBL7" s="293"/>
      <c r="PBM7" s="293"/>
      <c r="PBN7" s="293"/>
      <c r="PBO7" s="293"/>
      <c r="PBP7" s="293"/>
      <c r="PBQ7" s="293"/>
      <c r="PBR7" s="293"/>
      <c r="PBS7" s="293"/>
      <c r="PBT7" s="293"/>
      <c r="PBU7" s="293"/>
      <c r="PBV7" s="293"/>
      <c r="PBW7" s="293"/>
      <c r="PBX7" s="293"/>
      <c r="PBY7" s="293"/>
      <c r="PBZ7" s="293"/>
      <c r="PCA7" s="293"/>
      <c r="PCB7" s="293"/>
      <c r="PCC7" s="293"/>
      <c r="PCD7" s="293"/>
      <c r="PCE7" s="293"/>
      <c r="PCF7" s="293"/>
      <c r="PCG7" s="293"/>
      <c r="PCH7" s="293"/>
      <c r="PCI7" s="293"/>
      <c r="PCJ7" s="293"/>
      <c r="PCK7" s="293"/>
      <c r="PCL7" s="293"/>
      <c r="PCM7" s="293"/>
      <c r="PCN7" s="293"/>
      <c r="PCO7" s="293"/>
      <c r="PCP7" s="293"/>
      <c r="PCQ7" s="293"/>
      <c r="PCR7" s="293"/>
      <c r="PCS7" s="293"/>
      <c r="PCT7" s="293"/>
      <c r="PCU7" s="293"/>
      <c r="PCV7" s="293"/>
      <c r="PCW7" s="293"/>
      <c r="PCX7" s="293"/>
      <c r="PCY7" s="293"/>
      <c r="PCZ7" s="293"/>
      <c r="PDA7" s="293"/>
      <c r="PDB7" s="293"/>
      <c r="PDC7" s="293"/>
      <c r="PDD7" s="293"/>
      <c r="PDE7" s="293"/>
      <c r="PDF7" s="293"/>
      <c r="PDG7" s="293"/>
      <c r="PDH7" s="293"/>
      <c r="PDI7" s="293"/>
      <c r="PDJ7" s="293"/>
      <c r="PDK7" s="293"/>
      <c r="PDL7" s="293"/>
      <c r="PDM7" s="293"/>
      <c r="PDN7" s="293"/>
      <c r="PDO7" s="293"/>
      <c r="PDP7" s="293"/>
      <c r="PDQ7" s="293"/>
      <c r="PDR7" s="293"/>
      <c r="PDS7" s="293"/>
      <c r="PDT7" s="293"/>
      <c r="PDU7" s="293"/>
      <c r="PDV7" s="293"/>
      <c r="PDW7" s="293"/>
      <c r="PDX7" s="293"/>
      <c r="PDY7" s="293"/>
      <c r="PDZ7" s="293"/>
      <c r="PEA7" s="293"/>
      <c r="PEB7" s="293"/>
      <c r="PEC7" s="293"/>
      <c r="PED7" s="293"/>
      <c r="PEE7" s="293"/>
      <c r="PEF7" s="293"/>
      <c r="PEG7" s="293"/>
      <c r="PEH7" s="293"/>
      <c r="PEI7" s="293"/>
      <c r="PEJ7" s="293"/>
      <c r="PEK7" s="293"/>
      <c r="PEL7" s="293"/>
      <c r="PEM7" s="293"/>
      <c r="PEN7" s="293"/>
      <c r="PEO7" s="293"/>
      <c r="PEP7" s="293"/>
      <c r="PEQ7" s="293"/>
      <c r="PER7" s="293"/>
      <c r="PES7" s="293"/>
      <c r="PET7" s="293"/>
      <c r="PEU7" s="293"/>
      <c r="PEV7" s="293"/>
      <c r="PEW7" s="293"/>
      <c r="PEX7" s="293"/>
      <c r="PEY7" s="293"/>
      <c r="PEZ7" s="293"/>
      <c r="PFA7" s="293"/>
      <c r="PFB7" s="293"/>
      <c r="PFC7" s="293"/>
      <c r="PFD7" s="293"/>
      <c r="PFE7" s="293"/>
      <c r="PFF7" s="293"/>
      <c r="PFG7" s="293"/>
      <c r="PFH7" s="293"/>
      <c r="PFI7" s="293"/>
      <c r="PFJ7" s="293"/>
      <c r="PFK7" s="293"/>
      <c r="PFL7" s="293"/>
      <c r="PFM7" s="293"/>
      <c r="PFN7" s="293"/>
      <c r="PFO7" s="293"/>
      <c r="PFP7" s="293"/>
      <c r="PFQ7" s="293"/>
      <c r="PFR7" s="293"/>
      <c r="PFS7" s="293"/>
      <c r="PFT7" s="293"/>
      <c r="PFU7" s="293"/>
      <c r="PFV7" s="293"/>
      <c r="PFW7" s="293"/>
      <c r="PFX7" s="293"/>
      <c r="PFY7" s="293"/>
      <c r="PFZ7" s="293"/>
      <c r="PGA7" s="293"/>
      <c r="PGB7" s="293"/>
      <c r="PGC7" s="293"/>
      <c r="PGD7" s="293"/>
      <c r="PGE7" s="293"/>
      <c r="PGF7" s="293"/>
      <c r="PGG7" s="293"/>
      <c r="PGH7" s="293"/>
      <c r="PGI7" s="293"/>
      <c r="PGJ7" s="293"/>
      <c r="PGK7" s="293"/>
      <c r="PGL7" s="293"/>
      <c r="PGM7" s="293"/>
      <c r="PGN7" s="293"/>
      <c r="PGO7" s="293"/>
      <c r="PGP7" s="293"/>
      <c r="PGQ7" s="293"/>
      <c r="PGR7" s="293"/>
      <c r="PGS7" s="293"/>
      <c r="PGT7" s="293"/>
      <c r="PGU7" s="293"/>
      <c r="PGV7" s="293"/>
      <c r="PGW7" s="293"/>
      <c r="PGX7" s="293"/>
      <c r="PGY7" s="293"/>
      <c r="PGZ7" s="293"/>
      <c r="PHA7" s="293"/>
      <c r="PHB7" s="293"/>
      <c r="PHC7" s="293"/>
      <c r="PHD7" s="293"/>
      <c r="PHE7" s="293"/>
      <c r="PHF7" s="293"/>
      <c r="PHG7" s="293"/>
      <c r="PHH7" s="293"/>
      <c r="PHI7" s="293"/>
      <c r="PHJ7" s="293"/>
      <c r="PHK7" s="293"/>
      <c r="PHL7" s="293"/>
      <c r="PHM7" s="293"/>
      <c r="PHN7" s="293"/>
      <c r="PHO7" s="293"/>
      <c r="PHP7" s="293"/>
      <c r="PHQ7" s="293"/>
      <c r="PHR7" s="293"/>
      <c r="PHS7" s="293"/>
      <c r="PHT7" s="293"/>
      <c r="PHU7" s="293"/>
      <c r="PHV7" s="293"/>
      <c r="PHW7" s="293"/>
      <c r="PHX7" s="293"/>
      <c r="PHY7" s="293"/>
      <c r="PHZ7" s="293"/>
      <c r="PIA7" s="293"/>
      <c r="PIB7" s="293"/>
      <c r="PIC7" s="293"/>
      <c r="PID7" s="293"/>
      <c r="PIE7" s="293"/>
      <c r="PIF7" s="293"/>
      <c r="PIG7" s="293"/>
      <c r="PIH7" s="293"/>
      <c r="PII7" s="293"/>
      <c r="PIJ7" s="293"/>
      <c r="PIK7" s="293"/>
      <c r="PIL7" s="293"/>
      <c r="PIM7" s="293"/>
      <c r="PIN7" s="293"/>
      <c r="PIO7" s="293"/>
      <c r="PIP7" s="293"/>
      <c r="PIQ7" s="293"/>
      <c r="PIR7" s="293"/>
      <c r="PIS7" s="293"/>
      <c r="PIT7" s="293"/>
      <c r="PIU7" s="293"/>
      <c r="PIV7" s="293"/>
      <c r="PIW7" s="293"/>
      <c r="PIX7" s="293"/>
      <c r="PIY7" s="293"/>
      <c r="PIZ7" s="293"/>
      <c r="PJA7" s="293"/>
      <c r="PJB7" s="293"/>
      <c r="PJC7" s="293"/>
      <c r="PJD7" s="293"/>
      <c r="PJE7" s="293"/>
      <c r="PJF7" s="293"/>
      <c r="PJG7" s="293"/>
      <c r="PJH7" s="293"/>
      <c r="PJI7" s="293"/>
      <c r="PJJ7" s="293"/>
      <c r="PJK7" s="293"/>
      <c r="PJL7" s="293"/>
      <c r="PJM7" s="293"/>
      <c r="PJN7" s="293"/>
      <c r="PJO7" s="293"/>
      <c r="PJP7" s="293"/>
      <c r="PJQ7" s="293"/>
      <c r="PJR7" s="293"/>
      <c r="PJS7" s="293"/>
      <c r="PJT7" s="293"/>
      <c r="PJU7" s="293"/>
      <c r="PJV7" s="293"/>
      <c r="PJW7" s="293"/>
      <c r="PJX7" s="293"/>
      <c r="PJY7" s="293"/>
      <c r="PJZ7" s="293"/>
      <c r="PKA7" s="293"/>
      <c r="PKB7" s="293"/>
      <c r="PKC7" s="293"/>
      <c r="PKD7" s="293"/>
      <c r="PKE7" s="293"/>
      <c r="PKF7" s="293"/>
      <c r="PKG7" s="293"/>
      <c r="PKH7" s="293"/>
      <c r="PKI7" s="293"/>
      <c r="PKJ7" s="293"/>
      <c r="PKK7" s="293"/>
      <c r="PKL7" s="293"/>
      <c r="PKM7" s="293"/>
      <c r="PKN7" s="293"/>
      <c r="PKO7" s="293"/>
      <c r="PKP7" s="293"/>
      <c r="PKQ7" s="293"/>
      <c r="PKR7" s="293"/>
      <c r="PKS7" s="293"/>
      <c r="PKT7" s="293"/>
      <c r="PKU7" s="293"/>
      <c r="PKV7" s="293"/>
      <c r="PKW7" s="293"/>
      <c r="PKX7" s="293"/>
      <c r="PKY7" s="293"/>
      <c r="PKZ7" s="293"/>
      <c r="PLA7" s="293"/>
      <c r="PLB7" s="293"/>
      <c r="PLC7" s="293"/>
      <c r="PLD7" s="293"/>
      <c r="PLE7" s="293"/>
      <c r="PLF7" s="293"/>
      <c r="PLG7" s="293"/>
      <c r="PLH7" s="293"/>
      <c r="PLI7" s="293"/>
      <c r="PLJ7" s="293"/>
      <c r="PLK7" s="293"/>
      <c r="PLL7" s="293"/>
      <c r="PLM7" s="293"/>
      <c r="PLN7" s="293"/>
      <c r="PLO7" s="293"/>
      <c r="PLP7" s="293"/>
      <c r="PLQ7" s="293"/>
      <c r="PLR7" s="293"/>
      <c r="PLS7" s="293"/>
      <c r="PLT7" s="293"/>
      <c r="PLU7" s="293"/>
      <c r="PLV7" s="293"/>
      <c r="PLW7" s="293"/>
      <c r="PLX7" s="293"/>
      <c r="PLY7" s="293"/>
      <c r="PLZ7" s="293"/>
      <c r="PMA7" s="293"/>
      <c r="PMB7" s="293"/>
      <c r="PMC7" s="293"/>
      <c r="PMD7" s="293"/>
      <c r="PME7" s="293"/>
      <c r="PMF7" s="293"/>
      <c r="PMG7" s="293"/>
      <c r="PMH7" s="293"/>
      <c r="PMI7" s="293"/>
      <c r="PMJ7" s="293"/>
      <c r="PMK7" s="293"/>
      <c r="PML7" s="293"/>
      <c r="PMM7" s="293"/>
      <c r="PMN7" s="293"/>
      <c r="PMO7" s="293"/>
      <c r="PMP7" s="293"/>
      <c r="PMQ7" s="293"/>
      <c r="PMR7" s="293"/>
      <c r="PMS7" s="293"/>
      <c r="PMT7" s="293"/>
      <c r="PMU7" s="293"/>
      <c r="PMV7" s="293"/>
      <c r="PMW7" s="293"/>
      <c r="PMX7" s="293"/>
      <c r="PMY7" s="293"/>
      <c r="PMZ7" s="293"/>
      <c r="PNA7" s="293"/>
      <c r="PNB7" s="293"/>
      <c r="PNC7" s="293"/>
      <c r="PND7" s="293"/>
      <c r="PNE7" s="293"/>
      <c r="PNF7" s="293"/>
      <c r="PNG7" s="293"/>
      <c r="PNH7" s="293"/>
      <c r="PNI7" s="293"/>
      <c r="PNJ7" s="293"/>
      <c r="PNK7" s="293"/>
      <c r="PNL7" s="293"/>
      <c r="PNM7" s="293"/>
      <c r="PNN7" s="293"/>
      <c r="PNO7" s="293"/>
      <c r="PNP7" s="293"/>
      <c r="PNQ7" s="293"/>
      <c r="PNR7" s="293"/>
      <c r="PNS7" s="293"/>
      <c r="PNT7" s="293"/>
      <c r="PNU7" s="293"/>
      <c r="PNV7" s="293"/>
      <c r="PNW7" s="293"/>
      <c r="PNX7" s="293"/>
      <c r="PNY7" s="293"/>
      <c r="PNZ7" s="293"/>
      <c r="POA7" s="293"/>
      <c r="POB7" s="293"/>
      <c r="POC7" s="293"/>
      <c r="POD7" s="293"/>
      <c r="POE7" s="293"/>
      <c r="POF7" s="293"/>
      <c r="POG7" s="293"/>
      <c r="POH7" s="293"/>
      <c r="POI7" s="293"/>
      <c r="POJ7" s="293"/>
      <c r="POK7" s="293"/>
      <c r="POL7" s="293"/>
      <c r="POM7" s="293"/>
      <c r="PON7" s="293"/>
      <c r="POO7" s="293"/>
      <c r="POP7" s="293"/>
      <c r="POQ7" s="293"/>
      <c r="POR7" s="293"/>
      <c r="POS7" s="293"/>
      <c r="POT7" s="293"/>
      <c r="POU7" s="293"/>
      <c r="POV7" s="293"/>
      <c r="POW7" s="293"/>
      <c r="POX7" s="293"/>
      <c r="POY7" s="293"/>
      <c r="POZ7" s="293"/>
      <c r="PPA7" s="293"/>
      <c r="PPB7" s="293"/>
      <c r="PPC7" s="293"/>
      <c r="PPD7" s="293"/>
      <c r="PPE7" s="293"/>
      <c r="PPF7" s="293"/>
      <c r="PPG7" s="293"/>
      <c r="PPH7" s="293"/>
      <c r="PPI7" s="293"/>
      <c r="PPJ7" s="293"/>
      <c r="PPK7" s="293"/>
      <c r="PPL7" s="293"/>
      <c r="PPM7" s="293"/>
      <c r="PPN7" s="293"/>
      <c r="PPO7" s="293"/>
      <c r="PPP7" s="293"/>
      <c r="PPQ7" s="293"/>
      <c r="PPR7" s="293"/>
      <c r="PPS7" s="293"/>
      <c r="PPT7" s="293"/>
      <c r="PPU7" s="293"/>
      <c r="PPV7" s="293"/>
      <c r="PPW7" s="293"/>
      <c r="PPX7" s="293"/>
      <c r="PPY7" s="293"/>
      <c r="PPZ7" s="293"/>
      <c r="PQA7" s="293"/>
      <c r="PQB7" s="293"/>
      <c r="PQC7" s="293"/>
      <c r="PQD7" s="293"/>
      <c r="PQE7" s="293"/>
      <c r="PQF7" s="293"/>
      <c r="PQG7" s="293"/>
      <c r="PQH7" s="293"/>
      <c r="PQI7" s="293"/>
      <c r="PQJ7" s="293"/>
      <c r="PQK7" s="293"/>
      <c r="PQL7" s="293"/>
      <c r="PQM7" s="293"/>
      <c r="PQN7" s="293"/>
      <c r="PQO7" s="293"/>
      <c r="PQP7" s="293"/>
      <c r="PQQ7" s="293"/>
      <c r="PQR7" s="293"/>
      <c r="PQS7" s="293"/>
      <c r="PQT7" s="293"/>
      <c r="PQU7" s="293"/>
      <c r="PQV7" s="293"/>
      <c r="PQW7" s="293"/>
      <c r="PQX7" s="293"/>
      <c r="PQY7" s="293"/>
      <c r="PQZ7" s="293"/>
      <c r="PRA7" s="293"/>
      <c r="PRB7" s="293"/>
      <c r="PRC7" s="293"/>
      <c r="PRD7" s="293"/>
      <c r="PRE7" s="293"/>
      <c r="PRF7" s="293"/>
      <c r="PRG7" s="293"/>
      <c r="PRH7" s="293"/>
      <c r="PRI7" s="293"/>
      <c r="PRJ7" s="293"/>
      <c r="PRK7" s="293"/>
      <c r="PRL7" s="293"/>
      <c r="PRM7" s="293"/>
      <c r="PRN7" s="293"/>
      <c r="PRO7" s="293"/>
      <c r="PRP7" s="293"/>
      <c r="PRQ7" s="293"/>
      <c r="PRR7" s="293"/>
      <c r="PRS7" s="293"/>
      <c r="PRT7" s="293"/>
      <c r="PRU7" s="293"/>
      <c r="PRV7" s="293"/>
      <c r="PRW7" s="293"/>
      <c r="PRX7" s="293"/>
      <c r="PRY7" s="293"/>
      <c r="PRZ7" s="293"/>
      <c r="PSA7" s="293"/>
      <c r="PSB7" s="293"/>
      <c r="PSC7" s="293"/>
      <c r="PSD7" s="293"/>
      <c r="PSE7" s="293"/>
      <c r="PSF7" s="293"/>
      <c r="PSG7" s="293"/>
      <c r="PSH7" s="293"/>
      <c r="PSI7" s="293"/>
      <c r="PSJ7" s="293"/>
      <c r="PSK7" s="293"/>
      <c r="PSL7" s="293"/>
      <c r="PSM7" s="293"/>
      <c r="PSN7" s="293"/>
      <c r="PSO7" s="293"/>
      <c r="PSP7" s="293"/>
      <c r="PSQ7" s="293"/>
      <c r="PSR7" s="293"/>
      <c r="PSS7" s="293"/>
      <c r="PST7" s="293"/>
      <c r="PSU7" s="293"/>
      <c r="PSV7" s="293"/>
      <c r="PSW7" s="293"/>
      <c r="PSX7" s="293"/>
      <c r="PSY7" s="293"/>
      <c r="PSZ7" s="293"/>
      <c r="PTA7" s="293"/>
      <c r="PTB7" s="293"/>
      <c r="PTC7" s="293"/>
      <c r="PTD7" s="293"/>
      <c r="PTE7" s="293"/>
      <c r="PTF7" s="293"/>
      <c r="PTG7" s="293"/>
      <c r="PTH7" s="293"/>
      <c r="PTI7" s="293"/>
      <c r="PTJ7" s="293"/>
      <c r="PTK7" s="293"/>
      <c r="PTL7" s="293"/>
      <c r="PTM7" s="293"/>
      <c r="PTN7" s="293"/>
      <c r="PTO7" s="293"/>
      <c r="PTP7" s="293"/>
      <c r="PTQ7" s="293"/>
      <c r="PTR7" s="293"/>
      <c r="PTS7" s="293"/>
      <c r="PTT7" s="293"/>
      <c r="PTU7" s="293"/>
      <c r="PTV7" s="293"/>
      <c r="PTW7" s="293"/>
      <c r="PTX7" s="293"/>
      <c r="PTY7" s="293"/>
      <c r="PTZ7" s="293"/>
      <c r="PUA7" s="293"/>
      <c r="PUB7" s="293"/>
      <c r="PUC7" s="293"/>
      <c r="PUD7" s="293"/>
      <c r="PUE7" s="293"/>
      <c r="PUF7" s="293"/>
      <c r="PUG7" s="293"/>
      <c r="PUH7" s="293"/>
      <c r="PUI7" s="293"/>
      <c r="PUJ7" s="293"/>
      <c r="PUK7" s="293"/>
      <c r="PUL7" s="293"/>
      <c r="PUM7" s="293"/>
      <c r="PUN7" s="293"/>
      <c r="PUO7" s="293"/>
      <c r="PUP7" s="293"/>
      <c r="PUQ7" s="293"/>
      <c r="PUR7" s="293"/>
      <c r="PUS7" s="293"/>
      <c r="PUT7" s="293"/>
      <c r="PUU7" s="293"/>
      <c r="PUV7" s="293"/>
      <c r="PUW7" s="293"/>
      <c r="PUX7" s="293"/>
      <c r="PUY7" s="293"/>
      <c r="PUZ7" s="293"/>
      <c r="PVA7" s="293"/>
      <c r="PVB7" s="293"/>
      <c r="PVC7" s="293"/>
      <c r="PVD7" s="293"/>
      <c r="PVE7" s="293"/>
      <c r="PVF7" s="293"/>
      <c r="PVG7" s="293"/>
      <c r="PVH7" s="293"/>
      <c r="PVI7" s="293"/>
      <c r="PVJ7" s="293"/>
      <c r="PVK7" s="293"/>
      <c r="PVL7" s="293"/>
      <c r="PVM7" s="293"/>
      <c r="PVN7" s="293"/>
      <c r="PVO7" s="293"/>
      <c r="PVP7" s="293"/>
      <c r="PVQ7" s="293"/>
      <c r="PVR7" s="293"/>
      <c r="PVS7" s="293"/>
      <c r="PVT7" s="293"/>
      <c r="PVU7" s="293"/>
      <c r="PVV7" s="293"/>
      <c r="PVW7" s="293"/>
      <c r="PVX7" s="293"/>
      <c r="PVY7" s="293"/>
      <c r="PVZ7" s="293"/>
      <c r="PWA7" s="293"/>
      <c r="PWB7" s="293"/>
      <c r="PWC7" s="293"/>
      <c r="PWD7" s="293"/>
      <c r="PWE7" s="293"/>
      <c r="PWF7" s="293"/>
      <c r="PWG7" s="293"/>
      <c r="PWH7" s="293"/>
      <c r="PWI7" s="293"/>
      <c r="PWJ7" s="293"/>
      <c r="PWK7" s="293"/>
      <c r="PWL7" s="293"/>
      <c r="PWM7" s="293"/>
      <c r="PWN7" s="293"/>
      <c r="PWO7" s="293"/>
      <c r="PWP7" s="293"/>
      <c r="PWQ7" s="293"/>
      <c r="PWR7" s="293"/>
      <c r="PWS7" s="293"/>
      <c r="PWT7" s="293"/>
      <c r="PWU7" s="293"/>
      <c r="PWV7" s="293"/>
      <c r="PWW7" s="293"/>
      <c r="PWX7" s="293"/>
      <c r="PWY7" s="293"/>
      <c r="PWZ7" s="293"/>
      <c r="PXA7" s="293"/>
      <c r="PXB7" s="293"/>
      <c r="PXC7" s="293"/>
      <c r="PXD7" s="293"/>
      <c r="PXE7" s="293"/>
      <c r="PXF7" s="293"/>
      <c r="PXG7" s="293"/>
      <c r="PXH7" s="293"/>
      <c r="PXI7" s="293"/>
      <c r="PXJ7" s="293"/>
      <c r="PXK7" s="293"/>
      <c r="PXL7" s="293"/>
      <c r="PXM7" s="293"/>
      <c r="PXN7" s="293"/>
      <c r="PXO7" s="293"/>
      <c r="PXP7" s="293"/>
      <c r="PXQ7" s="293"/>
      <c r="PXR7" s="293"/>
      <c r="PXS7" s="293"/>
      <c r="PXT7" s="293"/>
      <c r="PXU7" s="293"/>
      <c r="PXV7" s="293"/>
      <c r="PXW7" s="293"/>
      <c r="PXX7" s="293"/>
      <c r="PXY7" s="293"/>
      <c r="PXZ7" s="293"/>
      <c r="PYA7" s="293"/>
      <c r="PYB7" s="293"/>
      <c r="PYC7" s="293"/>
      <c r="PYD7" s="293"/>
      <c r="PYE7" s="293"/>
      <c r="PYF7" s="293"/>
      <c r="PYG7" s="293"/>
      <c r="PYH7" s="293"/>
      <c r="PYI7" s="293"/>
      <c r="PYJ7" s="293"/>
      <c r="PYK7" s="293"/>
      <c r="PYL7" s="293"/>
      <c r="PYM7" s="293"/>
      <c r="PYN7" s="293"/>
      <c r="PYO7" s="293"/>
      <c r="PYP7" s="293"/>
      <c r="PYQ7" s="293"/>
      <c r="PYR7" s="293"/>
      <c r="PYS7" s="293"/>
      <c r="PYT7" s="293"/>
      <c r="PYU7" s="293"/>
      <c r="PYV7" s="293"/>
      <c r="PYW7" s="293"/>
      <c r="PYX7" s="293"/>
      <c r="PYY7" s="293"/>
      <c r="PYZ7" s="293"/>
      <c r="PZA7" s="293"/>
      <c r="PZB7" s="293"/>
      <c r="PZC7" s="293"/>
      <c r="PZD7" s="293"/>
      <c r="PZE7" s="293"/>
      <c r="PZF7" s="293"/>
      <c r="PZG7" s="293"/>
      <c r="PZH7" s="293"/>
      <c r="PZI7" s="293"/>
      <c r="PZJ7" s="293"/>
      <c r="PZK7" s="293"/>
      <c r="PZL7" s="293"/>
      <c r="PZM7" s="293"/>
      <c r="PZN7" s="293"/>
      <c r="PZO7" s="293"/>
      <c r="PZP7" s="293"/>
      <c r="PZQ7" s="293"/>
      <c r="PZR7" s="293"/>
      <c r="PZS7" s="293"/>
      <c r="PZT7" s="293"/>
      <c r="PZU7" s="293"/>
      <c r="PZV7" s="293"/>
      <c r="PZW7" s="293"/>
      <c r="PZX7" s="293"/>
      <c r="PZY7" s="293"/>
      <c r="PZZ7" s="293"/>
      <c r="QAA7" s="293"/>
      <c r="QAB7" s="293"/>
      <c r="QAC7" s="293"/>
      <c r="QAD7" s="293"/>
      <c r="QAE7" s="293"/>
      <c r="QAF7" s="293"/>
      <c r="QAG7" s="293"/>
      <c r="QAH7" s="293"/>
      <c r="QAI7" s="293"/>
      <c r="QAJ7" s="293"/>
      <c r="QAK7" s="293"/>
      <c r="QAL7" s="293"/>
      <c r="QAM7" s="293"/>
      <c r="QAN7" s="293"/>
      <c r="QAO7" s="293"/>
      <c r="QAP7" s="293"/>
      <c r="QAQ7" s="293"/>
      <c r="QAR7" s="293"/>
      <c r="QAS7" s="293"/>
      <c r="QAT7" s="293"/>
      <c r="QAU7" s="293"/>
      <c r="QAV7" s="293"/>
      <c r="QAW7" s="293"/>
      <c r="QAX7" s="293"/>
      <c r="QAY7" s="293"/>
      <c r="QAZ7" s="293"/>
      <c r="QBA7" s="293"/>
      <c r="QBB7" s="293"/>
      <c r="QBC7" s="293"/>
      <c r="QBD7" s="293"/>
      <c r="QBE7" s="293"/>
      <c r="QBF7" s="293"/>
      <c r="QBG7" s="293"/>
      <c r="QBH7" s="293"/>
      <c r="QBI7" s="293"/>
      <c r="QBJ7" s="293"/>
      <c r="QBK7" s="293"/>
      <c r="QBL7" s="293"/>
      <c r="QBM7" s="293"/>
      <c r="QBN7" s="293"/>
      <c r="QBO7" s="293"/>
      <c r="QBP7" s="293"/>
      <c r="QBQ7" s="293"/>
      <c r="QBR7" s="293"/>
      <c r="QBS7" s="293"/>
      <c r="QBT7" s="293"/>
      <c r="QBU7" s="293"/>
      <c r="QBV7" s="293"/>
      <c r="QBW7" s="293"/>
      <c r="QBX7" s="293"/>
      <c r="QBY7" s="293"/>
      <c r="QBZ7" s="293"/>
      <c r="QCA7" s="293"/>
      <c r="QCB7" s="293"/>
      <c r="QCC7" s="293"/>
      <c r="QCD7" s="293"/>
      <c r="QCE7" s="293"/>
      <c r="QCF7" s="293"/>
      <c r="QCG7" s="293"/>
      <c r="QCH7" s="293"/>
      <c r="QCI7" s="293"/>
      <c r="QCJ7" s="293"/>
      <c r="QCK7" s="293"/>
      <c r="QCL7" s="293"/>
      <c r="QCM7" s="293"/>
      <c r="QCN7" s="293"/>
      <c r="QCO7" s="293"/>
      <c r="QCP7" s="293"/>
      <c r="QCQ7" s="293"/>
      <c r="QCR7" s="293"/>
      <c r="QCS7" s="293"/>
      <c r="QCT7" s="293"/>
      <c r="QCU7" s="293"/>
      <c r="QCV7" s="293"/>
      <c r="QCW7" s="293"/>
      <c r="QCX7" s="293"/>
      <c r="QCY7" s="293"/>
      <c r="QCZ7" s="293"/>
      <c r="QDA7" s="293"/>
      <c r="QDB7" s="293"/>
      <c r="QDC7" s="293"/>
      <c r="QDD7" s="293"/>
      <c r="QDE7" s="293"/>
      <c r="QDF7" s="293"/>
      <c r="QDG7" s="293"/>
      <c r="QDH7" s="293"/>
      <c r="QDI7" s="293"/>
      <c r="QDJ7" s="293"/>
      <c r="QDK7" s="293"/>
      <c r="QDL7" s="293"/>
      <c r="QDM7" s="293"/>
      <c r="QDN7" s="293"/>
      <c r="QDO7" s="293"/>
      <c r="QDP7" s="293"/>
      <c r="QDQ7" s="293"/>
      <c r="QDR7" s="293"/>
      <c r="QDS7" s="293"/>
      <c r="QDT7" s="293"/>
      <c r="QDU7" s="293"/>
      <c r="QDV7" s="293"/>
      <c r="QDW7" s="293"/>
      <c r="QDX7" s="293"/>
      <c r="QDY7" s="293"/>
      <c r="QDZ7" s="293"/>
      <c r="QEA7" s="293"/>
      <c r="QEB7" s="293"/>
      <c r="QEC7" s="293"/>
      <c r="QED7" s="293"/>
      <c r="QEE7" s="293"/>
      <c r="QEF7" s="293"/>
      <c r="QEG7" s="293"/>
      <c r="QEH7" s="293"/>
      <c r="QEI7" s="293"/>
      <c r="QEJ7" s="293"/>
      <c r="QEK7" s="293"/>
      <c r="QEL7" s="293"/>
      <c r="QEM7" s="293"/>
      <c r="QEN7" s="293"/>
      <c r="QEO7" s="293"/>
      <c r="QEP7" s="293"/>
      <c r="QEQ7" s="293"/>
      <c r="QER7" s="293"/>
      <c r="QES7" s="293"/>
      <c r="QET7" s="293"/>
      <c r="QEU7" s="293"/>
      <c r="QEV7" s="293"/>
      <c r="QEW7" s="293"/>
      <c r="QEX7" s="293"/>
      <c r="QEY7" s="293"/>
      <c r="QEZ7" s="293"/>
      <c r="QFA7" s="293"/>
      <c r="QFB7" s="293"/>
      <c r="QFC7" s="293"/>
      <c r="QFD7" s="293"/>
      <c r="QFE7" s="293"/>
      <c r="QFF7" s="293"/>
      <c r="QFG7" s="293"/>
      <c r="QFH7" s="293"/>
      <c r="QFI7" s="293"/>
      <c r="QFJ7" s="293"/>
      <c r="QFK7" s="293"/>
      <c r="QFL7" s="293"/>
      <c r="QFM7" s="293"/>
      <c r="QFN7" s="293"/>
      <c r="QFO7" s="293"/>
      <c r="QFP7" s="293"/>
      <c r="QFQ7" s="293"/>
      <c r="QFR7" s="293"/>
      <c r="QFS7" s="293"/>
      <c r="QFT7" s="293"/>
      <c r="QFU7" s="293"/>
      <c r="QFV7" s="293"/>
      <c r="QFW7" s="293"/>
      <c r="QFX7" s="293"/>
      <c r="QFY7" s="293"/>
      <c r="QFZ7" s="293"/>
      <c r="QGA7" s="293"/>
      <c r="QGB7" s="293"/>
      <c r="QGC7" s="293"/>
      <c r="QGD7" s="293"/>
      <c r="QGE7" s="293"/>
      <c r="QGF7" s="293"/>
      <c r="QGG7" s="293"/>
      <c r="QGH7" s="293"/>
      <c r="QGI7" s="293"/>
      <c r="QGJ7" s="293"/>
      <c r="QGK7" s="293"/>
      <c r="QGL7" s="293"/>
      <c r="QGM7" s="293"/>
      <c r="QGN7" s="293"/>
      <c r="QGO7" s="293"/>
      <c r="QGP7" s="293"/>
      <c r="QGQ7" s="293"/>
      <c r="QGR7" s="293"/>
      <c r="QGS7" s="293"/>
      <c r="QGT7" s="293"/>
      <c r="QGU7" s="293"/>
      <c r="QGV7" s="293"/>
      <c r="QGW7" s="293"/>
      <c r="QGX7" s="293"/>
      <c r="QGY7" s="293"/>
      <c r="QGZ7" s="293"/>
      <c r="QHA7" s="293"/>
      <c r="QHB7" s="293"/>
      <c r="QHC7" s="293"/>
      <c r="QHD7" s="293"/>
      <c r="QHE7" s="293"/>
      <c r="QHF7" s="293"/>
      <c r="QHG7" s="293"/>
      <c r="QHH7" s="293"/>
      <c r="QHI7" s="293"/>
      <c r="QHJ7" s="293"/>
      <c r="QHK7" s="293"/>
      <c r="QHL7" s="293"/>
      <c r="QHM7" s="293"/>
      <c r="QHN7" s="293"/>
      <c r="QHO7" s="293"/>
      <c r="QHP7" s="293"/>
      <c r="QHQ7" s="293"/>
      <c r="QHR7" s="293"/>
      <c r="QHS7" s="293"/>
      <c r="QHT7" s="293"/>
      <c r="QHU7" s="293"/>
      <c r="QHV7" s="293"/>
      <c r="QHW7" s="293"/>
      <c r="QHX7" s="293"/>
      <c r="QHY7" s="293"/>
      <c r="QHZ7" s="293"/>
      <c r="QIA7" s="293"/>
      <c r="QIB7" s="293"/>
      <c r="QIC7" s="293"/>
      <c r="QID7" s="293"/>
      <c r="QIE7" s="293"/>
      <c r="QIF7" s="293"/>
      <c r="QIG7" s="293"/>
      <c r="QIH7" s="293"/>
      <c r="QII7" s="293"/>
      <c r="QIJ7" s="293"/>
      <c r="QIK7" s="293"/>
      <c r="QIL7" s="293"/>
      <c r="QIM7" s="293"/>
      <c r="QIN7" s="293"/>
      <c r="QIO7" s="293"/>
      <c r="QIP7" s="293"/>
      <c r="QIQ7" s="293"/>
      <c r="QIR7" s="293"/>
      <c r="QIS7" s="293"/>
      <c r="QIT7" s="293"/>
      <c r="QIU7" s="293"/>
      <c r="QIV7" s="293"/>
      <c r="QIW7" s="293"/>
      <c r="QIX7" s="293"/>
      <c r="QIY7" s="293"/>
      <c r="QIZ7" s="293"/>
      <c r="QJA7" s="293"/>
      <c r="QJB7" s="293"/>
      <c r="QJC7" s="293"/>
      <c r="QJD7" s="293"/>
      <c r="QJE7" s="293"/>
      <c r="QJF7" s="293"/>
      <c r="QJG7" s="293"/>
      <c r="QJH7" s="293"/>
      <c r="QJI7" s="293"/>
      <c r="QJJ7" s="293"/>
      <c r="QJK7" s="293"/>
      <c r="QJL7" s="293"/>
      <c r="QJM7" s="293"/>
      <c r="QJN7" s="293"/>
      <c r="QJO7" s="293"/>
      <c r="QJP7" s="293"/>
      <c r="QJQ7" s="293"/>
      <c r="QJR7" s="293"/>
      <c r="QJS7" s="293"/>
      <c r="QJT7" s="293"/>
      <c r="QJU7" s="293"/>
      <c r="QJV7" s="293"/>
      <c r="QJW7" s="293"/>
      <c r="QJX7" s="293"/>
      <c r="QJY7" s="293"/>
      <c r="QJZ7" s="293"/>
      <c r="QKA7" s="293"/>
      <c r="QKB7" s="293"/>
      <c r="QKC7" s="293"/>
      <c r="QKD7" s="293"/>
      <c r="QKE7" s="293"/>
      <c r="QKF7" s="293"/>
      <c r="QKG7" s="293"/>
      <c r="QKH7" s="293"/>
      <c r="QKI7" s="293"/>
      <c r="QKJ7" s="293"/>
      <c r="QKK7" s="293"/>
      <c r="QKL7" s="293"/>
      <c r="QKM7" s="293"/>
      <c r="QKN7" s="293"/>
      <c r="QKO7" s="293"/>
      <c r="QKP7" s="293"/>
      <c r="QKQ7" s="293"/>
      <c r="QKR7" s="293"/>
      <c r="QKS7" s="293"/>
      <c r="QKT7" s="293"/>
      <c r="QKU7" s="293"/>
      <c r="QKV7" s="293"/>
      <c r="QKW7" s="293"/>
      <c r="QKX7" s="293"/>
      <c r="QKY7" s="293"/>
      <c r="QKZ7" s="293"/>
      <c r="QLA7" s="293"/>
      <c r="QLB7" s="293"/>
      <c r="QLC7" s="293"/>
      <c r="QLD7" s="293"/>
      <c r="QLE7" s="293"/>
      <c r="QLF7" s="293"/>
      <c r="QLG7" s="293"/>
      <c r="QLH7" s="293"/>
      <c r="QLI7" s="293"/>
      <c r="QLJ7" s="293"/>
      <c r="QLK7" s="293"/>
      <c r="QLL7" s="293"/>
      <c r="QLM7" s="293"/>
      <c r="QLN7" s="293"/>
      <c r="QLO7" s="293"/>
      <c r="QLP7" s="293"/>
      <c r="QLQ7" s="293"/>
      <c r="QLR7" s="293"/>
      <c r="QLS7" s="293"/>
      <c r="QLT7" s="293"/>
      <c r="QLU7" s="293"/>
      <c r="QLV7" s="293"/>
      <c r="QLW7" s="293"/>
      <c r="QLX7" s="293"/>
      <c r="QLY7" s="293"/>
      <c r="QLZ7" s="293"/>
      <c r="QMA7" s="293"/>
      <c r="QMB7" s="293"/>
      <c r="QMC7" s="293"/>
      <c r="QMD7" s="293"/>
      <c r="QME7" s="293"/>
      <c r="QMF7" s="293"/>
      <c r="QMG7" s="293"/>
      <c r="QMH7" s="293"/>
      <c r="QMI7" s="293"/>
      <c r="QMJ7" s="293"/>
      <c r="QMK7" s="293"/>
      <c r="QML7" s="293"/>
      <c r="QMM7" s="293"/>
      <c r="QMN7" s="293"/>
      <c r="QMO7" s="293"/>
      <c r="QMP7" s="293"/>
      <c r="QMQ7" s="293"/>
      <c r="QMR7" s="293"/>
      <c r="QMS7" s="293"/>
      <c r="QMT7" s="293"/>
      <c r="QMU7" s="293"/>
      <c r="QMV7" s="293"/>
      <c r="QMW7" s="293"/>
      <c r="QMX7" s="293"/>
      <c r="QMY7" s="293"/>
      <c r="QMZ7" s="293"/>
      <c r="QNA7" s="293"/>
      <c r="QNB7" s="293"/>
      <c r="QNC7" s="293"/>
      <c r="QND7" s="293"/>
      <c r="QNE7" s="293"/>
      <c r="QNF7" s="293"/>
      <c r="QNG7" s="293"/>
      <c r="QNH7" s="293"/>
      <c r="QNI7" s="293"/>
      <c r="QNJ7" s="293"/>
      <c r="QNK7" s="293"/>
      <c r="QNL7" s="293"/>
      <c r="QNM7" s="293"/>
      <c r="QNN7" s="293"/>
      <c r="QNO7" s="293"/>
      <c r="QNP7" s="293"/>
      <c r="QNQ7" s="293"/>
      <c r="QNR7" s="293"/>
      <c r="QNS7" s="293"/>
      <c r="QNT7" s="293"/>
      <c r="QNU7" s="293"/>
      <c r="QNV7" s="293"/>
      <c r="QNW7" s="293"/>
      <c r="QNX7" s="293"/>
      <c r="QNY7" s="293"/>
      <c r="QNZ7" s="293"/>
      <c r="QOA7" s="293"/>
      <c r="QOB7" s="293"/>
      <c r="QOC7" s="293"/>
      <c r="QOD7" s="293"/>
      <c r="QOE7" s="293"/>
      <c r="QOF7" s="293"/>
      <c r="QOG7" s="293"/>
      <c r="QOH7" s="293"/>
      <c r="QOI7" s="293"/>
      <c r="QOJ7" s="293"/>
      <c r="QOK7" s="293"/>
      <c r="QOL7" s="293"/>
      <c r="QOM7" s="293"/>
      <c r="QON7" s="293"/>
      <c r="QOO7" s="293"/>
      <c r="QOP7" s="293"/>
      <c r="QOQ7" s="293"/>
      <c r="QOR7" s="293"/>
      <c r="QOS7" s="293"/>
      <c r="QOT7" s="293"/>
      <c r="QOU7" s="293"/>
      <c r="QOV7" s="293"/>
      <c r="QOW7" s="293"/>
      <c r="QOX7" s="293"/>
      <c r="QOY7" s="293"/>
      <c r="QOZ7" s="293"/>
      <c r="QPA7" s="293"/>
      <c r="QPB7" s="293"/>
      <c r="QPC7" s="293"/>
      <c r="QPD7" s="293"/>
      <c r="QPE7" s="293"/>
      <c r="QPF7" s="293"/>
      <c r="QPG7" s="293"/>
      <c r="QPH7" s="293"/>
      <c r="QPI7" s="293"/>
      <c r="QPJ7" s="293"/>
      <c r="QPK7" s="293"/>
      <c r="QPL7" s="293"/>
      <c r="QPM7" s="293"/>
      <c r="QPN7" s="293"/>
      <c r="QPO7" s="293"/>
      <c r="QPP7" s="293"/>
      <c r="QPQ7" s="293"/>
      <c r="QPR7" s="293"/>
      <c r="QPS7" s="293"/>
      <c r="QPT7" s="293"/>
      <c r="QPU7" s="293"/>
      <c r="QPV7" s="293"/>
      <c r="QPW7" s="293"/>
      <c r="QPX7" s="293"/>
      <c r="QPY7" s="293"/>
      <c r="QPZ7" s="293"/>
      <c r="QQA7" s="293"/>
      <c r="QQB7" s="293"/>
      <c r="QQC7" s="293"/>
      <c r="QQD7" s="293"/>
      <c r="QQE7" s="293"/>
      <c r="QQF7" s="293"/>
      <c r="QQG7" s="293"/>
      <c r="QQH7" s="293"/>
      <c r="QQI7" s="293"/>
      <c r="QQJ7" s="293"/>
      <c r="QQK7" s="293"/>
      <c r="QQL7" s="293"/>
      <c r="QQM7" s="293"/>
      <c r="QQN7" s="293"/>
      <c r="QQO7" s="293"/>
      <c r="QQP7" s="293"/>
      <c r="QQQ7" s="293"/>
      <c r="QQR7" s="293"/>
      <c r="QQS7" s="293"/>
      <c r="QQT7" s="293"/>
      <c r="QQU7" s="293"/>
      <c r="QQV7" s="293"/>
      <c r="QQW7" s="293"/>
      <c r="QQX7" s="293"/>
      <c r="QQY7" s="293"/>
      <c r="QQZ7" s="293"/>
      <c r="QRA7" s="293"/>
      <c r="QRB7" s="293"/>
      <c r="QRC7" s="293"/>
      <c r="QRD7" s="293"/>
      <c r="QRE7" s="293"/>
      <c r="QRF7" s="293"/>
      <c r="QRG7" s="293"/>
      <c r="QRH7" s="293"/>
      <c r="QRI7" s="293"/>
      <c r="QRJ7" s="293"/>
      <c r="QRK7" s="293"/>
      <c r="QRL7" s="293"/>
      <c r="QRM7" s="293"/>
      <c r="QRN7" s="293"/>
      <c r="QRO7" s="293"/>
      <c r="QRP7" s="293"/>
      <c r="QRQ7" s="293"/>
      <c r="QRR7" s="293"/>
      <c r="QRS7" s="293"/>
      <c r="QRT7" s="293"/>
      <c r="QRU7" s="293"/>
      <c r="QRV7" s="293"/>
      <c r="QRW7" s="293"/>
      <c r="QRX7" s="293"/>
      <c r="QRY7" s="293"/>
      <c r="QRZ7" s="293"/>
      <c r="QSA7" s="293"/>
      <c r="QSB7" s="293"/>
      <c r="QSC7" s="293"/>
      <c r="QSD7" s="293"/>
      <c r="QSE7" s="293"/>
      <c r="QSF7" s="293"/>
      <c r="QSG7" s="293"/>
      <c r="QSH7" s="293"/>
      <c r="QSI7" s="293"/>
      <c r="QSJ7" s="293"/>
      <c r="QSK7" s="293"/>
      <c r="QSL7" s="293"/>
      <c r="QSM7" s="293"/>
      <c r="QSN7" s="293"/>
      <c r="QSO7" s="293"/>
      <c r="QSP7" s="293"/>
      <c r="QSQ7" s="293"/>
      <c r="QSR7" s="293"/>
      <c r="QSS7" s="293"/>
      <c r="QST7" s="293"/>
      <c r="QSU7" s="293"/>
      <c r="QSV7" s="293"/>
      <c r="QSW7" s="293"/>
      <c r="QSX7" s="293"/>
      <c r="QSY7" s="293"/>
      <c r="QSZ7" s="293"/>
      <c r="QTA7" s="293"/>
      <c r="QTB7" s="293"/>
      <c r="QTC7" s="293"/>
      <c r="QTD7" s="293"/>
      <c r="QTE7" s="293"/>
      <c r="QTF7" s="293"/>
      <c r="QTG7" s="293"/>
      <c r="QTH7" s="293"/>
      <c r="QTI7" s="293"/>
      <c r="QTJ7" s="293"/>
      <c r="QTK7" s="293"/>
      <c r="QTL7" s="293"/>
      <c r="QTM7" s="293"/>
      <c r="QTN7" s="293"/>
      <c r="QTO7" s="293"/>
      <c r="QTP7" s="293"/>
      <c r="QTQ7" s="293"/>
      <c r="QTR7" s="293"/>
      <c r="QTS7" s="293"/>
      <c r="QTT7" s="293"/>
      <c r="QTU7" s="293"/>
      <c r="QTV7" s="293"/>
      <c r="QTW7" s="293"/>
      <c r="QTX7" s="293"/>
      <c r="QTY7" s="293"/>
      <c r="QTZ7" s="293"/>
      <c r="QUA7" s="293"/>
      <c r="QUB7" s="293"/>
      <c r="QUC7" s="293"/>
      <c r="QUD7" s="293"/>
      <c r="QUE7" s="293"/>
      <c r="QUF7" s="293"/>
      <c r="QUG7" s="293"/>
      <c r="QUH7" s="293"/>
      <c r="QUI7" s="293"/>
      <c r="QUJ7" s="293"/>
      <c r="QUK7" s="293"/>
      <c r="QUL7" s="293"/>
      <c r="QUM7" s="293"/>
      <c r="QUN7" s="293"/>
      <c r="QUO7" s="293"/>
      <c r="QUP7" s="293"/>
      <c r="QUQ7" s="293"/>
      <c r="QUR7" s="293"/>
      <c r="QUS7" s="293"/>
      <c r="QUT7" s="293"/>
      <c r="QUU7" s="293"/>
      <c r="QUV7" s="293"/>
      <c r="QUW7" s="293"/>
      <c r="QUX7" s="293"/>
      <c r="QUY7" s="293"/>
      <c r="QUZ7" s="293"/>
      <c r="QVA7" s="293"/>
      <c r="QVB7" s="293"/>
      <c r="QVC7" s="293"/>
      <c r="QVD7" s="293"/>
      <c r="QVE7" s="293"/>
      <c r="QVF7" s="293"/>
      <c r="QVG7" s="293"/>
      <c r="QVH7" s="293"/>
      <c r="QVI7" s="293"/>
      <c r="QVJ7" s="293"/>
      <c r="QVK7" s="293"/>
      <c r="QVL7" s="293"/>
      <c r="QVM7" s="293"/>
      <c r="QVN7" s="293"/>
      <c r="QVO7" s="293"/>
      <c r="QVP7" s="293"/>
      <c r="QVQ7" s="293"/>
      <c r="QVR7" s="293"/>
      <c r="QVS7" s="293"/>
      <c r="QVT7" s="293"/>
      <c r="QVU7" s="293"/>
      <c r="QVV7" s="293"/>
      <c r="QVW7" s="293"/>
      <c r="QVX7" s="293"/>
      <c r="QVY7" s="293"/>
      <c r="QVZ7" s="293"/>
      <c r="QWA7" s="293"/>
      <c r="QWB7" s="293"/>
      <c r="QWC7" s="293"/>
      <c r="QWD7" s="293"/>
      <c r="QWE7" s="293"/>
      <c r="QWF7" s="293"/>
      <c r="QWG7" s="293"/>
      <c r="QWH7" s="293"/>
      <c r="QWI7" s="293"/>
      <c r="QWJ7" s="293"/>
      <c r="QWK7" s="293"/>
      <c r="QWL7" s="293"/>
      <c r="QWM7" s="293"/>
      <c r="QWN7" s="293"/>
      <c r="QWO7" s="293"/>
      <c r="QWP7" s="293"/>
      <c r="QWQ7" s="293"/>
      <c r="QWR7" s="293"/>
      <c r="QWS7" s="293"/>
      <c r="QWT7" s="293"/>
      <c r="QWU7" s="293"/>
      <c r="QWV7" s="293"/>
      <c r="QWW7" s="293"/>
      <c r="QWX7" s="293"/>
      <c r="QWY7" s="293"/>
      <c r="QWZ7" s="293"/>
      <c r="QXA7" s="293"/>
      <c r="QXB7" s="293"/>
      <c r="QXC7" s="293"/>
      <c r="QXD7" s="293"/>
      <c r="QXE7" s="293"/>
      <c r="QXF7" s="293"/>
      <c r="QXG7" s="293"/>
      <c r="QXH7" s="293"/>
      <c r="QXI7" s="293"/>
      <c r="QXJ7" s="293"/>
      <c r="QXK7" s="293"/>
      <c r="QXL7" s="293"/>
      <c r="QXM7" s="293"/>
      <c r="QXN7" s="293"/>
      <c r="QXO7" s="293"/>
      <c r="QXP7" s="293"/>
      <c r="QXQ7" s="293"/>
      <c r="QXR7" s="293"/>
      <c r="QXS7" s="293"/>
      <c r="QXT7" s="293"/>
      <c r="QXU7" s="293"/>
      <c r="QXV7" s="293"/>
      <c r="QXW7" s="293"/>
      <c r="QXX7" s="293"/>
      <c r="QXY7" s="293"/>
      <c r="QXZ7" s="293"/>
      <c r="QYA7" s="293"/>
      <c r="QYB7" s="293"/>
      <c r="QYC7" s="293"/>
      <c r="QYD7" s="293"/>
      <c r="QYE7" s="293"/>
      <c r="QYF7" s="293"/>
      <c r="QYG7" s="293"/>
      <c r="QYH7" s="293"/>
      <c r="QYI7" s="293"/>
      <c r="QYJ7" s="293"/>
      <c r="QYK7" s="293"/>
      <c r="QYL7" s="293"/>
      <c r="QYM7" s="293"/>
      <c r="QYN7" s="293"/>
      <c r="QYO7" s="293"/>
      <c r="QYP7" s="293"/>
      <c r="QYQ7" s="293"/>
      <c r="QYR7" s="293"/>
      <c r="QYS7" s="293"/>
      <c r="QYT7" s="293"/>
      <c r="QYU7" s="293"/>
      <c r="QYV7" s="293"/>
      <c r="QYW7" s="293"/>
      <c r="QYX7" s="293"/>
      <c r="QYY7" s="293"/>
      <c r="QYZ7" s="293"/>
      <c r="QZA7" s="293"/>
      <c r="QZB7" s="293"/>
      <c r="QZC7" s="293"/>
      <c r="QZD7" s="293"/>
      <c r="QZE7" s="293"/>
      <c r="QZF7" s="293"/>
      <c r="QZG7" s="293"/>
      <c r="QZH7" s="293"/>
      <c r="QZI7" s="293"/>
      <c r="QZJ7" s="293"/>
      <c r="QZK7" s="293"/>
      <c r="QZL7" s="293"/>
      <c r="QZM7" s="293"/>
      <c r="QZN7" s="293"/>
      <c r="QZO7" s="293"/>
      <c r="QZP7" s="293"/>
      <c r="QZQ7" s="293"/>
      <c r="QZR7" s="293"/>
      <c r="QZS7" s="293"/>
      <c r="QZT7" s="293"/>
      <c r="QZU7" s="293"/>
      <c r="QZV7" s="293"/>
      <c r="QZW7" s="293"/>
      <c r="QZX7" s="293"/>
      <c r="QZY7" s="293"/>
      <c r="QZZ7" s="293"/>
      <c r="RAA7" s="293"/>
      <c r="RAB7" s="293"/>
      <c r="RAC7" s="293"/>
      <c r="RAD7" s="293"/>
      <c r="RAE7" s="293"/>
      <c r="RAF7" s="293"/>
      <c r="RAG7" s="293"/>
      <c r="RAH7" s="293"/>
      <c r="RAI7" s="293"/>
      <c r="RAJ7" s="293"/>
      <c r="RAK7" s="293"/>
      <c r="RAL7" s="293"/>
      <c r="RAM7" s="293"/>
      <c r="RAN7" s="293"/>
      <c r="RAO7" s="293"/>
      <c r="RAP7" s="293"/>
      <c r="RAQ7" s="293"/>
      <c r="RAR7" s="293"/>
      <c r="RAS7" s="293"/>
      <c r="RAT7" s="293"/>
      <c r="RAU7" s="293"/>
      <c r="RAV7" s="293"/>
      <c r="RAW7" s="293"/>
      <c r="RAX7" s="293"/>
      <c r="RAY7" s="293"/>
      <c r="RAZ7" s="293"/>
      <c r="RBA7" s="293"/>
      <c r="RBB7" s="293"/>
      <c r="RBC7" s="293"/>
      <c r="RBD7" s="293"/>
      <c r="RBE7" s="293"/>
      <c r="RBF7" s="293"/>
      <c r="RBG7" s="293"/>
      <c r="RBH7" s="293"/>
      <c r="RBI7" s="293"/>
      <c r="RBJ7" s="293"/>
      <c r="RBK7" s="293"/>
      <c r="RBL7" s="293"/>
      <c r="RBM7" s="293"/>
      <c r="RBN7" s="293"/>
      <c r="RBO7" s="293"/>
      <c r="RBP7" s="293"/>
      <c r="RBQ7" s="293"/>
      <c r="RBR7" s="293"/>
      <c r="RBS7" s="293"/>
      <c r="RBT7" s="293"/>
      <c r="RBU7" s="293"/>
      <c r="RBV7" s="293"/>
      <c r="RBW7" s="293"/>
      <c r="RBX7" s="293"/>
      <c r="RBY7" s="293"/>
      <c r="RBZ7" s="293"/>
      <c r="RCA7" s="293"/>
      <c r="RCB7" s="293"/>
      <c r="RCC7" s="293"/>
      <c r="RCD7" s="293"/>
      <c r="RCE7" s="293"/>
      <c r="RCF7" s="293"/>
      <c r="RCG7" s="293"/>
      <c r="RCH7" s="293"/>
      <c r="RCI7" s="293"/>
      <c r="RCJ7" s="293"/>
      <c r="RCK7" s="293"/>
      <c r="RCL7" s="293"/>
      <c r="RCM7" s="293"/>
      <c r="RCN7" s="293"/>
      <c r="RCO7" s="293"/>
      <c r="RCP7" s="293"/>
      <c r="RCQ7" s="293"/>
      <c r="RCR7" s="293"/>
      <c r="RCS7" s="293"/>
      <c r="RCT7" s="293"/>
      <c r="RCU7" s="293"/>
      <c r="RCV7" s="293"/>
      <c r="RCW7" s="293"/>
      <c r="RCX7" s="293"/>
      <c r="RCY7" s="293"/>
      <c r="RCZ7" s="293"/>
      <c r="RDA7" s="293"/>
      <c r="RDB7" s="293"/>
      <c r="RDC7" s="293"/>
      <c r="RDD7" s="293"/>
      <c r="RDE7" s="293"/>
      <c r="RDF7" s="293"/>
      <c r="RDG7" s="293"/>
      <c r="RDH7" s="293"/>
      <c r="RDI7" s="293"/>
      <c r="RDJ7" s="293"/>
      <c r="RDK7" s="293"/>
      <c r="RDL7" s="293"/>
      <c r="RDM7" s="293"/>
      <c r="RDN7" s="293"/>
      <c r="RDO7" s="293"/>
      <c r="RDP7" s="293"/>
      <c r="RDQ7" s="293"/>
      <c r="RDR7" s="293"/>
      <c r="RDS7" s="293"/>
      <c r="RDT7" s="293"/>
      <c r="RDU7" s="293"/>
      <c r="RDV7" s="293"/>
      <c r="RDW7" s="293"/>
      <c r="RDX7" s="293"/>
      <c r="RDY7" s="293"/>
      <c r="RDZ7" s="293"/>
      <c r="REA7" s="293"/>
      <c r="REB7" s="293"/>
      <c r="REC7" s="293"/>
      <c r="RED7" s="293"/>
      <c r="REE7" s="293"/>
      <c r="REF7" s="293"/>
      <c r="REG7" s="293"/>
      <c r="REH7" s="293"/>
      <c r="REI7" s="293"/>
      <c r="REJ7" s="293"/>
      <c r="REK7" s="293"/>
      <c r="REL7" s="293"/>
      <c r="REM7" s="293"/>
      <c r="REN7" s="293"/>
      <c r="REO7" s="293"/>
      <c r="REP7" s="293"/>
      <c r="REQ7" s="293"/>
      <c r="RER7" s="293"/>
      <c r="RES7" s="293"/>
      <c r="RET7" s="293"/>
      <c r="REU7" s="293"/>
      <c r="REV7" s="293"/>
      <c r="REW7" s="293"/>
      <c r="REX7" s="293"/>
      <c r="REY7" s="293"/>
      <c r="REZ7" s="293"/>
      <c r="RFA7" s="293"/>
      <c r="RFB7" s="293"/>
      <c r="RFC7" s="293"/>
      <c r="RFD7" s="293"/>
      <c r="RFE7" s="293"/>
      <c r="RFF7" s="293"/>
      <c r="RFG7" s="293"/>
      <c r="RFH7" s="293"/>
      <c r="RFI7" s="293"/>
      <c r="RFJ7" s="293"/>
      <c r="RFK7" s="293"/>
      <c r="RFL7" s="293"/>
      <c r="RFM7" s="293"/>
      <c r="RFN7" s="293"/>
      <c r="RFO7" s="293"/>
      <c r="RFP7" s="293"/>
      <c r="RFQ7" s="293"/>
      <c r="RFR7" s="293"/>
      <c r="RFS7" s="293"/>
      <c r="RFT7" s="293"/>
      <c r="RFU7" s="293"/>
      <c r="RFV7" s="293"/>
      <c r="RFW7" s="293"/>
      <c r="RFX7" s="293"/>
      <c r="RFY7" s="293"/>
      <c r="RFZ7" s="293"/>
      <c r="RGA7" s="293"/>
      <c r="RGB7" s="293"/>
      <c r="RGC7" s="293"/>
      <c r="RGD7" s="293"/>
      <c r="RGE7" s="293"/>
      <c r="RGF7" s="293"/>
      <c r="RGG7" s="293"/>
      <c r="RGH7" s="293"/>
      <c r="RGI7" s="293"/>
      <c r="RGJ7" s="293"/>
      <c r="RGK7" s="293"/>
      <c r="RGL7" s="293"/>
      <c r="RGM7" s="293"/>
      <c r="RGN7" s="293"/>
      <c r="RGO7" s="293"/>
      <c r="RGP7" s="293"/>
      <c r="RGQ7" s="293"/>
      <c r="RGR7" s="293"/>
      <c r="RGS7" s="293"/>
      <c r="RGT7" s="293"/>
      <c r="RGU7" s="293"/>
      <c r="RGV7" s="293"/>
      <c r="RGW7" s="293"/>
      <c r="RGX7" s="293"/>
      <c r="RGY7" s="293"/>
      <c r="RGZ7" s="293"/>
      <c r="RHA7" s="293"/>
      <c r="RHB7" s="293"/>
      <c r="RHC7" s="293"/>
      <c r="RHD7" s="293"/>
      <c r="RHE7" s="293"/>
      <c r="RHF7" s="293"/>
      <c r="RHG7" s="293"/>
      <c r="RHH7" s="293"/>
      <c r="RHI7" s="293"/>
      <c r="RHJ7" s="293"/>
      <c r="RHK7" s="293"/>
      <c r="RHL7" s="293"/>
      <c r="RHM7" s="293"/>
      <c r="RHN7" s="293"/>
      <c r="RHO7" s="293"/>
      <c r="RHP7" s="293"/>
      <c r="RHQ7" s="293"/>
      <c r="RHR7" s="293"/>
      <c r="RHS7" s="293"/>
      <c r="RHT7" s="293"/>
      <c r="RHU7" s="293"/>
      <c r="RHV7" s="293"/>
      <c r="RHW7" s="293"/>
      <c r="RHX7" s="293"/>
      <c r="RHY7" s="293"/>
      <c r="RHZ7" s="293"/>
      <c r="RIA7" s="293"/>
      <c r="RIB7" s="293"/>
      <c r="RIC7" s="293"/>
      <c r="RID7" s="293"/>
      <c r="RIE7" s="293"/>
      <c r="RIF7" s="293"/>
      <c r="RIG7" s="293"/>
      <c r="RIH7" s="293"/>
      <c r="RII7" s="293"/>
      <c r="RIJ7" s="293"/>
      <c r="RIK7" s="293"/>
      <c r="RIL7" s="293"/>
      <c r="RIM7" s="293"/>
      <c r="RIN7" s="293"/>
      <c r="RIO7" s="293"/>
      <c r="RIP7" s="293"/>
      <c r="RIQ7" s="293"/>
      <c r="RIR7" s="293"/>
      <c r="RIS7" s="293"/>
      <c r="RIT7" s="293"/>
      <c r="RIU7" s="293"/>
      <c r="RIV7" s="293"/>
      <c r="RIW7" s="293"/>
      <c r="RIX7" s="293"/>
      <c r="RIY7" s="293"/>
      <c r="RIZ7" s="293"/>
      <c r="RJA7" s="293"/>
      <c r="RJB7" s="293"/>
      <c r="RJC7" s="293"/>
      <c r="RJD7" s="293"/>
      <c r="RJE7" s="293"/>
      <c r="RJF7" s="293"/>
      <c r="RJG7" s="293"/>
      <c r="RJH7" s="293"/>
      <c r="RJI7" s="293"/>
      <c r="RJJ7" s="293"/>
      <c r="RJK7" s="293"/>
      <c r="RJL7" s="293"/>
      <c r="RJM7" s="293"/>
      <c r="RJN7" s="293"/>
      <c r="RJO7" s="293"/>
      <c r="RJP7" s="293"/>
      <c r="RJQ7" s="293"/>
      <c r="RJR7" s="293"/>
      <c r="RJS7" s="293"/>
      <c r="RJT7" s="293"/>
      <c r="RJU7" s="293"/>
      <c r="RJV7" s="293"/>
      <c r="RJW7" s="293"/>
      <c r="RJX7" s="293"/>
      <c r="RJY7" s="293"/>
      <c r="RJZ7" s="293"/>
      <c r="RKA7" s="293"/>
      <c r="RKB7" s="293"/>
      <c r="RKC7" s="293"/>
      <c r="RKD7" s="293"/>
      <c r="RKE7" s="293"/>
      <c r="RKF7" s="293"/>
      <c r="RKG7" s="293"/>
      <c r="RKH7" s="293"/>
      <c r="RKI7" s="293"/>
      <c r="RKJ7" s="293"/>
      <c r="RKK7" s="293"/>
      <c r="RKL7" s="293"/>
      <c r="RKM7" s="293"/>
      <c r="RKN7" s="293"/>
      <c r="RKO7" s="293"/>
      <c r="RKP7" s="293"/>
      <c r="RKQ7" s="293"/>
      <c r="RKR7" s="293"/>
      <c r="RKS7" s="293"/>
      <c r="RKT7" s="293"/>
      <c r="RKU7" s="293"/>
      <c r="RKV7" s="293"/>
      <c r="RKW7" s="293"/>
      <c r="RKX7" s="293"/>
      <c r="RKY7" s="293"/>
      <c r="RKZ7" s="293"/>
      <c r="RLA7" s="293"/>
      <c r="RLB7" s="293"/>
      <c r="RLC7" s="293"/>
      <c r="RLD7" s="293"/>
      <c r="RLE7" s="293"/>
      <c r="RLF7" s="293"/>
      <c r="RLG7" s="293"/>
      <c r="RLH7" s="293"/>
      <c r="RLI7" s="293"/>
      <c r="RLJ7" s="293"/>
      <c r="RLK7" s="293"/>
      <c r="RLL7" s="293"/>
      <c r="RLM7" s="293"/>
      <c r="RLN7" s="293"/>
      <c r="RLO7" s="293"/>
      <c r="RLP7" s="293"/>
      <c r="RLQ7" s="293"/>
      <c r="RLR7" s="293"/>
      <c r="RLS7" s="293"/>
      <c r="RLT7" s="293"/>
      <c r="RLU7" s="293"/>
      <c r="RLV7" s="293"/>
      <c r="RLW7" s="293"/>
      <c r="RLX7" s="293"/>
      <c r="RLY7" s="293"/>
      <c r="RLZ7" s="293"/>
      <c r="RMA7" s="293"/>
      <c r="RMB7" s="293"/>
      <c r="RMC7" s="293"/>
      <c r="RMD7" s="293"/>
      <c r="RME7" s="293"/>
      <c r="RMF7" s="293"/>
      <c r="RMG7" s="293"/>
      <c r="RMH7" s="293"/>
      <c r="RMI7" s="293"/>
      <c r="RMJ7" s="293"/>
      <c r="RMK7" s="293"/>
      <c r="RML7" s="293"/>
      <c r="RMM7" s="293"/>
      <c r="RMN7" s="293"/>
      <c r="RMO7" s="293"/>
      <c r="RMP7" s="293"/>
      <c r="RMQ7" s="293"/>
      <c r="RMR7" s="293"/>
      <c r="RMS7" s="293"/>
      <c r="RMT7" s="293"/>
      <c r="RMU7" s="293"/>
      <c r="RMV7" s="293"/>
      <c r="RMW7" s="293"/>
      <c r="RMX7" s="293"/>
      <c r="RMY7" s="293"/>
      <c r="RMZ7" s="293"/>
      <c r="RNA7" s="293"/>
      <c r="RNB7" s="293"/>
      <c r="RNC7" s="293"/>
      <c r="RND7" s="293"/>
      <c r="RNE7" s="293"/>
      <c r="RNF7" s="293"/>
      <c r="RNG7" s="293"/>
      <c r="RNH7" s="293"/>
      <c r="RNI7" s="293"/>
      <c r="RNJ7" s="293"/>
      <c r="RNK7" s="293"/>
      <c r="RNL7" s="293"/>
      <c r="RNM7" s="293"/>
      <c r="RNN7" s="293"/>
      <c r="RNO7" s="293"/>
      <c r="RNP7" s="293"/>
      <c r="RNQ7" s="293"/>
      <c r="RNR7" s="293"/>
      <c r="RNS7" s="293"/>
      <c r="RNT7" s="293"/>
      <c r="RNU7" s="293"/>
      <c r="RNV7" s="293"/>
      <c r="RNW7" s="293"/>
      <c r="RNX7" s="293"/>
      <c r="RNY7" s="293"/>
      <c r="RNZ7" s="293"/>
      <c r="ROA7" s="293"/>
      <c r="ROB7" s="293"/>
      <c r="ROC7" s="293"/>
      <c r="ROD7" s="293"/>
      <c r="ROE7" s="293"/>
      <c r="ROF7" s="293"/>
      <c r="ROG7" s="293"/>
      <c r="ROH7" s="293"/>
      <c r="ROI7" s="293"/>
      <c r="ROJ7" s="293"/>
      <c r="ROK7" s="293"/>
      <c r="ROL7" s="293"/>
      <c r="ROM7" s="293"/>
      <c r="RON7" s="293"/>
      <c r="ROO7" s="293"/>
      <c r="ROP7" s="293"/>
      <c r="ROQ7" s="293"/>
      <c r="ROR7" s="293"/>
      <c r="ROS7" s="293"/>
      <c r="ROT7" s="293"/>
      <c r="ROU7" s="293"/>
      <c r="ROV7" s="293"/>
      <c r="ROW7" s="293"/>
      <c r="ROX7" s="293"/>
      <c r="ROY7" s="293"/>
      <c r="ROZ7" s="293"/>
      <c r="RPA7" s="293"/>
      <c r="RPB7" s="293"/>
      <c r="RPC7" s="293"/>
      <c r="RPD7" s="293"/>
      <c r="RPE7" s="293"/>
      <c r="RPF7" s="293"/>
      <c r="RPG7" s="293"/>
      <c r="RPH7" s="293"/>
      <c r="RPI7" s="293"/>
      <c r="RPJ7" s="293"/>
      <c r="RPK7" s="293"/>
      <c r="RPL7" s="293"/>
      <c r="RPM7" s="293"/>
      <c r="RPN7" s="293"/>
      <c r="RPO7" s="293"/>
      <c r="RPP7" s="293"/>
      <c r="RPQ7" s="293"/>
      <c r="RPR7" s="293"/>
      <c r="RPS7" s="293"/>
      <c r="RPT7" s="293"/>
      <c r="RPU7" s="293"/>
      <c r="RPV7" s="293"/>
      <c r="RPW7" s="293"/>
      <c r="RPX7" s="293"/>
      <c r="RPY7" s="293"/>
      <c r="RPZ7" s="293"/>
      <c r="RQA7" s="293"/>
      <c r="RQB7" s="293"/>
      <c r="RQC7" s="293"/>
      <c r="RQD7" s="293"/>
      <c r="RQE7" s="293"/>
      <c r="RQF7" s="293"/>
      <c r="RQG7" s="293"/>
      <c r="RQH7" s="293"/>
      <c r="RQI7" s="293"/>
      <c r="RQJ7" s="293"/>
      <c r="RQK7" s="293"/>
      <c r="RQL7" s="293"/>
      <c r="RQM7" s="293"/>
      <c r="RQN7" s="293"/>
      <c r="RQO7" s="293"/>
      <c r="RQP7" s="293"/>
      <c r="RQQ7" s="293"/>
      <c r="RQR7" s="293"/>
      <c r="RQS7" s="293"/>
      <c r="RQT7" s="293"/>
      <c r="RQU7" s="293"/>
      <c r="RQV7" s="293"/>
      <c r="RQW7" s="293"/>
      <c r="RQX7" s="293"/>
      <c r="RQY7" s="293"/>
      <c r="RQZ7" s="293"/>
      <c r="RRA7" s="293"/>
      <c r="RRB7" s="293"/>
      <c r="RRC7" s="293"/>
      <c r="RRD7" s="293"/>
      <c r="RRE7" s="293"/>
      <c r="RRF7" s="293"/>
      <c r="RRG7" s="293"/>
      <c r="RRH7" s="293"/>
      <c r="RRI7" s="293"/>
      <c r="RRJ7" s="293"/>
      <c r="RRK7" s="293"/>
      <c r="RRL7" s="293"/>
      <c r="RRM7" s="293"/>
      <c r="RRN7" s="293"/>
      <c r="RRO7" s="293"/>
      <c r="RRP7" s="293"/>
      <c r="RRQ7" s="293"/>
      <c r="RRR7" s="293"/>
      <c r="RRS7" s="293"/>
      <c r="RRT7" s="293"/>
      <c r="RRU7" s="293"/>
      <c r="RRV7" s="293"/>
      <c r="RRW7" s="293"/>
      <c r="RRX7" s="293"/>
      <c r="RRY7" s="293"/>
      <c r="RRZ7" s="293"/>
      <c r="RSA7" s="293"/>
      <c r="RSB7" s="293"/>
      <c r="RSC7" s="293"/>
      <c r="RSD7" s="293"/>
      <c r="RSE7" s="293"/>
      <c r="RSF7" s="293"/>
      <c r="RSG7" s="293"/>
      <c r="RSH7" s="293"/>
      <c r="RSI7" s="293"/>
      <c r="RSJ7" s="293"/>
      <c r="RSK7" s="293"/>
      <c r="RSL7" s="293"/>
      <c r="RSM7" s="293"/>
      <c r="RSN7" s="293"/>
      <c r="RSO7" s="293"/>
      <c r="RSP7" s="293"/>
      <c r="RSQ7" s="293"/>
      <c r="RSR7" s="293"/>
      <c r="RSS7" s="293"/>
      <c r="RST7" s="293"/>
      <c r="RSU7" s="293"/>
      <c r="RSV7" s="293"/>
      <c r="RSW7" s="293"/>
      <c r="RSX7" s="293"/>
      <c r="RSY7" s="293"/>
      <c r="RSZ7" s="293"/>
      <c r="RTA7" s="293"/>
      <c r="RTB7" s="293"/>
      <c r="RTC7" s="293"/>
      <c r="RTD7" s="293"/>
      <c r="RTE7" s="293"/>
      <c r="RTF7" s="293"/>
      <c r="RTG7" s="293"/>
      <c r="RTH7" s="293"/>
      <c r="RTI7" s="293"/>
      <c r="RTJ7" s="293"/>
      <c r="RTK7" s="293"/>
      <c r="RTL7" s="293"/>
      <c r="RTM7" s="293"/>
      <c r="RTN7" s="293"/>
      <c r="RTO7" s="293"/>
      <c r="RTP7" s="293"/>
      <c r="RTQ7" s="293"/>
      <c r="RTR7" s="293"/>
      <c r="RTS7" s="293"/>
      <c r="RTT7" s="293"/>
      <c r="RTU7" s="293"/>
      <c r="RTV7" s="293"/>
      <c r="RTW7" s="293"/>
      <c r="RTX7" s="293"/>
      <c r="RTY7" s="293"/>
      <c r="RTZ7" s="293"/>
      <c r="RUA7" s="293"/>
      <c r="RUB7" s="293"/>
      <c r="RUC7" s="293"/>
      <c r="RUD7" s="293"/>
      <c r="RUE7" s="293"/>
      <c r="RUF7" s="293"/>
      <c r="RUG7" s="293"/>
      <c r="RUH7" s="293"/>
      <c r="RUI7" s="293"/>
      <c r="RUJ7" s="293"/>
      <c r="RUK7" s="293"/>
      <c r="RUL7" s="293"/>
      <c r="RUM7" s="293"/>
      <c r="RUN7" s="293"/>
      <c r="RUO7" s="293"/>
      <c r="RUP7" s="293"/>
      <c r="RUQ7" s="293"/>
      <c r="RUR7" s="293"/>
      <c r="RUS7" s="293"/>
      <c r="RUT7" s="293"/>
      <c r="RUU7" s="293"/>
      <c r="RUV7" s="293"/>
      <c r="RUW7" s="293"/>
      <c r="RUX7" s="293"/>
      <c r="RUY7" s="293"/>
      <c r="RUZ7" s="293"/>
      <c r="RVA7" s="293"/>
      <c r="RVB7" s="293"/>
      <c r="RVC7" s="293"/>
      <c r="RVD7" s="293"/>
      <c r="RVE7" s="293"/>
      <c r="RVF7" s="293"/>
      <c r="RVG7" s="293"/>
      <c r="RVH7" s="293"/>
      <c r="RVI7" s="293"/>
      <c r="RVJ7" s="293"/>
      <c r="RVK7" s="293"/>
      <c r="RVL7" s="293"/>
      <c r="RVM7" s="293"/>
      <c r="RVN7" s="293"/>
      <c r="RVO7" s="293"/>
      <c r="RVP7" s="293"/>
      <c r="RVQ7" s="293"/>
      <c r="RVR7" s="293"/>
      <c r="RVS7" s="293"/>
      <c r="RVT7" s="293"/>
      <c r="RVU7" s="293"/>
      <c r="RVV7" s="293"/>
      <c r="RVW7" s="293"/>
      <c r="RVX7" s="293"/>
      <c r="RVY7" s="293"/>
      <c r="RVZ7" s="293"/>
      <c r="RWA7" s="293"/>
      <c r="RWB7" s="293"/>
      <c r="RWC7" s="293"/>
      <c r="RWD7" s="293"/>
      <c r="RWE7" s="293"/>
      <c r="RWF7" s="293"/>
      <c r="RWG7" s="293"/>
      <c r="RWH7" s="293"/>
      <c r="RWI7" s="293"/>
      <c r="RWJ7" s="293"/>
      <c r="RWK7" s="293"/>
      <c r="RWL7" s="293"/>
      <c r="RWM7" s="293"/>
      <c r="RWN7" s="293"/>
      <c r="RWO7" s="293"/>
      <c r="RWP7" s="293"/>
      <c r="RWQ7" s="293"/>
      <c r="RWR7" s="293"/>
      <c r="RWS7" s="293"/>
      <c r="RWT7" s="293"/>
      <c r="RWU7" s="293"/>
      <c r="RWV7" s="293"/>
      <c r="RWW7" s="293"/>
      <c r="RWX7" s="293"/>
      <c r="RWY7" s="293"/>
      <c r="RWZ7" s="293"/>
      <c r="RXA7" s="293"/>
      <c r="RXB7" s="293"/>
      <c r="RXC7" s="293"/>
      <c r="RXD7" s="293"/>
      <c r="RXE7" s="293"/>
      <c r="RXF7" s="293"/>
      <c r="RXG7" s="293"/>
      <c r="RXH7" s="293"/>
      <c r="RXI7" s="293"/>
      <c r="RXJ7" s="293"/>
      <c r="RXK7" s="293"/>
      <c r="RXL7" s="293"/>
      <c r="RXM7" s="293"/>
      <c r="RXN7" s="293"/>
      <c r="RXO7" s="293"/>
      <c r="RXP7" s="293"/>
      <c r="RXQ7" s="293"/>
      <c r="RXR7" s="293"/>
      <c r="RXS7" s="293"/>
      <c r="RXT7" s="293"/>
      <c r="RXU7" s="293"/>
      <c r="RXV7" s="293"/>
      <c r="RXW7" s="293"/>
      <c r="RXX7" s="293"/>
      <c r="RXY7" s="293"/>
      <c r="RXZ7" s="293"/>
      <c r="RYA7" s="293"/>
      <c r="RYB7" s="293"/>
      <c r="RYC7" s="293"/>
      <c r="RYD7" s="293"/>
      <c r="RYE7" s="293"/>
      <c r="RYF7" s="293"/>
      <c r="RYG7" s="293"/>
      <c r="RYH7" s="293"/>
      <c r="RYI7" s="293"/>
      <c r="RYJ7" s="293"/>
      <c r="RYK7" s="293"/>
      <c r="RYL7" s="293"/>
      <c r="RYM7" s="293"/>
      <c r="RYN7" s="293"/>
      <c r="RYO7" s="293"/>
      <c r="RYP7" s="293"/>
      <c r="RYQ7" s="293"/>
      <c r="RYR7" s="293"/>
      <c r="RYS7" s="293"/>
      <c r="RYT7" s="293"/>
      <c r="RYU7" s="293"/>
      <c r="RYV7" s="293"/>
      <c r="RYW7" s="293"/>
      <c r="RYX7" s="293"/>
      <c r="RYY7" s="293"/>
      <c r="RYZ7" s="293"/>
      <c r="RZA7" s="293"/>
      <c r="RZB7" s="293"/>
      <c r="RZC7" s="293"/>
      <c r="RZD7" s="293"/>
      <c r="RZE7" s="293"/>
      <c r="RZF7" s="293"/>
      <c r="RZG7" s="293"/>
      <c r="RZH7" s="293"/>
      <c r="RZI7" s="293"/>
      <c r="RZJ7" s="293"/>
      <c r="RZK7" s="293"/>
      <c r="RZL7" s="293"/>
      <c r="RZM7" s="293"/>
      <c r="RZN7" s="293"/>
      <c r="RZO7" s="293"/>
      <c r="RZP7" s="293"/>
      <c r="RZQ7" s="293"/>
      <c r="RZR7" s="293"/>
      <c r="RZS7" s="293"/>
      <c r="RZT7" s="293"/>
      <c r="RZU7" s="293"/>
      <c r="RZV7" s="293"/>
      <c r="RZW7" s="293"/>
      <c r="RZX7" s="293"/>
      <c r="RZY7" s="293"/>
      <c r="RZZ7" s="293"/>
      <c r="SAA7" s="293"/>
      <c r="SAB7" s="293"/>
      <c r="SAC7" s="293"/>
      <c r="SAD7" s="293"/>
      <c r="SAE7" s="293"/>
      <c r="SAF7" s="293"/>
      <c r="SAG7" s="293"/>
      <c r="SAH7" s="293"/>
      <c r="SAI7" s="293"/>
      <c r="SAJ7" s="293"/>
      <c r="SAK7" s="293"/>
      <c r="SAL7" s="293"/>
      <c r="SAM7" s="293"/>
      <c r="SAN7" s="293"/>
      <c r="SAO7" s="293"/>
      <c r="SAP7" s="293"/>
      <c r="SAQ7" s="293"/>
      <c r="SAR7" s="293"/>
      <c r="SAS7" s="293"/>
      <c r="SAT7" s="293"/>
      <c r="SAU7" s="293"/>
      <c r="SAV7" s="293"/>
      <c r="SAW7" s="293"/>
      <c r="SAX7" s="293"/>
      <c r="SAY7" s="293"/>
      <c r="SAZ7" s="293"/>
      <c r="SBA7" s="293"/>
      <c r="SBB7" s="293"/>
      <c r="SBC7" s="293"/>
      <c r="SBD7" s="293"/>
      <c r="SBE7" s="293"/>
      <c r="SBF7" s="293"/>
      <c r="SBG7" s="293"/>
      <c r="SBH7" s="293"/>
      <c r="SBI7" s="293"/>
      <c r="SBJ7" s="293"/>
      <c r="SBK7" s="293"/>
      <c r="SBL7" s="293"/>
      <c r="SBM7" s="293"/>
      <c r="SBN7" s="293"/>
      <c r="SBO7" s="293"/>
      <c r="SBP7" s="293"/>
      <c r="SBQ7" s="293"/>
      <c r="SBR7" s="293"/>
      <c r="SBS7" s="293"/>
      <c r="SBT7" s="293"/>
      <c r="SBU7" s="293"/>
      <c r="SBV7" s="293"/>
      <c r="SBW7" s="293"/>
      <c r="SBX7" s="293"/>
      <c r="SBY7" s="293"/>
      <c r="SBZ7" s="293"/>
      <c r="SCA7" s="293"/>
      <c r="SCB7" s="293"/>
      <c r="SCC7" s="293"/>
      <c r="SCD7" s="293"/>
      <c r="SCE7" s="293"/>
      <c r="SCF7" s="293"/>
      <c r="SCG7" s="293"/>
      <c r="SCH7" s="293"/>
      <c r="SCI7" s="293"/>
      <c r="SCJ7" s="293"/>
      <c r="SCK7" s="293"/>
      <c r="SCL7" s="293"/>
      <c r="SCM7" s="293"/>
      <c r="SCN7" s="293"/>
      <c r="SCO7" s="293"/>
      <c r="SCP7" s="293"/>
      <c r="SCQ7" s="293"/>
      <c r="SCR7" s="293"/>
      <c r="SCS7" s="293"/>
      <c r="SCT7" s="293"/>
      <c r="SCU7" s="293"/>
      <c r="SCV7" s="293"/>
      <c r="SCW7" s="293"/>
      <c r="SCX7" s="293"/>
      <c r="SCY7" s="293"/>
      <c r="SCZ7" s="293"/>
      <c r="SDA7" s="293"/>
      <c r="SDB7" s="293"/>
      <c r="SDC7" s="293"/>
      <c r="SDD7" s="293"/>
      <c r="SDE7" s="293"/>
      <c r="SDF7" s="293"/>
      <c r="SDG7" s="293"/>
      <c r="SDH7" s="293"/>
      <c r="SDI7" s="293"/>
      <c r="SDJ7" s="293"/>
      <c r="SDK7" s="293"/>
      <c r="SDL7" s="293"/>
      <c r="SDM7" s="293"/>
      <c r="SDN7" s="293"/>
      <c r="SDO7" s="293"/>
      <c r="SDP7" s="293"/>
      <c r="SDQ7" s="293"/>
      <c r="SDR7" s="293"/>
      <c r="SDS7" s="293"/>
      <c r="SDT7" s="293"/>
      <c r="SDU7" s="293"/>
      <c r="SDV7" s="293"/>
      <c r="SDW7" s="293"/>
      <c r="SDX7" s="293"/>
      <c r="SDY7" s="293"/>
      <c r="SDZ7" s="293"/>
      <c r="SEA7" s="293"/>
      <c r="SEB7" s="293"/>
      <c r="SEC7" s="293"/>
      <c r="SED7" s="293"/>
      <c r="SEE7" s="293"/>
      <c r="SEF7" s="293"/>
      <c r="SEG7" s="293"/>
      <c r="SEH7" s="293"/>
      <c r="SEI7" s="293"/>
      <c r="SEJ7" s="293"/>
      <c r="SEK7" s="293"/>
      <c r="SEL7" s="293"/>
      <c r="SEM7" s="293"/>
      <c r="SEN7" s="293"/>
      <c r="SEO7" s="293"/>
      <c r="SEP7" s="293"/>
      <c r="SEQ7" s="293"/>
      <c r="SER7" s="293"/>
      <c r="SES7" s="293"/>
      <c r="SET7" s="293"/>
      <c r="SEU7" s="293"/>
      <c r="SEV7" s="293"/>
      <c r="SEW7" s="293"/>
      <c r="SEX7" s="293"/>
      <c r="SEY7" s="293"/>
      <c r="SEZ7" s="293"/>
      <c r="SFA7" s="293"/>
      <c r="SFB7" s="293"/>
      <c r="SFC7" s="293"/>
      <c r="SFD7" s="293"/>
      <c r="SFE7" s="293"/>
      <c r="SFF7" s="293"/>
      <c r="SFG7" s="293"/>
      <c r="SFH7" s="293"/>
      <c r="SFI7" s="293"/>
      <c r="SFJ7" s="293"/>
      <c r="SFK7" s="293"/>
      <c r="SFL7" s="293"/>
      <c r="SFM7" s="293"/>
      <c r="SFN7" s="293"/>
      <c r="SFO7" s="293"/>
      <c r="SFP7" s="293"/>
      <c r="SFQ7" s="293"/>
      <c r="SFR7" s="293"/>
      <c r="SFS7" s="293"/>
      <c r="SFT7" s="293"/>
      <c r="SFU7" s="293"/>
      <c r="SFV7" s="293"/>
      <c r="SFW7" s="293"/>
      <c r="SFX7" s="293"/>
      <c r="SFY7" s="293"/>
      <c r="SFZ7" s="293"/>
      <c r="SGA7" s="293"/>
      <c r="SGB7" s="293"/>
      <c r="SGC7" s="293"/>
      <c r="SGD7" s="293"/>
      <c r="SGE7" s="293"/>
      <c r="SGF7" s="293"/>
      <c r="SGG7" s="293"/>
      <c r="SGH7" s="293"/>
      <c r="SGI7" s="293"/>
      <c r="SGJ7" s="293"/>
      <c r="SGK7" s="293"/>
      <c r="SGL7" s="293"/>
      <c r="SGM7" s="293"/>
      <c r="SGN7" s="293"/>
      <c r="SGO7" s="293"/>
      <c r="SGP7" s="293"/>
      <c r="SGQ7" s="293"/>
      <c r="SGR7" s="293"/>
      <c r="SGS7" s="293"/>
      <c r="SGT7" s="293"/>
      <c r="SGU7" s="293"/>
      <c r="SGV7" s="293"/>
      <c r="SGW7" s="293"/>
      <c r="SGX7" s="293"/>
      <c r="SGY7" s="293"/>
      <c r="SGZ7" s="293"/>
      <c r="SHA7" s="293"/>
      <c r="SHB7" s="293"/>
      <c r="SHC7" s="293"/>
      <c r="SHD7" s="293"/>
      <c r="SHE7" s="293"/>
      <c r="SHF7" s="293"/>
      <c r="SHG7" s="293"/>
      <c r="SHH7" s="293"/>
      <c r="SHI7" s="293"/>
      <c r="SHJ7" s="293"/>
      <c r="SHK7" s="293"/>
      <c r="SHL7" s="293"/>
      <c r="SHM7" s="293"/>
      <c r="SHN7" s="293"/>
      <c r="SHO7" s="293"/>
      <c r="SHP7" s="293"/>
      <c r="SHQ7" s="293"/>
      <c r="SHR7" s="293"/>
      <c r="SHS7" s="293"/>
      <c r="SHT7" s="293"/>
      <c r="SHU7" s="293"/>
      <c r="SHV7" s="293"/>
      <c r="SHW7" s="293"/>
      <c r="SHX7" s="293"/>
      <c r="SHY7" s="293"/>
      <c r="SHZ7" s="293"/>
      <c r="SIA7" s="293"/>
      <c r="SIB7" s="293"/>
      <c r="SIC7" s="293"/>
      <c r="SID7" s="293"/>
      <c r="SIE7" s="293"/>
      <c r="SIF7" s="293"/>
      <c r="SIG7" s="293"/>
      <c r="SIH7" s="293"/>
      <c r="SII7" s="293"/>
      <c r="SIJ7" s="293"/>
      <c r="SIK7" s="293"/>
      <c r="SIL7" s="293"/>
      <c r="SIM7" s="293"/>
      <c r="SIN7" s="293"/>
      <c r="SIO7" s="293"/>
      <c r="SIP7" s="293"/>
      <c r="SIQ7" s="293"/>
      <c r="SIR7" s="293"/>
      <c r="SIS7" s="293"/>
      <c r="SIT7" s="293"/>
      <c r="SIU7" s="293"/>
      <c r="SIV7" s="293"/>
      <c r="SIW7" s="293"/>
      <c r="SIX7" s="293"/>
      <c r="SIY7" s="293"/>
      <c r="SIZ7" s="293"/>
      <c r="SJA7" s="293"/>
      <c r="SJB7" s="293"/>
      <c r="SJC7" s="293"/>
      <c r="SJD7" s="293"/>
      <c r="SJE7" s="293"/>
      <c r="SJF7" s="293"/>
      <c r="SJG7" s="293"/>
      <c r="SJH7" s="293"/>
      <c r="SJI7" s="293"/>
      <c r="SJJ7" s="293"/>
      <c r="SJK7" s="293"/>
      <c r="SJL7" s="293"/>
      <c r="SJM7" s="293"/>
      <c r="SJN7" s="293"/>
      <c r="SJO7" s="293"/>
      <c r="SJP7" s="293"/>
      <c r="SJQ7" s="293"/>
      <c r="SJR7" s="293"/>
      <c r="SJS7" s="293"/>
      <c r="SJT7" s="293"/>
      <c r="SJU7" s="293"/>
      <c r="SJV7" s="293"/>
      <c r="SJW7" s="293"/>
      <c r="SJX7" s="293"/>
      <c r="SJY7" s="293"/>
      <c r="SJZ7" s="293"/>
      <c r="SKA7" s="293"/>
      <c r="SKB7" s="293"/>
      <c r="SKC7" s="293"/>
      <c r="SKD7" s="293"/>
      <c r="SKE7" s="293"/>
      <c r="SKF7" s="293"/>
      <c r="SKG7" s="293"/>
      <c r="SKH7" s="293"/>
      <c r="SKI7" s="293"/>
      <c r="SKJ7" s="293"/>
      <c r="SKK7" s="293"/>
      <c r="SKL7" s="293"/>
      <c r="SKM7" s="293"/>
      <c r="SKN7" s="293"/>
      <c r="SKO7" s="293"/>
      <c r="SKP7" s="293"/>
      <c r="SKQ7" s="293"/>
      <c r="SKR7" s="293"/>
      <c r="SKS7" s="293"/>
      <c r="SKT7" s="293"/>
      <c r="SKU7" s="293"/>
      <c r="SKV7" s="293"/>
      <c r="SKW7" s="293"/>
      <c r="SKX7" s="293"/>
      <c r="SKY7" s="293"/>
      <c r="SKZ7" s="293"/>
      <c r="SLA7" s="293"/>
      <c r="SLB7" s="293"/>
      <c r="SLC7" s="293"/>
      <c r="SLD7" s="293"/>
      <c r="SLE7" s="293"/>
      <c r="SLF7" s="293"/>
      <c r="SLG7" s="293"/>
      <c r="SLH7" s="293"/>
      <c r="SLI7" s="293"/>
      <c r="SLJ7" s="293"/>
      <c r="SLK7" s="293"/>
      <c r="SLL7" s="293"/>
      <c r="SLM7" s="293"/>
      <c r="SLN7" s="293"/>
      <c r="SLO7" s="293"/>
      <c r="SLP7" s="293"/>
      <c r="SLQ7" s="293"/>
      <c r="SLR7" s="293"/>
      <c r="SLS7" s="293"/>
      <c r="SLT7" s="293"/>
      <c r="SLU7" s="293"/>
      <c r="SLV7" s="293"/>
      <c r="SLW7" s="293"/>
      <c r="SLX7" s="293"/>
      <c r="SLY7" s="293"/>
      <c r="SLZ7" s="293"/>
      <c r="SMA7" s="293"/>
      <c r="SMB7" s="293"/>
      <c r="SMC7" s="293"/>
      <c r="SMD7" s="293"/>
      <c r="SME7" s="293"/>
      <c r="SMF7" s="293"/>
      <c r="SMG7" s="293"/>
      <c r="SMH7" s="293"/>
      <c r="SMI7" s="293"/>
      <c r="SMJ7" s="293"/>
      <c r="SMK7" s="293"/>
      <c r="SML7" s="293"/>
      <c r="SMM7" s="293"/>
      <c r="SMN7" s="293"/>
      <c r="SMO7" s="293"/>
      <c r="SMP7" s="293"/>
      <c r="SMQ7" s="293"/>
      <c r="SMR7" s="293"/>
      <c r="SMS7" s="293"/>
      <c r="SMT7" s="293"/>
      <c r="SMU7" s="293"/>
      <c r="SMV7" s="293"/>
      <c r="SMW7" s="293"/>
      <c r="SMX7" s="293"/>
      <c r="SMY7" s="293"/>
      <c r="SMZ7" s="293"/>
      <c r="SNA7" s="293"/>
      <c r="SNB7" s="293"/>
      <c r="SNC7" s="293"/>
      <c r="SND7" s="293"/>
      <c r="SNE7" s="293"/>
      <c r="SNF7" s="293"/>
      <c r="SNG7" s="293"/>
      <c r="SNH7" s="293"/>
      <c r="SNI7" s="293"/>
      <c r="SNJ7" s="293"/>
      <c r="SNK7" s="293"/>
      <c r="SNL7" s="293"/>
      <c r="SNM7" s="293"/>
      <c r="SNN7" s="293"/>
      <c r="SNO7" s="293"/>
      <c r="SNP7" s="293"/>
      <c r="SNQ7" s="293"/>
      <c r="SNR7" s="293"/>
      <c r="SNS7" s="293"/>
      <c r="SNT7" s="293"/>
      <c r="SNU7" s="293"/>
      <c r="SNV7" s="293"/>
      <c r="SNW7" s="293"/>
      <c r="SNX7" s="293"/>
      <c r="SNY7" s="293"/>
      <c r="SNZ7" s="293"/>
      <c r="SOA7" s="293"/>
      <c r="SOB7" s="293"/>
      <c r="SOC7" s="293"/>
      <c r="SOD7" s="293"/>
      <c r="SOE7" s="293"/>
      <c r="SOF7" s="293"/>
      <c r="SOG7" s="293"/>
      <c r="SOH7" s="293"/>
      <c r="SOI7" s="293"/>
      <c r="SOJ7" s="293"/>
      <c r="SOK7" s="293"/>
      <c r="SOL7" s="293"/>
      <c r="SOM7" s="293"/>
      <c r="SON7" s="293"/>
      <c r="SOO7" s="293"/>
      <c r="SOP7" s="293"/>
      <c r="SOQ7" s="293"/>
      <c r="SOR7" s="293"/>
      <c r="SOS7" s="293"/>
      <c r="SOT7" s="293"/>
      <c r="SOU7" s="293"/>
      <c r="SOV7" s="293"/>
      <c r="SOW7" s="293"/>
      <c r="SOX7" s="293"/>
      <c r="SOY7" s="293"/>
      <c r="SOZ7" s="293"/>
      <c r="SPA7" s="293"/>
      <c r="SPB7" s="293"/>
      <c r="SPC7" s="293"/>
      <c r="SPD7" s="293"/>
      <c r="SPE7" s="293"/>
      <c r="SPF7" s="293"/>
      <c r="SPG7" s="293"/>
      <c r="SPH7" s="293"/>
      <c r="SPI7" s="293"/>
      <c r="SPJ7" s="293"/>
      <c r="SPK7" s="293"/>
      <c r="SPL7" s="293"/>
      <c r="SPM7" s="293"/>
      <c r="SPN7" s="293"/>
      <c r="SPO7" s="293"/>
      <c r="SPP7" s="293"/>
      <c r="SPQ7" s="293"/>
      <c r="SPR7" s="293"/>
      <c r="SPS7" s="293"/>
      <c r="SPT7" s="293"/>
      <c r="SPU7" s="293"/>
      <c r="SPV7" s="293"/>
      <c r="SPW7" s="293"/>
      <c r="SPX7" s="293"/>
      <c r="SPY7" s="293"/>
      <c r="SPZ7" s="293"/>
      <c r="SQA7" s="293"/>
      <c r="SQB7" s="293"/>
      <c r="SQC7" s="293"/>
      <c r="SQD7" s="293"/>
      <c r="SQE7" s="293"/>
      <c r="SQF7" s="293"/>
      <c r="SQG7" s="293"/>
      <c r="SQH7" s="293"/>
      <c r="SQI7" s="293"/>
      <c r="SQJ7" s="293"/>
      <c r="SQK7" s="293"/>
      <c r="SQL7" s="293"/>
      <c r="SQM7" s="293"/>
      <c r="SQN7" s="293"/>
      <c r="SQO7" s="293"/>
      <c r="SQP7" s="293"/>
      <c r="SQQ7" s="293"/>
      <c r="SQR7" s="293"/>
      <c r="SQS7" s="293"/>
      <c r="SQT7" s="293"/>
      <c r="SQU7" s="293"/>
      <c r="SQV7" s="293"/>
      <c r="SQW7" s="293"/>
      <c r="SQX7" s="293"/>
      <c r="SQY7" s="293"/>
      <c r="SQZ7" s="293"/>
      <c r="SRA7" s="293"/>
      <c r="SRB7" s="293"/>
      <c r="SRC7" s="293"/>
      <c r="SRD7" s="293"/>
      <c r="SRE7" s="293"/>
      <c r="SRF7" s="293"/>
      <c r="SRG7" s="293"/>
      <c r="SRH7" s="293"/>
      <c r="SRI7" s="293"/>
      <c r="SRJ7" s="293"/>
      <c r="SRK7" s="293"/>
      <c r="SRL7" s="293"/>
      <c r="SRM7" s="293"/>
      <c r="SRN7" s="293"/>
      <c r="SRO7" s="293"/>
      <c r="SRP7" s="293"/>
      <c r="SRQ7" s="293"/>
      <c r="SRR7" s="293"/>
      <c r="SRS7" s="293"/>
      <c r="SRT7" s="293"/>
      <c r="SRU7" s="293"/>
      <c r="SRV7" s="293"/>
      <c r="SRW7" s="293"/>
      <c r="SRX7" s="293"/>
      <c r="SRY7" s="293"/>
      <c r="SRZ7" s="293"/>
      <c r="SSA7" s="293"/>
      <c r="SSB7" s="293"/>
      <c r="SSC7" s="293"/>
      <c r="SSD7" s="293"/>
      <c r="SSE7" s="293"/>
      <c r="SSF7" s="293"/>
      <c r="SSG7" s="293"/>
      <c r="SSH7" s="293"/>
      <c r="SSI7" s="293"/>
      <c r="SSJ7" s="293"/>
      <c r="SSK7" s="293"/>
      <c r="SSL7" s="293"/>
      <c r="SSM7" s="293"/>
      <c r="SSN7" s="293"/>
      <c r="SSO7" s="293"/>
      <c r="SSP7" s="293"/>
      <c r="SSQ7" s="293"/>
      <c r="SSR7" s="293"/>
      <c r="SSS7" s="293"/>
      <c r="SST7" s="293"/>
      <c r="SSU7" s="293"/>
      <c r="SSV7" s="293"/>
      <c r="SSW7" s="293"/>
      <c r="SSX7" s="293"/>
      <c r="SSY7" s="293"/>
      <c r="SSZ7" s="293"/>
      <c r="STA7" s="293"/>
      <c r="STB7" s="293"/>
      <c r="STC7" s="293"/>
      <c r="STD7" s="293"/>
      <c r="STE7" s="293"/>
      <c r="STF7" s="293"/>
      <c r="STG7" s="293"/>
      <c r="STH7" s="293"/>
      <c r="STI7" s="293"/>
      <c r="STJ7" s="293"/>
      <c r="STK7" s="293"/>
      <c r="STL7" s="293"/>
      <c r="STM7" s="293"/>
      <c r="STN7" s="293"/>
      <c r="STO7" s="293"/>
      <c r="STP7" s="293"/>
      <c r="STQ7" s="293"/>
      <c r="STR7" s="293"/>
      <c r="STS7" s="293"/>
      <c r="STT7" s="293"/>
      <c r="STU7" s="293"/>
      <c r="STV7" s="293"/>
      <c r="STW7" s="293"/>
      <c r="STX7" s="293"/>
      <c r="STY7" s="293"/>
      <c r="STZ7" s="293"/>
      <c r="SUA7" s="293"/>
      <c r="SUB7" s="293"/>
      <c r="SUC7" s="293"/>
      <c r="SUD7" s="293"/>
      <c r="SUE7" s="293"/>
      <c r="SUF7" s="293"/>
      <c r="SUG7" s="293"/>
      <c r="SUH7" s="293"/>
      <c r="SUI7" s="293"/>
      <c r="SUJ7" s="293"/>
      <c r="SUK7" s="293"/>
      <c r="SUL7" s="293"/>
      <c r="SUM7" s="293"/>
      <c r="SUN7" s="293"/>
      <c r="SUO7" s="293"/>
      <c r="SUP7" s="293"/>
      <c r="SUQ7" s="293"/>
      <c r="SUR7" s="293"/>
      <c r="SUS7" s="293"/>
      <c r="SUT7" s="293"/>
      <c r="SUU7" s="293"/>
      <c r="SUV7" s="293"/>
      <c r="SUW7" s="293"/>
      <c r="SUX7" s="293"/>
      <c r="SUY7" s="293"/>
      <c r="SUZ7" s="293"/>
      <c r="SVA7" s="293"/>
      <c r="SVB7" s="293"/>
      <c r="SVC7" s="293"/>
      <c r="SVD7" s="293"/>
      <c r="SVE7" s="293"/>
      <c r="SVF7" s="293"/>
      <c r="SVG7" s="293"/>
      <c r="SVH7" s="293"/>
      <c r="SVI7" s="293"/>
      <c r="SVJ7" s="293"/>
      <c r="SVK7" s="293"/>
      <c r="SVL7" s="293"/>
      <c r="SVM7" s="293"/>
      <c r="SVN7" s="293"/>
      <c r="SVO7" s="293"/>
      <c r="SVP7" s="293"/>
      <c r="SVQ7" s="293"/>
      <c r="SVR7" s="293"/>
      <c r="SVS7" s="293"/>
      <c r="SVT7" s="293"/>
      <c r="SVU7" s="293"/>
      <c r="SVV7" s="293"/>
      <c r="SVW7" s="293"/>
      <c r="SVX7" s="293"/>
      <c r="SVY7" s="293"/>
      <c r="SVZ7" s="293"/>
      <c r="SWA7" s="293"/>
      <c r="SWB7" s="293"/>
      <c r="SWC7" s="293"/>
      <c r="SWD7" s="293"/>
      <c r="SWE7" s="293"/>
      <c r="SWF7" s="293"/>
      <c r="SWG7" s="293"/>
      <c r="SWH7" s="293"/>
      <c r="SWI7" s="293"/>
      <c r="SWJ7" s="293"/>
      <c r="SWK7" s="293"/>
      <c r="SWL7" s="293"/>
      <c r="SWM7" s="293"/>
      <c r="SWN7" s="293"/>
      <c r="SWO7" s="293"/>
      <c r="SWP7" s="293"/>
      <c r="SWQ7" s="293"/>
      <c r="SWR7" s="293"/>
      <c r="SWS7" s="293"/>
      <c r="SWT7" s="293"/>
      <c r="SWU7" s="293"/>
      <c r="SWV7" s="293"/>
      <c r="SWW7" s="293"/>
      <c r="SWX7" s="293"/>
      <c r="SWY7" s="293"/>
      <c r="SWZ7" s="293"/>
      <c r="SXA7" s="293"/>
      <c r="SXB7" s="293"/>
      <c r="SXC7" s="293"/>
      <c r="SXD7" s="293"/>
      <c r="SXE7" s="293"/>
      <c r="SXF7" s="293"/>
      <c r="SXG7" s="293"/>
      <c r="SXH7" s="293"/>
      <c r="SXI7" s="293"/>
      <c r="SXJ7" s="293"/>
      <c r="SXK7" s="293"/>
      <c r="SXL7" s="293"/>
      <c r="SXM7" s="293"/>
      <c r="SXN7" s="293"/>
      <c r="SXO7" s="293"/>
      <c r="SXP7" s="293"/>
      <c r="SXQ7" s="293"/>
      <c r="SXR7" s="293"/>
      <c r="SXS7" s="293"/>
      <c r="SXT7" s="293"/>
      <c r="SXU7" s="293"/>
      <c r="SXV7" s="293"/>
      <c r="SXW7" s="293"/>
      <c r="SXX7" s="293"/>
      <c r="SXY7" s="293"/>
      <c r="SXZ7" s="293"/>
      <c r="SYA7" s="293"/>
      <c r="SYB7" s="293"/>
      <c r="SYC7" s="293"/>
      <c r="SYD7" s="293"/>
      <c r="SYE7" s="293"/>
      <c r="SYF7" s="293"/>
      <c r="SYG7" s="293"/>
      <c r="SYH7" s="293"/>
      <c r="SYI7" s="293"/>
      <c r="SYJ7" s="293"/>
      <c r="SYK7" s="293"/>
      <c r="SYL7" s="293"/>
      <c r="SYM7" s="293"/>
      <c r="SYN7" s="293"/>
      <c r="SYO7" s="293"/>
      <c r="SYP7" s="293"/>
      <c r="SYQ7" s="293"/>
      <c r="SYR7" s="293"/>
      <c r="SYS7" s="293"/>
      <c r="SYT7" s="293"/>
      <c r="SYU7" s="293"/>
      <c r="SYV7" s="293"/>
      <c r="SYW7" s="293"/>
      <c r="SYX7" s="293"/>
      <c r="SYY7" s="293"/>
      <c r="SYZ7" s="293"/>
      <c r="SZA7" s="293"/>
      <c r="SZB7" s="293"/>
      <c r="SZC7" s="293"/>
      <c r="SZD7" s="293"/>
      <c r="SZE7" s="293"/>
      <c r="SZF7" s="293"/>
      <c r="SZG7" s="293"/>
      <c r="SZH7" s="293"/>
      <c r="SZI7" s="293"/>
      <c r="SZJ7" s="293"/>
      <c r="SZK7" s="293"/>
      <c r="SZL7" s="293"/>
      <c r="SZM7" s="293"/>
      <c r="SZN7" s="293"/>
      <c r="SZO7" s="293"/>
      <c r="SZP7" s="293"/>
      <c r="SZQ7" s="293"/>
      <c r="SZR7" s="293"/>
      <c r="SZS7" s="293"/>
      <c r="SZT7" s="293"/>
      <c r="SZU7" s="293"/>
      <c r="SZV7" s="293"/>
      <c r="SZW7" s="293"/>
      <c r="SZX7" s="293"/>
      <c r="SZY7" s="293"/>
      <c r="SZZ7" s="293"/>
      <c r="TAA7" s="293"/>
      <c r="TAB7" s="293"/>
      <c r="TAC7" s="293"/>
      <c r="TAD7" s="293"/>
      <c r="TAE7" s="293"/>
      <c r="TAF7" s="293"/>
      <c r="TAG7" s="293"/>
      <c r="TAH7" s="293"/>
      <c r="TAI7" s="293"/>
      <c r="TAJ7" s="293"/>
      <c r="TAK7" s="293"/>
      <c r="TAL7" s="293"/>
      <c r="TAM7" s="293"/>
      <c r="TAN7" s="293"/>
      <c r="TAO7" s="293"/>
      <c r="TAP7" s="293"/>
      <c r="TAQ7" s="293"/>
      <c r="TAR7" s="293"/>
      <c r="TAS7" s="293"/>
      <c r="TAT7" s="293"/>
      <c r="TAU7" s="293"/>
      <c r="TAV7" s="293"/>
      <c r="TAW7" s="293"/>
      <c r="TAX7" s="293"/>
      <c r="TAY7" s="293"/>
      <c r="TAZ7" s="293"/>
      <c r="TBA7" s="293"/>
      <c r="TBB7" s="293"/>
      <c r="TBC7" s="293"/>
      <c r="TBD7" s="293"/>
      <c r="TBE7" s="293"/>
      <c r="TBF7" s="293"/>
      <c r="TBG7" s="293"/>
      <c r="TBH7" s="293"/>
      <c r="TBI7" s="293"/>
      <c r="TBJ7" s="293"/>
      <c r="TBK7" s="293"/>
      <c r="TBL7" s="293"/>
      <c r="TBM7" s="293"/>
      <c r="TBN7" s="293"/>
      <c r="TBO7" s="293"/>
      <c r="TBP7" s="293"/>
      <c r="TBQ7" s="293"/>
      <c r="TBR7" s="293"/>
      <c r="TBS7" s="293"/>
      <c r="TBT7" s="293"/>
      <c r="TBU7" s="293"/>
      <c r="TBV7" s="293"/>
      <c r="TBW7" s="293"/>
      <c r="TBX7" s="293"/>
      <c r="TBY7" s="293"/>
      <c r="TBZ7" s="293"/>
      <c r="TCA7" s="293"/>
      <c r="TCB7" s="293"/>
      <c r="TCC7" s="293"/>
      <c r="TCD7" s="293"/>
      <c r="TCE7" s="293"/>
      <c r="TCF7" s="293"/>
      <c r="TCG7" s="293"/>
      <c r="TCH7" s="293"/>
      <c r="TCI7" s="293"/>
      <c r="TCJ7" s="293"/>
      <c r="TCK7" s="293"/>
      <c r="TCL7" s="293"/>
      <c r="TCM7" s="293"/>
      <c r="TCN7" s="293"/>
      <c r="TCO7" s="293"/>
      <c r="TCP7" s="293"/>
      <c r="TCQ7" s="293"/>
      <c r="TCR7" s="293"/>
      <c r="TCS7" s="293"/>
      <c r="TCT7" s="293"/>
      <c r="TCU7" s="293"/>
      <c r="TCV7" s="293"/>
      <c r="TCW7" s="293"/>
      <c r="TCX7" s="293"/>
      <c r="TCY7" s="293"/>
      <c r="TCZ7" s="293"/>
      <c r="TDA7" s="293"/>
      <c r="TDB7" s="293"/>
      <c r="TDC7" s="293"/>
      <c r="TDD7" s="293"/>
      <c r="TDE7" s="293"/>
      <c r="TDF7" s="293"/>
      <c r="TDG7" s="293"/>
      <c r="TDH7" s="293"/>
      <c r="TDI7" s="293"/>
      <c r="TDJ7" s="293"/>
      <c r="TDK7" s="293"/>
      <c r="TDL7" s="293"/>
      <c r="TDM7" s="293"/>
      <c r="TDN7" s="293"/>
      <c r="TDO7" s="293"/>
      <c r="TDP7" s="293"/>
      <c r="TDQ7" s="293"/>
      <c r="TDR7" s="293"/>
      <c r="TDS7" s="293"/>
      <c r="TDT7" s="293"/>
      <c r="TDU7" s="293"/>
      <c r="TDV7" s="293"/>
      <c r="TDW7" s="293"/>
      <c r="TDX7" s="293"/>
      <c r="TDY7" s="293"/>
      <c r="TDZ7" s="293"/>
      <c r="TEA7" s="293"/>
      <c r="TEB7" s="293"/>
      <c r="TEC7" s="293"/>
      <c r="TED7" s="293"/>
      <c r="TEE7" s="293"/>
      <c r="TEF7" s="293"/>
      <c r="TEG7" s="293"/>
      <c r="TEH7" s="293"/>
      <c r="TEI7" s="293"/>
      <c r="TEJ7" s="293"/>
      <c r="TEK7" s="293"/>
      <c r="TEL7" s="293"/>
      <c r="TEM7" s="293"/>
      <c r="TEN7" s="293"/>
      <c r="TEO7" s="293"/>
      <c r="TEP7" s="293"/>
      <c r="TEQ7" s="293"/>
      <c r="TER7" s="293"/>
      <c r="TES7" s="293"/>
      <c r="TET7" s="293"/>
      <c r="TEU7" s="293"/>
      <c r="TEV7" s="293"/>
      <c r="TEW7" s="293"/>
      <c r="TEX7" s="293"/>
      <c r="TEY7" s="293"/>
      <c r="TEZ7" s="293"/>
      <c r="TFA7" s="293"/>
      <c r="TFB7" s="293"/>
      <c r="TFC7" s="293"/>
      <c r="TFD7" s="293"/>
      <c r="TFE7" s="293"/>
      <c r="TFF7" s="293"/>
      <c r="TFG7" s="293"/>
      <c r="TFH7" s="293"/>
      <c r="TFI7" s="293"/>
      <c r="TFJ7" s="293"/>
      <c r="TFK7" s="293"/>
      <c r="TFL7" s="293"/>
      <c r="TFM7" s="293"/>
      <c r="TFN7" s="293"/>
      <c r="TFO7" s="293"/>
      <c r="TFP7" s="293"/>
      <c r="TFQ7" s="293"/>
      <c r="TFR7" s="293"/>
      <c r="TFS7" s="293"/>
      <c r="TFT7" s="293"/>
      <c r="TFU7" s="293"/>
      <c r="TFV7" s="293"/>
      <c r="TFW7" s="293"/>
      <c r="TFX7" s="293"/>
      <c r="TFY7" s="293"/>
      <c r="TFZ7" s="293"/>
      <c r="TGA7" s="293"/>
      <c r="TGB7" s="293"/>
      <c r="TGC7" s="293"/>
      <c r="TGD7" s="293"/>
      <c r="TGE7" s="293"/>
      <c r="TGF7" s="293"/>
      <c r="TGG7" s="293"/>
      <c r="TGH7" s="293"/>
      <c r="TGI7" s="293"/>
      <c r="TGJ7" s="293"/>
      <c r="TGK7" s="293"/>
      <c r="TGL7" s="293"/>
      <c r="TGM7" s="293"/>
      <c r="TGN7" s="293"/>
      <c r="TGO7" s="293"/>
      <c r="TGP7" s="293"/>
      <c r="TGQ7" s="293"/>
      <c r="TGR7" s="293"/>
      <c r="TGS7" s="293"/>
      <c r="TGT7" s="293"/>
      <c r="TGU7" s="293"/>
      <c r="TGV7" s="293"/>
      <c r="TGW7" s="293"/>
      <c r="TGX7" s="293"/>
      <c r="TGY7" s="293"/>
      <c r="TGZ7" s="293"/>
      <c r="THA7" s="293"/>
      <c r="THB7" s="293"/>
      <c r="THC7" s="293"/>
      <c r="THD7" s="293"/>
      <c r="THE7" s="293"/>
      <c r="THF7" s="293"/>
      <c r="THG7" s="293"/>
      <c r="THH7" s="293"/>
      <c r="THI7" s="293"/>
      <c r="THJ7" s="293"/>
      <c r="THK7" s="293"/>
      <c r="THL7" s="293"/>
      <c r="THM7" s="293"/>
      <c r="THN7" s="293"/>
      <c r="THO7" s="293"/>
      <c r="THP7" s="293"/>
      <c r="THQ7" s="293"/>
      <c r="THR7" s="293"/>
      <c r="THS7" s="293"/>
      <c r="THT7" s="293"/>
      <c r="THU7" s="293"/>
      <c r="THV7" s="293"/>
      <c r="THW7" s="293"/>
      <c r="THX7" s="293"/>
      <c r="THY7" s="293"/>
      <c r="THZ7" s="293"/>
      <c r="TIA7" s="293"/>
      <c r="TIB7" s="293"/>
      <c r="TIC7" s="293"/>
      <c r="TID7" s="293"/>
      <c r="TIE7" s="293"/>
      <c r="TIF7" s="293"/>
      <c r="TIG7" s="293"/>
      <c r="TIH7" s="293"/>
      <c r="TII7" s="293"/>
      <c r="TIJ7" s="293"/>
      <c r="TIK7" s="293"/>
      <c r="TIL7" s="293"/>
      <c r="TIM7" s="293"/>
      <c r="TIN7" s="293"/>
      <c r="TIO7" s="293"/>
      <c r="TIP7" s="293"/>
      <c r="TIQ7" s="293"/>
      <c r="TIR7" s="293"/>
      <c r="TIS7" s="293"/>
      <c r="TIT7" s="293"/>
      <c r="TIU7" s="293"/>
      <c r="TIV7" s="293"/>
      <c r="TIW7" s="293"/>
      <c r="TIX7" s="293"/>
      <c r="TIY7" s="293"/>
      <c r="TIZ7" s="293"/>
      <c r="TJA7" s="293"/>
      <c r="TJB7" s="293"/>
      <c r="TJC7" s="293"/>
      <c r="TJD7" s="293"/>
      <c r="TJE7" s="293"/>
      <c r="TJF7" s="293"/>
      <c r="TJG7" s="293"/>
      <c r="TJH7" s="293"/>
      <c r="TJI7" s="293"/>
      <c r="TJJ7" s="293"/>
      <c r="TJK7" s="293"/>
      <c r="TJL7" s="293"/>
      <c r="TJM7" s="293"/>
      <c r="TJN7" s="293"/>
      <c r="TJO7" s="293"/>
      <c r="TJP7" s="293"/>
      <c r="TJQ7" s="293"/>
      <c r="TJR7" s="293"/>
      <c r="TJS7" s="293"/>
      <c r="TJT7" s="293"/>
      <c r="TJU7" s="293"/>
      <c r="TJV7" s="293"/>
      <c r="TJW7" s="293"/>
      <c r="TJX7" s="293"/>
      <c r="TJY7" s="293"/>
      <c r="TJZ7" s="293"/>
      <c r="TKA7" s="293"/>
      <c r="TKB7" s="293"/>
      <c r="TKC7" s="293"/>
      <c r="TKD7" s="293"/>
      <c r="TKE7" s="293"/>
      <c r="TKF7" s="293"/>
      <c r="TKG7" s="293"/>
      <c r="TKH7" s="293"/>
      <c r="TKI7" s="293"/>
      <c r="TKJ7" s="293"/>
      <c r="TKK7" s="293"/>
      <c r="TKL7" s="293"/>
      <c r="TKM7" s="293"/>
      <c r="TKN7" s="293"/>
      <c r="TKO7" s="293"/>
      <c r="TKP7" s="293"/>
      <c r="TKQ7" s="293"/>
      <c r="TKR7" s="293"/>
      <c r="TKS7" s="293"/>
      <c r="TKT7" s="293"/>
      <c r="TKU7" s="293"/>
      <c r="TKV7" s="293"/>
      <c r="TKW7" s="293"/>
      <c r="TKX7" s="293"/>
      <c r="TKY7" s="293"/>
      <c r="TKZ7" s="293"/>
      <c r="TLA7" s="293"/>
      <c r="TLB7" s="293"/>
      <c r="TLC7" s="293"/>
      <c r="TLD7" s="293"/>
      <c r="TLE7" s="293"/>
      <c r="TLF7" s="293"/>
      <c r="TLG7" s="293"/>
      <c r="TLH7" s="293"/>
      <c r="TLI7" s="293"/>
      <c r="TLJ7" s="293"/>
      <c r="TLK7" s="293"/>
      <c r="TLL7" s="293"/>
      <c r="TLM7" s="293"/>
      <c r="TLN7" s="293"/>
      <c r="TLO7" s="293"/>
      <c r="TLP7" s="293"/>
      <c r="TLQ7" s="293"/>
      <c r="TLR7" s="293"/>
      <c r="TLS7" s="293"/>
      <c r="TLT7" s="293"/>
      <c r="TLU7" s="293"/>
      <c r="TLV7" s="293"/>
      <c r="TLW7" s="293"/>
      <c r="TLX7" s="293"/>
      <c r="TLY7" s="293"/>
      <c r="TLZ7" s="293"/>
      <c r="TMA7" s="293"/>
      <c r="TMB7" s="293"/>
      <c r="TMC7" s="293"/>
      <c r="TMD7" s="293"/>
      <c r="TME7" s="293"/>
      <c r="TMF7" s="293"/>
      <c r="TMG7" s="293"/>
      <c r="TMH7" s="293"/>
      <c r="TMI7" s="293"/>
      <c r="TMJ7" s="293"/>
      <c r="TMK7" s="293"/>
      <c r="TML7" s="293"/>
      <c r="TMM7" s="293"/>
      <c r="TMN7" s="293"/>
      <c r="TMO7" s="293"/>
      <c r="TMP7" s="293"/>
      <c r="TMQ7" s="293"/>
      <c r="TMR7" s="293"/>
      <c r="TMS7" s="293"/>
      <c r="TMT7" s="293"/>
      <c r="TMU7" s="293"/>
      <c r="TMV7" s="293"/>
      <c r="TMW7" s="293"/>
      <c r="TMX7" s="293"/>
      <c r="TMY7" s="293"/>
      <c r="TMZ7" s="293"/>
      <c r="TNA7" s="293"/>
      <c r="TNB7" s="293"/>
      <c r="TNC7" s="293"/>
      <c r="TND7" s="293"/>
      <c r="TNE7" s="293"/>
      <c r="TNF7" s="293"/>
      <c r="TNG7" s="293"/>
      <c r="TNH7" s="293"/>
      <c r="TNI7" s="293"/>
      <c r="TNJ7" s="293"/>
      <c r="TNK7" s="293"/>
      <c r="TNL7" s="293"/>
      <c r="TNM7" s="293"/>
      <c r="TNN7" s="293"/>
      <c r="TNO7" s="293"/>
      <c r="TNP7" s="293"/>
      <c r="TNQ7" s="293"/>
      <c r="TNR7" s="293"/>
      <c r="TNS7" s="293"/>
      <c r="TNT7" s="293"/>
      <c r="TNU7" s="293"/>
      <c r="TNV7" s="293"/>
      <c r="TNW7" s="293"/>
      <c r="TNX7" s="293"/>
      <c r="TNY7" s="293"/>
      <c r="TNZ7" s="293"/>
      <c r="TOA7" s="293"/>
      <c r="TOB7" s="293"/>
      <c r="TOC7" s="293"/>
      <c r="TOD7" s="293"/>
      <c r="TOE7" s="293"/>
      <c r="TOF7" s="293"/>
      <c r="TOG7" s="293"/>
      <c r="TOH7" s="293"/>
      <c r="TOI7" s="293"/>
      <c r="TOJ7" s="293"/>
      <c r="TOK7" s="293"/>
      <c r="TOL7" s="293"/>
      <c r="TOM7" s="293"/>
      <c r="TON7" s="293"/>
      <c r="TOO7" s="293"/>
      <c r="TOP7" s="293"/>
      <c r="TOQ7" s="293"/>
      <c r="TOR7" s="293"/>
      <c r="TOS7" s="293"/>
      <c r="TOT7" s="293"/>
      <c r="TOU7" s="293"/>
      <c r="TOV7" s="293"/>
      <c r="TOW7" s="293"/>
      <c r="TOX7" s="293"/>
      <c r="TOY7" s="293"/>
      <c r="TOZ7" s="293"/>
      <c r="TPA7" s="293"/>
      <c r="TPB7" s="293"/>
      <c r="TPC7" s="293"/>
      <c r="TPD7" s="293"/>
      <c r="TPE7" s="293"/>
      <c r="TPF7" s="293"/>
      <c r="TPG7" s="293"/>
      <c r="TPH7" s="293"/>
      <c r="TPI7" s="293"/>
      <c r="TPJ7" s="293"/>
      <c r="TPK7" s="293"/>
      <c r="TPL7" s="293"/>
      <c r="TPM7" s="293"/>
      <c r="TPN7" s="293"/>
      <c r="TPO7" s="293"/>
      <c r="TPP7" s="293"/>
      <c r="TPQ7" s="293"/>
      <c r="TPR7" s="293"/>
      <c r="TPS7" s="293"/>
      <c r="TPT7" s="293"/>
      <c r="TPU7" s="293"/>
      <c r="TPV7" s="293"/>
      <c r="TPW7" s="293"/>
      <c r="TPX7" s="293"/>
      <c r="TPY7" s="293"/>
      <c r="TPZ7" s="293"/>
      <c r="TQA7" s="293"/>
      <c r="TQB7" s="293"/>
      <c r="TQC7" s="293"/>
      <c r="TQD7" s="293"/>
      <c r="TQE7" s="293"/>
      <c r="TQF7" s="293"/>
      <c r="TQG7" s="293"/>
      <c r="TQH7" s="293"/>
      <c r="TQI7" s="293"/>
      <c r="TQJ7" s="293"/>
      <c r="TQK7" s="293"/>
      <c r="TQL7" s="293"/>
      <c r="TQM7" s="293"/>
      <c r="TQN7" s="293"/>
      <c r="TQO7" s="293"/>
      <c r="TQP7" s="293"/>
      <c r="TQQ7" s="293"/>
      <c r="TQR7" s="293"/>
      <c r="TQS7" s="293"/>
      <c r="TQT7" s="293"/>
      <c r="TQU7" s="293"/>
      <c r="TQV7" s="293"/>
      <c r="TQW7" s="293"/>
      <c r="TQX7" s="293"/>
      <c r="TQY7" s="293"/>
      <c r="TQZ7" s="293"/>
      <c r="TRA7" s="293"/>
      <c r="TRB7" s="293"/>
      <c r="TRC7" s="293"/>
      <c r="TRD7" s="293"/>
      <c r="TRE7" s="293"/>
      <c r="TRF7" s="293"/>
      <c r="TRG7" s="293"/>
      <c r="TRH7" s="293"/>
      <c r="TRI7" s="293"/>
      <c r="TRJ7" s="293"/>
      <c r="TRK7" s="293"/>
      <c r="TRL7" s="293"/>
      <c r="TRM7" s="293"/>
      <c r="TRN7" s="293"/>
      <c r="TRO7" s="293"/>
      <c r="TRP7" s="293"/>
      <c r="TRQ7" s="293"/>
      <c r="TRR7" s="293"/>
      <c r="TRS7" s="293"/>
      <c r="TRT7" s="293"/>
      <c r="TRU7" s="293"/>
      <c r="TRV7" s="293"/>
      <c r="TRW7" s="293"/>
      <c r="TRX7" s="293"/>
      <c r="TRY7" s="293"/>
      <c r="TRZ7" s="293"/>
      <c r="TSA7" s="293"/>
      <c r="TSB7" s="293"/>
      <c r="TSC7" s="293"/>
      <c r="TSD7" s="293"/>
      <c r="TSE7" s="293"/>
      <c r="TSF7" s="293"/>
      <c r="TSG7" s="293"/>
      <c r="TSH7" s="293"/>
      <c r="TSI7" s="293"/>
      <c r="TSJ7" s="293"/>
      <c r="TSK7" s="293"/>
      <c r="TSL7" s="293"/>
      <c r="TSM7" s="293"/>
      <c r="TSN7" s="293"/>
      <c r="TSO7" s="293"/>
      <c r="TSP7" s="293"/>
      <c r="TSQ7" s="293"/>
      <c r="TSR7" s="293"/>
      <c r="TSS7" s="293"/>
      <c r="TST7" s="293"/>
      <c r="TSU7" s="293"/>
      <c r="TSV7" s="293"/>
      <c r="TSW7" s="293"/>
      <c r="TSX7" s="293"/>
      <c r="TSY7" s="293"/>
      <c r="TSZ7" s="293"/>
      <c r="TTA7" s="293"/>
      <c r="TTB7" s="293"/>
      <c r="TTC7" s="293"/>
      <c r="TTD7" s="293"/>
      <c r="TTE7" s="293"/>
      <c r="TTF7" s="293"/>
      <c r="TTG7" s="293"/>
      <c r="TTH7" s="293"/>
      <c r="TTI7" s="293"/>
      <c r="TTJ7" s="293"/>
      <c r="TTK7" s="293"/>
      <c r="TTL7" s="293"/>
      <c r="TTM7" s="293"/>
      <c r="TTN7" s="293"/>
      <c r="TTO7" s="293"/>
      <c r="TTP7" s="293"/>
      <c r="TTQ7" s="293"/>
      <c r="TTR7" s="293"/>
      <c r="TTS7" s="293"/>
      <c r="TTT7" s="293"/>
      <c r="TTU7" s="293"/>
      <c r="TTV7" s="293"/>
      <c r="TTW7" s="293"/>
      <c r="TTX7" s="293"/>
      <c r="TTY7" s="293"/>
      <c r="TTZ7" s="293"/>
      <c r="TUA7" s="293"/>
      <c r="TUB7" s="293"/>
      <c r="TUC7" s="293"/>
      <c r="TUD7" s="293"/>
      <c r="TUE7" s="293"/>
      <c r="TUF7" s="293"/>
      <c r="TUG7" s="293"/>
      <c r="TUH7" s="293"/>
      <c r="TUI7" s="293"/>
      <c r="TUJ7" s="293"/>
      <c r="TUK7" s="293"/>
      <c r="TUL7" s="293"/>
      <c r="TUM7" s="293"/>
      <c r="TUN7" s="293"/>
      <c r="TUO7" s="293"/>
      <c r="TUP7" s="293"/>
      <c r="TUQ7" s="293"/>
      <c r="TUR7" s="293"/>
      <c r="TUS7" s="293"/>
      <c r="TUT7" s="293"/>
      <c r="TUU7" s="293"/>
      <c r="TUV7" s="293"/>
      <c r="TUW7" s="293"/>
      <c r="TUX7" s="293"/>
      <c r="TUY7" s="293"/>
      <c r="TUZ7" s="293"/>
      <c r="TVA7" s="293"/>
      <c r="TVB7" s="293"/>
      <c r="TVC7" s="293"/>
      <c r="TVD7" s="293"/>
      <c r="TVE7" s="293"/>
      <c r="TVF7" s="293"/>
      <c r="TVG7" s="293"/>
      <c r="TVH7" s="293"/>
      <c r="TVI7" s="293"/>
      <c r="TVJ7" s="293"/>
      <c r="TVK7" s="293"/>
      <c r="TVL7" s="293"/>
      <c r="TVM7" s="293"/>
      <c r="TVN7" s="293"/>
      <c r="TVO7" s="293"/>
      <c r="TVP7" s="293"/>
      <c r="TVQ7" s="293"/>
      <c r="TVR7" s="293"/>
      <c r="TVS7" s="293"/>
      <c r="TVT7" s="293"/>
      <c r="TVU7" s="293"/>
      <c r="TVV7" s="293"/>
      <c r="TVW7" s="293"/>
      <c r="TVX7" s="293"/>
      <c r="TVY7" s="293"/>
      <c r="TVZ7" s="293"/>
      <c r="TWA7" s="293"/>
      <c r="TWB7" s="293"/>
      <c r="TWC7" s="293"/>
      <c r="TWD7" s="293"/>
      <c r="TWE7" s="293"/>
      <c r="TWF7" s="293"/>
      <c r="TWG7" s="293"/>
      <c r="TWH7" s="293"/>
      <c r="TWI7" s="293"/>
      <c r="TWJ7" s="293"/>
      <c r="TWK7" s="293"/>
      <c r="TWL7" s="293"/>
      <c r="TWM7" s="293"/>
      <c r="TWN7" s="293"/>
      <c r="TWO7" s="293"/>
      <c r="TWP7" s="293"/>
      <c r="TWQ7" s="293"/>
      <c r="TWR7" s="293"/>
      <c r="TWS7" s="293"/>
      <c r="TWT7" s="293"/>
      <c r="TWU7" s="293"/>
      <c r="TWV7" s="293"/>
      <c r="TWW7" s="293"/>
      <c r="TWX7" s="293"/>
      <c r="TWY7" s="293"/>
      <c r="TWZ7" s="293"/>
      <c r="TXA7" s="293"/>
      <c r="TXB7" s="293"/>
      <c r="TXC7" s="293"/>
      <c r="TXD7" s="293"/>
      <c r="TXE7" s="293"/>
      <c r="TXF7" s="293"/>
      <c r="TXG7" s="293"/>
      <c r="TXH7" s="293"/>
      <c r="TXI7" s="293"/>
      <c r="TXJ7" s="293"/>
      <c r="TXK7" s="293"/>
      <c r="TXL7" s="293"/>
      <c r="TXM7" s="293"/>
      <c r="TXN7" s="293"/>
      <c r="TXO7" s="293"/>
      <c r="TXP7" s="293"/>
      <c r="TXQ7" s="293"/>
      <c r="TXR7" s="293"/>
      <c r="TXS7" s="293"/>
      <c r="TXT7" s="293"/>
      <c r="TXU7" s="293"/>
      <c r="TXV7" s="293"/>
      <c r="TXW7" s="293"/>
      <c r="TXX7" s="293"/>
      <c r="TXY7" s="293"/>
      <c r="TXZ7" s="293"/>
      <c r="TYA7" s="293"/>
      <c r="TYB7" s="293"/>
      <c r="TYC7" s="293"/>
      <c r="TYD7" s="293"/>
      <c r="TYE7" s="293"/>
      <c r="TYF7" s="293"/>
      <c r="TYG7" s="293"/>
      <c r="TYH7" s="293"/>
      <c r="TYI7" s="293"/>
      <c r="TYJ7" s="293"/>
      <c r="TYK7" s="293"/>
      <c r="TYL7" s="293"/>
      <c r="TYM7" s="293"/>
      <c r="TYN7" s="293"/>
      <c r="TYO7" s="293"/>
      <c r="TYP7" s="293"/>
      <c r="TYQ7" s="293"/>
      <c r="TYR7" s="293"/>
      <c r="TYS7" s="293"/>
      <c r="TYT7" s="293"/>
      <c r="TYU7" s="293"/>
      <c r="TYV7" s="293"/>
      <c r="TYW7" s="293"/>
      <c r="TYX7" s="293"/>
      <c r="TYY7" s="293"/>
      <c r="TYZ7" s="293"/>
      <c r="TZA7" s="293"/>
      <c r="TZB7" s="293"/>
      <c r="TZC7" s="293"/>
      <c r="TZD7" s="293"/>
      <c r="TZE7" s="293"/>
      <c r="TZF7" s="293"/>
      <c r="TZG7" s="293"/>
      <c r="TZH7" s="293"/>
      <c r="TZI7" s="293"/>
      <c r="TZJ7" s="293"/>
      <c r="TZK7" s="293"/>
      <c r="TZL7" s="293"/>
      <c r="TZM7" s="293"/>
      <c r="TZN7" s="293"/>
      <c r="TZO7" s="293"/>
      <c r="TZP7" s="293"/>
      <c r="TZQ7" s="293"/>
      <c r="TZR7" s="293"/>
      <c r="TZS7" s="293"/>
      <c r="TZT7" s="293"/>
      <c r="TZU7" s="293"/>
      <c r="TZV7" s="293"/>
      <c r="TZW7" s="293"/>
      <c r="TZX7" s="293"/>
      <c r="TZY7" s="293"/>
      <c r="TZZ7" s="293"/>
      <c r="UAA7" s="293"/>
      <c r="UAB7" s="293"/>
      <c r="UAC7" s="293"/>
      <c r="UAD7" s="293"/>
      <c r="UAE7" s="293"/>
      <c r="UAF7" s="293"/>
      <c r="UAG7" s="293"/>
      <c r="UAH7" s="293"/>
      <c r="UAI7" s="293"/>
      <c r="UAJ7" s="293"/>
      <c r="UAK7" s="293"/>
      <c r="UAL7" s="293"/>
      <c r="UAM7" s="293"/>
      <c r="UAN7" s="293"/>
      <c r="UAO7" s="293"/>
      <c r="UAP7" s="293"/>
      <c r="UAQ7" s="293"/>
      <c r="UAR7" s="293"/>
      <c r="UAS7" s="293"/>
      <c r="UAT7" s="293"/>
      <c r="UAU7" s="293"/>
      <c r="UAV7" s="293"/>
      <c r="UAW7" s="293"/>
      <c r="UAX7" s="293"/>
      <c r="UAY7" s="293"/>
      <c r="UAZ7" s="293"/>
      <c r="UBA7" s="293"/>
      <c r="UBB7" s="293"/>
      <c r="UBC7" s="293"/>
      <c r="UBD7" s="293"/>
      <c r="UBE7" s="293"/>
      <c r="UBF7" s="293"/>
      <c r="UBG7" s="293"/>
      <c r="UBH7" s="293"/>
      <c r="UBI7" s="293"/>
      <c r="UBJ7" s="293"/>
      <c r="UBK7" s="293"/>
      <c r="UBL7" s="293"/>
      <c r="UBM7" s="293"/>
      <c r="UBN7" s="293"/>
      <c r="UBO7" s="293"/>
      <c r="UBP7" s="293"/>
      <c r="UBQ7" s="293"/>
      <c r="UBR7" s="293"/>
      <c r="UBS7" s="293"/>
      <c r="UBT7" s="293"/>
      <c r="UBU7" s="293"/>
      <c r="UBV7" s="293"/>
      <c r="UBW7" s="293"/>
      <c r="UBX7" s="293"/>
      <c r="UBY7" s="293"/>
      <c r="UBZ7" s="293"/>
      <c r="UCA7" s="293"/>
      <c r="UCB7" s="293"/>
      <c r="UCC7" s="293"/>
      <c r="UCD7" s="293"/>
      <c r="UCE7" s="293"/>
      <c r="UCF7" s="293"/>
      <c r="UCG7" s="293"/>
      <c r="UCH7" s="293"/>
      <c r="UCI7" s="293"/>
      <c r="UCJ7" s="293"/>
      <c r="UCK7" s="293"/>
      <c r="UCL7" s="293"/>
      <c r="UCM7" s="293"/>
      <c r="UCN7" s="293"/>
      <c r="UCO7" s="293"/>
      <c r="UCP7" s="293"/>
      <c r="UCQ7" s="293"/>
      <c r="UCR7" s="293"/>
      <c r="UCS7" s="293"/>
      <c r="UCT7" s="293"/>
      <c r="UCU7" s="293"/>
      <c r="UCV7" s="293"/>
      <c r="UCW7" s="293"/>
      <c r="UCX7" s="293"/>
      <c r="UCY7" s="293"/>
      <c r="UCZ7" s="293"/>
      <c r="UDA7" s="293"/>
      <c r="UDB7" s="293"/>
      <c r="UDC7" s="293"/>
      <c r="UDD7" s="293"/>
      <c r="UDE7" s="293"/>
      <c r="UDF7" s="293"/>
      <c r="UDG7" s="293"/>
      <c r="UDH7" s="293"/>
      <c r="UDI7" s="293"/>
      <c r="UDJ7" s="293"/>
      <c r="UDK7" s="293"/>
      <c r="UDL7" s="293"/>
      <c r="UDM7" s="293"/>
      <c r="UDN7" s="293"/>
      <c r="UDO7" s="293"/>
      <c r="UDP7" s="293"/>
      <c r="UDQ7" s="293"/>
      <c r="UDR7" s="293"/>
      <c r="UDS7" s="293"/>
      <c r="UDT7" s="293"/>
      <c r="UDU7" s="293"/>
      <c r="UDV7" s="293"/>
      <c r="UDW7" s="293"/>
      <c r="UDX7" s="293"/>
      <c r="UDY7" s="293"/>
      <c r="UDZ7" s="293"/>
      <c r="UEA7" s="293"/>
      <c r="UEB7" s="293"/>
      <c r="UEC7" s="293"/>
      <c r="UED7" s="293"/>
      <c r="UEE7" s="293"/>
      <c r="UEF7" s="293"/>
      <c r="UEG7" s="293"/>
      <c r="UEH7" s="293"/>
      <c r="UEI7" s="293"/>
      <c r="UEJ7" s="293"/>
      <c r="UEK7" s="293"/>
      <c r="UEL7" s="293"/>
      <c r="UEM7" s="293"/>
      <c r="UEN7" s="293"/>
      <c r="UEO7" s="293"/>
      <c r="UEP7" s="293"/>
      <c r="UEQ7" s="293"/>
      <c r="UER7" s="293"/>
      <c r="UES7" s="293"/>
      <c r="UET7" s="293"/>
      <c r="UEU7" s="293"/>
      <c r="UEV7" s="293"/>
      <c r="UEW7" s="293"/>
      <c r="UEX7" s="293"/>
      <c r="UEY7" s="293"/>
      <c r="UEZ7" s="293"/>
      <c r="UFA7" s="293"/>
      <c r="UFB7" s="293"/>
      <c r="UFC7" s="293"/>
      <c r="UFD7" s="293"/>
      <c r="UFE7" s="293"/>
      <c r="UFF7" s="293"/>
      <c r="UFG7" s="293"/>
      <c r="UFH7" s="293"/>
      <c r="UFI7" s="293"/>
      <c r="UFJ7" s="293"/>
      <c r="UFK7" s="293"/>
      <c r="UFL7" s="293"/>
      <c r="UFM7" s="293"/>
      <c r="UFN7" s="293"/>
      <c r="UFO7" s="293"/>
      <c r="UFP7" s="293"/>
      <c r="UFQ7" s="293"/>
      <c r="UFR7" s="293"/>
      <c r="UFS7" s="293"/>
      <c r="UFT7" s="293"/>
      <c r="UFU7" s="293"/>
      <c r="UFV7" s="293"/>
      <c r="UFW7" s="293"/>
      <c r="UFX7" s="293"/>
      <c r="UFY7" s="293"/>
      <c r="UFZ7" s="293"/>
      <c r="UGA7" s="293"/>
      <c r="UGB7" s="293"/>
      <c r="UGC7" s="293"/>
      <c r="UGD7" s="293"/>
      <c r="UGE7" s="293"/>
      <c r="UGF7" s="293"/>
      <c r="UGG7" s="293"/>
      <c r="UGH7" s="293"/>
      <c r="UGI7" s="293"/>
      <c r="UGJ7" s="293"/>
      <c r="UGK7" s="293"/>
      <c r="UGL7" s="293"/>
      <c r="UGM7" s="293"/>
      <c r="UGN7" s="293"/>
      <c r="UGO7" s="293"/>
      <c r="UGP7" s="293"/>
      <c r="UGQ7" s="293"/>
      <c r="UGR7" s="293"/>
      <c r="UGS7" s="293"/>
      <c r="UGT7" s="293"/>
      <c r="UGU7" s="293"/>
      <c r="UGV7" s="293"/>
      <c r="UGW7" s="293"/>
      <c r="UGX7" s="293"/>
      <c r="UGY7" s="293"/>
      <c r="UGZ7" s="293"/>
      <c r="UHA7" s="293"/>
      <c r="UHB7" s="293"/>
      <c r="UHC7" s="293"/>
      <c r="UHD7" s="293"/>
      <c r="UHE7" s="293"/>
      <c r="UHF7" s="293"/>
      <c r="UHG7" s="293"/>
      <c r="UHH7" s="293"/>
      <c r="UHI7" s="293"/>
      <c r="UHJ7" s="293"/>
      <c r="UHK7" s="293"/>
      <c r="UHL7" s="293"/>
      <c r="UHM7" s="293"/>
      <c r="UHN7" s="293"/>
      <c r="UHO7" s="293"/>
      <c r="UHP7" s="293"/>
      <c r="UHQ7" s="293"/>
      <c r="UHR7" s="293"/>
      <c r="UHS7" s="293"/>
      <c r="UHT7" s="293"/>
      <c r="UHU7" s="293"/>
      <c r="UHV7" s="293"/>
      <c r="UHW7" s="293"/>
      <c r="UHX7" s="293"/>
      <c r="UHY7" s="293"/>
      <c r="UHZ7" s="293"/>
      <c r="UIA7" s="293"/>
      <c r="UIB7" s="293"/>
      <c r="UIC7" s="293"/>
      <c r="UID7" s="293"/>
      <c r="UIE7" s="293"/>
      <c r="UIF7" s="293"/>
      <c r="UIG7" s="293"/>
      <c r="UIH7" s="293"/>
      <c r="UII7" s="293"/>
      <c r="UIJ7" s="293"/>
      <c r="UIK7" s="293"/>
      <c r="UIL7" s="293"/>
      <c r="UIM7" s="293"/>
      <c r="UIN7" s="293"/>
      <c r="UIO7" s="293"/>
      <c r="UIP7" s="293"/>
      <c r="UIQ7" s="293"/>
      <c r="UIR7" s="293"/>
      <c r="UIS7" s="293"/>
      <c r="UIT7" s="293"/>
      <c r="UIU7" s="293"/>
      <c r="UIV7" s="293"/>
      <c r="UIW7" s="293"/>
      <c r="UIX7" s="293"/>
      <c r="UIY7" s="293"/>
      <c r="UIZ7" s="293"/>
      <c r="UJA7" s="293"/>
      <c r="UJB7" s="293"/>
      <c r="UJC7" s="293"/>
      <c r="UJD7" s="293"/>
      <c r="UJE7" s="293"/>
      <c r="UJF7" s="293"/>
      <c r="UJG7" s="293"/>
      <c r="UJH7" s="293"/>
      <c r="UJI7" s="293"/>
      <c r="UJJ7" s="293"/>
      <c r="UJK7" s="293"/>
      <c r="UJL7" s="293"/>
      <c r="UJM7" s="293"/>
      <c r="UJN7" s="293"/>
      <c r="UJO7" s="293"/>
      <c r="UJP7" s="293"/>
      <c r="UJQ7" s="293"/>
      <c r="UJR7" s="293"/>
      <c r="UJS7" s="293"/>
      <c r="UJT7" s="293"/>
      <c r="UJU7" s="293"/>
      <c r="UJV7" s="293"/>
      <c r="UJW7" s="293"/>
      <c r="UJX7" s="293"/>
      <c r="UJY7" s="293"/>
      <c r="UJZ7" s="293"/>
      <c r="UKA7" s="293"/>
      <c r="UKB7" s="293"/>
      <c r="UKC7" s="293"/>
      <c r="UKD7" s="293"/>
      <c r="UKE7" s="293"/>
      <c r="UKF7" s="293"/>
      <c r="UKG7" s="293"/>
      <c r="UKH7" s="293"/>
      <c r="UKI7" s="293"/>
      <c r="UKJ7" s="293"/>
      <c r="UKK7" s="293"/>
      <c r="UKL7" s="293"/>
      <c r="UKM7" s="293"/>
      <c r="UKN7" s="293"/>
      <c r="UKO7" s="293"/>
      <c r="UKP7" s="293"/>
      <c r="UKQ7" s="293"/>
      <c r="UKR7" s="293"/>
      <c r="UKS7" s="293"/>
      <c r="UKT7" s="293"/>
      <c r="UKU7" s="293"/>
      <c r="UKV7" s="293"/>
      <c r="UKW7" s="293"/>
      <c r="UKX7" s="293"/>
      <c r="UKY7" s="293"/>
      <c r="UKZ7" s="293"/>
      <c r="ULA7" s="293"/>
      <c r="ULB7" s="293"/>
      <c r="ULC7" s="293"/>
      <c r="ULD7" s="293"/>
      <c r="ULE7" s="293"/>
      <c r="ULF7" s="293"/>
      <c r="ULG7" s="293"/>
      <c r="ULH7" s="293"/>
      <c r="ULI7" s="293"/>
      <c r="ULJ7" s="293"/>
      <c r="ULK7" s="293"/>
      <c r="ULL7" s="293"/>
      <c r="ULM7" s="293"/>
      <c r="ULN7" s="293"/>
      <c r="ULO7" s="293"/>
      <c r="ULP7" s="293"/>
      <c r="ULQ7" s="293"/>
      <c r="ULR7" s="293"/>
      <c r="ULS7" s="293"/>
      <c r="ULT7" s="293"/>
      <c r="ULU7" s="293"/>
      <c r="ULV7" s="293"/>
      <c r="ULW7" s="293"/>
      <c r="ULX7" s="293"/>
      <c r="ULY7" s="293"/>
      <c r="ULZ7" s="293"/>
      <c r="UMA7" s="293"/>
      <c r="UMB7" s="293"/>
      <c r="UMC7" s="293"/>
      <c r="UMD7" s="293"/>
      <c r="UME7" s="293"/>
      <c r="UMF7" s="293"/>
      <c r="UMG7" s="293"/>
      <c r="UMH7" s="293"/>
      <c r="UMI7" s="293"/>
      <c r="UMJ7" s="293"/>
      <c r="UMK7" s="293"/>
      <c r="UML7" s="293"/>
      <c r="UMM7" s="293"/>
      <c r="UMN7" s="293"/>
      <c r="UMO7" s="293"/>
      <c r="UMP7" s="293"/>
      <c r="UMQ7" s="293"/>
      <c r="UMR7" s="293"/>
      <c r="UMS7" s="293"/>
      <c r="UMT7" s="293"/>
      <c r="UMU7" s="293"/>
      <c r="UMV7" s="293"/>
      <c r="UMW7" s="293"/>
      <c r="UMX7" s="293"/>
      <c r="UMY7" s="293"/>
      <c r="UMZ7" s="293"/>
      <c r="UNA7" s="293"/>
      <c r="UNB7" s="293"/>
      <c r="UNC7" s="293"/>
      <c r="UND7" s="293"/>
      <c r="UNE7" s="293"/>
      <c r="UNF7" s="293"/>
      <c r="UNG7" s="293"/>
      <c r="UNH7" s="293"/>
      <c r="UNI7" s="293"/>
      <c r="UNJ7" s="293"/>
      <c r="UNK7" s="293"/>
      <c r="UNL7" s="293"/>
      <c r="UNM7" s="293"/>
      <c r="UNN7" s="293"/>
      <c r="UNO7" s="293"/>
      <c r="UNP7" s="293"/>
      <c r="UNQ7" s="293"/>
      <c r="UNR7" s="293"/>
      <c r="UNS7" s="293"/>
      <c r="UNT7" s="293"/>
      <c r="UNU7" s="293"/>
      <c r="UNV7" s="293"/>
      <c r="UNW7" s="293"/>
      <c r="UNX7" s="293"/>
      <c r="UNY7" s="293"/>
      <c r="UNZ7" s="293"/>
      <c r="UOA7" s="293"/>
      <c r="UOB7" s="293"/>
      <c r="UOC7" s="293"/>
      <c r="UOD7" s="293"/>
      <c r="UOE7" s="293"/>
      <c r="UOF7" s="293"/>
      <c r="UOG7" s="293"/>
      <c r="UOH7" s="293"/>
      <c r="UOI7" s="293"/>
      <c r="UOJ7" s="293"/>
      <c r="UOK7" s="293"/>
      <c r="UOL7" s="293"/>
      <c r="UOM7" s="293"/>
      <c r="UON7" s="293"/>
      <c r="UOO7" s="293"/>
      <c r="UOP7" s="293"/>
      <c r="UOQ7" s="293"/>
      <c r="UOR7" s="293"/>
      <c r="UOS7" s="293"/>
      <c r="UOT7" s="293"/>
      <c r="UOU7" s="293"/>
      <c r="UOV7" s="293"/>
      <c r="UOW7" s="293"/>
      <c r="UOX7" s="293"/>
      <c r="UOY7" s="293"/>
      <c r="UOZ7" s="293"/>
      <c r="UPA7" s="293"/>
      <c r="UPB7" s="293"/>
      <c r="UPC7" s="293"/>
      <c r="UPD7" s="293"/>
      <c r="UPE7" s="293"/>
      <c r="UPF7" s="293"/>
      <c r="UPG7" s="293"/>
      <c r="UPH7" s="293"/>
      <c r="UPI7" s="293"/>
      <c r="UPJ7" s="293"/>
      <c r="UPK7" s="293"/>
      <c r="UPL7" s="293"/>
      <c r="UPM7" s="293"/>
      <c r="UPN7" s="293"/>
      <c r="UPO7" s="293"/>
      <c r="UPP7" s="293"/>
      <c r="UPQ7" s="293"/>
      <c r="UPR7" s="293"/>
      <c r="UPS7" s="293"/>
      <c r="UPT7" s="293"/>
      <c r="UPU7" s="293"/>
      <c r="UPV7" s="293"/>
      <c r="UPW7" s="293"/>
      <c r="UPX7" s="293"/>
      <c r="UPY7" s="293"/>
      <c r="UPZ7" s="293"/>
      <c r="UQA7" s="293"/>
      <c r="UQB7" s="293"/>
      <c r="UQC7" s="293"/>
      <c r="UQD7" s="293"/>
      <c r="UQE7" s="293"/>
      <c r="UQF7" s="293"/>
      <c r="UQG7" s="293"/>
      <c r="UQH7" s="293"/>
      <c r="UQI7" s="293"/>
      <c r="UQJ7" s="293"/>
      <c r="UQK7" s="293"/>
      <c r="UQL7" s="293"/>
      <c r="UQM7" s="293"/>
      <c r="UQN7" s="293"/>
      <c r="UQO7" s="293"/>
      <c r="UQP7" s="293"/>
      <c r="UQQ7" s="293"/>
      <c r="UQR7" s="293"/>
      <c r="UQS7" s="293"/>
      <c r="UQT7" s="293"/>
      <c r="UQU7" s="293"/>
      <c r="UQV7" s="293"/>
      <c r="UQW7" s="293"/>
      <c r="UQX7" s="293"/>
      <c r="UQY7" s="293"/>
      <c r="UQZ7" s="293"/>
      <c r="URA7" s="293"/>
      <c r="URB7" s="293"/>
      <c r="URC7" s="293"/>
      <c r="URD7" s="293"/>
      <c r="URE7" s="293"/>
      <c r="URF7" s="293"/>
      <c r="URG7" s="293"/>
      <c r="URH7" s="293"/>
      <c r="URI7" s="293"/>
      <c r="URJ7" s="293"/>
      <c r="URK7" s="293"/>
      <c r="URL7" s="293"/>
      <c r="URM7" s="293"/>
      <c r="URN7" s="293"/>
      <c r="URO7" s="293"/>
      <c r="URP7" s="293"/>
      <c r="URQ7" s="293"/>
      <c r="URR7" s="293"/>
      <c r="URS7" s="293"/>
      <c r="URT7" s="293"/>
      <c r="URU7" s="293"/>
      <c r="URV7" s="293"/>
      <c r="URW7" s="293"/>
      <c r="URX7" s="293"/>
      <c r="URY7" s="293"/>
      <c r="URZ7" s="293"/>
      <c r="USA7" s="293"/>
      <c r="USB7" s="293"/>
      <c r="USC7" s="293"/>
      <c r="USD7" s="293"/>
      <c r="USE7" s="293"/>
      <c r="USF7" s="293"/>
      <c r="USG7" s="293"/>
      <c r="USH7" s="293"/>
      <c r="USI7" s="293"/>
      <c r="USJ7" s="293"/>
      <c r="USK7" s="293"/>
      <c r="USL7" s="293"/>
      <c r="USM7" s="293"/>
      <c r="USN7" s="293"/>
      <c r="USO7" s="293"/>
      <c r="USP7" s="293"/>
      <c r="USQ7" s="293"/>
      <c r="USR7" s="293"/>
      <c r="USS7" s="293"/>
      <c r="UST7" s="293"/>
      <c r="USU7" s="293"/>
      <c r="USV7" s="293"/>
      <c r="USW7" s="293"/>
      <c r="USX7" s="293"/>
      <c r="USY7" s="293"/>
      <c r="USZ7" s="293"/>
      <c r="UTA7" s="293"/>
      <c r="UTB7" s="293"/>
      <c r="UTC7" s="293"/>
      <c r="UTD7" s="293"/>
      <c r="UTE7" s="293"/>
      <c r="UTF7" s="293"/>
      <c r="UTG7" s="293"/>
      <c r="UTH7" s="293"/>
      <c r="UTI7" s="293"/>
      <c r="UTJ7" s="293"/>
      <c r="UTK7" s="293"/>
      <c r="UTL7" s="293"/>
      <c r="UTM7" s="293"/>
      <c r="UTN7" s="293"/>
      <c r="UTO7" s="293"/>
      <c r="UTP7" s="293"/>
      <c r="UTQ7" s="293"/>
      <c r="UTR7" s="293"/>
      <c r="UTS7" s="293"/>
      <c r="UTT7" s="293"/>
      <c r="UTU7" s="293"/>
      <c r="UTV7" s="293"/>
      <c r="UTW7" s="293"/>
      <c r="UTX7" s="293"/>
      <c r="UTY7" s="293"/>
      <c r="UTZ7" s="293"/>
      <c r="UUA7" s="293"/>
      <c r="UUB7" s="293"/>
      <c r="UUC7" s="293"/>
      <c r="UUD7" s="293"/>
      <c r="UUE7" s="293"/>
      <c r="UUF7" s="293"/>
      <c r="UUG7" s="293"/>
      <c r="UUH7" s="293"/>
      <c r="UUI7" s="293"/>
      <c r="UUJ7" s="293"/>
      <c r="UUK7" s="293"/>
      <c r="UUL7" s="293"/>
      <c r="UUM7" s="293"/>
      <c r="UUN7" s="293"/>
      <c r="UUO7" s="293"/>
      <c r="UUP7" s="293"/>
      <c r="UUQ7" s="293"/>
      <c r="UUR7" s="293"/>
      <c r="UUS7" s="293"/>
      <c r="UUT7" s="293"/>
      <c r="UUU7" s="293"/>
      <c r="UUV7" s="293"/>
      <c r="UUW7" s="293"/>
      <c r="UUX7" s="293"/>
      <c r="UUY7" s="293"/>
      <c r="UUZ7" s="293"/>
      <c r="UVA7" s="293"/>
      <c r="UVB7" s="293"/>
      <c r="UVC7" s="293"/>
      <c r="UVD7" s="293"/>
      <c r="UVE7" s="293"/>
      <c r="UVF7" s="293"/>
      <c r="UVG7" s="293"/>
      <c r="UVH7" s="293"/>
      <c r="UVI7" s="293"/>
      <c r="UVJ7" s="293"/>
      <c r="UVK7" s="293"/>
      <c r="UVL7" s="293"/>
      <c r="UVM7" s="293"/>
      <c r="UVN7" s="293"/>
      <c r="UVO7" s="293"/>
      <c r="UVP7" s="293"/>
      <c r="UVQ7" s="293"/>
      <c r="UVR7" s="293"/>
      <c r="UVS7" s="293"/>
      <c r="UVT7" s="293"/>
      <c r="UVU7" s="293"/>
      <c r="UVV7" s="293"/>
      <c r="UVW7" s="293"/>
      <c r="UVX7" s="293"/>
      <c r="UVY7" s="293"/>
      <c r="UVZ7" s="293"/>
      <c r="UWA7" s="293"/>
      <c r="UWB7" s="293"/>
      <c r="UWC7" s="293"/>
      <c r="UWD7" s="293"/>
      <c r="UWE7" s="293"/>
      <c r="UWF7" s="293"/>
      <c r="UWG7" s="293"/>
      <c r="UWH7" s="293"/>
      <c r="UWI7" s="293"/>
      <c r="UWJ7" s="293"/>
      <c r="UWK7" s="293"/>
      <c r="UWL7" s="293"/>
      <c r="UWM7" s="293"/>
      <c r="UWN7" s="293"/>
      <c r="UWO7" s="293"/>
      <c r="UWP7" s="293"/>
      <c r="UWQ7" s="293"/>
      <c r="UWR7" s="293"/>
      <c r="UWS7" s="293"/>
      <c r="UWT7" s="293"/>
      <c r="UWU7" s="293"/>
      <c r="UWV7" s="293"/>
      <c r="UWW7" s="293"/>
      <c r="UWX7" s="293"/>
      <c r="UWY7" s="293"/>
      <c r="UWZ7" s="293"/>
      <c r="UXA7" s="293"/>
      <c r="UXB7" s="293"/>
      <c r="UXC7" s="293"/>
      <c r="UXD7" s="293"/>
      <c r="UXE7" s="293"/>
      <c r="UXF7" s="293"/>
      <c r="UXG7" s="293"/>
      <c r="UXH7" s="293"/>
      <c r="UXI7" s="293"/>
      <c r="UXJ7" s="293"/>
      <c r="UXK7" s="293"/>
      <c r="UXL7" s="293"/>
      <c r="UXM7" s="293"/>
      <c r="UXN7" s="293"/>
      <c r="UXO7" s="293"/>
      <c r="UXP7" s="293"/>
      <c r="UXQ7" s="293"/>
      <c r="UXR7" s="293"/>
      <c r="UXS7" s="293"/>
      <c r="UXT7" s="293"/>
      <c r="UXU7" s="293"/>
      <c r="UXV7" s="293"/>
      <c r="UXW7" s="293"/>
      <c r="UXX7" s="293"/>
      <c r="UXY7" s="293"/>
      <c r="UXZ7" s="293"/>
      <c r="UYA7" s="293"/>
      <c r="UYB7" s="293"/>
      <c r="UYC7" s="293"/>
      <c r="UYD7" s="293"/>
      <c r="UYE7" s="293"/>
      <c r="UYF7" s="293"/>
      <c r="UYG7" s="293"/>
      <c r="UYH7" s="293"/>
      <c r="UYI7" s="293"/>
      <c r="UYJ7" s="293"/>
      <c r="UYK7" s="293"/>
      <c r="UYL7" s="293"/>
      <c r="UYM7" s="293"/>
      <c r="UYN7" s="293"/>
      <c r="UYO7" s="293"/>
      <c r="UYP7" s="293"/>
      <c r="UYQ7" s="293"/>
      <c r="UYR7" s="293"/>
      <c r="UYS7" s="293"/>
      <c r="UYT7" s="293"/>
      <c r="UYU7" s="293"/>
      <c r="UYV7" s="293"/>
      <c r="UYW7" s="293"/>
      <c r="UYX7" s="293"/>
      <c r="UYY7" s="293"/>
      <c r="UYZ7" s="293"/>
      <c r="UZA7" s="293"/>
      <c r="UZB7" s="293"/>
      <c r="UZC7" s="293"/>
      <c r="UZD7" s="293"/>
      <c r="UZE7" s="293"/>
      <c r="UZF7" s="293"/>
      <c r="UZG7" s="293"/>
      <c r="UZH7" s="293"/>
      <c r="UZI7" s="293"/>
      <c r="UZJ7" s="293"/>
      <c r="UZK7" s="293"/>
      <c r="UZL7" s="293"/>
      <c r="UZM7" s="293"/>
      <c r="UZN7" s="293"/>
      <c r="UZO7" s="293"/>
      <c r="UZP7" s="293"/>
      <c r="UZQ7" s="293"/>
      <c r="UZR7" s="293"/>
      <c r="UZS7" s="293"/>
      <c r="UZT7" s="293"/>
      <c r="UZU7" s="293"/>
      <c r="UZV7" s="293"/>
      <c r="UZW7" s="293"/>
      <c r="UZX7" s="293"/>
      <c r="UZY7" s="293"/>
      <c r="UZZ7" s="293"/>
      <c r="VAA7" s="293"/>
      <c r="VAB7" s="293"/>
      <c r="VAC7" s="293"/>
      <c r="VAD7" s="293"/>
      <c r="VAE7" s="293"/>
      <c r="VAF7" s="293"/>
      <c r="VAG7" s="293"/>
      <c r="VAH7" s="293"/>
      <c r="VAI7" s="293"/>
      <c r="VAJ7" s="293"/>
      <c r="VAK7" s="293"/>
      <c r="VAL7" s="293"/>
      <c r="VAM7" s="293"/>
      <c r="VAN7" s="293"/>
      <c r="VAO7" s="293"/>
      <c r="VAP7" s="293"/>
      <c r="VAQ7" s="293"/>
      <c r="VAR7" s="293"/>
      <c r="VAS7" s="293"/>
      <c r="VAT7" s="293"/>
      <c r="VAU7" s="293"/>
      <c r="VAV7" s="293"/>
      <c r="VAW7" s="293"/>
      <c r="VAX7" s="293"/>
      <c r="VAY7" s="293"/>
      <c r="VAZ7" s="293"/>
      <c r="VBA7" s="293"/>
      <c r="VBB7" s="293"/>
      <c r="VBC7" s="293"/>
      <c r="VBD7" s="293"/>
      <c r="VBE7" s="293"/>
      <c r="VBF7" s="293"/>
      <c r="VBG7" s="293"/>
      <c r="VBH7" s="293"/>
      <c r="VBI7" s="293"/>
      <c r="VBJ7" s="293"/>
      <c r="VBK7" s="293"/>
      <c r="VBL7" s="293"/>
      <c r="VBM7" s="293"/>
      <c r="VBN7" s="293"/>
      <c r="VBO7" s="293"/>
      <c r="VBP7" s="293"/>
      <c r="VBQ7" s="293"/>
      <c r="VBR7" s="293"/>
      <c r="VBS7" s="293"/>
      <c r="VBT7" s="293"/>
      <c r="VBU7" s="293"/>
      <c r="VBV7" s="293"/>
      <c r="VBW7" s="293"/>
      <c r="VBX7" s="293"/>
      <c r="VBY7" s="293"/>
      <c r="VBZ7" s="293"/>
      <c r="VCA7" s="293"/>
      <c r="VCB7" s="293"/>
      <c r="VCC7" s="293"/>
      <c r="VCD7" s="293"/>
      <c r="VCE7" s="293"/>
      <c r="VCF7" s="293"/>
      <c r="VCG7" s="293"/>
      <c r="VCH7" s="293"/>
      <c r="VCI7" s="293"/>
      <c r="VCJ7" s="293"/>
      <c r="VCK7" s="293"/>
      <c r="VCL7" s="293"/>
      <c r="VCM7" s="293"/>
      <c r="VCN7" s="293"/>
      <c r="VCO7" s="293"/>
      <c r="VCP7" s="293"/>
      <c r="VCQ7" s="293"/>
      <c r="VCR7" s="293"/>
      <c r="VCS7" s="293"/>
      <c r="VCT7" s="293"/>
      <c r="VCU7" s="293"/>
      <c r="VCV7" s="293"/>
      <c r="VCW7" s="293"/>
      <c r="VCX7" s="293"/>
      <c r="VCY7" s="293"/>
      <c r="VCZ7" s="293"/>
      <c r="VDA7" s="293"/>
      <c r="VDB7" s="293"/>
      <c r="VDC7" s="293"/>
      <c r="VDD7" s="293"/>
      <c r="VDE7" s="293"/>
      <c r="VDF7" s="293"/>
      <c r="VDG7" s="293"/>
      <c r="VDH7" s="293"/>
      <c r="VDI7" s="293"/>
      <c r="VDJ7" s="293"/>
      <c r="VDK7" s="293"/>
      <c r="VDL7" s="293"/>
      <c r="VDM7" s="293"/>
      <c r="VDN7" s="293"/>
      <c r="VDO7" s="293"/>
      <c r="VDP7" s="293"/>
      <c r="VDQ7" s="293"/>
      <c r="VDR7" s="293"/>
      <c r="VDS7" s="293"/>
      <c r="VDT7" s="293"/>
      <c r="VDU7" s="293"/>
      <c r="VDV7" s="293"/>
      <c r="VDW7" s="293"/>
      <c r="VDX7" s="293"/>
      <c r="VDY7" s="293"/>
      <c r="VDZ7" s="293"/>
      <c r="VEA7" s="293"/>
      <c r="VEB7" s="293"/>
      <c r="VEC7" s="293"/>
      <c r="VED7" s="293"/>
      <c r="VEE7" s="293"/>
      <c r="VEF7" s="293"/>
      <c r="VEG7" s="293"/>
      <c r="VEH7" s="293"/>
      <c r="VEI7" s="293"/>
      <c r="VEJ7" s="293"/>
      <c r="VEK7" s="293"/>
      <c r="VEL7" s="293"/>
      <c r="VEM7" s="293"/>
      <c r="VEN7" s="293"/>
      <c r="VEO7" s="293"/>
      <c r="VEP7" s="293"/>
      <c r="VEQ7" s="293"/>
      <c r="VER7" s="293"/>
      <c r="VES7" s="293"/>
      <c r="VET7" s="293"/>
      <c r="VEU7" s="293"/>
      <c r="VEV7" s="293"/>
      <c r="VEW7" s="293"/>
      <c r="VEX7" s="293"/>
      <c r="VEY7" s="293"/>
      <c r="VEZ7" s="293"/>
      <c r="VFA7" s="293"/>
      <c r="VFB7" s="293"/>
      <c r="VFC7" s="293"/>
      <c r="VFD7" s="293"/>
      <c r="VFE7" s="293"/>
      <c r="VFF7" s="293"/>
      <c r="VFG7" s="293"/>
      <c r="VFH7" s="293"/>
      <c r="VFI7" s="293"/>
      <c r="VFJ7" s="293"/>
      <c r="VFK7" s="293"/>
      <c r="VFL7" s="293"/>
      <c r="VFM7" s="293"/>
      <c r="VFN7" s="293"/>
      <c r="VFO7" s="293"/>
      <c r="VFP7" s="293"/>
      <c r="VFQ7" s="293"/>
      <c r="VFR7" s="293"/>
      <c r="VFS7" s="293"/>
      <c r="VFT7" s="293"/>
      <c r="VFU7" s="293"/>
      <c r="VFV7" s="293"/>
      <c r="VFW7" s="293"/>
      <c r="VFX7" s="293"/>
      <c r="VFY7" s="293"/>
      <c r="VFZ7" s="293"/>
      <c r="VGA7" s="293"/>
      <c r="VGB7" s="293"/>
      <c r="VGC7" s="293"/>
      <c r="VGD7" s="293"/>
      <c r="VGE7" s="293"/>
      <c r="VGF7" s="293"/>
      <c r="VGG7" s="293"/>
      <c r="VGH7" s="293"/>
      <c r="VGI7" s="293"/>
      <c r="VGJ7" s="293"/>
      <c r="VGK7" s="293"/>
      <c r="VGL7" s="293"/>
      <c r="VGM7" s="293"/>
      <c r="VGN7" s="293"/>
      <c r="VGO7" s="293"/>
      <c r="VGP7" s="293"/>
      <c r="VGQ7" s="293"/>
      <c r="VGR7" s="293"/>
      <c r="VGS7" s="293"/>
      <c r="VGT7" s="293"/>
      <c r="VGU7" s="293"/>
      <c r="VGV7" s="293"/>
      <c r="VGW7" s="293"/>
      <c r="VGX7" s="293"/>
      <c r="VGY7" s="293"/>
      <c r="VGZ7" s="293"/>
      <c r="VHA7" s="293"/>
      <c r="VHB7" s="293"/>
      <c r="VHC7" s="293"/>
      <c r="VHD7" s="293"/>
      <c r="VHE7" s="293"/>
      <c r="VHF7" s="293"/>
      <c r="VHG7" s="293"/>
      <c r="VHH7" s="293"/>
      <c r="VHI7" s="293"/>
      <c r="VHJ7" s="293"/>
      <c r="VHK7" s="293"/>
      <c r="VHL7" s="293"/>
      <c r="VHM7" s="293"/>
      <c r="VHN7" s="293"/>
      <c r="VHO7" s="293"/>
      <c r="VHP7" s="293"/>
      <c r="VHQ7" s="293"/>
      <c r="VHR7" s="293"/>
      <c r="VHS7" s="293"/>
      <c r="VHT7" s="293"/>
      <c r="VHU7" s="293"/>
      <c r="VHV7" s="293"/>
      <c r="VHW7" s="293"/>
      <c r="VHX7" s="293"/>
      <c r="VHY7" s="293"/>
      <c r="VHZ7" s="293"/>
      <c r="VIA7" s="293"/>
      <c r="VIB7" s="293"/>
      <c r="VIC7" s="293"/>
      <c r="VID7" s="293"/>
      <c r="VIE7" s="293"/>
      <c r="VIF7" s="293"/>
      <c r="VIG7" s="293"/>
      <c r="VIH7" s="293"/>
      <c r="VII7" s="293"/>
      <c r="VIJ7" s="293"/>
      <c r="VIK7" s="293"/>
      <c r="VIL7" s="293"/>
      <c r="VIM7" s="293"/>
      <c r="VIN7" s="293"/>
      <c r="VIO7" s="293"/>
      <c r="VIP7" s="293"/>
      <c r="VIQ7" s="293"/>
      <c r="VIR7" s="293"/>
      <c r="VIS7" s="293"/>
      <c r="VIT7" s="293"/>
      <c r="VIU7" s="293"/>
      <c r="VIV7" s="293"/>
      <c r="VIW7" s="293"/>
      <c r="VIX7" s="293"/>
      <c r="VIY7" s="293"/>
      <c r="VIZ7" s="293"/>
      <c r="VJA7" s="293"/>
      <c r="VJB7" s="293"/>
      <c r="VJC7" s="293"/>
      <c r="VJD7" s="293"/>
      <c r="VJE7" s="293"/>
      <c r="VJF7" s="293"/>
      <c r="VJG7" s="293"/>
      <c r="VJH7" s="293"/>
      <c r="VJI7" s="293"/>
      <c r="VJJ7" s="293"/>
      <c r="VJK7" s="293"/>
      <c r="VJL7" s="293"/>
      <c r="VJM7" s="293"/>
      <c r="VJN7" s="293"/>
      <c r="VJO7" s="293"/>
      <c r="VJP7" s="293"/>
      <c r="VJQ7" s="293"/>
      <c r="VJR7" s="293"/>
      <c r="VJS7" s="293"/>
      <c r="VJT7" s="293"/>
      <c r="VJU7" s="293"/>
      <c r="VJV7" s="293"/>
      <c r="VJW7" s="293"/>
      <c r="VJX7" s="293"/>
      <c r="VJY7" s="293"/>
      <c r="VJZ7" s="293"/>
      <c r="VKA7" s="293"/>
      <c r="VKB7" s="293"/>
      <c r="VKC7" s="293"/>
      <c r="VKD7" s="293"/>
      <c r="VKE7" s="293"/>
      <c r="VKF7" s="293"/>
      <c r="VKG7" s="293"/>
      <c r="VKH7" s="293"/>
      <c r="VKI7" s="293"/>
      <c r="VKJ7" s="293"/>
      <c r="VKK7" s="293"/>
      <c r="VKL7" s="293"/>
      <c r="VKM7" s="293"/>
      <c r="VKN7" s="293"/>
      <c r="VKO7" s="293"/>
      <c r="VKP7" s="293"/>
      <c r="VKQ7" s="293"/>
      <c r="VKR7" s="293"/>
      <c r="VKS7" s="293"/>
      <c r="VKT7" s="293"/>
      <c r="VKU7" s="293"/>
      <c r="VKV7" s="293"/>
      <c r="VKW7" s="293"/>
      <c r="VKX7" s="293"/>
      <c r="VKY7" s="293"/>
      <c r="VKZ7" s="293"/>
      <c r="VLA7" s="293"/>
      <c r="VLB7" s="293"/>
      <c r="VLC7" s="293"/>
      <c r="VLD7" s="293"/>
      <c r="VLE7" s="293"/>
      <c r="VLF7" s="293"/>
      <c r="VLG7" s="293"/>
      <c r="VLH7" s="293"/>
      <c r="VLI7" s="293"/>
      <c r="VLJ7" s="293"/>
      <c r="VLK7" s="293"/>
      <c r="VLL7" s="293"/>
      <c r="VLM7" s="293"/>
      <c r="VLN7" s="293"/>
      <c r="VLO7" s="293"/>
      <c r="VLP7" s="293"/>
      <c r="VLQ7" s="293"/>
      <c r="VLR7" s="293"/>
      <c r="VLS7" s="293"/>
      <c r="VLT7" s="293"/>
      <c r="VLU7" s="293"/>
      <c r="VLV7" s="293"/>
      <c r="VLW7" s="293"/>
      <c r="VLX7" s="293"/>
      <c r="VLY7" s="293"/>
      <c r="VLZ7" s="293"/>
      <c r="VMA7" s="293"/>
      <c r="VMB7" s="293"/>
      <c r="VMC7" s="293"/>
      <c r="VMD7" s="293"/>
      <c r="VME7" s="293"/>
      <c r="VMF7" s="293"/>
      <c r="VMG7" s="293"/>
      <c r="VMH7" s="293"/>
      <c r="VMI7" s="293"/>
      <c r="VMJ7" s="293"/>
      <c r="VMK7" s="293"/>
      <c r="VML7" s="293"/>
      <c r="VMM7" s="293"/>
      <c r="VMN7" s="293"/>
      <c r="VMO7" s="293"/>
      <c r="VMP7" s="293"/>
      <c r="VMQ7" s="293"/>
      <c r="VMR7" s="293"/>
      <c r="VMS7" s="293"/>
      <c r="VMT7" s="293"/>
      <c r="VMU7" s="293"/>
      <c r="VMV7" s="293"/>
      <c r="VMW7" s="293"/>
      <c r="VMX7" s="293"/>
      <c r="VMY7" s="293"/>
      <c r="VMZ7" s="293"/>
      <c r="VNA7" s="293"/>
      <c r="VNB7" s="293"/>
      <c r="VNC7" s="293"/>
      <c r="VND7" s="293"/>
      <c r="VNE7" s="293"/>
      <c r="VNF7" s="293"/>
      <c r="VNG7" s="293"/>
      <c r="VNH7" s="293"/>
      <c r="VNI7" s="293"/>
      <c r="VNJ7" s="293"/>
      <c r="VNK7" s="293"/>
      <c r="VNL7" s="293"/>
      <c r="VNM7" s="293"/>
      <c r="VNN7" s="293"/>
      <c r="VNO7" s="293"/>
      <c r="VNP7" s="293"/>
      <c r="VNQ7" s="293"/>
      <c r="VNR7" s="293"/>
      <c r="VNS7" s="293"/>
      <c r="VNT7" s="293"/>
      <c r="VNU7" s="293"/>
      <c r="VNV7" s="293"/>
      <c r="VNW7" s="293"/>
      <c r="VNX7" s="293"/>
      <c r="VNY7" s="293"/>
      <c r="VNZ7" s="293"/>
      <c r="VOA7" s="293"/>
      <c r="VOB7" s="293"/>
      <c r="VOC7" s="293"/>
      <c r="VOD7" s="293"/>
      <c r="VOE7" s="293"/>
      <c r="VOF7" s="293"/>
      <c r="VOG7" s="293"/>
      <c r="VOH7" s="293"/>
      <c r="VOI7" s="293"/>
      <c r="VOJ7" s="293"/>
      <c r="VOK7" s="293"/>
      <c r="VOL7" s="293"/>
      <c r="VOM7" s="293"/>
      <c r="VON7" s="293"/>
      <c r="VOO7" s="293"/>
      <c r="VOP7" s="293"/>
      <c r="VOQ7" s="293"/>
      <c r="VOR7" s="293"/>
      <c r="VOS7" s="293"/>
      <c r="VOT7" s="293"/>
      <c r="VOU7" s="293"/>
      <c r="VOV7" s="293"/>
      <c r="VOW7" s="293"/>
      <c r="VOX7" s="293"/>
      <c r="VOY7" s="293"/>
      <c r="VOZ7" s="293"/>
      <c r="VPA7" s="293"/>
      <c r="VPB7" s="293"/>
      <c r="VPC7" s="293"/>
      <c r="VPD7" s="293"/>
      <c r="VPE7" s="293"/>
      <c r="VPF7" s="293"/>
      <c r="VPG7" s="293"/>
      <c r="VPH7" s="293"/>
      <c r="VPI7" s="293"/>
      <c r="VPJ7" s="293"/>
      <c r="VPK7" s="293"/>
      <c r="VPL7" s="293"/>
      <c r="VPM7" s="293"/>
      <c r="VPN7" s="293"/>
      <c r="VPO7" s="293"/>
      <c r="VPP7" s="293"/>
      <c r="VPQ7" s="293"/>
      <c r="VPR7" s="293"/>
      <c r="VPS7" s="293"/>
      <c r="VPT7" s="293"/>
      <c r="VPU7" s="293"/>
      <c r="VPV7" s="293"/>
      <c r="VPW7" s="293"/>
      <c r="VPX7" s="293"/>
      <c r="VPY7" s="293"/>
      <c r="VPZ7" s="293"/>
      <c r="VQA7" s="293"/>
      <c r="VQB7" s="293"/>
      <c r="VQC7" s="293"/>
      <c r="VQD7" s="293"/>
      <c r="VQE7" s="293"/>
      <c r="VQF7" s="293"/>
      <c r="VQG7" s="293"/>
      <c r="VQH7" s="293"/>
      <c r="VQI7" s="293"/>
      <c r="VQJ7" s="293"/>
      <c r="VQK7" s="293"/>
      <c r="VQL7" s="293"/>
      <c r="VQM7" s="293"/>
      <c r="VQN7" s="293"/>
      <c r="VQO7" s="293"/>
      <c r="VQP7" s="293"/>
      <c r="VQQ7" s="293"/>
      <c r="VQR7" s="293"/>
      <c r="VQS7" s="293"/>
      <c r="VQT7" s="293"/>
      <c r="VQU7" s="293"/>
      <c r="VQV7" s="293"/>
      <c r="VQW7" s="293"/>
      <c r="VQX7" s="293"/>
      <c r="VQY7" s="293"/>
      <c r="VQZ7" s="293"/>
      <c r="VRA7" s="293"/>
      <c r="VRB7" s="293"/>
      <c r="VRC7" s="293"/>
      <c r="VRD7" s="293"/>
      <c r="VRE7" s="293"/>
      <c r="VRF7" s="293"/>
      <c r="VRG7" s="293"/>
      <c r="VRH7" s="293"/>
      <c r="VRI7" s="293"/>
      <c r="VRJ7" s="293"/>
      <c r="VRK7" s="293"/>
      <c r="VRL7" s="293"/>
      <c r="VRM7" s="293"/>
      <c r="VRN7" s="293"/>
      <c r="VRO7" s="293"/>
      <c r="VRP7" s="293"/>
      <c r="VRQ7" s="293"/>
      <c r="VRR7" s="293"/>
      <c r="VRS7" s="293"/>
      <c r="VRT7" s="293"/>
      <c r="VRU7" s="293"/>
      <c r="VRV7" s="293"/>
      <c r="VRW7" s="293"/>
      <c r="VRX7" s="293"/>
      <c r="VRY7" s="293"/>
      <c r="VRZ7" s="293"/>
      <c r="VSA7" s="293"/>
      <c r="VSB7" s="293"/>
      <c r="VSC7" s="293"/>
      <c r="VSD7" s="293"/>
      <c r="VSE7" s="293"/>
      <c r="VSF7" s="293"/>
      <c r="VSG7" s="293"/>
      <c r="VSH7" s="293"/>
      <c r="VSI7" s="293"/>
      <c r="VSJ7" s="293"/>
      <c r="VSK7" s="293"/>
      <c r="VSL7" s="293"/>
      <c r="VSM7" s="293"/>
      <c r="VSN7" s="293"/>
      <c r="VSO7" s="293"/>
      <c r="VSP7" s="293"/>
      <c r="VSQ7" s="293"/>
      <c r="VSR7" s="293"/>
      <c r="VSS7" s="293"/>
      <c r="VST7" s="293"/>
      <c r="VSU7" s="293"/>
      <c r="VSV7" s="293"/>
      <c r="VSW7" s="293"/>
      <c r="VSX7" s="293"/>
      <c r="VSY7" s="293"/>
      <c r="VSZ7" s="293"/>
      <c r="VTA7" s="293"/>
      <c r="VTB7" s="293"/>
      <c r="VTC7" s="293"/>
      <c r="VTD7" s="293"/>
      <c r="VTE7" s="293"/>
      <c r="VTF7" s="293"/>
      <c r="VTG7" s="293"/>
      <c r="VTH7" s="293"/>
      <c r="VTI7" s="293"/>
      <c r="VTJ7" s="293"/>
      <c r="VTK7" s="293"/>
      <c r="VTL7" s="293"/>
      <c r="VTM7" s="293"/>
      <c r="VTN7" s="293"/>
      <c r="VTO7" s="293"/>
      <c r="VTP7" s="293"/>
      <c r="VTQ7" s="293"/>
      <c r="VTR7" s="293"/>
      <c r="VTS7" s="293"/>
      <c r="VTT7" s="293"/>
      <c r="VTU7" s="293"/>
      <c r="VTV7" s="293"/>
      <c r="VTW7" s="293"/>
      <c r="VTX7" s="293"/>
      <c r="VTY7" s="293"/>
      <c r="VTZ7" s="293"/>
      <c r="VUA7" s="293"/>
      <c r="VUB7" s="293"/>
      <c r="VUC7" s="293"/>
      <c r="VUD7" s="293"/>
      <c r="VUE7" s="293"/>
      <c r="VUF7" s="293"/>
      <c r="VUG7" s="293"/>
      <c r="VUH7" s="293"/>
      <c r="VUI7" s="293"/>
      <c r="VUJ7" s="293"/>
      <c r="VUK7" s="293"/>
      <c r="VUL7" s="293"/>
      <c r="VUM7" s="293"/>
      <c r="VUN7" s="293"/>
      <c r="VUO7" s="293"/>
      <c r="VUP7" s="293"/>
      <c r="VUQ7" s="293"/>
      <c r="VUR7" s="293"/>
      <c r="VUS7" s="293"/>
      <c r="VUT7" s="293"/>
      <c r="VUU7" s="293"/>
      <c r="VUV7" s="293"/>
      <c r="VUW7" s="293"/>
      <c r="VUX7" s="293"/>
      <c r="VUY7" s="293"/>
      <c r="VUZ7" s="293"/>
      <c r="VVA7" s="293"/>
      <c r="VVB7" s="293"/>
      <c r="VVC7" s="293"/>
      <c r="VVD7" s="293"/>
      <c r="VVE7" s="293"/>
      <c r="VVF7" s="293"/>
      <c r="VVG7" s="293"/>
      <c r="VVH7" s="293"/>
      <c r="VVI7" s="293"/>
      <c r="VVJ7" s="293"/>
      <c r="VVK7" s="293"/>
      <c r="VVL7" s="293"/>
      <c r="VVM7" s="293"/>
      <c r="VVN7" s="293"/>
      <c r="VVO7" s="293"/>
      <c r="VVP7" s="293"/>
      <c r="VVQ7" s="293"/>
      <c r="VVR7" s="293"/>
      <c r="VVS7" s="293"/>
      <c r="VVT7" s="293"/>
      <c r="VVU7" s="293"/>
      <c r="VVV7" s="293"/>
      <c r="VVW7" s="293"/>
      <c r="VVX7" s="293"/>
      <c r="VVY7" s="293"/>
      <c r="VVZ7" s="293"/>
      <c r="VWA7" s="293"/>
      <c r="VWB7" s="293"/>
      <c r="VWC7" s="293"/>
      <c r="VWD7" s="293"/>
      <c r="VWE7" s="293"/>
      <c r="VWF7" s="293"/>
      <c r="VWG7" s="293"/>
      <c r="VWH7" s="293"/>
      <c r="VWI7" s="293"/>
      <c r="VWJ7" s="293"/>
      <c r="VWK7" s="293"/>
      <c r="VWL7" s="293"/>
      <c r="VWM7" s="293"/>
      <c r="VWN7" s="293"/>
      <c r="VWO7" s="293"/>
      <c r="VWP7" s="293"/>
      <c r="VWQ7" s="293"/>
      <c r="VWR7" s="293"/>
      <c r="VWS7" s="293"/>
      <c r="VWT7" s="293"/>
      <c r="VWU7" s="293"/>
      <c r="VWV7" s="293"/>
      <c r="VWW7" s="293"/>
      <c r="VWX7" s="293"/>
      <c r="VWY7" s="293"/>
      <c r="VWZ7" s="293"/>
      <c r="VXA7" s="293"/>
      <c r="VXB7" s="293"/>
      <c r="VXC7" s="293"/>
      <c r="VXD7" s="293"/>
      <c r="VXE7" s="293"/>
      <c r="VXF7" s="293"/>
      <c r="VXG7" s="293"/>
      <c r="VXH7" s="293"/>
      <c r="VXI7" s="293"/>
      <c r="VXJ7" s="293"/>
      <c r="VXK7" s="293"/>
      <c r="VXL7" s="293"/>
      <c r="VXM7" s="293"/>
      <c r="VXN7" s="293"/>
      <c r="VXO7" s="293"/>
      <c r="VXP7" s="293"/>
      <c r="VXQ7" s="293"/>
      <c r="VXR7" s="293"/>
      <c r="VXS7" s="293"/>
      <c r="VXT7" s="293"/>
      <c r="VXU7" s="293"/>
      <c r="VXV7" s="293"/>
      <c r="VXW7" s="293"/>
      <c r="VXX7" s="293"/>
      <c r="VXY7" s="293"/>
      <c r="VXZ7" s="293"/>
      <c r="VYA7" s="293"/>
      <c r="VYB7" s="293"/>
      <c r="VYC7" s="293"/>
      <c r="VYD7" s="293"/>
      <c r="VYE7" s="293"/>
      <c r="VYF7" s="293"/>
      <c r="VYG7" s="293"/>
      <c r="VYH7" s="293"/>
      <c r="VYI7" s="293"/>
      <c r="VYJ7" s="293"/>
      <c r="VYK7" s="293"/>
      <c r="VYL7" s="293"/>
      <c r="VYM7" s="293"/>
      <c r="VYN7" s="293"/>
      <c r="VYO7" s="293"/>
      <c r="VYP7" s="293"/>
      <c r="VYQ7" s="293"/>
      <c r="VYR7" s="293"/>
      <c r="VYS7" s="293"/>
      <c r="VYT7" s="293"/>
      <c r="VYU7" s="293"/>
      <c r="VYV7" s="293"/>
      <c r="VYW7" s="293"/>
      <c r="VYX7" s="293"/>
      <c r="VYY7" s="293"/>
      <c r="VYZ7" s="293"/>
      <c r="VZA7" s="293"/>
      <c r="VZB7" s="293"/>
      <c r="VZC7" s="293"/>
      <c r="VZD7" s="293"/>
      <c r="VZE7" s="293"/>
      <c r="VZF7" s="293"/>
      <c r="VZG7" s="293"/>
      <c r="VZH7" s="293"/>
      <c r="VZI7" s="293"/>
      <c r="VZJ7" s="293"/>
      <c r="VZK7" s="293"/>
      <c r="VZL7" s="293"/>
      <c r="VZM7" s="293"/>
      <c r="VZN7" s="293"/>
      <c r="VZO7" s="293"/>
      <c r="VZP7" s="293"/>
      <c r="VZQ7" s="293"/>
      <c r="VZR7" s="293"/>
      <c r="VZS7" s="293"/>
      <c r="VZT7" s="293"/>
      <c r="VZU7" s="293"/>
      <c r="VZV7" s="293"/>
      <c r="VZW7" s="293"/>
      <c r="VZX7" s="293"/>
      <c r="VZY7" s="293"/>
      <c r="VZZ7" s="293"/>
      <c r="WAA7" s="293"/>
      <c r="WAB7" s="293"/>
      <c r="WAC7" s="293"/>
      <c r="WAD7" s="293"/>
      <c r="WAE7" s="293"/>
      <c r="WAF7" s="293"/>
      <c r="WAG7" s="293"/>
      <c r="WAH7" s="293"/>
      <c r="WAI7" s="293"/>
      <c r="WAJ7" s="293"/>
      <c r="WAK7" s="293"/>
      <c r="WAL7" s="293"/>
      <c r="WAM7" s="293"/>
      <c r="WAN7" s="293"/>
      <c r="WAO7" s="293"/>
      <c r="WAP7" s="293"/>
      <c r="WAQ7" s="293"/>
      <c r="WAR7" s="293"/>
      <c r="WAS7" s="293"/>
      <c r="WAT7" s="293"/>
      <c r="WAU7" s="293"/>
      <c r="WAV7" s="293"/>
      <c r="WAW7" s="293"/>
      <c r="WAX7" s="293"/>
      <c r="WAY7" s="293"/>
      <c r="WAZ7" s="293"/>
      <c r="WBA7" s="293"/>
      <c r="WBB7" s="293"/>
      <c r="WBC7" s="293"/>
      <c r="WBD7" s="293"/>
      <c r="WBE7" s="293"/>
      <c r="WBF7" s="293"/>
      <c r="WBG7" s="293"/>
      <c r="WBH7" s="293"/>
      <c r="WBI7" s="293"/>
      <c r="WBJ7" s="293"/>
      <c r="WBK7" s="293"/>
      <c r="WBL7" s="293"/>
      <c r="WBM7" s="293"/>
      <c r="WBN7" s="293"/>
      <c r="WBO7" s="293"/>
      <c r="WBP7" s="293"/>
      <c r="WBQ7" s="293"/>
      <c r="WBR7" s="293"/>
      <c r="WBS7" s="293"/>
      <c r="WBT7" s="293"/>
      <c r="WBU7" s="293"/>
      <c r="WBV7" s="293"/>
      <c r="WBW7" s="293"/>
      <c r="WBX7" s="293"/>
      <c r="WBY7" s="293"/>
      <c r="WBZ7" s="293"/>
      <c r="WCA7" s="293"/>
      <c r="WCB7" s="293"/>
      <c r="WCC7" s="293"/>
      <c r="WCD7" s="293"/>
      <c r="WCE7" s="293"/>
      <c r="WCF7" s="293"/>
      <c r="WCG7" s="293"/>
      <c r="WCH7" s="293"/>
      <c r="WCI7" s="293"/>
      <c r="WCJ7" s="293"/>
      <c r="WCK7" s="293"/>
      <c r="WCL7" s="293"/>
      <c r="WCM7" s="293"/>
      <c r="WCN7" s="293"/>
      <c r="WCO7" s="293"/>
      <c r="WCP7" s="293"/>
      <c r="WCQ7" s="293"/>
      <c r="WCR7" s="293"/>
      <c r="WCS7" s="293"/>
      <c r="WCT7" s="293"/>
      <c r="WCU7" s="293"/>
      <c r="WCV7" s="293"/>
      <c r="WCW7" s="293"/>
      <c r="WCX7" s="293"/>
      <c r="WCY7" s="293"/>
      <c r="WCZ7" s="293"/>
      <c r="WDA7" s="293"/>
      <c r="WDB7" s="293"/>
      <c r="WDC7" s="293"/>
      <c r="WDD7" s="293"/>
      <c r="WDE7" s="293"/>
      <c r="WDF7" s="293"/>
      <c r="WDG7" s="293"/>
      <c r="WDH7" s="293"/>
      <c r="WDI7" s="293"/>
      <c r="WDJ7" s="293"/>
      <c r="WDK7" s="293"/>
      <c r="WDL7" s="293"/>
      <c r="WDM7" s="293"/>
      <c r="WDN7" s="293"/>
      <c r="WDO7" s="293"/>
      <c r="WDP7" s="293"/>
      <c r="WDQ7" s="293"/>
      <c r="WDR7" s="293"/>
      <c r="WDS7" s="293"/>
      <c r="WDT7" s="293"/>
      <c r="WDU7" s="293"/>
      <c r="WDV7" s="293"/>
      <c r="WDW7" s="293"/>
      <c r="WDX7" s="293"/>
      <c r="WDY7" s="293"/>
      <c r="WDZ7" s="293"/>
      <c r="WEA7" s="293"/>
      <c r="WEB7" s="293"/>
      <c r="WEC7" s="293"/>
      <c r="WED7" s="293"/>
      <c r="WEE7" s="293"/>
      <c r="WEF7" s="293"/>
      <c r="WEG7" s="293"/>
      <c r="WEH7" s="293"/>
      <c r="WEI7" s="293"/>
      <c r="WEJ7" s="293"/>
      <c r="WEK7" s="293"/>
      <c r="WEL7" s="293"/>
      <c r="WEM7" s="293"/>
      <c r="WEN7" s="293"/>
      <c r="WEO7" s="293"/>
      <c r="WEP7" s="293"/>
      <c r="WEQ7" s="293"/>
      <c r="WER7" s="293"/>
      <c r="WES7" s="293"/>
      <c r="WET7" s="293"/>
      <c r="WEU7" s="293"/>
      <c r="WEV7" s="293"/>
      <c r="WEW7" s="293"/>
      <c r="WEX7" s="293"/>
      <c r="WEY7" s="293"/>
      <c r="WEZ7" s="293"/>
      <c r="WFA7" s="293"/>
      <c r="WFB7" s="293"/>
      <c r="WFC7" s="293"/>
      <c r="WFD7" s="293"/>
      <c r="WFE7" s="293"/>
      <c r="WFF7" s="293"/>
      <c r="WFG7" s="293"/>
      <c r="WFH7" s="293"/>
      <c r="WFI7" s="293"/>
      <c r="WFJ7" s="293"/>
      <c r="WFK7" s="293"/>
      <c r="WFL7" s="293"/>
      <c r="WFM7" s="293"/>
      <c r="WFN7" s="293"/>
      <c r="WFO7" s="293"/>
      <c r="WFP7" s="293"/>
      <c r="WFQ7" s="293"/>
      <c r="WFR7" s="293"/>
      <c r="WFS7" s="293"/>
      <c r="WFT7" s="293"/>
      <c r="WFU7" s="293"/>
      <c r="WFV7" s="293"/>
      <c r="WFW7" s="293"/>
      <c r="WFX7" s="293"/>
      <c r="WFY7" s="293"/>
      <c r="WFZ7" s="293"/>
      <c r="WGA7" s="293"/>
      <c r="WGB7" s="293"/>
      <c r="WGC7" s="293"/>
      <c r="WGD7" s="293"/>
      <c r="WGE7" s="293"/>
      <c r="WGF7" s="293"/>
      <c r="WGG7" s="293"/>
      <c r="WGH7" s="293"/>
      <c r="WGI7" s="293"/>
      <c r="WGJ7" s="293"/>
      <c r="WGK7" s="293"/>
      <c r="WGL7" s="293"/>
      <c r="WGM7" s="293"/>
      <c r="WGN7" s="293"/>
      <c r="WGO7" s="293"/>
      <c r="WGP7" s="293"/>
      <c r="WGQ7" s="293"/>
      <c r="WGR7" s="293"/>
      <c r="WGS7" s="293"/>
      <c r="WGT7" s="293"/>
      <c r="WGU7" s="293"/>
      <c r="WGV7" s="293"/>
      <c r="WGW7" s="293"/>
      <c r="WGX7" s="293"/>
      <c r="WGY7" s="293"/>
      <c r="WGZ7" s="293"/>
      <c r="WHA7" s="293"/>
      <c r="WHB7" s="293"/>
      <c r="WHC7" s="293"/>
      <c r="WHD7" s="293"/>
      <c r="WHE7" s="293"/>
      <c r="WHF7" s="293"/>
      <c r="WHG7" s="293"/>
      <c r="WHH7" s="293"/>
      <c r="WHI7" s="293"/>
      <c r="WHJ7" s="293"/>
      <c r="WHK7" s="293"/>
      <c r="WHL7" s="293"/>
      <c r="WHM7" s="293"/>
      <c r="WHN7" s="293"/>
      <c r="WHO7" s="293"/>
      <c r="WHP7" s="293"/>
      <c r="WHQ7" s="293"/>
      <c r="WHR7" s="293"/>
      <c r="WHS7" s="293"/>
      <c r="WHT7" s="293"/>
      <c r="WHU7" s="293"/>
      <c r="WHV7" s="293"/>
      <c r="WHW7" s="293"/>
      <c r="WHX7" s="293"/>
      <c r="WHY7" s="293"/>
      <c r="WHZ7" s="293"/>
      <c r="WIA7" s="293"/>
      <c r="WIB7" s="293"/>
      <c r="WIC7" s="293"/>
      <c r="WID7" s="293"/>
      <c r="WIE7" s="293"/>
      <c r="WIF7" s="293"/>
      <c r="WIG7" s="293"/>
      <c r="WIH7" s="293"/>
      <c r="WII7" s="293"/>
      <c r="WIJ7" s="293"/>
      <c r="WIK7" s="293"/>
      <c r="WIL7" s="293"/>
      <c r="WIM7" s="293"/>
      <c r="WIN7" s="293"/>
      <c r="WIO7" s="293"/>
      <c r="WIP7" s="293"/>
      <c r="WIQ7" s="293"/>
      <c r="WIR7" s="293"/>
      <c r="WIS7" s="293"/>
      <c r="WIT7" s="293"/>
      <c r="WIU7" s="293"/>
      <c r="WIV7" s="293"/>
      <c r="WIW7" s="293"/>
      <c r="WIX7" s="293"/>
      <c r="WIY7" s="293"/>
      <c r="WIZ7" s="293"/>
      <c r="WJA7" s="293"/>
      <c r="WJB7" s="293"/>
      <c r="WJC7" s="293"/>
      <c r="WJD7" s="293"/>
      <c r="WJE7" s="293"/>
      <c r="WJF7" s="293"/>
      <c r="WJG7" s="293"/>
      <c r="WJH7" s="293"/>
      <c r="WJI7" s="293"/>
      <c r="WJJ7" s="293"/>
      <c r="WJK7" s="293"/>
      <c r="WJL7" s="293"/>
      <c r="WJM7" s="293"/>
      <c r="WJN7" s="293"/>
      <c r="WJO7" s="293"/>
      <c r="WJP7" s="293"/>
      <c r="WJQ7" s="293"/>
      <c r="WJR7" s="293"/>
      <c r="WJS7" s="293"/>
      <c r="WJT7" s="293"/>
      <c r="WJU7" s="293"/>
      <c r="WJV7" s="293"/>
      <c r="WJW7" s="293"/>
      <c r="WJX7" s="293"/>
      <c r="WJY7" s="293"/>
      <c r="WJZ7" s="293"/>
      <c r="WKA7" s="293"/>
      <c r="WKB7" s="293"/>
      <c r="WKC7" s="293"/>
      <c r="WKD7" s="293"/>
      <c r="WKE7" s="293"/>
      <c r="WKF7" s="293"/>
      <c r="WKG7" s="293"/>
      <c r="WKH7" s="293"/>
      <c r="WKI7" s="293"/>
      <c r="WKJ7" s="293"/>
      <c r="WKK7" s="293"/>
      <c r="WKL7" s="293"/>
      <c r="WKM7" s="293"/>
      <c r="WKN7" s="293"/>
      <c r="WKO7" s="293"/>
      <c r="WKP7" s="293"/>
      <c r="WKQ7" s="293"/>
      <c r="WKR7" s="293"/>
      <c r="WKS7" s="293"/>
      <c r="WKT7" s="293"/>
      <c r="WKU7" s="293"/>
      <c r="WKV7" s="293"/>
      <c r="WKW7" s="293"/>
      <c r="WKX7" s="293"/>
      <c r="WKY7" s="293"/>
      <c r="WKZ7" s="293"/>
      <c r="WLA7" s="293"/>
      <c r="WLB7" s="293"/>
      <c r="WLC7" s="293"/>
      <c r="WLD7" s="293"/>
      <c r="WLE7" s="293"/>
      <c r="WLF7" s="293"/>
      <c r="WLG7" s="293"/>
      <c r="WLH7" s="293"/>
      <c r="WLI7" s="293"/>
      <c r="WLJ7" s="293"/>
      <c r="WLK7" s="293"/>
      <c r="WLL7" s="293"/>
      <c r="WLM7" s="293"/>
      <c r="WLN7" s="293"/>
      <c r="WLO7" s="293"/>
      <c r="WLP7" s="293"/>
      <c r="WLQ7" s="293"/>
      <c r="WLR7" s="293"/>
      <c r="WLS7" s="293"/>
      <c r="WLT7" s="293"/>
      <c r="WLU7" s="293"/>
      <c r="WLV7" s="293"/>
      <c r="WLW7" s="293"/>
      <c r="WLX7" s="293"/>
      <c r="WLY7" s="293"/>
      <c r="WLZ7" s="293"/>
      <c r="WMA7" s="293"/>
      <c r="WMB7" s="293"/>
      <c r="WMC7" s="293"/>
      <c r="WMD7" s="293"/>
      <c r="WME7" s="293"/>
      <c r="WMF7" s="293"/>
      <c r="WMG7" s="293"/>
      <c r="WMH7" s="293"/>
      <c r="WMI7" s="293"/>
      <c r="WMJ7" s="293"/>
      <c r="WMK7" s="293"/>
      <c r="WML7" s="293"/>
      <c r="WMM7" s="293"/>
      <c r="WMN7" s="293"/>
      <c r="WMO7" s="293"/>
      <c r="WMP7" s="293"/>
      <c r="WMQ7" s="293"/>
      <c r="WMR7" s="293"/>
      <c r="WMS7" s="293"/>
      <c r="WMT7" s="293"/>
      <c r="WMU7" s="293"/>
      <c r="WMV7" s="293"/>
      <c r="WMW7" s="293"/>
      <c r="WMX7" s="293"/>
      <c r="WMY7" s="293"/>
      <c r="WMZ7" s="293"/>
      <c r="WNA7" s="293"/>
      <c r="WNB7" s="293"/>
      <c r="WNC7" s="293"/>
      <c r="WND7" s="293"/>
      <c r="WNE7" s="293"/>
      <c r="WNF7" s="293"/>
      <c r="WNG7" s="293"/>
      <c r="WNH7" s="293"/>
      <c r="WNI7" s="293"/>
      <c r="WNJ7" s="293"/>
      <c r="WNK7" s="293"/>
      <c r="WNL7" s="293"/>
      <c r="WNM7" s="293"/>
      <c r="WNN7" s="293"/>
      <c r="WNO7" s="293"/>
      <c r="WNP7" s="293"/>
      <c r="WNQ7" s="293"/>
      <c r="WNR7" s="293"/>
      <c r="WNS7" s="293"/>
      <c r="WNT7" s="293"/>
      <c r="WNU7" s="293"/>
      <c r="WNV7" s="293"/>
      <c r="WNW7" s="293"/>
      <c r="WNX7" s="293"/>
      <c r="WNY7" s="293"/>
      <c r="WNZ7" s="293"/>
      <c r="WOA7" s="293"/>
      <c r="WOB7" s="293"/>
      <c r="WOC7" s="293"/>
      <c r="WOD7" s="293"/>
      <c r="WOE7" s="293"/>
      <c r="WOF7" s="293"/>
      <c r="WOG7" s="293"/>
      <c r="WOH7" s="293"/>
      <c r="WOI7" s="293"/>
      <c r="WOJ7" s="293"/>
      <c r="WOK7" s="293"/>
      <c r="WOL7" s="293"/>
      <c r="WOM7" s="293"/>
      <c r="WON7" s="293"/>
      <c r="WOO7" s="293"/>
      <c r="WOP7" s="293"/>
      <c r="WOQ7" s="293"/>
      <c r="WOR7" s="293"/>
      <c r="WOS7" s="293"/>
      <c r="WOT7" s="293"/>
      <c r="WOU7" s="293"/>
      <c r="WOV7" s="293"/>
      <c r="WOW7" s="293"/>
      <c r="WOX7" s="293"/>
      <c r="WOY7" s="293"/>
      <c r="WOZ7" s="293"/>
      <c r="WPA7" s="293"/>
      <c r="WPB7" s="293"/>
      <c r="WPC7" s="293"/>
      <c r="WPD7" s="293"/>
      <c r="WPE7" s="293"/>
      <c r="WPF7" s="293"/>
      <c r="WPG7" s="293"/>
      <c r="WPH7" s="293"/>
      <c r="WPI7" s="293"/>
      <c r="WPJ7" s="293"/>
      <c r="WPK7" s="293"/>
      <c r="WPL7" s="293"/>
      <c r="WPM7" s="293"/>
      <c r="WPN7" s="293"/>
      <c r="WPO7" s="293"/>
      <c r="WPP7" s="293"/>
      <c r="WPQ7" s="293"/>
      <c r="WPR7" s="293"/>
      <c r="WPS7" s="293"/>
      <c r="WPT7" s="293"/>
      <c r="WPU7" s="293"/>
      <c r="WPV7" s="293"/>
      <c r="WPW7" s="293"/>
      <c r="WPX7" s="293"/>
      <c r="WPY7" s="293"/>
      <c r="WPZ7" s="293"/>
      <c r="WQA7" s="293"/>
      <c r="WQB7" s="293"/>
      <c r="WQC7" s="293"/>
      <c r="WQD7" s="293"/>
      <c r="WQE7" s="293"/>
      <c r="WQF7" s="293"/>
      <c r="WQG7" s="293"/>
      <c r="WQH7" s="293"/>
      <c r="WQI7" s="293"/>
      <c r="WQJ7" s="293"/>
      <c r="WQK7" s="293"/>
      <c r="WQL7" s="293"/>
      <c r="WQM7" s="293"/>
      <c r="WQN7" s="293"/>
      <c r="WQO7" s="293"/>
      <c r="WQP7" s="293"/>
      <c r="WQQ7" s="293"/>
      <c r="WQR7" s="293"/>
      <c r="WQS7" s="293"/>
      <c r="WQT7" s="293"/>
      <c r="WQU7" s="293"/>
      <c r="WQV7" s="293"/>
      <c r="WQW7" s="293"/>
      <c r="WQX7" s="293"/>
      <c r="WQY7" s="293"/>
      <c r="WQZ7" s="293"/>
      <c r="WRA7" s="293"/>
      <c r="WRB7" s="293"/>
      <c r="WRC7" s="293"/>
      <c r="WRD7" s="293"/>
      <c r="WRE7" s="293"/>
      <c r="WRF7" s="293"/>
      <c r="WRG7" s="293"/>
      <c r="WRH7" s="293"/>
      <c r="WRI7" s="293"/>
      <c r="WRJ7" s="293"/>
      <c r="WRK7" s="293"/>
      <c r="WRL7" s="293"/>
      <c r="WRM7" s="293"/>
      <c r="WRN7" s="293"/>
      <c r="WRO7" s="293"/>
      <c r="WRP7" s="293"/>
      <c r="WRQ7" s="293"/>
      <c r="WRR7" s="293"/>
      <c r="WRS7" s="293"/>
      <c r="WRT7" s="293"/>
      <c r="WRU7" s="293"/>
      <c r="WRV7" s="293"/>
      <c r="WRW7" s="293"/>
      <c r="WRX7" s="293"/>
      <c r="WRY7" s="293"/>
      <c r="WRZ7" s="293"/>
      <c r="WSA7" s="293"/>
      <c r="WSB7" s="293"/>
      <c r="WSC7" s="293"/>
      <c r="WSD7" s="293"/>
      <c r="WSE7" s="293"/>
      <c r="WSF7" s="293"/>
      <c r="WSG7" s="293"/>
      <c r="WSH7" s="293"/>
      <c r="WSI7" s="293"/>
      <c r="WSJ7" s="293"/>
      <c r="WSK7" s="293"/>
      <c r="WSL7" s="293"/>
      <c r="WSM7" s="293"/>
      <c r="WSN7" s="293"/>
      <c r="WSO7" s="293"/>
      <c r="WSP7" s="293"/>
      <c r="WSQ7" s="293"/>
      <c r="WSR7" s="293"/>
      <c r="WSS7" s="293"/>
      <c r="WST7" s="293"/>
      <c r="WSU7" s="293"/>
      <c r="WSV7" s="293"/>
      <c r="WSW7" s="293"/>
      <c r="WSX7" s="293"/>
      <c r="WSY7" s="293"/>
      <c r="WSZ7" s="293"/>
      <c r="WTA7" s="293"/>
      <c r="WTB7" s="293"/>
      <c r="WTC7" s="293"/>
      <c r="WTD7" s="293"/>
      <c r="WTE7" s="293"/>
      <c r="WTF7" s="293"/>
      <c r="WTG7" s="293"/>
      <c r="WTH7" s="293"/>
      <c r="WTI7" s="293"/>
      <c r="WTJ7" s="293"/>
      <c r="WTK7" s="293"/>
      <c r="WTL7" s="293"/>
      <c r="WTM7" s="293"/>
      <c r="WTN7" s="293"/>
      <c r="WTO7" s="293"/>
      <c r="WTP7" s="293"/>
      <c r="WTQ7" s="293"/>
      <c r="WTR7" s="293"/>
      <c r="WTS7" s="293"/>
      <c r="WTT7" s="293"/>
      <c r="WTU7" s="293"/>
      <c r="WTV7" s="293"/>
      <c r="WTW7" s="293"/>
      <c r="WTX7" s="293"/>
      <c r="WTY7" s="293"/>
      <c r="WTZ7" s="293"/>
      <c r="WUA7" s="293"/>
      <c r="WUB7" s="293"/>
      <c r="WUC7" s="293"/>
      <c r="WUD7" s="293"/>
      <c r="WUE7" s="293"/>
      <c r="WUF7" s="293"/>
      <c r="WUG7" s="293"/>
      <c r="WUH7" s="293"/>
      <c r="WUI7" s="293"/>
      <c r="WUJ7" s="293"/>
      <c r="WUK7" s="293"/>
      <c r="WUL7" s="293"/>
      <c r="WUM7" s="293"/>
      <c r="WUN7" s="293"/>
      <c r="WUO7" s="293"/>
      <c r="WUP7" s="293"/>
      <c r="WUQ7" s="293"/>
      <c r="WUR7" s="293"/>
      <c r="WUS7" s="293"/>
      <c r="WUT7" s="293"/>
      <c r="WUU7" s="293"/>
      <c r="WUV7" s="293"/>
      <c r="WUW7" s="293"/>
      <c r="WUX7" s="293"/>
      <c r="WUY7" s="293"/>
      <c r="WUZ7" s="293"/>
      <c r="WVA7" s="293"/>
      <c r="WVB7" s="293"/>
      <c r="WVC7" s="293"/>
      <c r="WVD7" s="293"/>
      <c r="WVE7" s="293"/>
      <c r="WVF7" s="293"/>
      <c r="WVG7" s="293"/>
      <c r="WVH7" s="293"/>
      <c r="WVI7" s="293"/>
      <c r="WVJ7" s="293"/>
      <c r="WVK7" s="293"/>
      <c r="WVL7" s="293"/>
      <c r="WVM7" s="293"/>
      <c r="WVN7" s="293"/>
      <c r="WVO7" s="293"/>
      <c r="WVP7" s="293"/>
      <c r="WVQ7" s="293"/>
      <c r="WVR7" s="293"/>
      <c r="WVS7" s="293"/>
      <c r="WVT7" s="293"/>
      <c r="WVU7" s="293"/>
      <c r="WVV7" s="293"/>
      <c r="WVW7" s="293"/>
      <c r="WVX7" s="293"/>
      <c r="WVY7" s="293"/>
      <c r="WVZ7" s="293"/>
      <c r="WWA7" s="293"/>
      <c r="WWB7" s="293"/>
      <c r="WWC7" s="293"/>
      <c r="WWD7" s="293"/>
      <c r="WWE7" s="293"/>
      <c r="WWF7" s="293"/>
      <c r="WWG7" s="293"/>
      <c r="WWH7" s="293"/>
      <c r="WWI7" s="293"/>
      <c r="WWJ7" s="293"/>
      <c r="WWK7" s="293"/>
      <c r="WWL7" s="293"/>
      <c r="WWM7" s="293"/>
      <c r="WWN7" s="293"/>
      <c r="WWO7" s="293"/>
      <c r="WWP7" s="293"/>
      <c r="WWQ7" s="293"/>
      <c r="WWR7" s="293"/>
      <c r="WWS7" s="293"/>
      <c r="WWT7" s="293"/>
      <c r="WWU7" s="293"/>
      <c r="WWV7" s="293"/>
      <c r="WWW7" s="293"/>
      <c r="WWX7" s="293"/>
      <c r="WWY7" s="293"/>
      <c r="WWZ7" s="293"/>
      <c r="WXA7" s="293"/>
      <c r="WXB7" s="293"/>
      <c r="WXC7" s="293"/>
      <c r="WXD7" s="293"/>
      <c r="WXE7" s="293"/>
      <c r="WXF7" s="293"/>
      <c r="WXG7" s="293"/>
      <c r="WXH7" s="293"/>
      <c r="WXI7" s="293"/>
      <c r="WXJ7" s="293"/>
      <c r="WXK7" s="293"/>
      <c r="WXL7" s="293"/>
      <c r="WXM7" s="293"/>
      <c r="WXN7" s="293"/>
      <c r="WXO7" s="293"/>
      <c r="WXP7" s="293"/>
      <c r="WXQ7" s="293"/>
      <c r="WXR7" s="293"/>
      <c r="WXS7" s="293"/>
      <c r="WXT7" s="293"/>
      <c r="WXU7" s="293"/>
      <c r="WXV7" s="293"/>
      <c r="WXW7" s="293"/>
      <c r="WXX7" s="293"/>
      <c r="WXY7" s="293"/>
      <c r="WXZ7" s="293"/>
      <c r="WYA7" s="293"/>
      <c r="WYB7" s="293"/>
      <c r="WYC7" s="293"/>
      <c r="WYD7" s="293"/>
      <c r="WYE7" s="293"/>
      <c r="WYF7" s="293"/>
      <c r="WYG7" s="293"/>
      <c r="WYH7" s="293"/>
      <c r="WYI7" s="293"/>
      <c r="WYJ7" s="293"/>
      <c r="WYK7" s="293"/>
      <c r="WYL7" s="293"/>
      <c r="WYM7" s="293"/>
      <c r="WYN7" s="293"/>
      <c r="WYO7" s="293"/>
      <c r="WYP7" s="293"/>
      <c r="WYQ7" s="293"/>
      <c r="WYR7" s="293"/>
      <c r="WYS7" s="293"/>
      <c r="WYT7" s="293"/>
      <c r="WYU7" s="293"/>
      <c r="WYV7" s="293"/>
      <c r="WYW7" s="293"/>
      <c r="WYX7" s="293"/>
      <c r="WYY7" s="293"/>
      <c r="WYZ7" s="293"/>
      <c r="WZA7" s="293"/>
      <c r="WZB7" s="293"/>
      <c r="WZC7" s="293"/>
      <c r="WZD7" s="293"/>
      <c r="WZE7" s="293"/>
      <c r="WZF7" s="293"/>
      <c r="WZG7" s="293"/>
      <c r="WZH7" s="293"/>
      <c r="WZI7" s="293"/>
      <c r="WZJ7" s="293"/>
      <c r="WZK7" s="293"/>
      <c r="WZL7" s="293"/>
      <c r="WZM7" s="293"/>
      <c r="WZN7" s="293"/>
      <c r="WZO7" s="293"/>
      <c r="WZP7" s="293"/>
      <c r="WZQ7" s="293"/>
      <c r="WZR7" s="293"/>
      <c r="WZS7" s="293"/>
      <c r="WZT7" s="293"/>
      <c r="WZU7" s="293"/>
      <c r="WZV7" s="293"/>
      <c r="WZW7" s="293"/>
      <c r="WZX7" s="293"/>
      <c r="WZY7" s="293"/>
      <c r="WZZ7" s="293"/>
      <c r="XAA7" s="293"/>
      <c r="XAB7" s="293"/>
      <c r="XAC7" s="293"/>
      <c r="XAD7" s="293"/>
      <c r="XAE7" s="293"/>
      <c r="XAF7" s="293"/>
      <c r="XAG7" s="293"/>
      <c r="XAH7" s="293"/>
      <c r="XAI7" s="293"/>
      <c r="XAJ7" s="293"/>
      <c r="XAK7" s="293"/>
      <c r="XAL7" s="293"/>
      <c r="XAM7" s="293"/>
      <c r="XAN7" s="293"/>
      <c r="XAO7" s="293"/>
      <c r="XAP7" s="293"/>
      <c r="XAQ7" s="293"/>
      <c r="XAR7" s="293"/>
      <c r="XAS7" s="293"/>
      <c r="XAT7" s="293"/>
      <c r="XAU7" s="293"/>
      <c r="XAV7" s="293"/>
      <c r="XAW7" s="293"/>
      <c r="XAX7" s="293"/>
      <c r="XAY7" s="293"/>
      <c r="XAZ7" s="293"/>
      <c r="XBA7" s="293"/>
      <c r="XBB7" s="293"/>
      <c r="XBC7" s="293"/>
      <c r="XBD7" s="293"/>
      <c r="XBE7" s="293"/>
      <c r="XBF7" s="293"/>
      <c r="XBG7" s="293"/>
      <c r="XBH7" s="293"/>
      <c r="XBI7" s="293"/>
      <c r="XBJ7" s="293"/>
      <c r="XBK7" s="293"/>
      <c r="XBL7" s="293"/>
      <c r="XBM7" s="293"/>
      <c r="XBN7" s="293"/>
      <c r="XBO7" s="293"/>
      <c r="XBP7" s="293"/>
      <c r="XBQ7" s="293"/>
      <c r="XBR7" s="293"/>
      <c r="XBS7" s="293"/>
      <c r="XBT7" s="293"/>
      <c r="XBU7" s="293"/>
      <c r="XBV7" s="293"/>
      <c r="XBW7" s="293"/>
      <c r="XBX7" s="293"/>
      <c r="XBY7" s="293"/>
      <c r="XBZ7" s="293"/>
      <c r="XCA7" s="293"/>
      <c r="XCB7" s="293"/>
      <c r="XCC7" s="293"/>
      <c r="XCD7" s="293"/>
      <c r="XCE7" s="293"/>
      <c r="XCF7" s="293"/>
      <c r="XCG7" s="293"/>
      <c r="XCH7" s="293"/>
      <c r="XCI7" s="293"/>
      <c r="XCJ7" s="293"/>
      <c r="XCK7" s="293"/>
      <c r="XCL7" s="293"/>
      <c r="XCM7" s="293"/>
      <c r="XCN7" s="293"/>
      <c r="XCO7" s="293"/>
      <c r="XCP7" s="293"/>
      <c r="XCQ7" s="293"/>
      <c r="XCR7" s="293"/>
      <c r="XCS7" s="293"/>
      <c r="XCT7" s="293"/>
      <c r="XCU7" s="293"/>
      <c r="XCV7" s="293"/>
      <c r="XCW7" s="293"/>
      <c r="XCX7" s="293"/>
      <c r="XCY7" s="293"/>
      <c r="XCZ7" s="293"/>
      <c r="XDA7" s="293"/>
      <c r="XDB7" s="293"/>
      <c r="XDC7" s="293"/>
      <c r="XDD7" s="293"/>
      <c r="XDE7" s="293"/>
      <c r="XDF7" s="293"/>
      <c r="XDG7" s="293"/>
      <c r="XDH7" s="293"/>
      <c r="XDI7" s="293"/>
      <c r="XDJ7" s="293"/>
      <c r="XDK7" s="293"/>
      <c r="XDL7" s="293"/>
      <c r="XDM7" s="293"/>
      <c r="XDN7" s="293"/>
      <c r="XDO7" s="293"/>
      <c r="XDP7" s="293"/>
      <c r="XDQ7" s="293"/>
      <c r="XDR7" s="293"/>
      <c r="XDS7" s="293"/>
      <c r="XDT7" s="293"/>
      <c r="XDU7" s="293"/>
      <c r="XDV7" s="293"/>
      <c r="XDW7" s="293"/>
      <c r="XDX7" s="293"/>
      <c r="XDY7" s="293"/>
      <c r="XDZ7" s="293"/>
      <c r="XEA7" s="293"/>
      <c r="XEB7" s="293"/>
      <c r="XEC7" s="293"/>
      <c r="XED7" s="293"/>
      <c r="XEE7" s="293"/>
      <c r="XEF7" s="293"/>
      <c r="XEG7" s="293"/>
      <c r="XEH7" s="293"/>
      <c r="XEI7" s="293"/>
      <c r="XEJ7" s="293"/>
      <c r="XEK7" s="293"/>
      <c r="XEL7" s="293"/>
      <c r="XEM7" s="293"/>
      <c r="XEN7" s="293"/>
      <c r="XEO7" s="293"/>
      <c r="XEP7" s="293"/>
      <c r="XEQ7" s="293"/>
      <c r="XER7" s="293"/>
      <c r="XES7" s="293"/>
      <c r="XET7" s="293"/>
      <c r="XEU7" s="293"/>
      <c r="XEV7" s="293"/>
      <c r="XEW7" s="293"/>
      <c r="XEX7" s="293"/>
      <c r="XEY7" s="293"/>
      <c r="XEZ7" s="293"/>
    </row>
    <row r="8" s="247" customFormat="1" ht="67.5" outlineLevel="1" spans="1:16380">
      <c r="A8" s="35">
        <f>+IF(D8="","",COUNTA($D$7:D8))</f>
        <v>2</v>
      </c>
      <c r="B8" s="36" t="s">
        <v>188</v>
      </c>
      <c r="C8" s="36" t="s">
        <v>189</v>
      </c>
      <c r="D8" s="35" t="s">
        <v>66</v>
      </c>
      <c r="E8" s="42">
        <f>1.87*5.5*2</f>
        <v>20.57</v>
      </c>
      <c r="F8" s="59">
        <f>F7</f>
        <v>110</v>
      </c>
      <c r="G8" s="59">
        <f>H8+H8*I8</f>
        <v>927</v>
      </c>
      <c r="H8" s="267">
        <v>900</v>
      </c>
      <c r="I8" s="285">
        <v>0.03</v>
      </c>
      <c r="J8" s="59">
        <f>J7</f>
        <v>65</v>
      </c>
      <c r="K8" s="218">
        <f>(F8+G8+J8)*$K$5</f>
        <v>66.12</v>
      </c>
      <c r="L8" s="218">
        <f>(F8+G8+J8+K8)*$L$5</f>
        <v>105.1308</v>
      </c>
      <c r="M8" s="286">
        <f>F8+G8+J8+K8+L8</f>
        <v>1273.2508</v>
      </c>
      <c r="N8" s="43">
        <f>E8*M8</f>
        <v>26190.768956</v>
      </c>
      <c r="O8" s="218" t="s">
        <v>190</v>
      </c>
      <c r="P8" s="287"/>
      <c r="Q8" s="245"/>
      <c r="R8" s="245"/>
      <c r="S8" s="245"/>
      <c r="T8" s="245"/>
      <c r="U8" s="245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</row>
    <row r="9" s="248" customFormat="1" ht="45" outlineLevel="1" spans="1:16380">
      <c r="A9" s="35">
        <f>+IF(D9="","",COUNTA($D$7:D9))</f>
        <v>3</v>
      </c>
      <c r="B9" s="268" t="s">
        <v>191</v>
      </c>
      <c r="C9" s="262" t="s">
        <v>192</v>
      </c>
      <c r="D9" s="263" t="s">
        <v>66</v>
      </c>
      <c r="E9" s="263">
        <v>-8.27</v>
      </c>
      <c r="F9" s="269">
        <v>165</v>
      </c>
      <c r="G9" s="269">
        <v>472.5</v>
      </c>
      <c r="H9" s="269">
        <v>450</v>
      </c>
      <c r="I9" s="288">
        <v>0.05</v>
      </c>
      <c r="J9" s="269">
        <v>135</v>
      </c>
      <c r="K9" s="266">
        <f>(F9+G9+J9)*$K$5</f>
        <v>46.35</v>
      </c>
      <c r="L9" s="266">
        <f>(F9+G9+J9+K9)*$L$5</f>
        <v>73.6965</v>
      </c>
      <c r="M9" s="282">
        <f>F9+G9+J9+K9+L9</f>
        <v>892.5465</v>
      </c>
      <c r="N9" s="283">
        <f>E9*M9</f>
        <v>-7381.359555</v>
      </c>
      <c r="O9" s="266" t="s">
        <v>67</v>
      </c>
      <c r="P9" s="284"/>
      <c r="Q9" s="292"/>
      <c r="R9" s="292"/>
      <c r="S9" s="292"/>
      <c r="T9" s="292"/>
      <c r="U9" s="292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  <c r="FL9" s="293"/>
      <c r="FM9" s="293"/>
      <c r="FN9" s="293"/>
      <c r="FO9" s="293"/>
      <c r="FP9" s="293"/>
      <c r="FQ9" s="293"/>
      <c r="FR9" s="293"/>
      <c r="FS9" s="293"/>
      <c r="FT9" s="293"/>
      <c r="FU9" s="293"/>
      <c r="FV9" s="293"/>
      <c r="FW9" s="293"/>
      <c r="FX9" s="293"/>
      <c r="FY9" s="293"/>
      <c r="FZ9" s="293"/>
      <c r="GA9" s="293"/>
      <c r="GB9" s="293"/>
      <c r="GC9" s="293"/>
      <c r="GD9" s="293"/>
      <c r="GE9" s="293"/>
      <c r="GF9" s="293"/>
      <c r="GG9" s="293"/>
      <c r="GH9" s="293"/>
      <c r="GI9" s="293"/>
      <c r="GJ9" s="293"/>
      <c r="GK9" s="293"/>
      <c r="GL9" s="293"/>
      <c r="GM9" s="293"/>
      <c r="GN9" s="293"/>
      <c r="GO9" s="293"/>
      <c r="GP9" s="293"/>
      <c r="GQ9" s="293"/>
      <c r="GR9" s="293"/>
      <c r="GS9" s="293"/>
      <c r="GT9" s="293"/>
      <c r="GU9" s="293"/>
      <c r="GV9" s="293"/>
      <c r="GW9" s="293"/>
      <c r="GX9" s="293"/>
      <c r="GY9" s="293"/>
      <c r="GZ9" s="293"/>
      <c r="HA9" s="293"/>
      <c r="HB9" s="293"/>
      <c r="HC9" s="293"/>
      <c r="HD9" s="293"/>
      <c r="HE9" s="293"/>
      <c r="HF9" s="293"/>
      <c r="HG9" s="293"/>
      <c r="HH9" s="293"/>
      <c r="HI9" s="293"/>
      <c r="HJ9" s="293"/>
      <c r="HK9" s="293"/>
      <c r="HL9" s="293"/>
      <c r="HM9" s="293"/>
      <c r="HN9" s="293"/>
      <c r="HO9" s="293"/>
      <c r="HP9" s="293"/>
      <c r="HQ9" s="293"/>
      <c r="HR9" s="293"/>
      <c r="HS9" s="293"/>
      <c r="HT9" s="293"/>
      <c r="HU9" s="293"/>
      <c r="HV9" s="293"/>
      <c r="HW9" s="293"/>
      <c r="HX9" s="293"/>
      <c r="HY9" s="293"/>
      <c r="HZ9" s="293"/>
      <c r="IA9" s="293"/>
      <c r="IB9" s="293"/>
      <c r="IC9" s="293"/>
      <c r="ID9" s="293"/>
      <c r="IE9" s="293"/>
      <c r="IF9" s="293"/>
      <c r="IG9" s="293"/>
      <c r="IH9" s="293"/>
      <c r="II9" s="293"/>
      <c r="IJ9" s="293"/>
      <c r="IK9" s="293"/>
      <c r="IL9" s="293"/>
      <c r="IM9" s="293"/>
      <c r="IN9" s="293"/>
      <c r="IO9" s="293"/>
      <c r="IP9" s="293"/>
      <c r="IQ9" s="293"/>
      <c r="IR9" s="293"/>
      <c r="IS9" s="293"/>
      <c r="IT9" s="293"/>
      <c r="IU9" s="293"/>
      <c r="IV9" s="293"/>
      <c r="IW9" s="293"/>
      <c r="IX9" s="293"/>
      <c r="IY9" s="293"/>
      <c r="IZ9" s="293"/>
      <c r="JA9" s="293"/>
      <c r="JB9" s="293"/>
      <c r="JC9" s="293"/>
      <c r="JD9" s="293"/>
      <c r="JE9" s="293"/>
      <c r="JF9" s="293"/>
      <c r="JG9" s="293"/>
      <c r="JH9" s="293"/>
      <c r="JI9" s="293"/>
      <c r="JJ9" s="293"/>
      <c r="JK9" s="293"/>
      <c r="JL9" s="293"/>
      <c r="JM9" s="293"/>
      <c r="JN9" s="293"/>
      <c r="JO9" s="293"/>
      <c r="JP9" s="293"/>
      <c r="JQ9" s="293"/>
      <c r="JR9" s="293"/>
      <c r="JS9" s="293"/>
      <c r="JT9" s="293"/>
      <c r="JU9" s="293"/>
      <c r="JV9" s="293"/>
      <c r="JW9" s="293"/>
      <c r="JX9" s="293"/>
      <c r="JY9" s="293"/>
      <c r="JZ9" s="293"/>
      <c r="KA9" s="293"/>
      <c r="KB9" s="293"/>
      <c r="KC9" s="293"/>
      <c r="KD9" s="293"/>
      <c r="KE9" s="293"/>
      <c r="KF9" s="293"/>
      <c r="KG9" s="293"/>
      <c r="KH9" s="293"/>
      <c r="KI9" s="293"/>
      <c r="KJ9" s="293"/>
      <c r="KK9" s="293"/>
      <c r="KL9" s="293"/>
      <c r="KM9" s="293"/>
      <c r="KN9" s="293"/>
      <c r="KO9" s="293"/>
      <c r="KP9" s="293"/>
      <c r="KQ9" s="293"/>
      <c r="KR9" s="293"/>
      <c r="KS9" s="293"/>
      <c r="KT9" s="293"/>
      <c r="KU9" s="293"/>
      <c r="KV9" s="293"/>
      <c r="KW9" s="293"/>
      <c r="KX9" s="293"/>
      <c r="KY9" s="293"/>
      <c r="KZ9" s="293"/>
      <c r="LA9" s="293"/>
      <c r="LB9" s="293"/>
      <c r="LC9" s="293"/>
      <c r="LD9" s="293"/>
      <c r="LE9" s="293"/>
      <c r="LF9" s="293"/>
      <c r="LG9" s="293"/>
      <c r="LH9" s="293"/>
      <c r="LI9" s="293"/>
      <c r="LJ9" s="293"/>
      <c r="LK9" s="293"/>
      <c r="LL9" s="293"/>
      <c r="LM9" s="293"/>
      <c r="LN9" s="293"/>
      <c r="LO9" s="293"/>
      <c r="LP9" s="293"/>
      <c r="LQ9" s="293"/>
      <c r="LR9" s="293"/>
      <c r="LS9" s="293"/>
      <c r="LT9" s="293"/>
      <c r="LU9" s="293"/>
      <c r="LV9" s="293"/>
      <c r="LW9" s="293"/>
      <c r="LX9" s="293"/>
      <c r="LY9" s="293"/>
      <c r="LZ9" s="293"/>
      <c r="MA9" s="293"/>
      <c r="MB9" s="293"/>
      <c r="MC9" s="293"/>
      <c r="MD9" s="293"/>
      <c r="ME9" s="293"/>
      <c r="MF9" s="293"/>
      <c r="MG9" s="293"/>
      <c r="MH9" s="293"/>
      <c r="MI9" s="293"/>
      <c r="MJ9" s="293"/>
      <c r="MK9" s="293"/>
      <c r="ML9" s="293"/>
      <c r="MM9" s="293"/>
      <c r="MN9" s="293"/>
      <c r="MO9" s="293"/>
      <c r="MP9" s="293"/>
      <c r="MQ9" s="293"/>
      <c r="MR9" s="293"/>
      <c r="MS9" s="293"/>
      <c r="MT9" s="293"/>
      <c r="MU9" s="293"/>
      <c r="MV9" s="293"/>
      <c r="MW9" s="293"/>
      <c r="MX9" s="293"/>
      <c r="MY9" s="293"/>
      <c r="MZ9" s="293"/>
      <c r="NA9" s="293"/>
      <c r="NB9" s="293"/>
      <c r="NC9" s="293"/>
      <c r="ND9" s="293"/>
      <c r="NE9" s="293"/>
      <c r="NF9" s="293"/>
      <c r="NG9" s="293"/>
      <c r="NH9" s="293"/>
      <c r="NI9" s="293"/>
      <c r="NJ9" s="293"/>
      <c r="NK9" s="293"/>
      <c r="NL9" s="293"/>
      <c r="NM9" s="293"/>
      <c r="NN9" s="293"/>
      <c r="NO9" s="293"/>
      <c r="NP9" s="293"/>
      <c r="NQ9" s="293"/>
      <c r="NR9" s="293"/>
      <c r="NS9" s="293"/>
      <c r="NT9" s="293"/>
      <c r="NU9" s="293"/>
      <c r="NV9" s="293"/>
      <c r="NW9" s="293"/>
      <c r="NX9" s="293"/>
      <c r="NY9" s="293"/>
      <c r="NZ9" s="293"/>
      <c r="OA9" s="293"/>
      <c r="OB9" s="293"/>
      <c r="OC9" s="293"/>
      <c r="OD9" s="293"/>
      <c r="OE9" s="293"/>
      <c r="OF9" s="293"/>
      <c r="OG9" s="293"/>
      <c r="OH9" s="293"/>
      <c r="OI9" s="293"/>
      <c r="OJ9" s="293"/>
      <c r="OK9" s="293"/>
      <c r="OL9" s="293"/>
      <c r="OM9" s="293"/>
      <c r="ON9" s="293"/>
      <c r="OO9" s="293"/>
      <c r="OP9" s="293"/>
      <c r="OQ9" s="293"/>
      <c r="OR9" s="293"/>
      <c r="OS9" s="293"/>
      <c r="OT9" s="293"/>
      <c r="OU9" s="293"/>
      <c r="OV9" s="293"/>
      <c r="OW9" s="293"/>
      <c r="OX9" s="293"/>
      <c r="OY9" s="293"/>
      <c r="OZ9" s="293"/>
      <c r="PA9" s="293"/>
      <c r="PB9" s="293"/>
      <c r="PC9" s="293"/>
      <c r="PD9" s="293"/>
      <c r="PE9" s="293"/>
      <c r="PF9" s="293"/>
      <c r="PG9" s="293"/>
      <c r="PH9" s="293"/>
      <c r="PI9" s="293"/>
      <c r="PJ9" s="293"/>
      <c r="PK9" s="293"/>
      <c r="PL9" s="293"/>
      <c r="PM9" s="293"/>
      <c r="PN9" s="293"/>
      <c r="PO9" s="293"/>
      <c r="PP9" s="293"/>
      <c r="PQ9" s="293"/>
      <c r="PR9" s="293"/>
      <c r="PS9" s="293"/>
      <c r="PT9" s="293"/>
      <c r="PU9" s="293"/>
      <c r="PV9" s="293"/>
      <c r="PW9" s="293"/>
      <c r="PX9" s="293"/>
      <c r="PY9" s="293"/>
      <c r="PZ9" s="293"/>
      <c r="QA9" s="293"/>
      <c r="QB9" s="293"/>
      <c r="QC9" s="293"/>
      <c r="QD9" s="293"/>
      <c r="QE9" s="293"/>
      <c r="QF9" s="293"/>
      <c r="QG9" s="293"/>
      <c r="QH9" s="293"/>
      <c r="QI9" s="293"/>
      <c r="QJ9" s="293"/>
      <c r="QK9" s="293"/>
      <c r="QL9" s="293"/>
      <c r="QM9" s="293"/>
      <c r="QN9" s="293"/>
      <c r="QO9" s="293"/>
      <c r="QP9" s="293"/>
      <c r="QQ9" s="293"/>
      <c r="QR9" s="293"/>
      <c r="QS9" s="293"/>
      <c r="QT9" s="293"/>
      <c r="QU9" s="293"/>
      <c r="QV9" s="293"/>
      <c r="QW9" s="293"/>
      <c r="QX9" s="293"/>
      <c r="QY9" s="293"/>
      <c r="QZ9" s="293"/>
      <c r="RA9" s="293"/>
      <c r="RB9" s="293"/>
      <c r="RC9" s="293"/>
      <c r="RD9" s="293"/>
      <c r="RE9" s="293"/>
      <c r="RF9" s="293"/>
      <c r="RG9" s="293"/>
      <c r="RH9" s="293"/>
      <c r="RI9" s="293"/>
      <c r="RJ9" s="293"/>
      <c r="RK9" s="293"/>
      <c r="RL9" s="293"/>
      <c r="RM9" s="293"/>
      <c r="RN9" s="293"/>
      <c r="RO9" s="293"/>
      <c r="RP9" s="293"/>
      <c r="RQ9" s="293"/>
      <c r="RR9" s="293"/>
      <c r="RS9" s="293"/>
      <c r="RT9" s="293"/>
      <c r="RU9" s="293"/>
      <c r="RV9" s="293"/>
      <c r="RW9" s="293"/>
      <c r="RX9" s="293"/>
      <c r="RY9" s="293"/>
      <c r="RZ9" s="293"/>
      <c r="SA9" s="293"/>
      <c r="SB9" s="293"/>
      <c r="SC9" s="293"/>
      <c r="SD9" s="293"/>
      <c r="SE9" s="293"/>
      <c r="SF9" s="293"/>
      <c r="SG9" s="293"/>
      <c r="SH9" s="293"/>
      <c r="SI9" s="293"/>
      <c r="SJ9" s="293"/>
      <c r="SK9" s="293"/>
      <c r="SL9" s="293"/>
      <c r="SM9" s="293"/>
      <c r="SN9" s="293"/>
      <c r="SO9" s="293"/>
      <c r="SP9" s="293"/>
      <c r="SQ9" s="293"/>
      <c r="SR9" s="293"/>
      <c r="SS9" s="293"/>
      <c r="ST9" s="293"/>
      <c r="SU9" s="293"/>
      <c r="SV9" s="293"/>
      <c r="SW9" s="293"/>
      <c r="SX9" s="293"/>
      <c r="SY9" s="293"/>
      <c r="SZ9" s="293"/>
      <c r="TA9" s="293"/>
      <c r="TB9" s="293"/>
      <c r="TC9" s="293"/>
      <c r="TD9" s="293"/>
      <c r="TE9" s="293"/>
      <c r="TF9" s="293"/>
      <c r="TG9" s="293"/>
      <c r="TH9" s="293"/>
      <c r="TI9" s="293"/>
      <c r="TJ9" s="293"/>
      <c r="TK9" s="293"/>
      <c r="TL9" s="293"/>
      <c r="TM9" s="293"/>
      <c r="TN9" s="293"/>
      <c r="TO9" s="293"/>
      <c r="TP9" s="293"/>
      <c r="TQ9" s="293"/>
      <c r="TR9" s="293"/>
      <c r="TS9" s="293"/>
      <c r="TT9" s="293"/>
      <c r="TU9" s="293"/>
      <c r="TV9" s="293"/>
      <c r="TW9" s="293"/>
      <c r="TX9" s="293"/>
      <c r="TY9" s="293"/>
      <c r="TZ9" s="293"/>
      <c r="UA9" s="293"/>
      <c r="UB9" s="293"/>
      <c r="UC9" s="293"/>
      <c r="UD9" s="293"/>
      <c r="UE9" s="293"/>
      <c r="UF9" s="293"/>
      <c r="UG9" s="293"/>
      <c r="UH9" s="293"/>
      <c r="UI9" s="293"/>
      <c r="UJ9" s="293"/>
      <c r="UK9" s="293"/>
      <c r="UL9" s="293"/>
      <c r="UM9" s="293"/>
      <c r="UN9" s="293"/>
      <c r="UO9" s="293"/>
      <c r="UP9" s="293"/>
      <c r="UQ9" s="293"/>
      <c r="UR9" s="293"/>
      <c r="US9" s="293"/>
      <c r="UT9" s="293"/>
      <c r="UU9" s="293"/>
      <c r="UV9" s="293"/>
      <c r="UW9" s="293"/>
      <c r="UX9" s="293"/>
      <c r="UY9" s="293"/>
      <c r="UZ9" s="293"/>
      <c r="VA9" s="293"/>
      <c r="VB9" s="293"/>
      <c r="VC9" s="293"/>
      <c r="VD9" s="293"/>
      <c r="VE9" s="293"/>
      <c r="VF9" s="293"/>
      <c r="VG9" s="293"/>
      <c r="VH9" s="293"/>
      <c r="VI9" s="293"/>
      <c r="VJ9" s="293"/>
      <c r="VK9" s="293"/>
      <c r="VL9" s="293"/>
      <c r="VM9" s="293"/>
      <c r="VN9" s="293"/>
      <c r="VO9" s="293"/>
      <c r="VP9" s="293"/>
      <c r="VQ9" s="293"/>
      <c r="VR9" s="293"/>
      <c r="VS9" s="293"/>
      <c r="VT9" s="293"/>
      <c r="VU9" s="293"/>
      <c r="VV9" s="293"/>
      <c r="VW9" s="293"/>
      <c r="VX9" s="293"/>
      <c r="VY9" s="293"/>
      <c r="VZ9" s="293"/>
      <c r="WA9" s="293"/>
      <c r="WB9" s="293"/>
      <c r="WC9" s="293"/>
      <c r="WD9" s="293"/>
      <c r="WE9" s="293"/>
      <c r="WF9" s="293"/>
      <c r="WG9" s="293"/>
      <c r="WH9" s="293"/>
      <c r="WI9" s="293"/>
      <c r="WJ9" s="293"/>
      <c r="WK9" s="293"/>
      <c r="WL9" s="293"/>
      <c r="WM9" s="293"/>
      <c r="WN9" s="293"/>
      <c r="WO9" s="293"/>
      <c r="WP9" s="293"/>
      <c r="WQ9" s="293"/>
      <c r="WR9" s="293"/>
      <c r="WS9" s="293"/>
      <c r="WT9" s="293"/>
      <c r="WU9" s="293"/>
      <c r="WV9" s="293"/>
      <c r="WW9" s="293"/>
      <c r="WX9" s="293"/>
      <c r="WY9" s="293"/>
      <c r="WZ9" s="293"/>
      <c r="XA9" s="293"/>
      <c r="XB9" s="293"/>
      <c r="XC9" s="293"/>
      <c r="XD9" s="293"/>
      <c r="XE9" s="293"/>
      <c r="XF9" s="293"/>
      <c r="XG9" s="293"/>
      <c r="XH9" s="293"/>
      <c r="XI9" s="293"/>
      <c r="XJ9" s="293"/>
      <c r="XK9" s="293"/>
      <c r="XL9" s="293"/>
      <c r="XM9" s="293"/>
      <c r="XN9" s="293"/>
      <c r="XO9" s="293"/>
      <c r="XP9" s="293"/>
      <c r="XQ9" s="293"/>
      <c r="XR9" s="293"/>
      <c r="XS9" s="293"/>
      <c r="XT9" s="293"/>
      <c r="XU9" s="293"/>
      <c r="XV9" s="293"/>
      <c r="XW9" s="293"/>
      <c r="XX9" s="293"/>
      <c r="XY9" s="293"/>
      <c r="XZ9" s="293"/>
      <c r="YA9" s="293"/>
      <c r="YB9" s="293"/>
      <c r="YC9" s="293"/>
      <c r="YD9" s="293"/>
      <c r="YE9" s="293"/>
      <c r="YF9" s="293"/>
      <c r="YG9" s="293"/>
      <c r="YH9" s="293"/>
      <c r="YI9" s="293"/>
      <c r="YJ9" s="293"/>
      <c r="YK9" s="293"/>
      <c r="YL9" s="293"/>
      <c r="YM9" s="293"/>
      <c r="YN9" s="293"/>
      <c r="YO9" s="293"/>
      <c r="YP9" s="293"/>
      <c r="YQ9" s="293"/>
      <c r="YR9" s="293"/>
      <c r="YS9" s="293"/>
      <c r="YT9" s="293"/>
      <c r="YU9" s="293"/>
      <c r="YV9" s="293"/>
      <c r="YW9" s="293"/>
      <c r="YX9" s="293"/>
      <c r="YY9" s="293"/>
      <c r="YZ9" s="293"/>
      <c r="ZA9" s="293"/>
      <c r="ZB9" s="293"/>
      <c r="ZC9" s="293"/>
      <c r="ZD9" s="293"/>
      <c r="ZE9" s="293"/>
      <c r="ZF9" s="293"/>
      <c r="ZG9" s="293"/>
      <c r="ZH9" s="293"/>
      <c r="ZI9" s="293"/>
      <c r="ZJ9" s="293"/>
      <c r="ZK9" s="293"/>
      <c r="ZL9" s="293"/>
      <c r="ZM9" s="293"/>
      <c r="ZN9" s="293"/>
      <c r="ZO9" s="293"/>
      <c r="ZP9" s="293"/>
      <c r="ZQ9" s="293"/>
      <c r="ZR9" s="293"/>
      <c r="ZS9" s="293"/>
      <c r="ZT9" s="293"/>
      <c r="ZU9" s="293"/>
      <c r="ZV9" s="293"/>
      <c r="ZW9" s="293"/>
      <c r="ZX9" s="293"/>
      <c r="ZY9" s="293"/>
      <c r="ZZ9" s="293"/>
      <c r="AAA9" s="293"/>
      <c r="AAB9" s="293"/>
      <c r="AAC9" s="293"/>
      <c r="AAD9" s="293"/>
      <c r="AAE9" s="293"/>
      <c r="AAF9" s="293"/>
      <c r="AAG9" s="293"/>
      <c r="AAH9" s="293"/>
      <c r="AAI9" s="293"/>
      <c r="AAJ9" s="293"/>
      <c r="AAK9" s="293"/>
      <c r="AAL9" s="293"/>
      <c r="AAM9" s="293"/>
      <c r="AAN9" s="293"/>
      <c r="AAO9" s="293"/>
      <c r="AAP9" s="293"/>
      <c r="AAQ9" s="293"/>
      <c r="AAR9" s="293"/>
      <c r="AAS9" s="293"/>
      <c r="AAT9" s="293"/>
      <c r="AAU9" s="293"/>
      <c r="AAV9" s="293"/>
      <c r="AAW9" s="293"/>
      <c r="AAX9" s="293"/>
      <c r="AAY9" s="293"/>
      <c r="AAZ9" s="293"/>
      <c r="ABA9" s="293"/>
      <c r="ABB9" s="293"/>
      <c r="ABC9" s="293"/>
      <c r="ABD9" s="293"/>
      <c r="ABE9" s="293"/>
      <c r="ABF9" s="293"/>
      <c r="ABG9" s="293"/>
      <c r="ABH9" s="293"/>
      <c r="ABI9" s="293"/>
      <c r="ABJ9" s="293"/>
      <c r="ABK9" s="293"/>
      <c r="ABL9" s="293"/>
      <c r="ABM9" s="293"/>
      <c r="ABN9" s="293"/>
      <c r="ABO9" s="293"/>
      <c r="ABP9" s="293"/>
      <c r="ABQ9" s="293"/>
      <c r="ABR9" s="293"/>
      <c r="ABS9" s="293"/>
      <c r="ABT9" s="293"/>
      <c r="ABU9" s="293"/>
      <c r="ABV9" s="293"/>
      <c r="ABW9" s="293"/>
      <c r="ABX9" s="293"/>
      <c r="ABY9" s="293"/>
      <c r="ABZ9" s="293"/>
      <c r="ACA9" s="293"/>
      <c r="ACB9" s="293"/>
      <c r="ACC9" s="293"/>
      <c r="ACD9" s="293"/>
      <c r="ACE9" s="293"/>
      <c r="ACF9" s="293"/>
      <c r="ACG9" s="293"/>
      <c r="ACH9" s="293"/>
      <c r="ACI9" s="293"/>
      <c r="ACJ9" s="293"/>
      <c r="ACK9" s="293"/>
      <c r="ACL9" s="293"/>
      <c r="ACM9" s="293"/>
      <c r="ACN9" s="293"/>
      <c r="ACO9" s="293"/>
      <c r="ACP9" s="293"/>
      <c r="ACQ9" s="293"/>
      <c r="ACR9" s="293"/>
      <c r="ACS9" s="293"/>
      <c r="ACT9" s="293"/>
      <c r="ACU9" s="293"/>
      <c r="ACV9" s="293"/>
      <c r="ACW9" s="293"/>
      <c r="ACX9" s="293"/>
      <c r="ACY9" s="293"/>
      <c r="ACZ9" s="293"/>
      <c r="ADA9" s="293"/>
      <c r="ADB9" s="293"/>
      <c r="ADC9" s="293"/>
      <c r="ADD9" s="293"/>
      <c r="ADE9" s="293"/>
      <c r="ADF9" s="293"/>
      <c r="ADG9" s="293"/>
      <c r="ADH9" s="293"/>
      <c r="ADI9" s="293"/>
      <c r="ADJ9" s="293"/>
      <c r="ADK9" s="293"/>
      <c r="ADL9" s="293"/>
      <c r="ADM9" s="293"/>
      <c r="ADN9" s="293"/>
      <c r="ADO9" s="293"/>
      <c r="ADP9" s="293"/>
      <c r="ADQ9" s="293"/>
      <c r="ADR9" s="293"/>
      <c r="ADS9" s="293"/>
      <c r="ADT9" s="293"/>
      <c r="ADU9" s="293"/>
      <c r="ADV9" s="293"/>
      <c r="ADW9" s="293"/>
      <c r="ADX9" s="293"/>
      <c r="ADY9" s="293"/>
      <c r="ADZ9" s="293"/>
      <c r="AEA9" s="293"/>
      <c r="AEB9" s="293"/>
      <c r="AEC9" s="293"/>
      <c r="AED9" s="293"/>
      <c r="AEE9" s="293"/>
      <c r="AEF9" s="293"/>
      <c r="AEG9" s="293"/>
      <c r="AEH9" s="293"/>
      <c r="AEI9" s="293"/>
      <c r="AEJ9" s="293"/>
      <c r="AEK9" s="293"/>
      <c r="AEL9" s="293"/>
      <c r="AEM9" s="293"/>
      <c r="AEN9" s="293"/>
      <c r="AEO9" s="293"/>
      <c r="AEP9" s="293"/>
      <c r="AEQ9" s="293"/>
      <c r="AER9" s="293"/>
      <c r="AES9" s="293"/>
      <c r="AET9" s="293"/>
      <c r="AEU9" s="293"/>
      <c r="AEV9" s="293"/>
      <c r="AEW9" s="293"/>
      <c r="AEX9" s="293"/>
      <c r="AEY9" s="293"/>
      <c r="AEZ9" s="293"/>
      <c r="AFA9" s="293"/>
      <c r="AFB9" s="293"/>
      <c r="AFC9" s="293"/>
      <c r="AFD9" s="293"/>
      <c r="AFE9" s="293"/>
      <c r="AFF9" s="293"/>
      <c r="AFG9" s="293"/>
      <c r="AFH9" s="293"/>
      <c r="AFI9" s="293"/>
      <c r="AFJ9" s="293"/>
      <c r="AFK9" s="293"/>
      <c r="AFL9" s="293"/>
      <c r="AFM9" s="293"/>
      <c r="AFN9" s="293"/>
      <c r="AFO9" s="293"/>
      <c r="AFP9" s="293"/>
      <c r="AFQ9" s="293"/>
      <c r="AFR9" s="293"/>
      <c r="AFS9" s="293"/>
      <c r="AFT9" s="293"/>
      <c r="AFU9" s="293"/>
      <c r="AFV9" s="293"/>
      <c r="AFW9" s="293"/>
      <c r="AFX9" s="293"/>
      <c r="AFY9" s="293"/>
      <c r="AFZ9" s="293"/>
      <c r="AGA9" s="293"/>
      <c r="AGB9" s="293"/>
      <c r="AGC9" s="293"/>
      <c r="AGD9" s="293"/>
      <c r="AGE9" s="293"/>
      <c r="AGF9" s="293"/>
      <c r="AGG9" s="293"/>
      <c r="AGH9" s="293"/>
      <c r="AGI9" s="293"/>
      <c r="AGJ9" s="293"/>
      <c r="AGK9" s="293"/>
      <c r="AGL9" s="293"/>
      <c r="AGM9" s="293"/>
      <c r="AGN9" s="293"/>
      <c r="AGO9" s="293"/>
      <c r="AGP9" s="293"/>
      <c r="AGQ9" s="293"/>
      <c r="AGR9" s="293"/>
      <c r="AGS9" s="293"/>
      <c r="AGT9" s="293"/>
      <c r="AGU9" s="293"/>
      <c r="AGV9" s="293"/>
      <c r="AGW9" s="293"/>
      <c r="AGX9" s="293"/>
      <c r="AGY9" s="293"/>
      <c r="AGZ9" s="293"/>
      <c r="AHA9" s="293"/>
      <c r="AHB9" s="293"/>
      <c r="AHC9" s="293"/>
      <c r="AHD9" s="293"/>
      <c r="AHE9" s="293"/>
      <c r="AHF9" s="293"/>
      <c r="AHG9" s="293"/>
      <c r="AHH9" s="293"/>
      <c r="AHI9" s="293"/>
      <c r="AHJ9" s="293"/>
      <c r="AHK9" s="293"/>
      <c r="AHL9" s="293"/>
      <c r="AHM9" s="293"/>
      <c r="AHN9" s="293"/>
      <c r="AHO9" s="293"/>
      <c r="AHP9" s="293"/>
      <c r="AHQ9" s="293"/>
      <c r="AHR9" s="293"/>
      <c r="AHS9" s="293"/>
      <c r="AHT9" s="293"/>
      <c r="AHU9" s="293"/>
      <c r="AHV9" s="293"/>
      <c r="AHW9" s="293"/>
      <c r="AHX9" s="293"/>
      <c r="AHY9" s="293"/>
      <c r="AHZ9" s="293"/>
      <c r="AIA9" s="293"/>
      <c r="AIB9" s="293"/>
      <c r="AIC9" s="293"/>
      <c r="AID9" s="293"/>
      <c r="AIE9" s="293"/>
      <c r="AIF9" s="293"/>
      <c r="AIG9" s="293"/>
      <c r="AIH9" s="293"/>
      <c r="AII9" s="293"/>
      <c r="AIJ9" s="293"/>
      <c r="AIK9" s="293"/>
      <c r="AIL9" s="293"/>
      <c r="AIM9" s="293"/>
      <c r="AIN9" s="293"/>
      <c r="AIO9" s="293"/>
      <c r="AIP9" s="293"/>
      <c r="AIQ9" s="293"/>
      <c r="AIR9" s="293"/>
      <c r="AIS9" s="293"/>
      <c r="AIT9" s="293"/>
      <c r="AIU9" s="293"/>
      <c r="AIV9" s="293"/>
      <c r="AIW9" s="293"/>
      <c r="AIX9" s="293"/>
      <c r="AIY9" s="293"/>
      <c r="AIZ9" s="293"/>
      <c r="AJA9" s="293"/>
      <c r="AJB9" s="293"/>
      <c r="AJC9" s="293"/>
      <c r="AJD9" s="293"/>
      <c r="AJE9" s="293"/>
      <c r="AJF9" s="293"/>
      <c r="AJG9" s="293"/>
      <c r="AJH9" s="293"/>
      <c r="AJI9" s="293"/>
      <c r="AJJ9" s="293"/>
      <c r="AJK9" s="293"/>
      <c r="AJL9" s="293"/>
      <c r="AJM9" s="293"/>
      <c r="AJN9" s="293"/>
      <c r="AJO9" s="293"/>
      <c r="AJP9" s="293"/>
      <c r="AJQ9" s="293"/>
      <c r="AJR9" s="293"/>
      <c r="AJS9" s="293"/>
      <c r="AJT9" s="293"/>
      <c r="AJU9" s="293"/>
      <c r="AJV9" s="293"/>
      <c r="AJW9" s="293"/>
      <c r="AJX9" s="293"/>
      <c r="AJY9" s="293"/>
      <c r="AJZ9" s="293"/>
      <c r="AKA9" s="293"/>
      <c r="AKB9" s="293"/>
      <c r="AKC9" s="293"/>
      <c r="AKD9" s="293"/>
      <c r="AKE9" s="293"/>
      <c r="AKF9" s="293"/>
      <c r="AKG9" s="293"/>
      <c r="AKH9" s="293"/>
      <c r="AKI9" s="293"/>
      <c r="AKJ9" s="293"/>
      <c r="AKK9" s="293"/>
      <c r="AKL9" s="293"/>
      <c r="AKM9" s="293"/>
      <c r="AKN9" s="293"/>
      <c r="AKO9" s="293"/>
      <c r="AKP9" s="293"/>
      <c r="AKQ9" s="293"/>
      <c r="AKR9" s="293"/>
      <c r="AKS9" s="293"/>
      <c r="AKT9" s="293"/>
      <c r="AKU9" s="293"/>
      <c r="AKV9" s="293"/>
      <c r="AKW9" s="293"/>
      <c r="AKX9" s="293"/>
      <c r="AKY9" s="293"/>
      <c r="AKZ9" s="293"/>
      <c r="ALA9" s="293"/>
      <c r="ALB9" s="293"/>
      <c r="ALC9" s="293"/>
      <c r="ALD9" s="293"/>
      <c r="ALE9" s="293"/>
      <c r="ALF9" s="293"/>
      <c r="ALG9" s="293"/>
      <c r="ALH9" s="293"/>
      <c r="ALI9" s="293"/>
      <c r="ALJ9" s="293"/>
      <c r="ALK9" s="293"/>
      <c r="ALL9" s="293"/>
      <c r="ALM9" s="293"/>
      <c r="ALN9" s="293"/>
      <c r="ALO9" s="293"/>
      <c r="ALP9" s="293"/>
      <c r="ALQ9" s="293"/>
      <c r="ALR9" s="293"/>
      <c r="ALS9" s="293"/>
      <c r="ALT9" s="293"/>
      <c r="ALU9" s="293"/>
      <c r="ALV9" s="293"/>
      <c r="ALW9" s="293"/>
      <c r="ALX9" s="293"/>
      <c r="ALY9" s="293"/>
      <c r="ALZ9" s="293"/>
      <c r="AMA9" s="293"/>
      <c r="AMB9" s="293"/>
      <c r="AMC9" s="293"/>
      <c r="AMD9" s="293"/>
      <c r="AME9" s="293"/>
      <c r="AMF9" s="293"/>
      <c r="AMG9" s="293"/>
      <c r="AMH9" s="293"/>
      <c r="AMI9" s="293"/>
      <c r="AMJ9" s="293"/>
      <c r="AMK9" s="293"/>
      <c r="AML9" s="293"/>
      <c r="AMM9" s="293"/>
      <c r="AMN9" s="293"/>
      <c r="AMO9" s="293"/>
      <c r="AMP9" s="293"/>
      <c r="AMQ9" s="293"/>
      <c r="AMR9" s="293"/>
      <c r="AMS9" s="293"/>
      <c r="AMT9" s="293"/>
      <c r="AMU9" s="293"/>
      <c r="AMV9" s="293"/>
      <c r="AMW9" s="293"/>
      <c r="AMX9" s="293"/>
      <c r="AMY9" s="293"/>
      <c r="AMZ9" s="293"/>
      <c r="ANA9" s="293"/>
      <c r="ANB9" s="293"/>
      <c r="ANC9" s="293"/>
      <c r="AND9" s="293"/>
      <c r="ANE9" s="293"/>
      <c r="ANF9" s="293"/>
      <c r="ANG9" s="293"/>
      <c r="ANH9" s="293"/>
      <c r="ANI9" s="293"/>
      <c r="ANJ9" s="293"/>
      <c r="ANK9" s="293"/>
      <c r="ANL9" s="293"/>
      <c r="ANM9" s="293"/>
      <c r="ANN9" s="293"/>
      <c r="ANO9" s="293"/>
      <c r="ANP9" s="293"/>
      <c r="ANQ9" s="293"/>
      <c r="ANR9" s="293"/>
      <c r="ANS9" s="293"/>
      <c r="ANT9" s="293"/>
      <c r="ANU9" s="293"/>
      <c r="ANV9" s="293"/>
      <c r="ANW9" s="293"/>
      <c r="ANX9" s="293"/>
      <c r="ANY9" s="293"/>
      <c r="ANZ9" s="293"/>
      <c r="AOA9" s="293"/>
      <c r="AOB9" s="293"/>
      <c r="AOC9" s="293"/>
      <c r="AOD9" s="293"/>
      <c r="AOE9" s="293"/>
      <c r="AOF9" s="293"/>
      <c r="AOG9" s="293"/>
      <c r="AOH9" s="293"/>
      <c r="AOI9" s="293"/>
      <c r="AOJ9" s="293"/>
      <c r="AOK9" s="293"/>
      <c r="AOL9" s="293"/>
      <c r="AOM9" s="293"/>
      <c r="AON9" s="293"/>
      <c r="AOO9" s="293"/>
      <c r="AOP9" s="293"/>
      <c r="AOQ9" s="293"/>
      <c r="AOR9" s="293"/>
      <c r="AOS9" s="293"/>
      <c r="AOT9" s="293"/>
      <c r="AOU9" s="293"/>
      <c r="AOV9" s="293"/>
      <c r="AOW9" s="293"/>
      <c r="AOX9" s="293"/>
      <c r="AOY9" s="293"/>
      <c r="AOZ9" s="293"/>
      <c r="APA9" s="293"/>
      <c r="APB9" s="293"/>
      <c r="APC9" s="293"/>
      <c r="APD9" s="293"/>
      <c r="APE9" s="293"/>
      <c r="APF9" s="293"/>
      <c r="APG9" s="293"/>
      <c r="APH9" s="293"/>
      <c r="API9" s="293"/>
      <c r="APJ9" s="293"/>
      <c r="APK9" s="293"/>
      <c r="APL9" s="293"/>
      <c r="APM9" s="293"/>
      <c r="APN9" s="293"/>
      <c r="APO9" s="293"/>
      <c r="APP9" s="293"/>
      <c r="APQ9" s="293"/>
      <c r="APR9" s="293"/>
      <c r="APS9" s="293"/>
      <c r="APT9" s="293"/>
      <c r="APU9" s="293"/>
      <c r="APV9" s="293"/>
      <c r="APW9" s="293"/>
      <c r="APX9" s="293"/>
      <c r="APY9" s="293"/>
      <c r="APZ9" s="293"/>
      <c r="AQA9" s="293"/>
      <c r="AQB9" s="293"/>
      <c r="AQC9" s="293"/>
      <c r="AQD9" s="293"/>
      <c r="AQE9" s="293"/>
      <c r="AQF9" s="293"/>
      <c r="AQG9" s="293"/>
      <c r="AQH9" s="293"/>
      <c r="AQI9" s="293"/>
      <c r="AQJ9" s="293"/>
      <c r="AQK9" s="293"/>
      <c r="AQL9" s="293"/>
      <c r="AQM9" s="293"/>
      <c r="AQN9" s="293"/>
      <c r="AQO9" s="293"/>
      <c r="AQP9" s="293"/>
      <c r="AQQ9" s="293"/>
      <c r="AQR9" s="293"/>
      <c r="AQS9" s="293"/>
      <c r="AQT9" s="293"/>
      <c r="AQU9" s="293"/>
      <c r="AQV9" s="293"/>
      <c r="AQW9" s="293"/>
      <c r="AQX9" s="293"/>
      <c r="AQY9" s="293"/>
      <c r="AQZ9" s="293"/>
      <c r="ARA9" s="293"/>
      <c r="ARB9" s="293"/>
      <c r="ARC9" s="293"/>
      <c r="ARD9" s="293"/>
      <c r="ARE9" s="293"/>
      <c r="ARF9" s="293"/>
      <c r="ARG9" s="293"/>
      <c r="ARH9" s="293"/>
      <c r="ARI9" s="293"/>
      <c r="ARJ9" s="293"/>
      <c r="ARK9" s="293"/>
      <c r="ARL9" s="293"/>
      <c r="ARM9" s="293"/>
      <c r="ARN9" s="293"/>
      <c r="ARO9" s="293"/>
      <c r="ARP9" s="293"/>
      <c r="ARQ9" s="293"/>
      <c r="ARR9" s="293"/>
      <c r="ARS9" s="293"/>
      <c r="ART9" s="293"/>
      <c r="ARU9" s="293"/>
      <c r="ARV9" s="293"/>
      <c r="ARW9" s="293"/>
      <c r="ARX9" s="293"/>
      <c r="ARY9" s="293"/>
      <c r="ARZ9" s="293"/>
      <c r="ASA9" s="293"/>
      <c r="ASB9" s="293"/>
      <c r="ASC9" s="293"/>
      <c r="ASD9" s="293"/>
      <c r="ASE9" s="293"/>
      <c r="ASF9" s="293"/>
      <c r="ASG9" s="293"/>
      <c r="ASH9" s="293"/>
      <c r="ASI9" s="293"/>
      <c r="ASJ9" s="293"/>
      <c r="ASK9" s="293"/>
      <c r="ASL9" s="293"/>
      <c r="ASM9" s="293"/>
      <c r="ASN9" s="293"/>
      <c r="ASO9" s="293"/>
      <c r="ASP9" s="293"/>
      <c r="ASQ9" s="293"/>
      <c r="ASR9" s="293"/>
      <c r="ASS9" s="293"/>
      <c r="AST9" s="293"/>
      <c r="ASU9" s="293"/>
      <c r="ASV9" s="293"/>
      <c r="ASW9" s="293"/>
      <c r="ASX9" s="293"/>
      <c r="ASY9" s="293"/>
      <c r="ASZ9" s="293"/>
      <c r="ATA9" s="293"/>
      <c r="ATB9" s="293"/>
      <c r="ATC9" s="293"/>
      <c r="ATD9" s="293"/>
      <c r="ATE9" s="293"/>
      <c r="ATF9" s="293"/>
      <c r="ATG9" s="293"/>
      <c r="ATH9" s="293"/>
      <c r="ATI9" s="293"/>
      <c r="ATJ9" s="293"/>
      <c r="ATK9" s="293"/>
      <c r="ATL9" s="293"/>
      <c r="ATM9" s="293"/>
      <c r="ATN9" s="293"/>
      <c r="ATO9" s="293"/>
      <c r="ATP9" s="293"/>
      <c r="ATQ9" s="293"/>
      <c r="ATR9" s="293"/>
      <c r="ATS9" s="293"/>
      <c r="ATT9" s="293"/>
      <c r="ATU9" s="293"/>
      <c r="ATV9" s="293"/>
      <c r="ATW9" s="293"/>
      <c r="ATX9" s="293"/>
      <c r="ATY9" s="293"/>
      <c r="ATZ9" s="293"/>
      <c r="AUA9" s="293"/>
      <c r="AUB9" s="293"/>
      <c r="AUC9" s="293"/>
      <c r="AUD9" s="293"/>
      <c r="AUE9" s="293"/>
      <c r="AUF9" s="293"/>
      <c r="AUG9" s="293"/>
      <c r="AUH9" s="293"/>
      <c r="AUI9" s="293"/>
      <c r="AUJ9" s="293"/>
      <c r="AUK9" s="293"/>
      <c r="AUL9" s="293"/>
      <c r="AUM9" s="293"/>
      <c r="AUN9" s="293"/>
      <c r="AUO9" s="293"/>
      <c r="AUP9" s="293"/>
      <c r="AUQ9" s="293"/>
      <c r="AUR9" s="293"/>
      <c r="AUS9" s="293"/>
      <c r="AUT9" s="293"/>
      <c r="AUU9" s="293"/>
      <c r="AUV9" s="293"/>
      <c r="AUW9" s="293"/>
      <c r="AUX9" s="293"/>
      <c r="AUY9" s="293"/>
      <c r="AUZ9" s="293"/>
      <c r="AVA9" s="293"/>
      <c r="AVB9" s="293"/>
      <c r="AVC9" s="293"/>
      <c r="AVD9" s="293"/>
      <c r="AVE9" s="293"/>
      <c r="AVF9" s="293"/>
      <c r="AVG9" s="293"/>
      <c r="AVH9" s="293"/>
      <c r="AVI9" s="293"/>
      <c r="AVJ9" s="293"/>
      <c r="AVK9" s="293"/>
      <c r="AVL9" s="293"/>
      <c r="AVM9" s="293"/>
      <c r="AVN9" s="293"/>
      <c r="AVO9" s="293"/>
      <c r="AVP9" s="293"/>
      <c r="AVQ9" s="293"/>
      <c r="AVR9" s="293"/>
      <c r="AVS9" s="293"/>
      <c r="AVT9" s="293"/>
      <c r="AVU9" s="293"/>
      <c r="AVV9" s="293"/>
      <c r="AVW9" s="293"/>
      <c r="AVX9" s="293"/>
      <c r="AVY9" s="293"/>
      <c r="AVZ9" s="293"/>
      <c r="AWA9" s="293"/>
      <c r="AWB9" s="293"/>
      <c r="AWC9" s="293"/>
      <c r="AWD9" s="293"/>
      <c r="AWE9" s="293"/>
      <c r="AWF9" s="293"/>
      <c r="AWG9" s="293"/>
      <c r="AWH9" s="293"/>
      <c r="AWI9" s="293"/>
      <c r="AWJ9" s="293"/>
      <c r="AWK9" s="293"/>
      <c r="AWL9" s="293"/>
      <c r="AWM9" s="293"/>
      <c r="AWN9" s="293"/>
      <c r="AWO9" s="293"/>
      <c r="AWP9" s="293"/>
      <c r="AWQ9" s="293"/>
      <c r="AWR9" s="293"/>
      <c r="AWS9" s="293"/>
      <c r="AWT9" s="293"/>
      <c r="AWU9" s="293"/>
      <c r="AWV9" s="293"/>
      <c r="AWW9" s="293"/>
      <c r="AWX9" s="293"/>
      <c r="AWY9" s="293"/>
      <c r="AWZ9" s="293"/>
      <c r="AXA9" s="293"/>
      <c r="AXB9" s="293"/>
      <c r="AXC9" s="293"/>
      <c r="AXD9" s="293"/>
      <c r="AXE9" s="293"/>
      <c r="AXF9" s="293"/>
      <c r="AXG9" s="293"/>
      <c r="AXH9" s="293"/>
      <c r="AXI9" s="293"/>
      <c r="AXJ9" s="293"/>
      <c r="AXK9" s="293"/>
      <c r="AXL9" s="293"/>
      <c r="AXM9" s="293"/>
      <c r="AXN9" s="293"/>
      <c r="AXO9" s="293"/>
      <c r="AXP9" s="293"/>
      <c r="AXQ9" s="293"/>
      <c r="AXR9" s="293"/>
      <c r="AXS9" s="293"/>
      <c r="AXT9" s="293"/>
      <c r="AXU9" s="293"/>
      <c r="AXV9" s="293"/>
      <c r="AXW9" s="293"/>
      <c r="AXX9" s="293"/>
      <c r="AXY9" s="293"/>
      <c r="AXZ9" s="293"/>
      <c r="AYA9" s="293"/>
      <c r="AYB9" s="293"/>
      <c r="AYC9" s="293"/>
      <c r="AYD9" s="293"/>
      <c r="AYE9" s="293"/>
      <c r="AYF9" s="293"/>
      <c r="AYG9" s="293"/>
      <c r="AYH9" s="293"/>
      <c r="AYI9" s="293"/>
      <c r="AYJ9" s="293"/>
      <c r="AYK9" s="293"/>
      <c r="AYL9" s="293"/>
      <c r="AYM9" s="293"/>
      <c r="AYN9" s="293"/>
      <c r="AYO9" s="293"/>
      <c r="AYP9" s="293"/>
      <c r="AYQ9" s="293"/>
      <c r="AYR9" s="293"/>
      <c r="AYS9" s="293"/>
      <c r="AYT9" s="293"/>
      <c r="AYU9" s="293"/>
      <c r="AYV9" s="293"/>
      <c r="AYW9" s="293"/>
      <c r="AYX9" s="293"/>
      <c r="AYY9" s="293"/>
      <c r="AYZ9" s="293"/>
      <c r="AZA9" s="293"/>
      <c r="AZB9" s="293"/>
      <c r="AZC9" s="293"/>
      <c r="AZD9" s="293"/>
      <c r="AZE9" s="293"/>
      <c r="AZF9" s="293"/>
      <c r="AZG9" s="293"/>
      <c r="AZH9" s="293"/>
      <c r="AZI9" s="293"/>
      <c r="AZJ9" s="293"/>
      <c r="AZK9" s="293"/>
      <c r="AZL9" s="293"/>
      <c r="AZM9" s="293"/>
      <c r="AZN9" s="293"/>
      <c r="AZO9" s="293"/>
      <c r="AZP9" s="293"/>
      <c r="AZQ9" s="293"/>
      <c r="AZR9" s="293"/>
      <c r="AZS9" s="293"/>
      <c r="AZT9" s="293"/>
      <c r="AZU9" s="293"/>
      <c r="AZV9" s="293"/>
      <c r="AZW9" s="293"/>
      <c r="AZX9" s="293"/>
      <c r="AZY9" s="293"/>
      <c r="AZZ9" s="293"/>
      <c r="BAA9" s="293"/>
      <c r="BAB9" s="293"/>
      <c r="BAC9" s="293"/>
      <c r="BAD9" s="293"/>
      <c r="BAE9" s="293"/>
      <c r="BAF9" s="293"/>
      <c r="BAG9" s="293"/>
      <c r="BAH9" s="293"/>
      <c r="BAI9" s="293"/>
      <c r="BAJ9" s="293"/>
      <c r="BAK9" s="293"/>
      <c r="BAL9" s="293"/>
      <c r="BAM9" s="293"/>
      <c r="BAN9" s="293"/>
      <c r="BAO9" s="293"/>
      <c r="BAP9" s="293"/>
      <c r="BAQ9" s="293"/>
      <c r="BAR9" s="293"/>
      <c r="BAS9" s="293"/>
      <c r="BAT9" s="293"/>
      <c r="BAU9" s="293"/>
      <c r="BAV9" s="293"/>
      <c r="BAW9" s="293"/>
      <c r="BAX9" s="293"/>
      <c r="BAY9" s="293"/>
      <c r="BAZ9" s="293"/>
      <c r="BBA9" s="293"/>
      <c r="BBB9" s="293"/>
      <c r="BBC9" s="293"/>
      <c r="BBD9" s="293"/>
      <c r="BBE9" s="293"/>
      <c r="BBF9" s="293"/>
      <c r="BBG9" s="293"/>
      <c r="BBH9" s="293"/>
      <c r="BBI9" s="293"/>
      <c r="BBJ9" s="293"/>
      <c r="BBK9" s="293"/>
      <c r="BBL9" s="293"/>
      <c r="BBM9" s="293"/>
      <c r="BBN9" s="293"/>
      <c r="BBO9" s="293"/>
      <c r="BBP9" s="293"/>
      <c r="BBQ9" s="293"/>
      <c r="BBR9" s="293"/>
      <c r="BBS9" s="293"/>
      <c r="BBT9" s="293"/>
      <c r="BBU9" s="293"/>
      <c r="BBV9" s="293"/>
      <c r="BBW9" s="293"/>
      <c r="BBX9" s="293"/>
      <c r="BBY9" s="293"/>
      <c r="BBZ9" s="293"/>
      <c r="BCA9" s="293"/>
      <c r="BCB9" s="293"/>
      <c r="BCC9" s="293"/>
      <c r="BCD9" s="293"/>
      <c r="BCE9" s="293"/>
      <c r="BCF9" s="293"/>
      <c r="BCG9" s="293"/>
      <c r="BCH9" s="293"/>
      <c r="BCI9" s="293"/>
      <c r="BCJ9" s="293"/>
      <c r="BCK9" s="293"/>
      <c r="BCL9" s="293"/>
      <c r="BCM9" s="293"/>
      <c r="BCN9" s="293"/>
      <c r="BCO9" s="293"/>
      <c r="BCP9" s="293"/>
      <c r="BCQ9" s="293"/>
      <c r="BCR9" s="293"/>
      <c r="BCS9" s="293"/>
      <c r="BCT9" s="293"/>
      <c r="BCU9" s="293"/>
      <c r="BCV9" s="293"/>
      <c r="BCW9" s="293"/>
      <c r="BCX9" s="293"/>
      <c r="BCY9" s="293"/>
      <c r="BCZ9" s="293"/>
      <c r="BDA9" s="293"/>
      <c r="BDB9" s="293"/>
      <c r="BDC9" s="293"/>
      <c r="BDD9" s="293"/>
      <c r="BDE9" s="293"/>
      <c r="BDF9" s="293"/>
      <c r="BDG9" s="293"/>
      <c r="BDH9" s="293"/>
      <c r="BDI9" s="293"/>
      <c r="BDJ9" s="293"/>
      <c r="BDK9" s="293"/>
      <c r="BDL9" s="293"/>
      <c r="BDM9" s="293"/>
      <c r="BDN9" s="293"/>
      <c r="BDO9" s="293"/>
      <c r="BDP9" s="293"/>
      <c r="BDQ9" s="293"/>
      <c r="BDR9" s="293"/>
      <c r="BDS9" s="293"/>
      <c r="BDT9" s="293"/>
      <c r="BDU9" s="293"/>
      <c r="BDV9" s="293"/>
      <c r="BDW9" s="293"/>
      <c r="BDX9" s="293"/>
      <c r="BDY9" s="293"/>
      <c r="BDZ9" s="293"/>
      <c r="BEA9" s="293"/>
      <c r="BEB9" s="293"/>
      <c r="BEC9" s="293"/>
      <c r="BED9" s="293"/>
      <c r="BEE9" s="293"/>
      <c r="BEF9" s="293"/>
      <c r="BEG9" s="293"/>
      <c r="BEH9" s="293"/>
      <c r="BEI9" s="293"/>
      <c r="BEJ9" s="293"/>
      <c r="BEK9" s="293"/>
      <c r="BEL9" s="293"/>
      <c r="BEM9" s="293"/>
      <c r="BEN9" s="293"/>
      <c r="BEO9" s="293"/>
      <c r="BEP9" s="293"/>
      <c r="BEQ9" s="293"/>
      <c r="BER9" s="293"/>
      <c r="BES9" s="293"/>
      <c r="BET9" s="293"/>
      <c r="BEU9" s="293"/>
      <c r="BEV9" s="293"/>
      <c r="BEW9" s="293"/>
      <c r="BEX9" s="293"/>
      <c r="BEY9" s="293"/>
      <c r="BEZ9" s="293"/>
      <c r="BFA9" s="293"/>
      <c r="BFB9" s="293"/>
      <c r="BFC9" s="293"/>
      <c r="BFD9" s="293"/>
      <c r="BFE9" s="293"/>
      <c r="BFF9" s="293"/>
      <c r="BFG9" s="293"/>
      <c r="BFH9" s="293"/>
      <c r="BFI9" s="293"/>
      <c r="BFJ9" s="293"/>
      <c r="BFK9" s="293"/>
      <c r="BFL9" s="293"/>
      <c r="BFM9" s="293"/>
      <c r="BFN9" s="293"/>
      <c r="BFO9" s="293"/>
      <c r="BFP9" s="293"/>
      <c r="BFQ9" s="293"/>
      <c r="BFR9" s="293"/>
      <c r="BFS9" s="293"/>
      <c r="BFT9" s="293"/>
      <c r="BFU9" s="293"/>
      <c r="BFV9" s="293"/>
      <c r="BFW9" s="293"/>
      <c r="BFX9" s="293"/>
      <c r="BFY9" s="293"/>
      <c r="BFZ9" s="293"/>
      <c r="BGA9" s="293"/>
      <c r="BGB9" s="293"/>
      <c r="BGC9" s="293"/>
      <c r="BGD9" s="293"/>
      <c r="BGE9" s="293"/>
      <c r="BGF9" s="293"/>
      <c r="BGG9" s="293"/>
      <c r="BGH9" s="293"/>
      <c r="BGI9" s="293"/>
      <c r="BGJ9" s="293"/>
      <c r="BGK9" s="293"/>
      <c r="BGL9" s="293"/>
      <c r="BGM9" s="293"/>
      <c r="BGN9" s="293"/>
      <c r="BGO9" s="293"/>
      <c r="BGP9" s="293"/>
      <c r="BGQ9" s="293"/>
      <c r="BGR9" s="293"/>
      <c r="BGS9" s="293"/>
      <c r="BGT9" s="293"/>
      <c r="BGU9" s="293"/>
      <c r="BGV9" s="293"/>
      <c r="BGW9" s="293"/>
      <c r="BGX9" s="293"/>
      <c r="BGY9" s="293"/>
      <c r="BGZ9" s="293"/>
      <c r="BHA9" s="293"/>
      <c r="BHB9" s="293"/>
      <c r="BHC9" s="293"/>
      <c r="BHD9" s="293"/>
      <c r="BHE9" s="293"/>
      <c r="BHF9" s="293"/>
      <c r="BHG9" s="293"/>
      <c r="BHH9" s="293"/>
      <c r="BHI9" s="293"/>
      <c r="BHJ9" s="293"/>
      <c r="BHK9" s="293"/>
      <c r="BHL9" s="293"/>
      <c r="BHM9" s="293"/>
      <c r="BHN9" s="293"/>
      <c r="BHO9" s="293"/>
      <c r="BHP9" s="293"/>
      <c r="BHQ9" s="293"/>
      <c r="BHR9" s="293"/>
      <c r="BHS9" s="293"/>
      <c r="BHT9" s="293"/>
      <c r="BHU9" s="293"/>
      <c r="BHV9" s="293"/>
      <c r="BHW9" s="293"/>
      <c r="BHX9" s="293"/>
      <c r="BHY9" s="293"/>
      <c r="BHZ9" s="293"/>
      <c r="BIA9" s="293"/>
      <c r="BIB9" s="293"/>
      <c r="BIC9" s="293"/>
      <c r="BID9" s="293"/>
      <c r="BIE9" s="293"/>
      <c r="BIF9" s="293"/>
      <c r="BIG9" s="293"/>
      <c r="BIH9" s="293"/>
      <c r="BII9" s="293"/>
      <c r="BIJ9" s="293"/>
      <c r="BIK9" s="293"/>
      <c r="BIL9" s="293"/>
      <c r="BIM9" s="293"/>
      <c r="BIN9" s="293"/>
      <c r="BIO9" s="293"/>
      <c r="BIP9" s="293"/>
      <c r="BIQ9" s="293"/>
      <c r="BIR9" s="293"/>
      <c r="BIS9" s="293"/>
      <c r="BIT9" s="293"/>
      <c r="BIU9" s="293"/>
      <c r="BIV9" s="293"/>
      <c r="BIW9" s="293"/>
      <c r="BIX9" s="293"/>
      <c r="BIY9" s="293"/>
      <c r="BIZ9" s="293"/>
      <c r="BJA9" s="293"/>
      <c r="BJB9" s="293"/>
      <c r="BJC9" s="293"/>
      <c r="BJD9" s="293"/>
      <c r="BJE9" s="293"/>
      <c r="BJF9" s="293"/>
      <c r="BJG9" s="293"/>
      <c r="BJH9" s="293"/>
      <c r="BJI9" s="293"/>
      <c r="BJJ9" s="293"/>
      <c r="BJK9" s="293"/>
      <c r="BJL9" s="293"/>
      <c r="BJM9" s="293"/>
      <c r="BJN9" s="293"/>
      <c r="BJO9" s="293"/>
      <c r="BJP9" s="293"/>
      <c r="BJQ9" s="293"/>
      <c r="BJR9" s="293"/>
      <c r="BJS9" s="293"/>
      <c r="BJT9" s="293"/>
      <c r="BJU9" s="293"/>
      <c r="BJV9" s="293"/>
      <c r="BJW9" s="293"/>
      <c r="BJX9" s="293"/>
      <c r="BJY9" s="293"/>
      <c r="BJZ9" s="293"/>
      <c r="BKA9" s="293"/>
      <c r="BKB9" s="293"/>
      <c r="BKC9" s="293"/>
      <c r="BKD9" s="293"/>
      <c r="BKE9" s="293"/>
      <c r="BKF9" s="293"/>
      <c r="BKG9" s="293"/>
      <c r="BKH9" s="293"/>
      <c r="BKI9" s="293"/>
      <c r="BKJ9" s="293"/>
      <c r="BKK9" s="293"/>
      <c r="BKL9" s="293"/>
      <c r="BKM9" s="293"/>
      <c r="BKN9" s="293"/>
      <c r="BKO9" s="293"/>
      <c r="BKP9" s="293"/>
      <c r="BKQ9" s="293"/>
      <c r="BKR9" s="293"/>
      <c r="BKS9" s="293"/>
      <c r="BKT9" s="293"/>
      <c r="BKU9" s="293"/>
      <c r="BKV9" s="293"/>
      <c r="BKW9" s="293"/>
      <c r="BKX9" s="293"/>
      <c r="BKY9" s="293"/>
      <c r="BKZ9" s="293"/>
      <c r="BLA9" s="293"/>
      <c r="BLB9" s="293"/>
      <c r="BLC9" s="293"/>
      <c r="BLD9" s="293"/>
      <c r="BLE9" s="293"/>
      <c r="BLF9" s="293"/>
      <c r="BLG9" s="293"/>
      <c r="BLH9" s="293"/>
      <c r="BLI9" s="293"/>
      <c r="BLJ9" s="293"/>
      <c r="BLK9" s="293"/>
      <c r="BLL9" s="293"/>
      <c r="BLM9" s="293"/>
      <c r="BLN9" s="293"/>
      <c r="BLO9" s="293"/>
      <c r="BLP9" s="293"/>
      <c r="BLQ9" s="293"/>
      <c r="BLR9" s="293"/>
      <c r="BLS9" s="293"/>
      <c r="BLT9" s="293"/>
      <c r="BLU9" s="293"/>
      <c r="BLV9" s="293"/>
      <c r="BLW9" s="293"/>
      <c r="BLX9" s="293"/>
      <c r="BLY9" s="293"/>
      <c r="BLZ9" s="293"/>
      <c r="BMA9" s="293"/>
      <c r="BMB9" s="293"/>
      <c r="BMC9" s="293"/>
      <c r="BMD9" s="293"/>
      <c r="BME9" s="293"/>
      <c r="BMF9" s="293"/>
      <c r="BMG9" s="293"/>
      <c r="BMH9" s="293"/>
      <c r="BMI9" s="293"/>
      <c r="BMJ9" s="293"/>
      <c r="BMK9" s="293"/>
      <c r="BML9" s="293"/>
      <c r="BMM9" s="293"/>
      <c r="BMN9" s="293"/>
      <c r="BMO9" s="293"/>
      <c r="BMP9" s="293"/>
      <c r="BMQ9" s="293"/>
      <c r="BMR9" s="293"/>
      <c r="BMS9" s="293"/>
      <c r="BMT9" s="293"/>
      <c r="BMU9" s="293"/>
      <c r="BMV9" s="293"/>
      <c r="BMW9" s="293"/>
      <c r="BMX9" s="293"/>
      <c r="BMY9" s="293"/>
      <c r="BMZ9" s="293"/>
      <c r="BNA9" s="293"/>
      <c r="BNB9" s="293"/>
      <c r="BNC9" s="293"/>
      <c r="BND9" s="293"/>
      <c r="BNE9" s="293"/>
      <c r="BNF9" s="293"/>
      <c r="BNG9" s="293"/>
      <c r="BNH9" s="293"/>
      <c r="BNI9" s="293"/>
      <c r="BNJ9" s="293"/>
      <c r="BNK9" s="293"/>
      <c r="BNL9" s="293"/>
      <c r="BNM9" s="293"/>
      <c r="BNN9" s="293"/>
      <c r="BNO9" s="293"/>
      <c r="BNP9" s="293"/>
      <c r="BNQ9" s="293"/>
      <c r="BNR9" s="293"/>
      <c r="BNS9" s="293"/>
      <c r="BNT9" s="293"/>
      <c r="BNU9" s="293"/>
      <c r="BNV9" s="293"/>
      <c r="BNW9" s="293"/>
      <c r="BNX9" s="293"/>
      <c r="BNY9" s="293"/>
      <c r="BNZ9" s="293"/>
      <c r="BOA9" s="293"/>
      <c r="BOB9" s="293"/>
      <c r="BOC9" s="293"/>
      <c r="BOD9" s="293"/>
      <c r="BOE9" s="293"/>
      <c r="BOF9" s="293"/>
      <c r="BOG9" s="293"/>
      <c r="BOH9" s="293"/>
      <c r="BOI9" s="293"/>
      <c r="BOJ9" s="293"/>
      <c r="BOK9" s="293"/>
      <c r="BOL9" s="293"/>
      <c r="BOM9" s="293"/>
      <c r="BON9" s="293"/>
      <c r="BOO9" s="293"/>
      <c r="BOP9" s="293"/>
      <c r="BOQ9" s="293"/>
      <c r="BOR9" s="293"/>
      <c r="BOS9" s="293"/>
      <c r="BOT9" s="293"/>
      <c r="BOU9" s="293"/>
      <c r="BOV9" s="293"/>
      <c r="BOW9" s="293"/>
      <c r="BOX9" s="293"/>
      <c r="BOY9" s="293"/>
      <c r="BOZ9" s="293"/>
      <c r="BPA9" s="293"/>
      <c r="BPB9" s="293"/>
      <c r="BPC9" s="293"/>
      <c r="BPD9" s="293"/>
      <c r="BPE9" s="293"/>
      <c r="BPF9" s="293"/>
      <c r="BPG9" s="293"/>
      <c r="BPH9" s="293"/>
      <c r="BPI9" s="293"/>
      <c r="BPJ9" s="293"/>
      <c r="BPK9" s="293"/>
      <c r="BPL9" s="293"/>
      <c r="BPM9" s="293"/>
      <c r="BPN9" s="293"/>
      <c r="BPO9" s="293"/>
      <c r="BPP9" s="293"/>
      <c r="BPQ9" s="293"/>
      <c r="BPR9" s="293"/>
      <c r="BPS9" s="293"/>
      <c r="BPT9" s="293"/>
      <c r="BPU9" s="293"/>
      <c r="BPV9" s="293"/>
      <c r="BPW9" s="293"/>
      <c r="BPX9" s="293"/>
      <c r="BPY9" s="293"/>
      <c r="BPZ9" s="293"/>
      <c r="BQA9" s="293"/>
      <c r="BQB9" s="293"/>
      <c r="BQC9" s="293"/>
      <c r="BQD9" s="293"/>
      <c r="BQE9" s="293"/>
      <c r="BQF9" s="293"/>
      <c r="BQG9" s="293"/>
      <c r="BQH9" s="293"/>
      <c r="BQI9" s="293"/>
      <c r="BQJ9" s="293"/>
      <c r="BQK9" s="293"/>
      <c r="BQL9" s="293"/>
      <c r="BQM9" s="293"/>
      <c r="BQN9" s="293"/>
      <c r="BQO9" s="293"/>
      <c r="BQP9" s="293"/>
      <c r="BQQ9" s="293"/>
      <c r="BQR9" s="293"/>
      <c r="BQS9" s="293"/>
      <c r="BQT9" s="293"/>
      <c r="BQU9" s="293"/>
      <c r="BQV9" s="293"/>
      <c r="BQW9" s="293"/>
      <c r="BQX9" s="293"/>
      <c r="BQY9" s="293"/>
      <c r="BQZ9" s="293"/>
      <c r="BRA9" s="293"/>
      <c r="BRB9" s="293"/>
      <c r="BRC9" s="293"/>
      <c r="BRD9" s="293"/>
      <c r="BRE9" s="293"/>
      <c r="BRF9" s="293"/>
      <c r="BRG9" s="293"/>
      <c r="BRH9" s="293"/>
      <c r="BRI9" s="293"/>
      <c r="BRJ9" s="293"/>
      <c r="BRK9" s="293"/>
      <c r="BRL9" s="293"/>
      <c r="BRM9" s="293"/>
      <c r="BRN9" s="293"/>
      <c r="BRO9" s="293"/>
      <c r="BRP9" s="293"/>
      <c r="BRQ9" s="293"/>
      <c r="BRR9" s="293"/>
      <c r="BRS9" s="293"/>
      <c r="BRT9" s="293"/>
      <c r="BRU9" s="293"/>
      <c r="BRV9" s="293"/>
      <c r="BRW9" s="293"/>
      <c r="BRX9" s="293"/>
      <c r="BRY9" s="293"/>
      <c r="BRZ9" s="293"/>
      <c r="BSA9" s="293"/>
      <c r="BSB9" s="293"/>
      <c r="BSC9" s="293"/>
      <c r="BSD9" s="293"/>
      <c r="BSE9" s="293"/>
      <c r="BSF9" s="293"/>
      <c r="BSG9" s="293"/>
      <c r="BSH9" s="293"/>
      <c r="BSI9" s="293"/>
      <c r="BSJ9" s="293"/>
      <c r="BSK9" s="293"/>
      <c r="BSL9" s="293"/>
      <c r="BSM9" s="293"/>
      <c r="BSN9" s="293"/>
      <c r="BSO9" s="293"/>
      <c r="BSP9" s="293"/>
      <c r="BSQ9" s="293"/>
      <c r="BSR9" s="293"/>
      <c r="BSS9" s="293"/>
      <c r="BST9" s="293"/>
      <c r="BSU9" s="293"/>
      <c r="BSV9" s="293"/>
      <c r="BSW9" s="293"/>
      <c r="BSX9" s="293"/>
      <c r="BSY9" s="293"/>
      <c r="BSZ9" s="293"/>
      <c r="BTA9" s="293"/>
      <c r="BTB9" s="293"/>
      <c r="BTC9" s="293"/>
      <c r="BTD9" s="293"/>
      <c r="BTE9" s="293"/>
      <c r="BTF9" s="293"/>
      <c r="BTG9" s="293"/>
      <c r="BTH9" s="293"/>
      <c r="BTI9" s="293"/>
      <c r="BTJ9" s="293"/>
      <c r="BTK9" s="293"/>
      <c r="BTL9" s="293"/>
      <c r="BTM9" s="293"/>
      <c r="BTN9" s="293"/>
      <c r="BTO9" s="293"/>
      <c r="BTP9" s="293"/>
      <c r="BTQ9" s="293"/>
      <c r="BTR9" s="293"/>
      <c r="BTS9" s="293"/>
      <c r="BTT9" s="293"/>
      <c r="BTU9" s="293"/>
      <c r="BTV9" s="293"/>
      <c r="BTW9" s="293"/>
      <c r="BTX9" s="293"/>
      <c r="BTY9" s="293"/>
      <c r="BTZ9" s="293"/>
      <c r="BUA9" s="293"/>
      <c r="BUB9" s="293"/>
      <c r="BUC9" s="293"/>
      <c r="BUD9" s="293"/>
      <c r="BUE9" s="293"/>
      <c r="BUF9" s="293"/>
      <c r="BUG9" s="293"/>
      <c r="BUH9" s="293"/>
      <c r="BUI9" s="293"/>
      <c r="BUJ9" s="293"/>
      <c r="BUK9" s="293"/>
      <c r="BUL9" s="293"/>
      <c r="BUM9" s="293"/>
      <c r="BUN9" s="293"/>
      <c r="BUO9" s="293"/>
      <c r="BUP9" s="293"/>
      <c r="BUQ9" s="293"/>
      <c r="BUR9" s="293"/>
      <c r="BUS9" s="293"/>
      <c r="BUT9" s="293"/>
      <c r="BUU9" s="293"/>
      <c r="BUV9" s="293"/>
      <c r="BUW9" s="293"/>
      <c r="BUX9" s="293"/>
      <c r="BUY9" s="293"/>
      <c r="BUZ9" s="293"/>
      <c r="BVA9" s="293"/>
      <c r="BVB9" s="293"/>
      <c r="BVC9" s="293"/>
      <c r="BVD9" s="293"/>
      <c r="BVE9" s="293"/>
      <c r="BVF9" s="293"/>
      <c r="BVG9" s="293"/>
      <c r="BVH9" s="293"/>
      <c r="BVI9" s="293"/>
      <c r="BVJ9" s="293"/>
      <c r="BVK9" s="293"/>
      <c r="BVL9" s="293"/>
      <c r="BVM9" s="293"/>
      <c r="BVN9" s="293"/>
      <c r="BVO9" s="293"/>
      <c r="BVP9" s="293"/>
      <c r="BVQ9" s="293"/>
      <c r="BVR9" s="293"/>
      <c r="BVS9" s="293"/>
      <c r="BVT9" s="293"/>
      <c r="BVU9" s="293"/>
      <c r="BVV9" s="293"/>
      <c r="BVW9" s="293"/>
      <c r="BVX9" s="293"/>
      <c r="BVY9" s="293"/>
      <c r="BVZ9" s="293"/>
      <c r="BWA9" s="293"/>
      <c r="BWB9" s="293"/>
      <c r="BWC9" s="293"/>
      <c r="BWD9" s="293"/>
      <c r="BWE9" s="293"/>
      <c r="BWF9" s="293"/>
      <c r="BWG9" s="293"/>
      <c r="BWH9" s="293"/>
      <c r="BWI9" s="293"/>
      <c r="BWJ9" s="293"/>
      <c r="BWK9" s="293"/>
      <c r="BWL9" s="293"/>
      <c r="BWM9" s="293"/>
      <c r="BWN9" s="293"/>
      <c r="BWO9" s="293"/>
      <c r="BWP9" s="293"/>
      <c r="BWQ9" s="293"/>
      <c r="BWR9" s="293"/>
      <c r="BWS9" s="293"/>
      <c r="BWT9" s="293"/>
      <c r="BWU9" s="293"/>
      <c r="BWV9" s="293"/>
      <c r="BWW9" s="293"/>
      <c r="BWX9" s="293"/>
      <c r="BWY9" s="293"/>
      <c r="BWZ9" s="293"/>
      <c r="BXA9" s="293"/>
      <c r="BXB9" s="293"/>
      <c r="BXC9" s="293"/>
      <c r="BXD9" s="293"/>
      <c r="BXE9" s="293"/>
      <c r="BXF9" s="293"/>
      <c r="BXG9" s="293"/>
      <c r="BXH9" s="293"/>
      <c r="BXI9" s="293"/>
      <c r="BXJ9" s="293"/>
      <c r="BXK9" s="293"/>
      <c r="BXL9" s="293"/>
      <c r="BXM9" s="293"/>
      <c r="BXN9" s="293"/>
      <c r="BXO9" s="293"/>
      <c r="BXP9" s="293"/>
      <c r="BXQ9" s="293"/>
      <c r="BXR9" s="293"/>
      <c r="BXS9" s="293"/>
      <c r="BXT9" s="293"/>
      <c r="BXU9" s="293"/>
      <c r="BXV9" s="293"/>
      <c r="BXW9" s="293"/>
      <c r="BXX9" s="293"/>
      <c r="BXY9" s="293"/>
      <c r="BXZ9" s="293"/>
      <c r="BYA9" s="293"/>
      <c r="BYB9" s="293"/>
      <c r="BYC9" s="293"/>
      <c r="BYD9" s="293"/>
      <c r="BYE9" s="293"/>
      <c r="BYF9" s="293"/>
      <c r="BYG9" s="293"/>
      <c r="BYH9" s="293"/>
      <c r="BYI9" s="293"/>
      <c r="BYJ9" s="293"/>
      <c r="BYK9" s="293"/>
      <c r="BYL9" s="293"/>
      <c r="BYM9" s="293"/>
      <c r="BYN9" s="293"/>
      <c r="BYO9" s="293"/>
      <c r="BYP9" s="293"/>
      <c r="BYQ9" s="293"/>
      <c r="BYR9" s="293"/>
      <c r="BYS9" s="293"/>
      <c r="BYT9" s="293"/>
      <c r="BYU9" s="293"/>
      <c r="BYV9" s="293"/>
      <c r="BYW9" s="293"/>
      <c r="BYX9" s="293"/>
      <c r="BYY9" s="293"/>
      <c r="BYZ9" s="293"/>
      <c r="BZA9" s="293"/>
      <c r="BZB9" s="293"/>
      <c r="BZC9" s="293"/>
      <c r="BZD9" s="293"/>
      <c r="BZE9" s="293"/>
      <c r="BZF9" s="293"/>
      <c r="BZG9" s="293"/>
      <c r="BZH9" s="293"/>
      <c r="BZI9" s="293"/>
      <c r="BZJ9" s="293"/>
      <c r="BZK9" s="293"/>
      <c r="BZL9" s="293"/>
      <c r="BZM9" s="293"/>
      <c r="BZN9" s="293"/>
      <c r="BZO9" s="293"/>
      <c r="BZP9" s="293"/>
      <c r="BZQ9" s="293"/>
      <c r="BZR9" s="293"/>
      <c r="BZS9" s="293"/>
      <c r="BZT9" s="293"/>
      <c r="BZU9" s="293"/>
      <c r="BZV9" s="293"/>
      <c r="BZW9" s="293"/>
      <c r="BZX9" s="293"/>
      <c r="BZY9" s="293"/>
      <c r="BZZ9" s="293"/>
      <c r="CAA9" s="293"/>
      <c r="CAB9" s="293"/>
      <c r="CAC9" s="293"/>
      <c r="CAD9" s="293"/>
      <c r="CAE9" s="293"/>
      <c r="CAF9" s="293"/>
      <c r="CAG9" s="293"/>
      <c r="CAH9" s="293"/>
      <c r="CAI9" s="293"/>
      <c r="CAJ9" s="293"/>
      <c r="CAK9" s="293"/>
      <c r="CAL9" s="293"/>
      <c r="CAM9" s="293"/>
      <c r="CAN9" s="293"/>
      <c r="CAO9" s="293"/>
      <c r="CAP9" s="293"/>
      <c r="CAQ9" s="293"/>
      <c r="CAR9" s="293"/>
      <c r="CAS9" s="293"/>
      <c r="CAT9" s="293"/>
      <c r="CAU9" s="293"/>
      <c r="CAV9" s="293"/>
      <c r="CAW9" s="293"/>
      <c r="CAX9" s="293"/>
      <c r="CAY9" s="293"/>
      <c r="CAZ9" s="293"/>
      <c r="CBA9" s="293"/>
      <c r="CBB9" s="293"/>
      <c r="CBC9" s="293"/>
      <c r="CBD9" s="293"/>
      <c r="CBE9" s="293"/>
      <c r="CBF9" s="293"/>
      <c r="CBG9" s="293"/>
      <c r="CBH9" s="293"/>
      <c r="CBI9" s="293"/>
      <c r="CBJ9" s="293"/>
      <c r="CBK9" s="293"/>
      <c r="CBL9" s="293"/>
      <c r="CBM9" s="293"/>
      <c r="CBN9" s="293"/>
      <c r="CBO9" s="293"/>
      <c r="CBP9" s="293"/>
      <c r="CBQ9" s="293"/>
      <c r="CBR9" s="293"/>
      <c r="CBS9" s="293"/>
      <c r="CBT9" s="293"/>
      <c r="CBU9" s="293"/>
      <c r="CBV9" s="293"/>
      <c r="CBW9" s="293"/>
      <c r="CBX9" s="293"/>
      <c r="CBY9" s="293"/>
      <c r="CBZ9" s="293"/>
      <c r="CCA9" s="293"/>
      <c r="CCB9" s="293"/>
      <c r="CCC9" s="293"/>
      <c r="CCD9" s="293"/>
      <c r="CCE9" s="293"/>
      <c r="CCF9" s="293"/>
      <c r="CCG9" s="293"/>
      <c r="CCH9" s="293"/>
      <c r="CCI9" s="293"/>
      <c r="CCJ9" s="293"/>
      <c r="CCK9" s="293"/>
      <c r="CCL9" s="293"/>
      <c r="CCM9" s="293"/>
      <c r="CCN9" s="293"/>
      <c r="CCO9" s="293"/>
      <c r="CCP9" s="293"/>
      <c r="CCQ9" s="293"/>
      <c r="CCR9" s="293"/>
      <c r="CCS9" s="293"/>
      <c r="CCT9" s="293"/>
      <c r="CCU9" s="293"/>
      <c r="CCV9" s="293"/>
      <c r="CCW9" s="293"/>
      <c r="CCX9" s="293"/>
      <c r="CCY9" s="293"/>
      <c r="CCZ9" s="293"/>
      <c r="CDA9" s="293"/>
      <c r="CDB9" s="293"/>
      <c r="CDC9" s="293"/>
      <c r="CDD9" s="293"/>
      <c r="CDE9" s="293"/>
      <c r="CDF9" s="293"/>
      <c r="CDG9" s="293"/>
      <c r="CDH9" s="293"/>
      <c r="CDI9" s="293"/>
      <c r="CDJ9" s="293"/>
      <c r="CDK9" s="293"/>
      <c r="CDL9" s="293"/>
      <c r="CDM9" s="293"/>
      <c r="CDN9" s="293"/>
      <c r="CDO9" s="293"/>
      <c r="CDP9" s="293"/>
      <c r="CDQ9" s="293"/>
      <c r="CDR9" s="293"/>
      <c r="CDS9" s="293"/>
      <c r="CDT9" s="293"/>
      <c r="CDU9" s="293"/>
      <c r="CDV9" s="293"/>
      <c r="CDW9" s="293"/>
      <c r="CDX9" s="293"/>
      <c r="CDY9" s="293"/>
      <c r="CDZ9" s="293"/>
      <c r="CEA9" s="293"/>
      <c r="CEB9" s="293"/>
      <c r="CEC9" s="293"/>
      <c r="CED9" s="293"/>
      <c r="CEE9" s="293"/>
      <c r="CEF9" s="293"/>
      <c r="CEG9" s="293"/>
      <c r="CEH9" s="293"/>
      <c r="CEI9" s="293"/>
      <c r="CEJ9" s="293"/>
      <c r="CEK9" s="293"/>
      <c r="CEL9" s="293"/>
      <c r="CEM9" s="293"/>
      <c r="CEN9" s="293"/>
      <c r="CEO9" s="293"/>
      <c r="CEP9" s="293"/>
      <c r="CEQ9" s="293"/>
      <c r="CER9" s="293"/>
      <c r="CES9" s="293"/>
      <c r="CET9" s="293"/>
      <c r="CEU9" s="293"/>
      <c r="CEV9" s="293"/>
      <c r="CEW9" s="293"/>
      <c r="CEX9" s="293"/>
      <c r="CEY9" s="293"/>
      <c r="CEZ9" s="293"/>
      <c r="CFA9" s="293"/>
      <c r="CFB9" s="293"/>
      <c r="CFC9" s="293"/>
      <c r="CFD9" s="293"/>
      <c r="CFE9" s="293"/>
      <c r="CFF9" s="293"/>
      <c r="CFG9" s="293"/>
      <c r="CFH9" s="293"/>
      <c r="CFI9" s="293"/>
      <c r="CFJ9" s="293"/>
      <c r="CFK9" s="293"/>
      <c r="CFL9" s="293"/>
      <c r="CFM9" s="293"/>
      <c r="CFN9" s="293"/>
      <c r="CFO9" s="293"/>
      <c r="CFP9" s="293"/>
      <c r="CFQ9" s="293"/>
      <c r="CFR9" s="293"/>
      <c r="CFS9" s="293"/>
      <c r="CFT9" s="293"/>
      <c r="CFU9" s="293"/>
      <c r="CFV9" s="293"/>
      <c r="CFW9" s="293"/>
      <c r="CFX9" s="293"/>
      <c r="CFY9" s="293"/>
      <c r="CFZ9" s="293"/>
      <c r="CGA9" s="293"/>
      <c r="CGB9" s="293"/>
      <c r="CGC9" s="293"/>
      <c r="CGD9" s="293"/>
      <c r="CGE9" s="293"/>
      <c r="CGF9" s="293"/>
      <c r="CGG9" s="293"/>
      <c r="CGH9" s="293"/>
      <c r="CGI9" s="293"/>
      <c r="CGJ9" s="293"/>
      <c r="CGK9" s="293"/>
      <c r="CGL9" s="293"/>
      <c r="CGM9" s="293"/>
      <c r="CGN9" s="293"/>
      <c r="CGO9" s="293"/>
      <c r="CGP9" s="293"/>
      <c r="CGQ9" s="293"/>
      <c r="CGR9" s="293"/>
      <c r="CGS9" s="293"/>
      <c r="CGT9" s="293"/>
      <c r="CGU9" s="293"/>
      <c r="CGV9" s="293"/>
      <c r="CGW9" s="293"/>
      <c r="CGX9" s="293"/>
      <c r="CGY9" s="293"/>
      <c r="CGZ9" s="293"/>
      <c r="CHA9" s="293"/>
      <c r="CHB9" s="293"/>
      <c r="CHC9" s="293"/>
      <c r="CHD9" s="293"/>
      <c r="CHE9" s="293"/>
      <c r="CHF9" s="293"/>
      <c r="CHG9" s="293"/>
      <c r="CHH9" s="293"/>
      <c r="CHI9" s="293"/>
      <c r="CHJ9" s="293"/>
      <c r="CHK9" s="293"/>
      <c r="CHL9" s="293"/>
      <c r="CHM9" s="293"/>
      <c r="CHN9" s="293"/>
      <c r="CHO9" s="293"/>
      <c r="CHP9" s="293"/>
      <c r="CHQ9" s="293"/>
      <c r="CHR9" s="293"/>
      <c r="CHS9" s="293"/>
      <c r="CHT9" s="293"/>
      <c r="CHU9" s="293"/>
      <c r="CHV9" s="293"/>
      <c r="CHW9" s="293"/>
      <c r="CHX9" s="293"/>
      <c r="CHY9" s="293"/>
      <c r="CHZ9" s="293"/>
      <c r="CIA9" s="293"/>
      <c r="CIB9" s="293"/>
      <c r="CIC9" s="293"/>
      <c r="CID9" s="293"/>
      <c r="CIE9" s="293"/>
      <c r="CIF9" s="293"/>
      <c r="CIG9" s="293"/>
      <c r="CIH9" s="293"/>
      <c r="CII9" s="293"/>
      <c r="CIJ9" s="293"/>
      <c r="CIK9" s="293"/>
      <c r="CIL9" s="293"/>
      <c r="CIM9" s="293"/>
      <c r="CIN9" s="293"/>
      <c r="CIO9" s="293"/>
      <c r="CIP9" s="293"/>
      <c r="CIQ9" s="293"/>
      <c r="CIR9" s="293"/>
      <c r="CIS9" s="293"/>
      <c r="CIT9" s="293"/>
      <c r="CIU9" s="293"/>
      <c r="CIV9" s="293"/>
      <c r="CIW9" s="293"/>
      <c r="CIX9" s="293"/>
      <c r="CIY9" s="293"/>
      <c r="CIZ9" s="293"/>
      <c r="CJA9" s="293"/>
      <c r="CJB9" s="293"/>
      <c r="CJC9" s="293"/>
      <c r="CJD9" s="293"/>
      <c r="CJE9" s="293"/>
      <c r="CJF9" s="293"/>
      <c r="CJG9" s="293"/>
      <c r="CJH9" s="293"/>
      <c r="CJI9" s="293"/>
      <c r="CJJ9" s="293"/>
      <c r="CJK9" s="293"/>
      <c r="CJL9" s="293"/>
      <c r="CJM9" s="293"/>
      <c r="CJN9" s="293"/>
      <c r="CJO9" s="293"/>
      <c r="CJP9" s="293"/>
      <c r="CJQ9" s="293"/>
      <c r="CJR9" s="293"/>
      <c r="CJS9" s="293"/>
      <c r="CJT9" s="293"/>
      <c r="CJU9" s="293"/>
      <c r="CJV9" s="293"/>
      <c r="CJW9" s="293"/>
      <c r="CJX9" s="293"/>
      <c r="CJY9" s="293"/>
      <c r="CJZ9" s="293"/>
      <c r="CKA9" s="293"/>
      <c r="CKB9" s="293"/>
      <c r="CKC9" s="293"/>
      <c r="CKD9" s="293"/>
      <c r="CKE9" s="293"/>
      <c r="CKF9" s="293"/>
      <c r="CKG9" s="293"/>
      <c r="CKH9" s="293"/>
      <c r="CKI9" s="293"/>
      <c r="CKJ9" s="293"/>
      <c r="CKK9" s="293"/>
      <c r="CKL9" s="293"/>
      <c r="CKM9" s="293"/>
      <c r="CKN9" s="293"/>
      <c r="CKO9" s="293"/>
      <c r="CKP9" s="293"/>
      <c r="CKQ9" s="293"/>
      <c r="CKR9" s="293"/>
      <c r="CKS9" s="293"/>
      <c r="CKT9" s="293"/>
      <c r="CKU9" s="293"/>
      <c r="CKV9" s="293"/>
      <c r="CKW9" s="293"/>
      <c r="CKX9" s="293"/>
      <c r="CKY9" s="293"/>
      <c r="CKZ9" s="293"/>
      <c r="CLA9" s="293"/>
      <c r="CLB9" s="293"/>
      <c r="CLC9" s="293"/>
      <c r="CLD9" s="293"/>
      <c r="CLE9" s="293"/>
      <c r="CLF9" s="293"/>
      <c r="CLG9" s="293"/>
      <c r="CLH9" s="293"/>
      <c r="CLI9" s="293"/>
      <c r="CLJ9" s="293"/>
      <c r="CLK9" s="293"/>
      <c r="CLL9" s="293"/>
      <c r="CLM9" s="293"/>
      <c r="CLN9" s="293"/>
      <c r="CLO9" s="293"/>
      <c r="CLP9" s="293"/>
      <c r="CLQ9" s="293"/>
      <c r="CLR9" s="293"/>
      <c r="CLS9" s="293"/>
      <c r="CLT9" s="293"/>
      <c r="CLU9" s="293"/>
      <c r="CLV9" s="293"/>
      <c r="CLW9" s="293"/>
      <c r="CLX9" s="293"/>
      <c r="CLY9" s="293"/>
      <c r="CLZ9" s="293"/>
      <c r="CMA9" s="293"/>
      <c r="CMB9" s="293"/>
      <c r="CMC9" s="293"/>
      <c r="CMD9" s="293"/>
      <c r="CME9" s="293"/>
      <c r="CMF9" s="293"/>
      <c r="CMG9" s="293"/>
      <c r="CMH9" s="293"/>
      <c r="CMI9" s="293"/>
      <c r="CMJ9" s="293"/>
      <c r="CMK9" s="293"/>
      <c r="CML9" s="293"/>
      <c r="CMM9" s="293"/>
      <c r="CMN9" s="293"/>
      <c r="CMO9" s="293"/>
      <c r="CMP9" s="293"/>
      <c r="CMQ9" s="293"/>
      <c r="CMR9" s="293"/>
      <c r="CMS9" s="293"/>
      <c r="CMT9" s="293"/>
      <c r="CMU9" s="293"/>
      <c r="CMV9" s="293"/>
      <c r="CMW9" s="293"/>
      <c r="CMX9" s="293"/>
      <c r="CMY9" s="293"/>
      <c r="CMZ9" s="293"/>
      <c r="CNA9" s="293"/>
      <c r="CNB9" s="293"/>
      <c r="CNC9" s="293"/>
      <c r="CND9" s="293"/>
      <c r="CNE9" s="293"/>
      <c r="CNF9" s="293"/>
      <c r="CNG9" s="293"/>
      <c r="CNH9" s="293"/>
      <c r="CNI9" s="293"/>
      <c r="CNJ9" s="293"/>
      <c r="CNK9" s="293"/>
      <c r="CNL9" s="293"/>
      <c r="CNM9" s="293"/>
      <c r="CNN9" s="293"/>
      <c r="CNO9" s="293"/>
      <c r="CNP9" s="293"/>
      <c r="CNQ9" s="293"/>
      <c r="CNR9" s="293"/>
      <c r="CNS9" s="293"/>
      <c r="CNT9" s="293"/>
      <c r="CNU9" s="293"/>
      <c r="CNV9" s="293"/>
      <c r="CNW9" s="293"/>
      <c r="CNX9" s="293"/>
      <c r="CNY9" s="293"/>
      <c r="CNZ9" s="293"/>
      <c r="COA9" s="293"/>
      <c r="COB9" s="293"/>
      <c r="COC9" s="293"/>
      <c r="COD9" s="293"/>
      <c r="COE9" s="293"/>
      <c r="COF9" s="293"/>
      <c r="COG9" s="293"/>
      <c r="COH9" s="293"/>
      <c r="COI9" s="293"/>
      <c r="COJ9" s="293"/>
      <c r="COK9" s="293"/>
      <c r="COL9" s="293"/>
      <c r="COM9" s="293"/>
      <c r="CON9" s="293"/>
      <c r="COO9" s="293"/>
      <c r="COP9" s="293"/>
      <c r="COQ9" s="293"/>
      <c r="COR9" s="293"/>
      <c r="COS9" s="293"/>
      <c r="COT9" s="293"/>
      <c r="COU9" s="293"/>
      <c r="COV9" s="293"/>
      <c r="COW9" s="293"/>
      <c r="COX9" s="293"/>
      <c r="COY9" s="293"/>
      <c r="COZ9" s="293"/>
      <c r="CPA9" s="293"/>
      <c r="CPB9" s="293"/>
      <c r="CPC9" s="293"/>
      <c r="CPD9" s="293"/>
      <c r="CPE9" s="293"/>
      <c r="CPF9" s="293"/>
      <c r="CPG9" s="293"/>
      <c r="CPH9" s="293"/>
      <c r="CPI9" s="293"/>
      <c r="CPJ9" s="293"/>
      <c r="CPK9" s="293"/>
      <c r="CPL9" s="293"/>
      <c r="CPM9" s="293"/>
      <c r="CPN9" s="293"/>
      <c r="CPO9" s="293"/>
      <c r="CPP9" s="293"/>
      <c r="CPQ9" s="293"/>
      <c r="CPR9" s="293"/>
      <c r="CPS9" s="293"/>
      <c r="CPT9" s="293"/>
      <c r="CPU9" s="293"/>
      <c r="CPV9" s="293"/>
      <c r="CPW9" s="293"/>
      <c r="CPX9" s="293"/>
      <c r="CPY9" s="293"/>
      <c r="CPZ9" s="293"/>
      <c r="CQA9" s="293"/>
      <c r="CQB9" s="293"/>
      <c r="CQC9" s="293"/>
      <c r="CQD9" s="293"/>
      <c r="CQE9" s="293"/>
      <c r="CQF9" s="293"/>
      <c r="CQG9" s="293"/>
      <c r="CQH9" s="293"/>
      <c r="CQI9" s="293"/>
      <c r="CQJ9" s="293"/>
      <c r="CQK9" s="293"/>
      <c r="CQL9" s="293"/>
      <c r="CQM9" s="293"/>
      <c r="CQN9" s="293"/>
      <c r="CQO9" s="293"/>
      <c r="CQP9" s="293"/>
      <c r="CQQ9" s="293"/>
      <c r="CQR9" s="293"/>
      <c r="CQS9" s="293"/>
      <c r="CQT9" s="293"/>
      <c r="CQU9" s="293"/>
      <c r="CQV9" s="293"/>
      <c r="CQW9" s="293"/>
      <c r="CQX9" s="293"/>
      <c r="CQY9" s="293"/>
      <c r="CQZ9" s="293"/>
      <c r="CRA9" s="293"/>
      <c r="CRB9" s="293"/>
      <c r="CRC9" s="293"/>
      <c r="CRD9" s="293"/>
      <c r="CRE9" s="293"/>
      <c r="CRF9" s="293"/>
      <c r="CRG9" s="293"/>
      <c r="CRH9" s="293"/>
      <c r="CRI9" s="293"/>
      <c r="CRJ9" s="293"/>
      <c r="CRK9" s="293"/>
      <c r="CRL9" s="293"/>
      <c r="CRM9" s="293"/>
      <c r="CRN9" s="293"/>
      <c r="CRO9" s="293"/>
      <c r="CRP9" s="293"/>
      <c r="CRQ9" s="293"/>
      <c r="CRR9" s="293"/>
      <c r="CRS9" s="293"/>
      <c r="CRT9" s="293"/>
      <c r="CRU9" s="293"/>
      <c r="CRV9" s="293"/>
      <c r="CRW9" s="293"/>
      <c r="CRX9" s="293"/>
      <c r="CRY9" s="293"/>
      <c r="CRZ9" s="293"/>
      <c r="CSA9" s="293"/>
      <c r="CSB9" s="293"/>
      <c r="CSC9" s="293"/>
      <c r="CSD9" s="293"/>
      <c r="CSE9" s="293"/>
      <c r="CSF9" s="293"/>
      <c r="CSG9" s="293"/>
      <c r="CSH9" s="293"/>
      <c r="CSI9" s="293"/>
      <c r="CSJ9" s="293"/>
      <c r="CSK9" s="293"/>
      <c r="CSL9" s="293"/>
      <c r="CSM9" s="293"/>
      <c r="CSN9" s="293"/>
      <c r="CSO9" s="293"/>
      <c r="CSP9" s="293"/>
      <c r="CSQ9" s="293"/>
      <c r="CSR9" s="293"/>
      <c r="CSS9" s="293"/>
      <c r="CST9" s="293"/>
      <c r="CSU9" s="293"/>
      <c r="CSV9" s="293"/>
      <c r="CSW9" s="293"/>
      <c r="CSX9" s="293"/>
      <c r="CSY9" s="293"/>
      <c r="CSZ9" s="293"/>
      <c r="CTA9" s="293"/>
      <c r="CTB9" s="293"/>
      <c r="CTC9" s="293"/>
      <c r="CTD9" s="293"/>
      <c r="CTE9" s="293"/>
      <c r="CTF9" s="293"/>
      <c r="CTG9" s="293"/>
      <c r="CTH9" s="293"/>
      <c r="CTI9" s="293"/>
      <c r="CTJ9" s="293"/>
      <c r="CTK9" s="293"/>
      <c r="CTL9" s="293"/>
      <c r="CTM9" s="293"/>
      <c r="CTN9" s="293"/>
      <c r="CTO9" s="293"/>
      <c r="CTP9" s="293"/>
      <c r="CTQ9" s="293"/>
      <c r="CTR9" s="293"/>
      <c r="CTS9" s="293"/>
      <c r="CTT9" s="293"/>
      <c r="CTU9" s="293"/>
      <c r="CTV9" s="293"/>
      <c r="CTW9" s="293"/>
      <c r="CTX9" s="293"/>
      <c r="CTY9" s="293"/>
      <c r="CTZ9" s="293"/>
      <c r="CUA9" s="293"/>
      <c r="CUB9" s="293"/>
      <c r="CUC9" s="293"/>
      <c r="CUD9" s="293"/>
      <c r="CUE9" s="293"/>
      <c r="CUF9" s="293"/>
      <c r="CUG9" s="293"/>
      <c r="CUH9" s="293"/>
      <c r="CUI9" s="293"/>
      <c r="CUJ9" s="293"/>
      <c r="CUK9" s="293"/>
      <c r="CUL9" s="293"/>
      <c r="CUM9" s="293"/>
      <c r="CUN9" s="293"/>
      <c r="CUO9" s="293"/>
      <c r="CUP9" s="293"/>
      <c r="CUQ9" s="293"/>
      <c r="CUR9" s="293"/>
      <c r="CUS9" s="293"/>
      <c r="CUT9" s="293"/>
      <c r="CUU9" s="293"/>
      <c r="CUV9" s="293"/>
      <c r="CUW9" s="293"/>
      <c r="CUX9" s="293"/>
      <c r="CUY9" s="293"/>
      <c r="CUZ9" s="293"/>
      <c r="CVA9" s="293"/>
      <c r="CVB9" s="293"/>
      <c r="CVC9" s="293"/>
      <c r="CVD9" s="293"/>
      <c r="CVE9" s="293"/>
      <c r="CVF9" s="293"/>
      <c r="CVG9" s="293"/>
      <c r="CVH9" s="293"/>
      <c r="CVI9" s="293"/>
      <c r="CVJ9" s="293"/>
      <c r="CVK9" s="293"/>
      <c r="CVL9" s="293"/>
      <c r="CVM9" s="293"/>
      <c r="CVN9" s="293"/>
      <c r="CVO9" s="293"/>
      <c r="CVP9" s="293"/>
      <c r="CVQ9" s="293"/>
      <c r="CVR9" s="293"/>
      <c r="CVS9" s="293"/>
      <c r="CVT9" s="293"/>
      <c r="CVU9" s="293"/>
      <c r="CVV9" s="293"/>
      <c r="CVW9" s="293"/>
      <c r="CVX9" s="293"/>
      <c r="CVY9" s="293"/>
      <c r="CVZ9" s="293"/>
      <c r="CWA9" s="293"/>
      <c r="CWB9" s="293"/>
      <c r="CWC9" s="293"/>
      <c r="CWD9" s="293"/>
      <c r="CWE9" s="293"/>
      <c r="CWF9" s="293"/>
      <c r="CWG9" s="293"/>
      <c r="CWH9" s="293"/>
      <c r="CWI9" s="293"/>
      <c r="CWJ9" s="293"/>
      <c r="CWK9" s="293"/>
      <c r="CWL9" s="293"/>
      <c r="CWM9" s="293"/>
      <c r="CWN9" s="293"/>
      <c r="CWO9" s="293"/>
      <c r="CWP9" s="293"/>
      <c r="CWQ9" s="293"/>
      <c r="CWR9" s="293"/>
      <c r="CWS9" s="293"/>
      <c r="CWT9" s="293"/>
      <c r="CWU9" s="293"/>
      <c r="CWV9" s="293"/>
      <c r="CWW9" s="293"/>
      <c r="CWX9" s="293"/>
      <c r="CWY9" s="293"/>
      <c r="CWZ9" s="293"/>
      <c r="CXA9" s="293"/>
      <c r="CXB9" s="293"/>
      <c r="CXC9" s="293"/>
      <c r="CXD9" s="293"/>
      <c r="CXE9" s="293"/>
      <c r="CXF9" s="293"/>
      <c r="CXG9" s="293"/>
      <c r="CXH9" s="293"/>
      <c r="CXI9" s="293"/>
      <c r="CXJ9" s="293"/>
      <c r="CXK9" s="293"/>
      <c r="CXL9" s="293"/>
      <c r="CXM9" s="293"/>
      <c r="CXN9" s="293"/>
      <c r="CXO9" s="293"/>
      <c r="CXP9" s="293"/>
      <c r="CXQ9" s="293"/>
      <c r="CXR9" s="293"/>
      <c r="CXS9" s="293"/>
      <c r="CXT9" s="293"/>
      <c r="CXU9" s="293"/>
      <c r="CXV9" s="293"/>
      <c r="CXW9" s="293"/>
      <c r="CXX9" s="293"/>
      <c r="CXY9" s="293"/>
      <c r="CXZ9" s="293"/>
      <c r="CYA9" s="293"/>
      <c r="CYB9" s="293"/>
      <c r="CYC9" s="293"/>
      <c r="CYD9" s="293"/>
      <c r="CYE9" s="293"/>
      <c r="CYF9" s="293"/>
      <c r="CYG9" s="293"/>
      <c r="CYH9" s="293"/>
      <c r="CYI9" s="293"/>
      <c r="CYJ9" s="293"/>
      <c r="CYK9" s="293"/>
      <c r="CYL9" s="293"/>
      <c r="CYM9" s="293"/>
      <c r="CYN9" s="293"/>
      <c r="CYO9" s="293"/>
      <c r="CYP9" s="293"/>
      <c r="CYQ9" s="293"/>
      <c r="CYR9" s="293"/>
      <c r="CYS9" s="293"/>
      <c r="CYT9" s="293"/>
      <c r="CYU9" s="293"/>
      <c r="CYV9" s="293"/>
      <c r="CYW9" s="293"/>
      <c r="CYX9" s="293"/>
      <c r="CYY9" s="293"/>
      <c r="CYZ9" s="293"/>
      <c r="CZA9" s="293"/>
      <c r="CZB9" s="293"/>
      <c r="CZC9" s="293"/>
      <c r="CZD9" s="293"/>
      <c r="CZE9" s="293"/>
      <c r="CZF9" s="293"/>
      <c r="CZG9" s="293"/>
      <c r="CZH9" s="293"/>
      <c r="CZI9" s="293"/>
      <c r="CZJ9" s="293"/>
      <c r="CZK9" s="293"/>
      <c r="CZL9" s="293"/>
      <c r="CZM9" s="293"/>
      <c r="CZN9" s="293"/>
      <c r="CZO9" s="293"/>
      <c r="CZP9" s="293"/>
      <c r="CZQ9" s="293"/>
      <c r="CZR9" s="293"/>
      <c r="CZS9" s="293"/>
      <c r="CZT9" s="293"/>
      <c r="CZU9" s="293"/>
      <c r="CZV9" s="293"/>
      <c r="CZW9" s="293"/>
      <c r="CZX9" s="293"/>
      <c r="CZY9" s="293"/>
      <c r="CZZ9" s="293"/>
      <c r="DAA9" s="293"/>
      <c r="DAB9" s="293"/>
      <c r="DAC9" s="293"/>
      <c r="DAD9" s="293"/>
      <c r="DAE9" s="293"/>
      <c r="DAF9" s="293"/>
      <c r="DAG9" s="293"/>
      <c r="DAH9" s="293"/>
      <c r="DAI9" s="293"/>
      <c r="DAJ9" s="293"/>
      <c r="DAK9" s="293"/>
      <c r="DAL9" s="293"/>
      <c r="DAM9" s="293"/>
      <c r="DAN9" s="293"/>
      <c r="DAO9" s="293"/>
      <c r="DAP9" s="293"/>
      <c r="DAQ9" s="293"/>
      <c r="DAR9" s="293"/>
      <c r="DAS9" s="293"/>
      <c r="DAT9" s="293"/>
      <c r="DAU9" s="293"/>
      <c r="DAV9" s="293"/>
      <c r="DAW9" s="293"/>
      <c r="DAX9" s="293"/>
      <c r="DAY9" s="293"/>
      <c r="DAZ9" s="293"/>
      <c r="DBA9" s="293"/>
      <c r="DBB9" s="293"/>
      <c r="DBC9" s="293"/>
      <c r="DBD9" s="293"/>
      <c r="DBE9" s="293"/>
      <c r="DBF9" s="293"/>
      <c r="DBG9" s="293"/>
      <c r="DBH9" s="293"/>
      <c r="DBI9" s="293"/>
      <c r="DBJ9" s="293"/>
      <c r="DBK9" s="293"/>
      <c r="DBL9" s="293"/>
      <c r="DBM9" s="293"/>
      <c r="DBN9" s="293"/>
      <c r="DBO9" s="293"/>
      <c r="DBP9" s="293"/>
      <c r="DBQ9" s="293"/>
      <c r="DBR9" s="293"/>
      <c r="DBS9" s="293"/>
      <c r="DBT9" s="293"/>
      <c r="DBU9" s="293"/>
      <c r="DBV9" s="293"/>
      <c r="DBW9" s="293"/>
      <c r="DBX9" s="293"/>
      <c r="DBY9" s="293"/>
      <c r="DBZ9" s="293"/>
      <c r="DCA9" s="293"/>
      <c r="DCB9" s="293"/>
      <c r="DCC9" s="293"/>
      <c r="DCD9" s="293"/>
      <c r="DCE9" s="293"/>
      <c r="DCF9" s="293"/>
      <c r="DCG9" s="293"/>
      <c r="DCH9" s="293"/>
      <c r="DCI9" s="293"/>
      <c r="DCJ9" s="293"/>
      <c r="DCK9" s="293"/>
      <c r="DCL9" s="293"/>
      <c r="DCM9" s="293"/>
      <c r="DCN9" s="293"/>
      <c r="DCO9" s="293"/>
      <c r="DCP9" s="293"/>
      <c r="DCQ9" s="293"/>
      <c r="DCR9" s="293"/>
      <c r="DCS9" s="293"/>
      <c r="DCT9" s="293"/>
      <c r="DCU9" s="293"/>
      <c r="DCV9" s="293"/>
      <c r="DCW9" s="293"/>
      <c r="DCX9" s="293"/>
      <c r="DCY9" s="293"/>
      <c r="DCZ9" s="293"/>
      <c r="DDA9" s="293"/>
      <c r="DDB9" s="293"/>
      <c r="DDC9" s="293"/>
      <c r="DDD9" s="293"/>
      <c r="DDE9" s="293"/>
      <c r="DDF9" s="293"/>
      <c r="DDG9" s="293"/>
      <c r="DDH9" s="293"/>
      <c r="DDI9" s="293"/>
      <c r="DDJ9" s="293"/>
      <c r="DDK9" s="293"/>
      <c r="DDL9" s="293"/>
      <c r="DDM9" s="293"/>
      <c r="DDN9" s="293"/>
      <c r="DDO9" s="293"/>
      <c r="DDP9" s="293"/>
      <c r="DDQ9" s="293"/>
      <c r="DDR9" s="293"/>
      <c r="DDS9" s="293"/>
      <c r="DDT9" s="293"/>
      <c r="DDU9" s="293"/>
      <c r="DDV9" s="293"/>
      <c r="DDW9" s="293"/>
      <c r="DDX9" s="293"/>
      <c r="DDY9" s="293"/>
      <c r="DDZ9" s="293"/>
      <c r="DEA9" s="293"/>
      <c r="DEB9" s="293"/>
      <c r="DEC9" s="293"/>
      <c r="DED9" s="293"/>
      <c r="DEE9" s="293"/>
      <c r="DEF9" s="293"/>
      <c r="DEG9" s="293"/>
      <c r="DEH9" s="293"/>
      <c r="DEI9" s="293"/>
      <c r="DEJ9" s="293"/>
      <c r="DEK9" s="293"/>
      <c r="DEL9" s="293"/>
      <c r="DEM9" s="293"/>
      <c r="DEN9" s="293"/>
      <c r="DEO9" s="293"/>
      <c r="DEP9" s="293"/>
      <c r="DEQ9" s="293"/>
      <c r="DER9" s="293"/>
      <c r="DES9" s="293"/>
      <c r="DET9" s="293"/>
      <c r="DEU9" s="293"/>
      <c r="DEV9" s="293"/>
      <c r="DEW9" s="293"/>
      <c r="DEX9" s="293"/>
      <c r="DEY9" s="293"/>
      <c r="DEZ9" s="293"/>
      <c r="DFA9" s="293"/>
      <c r="DFB9" s="293"/>
      <c r="DFC9" s="293"/>
      <c r="DFD9" s="293"/>
      <c r="DFE9" s="293"/>
      <c r="DFF9" s="293"/>
      <c r="DFG9" s="293"/>
      <c r="DFH9" s="293"/>
      <c r="DFI9" s="293"/>
      <c r="DFJ9" s="293"/>
      <c r="DFK9" s="293"/>
      <c r="DFL9" s="293"/>
      <c r="DFM9" s="293"/>
      <c r="DFN9" s="293"/>
      <c r="DFO9" s="293"/>
      <c r="DFP9" s="293"/>
      <c r="DFQ9" s="293"/>
      <c r="DFR9" s="293"/>
      <c r="DFS9" s="293"/>
      <c r="DFT9" s="293"/>
      <c r="DFU9" s="293"/>
      <c r="DFV9" s="293"/>
      <c r="DFW9" s="293"/>
      <c r="DFX9" s="293"/>
      <c r="DFY9" s="293"/>
      <c r="DFZ9" s="293"/>
      <c r="DGA9" s="293"/>
      <c r="DGB9" s="293"/>
      <c r="DGC9" s="293"/>
      <c r="DGD9" s="293"/>
      <c r="DGE9" s="293"/>
      <c r="DGF9" s="293"/>
      <c r="DGG9" s="293"/>
      <c r="DGH9" s="293"/>
      <c r="DGI9" s="293"/>
      <c r="DGJ9" s="293"/>
      <c r="DGK9" s="293"/>
      <c r="DGL9" s="293"/>
      <c r="DGM9" s="293"/>
      <c r="DGN9" s="293"/>
      <c r="DGO9" s="293"/>
      <c r="DGP9" s="293"/>
      <c r="DGQ9" s="293"/>
      <c r="DGR9" s="293"/>
      <c r="DGS9" s="293"/>
      <c r="DGT9" s="293"/>
      <c r="DGU9" s="293"/>
      <c r="DGV9" s="293"/>
      <c r="DGW9" s="293"/>
      <c r="DGX9" s="293"/>
      <c r="DGY9" s="293"/>
      <c r="DGZ9" s="293"/>
      <c r="DHA9" s="293"/>
      <c r="DHB9" s="293"/>
      <c r="DHC9" s="293"/>
      <c r="DHD9" s="293"/>
      <c r="DHE9" s="293"/>
      <c r="DHF9" s="293"/>
      <c r="DHG9" s="293"/>
      <c r="DHH9" s="293"/>
      <c r="DHI9" s="293"/>
      <c r="DHJ9" s="293"/>
      <c r="DHK9" s="293"/>
      <c r="DHL9" s="293"/>
      <c r="DHM9" s="293"/>
      <c r="DHN9" s="293"/>
      <c r="DHO9" s="293"/>
      <c r="DHP9" s="293"/>
      <c r="DHQ9" s="293"/>
      <c r="DHR9" s="293"/>
      <c r="DHS9" s="293"/>
      <c r="DHT9" s="293"/>
      <c r="DHU9" s="293"/>
      <c r="DHV9" s="293"/>
      <c r="DHW9" s="293"/>
      <c r="DHX9" s="293"/>
      <c r="DHY9" s="293"/>
      <c r="DHZ9" s="293"/>
      <c r="DIA9" s="293"/>
      <c r="DIB9" s="293"/>
      <c r="DIC9" s="293"/>
      <c r="DID9" s="293"/>
      <c r="DIE9" s="293"/>
      <c r="DIF9" s="293"/>
      <c r="DIG9" s="293"/>
      <c r="DIH9" s="293"/>
      <c r="DII9" s="293"/>
      <c r="DIJ9" s="293"/>
      <c r="DIK9" s="293"/>
      <c r="DIL9" s="293"/>
      <c r="DIM9" s="293"/>
      <c r="DIN9" s="293"/>
      <c r="DIO9" s="293"/>
      <c r="DIP9" s="293"/>
      <c r="DIQ9" s="293"/>
      <c r="DIR9" s="293"/>
      <c r="DIS9" s="293"/>
      <c r="DIT9" s="293"/>
      <c r="DIU9" s="293"/>
      <c r="DIV9" s="293"/>
      <c r="DIW9" s="293"/>
      <c r="DIX9" s="293"/>
      <c r="DIY9" s="293"/>
      <c r="DIZ9" s="293"/>
      <c r="DJA9" s="293"/>
      <c r="DJB9" s="293"/>
      <c r="DJC9" s="293"/>
      <c r="DJD9" s="293"/>
      <c r="DJE9" s="293"/>
      <c r="DJF9" s="293"/>
      <c r="DJG9" s="293"/>
      <c r="DJH9" s="293"/>
      <c r="DJI9" s="293"/>
      <c r="DJJ9" s="293"/>
      <c r="DJK9" s="293"/>
      <c r="DJL9" s="293"/>
      <c r="DJM9" s="293"/>
      <c r="DJN9" s="293"/>
      <c r="DJO9" s="293"/>
      <c r="DJP9" s="293"/>
      <c r="DJQ9" s="293"/>
      <c r="DJR9" s="293"/>
      <c r="DJS9" s="293"/>
      <c r="DJT9" s="293"/>
      <c r="DJU9" s="293"/>
      <c r="DJV9" s="293"/>
      <c r="DJW9" s="293"/>
      <c r="DJX9" s="293"/>
      <c r="DJY9" s="293"/>
      <c r="DJZ9" s="293"/>
      <c r="DKA9" s="293"/>
      <c r="DKB9" s="293"/>
      <c r="DKC9" s="293"/>
      <c r="DKD9" s="293"/>
      <c r="DKE9" s="293"/>
      <c r="DKF9" s="293"/>
      <c r="DKG9" s="293"/>
      <c r="DKH9" s="293"/>
      <c r="DKI9" s="293"/>
      <c r="DKJ9" s="293"/>
      <c r="DKK9" s="293"/>
      <c r="DKL9" s="293"/>
      <c r="DKM9" s="293"/>
      <c r="DKN9" s="293"/>
      <c r="DKO9" s="293"/>
      <c r="DKP9" s="293"/>
      <c r="DKQ9" s="293"/>
      <c r="DKR9" s="293"/>
      <c r="DKS9" s="293"/>
      <c r="DKT9" s="293"/>
      <c r="DKU9" s="293"/>
      <c r="DKV9" s="293"/>
      <c r="DKW9" s="293"/>
      <c r="DKX9" s="293"/>
      <c r="DKY9" s="293"/>
      <c r="DKZ9" s="293"/>
      <c r="DLA9" s="293"/>
      <c r="DLB9" s="293"/>
      <c r="DLC9" s="293"/>
      <c r="DLD9" s="293"/>
      <c r="DLE9" s="293"/>
      <c r="DLF9" s="293"/>
      <c r="DLG9" s="293"/>
      <c r="DLH9" s="293"/>
      <c r="DLI9" s="293"/>
      <c r="DLJ9" s="293"/>
      <c r="DLK9" s="293"/>
      <c r="DLL9" s="293"/>
      <c r="DLM9" s="293"/>
      <c r="DLN9" s="293"/>
      <c r="DLO9" s="293"/>
      <c r="DLP9" s="293"/>
      <c r="DLQ9" s="293"/>
      <c r="DLR9" s="293"/>
      <c r="DLS9" s="293"/>
      <c r="DLT9" s="293"/>
      <c r="DLU9" s="293"/>
      <c r="DLV9" s="293"/>
      <c r="DLW9" s="293"/>
      <c r="DLX9" s="293"/>
      <c r="DLY9" s="293"/>
      <c r="DLZ9" s="293"/>
      <c r="DMA9" s="293"/>
      <c r="DMB9" s="293"/>
      <c r="DMC9" s="293"/>
      <c r="DMD9" s="293"/>
      <c r="DME9" s="293"/>
      <c r="DMF9" s="293"/>
      <c r="DMG9" s="293"/>
      <c r="DMH9" s="293"/>
      <c r="DMI9" s="293"/>
      <c r="DMJ9" s="293"/>
      <c r="DMK9" s="293"/>
      <c r="DML9" s="293"/>
      <c r="DMM9" s="293"/>
      <c r="DMN9" s="293"/>
      <c r="DMO9" s="293"/>
      <c r="DMP9" s="293"/>
      <c r="DMQ9" s="293"/>
      <c r="DMR9" s="293"/>
      <c r="DMS9" s="293"/>
      <c r="DMT9" s="293"/>
      <c r="DMU9" s="293"/>
      <c r="DMV9" s="293"/>
      <c r="DMW9" s="293"/>
      <c r="DMX9" s="293"/>
      <c r="DMY9" s="293"/>
      <c r="DMZ9" s="293"/>
      <c r="DNA9" s="293"/>
      <c r="DNB9" s="293"/>
      <c r="DNC9" s="293"/>
      <c r="DND9" s="293"/>
      <c r="DNE9" s="293"/>
      <c r="DNF9" s="293"/>
      <c r="DNG9" s="293"/>
      <c r="DNH9" s="293"/>
      <c r="DNI9" s="293"/>
      <c r="DNJ9" s="293"/>
      <c r="DNK9" s="293"/>
      <c r="DNL9" s="293"/>
      <c r="DNM9" s="293"/>
      <c r="DNN9" s="293"/>
      <c r="DNO9" s="293"/>
      <c r="DNP9" s="293"/>
      <c r="DNQ9" s="293"/>
      <c r="DNR9" s="293"/>
      <c r="DNS9" s="293"/>
      <c r="DNT9" s="293"/>
      <c r="DNU9" s="293"/>
      <c r="DNV9" s="293"/>
      <c r="DNW9" s="293"/>
      <c r="DNX9" s="293"/>
      <c r="DNY9" s="293"/>
      <c r="DNZ9" s="293"/>
      <c r="DOA9" s="293"/>
      <c r="DOB9" s="293"/>
      <c r="DOC9" s="293"/>
      <c r="DOD9" s="293"/>
      <c r="DOE9" s="293"/>
      <c r="DOF9" s="293"/>
      <c r="DOG9" s="293"/>
      <c r="DOH9" s="293"/>
      <c r="DOI9" s="293"/>
      <c r="DOJ9" s="293"/>
      <c r="DOK9" s="293"/>
      <c r="DOL9" s="293"/>
      <c r="DOM9" s="293"/>
      <c r="DON9" s="293"/>
      <c r="DOO9" s="293"/>
      <c r="DOP9" s="293"/>
      <c r="DOQ9" s="293"/>
      <c r="DOR9" s="293"/>
      <c r="DOS9" s="293"/>
      <c r="DOT9" s="293"/>
      <c r="DOU9" s="293"/>
      <c r="DOV9" s="293"/>
      <c r="DOW9" s="293"/>
      <c r="DOX9" s="293"/>
      <c r="DOY9" s="293"/>
      <c r="DOZ9" s="293"/>
      <c r="DPA9" s="293"/>
      <c r="DPB9" s="293"/>
      <c r="DPC9" s="293"/>
      <c r="DPD9" s="293"/>
      <c r="DPE9" s="293"/>
      <c r="DPF9" s="293"/>
      <c r="DPG9" s="293"/>
      <c r="DPH9" s="293"/>
      <c r="DPI9" s="293"/>
      <c r="DPJ9" s="293"/>
      <c r="DPK9" s="293"/>
      <c r="DPL9" s="293"/>
      <c r="DPM9" s="293"/>
      <c r="DPN9" s="293"/>
      <c r="DPO9" s="293"/>
      <c r="DPP9" s="293"/>
      <c r="DPQ9" s="293"/>
      <c r="DPR9" s="293"/>
      <c r="DPS9" s="293"/>
      <c r="DPT9" s="293"/>
      <c r="DPU9" s="293"/>
      <c r="DPV9" s="293"/>
      <c r="DPW9" s="293"/>
      <c r="DPX9" s="293"/>
      <c r="DPY9" s="293"/>
      <c r="DPZ9" s="293"/>
      <c r="DQA9" s="293"/>
      <c r="DQB9" s="293"/>
      <c r="DQC9" s="293"/>
      <c r="DQD9" s="293"/>
      <c r="DQE9" s="293"/>
      <c r="DQF9" s="293"/>
      <c r="DQG9" s="293"/>
      <c r="DQH9" s="293"/>
      <c r="DQI9" s="293"/>
      <c r="DQJ9" s="293"/>
      <c r="DQK9" s="293"/>
      <c r="DQL9" s="293"/>
      <c r="DQM9" s="293"/>
      <c r="DQN9" s="293"/>
      <c r="DQO9" s="293"/>
      <c r="DQP9" s="293"/>
      <c r="DQQ9" s="293"/>
      <c r="DQR9" s="293"/>
      <c r="DQS9" s="293"/>
      <c r="DQT9" s="293"/>
      <c r="DQU9" s="293"/>
      <c r="DQV9" s="293"/>
      <c r="DQW9" s="293"/>
      <c r="DQX9" s="293"/>
      <c r="DQY9" s="293"/>
      <c r="DQZ9" s="293"/>
      <c r="DRA9" s="293"/>
      <c r="DRB9" s="293"/>
      <c r="DRC9" s="293"/>
      <c r="DRD9" s="293"/>
      <c r="DRE9" s="293"/>
      <c r="DRF9" s="293"/>
      <c r="DRG9" s="293"/>
      <c r="DRH9" s="293"/>
      <c r="DRI9" s="293"/>
      <c r="DRJ9" s="293"/>
      <c r="DRK9" s="293"/>
      <c r="DRL9" s="293"/>
      <c r="DRM9" s="293"/>
      <c r="DRN9" s="293"/>
      <c r="DRO9" s="293"/>
      <c r="DRP9" s="293"/>
      <c r="DRQ9" s="293"/>
      <c r="DRR9" s="293"/>
      <c r="DRS9" s="293"/>
      <c r="DRT9" s="293"/>
      <c r="DRU9" s="293"/>
      <c r="DRV9" s="293"/>
      <c r="DRW9" s="293"/>
      <c r="DRX9" s="293"/>
      <c r="DRY9" s="293"/>
      <c r="DRZ9" s="293"/>
      <c r="DSA9" s="293"/>
      <c r="DSB9" s="293"/>
      <c r="DSC9" s="293"/>
      <c r="DSD9" s="293"/>
      <c r="DSE9" s="293"/>
      <c r="DSF9" s="293"/>
      <c r="DSG9" s="293"/>
      <c r="DSH9" s="293"/>
      <c r="DSI9" s="293"/>
      <c r="DSJ9" s="293"/>
      <c r="DSK9" s="293"/>
      <c r="DSL9" s="293"/>
      <c r="DSM9" s="293"/>
      <c r="DSN9" s="293"/>
      <c r="DSO9" s="293"/>
      <c r="DSP9" s="293"/>
      <c r="DSQ9" s="293"/>
      <c r="DSR9" s="293"/>
      <c r="DSS9" s="293"/>
      <c r="DST9" s="293"/>
      <c r="DSU9" s="293"/>
      <c r="DSV9" s="293"/>
      <c r="DSW9" s="293"/>
      <c r="DSX9" s="293"/>
      <c r="DSY9" s="293"/>
      <c r="DSZ9" s="293"/>
      <c r="DTA9" s="293"/>
      <c r="DTB9" s="293"/>
      <c r="DTC9" s="293"/>
      <c r="DTD9" s="293"/>
      <c r="DTE9" s="293"/>
      <c r="DTF9" s="293"/>
      <c r="DTG9" s="293"/>
      <c r="DTH9" s="293"/>
      <c r="DTI9" s="293"/>
      <c r="DTJ9" s="293"/>
      <c r="DTK9" s="293"/>
      <c r="DTL9" s="293"/>
      <c r="DTM9" s="293"/>
      <c r="DTN9" s="293"/>
      <c r="DTO9" s="293"/>
      <c r="DTP9" s="293"/>
      <c r="DTQ9" s="293"/>
      <c r="DTR9" s="293"/>
      <c r="DTS9" s="293"/>
      <c r="DTT9" s="293"/>
      <c r="DTU9" s="293"/>
      <c r="DTV9" s="293"/>
      <c r="DTW9" s="293"/>
      <c r="DTX9" s="293"/>
      <c r="DTY9" s="293"/>
      <c r="DTZ9" s="293"/>
      <c r="DUA9" s="293"/>
      <c r="DUB9" s="293"/>
      <c r="DUC9" s="293"/>
      <c r="DUD9" s="293"/>
      <c r="DUE9" s="293"/>
      <c r="DUF9" s="293"/>
      <c r="DUG9" s="293"/>
      <c r="DUH9" s="293"/>
      <c r="DUI9" s="293"/>
      <c r="DUJ9" s="293"/>
      <c r="DUK9" s="293"/>
      <c r="DUL9" s="293"/>
      <c r="DUM9" s="293"/>
      <c r="DUN9" s="293"/>
      <c r="DUO9" s="293"/>
      <c r="DUP9" s="293"/>
      <c r="DUQ9" s="293"/>
      <c r="DUR9" s="293"/>
      <c r="DUS9" s="293"/>
      <c r="DUT9" s="293"/>
      <c r="DUU9" s="293"/>
      <c r="DUV9" s="293"/>
      <c r="DUW9" s="293"/>
      <c r="DUX9" s="293"/>
      <c r="DUY9" s="293"/>
      <c r="DUZ9" s="293"/>
      <c r="DVA9" s="293"/>
      <c r="DVB9" s="293"/>
      <c r="DVC9" s="293"/>
      <c r="DVD9" s="293"/>
      <c r="DVE9" s="293"/>
      <c r="DVF9" s="293"/>
      <c r="DVG9" s="293"/>
      <c r="DVH9" s="293"/>
      <c r="DVI9" s="293"/>
      <c r="DVJ9" s="293"/>
      <c r="DVK9" s="293"/>
      <c r="DVL9" s="293"/>
      <c r="DVM9" s="293"/>
      <c r="DVN9" s="293"/>
      <c r="DVO9" s="293"/>
      <c r="DVP9" s="293"/>
      <c r="DVQ9" s="293"/>
      <c r="DVR9" s="293"/>
      <c r="DVS9" s="293"/>
      <c r="DVT9" s="293"/>
      <c r="DVU9" s="293"/>
      <c r="DVV9" s="293"/>
      <c r="DVW9" s="293"/>
      <c r="DVX9" s="293"/>
      <c r="DVY9" s="293"/>
      <c r="DVZ9" s="293"/>
      <c r="DWA9" s="293"/>
      <c r="DWB9" s="293"/>
      <c r="DWC9" s="293"/>
      <c r="DWD9" s="293"/>
      <c r="DWE9" s="293"/>
      <c r="DWF9" s="293"/>
      <c r="DWG9" s="293"/>
      <c r="DWH9" s="293"/>
      <c r="DWI9" s="293"/>
      <c r="DWJ9" s="293"/>
      <c r="DWK9" s="293"/>
      <c r="DWL9" s="293"/>
      <c r="DWM9" s="293"/>
      <c r="DWN9" s="293"/>
      <c r="DWO9" s="293"/>
      <c r="DWP9" s="293"/>
      <c r="DWQ9" s="293"/>
      <c r="DWR9" s="293"/>
      <c r="DWS9" s="293"/>
      <c r="DWT9" s="293"/>
      <c r="DWU9" s="293"/>
      <c r="DWV9" s="293"/>
      <c r="DWW9" s="293"/>
      <c r="DWX9" s="293"/>
      <c r="DWY9" s="293"/>
      <c r="DWZ9" s="293"/>
      <c r="DXA9" s="293"/>
      <c r="DXB9" s="293"/>
      <c r="DXC9" s="293"/>
      <c r="DXD9" s="293"/>
      <c r="DXE9" s="293"/>
      <c r="DXF9" s="293"/>
      <c r="DXG9" s="293"/>
      <c r="DXH9" s="293"/>
      <c r="DXI9" s="293"/>
      <c r="DXJ9" s="293"/>
      <c r="DXK9" s="293"/>
      <c r="DXL9" s="293"/>
      <c r="DXM9" s="293"/>
      <c r="DXN9" s="293"/>
      <c r="DXO9" s="293"/>
      <c r="DXP9" s="293"/>
      <c r="DXQ9" s="293"/>
      <c r="DXR9" s="293"/>
      <c r="DXS9" s="293"/>
      <c r="DXT9" s="293"/>
      <c r="DXU9" s="293"/>
      <c r="DXV9" s="293"/>
      <c r="DXW9" s="293"/>
      <c r="DXX9" s="293"/>
      <c r="DXY9" s="293"/>
      <c r="DXZ9" s="293"/>
      <c r="DYA9" s="293"/>
      <c r="DYB9" s="293"/>
      <c r="DYC9" s="293"/>
      <c r="DYD9" s="293"/>
      <c r="DYE9" s="293"/>
      <c r="DYF9" s="293"/>
      <c r="DYG9" s="293"/>
      <c r="DYH9" s="293"/>
      <c r="DYI9" s="293"/>
      <c r="DYJ9" s="293"/>
      <c r="DYK9" s="293"/>
      <c r="DYL9" s="293"/>
      <c r="DYM9" s="293"/>
      <c r="DYN9" s="293"/>
      <c r="DYO9" s="293"/>
      <c r="DYP9" s="293"/>
      <c r="DYQ9" s="293"/>
      <c r="DYR9" s="293"/>
      <c r="DYS9" s="293"/>
      <c r="DYT9" s="293"/>
      <c r="DYU9" s="293"/>
      <c r="DYV9" s="293"/>
      <c r="DYW9" s="293"/>
      <c r="DYX9" s="293"/>
      <c r="DYY9" s="293"/>
      <c r="DYZ9" s="293"/>
      <c r="DZA9" s="293"/>
      <c r="DZB9" s="293"/>
      <c r="DZC9" s="293"/>
      <c r="DZD9" s="293"/>
      <c r="DZE9" s="293"/>
      <c r="DZF9" s="293"/>
      <c r="DZG9" s="293"/>
      <c r="DZH9" s="293"/>
      <c r="DZI9" s="293"/>
      <c r="DZJ9" s="293"/>
      <c r="DZK9" s="293"/>
      <c r="DZL9" s="293"/>
      <c r="DZM9" s="293"/>
      <c r="DZN9" s="293"/>
      <c r="DZO9" s="293"/>
      <c r="DZP9" s="293"/>
      <c r="DZQ9" s="293"/>
      <c r="DZR9" s="293"/>
      <c r="DZS9" s="293"/>
      <c r="DZT9" s="293"/>
      <c r="DZU9" s="293"/>
      <c r="DZV9" s="293"/>
      <c r="DZW9" s="293"/>
      <c r="DZX9" s="293"/>
      <c r="DZY9" s="293"/>
      <c r="DZZ9" s="293"/>
      <c r="EAA9" s="293"/>
      <c r="EAB9" s="293"/>
      <c r="EAC9" s="293"/>
      <c r="EAD9" s="293"/>
      <c r="EAE9" s="293"/>
      <c r="EAF9" s="293"/>
      <c r="EAG9" s="293"/>
      <c r="EAH9" s="293"/>
      <c r="EAI9" s="293"/>
      <c r="EAJ9" s="293"/>
      <c r="EAK9" s="293"/>
      <c r="EAL9" s="293"/>
      <c r="EAM9" s="293"/>
      <c r="EAN9" s="293"/>
      <c r="EAO9" s="293"/>
      <c r="EAP9" s="293"/>
      <c r="EAQ9" s="293"/>
      <c r="EAR9" s="293"/>
      <c r="EAS9" s="293"/>
      <c r="EAT9" s="293"/>
      <c r="EAU9" s="293"/>
      <c r="EAV9" s="293"/>
      <c r="EAW9" s="293"/>
      <c r="EAX9" s="293"/>
      <c r="EAY9" s="293"/>
      <c r="EAZ9" s="293"/>
      <c r="EBA9" s="293"/>
      <c r="EBB9" s="293"/>
      <c r="EBC9" s="293"/>
      <c r="EBD9" s="293"/>
      <c r="EBE9" s="293"/>
      <c r="EBF9" s="293"/>
      <c r="EBG9" s="293"/>
      <c r="EBH9" s="293"/>
      <c r="EBI9" s="293"/>
      <c r="EBJ9" s="293"/>
      <c r="EBK9" s="293"/>
      <c r="EBL9" s="293"/>
      <c r="EBM9" s="293"/>
      <c r="EBN9" s="293"/>
      <c r="EBO9" s="293"/>
      <c r="EBP9" s="293"/>
      <c r="EBQ9" s="293"/>
      <c r="EBR9" s="293"/>
      <c r="EBS9" s="293"/>
      <c r="EBT9" s="293"/>
      <c r="EBU9" s="293"/>
      <c r="EBV9" s="293"/>
      <c r="EBW9" s="293"/>
      <c r="EBX9" s="293"/>
      <c r="EBY9" s="293"/>
      <c r="EBZ9" s="293"/>
      <c r="ECA9" s="293"/>
      <c r="ECB9" s="293"/>
      <c r="ECC9" s="293"/>
      <c r="ECD9" s="293"/>
      <c r="ECE9" s="293"/>
      <c r="ECF9" s="293"/>
      <c r="ECG9" s="293"/>
      <c r="ECH9" s="293"/>
      <c r="ECI9" s="293"/>
      <c r="ECJ9" s="293"/>
      <c r="ECK9" s="293"/>
      <c r="ECL9" s="293"/>
      <c r="ECM9" s="293"/>
      <c r="ECN9" s="293"/>
      <c r="ECO9" s="293"/>
      <c r="ECP9" s="293"/>
      <c r="ECQ9" s="293"/>
      <c r="ECR9" s="293"/>
      <c r="ECS9" s="293"/>
      <c r="ECT9" s="293"/>
      <c r="ECU9" s="293"/>
      <c r="ECV9" s="293"/>
      <c r="ECW9" s="293"/>
      <c r="ECX9" s="293"/>
      <c r="ECY9" s="293"/>
      <c r="ECZ9" s="293"/>
      <c r="EDA9" s="293"/>
      <c r="EDB9" s="293"/>
      <c r="EDC9" s="293"/>
      <c r="EDD9" s="293"/>
      <c r="EDE9" s="293"/>
      <c r="EDF9" s="293"/>
      <c r="EDG9" s="293"/>
      <c r="EDH9" s="293"/>
      <c r="EDI9" s="293"/>
      <c r="EDJ9" s="293"/>
      <c r="EDK9" s="293"/>
      <c r="EDL9" s="293"/>
      <c r="EDM9" s="293"/>
      <c r="EDN9" s="293"/>
      <c r="EDO9" s="293"/>
      <c r="EDP9" s="293"/>
      <c r="EDQ9" s="293"/>
      <c r="EDR9" s="293"/>
      <c r="EDS9" s="293"/>
      <c r="EDT9" s="293"/>
      <c r="EDU9" s="293"/>
      <c r="EDV9" s="293"/>
      <c r="EDW9" s="293"/>
      <c r="EDX9" s="293"/>
      <c r="EDY9" s="293"/>
      <c r="EDZ9" s="293"/>
      <c r="EEA9" s="293"/>
      <c r="EEB9" s="293"/>
      <c r="EEC9" s="293"/>
      <c r="EED9" s="293"/>
      <c r="EEE9" s="293"/>
      <c r="EEF9" s="293"/>
      <c r="EEG9" s="293"/>
      <c r="EEH9" s="293"/>
      <c r="EEI9" s="293"/>
      <c r="EEJ9" s="293"/>
      <c r="EEK9" s="293"/>
      <c r="EEL9" s="293"/>
      <c r="EEM9" s="293"/>
      <c r="EEN9" s="293"/>
      <c r="EEO9" s="293"/>
      <c r="EEP9" s="293"/>
      <c r="EEQ9" s="293"/>
      <c r="EER9" s="293"/>
      <c r="EES9" s="293"/>
      <c r="EET9" s="293"/>
      <c r="EEU9" s="293"/>
      <c r="EEV9" s="293"/>
      <c r="EEW9" s="293"/>
      <c r="EEX9" s="293"/>
      <c r="EEY9" s="293"/>
      <c r="EEZ9" s="293"/>
      <c r="EFA9" s="293"/>
      <c r="EFB9" s="293"/>
      <c r="EFC9" s="293"/>
      <c r="EFD9" s="293"/>
      <c r="EFE9" s="293"/>
      <c r="EFF9" s="293"/>
      <c r="EFG9" s="293"/>
      <c r="EFH9" s="293"/>
      <c r="EFI9" s="293"/>
      <c r="EFJ9" s="293"/>
      <c r="EFK9" s="293"/>
      <c r="EFL9" s="293"/>
      <c r="EFM9" s="293"/>
      <c r="EFN9" s="293"/>
      <c r="EFO9" s="293"/>
      <c r="EFP9" s="293"/>
      <c r="EFQ9" s="293"/>
      <c r="EFR9" s="293"/>
      <c r="EFS9" s="293"/>
      <c r="EFT9" s="293"/>
      <c r="EFU9" s="293"/>
      <c r="EFV9" s="293"/>
      <c r="EFW9" s="293"/>
      <c r="EFX9" s="293"/>
      <c r="EFY9" s="293"/>
      <c r="EFZ9" s="293"/>
      <c r="EGA9" s="293"/>
      <c r="EGB9" s="293"/>
      <c r="EGC9" s="293"/>
      <c r="EGD9" s="293"/>
      <c r="EGE9" s="293"/>
      <c r="EGF9" s="293"/>
      <c r="EGG9" s="293"/>
      <c r="EGH9" s="293"/>
      <c r="EGI9" s="293"/>
      <c r="EGJ9" s="293"/>
      <c r="EGK9" s="293"/>
      <c r="EGL9" s="293"/>
      <c r="EGM9" s="293"/>
      <c r="EGN9" s="293"/>
      <c r="EGO9" s="293"/>
      <c r="EGP9" s="293"/>
      <c r="EGQ9" s="293"/>
      <c r="EGR9" s="293"/>
      <c r="EGS9" s="293"/>
      <c r="EGT9" s="293"/>
      <c r="EGU9" s="293"/>
      <c r="EGV9" s="293"/>
      <c r="EGW9" s="293"/>
      <c r="EGX9" s="293"/>
      <c r="EGY9" s="293"/>
      <c r="EGZ9" s="293"/>
      <c r="EHA9" s="293"/>
      <c r="EHB9" s="293"/>
      <c r="EHC9" s="293"/>
      <c r="EHD9" s="293"/>
      <c r="EHE9" s="293"/>
      <c r="EHF9" s="293"/>
      <c r="EHG9" s="293"/>
      <c r="EHH9" s="293"/>
      <c r="EHI9" s="293"/>
      <c r="EHJ9" s="293"/>
      <c r="EHK9" s="293"/>
      <c r="EHL9" s="293"/>
      <c r="EHM9" s="293"/>
      <c r="EHN9" s="293"/>
      <c r="EHO9" s="293"/>
      <c r="EHP9" s="293"/>
      <c r="EHQ9" s="293"/>
      <c r="EHR9" s="293"/>
      <c r="EHS9" s="293"/>
      <c r="EHT9" s="293"/>
      <c r="EHU9" s="293"/>
      <c r="EHV9" s="293"/>
      <c r="EHW9" s="293"/>
      <c r="EHX9" s="293"/>
      <c r="EHY9" s="293"/>
      <c r="EHZ9" s="293"/>
      <c r="EIA9" s="293"/>
      <c r="EIB9" s="293"/>
      <c r="EIC9" s="293"/>
      <c r="EID9" s="293"/>
      <c r="EIE9" s="293"/>
      <c r="EIF9" s="293"/>
      <c r="EIG9" s="293"/>
      <c r="EIH9" s="293"/>
      <c r="EII9" s="293"/>
      <c r="EIJ9" s="293"/>
      <c r="EIK9" s="293"/>
      <c r="EIL9" s="293"/>
      <c r="EIM9" s="293"/>
      <c r="EIN9" s="293"/>
      <c r="EIO9" s="293"/>
      <c r="EIP9" s="293"/>
      <c r="EIQ9" s="293"/>
      <c r="EIR9" s="293"/>
      <c r="EIS9" s="293"/>
      <c r="EIT9" s="293"/>
      <c r="EIU9" s="293"/>
      <c r="EIV9" s="293"/>
      <c r="EIW9" s="293"/>
      <c r="EIX9" s="293"/>
      <c r="EIY9" s="293"/>
      <c r="EIZ9" s="293"/>
      <c r="EJA9" s="293"/>
      <c r="EJB9" s="293"/>
      <c r="EJC9" s="293"/>
      <c r="EJD9" s="293"/>
      <c r="EJE9" s="293"/>
      <c r="EJF9" s="293"/>
      <c r="EJG9" s="293"/>
      <c r="EJH9" s="293"/>
      <c r="EJI9" s="293"/>
      <c r="EJJ9" s="293"/>
      <c r="EJK9" s="293"/>
      <c r="EJL9" s="293"/>
      <c r="EJM9" s="293"/>
      <c r="EJN9" s="293"/>
      <c r="EJO9" s="293"/>
      <c r="EJP9" s="293"/>
      <c r="EJQ9" s="293"/>
      <c r="EJR9" s="293"/>
      <c r="EJS9" s="293"/>
      <c r="EJT9" s="293"/>
      <c r="EJU9" s="293"/>
      <c r="EJV9" s="293"/>
      <c r="EJW9" s="293"/>
      <c r="EJX9" s="293"/>
      <c r="EJY9" s="293"/>
      <c r="EJZ9" s="293"/>
      <c r="EKA9" s="293"/>
      <c r="EKB9" s="293"/>
      <c r="EKC9" s="293"/>
      <c r="EKD9" s="293"/>
      <c r="EKE9" s="293"/>
      <c r="EKF9" s="293"/>
      <c r="EKG9" s="293"/>
      <c r="EKH9" s="293"/>
      <c r="EKI9" s="293"/>
      <c r="EKJ9" s="293"/>
      <c r="EKK9" s="293"/>
      <c r="EKL9" s="293"/>
      <c r="EKM9" s="293"/>
      <c r="EKN9" s="293"/>
      <c r="EKO9" s="293"/>
      <c r="EKP9" s="293"/>
      <c r="EKQ9" s="293"/>
      <c r="EKR9" s="293"/>
      <c r="EKS9" s="293"/>
      <c r="EKT9" s="293"/>
      <c r="EKU9" s="293"/>
      <c r="EKV9" s="293"/>
      <c r="EKW9" s="293"/>
      <c r="EKX9" s="293"/>
      <c r="EKY9" s="293"/>
      <c r="EKZ9" s="293"/>
      <c r="ELA9" s="293"/>
      <c r="ELB9" s="293"/>
      <c r="ELC9" s="293"/>
      <c r="ELD9" s="293"/>
      <c r="ELE9" s="293"/>
      <c r="ELF9" s="293"/>
      <c r="ELG9" s="293"/>
      <c r="ELH9" s="293"/>
      <c r="ELI9" s="293"/>
      <c r="ELJ9" s="293"/>
      <c r="ELK9" s="293"/>
      <c r="ELL9" s="293"/>
      <c r="ELM9" s="293"/>
      <c r="ELN9" s="293"/>
      <c r="ELO9" s="293"/>
      <c r="ELP9" s="293"/>
      <c r="ELQ9" s="293"/>
      <c r="ELR9" s="293"/>
      <c r="ELS9" s="293"/>
      <c r="ELT9" s="293"/>
      <c r="ELU9" s="293"/>
      <c r="ELV9" s="293"/>
      <c r="ELW9" s="293"/>
      <c r="ELX9" s="293"/>
      <c r="ELY9" s="293"/>
      <c r="ELZ9" s="293"/>
      <c r="EMA9" s="293"/>
      <c r="EMB9" s="293"/>
      <c r="EMC9" s="293"/>
      <c r="EMD9" s="293"/>
      <c r="EME9" s="293"/>
      <c r="EMF9" s="293"/>
      <c r="EMG9" s="293"/>
      <c r="EMH9" s="293"/>
      <c r="EMI9" s="293"/>
      <c r="EMJ9" s="293"/>
      <c r="EMK9" s="293"/>
      <c r="EML9" s="293"/>
      <c r="EMM9" s="293"/>
      <c r="EMN9" s="293"/>
      <c r="EMO9" s="293"/>
      <c r="EMP9" s="293"/>
      <c r="EMQ9" s="293"/>
      <c r="EMR9" s="293"/>
      <c r="EMS9" s="293"/>
      <c r="EMT9" s="293"/>
      <c r="EMU9" s="293"/>
      <c r="EMV9" s="293"/>
      <c r="EMW9" s="293"/>
      <c r="EMX9" s="293"/>
      <c r="EMY9" s="293"/>
      <c r="EMZ9" s="293"/>
      <c r="ENA9" s="293"/>
      <c r="ENB9" s="293"/>
      <c r="ENC9" s="293"/>
      <c r="END9" s="293"/>
      <c r="ENE9" s="293"/>
      <c r="ENF9" s="293"/>
      <c r="ENG9" s="293"/>
      <c r="ENH9" s="293"/>
      <c r="ENI9" s="293"/>
      <c r="ENJ9" s="293"/>
      <c r="ENK9" s="293"/>
      <c r="ENL9" s="293"/>
      <c r="ENM9" s="293"/>
      <c r="ENN9" s="293"/>
      <c r="ENO9" s="293"/>
      <c r="ENP9" s="293"/>
      <c r="ENQ9" s="293"/>
      <c r="ENR9" s="293"/>
      <c r="ENS9" s="293"/>
      <c r="ENT9" s="293"/>
      <c r="ENU9" s="293"/>
      <c r="ENV9" s="293"/>
      <c r="ENW9" s="293"/>
      <c r="ENX9" s="293"/>
      <c r="ENY9" s="293"/>
      <c r="ENZ9" s="293"/>
      <c r="EOA9" s="293"/>
      <c r="EOB9" s="293"/>
      <c r="EOC9" s="293"/>
      <c r="EOD9" s="293"/>
      <c r="EOE9" s="293"/>
      <c r="EOF9" s="293"/>
      <c r="EOG9" s="293"/>
      <c r="EOH9" s="293"/>
      <c r="EOI9" s="293"/>
      <c r="EOJ9" s="293"/>
      <c r="EOK9" s="293"/>
      <c r="EOL9" s="293"/>
      <c r="EOM9" s="293"/>
      <c r="EON9" s="293"/>
      <c r="EOO9" s="293"/>
      <c r="EOP9" s="293"/>
      <c r="EOQ9" s="293"/>
      <c r="EOR9" s="293"/>
      <c r="EOS9" s="293"/>
      <c r="EOT9" s="293"/>
      <c r="EOU9" s="293"/>
      <c r="EOV9" s="293"/>
      <c r="EOW9" s="293"/>
      <c r="EOX9" s="293"/>
      <c r="EOY9" s="293"/>
      <c r="EOZ9" s="293"/>
      <c r="EPA9" s="293"/>
      <c r="EPB9" s="293"/>
      <c r="EPC9" s="293"/>
      <c r="EPD9" s="293"/>
      <c r="EPE9" s="293"/>
      <c r="EPF9" s="293"/>
      <c r="EPG9" s="293"/>
      <c r="EPH9" s="293"/>
      <c r="EPI9" s="293"/>
      <c r="EPJ9" s="293"/>
      <c r="EPK9" s="293"/>
      <c r="EPL9" s="293"/>
      <c r="EPM9" s="293"/>
      <c r="EPN9" s="293"/>
      <c r="EPO9" s="293"/>
      <c r="EPP9" s="293"/>
      <c r="EPQ9" s="293"/>
      <c r="EPR9" s="293"/>
      <c r="EPS9" s="293"/>
      <c r="EPT9" s="293"/>
      <c r="EPU9" s="293"/>
      <c r="EPV9" s="293"/>
      <c r="EPW9" s="293"/>
      <c r="EPX9" s="293"/>
      <c r="EPY9" s="293"/>
      <c r="EPZ9" s="293"/>
      <c r="EQA9" s="293"/>
      <c r="EQB9" s="293"/>
      <c r="EQC9" s="293"/>
      <c r="EQD9" s="293"/>
      <c r="EQE9" s="293"/>
      <c r="EQF9" s="293"/>
      <c r="EQG9" s="293"/>
      <c r="EQH9" s="293"/>
      <c r="EQI9" s="293"/>
      <c r="EQJ9" s="293"/>
      <c r="EQK9" s="293"/>
      <c r="EQL9" s="293"/>
      <c r="EQM9" s="293"/>
      <c r="EQN9" s="293"/>
      <c r="EQO9" s="293"/>
      <c r="EQP9" s="293"/>
      <c r="EQQ9" s="293"/>
      <c r="EQR9" s="293"/>
      <c r="EQS9" s="293"/>
      <c r="EQT9" s="293"/>
      <c r="EQU9" s="293"/>
      <c r="EQV9" s="293"/>
      <c r="EQW9" s="293"/>
      <c r="EQX9" s="293"/>
      <c r="EQY9" s="293"/>
      <c r="EQZ9" s="293"/>
      <c r="ERA9" s="293"/>
      <c r="ERB9" s="293"/>
      <c r="ERC9" s="293"/>
      <c r="ERD9" s="293"/>
      <c r="ERE9" s="293"/>
      <c r="ERF9" s="293"/>
      <c r="ERG9" s="293"/>
      <c r="ERH9" s="293"/>
      <c r="ERI9" s="293"/>
      <c r="ERJ9" s="293"/>
      <c r="ERK9" s="293"/>
      <c r="ERL9" s="293"/>
      <c r="ERM9" s="293"/>
      <c r="ERN9" s="293"/>
      <c r="ERO9" s="293"/>
      <c r="ERP9" s="293"/>
      <c r="ERQ9" s="293"/>
      <c r="ERR9" s="293"/>
      <c r="ERS9" s="293"/>
      <c r="ERT9" s="293"/>
      <c r="ERU9" s="293"/>
      <c r="ERV9" s="293"/>
      <c r="ERW9" s="293"/>
      <c r="ERX9" s="293"/>
      <c r="ERY9" s="293"/>
      <c r="ERZ9" s="293"/>
      <c r="ESA9" s="293"/>
      <c r="ESB9" s="293"/>
      <c r="ESC9" s="293"/>
      <c r="ESD9" s="293"/>
      <c r="ESE9" s="293"/>
      <c r="ESF9" s="293"/>
      <c r="ESG9" s="293"/>
      <c r="ESH9" s="293"/>
      <c r="ESI9" s="293"/>
      <c r="ESJ9" s="293"/>
      <c r="ESK9" s="293"/>
      <c r="ESL9" s="293"/>
      <c r="ESM9" s="293"/>
      <c r="ESN9" s="293"/>
      <c r="ESO9" s="293"/>
      <c r="ESP9" s="293"/>
      <c r="ESQ9" s="293"/>
      <c r="ESR9" s="293"/>
      <c r="ESS9" s="293"/>
      <c r="EST9" s="293"/>
      <c r="ESU9" s="293"/>
      <c r="ESV9" s="293"/>
      <c r="ESW9" s="293"/>
      <c r="ESX9" s="293"/>
      <c r="ESY9" s="293"/>
      <c r="ESZ9" s="293"/>
      <c r="ETA9" s="293"/>
      <c r="ETB9" s="293"/>
      <c r="ETC9" s="293"/>
      <c r="ETD9" s="293"/>
      <c r="ETE9" s="293"/>
      <c r="ETF9" s="293"/>
      <c r="ETG9" s="293"/>
      <c r="ETH9" s="293"/>
      <c r="ETI9" s="293"/>
      <c r="ETJ9" s="293"/>
      <c r="ETK9" s="293"/>
      <c r="ETL9" s="293"/>
      <c r="ETM9" s="293"/>
      <c r="ETN9" s="293"/>
      <c r="ETO9" s="293"/>
      <c r="ETP9" s="293"/>
      <c r="ETQ9" s="293"/>
      <c r="ETR9" s="293"/>
      <c r="ETS9" s="293"/>
      <c r="ETT9" s="293"/>
      <c r="ETU9" s="293"/>
      <c r="ETV9" s="293"/>
      <c r="ETW9" s="293"/>
      <c r="ETX9" s="293"/>
      <c r="ETY9" s="293"/>
      <c r="ETZ9" s="293"/>
      <c r="EUA9" s="293"/>
      <c r="EUB9" s="293"/>
      <c r="EUC9" s="293"/>
      <c r="EUD9" s="293"/>
      <c r="EUE9" s="293"/>
      <c r="EUF9" s="293"/>
      <c r="EUG9" s="293"/>
      <c r="EUH9" s="293"/>
      <c r="EUI9" s="293"/>
      <c r="EUJ9" s="293"/>
      <c r="EUK9" s="293"/>
      <c r="EUL9" s="293"/>
      <c r="EUM9" s="293"/>
      <c r="EUN9" s="293"/>
      <c r="EUO9" s="293"/>
      <c r="EUP9" s="293"/>
      <c r="EUQ9" s="293"/>
      <c r="EUR9" s="293"/>
      <c r="EUS9" s="293"/>
      <c r="EUT9" s="293"/>
      <c r="EUU9" s="293"/>
      <c r="EUV9" s="293"/>
      <c r="EUW9" s="293"/>
      <c r="EUX9" s="293"/>
      <c r="EUY9" s="293"/>
      <c r="EUZ9" s="293"/>
      <c r="EVA9" s="293"/>
      <c r="EVB9" s="293"/>
      <c r="EVC9" s="293"/>
      <c r="EVD9" s="293"/>
      <c r="EVE9" s="293"/>
      <c r="EVF9" s="293"/>
      <c r="EVG9" s="293"/>
      <c r="EVH9" s="293"/>
      <c r="EVI9" s="293"/>
      <c r="EVJ9" s="293"/>
      <c r="EVK9" s="293"/>
      <c r="EVL9" s="293"/>
      <c r="EVM9" s="293"/>
      <c r="EVN9" s="293"/>
      <c r="EVO9" s="293"/>
      <c r="EVP9" s="293"/>
      <c r="EVQ9" s="293"/>
      <c r="EVR9" s="293"/>
      <c r="EVS9" s="293"/>
      <c r="EVT9" s="293"/>
      <c r="EVU9" s="293"/>
      <c r="EVV9" s="293"/>
      <c r="EVW9" s="293"/>
      <c r="EVX9" s="293"/>
      <c r="EVY9" s="293"/>
      <c r="EVZ9" s="293"/>
      <c r="EWA9" s="293"/>
      <c r="EWB9" s="293"/>
      <c r="EWC9" s="293"/>
      <c r="EWD9" s="293"/>
      <c r="EWE9" s="293"/>
      <c r="EWF9" s="293"/>
      <c r="EWG9" s="293"/>
      <c r="EWH9" s="293"/>
      <c r="EWI9" s="293"/>
      <c r="EWJ9" s="293"/>
      <c r="EWK9" s="293"/>
      <c r="EWL9" s="293"/>
      <c r="EWM9" s="293"/>
      <c r="EWN9" s="293"/>
      <c r="EWO9" s="293"/>
      <c r="EWP9" s="293"/>
      <c r="EWQ9" s="293"/>
      <c r="EWR9" s="293"/>
      <c r="EWS9" s="293"/>
      <c r="EWT9" s="293"/>
      <c r="EWU9" s="293"/>
      <c r="EWV9" s="293"/>
      <c r="EWW9" s="293"/>
      <c r="EWX9" s="293"/>
      <c r="EWY9" s="293"/>
      <c r="EWZ9" s="293"/>
      <c r="EXA9" s="293"/>
      <c r="EXB9" s="293"/>
      <c r="EXC9" s="293"/>
      <c r="EXD9" s="293"/>
      <c r="EXE9" s="293"/>
      <c r="EXF9" s="293"/>
      <c r="EXG9" s="293"/>
      <c r="EXH9" s="293"/>
      <c r="EXI9" s="293"/>
      <c r="EXJ9" s="293"/>
      <c r="EXK9" s="293"/>
      <c r="EXL9" s="293"/>
      <c r="EXM9" s="293"/>
      <c r="EXN9" s="293"/>
      <c r="EXO9" s="293"/>
      <c r="EXP9" s="293"/>
      <c r="EXQ9" s="293"/>
      <c r="EXR9" s="293"/>
      <c r="EXS9" s="293"/>
      <c r="EXT9" s="293"/>
      <c r="EXU9" s="293"/>
      <c r="EXV9" s="293"/>
      <c r="EXW9" s="293"/>
      <c r="EXX9" s="293"/>
      <c r="EXY9" s="293"/>
      <c r="EXZ9" s="293"/>
      <c r="EYA9" s="293"/>
      <c r="EYB9" s="293"/>
      <c r="EYC9" s="293"/>
      <c r="EYD9" s="293"/>
      <c r="EYE9" s="293"/>
      <c r="EYF9" s="293"/>
      <c r="EYG9" s="293"/>
      <c r="EYH9" s="293"/>
      <c r="EYI9" s="293"/>
      <c r="EYJ9" s="293"/>
      <c r="EYK9" s="293"/>
      <c r="EYL9" s="293"/>
      <c r="EYM9" s="293"/>
      <c r="EYN9" s="293"/>
      <c r="EYO9" s="293"/>
      <c r="EYP9" s="293"/>
      <c r="EYQ9" s="293"/>
      <c r="EYR9" s="293"/>
      <c r="EYS9" s="293"/>
      <c r="EYT9" s="293"/>
      <c r="EYU9" s="293"/>
      <c r="EYV9" s="293"/>
      <c r="EYW9" s="293"/>
      <c r="EYX9" s="293"/>
      <c r="EYY9" s="293"/>
      <c r="EYZ9" s="293"/>
      <c r="EZA9" s="293"/>
      <c r="EZB9" s="293"/>
      <c r="EZC9" s="293"/>
      <c r="EZD9" s="293"/>
      <c r="EZE9" s="293"/>
      <c r="EZF9" s="293"/>
      <c r="EZG9" s="293"/>
      <c r="EZH9" s="293"/>
      <c r="EZI9" s="293"/>
      <c r="EZJ9" s="293"/>
      <c r="EZK9" s="293"/>
      <c r="EZL9" s="293"/>
      <c r="EZM9" s="293"/>
      <c r="EZN9" s="293"/>
      <c r="EZO9" s="293"/>
      <c r="EZP9" s="293"/>
      <c r="EZQ9" s="293"/>
      <c r="EZR9" s="293"/>
      <c r="EZS9" s="293"/>
      <c r="EZT9" s="293"/>
      <c r="EZU9" s="293"/>
      <c r="EZV9" s="293"/>
      <c r="EZW9" s="293"/>
      <c r="EZX9" s="293"/>
      <c r="EZY9" s="293"/>
      <c r="EZZ9" s="293"/>
      <c r="FAA9" s="293"/>
      <c r="FAB9" s="293"/>
      <c r="FAC9" s="293"/>
      <c r="FAD9" s="293"/>
      <c r="FAE9" s="293"/>
      <c r="FAF9" s="293"/>
      <c r="FAG9" s="293"/>
      <c r="FAH9" s="293"/>
      <c r="FAI9" s="293"/>
      <c r="FAJ9" s="293"/>
      <c r="FAK9" s="293"/>
      <c r="FAL9" s="293"/>
      <c r="FAM9" s="293"/>
      <c r="FAN9" s="293"/>
      <c r="FAO9" s="293"/>
      <c r="FAP9" s="293"/>
      <c r="FAQ9" s="293"/>
      <c r="FAR9" s="293"/>
      <c r="FAS9" s="293"/>
      <c r="FAT9" s="293"/>
      <c r="FAU9" s="293"/>
      <c r="FAV9" s="293"/>
      <c r="FAW9" s="293"/>
      <c r="FAX9" s="293"/>
      <c r="FAY9" s="293"/>
      <c r="FAZ9" s="293"/>
      <c r="FBA9" s="293"/>
      <c r="FBB9" s="293"/>
      <c r="FBC9" s="293"/>
      <c r="FBD9" s="293"/>
      <c r="FBE9" s="293"/>
      <c r="FBF9" s="293"/>
      <c r="FBG9" s="293"/>
      <c r="FBH9" s="293"/>
      <c r="FBI9" s="293"/>
      <c r="FBJ9" s="293"/>
      <c r="FBK9" s="293"/>
      <c r="FBL9" s="293"/>
      <c r="FBM9" s="293"/>
      <c r="FBN9" s="293"/>
      <c r="FBO9" s="293"/>
      <c r="FBP9" s="293"/>
      <c r="FBQ9" s="293"/>
      <c r="FBR9" s="293"/>
      <c r="FBS9" s="293"/>
      <c r="FBT9" s="293"/>
      <c r="FBU9" s="293"/>
      <c r="FBV9" s="293"/>
      <c r="FBW9" s="293"/>
      <c r="FBX9" s="293"/>
      <c r="FBY9" s="293"/>
      <c r="FBZ9" s="293"/>
      <c r="FCA9" s="293"/>
      <c r="FCB9" s="293"/>
      <c r="FCC9" s="293"/>
      <c r="FCD9" s="293"/>
      <c r="FCE9" s="293"/>
      <c r="FCF9" s="293"/>
      <c r="FCG9" s="293"/>
      <c r="FCH9" s="293"/>
      <c r="FCI9" s="293"/>
      <c r="FCJ9" s="293"/>
      <c r="FCK9" s="293"/>
      <c r="FCL9" s="293"/>
      <c r="FCM9" s="293"/>
      <c r="FCN9" s="293"/>
      <c r="FCO9" s="293"/>
      <c r="FCP9" s="293"/>
      <c r="FCQ9" s="293"/>
      <c r="FCR9" s="293"/>
      <c r="FCS9" s="293"/>
      <c r="FCT9" s="293"/>
      <c r="FCU9" s="293"/>
      <c r="FCV9" s="293"/>
      <c r="FCW9" s="293"/>
      <c r="FCX9" s="293"/>
      <c r="FCY9" s="293"/>
      <c r="FCZ9" s="293"/>
      <c r="FDA9" s="293"/>
      <c r="FDB9" s="293"/>
      <c r="FDC9" s="293"/>
      <c r="FDD9" s="293"/>
      <c r="FDE9" s="293"/>
      <c r="FDF9" s="293"/>
      <c r="FDG9" s="293"/>
      <c r="FDH9" s="293"/>
      <c r="FDI9" s="293"/>
      <c r="FDJ9" s="293"/>
      <c r="FDK9" s="293"/>
      <c r="FDL9" s="293"/>
      <c r="FDM9" s="293"/>
      <c r="FDN9" s="293"/>
      <c r="FDO9" s="293"/>
      <c r="FDP9" s="293"/>
      <c r="FDQ9" s="293"/>
      <c r="FDR9" s="293"/>
      <c r="FDS9" s="293"/>
      <c r="FDT9" s="293"/>
      <c r="FDU9" s="293"/>
      <c r="FDV9" s="293"/>
      <c r="FDW9" s="293"/>
      <c r="FDX9" s="293"/>
      <c r="FDY9" s="293"/>
      <c r="FDZ9" s="293"/>
      <c r="FEA9" s="293"/>
      <c r="FEB9" s="293"/>
      <c r="FEC9" s="293"/>
      <c r="FED9" s="293"/>
      <c r="FEE9" s="293"/>
      <c r="FEF9" s="293"/>
      <c r="FEG9" s="293"/>
      <c r="FEH9" s="293"/>
      <c r="FEI9" s="293"/>
      <c r="FEJ9" s="293"/>
      <c r="FEK9" s="293"/>
      <c r="FEL9" s="293"/>
      <c r="FEM9" s="293"/>
      <c r="FEN9" s="293"/>
      <c r="FEO9" s="293"/>
      <c r="FEP9" s="293"/>
      <c r="FEQ9" s="293"/>
      <c r="FER9" s="293"/>
      <c r="FES9" s="293"/>
      <c r="FET9" s="293"/>
      <c r="FEU9" s="293"/>
      <c r="FEV9" s="293"/>
      <c r="FEW9" s="293"/>
      <c r="FEX9" s="293"/>
      <c r="FEY9" s="293"/>
      <c r="FEZ9" s="293"/>
      <c r="FFA9" s="293"/>
      <c r="FFB9" s="293"/>
      <c r="FFC9" s="293"/>
      <c r="FFD9" s="293"/>
      <c r="FFE9" s="293"/>
      <c r="FFF9" s="293"/>
      <c r="FFG9" s="293"/>
      <c r="FFH9" s="293"/>
      <c r="FFI9" s="293"/>
      <c r="FFJ9" s="293"/>
      <c r="FFK9" s="293"/>
      <c r="FFL9" s="293"/>
      <c r="FFM9" s="293"/>
      <c r="FFN9" s="293"/>
      <c r="FFO9" s="293"/>
      <c r="FFP9" s="293"/>
      <c r="FFQ9" s="293"/>
      <c r="FFR9" s="293"/>
      <c r="FFS9" s="293"/>
      <c r="FFT9" s="293"/>
      <c r="FFU9" s="293"/>
      <c r="FFV9" s="293"/>
      <c r="FFW9" s="293"/>
      <c r="FFX9" s="293"/>
      <c r="FFY9" s="293"/>
      <c r="FFZ9" s="293"/>
      <c r="FGA9" s="293"/>
      <c r="FGB9" s="293"/>
      <c r="FGC9" s="293"/>
      <c r="FGD9" s="293"/>
      <c r="FGE9" s="293"/>
      <c r="FGF9" s="293"/>
      <c r="FGG9" s="293"/>
      <c r="FGH9" s="293"/>
      <c r="FGI9" s="293"/>
      <c r="FGJ9" s="293"/>
      <c r="FGK9" s="293"/>
      <c r="FGL9" s="293"/>
      <c r="FGM9" s="293"/>
      <c r="FGN9" s="293"/>
      <c r="FGO9" s="293"/>
      <c r="FGP9" s="293"/>
      <c r="FGQ9" s="293"/>
      <c r="FGR9" s="293"/>
      <c r="FGS9" s="293"/>
      <c r="FGT9" s="293"/>
      <c r="FGU9" s="293"/>
      <c r="FGV9" s="293"/>
      <c r="FGW9" s="293"/>
      <c r="FGX9" s="293"/>
      <c r="FGY9" s="293"/>
      <c r="FGZ9" s="293"/>
      <c r="FHA9" s="293"/>
      <c r="FHB9" s="293"/>
      <c r="FHC9" s="293"/>
      <c r="FHD9" s="293"/>
      <c r="FHE9" s="293"/>
      <c r="FHF9" s="293"/>
      <c r="FHG9" s="293"/>
      <c r="FHH9" s="293"/>
      <c r="FHI9" s="293"/>
      <c r="FHJ9" s="293"/>
      <c r="FHK9" s="293"/>
      <c r="FHL9" s="293"/>
      <c r="FHM9" s="293"/>
      <c r="FHN9" s="293"/>
      <c r="FHO9" s="293"/>
      <c r="FHP9" s="293"/>
      <c r="FHQ9" s="293"/>
      <c r="FHR9" s="293"/>
      <c r="FHS9" s="293"/>
      <c r="FHT9" s="293"/>
      <c r="FHU9" s="293"/>
      <c r="FHV9" s="293"/>
      <c r="FHW9" s="293"/>
      <c r="FHX9" s="293"/>
      <c r="FHY9" s="293"/>
      <c r="FHZ9" s="293"/>
      <c r="FIA9" s="293"/>
      <c r="FIB9" s="293"/>
      <c r="FIC9" s="293"/>
      <c r="FID9" s="293"/>
      <c r="FIE9" s="293"/>
      <c r="FIF9" s="293"/>
      <c r="FIG9" s="293"/>
      <c r="FIH9" s="293"/>
      <c r="FII9" s="293"/>
      <c r="FIJ9" s="293"/>
      <c r="FIK9" s="293"/>
      <c r="FIL9" s="293"/>
      <c r="FIM9" s="293"/>
      <c r="FIN9" s="293"/>
      <c r="FIO9" s="293"/>
      <c r="FIP9" s="293"/>
      <c r="FIQ9" s="293"/>
      <c r="FIR9" s="293"/>
      <c r="FIS9" s="293"/>
      <c r="FIT9" s="293"/>
      <c r="FIU9" s="293"/>
      <c r="FIV9" s="293"/>
      <c r="FIW9" s="293"/>
      <c r="FIX9" s="293"/>
      <c r="FIY9" s="293"/>
      <c r="FIZ9" s="293"/>
      <c r="FJA9" s="293"/>
      <c r="FJB9" s="293"/>
      <c r="FJC9" s="293"/>
      <c r="FJD9" s="293"/>
      <c r="FJE9" s="293"/>
      <c r="FJF9" s="293"/>
      <c r="FJG9" s="293"/>
      <c r="FJH9" s="293"/>
      <c r="FJI9" s="293"/>
      <c r="FJJ9" s="293"/>
      <c r="FJK9" s="293"/>
      <c r="FJL9" s="293"/>
      <c r="FJM9" s="293"/>
      <c r="FJN9" s="293"/>
      <c r="FJO9" s="293"/>
      <c r="FJP9" s="293"/>
      <c r="FJQ9" s="293"/>
      <c r="FJR9" s="293"/>
      <c r="FJS9" s="293"/>
      <c r="FJT9" s="293"/>
      <c r="FJU9" s="293"/>
      <c r="FJV9" s="293"/>
      <c r="FJW9" s="293"/>
      <c r="FJX9" s="293"/>
      <c r="FJY9" s="293"/>
      <c r="FJZ9" s="293"/>
      <c r="FKA9" s="293"/>
      <c r="FKB9" s="293"/>
      <c r="FKC9" s="293"/>
      <c r="FKD9" s="293"/>
      <c r="FKE9" s="293"/>
      <c r="FKF9" s="293"/>
      <c r="FKG9" s="293"/>
      <c r="FKH9" s="293"/>
      <c r="FKI9" s="293"/>
      <c r="FKJ9" s="293"/>
      <c r="FKK9" s="293"/>
      <c r="FKL9" s="293"/>
      <c r="FKM9" s="293"/>
      <c r="FKN9" s="293"/>
      <c r="FKO9" s="293"/>
      <c r="FKP9" s="293"/>
      <c r="FKQ9" s="293"/>
      <c r="FKR9" s="293"/>
      <c r="FKS9" s="293"/>
      <c r="FKT9" s="293"/>
      <c r="FKU9" s="293"/>
      <c r="FKV9" s="293"/>
      <c r="FKW9" s="293"/>
      <c r="FKX9" s="293"/>
      <c r="FKY9" s="293"/>
      <c r="FKZ9" s="293"/>
      <c r="FLA9" s="293"/>
      <c r="FLB9" s="293"/>
      <c r="FLC9" s="293"/>
      <c r="FLD9" s="293"/>
      <c r="FLE9" s="293"/>
      <c r="FLF9" s="293"/>
      <c r="FLG9" s="293"/>
      <c r="FLH9" s="293"/>
      <c r="FLI9" s="293"/>
      <c r="FLJ9" s="293"/>
      <c r="FLK9" s="293"/>
      <c r="FLL9" s="293"/>
      <c r="FLM9" s="293"/>
      <c r="FLN9" s="293"/>
      <c r="FLO9" s="293"/>
      <c r="FLP9" s="293"/>
      <c r="FLQ9" s="293"/>
      <c r="FLR9" s="293"/>
      <c r="FLS9" s="293"/>
      <c r="FLT9" s="293"/>
      <c r="FLU9" s="293"/>
      <c r="FLV9" s="293"/>
      <c r="FLW9" s="293"/>
      <c r="FLX9" s="293"/>
      <c r="FLY9" s="293"/>
      <c r="FLZ9" s="293"/>
      <c r="FMA9" s="293"/>
      <c r="FMB9" s="293"/>
      <c r="FMC9" s="293"/>
      <c r="FMD9" s="293"/>
      <c r="FME9" s="293"/>
      <c r="FMF9" s="293"/>
      <c r="FMG9" s="293"/>
      <c r="FMH9" s="293"/>
      <c r="FMI9" s="293"/>
      <c r="FMJ9" s="293"/>
      <c r="FMK9" s="293"/>
      <c r="FML9" s="293"/>
      <c r="FMM9" s="293"/>
      <c r="FMN9" s="293"/>
      <c r="FMO9" s="293"/>
      <c r="FMP9" s="293"/>
      <c r="FMQ9" s="293"/>
      <c r="FMR9" s="293"/>
      <c r="FMS9" s="293"/>
      <c r="FMT9" s="293"/>
      <c r="FMU9" s="293"/>
      <c r="FMV9" s="293"/>
      <c r="FMW9" s="293"/>
      <c r="FMX9" s="293"/>
      <c r="FMY9" s="293"/>
      <c r="FMZ9" s="293"/>
      <c r="FNA9" s="293"/>
      <c r="FNB9" s="293"/>
      <c r="FNC9" s="293"/>
      <c r="FND9" s="293"/>
      <c r="FNE9" s="293"/>
      <c r="FNF9" s="293"/>
      <c r="FNG9" s="293"/>
      <c r="FNH9" s="293"/>
      <c r="FNI9" s="293"/>
      <c r="FNJ9" s="293"/>
      <c r="FNK9" s="293"/>
      <c r="FNL9" s="293"/>
      <c r="FNM9" s="293"/>
      <c r="FNN9" s="293"/>
      <c r="FNO9" s="293"/>
      <c r="FNP9" s="293"/>
      <c r="FNQ9" s="293"/>
      <c r="FNR9" s="293"/>
      <c r="FNS9" s="293"/>
      <c r="FNT9" s="293"/>
      <c r="FNU9" s="293"/>
      <c r="FNV9" s="293"/>
      <c r="FNW9" s="293"/>
      <c r="FNX9" s="293"/>
      <c r="FNY9" s="293"/>
      <c r="FNZ9" s="293"/>
      <c r="FOA9" s="293"/>
      <c r="FOB9" s="293"/>
      <c r="FOC9" s="293"/>
      <c r="FOD9" s="293"/>
      <c r="FOE9" s="293"/>
      <c r="FOF9" s="293"/>
      <c r="FOG9" s="293"/>
      <c r="FOH9" s="293"/>
      <c r="FOI9" s="293"/>
      <c r="FOJ9" s="293"/>
      <c r="FOK9" s="293"/>
      <c r="FOL9" s="293"/>
      <c r="FOM9" s="293"/>
      <c r="FON9" s="293"/>
      <c r="FOO9" s="293"/>
      <c r="FOP9" s="293"/>
      <c r="FOQ9" s="293"/>
      <c r="FOR9" s="293"/>
      <c r="FOS9" s="293"/>
      <c r="FOT9" s="293"/>
      <c r="FOU9" s="293"/>
      <c r="FOV9" s="293"/>
      <c r="FOW9" s="293"/>
      <c r="FOX9" s="293"/>
      <c r="FOY9" s="293"/>
      <c r="FOZ9" s="293"/>
      <c r="FPA9" s="293"/>
      <c r="FPB9" s="293"/>
      <c r="FPC9" s="293"/>
      <c r="FPD9" s="293"/>
      <c r="FPE9" s="293"/>
      <c r="FPF9" s="293"/>
      <c r="FPG9" s="293"/>
      <c r="FPH9" s="293"/>
      <c r="FPI9" s="293"/>
      <c r="FPJ9" s="293"/>
      <c r="FPK9" s="293"/>
      <c r="FPL9" s="293"/>
      <c r="FPM9" s="293"/>
      <c r="FPN9" s="293"/>
      <c r="FPO9" s="293"/>
      <c r="FPP9" s="293"/>
      <c r="FPQ9" s="293"/>
      <c r="FPR9" s="293"/>
      <c r="FPS9" s="293"/>
      <c r="FPT9" s="293"/>
      <c r="FPU9" s="293"/>
      <c r="FPV9" s="293"/>
      <c r="FPW9" s="293"/>
      <c r="FPX9" s="293"/>
      <c r="FPY9" s="293"/>
      <c r="FPZ9" s="293"/>
      <c r="FQA9" s="293"/>
      <c r="FQB9" s="293"/>
      <c r="FQC9" s="293"/>
      <c r="FQD9" s="293"/>
      <c r="FQE9" s="293"/>
      <c r="FQF9" s="293"/>
      <c r="FQG9" s="293"/>
      <c r="FQH9" s="293"/>
      <c r="FQI9" s="293"/>
      <c r="FQJ9" s="293"/>
      <c r="FQK9" s="293"/>
      <c r="FQL9" s="293"/>
      <c r="FQM9" s="293"/>
      <c r="FQN9" s="293"/>
      <c r="FQO9" s="293"/>
      <c r="FQP9" s="293"/>
      <c r="FQQ9" s="293"/>
      <c r="FQR9" s="293"/>
      <c r="FQS9" s="293"/>
      <c r="FQT9" s="293"/>
      <c r="FQU9" s="293"/>
      <c r="FQV9" s="293"/>
      <c r="FQW9" s="293"/>
      <c r="FQX9" s="293"/>
      <c r="FQY9" s="293"/>
      <c r="FQZ9" s="293"/>
      <c r="FRA9" s="293"/>
      <c r="FRB9" s="293"/>
      <c r="FRC9" s="293"/>
      <c r="FRD9" s="293"/>
      <c r="FRE9" s="293"/>
      <c r="FRF9" s="293"/>
      <c r="FRG9" s="293"/>
      <c r="FRH9" s="293"/>
      <c r="FRI9" s="293"/>
      <c r="FRJ9" s="293"/>
      <c r="FRK9" s="293"/>
      <c r="FRL9" s="293"/>
      <c r="FRM9" s="293"/>
      <c r="FRN9" s="293"/>
      <c r="FRO9" s="293"/>
      <c r="FRP9" s="293"/>
      <c r="FRQ9" s="293"/>
      <c r="FRR9" s="293"/>
      <c r="FRS9" s="293"/>
      <c r="FRT9" s="293"/>
      <c r="FRU9" s="293"/>
      <c r="FRV9" s="293"/>
      <c r="FRW9" s="293"/>
      <c r="FRX9" s="293"/>
      <c r="FRY9" s="293"/>
      <c r="FRZ9" s="293"/>
      <c r="FSA9" s="293"/>
      <c r="FSB9" s="293"/>
      <c r="FSC9" s="293"/>
      <c r="FSD9" s="293"/>
      <c r="FSE9" s="293"/>
      <c r="FSF9" s="293"/>
      <c r="FSG9" s="293"/>
      <c r="FSH9" s="293"/>
      <c r="FSI9" s="293"/>
      <c r="FSJ9" s="293"/>
      <c r="FSK9" s="293"/>
      <c r="FSL9" s="293"/>
      <c r="FSM9" s="293"/>
      <c r="FSN9" s="293"/>
      <c r="FSO9" s="293"/>
      <c r="FSP9" s="293"/>
      <c r="FSQ9" s="293"/>
      <c r="FSR9" s="293"/>
      <c r="FSS9" s="293"/>
      <c r="FST9" s="293"/>
      <c r="FSU9" s="293"/>
      <c r="FSV9" s="293"/>
      <c r="FSW9" s="293"/>
      <c r="FSX9" s="293"/>
      <c r="FSY9" s="293"/>
      <c r="FSZ9" s="293"/>
      <c r="FTA9" s="293"/>
      <c r="FTB9" s="293"/>
      <c r="FTC9" s="293"/>
      <c r="FTD9" s="293"/>
      <c r="FTE9" s="293"/>
      <c r="FTF9" s="293"/>
      <c r="FTG9" s="293"/>
      <c r="FTH9" s="293"/>
      <c r="FTI9" s="293"/>
      <c r="FTJ9" s="293"/>
      <c r="FTK9" s="293"/>
      <c r="FTL9" s="293"/>
      <c r="FTM9" s="293"/>
      <c r="FTN9" s="293"/>
      <c r="FTO9" s="293"/>
      <c r="FTP9" s="293"/>
      <c r="FTQ9" s="293"/>
      <c r="FTR9" s="293"/>
      <c r="FTS9" s="293"/>
      <c r="FTT9" s="293"/>
      <c r="FTU9" s="293"/>
      <c r="FTV9" s="293"/>
      <c r="FTW9" s="293"/>
      <c r="FTX9" s="293"/>
      <c r="FTY9" s="293"/>
      <c r="FTZ9" s="293"/>
      <c r="FUA9" s="293"/>
      <c r="FUB9" s="293"/>
      <c r="FUC9" s="293"/>
      <c r="FUD9" s="293"/>
      <c r="FUE9" s="293"/>
      <c r="FUF9" s="293"/>
      <c r="FUG9" s="293"/>
      <c r="FUH9" s="293"/>
      <c r="FUI9" s="293"/>
      <c r="FUJ9" s="293"/>
      <c r="FUK9" s="293"/>
      <c r="FUL9" s="293"/>
      <c r="FUM9" s="293"/>
      <c r="FUN9" s="293"/>
      <c r="FUO9" s="293"/>
      <c r="FUP9" s="293"/>
      <c r="FUQ9" s="293"/>
      <c r="FUR9" s="293"/>
      <c r="FUS9" s="293"/>
      <c r="FUT9" s="293"/>
      <c r="FUU9" s="293"/>
      <c r="FUV9" s="293"/>
      <c r="FUW9" s="293"/>
      <c r="FUX9" s="293"/>
      <c r="FUY9" s="293"/>
      <c r="FUZ9" s="293"/>
      <c r="FVA9" s="293"/>
      <c r="FVB9" s="293"/>
      <c r="FVC9" s="293"/>
      <c r="FVD9" s="293"/>
      <c r="FVE9" s="293"/>
      <c r="FVF9" s="293"/>
      <c r="FVG9" s="293"/>
      <c r="FVH9" s="293"/>
      <c r="FVI9" s="293"/>
      <c r="FVJ9" s="293"/>
      <c r="FVK9" s="293"/>
      <c r="FVL9" s="293"/>
      <c r="FVM9" s="293"/>
      <c r="FVN9" s="293"/>
      <c r="FVO9" s="293"/>
      <c r="FVP9" s="293"/>
      <c r="FVQ9" s="293"/>
      <c r="FVR9" s="293"/>
      <c r="FVS9" s="293"/>
      <c r="FVT9" s="293"/>
      <c r="FVU9" s="293"/>
      <c r="FVV9" s="293"/>
      <c r="FVW9" s="293"/>
      <c r="FVX9" s="293"/>
      <c r="FVY9" s="293"/>
      <c r="FVZ9" s="293"/>
      <c r="FWA9" s="293"/>
      <c r="FWB9" s="293"/>
      <c r="FWC9" s="293"/>
      <c r="FWD9" s="293"/>
      <c r="FWE9" s="293"/>
      <c r="FWF9" s="293"/>
      <c r="FWG9" s="293"/>
      <c r="FWH9" s="293"/>
      <c r="FWI9" s="293"/>
      <c r="FWJ9" s="293"/>
      <c r="FWK9" s="293"/>
      <c r="FWL9" s="293"/>
      <c r="FWM9" s="293"/>
      <c r="FWN9" s="293"/>
      <c r="FWO9" s="293"/>
      <c r="FWP9" s="293"/>
      <c r="FWQ9" s="293"/>
      <c r="FWR9" s="293"/>
      <c r="FWS9" s="293"/>
      <c r="FWT9" s="293"/>
      <c r="FWU9" s="293"/>
      <c r="FWV9" s="293"/>
      <c r="FWW9" s="293"/>
      <c r="FWX9" s="293"/>
      <c r="FWY9" s="293"/>
      <c r="FWZ9" s="293"/>
      <c r="FXA9" s="293"/>
      <c r="FXB9" s="293"/>
      <c r="FXC9" s="293"/>
      <c r="FXD9" s="293"/>
      <c r="FXE9" s="293"/>
      <c r="FXF9" s="293"/>
      <c r="FXG9" s="293"/>
      <c r="FXH9" s="293"/>
      <c r="FXI9" s="293"/>
      <c r="FXJ9" s="293"/>
      <c r="FXK9" s="293"/>
      <c r="FXL9" s="293"/>
      <c r="FXM9" s="293"/>
      <c r="FXN9" s="293"/>
      <c r="FXO9" s="293"/>
      <c r="FXP9" s="293"/>
      <c r="FXQ9" s="293"/>
      <c r="FXR9" s="293"/>
      <c r="FXS9" s="293"/>
      <c r="FXT9" s="293"/>
      <c r="FXU9" s="293"/>
      <c r="FXV9" s="293"/>
      <c r="FXW9" s="293"/>
      <c r="FXX9" s="293"/>
      <c r="FXY9" s="293"/>
      <c r="FXZ9" s="293"/>
      <c r="FYA9" s="293"/>
      <c r="FYB9" s="293"/>
      <c r="FYC9" s="293"/>
      <c r="FYD9" s="293"/>
      <c r="FYE9" s="293"/>
      <c r="FYF9" s="293"/>
      <c r="FYG9" s="293"/>
      <c r="FYH9" s="293"/>
      <c r="FYI9" s="293"/>
      <c r="FYJ9" s="293"/>
      <c r="FYK9" s="293"/>
      <c r="FYL9" s="293"/>
      <c r="FYM9" s="293"/>
      <c r="FYN9" s="293"/>
      <c r="FYO9" s="293"/>
      <c r="FYP9" s="293"/>
      <c r="FYQ9" s="293"/>
      <c r="FYR9" s="293"/>
      <c r="FYS9" s="293"/>
      <c r="FYT9" s="293"/>
      <c r="FYU9" s="293"/>
      <c r="FYV9" s="293"/>
      <c r="FYW9" s="293"/>
      <c r="FYX9" s="293"/>
      <c r="FYY9" s="293"/>
      <c r="FYZ9" s="293"/>
      <c r="FZA9" s="293"/>
      <c r="FZB9" s="293"/>
      <c r="FZC9" s="293"/>
      <c r="FZD9" s="293"/>
      <c r="FZE9" s="293"/>
      <c r="FZF9" s="293"/>
      <c r="FZG9" s="293"/>
      <c r="FZH9" s="293"/>
      <c r="FZI9" s="293"/>
      <c r="FZJ9" s="293"/>
      <c r="FZK9" s="293"/>
      <c r="FZL9" s="293"/>
      <c r="FZM9" s="293"/>
      <c r="FZN9" s="293"/>
      <c r="FZO9" s="293"/>
      <c r="FZP9" s="293"/>
      <c r="FZQ9" s="293"/>
      <c r="FZR9" s="293"/>
      <c r="FZS9" s="293"/>
      <c r="FZT9" s="293"/>
      <c r="FZU9" s="293"/>
      <c r="FZV9" s="293"/>
      <c r="FZW9" s="293"/>
      <c r="FZX9" s="293"/>
      <c r="FZY9" s="293"/>
      <c r="FZZ9" s="293"/>
      <c r="GAA9" s="293"/>
      <c r="GAB9" s="293"/>
      <c r="GAC9" s="293"/>
      <c r="GAD9" s="293"/>
      <c r="GAE9" s="293"/>
      <c r="GAF9" s="293"/>
      <c r="GAG9" s="293"/>
      <c r="GAH9" s="293"/>
      <c r="GAI9" s="293"/>
      <c r="GAJ9" s="293"/>
      <c r="GAK9" s="293"/>
      <c r="GAL9" s="293"/>
      <c r="GAM9" s="293"/>
      <c r="GAN9" s="293"/>
      <c r="GAO9" s="293"/>
      <c r="GAP9" s="293"/>
      <c r="GAQ9" s="293"/>
      <c r="GAR9" s="293"/>
      <c r="GAS9" s="293"/>
      <c r="GAT9" s="293"/>
      <c r="GAU9" s="293"/>
      <c r="GAV9" s="293"/>
      <c r="GAW9" s="293"/>
      <c r="GAX9" s="293"/>
      <c r="GAY9" s="293"/>
      <c r="GAZ9" s="293"/>
      <c r="GBA9" s="293"/>
      <c r="GBB9" s="293"/>
      <c r="GBC9" s="293"/>
      <c r="GBD9" s="293"/>
      <c r="GBE9" s="293"/>
      <c r="GBF9" s="293"/>
      <c r="GBG9" s="293"/>
      <c r="GBH9" s="293"/>
      <c r="GBI9" s="293"/>
      <c r="GBJ9" s="293"/>
      <c r="GBK9" s="293"/>
      <c r="GBL9" s="293"/>
      <c r="GBM9" s="293"/>
      <c r="GBN9" s="293"/>
      <c r="GBO9" s="293"/>
      <c r="GBP9" s="293"/>
      <c r="GBQ9" s="293"/>
      <c r="GBR9" s="293"/>
      <c r="GBS9" s="293"/>
      <c r="GBT9" s="293"/>
      <c r="GBU9" s="293"/>
      <c r="GBV9" s="293"/>
      <c r="GBW9" s="293"/>
      <c r="GBX9" s="293"/>
      <c r="GBY9" s="293"/>
      <c r="GBZ9" s="293"/>
      <c r="GCA9" s="293"/>
      <c r="GCB9" s="293"/>
      <c r="GCC9" s="293"/>
      <c r="GCD9" s="293"/>
      <c r="GCE9" s="293"/>
      <c r="GCF9" s="293"/>
      <c r="GCG9" s="293"/>
      <c r="GCH9" s="293"/>
      <c r="GCI9" s="293"/>
      <c r="GCJ9" s="293"/>
      <c r="GCK9" s="293"/>
      <c r="GCL9" s="293"/>
      <c r="GCM9" s="293"/>
      <c r="GCN9" s="293"/>
      <c r="GCO9" s="293"/>
      <c r="GCP9" s="293"/>
      <c r="GCQ9" s="293"/>
      <c r="GCR9" s="293"/>
      <c r="GCS9" s="293"/>
      <c r="GCT9" s="293"/>
      <c r="GCU9" s="293"/>
      <c r="GCV9" s="293"/>
      <c r="GCW9" s="293"/>
      <c r="GCX9" s="293"/>
      <c r="GCY9" s="293"/>
      <c r="GCZ9" s="293"/>
      <c r="GDA9" s="293"/>
      <c r="GDB9" s="293"/>
      <c r="GDC9" s="293"/>
      <c r="GDD9" s="293"/>
      <c r="GDE9" s="293"/>
      <c r="GDF9" s="293"/>
      <c r="GDG9" s="293"/>
      <c r="GDH9" s="293"/>
      <c r="GDI9" s="293"/>
      <c r="GDJ9" s="293"/>
      <c r="GDK9" s="293"/>
      <c r="GDL9" s="293"/>
      <c r="GDM9" s="293"/>
      <c r="GDN9" s="293"/>
      <c r="GDO9" s="293"/>
      <c r="GDP9" s="293"/>
      <c r="GDQ9" s="293"/>
      <c r="GDR9" s="293"/>
      <c r="GDS9" s="293"/>
      <c r="GDT9" s="293"/>
      <c r="GDU9" s="293"/>
      <c r="GDV9" s="293"/>
      <c r="GDW9" s="293"/>
      <c r="GDX9" s="293"/>
      <c r="GDY9" s="293"/>
      <c r="GDZ9" s="293"/>
      <c r="GEA9" s="293"/>
      <c r="GEB9" s="293"/>
      <c r="GEC9" s="293"/>
      <c r="GED9" s="293"/>
      <c r="GEE9" s="293"/>
      <c r="GEF9" s="293"/>
      <c r="GEG9" s="293"/>
      <c r="GEH9" s="293"/>
      <c r="GEI9" s="293"/>
      <c r="GEJ9" s="293"/>
      <c r="GEK9" s="293"/>
      <c r="GEL9" s="293"/>
      <c r="GEM9" s="293"/>
      <c r="GEN9" s="293"/>
      <c r="GEO9" s="293"/>
      <c r="GEP9" s="293"/>
      <c r="GEQ9" s="293"/>
      <c r="GER9" s="293"/>
      <c r="GES9" s="293"/>
      <c r="GET9" s="293"/>
      <c r="GEU9" s="293"/>
      <c r="GEV9" s="293"/>
      <c r="GEW9" s="293"/>
      <c r="GEX9" s="293"/>
      <c r="GEY9" s="293"/>
      <c r="GEZ9" s="293"/>
      <c r="GFA9" s="293"/>
      <c r="GFB9" s="293"/>
      <c r="GFC9" s="293"/>
      <c r="GFD9" s="293"/>
      <c r="GFE9" s="293"/>
      <c r="GFF9" s="293"/>
      <c r="GFG9" s="293"/>
      <c r="GFH9" s="293"/>
      <c r="GFI9" s="293"/>
      <c r="GFJ9" s="293"/>
      <c r="GFK9" s="293"/>
      <c r="GFL9" s="293"/>
      <c r="GFM9" s="293"/>
      <c r="GFN9" s="293"/>
      <c r="GFO9" s="293"/>
      <c r="GFP9" s="293"/>
      <c r="GFQ9" s="293"/>
      <c r="GFR9" s="293"/>
      <c r="GFS9" s="293"/>
      <c r="GFT9" s="293"/>
      <c r="GFU9" s="293"/>
      <c r="GFV9" s="293"/>
      <c r="GFW9" s="293"/>
      <c r="GFX9" s="293"/>
      <c r="GFY9" s="293"/>
      <c r="GFZ9" s="293"/>
      <c r="GGA9" s="293"/>
      <c r="GGB9" s="293"/>
      <c r="GGC9" s="293"/>
      <c r="GGD9" s="293"/>
      <c r="GGE9" s="293"/>
      <c r="GGF9" s="293"/>
      <c r="GGG9" s="293"/>
      <c r="GGH9" s="293"/>
      <c r="GGI9" s="293"/>
      <c r="GGJ9" s="293"/>
      <c r="GGK9" s="293"/>
      <c r="GGL9" s="293"/>
      <c r="GGM9" s="293"/>
      <c r="GGN9" s="293"/>
      <c r="GGO9" s="293"/>
      <c r="GGP9" s="293"/>
      <c r="GGQ9" s="293"/>
      <c r="GGR9" s="293"/>
      <c r="GGS9" s="293"/>
      <c r="GGT9" s="293"/>
      <c r="GGU9" s="293"/>
      <c r="GGV9" s="293"/>
      <c r="GGW9" s="293"/>
      <c r="GGX9" s="293"/>
      <c r="GGY9" s="293"/>
      <c r="GGZ9" s="293"/>
      <c r="GHA9" s="293"/>
      <c r="GHB9" s="293"/>
      <c r="GHC9" s="293"/>
      <c r="GHD9" s="293"/>
      <c r="GHE9" s="293"/>
      <c r="GHF9" s="293"/>
      <c r="GHG9" s="293"/>
      <c r="GHH9" s="293"/>
      <c r="GHI9" s="293"/>
      <c r="GHJ9" s="293"/>
      <c r="GHK9" s="293"/>
      <c r="GHL9" s="293"/>
      <c r="GHM9" s="293"/>
      <c r="GHN9" s="293"/>
      <c r="GHO9" s="293"/>
      <c r="GHP9" s="293"/>
      <c r="GHQ9" s="293"/>
      <c r="GHR9" s="293"/>
      <c r="GHS9" s="293"/>
      <c r="GHT9" s="293"/>
      <c r="GHU9" s="293"/>
      <c r="GHV9" s="293"/>
      <c r="GHW9" s="293"/>
      <c r="GHX9" s="293"/>
      <c r="GHY9" s="293"/>
      <c r="GHZ9" s="293"/>
      <c r="GIA9" s="293"/>
      <c r="GIB9" s="293"/>
      <c r="GIC9" s="293"/>
      <c r="GID9" s="293"/>
      <c r="GIE9" s="293"/>
      <c r="GIF9" s="293"/>
      <c r="GIG9" s="293"/>
      <c r="GIH9" s="293"/>
      <c r="GII9" s="293"/>
      <c r="GIJ9" s="293"/>
      <c r="GIK9" s="293"/>
      <c r="GIL9" s="293"/>
      <c r="GIM9" s="293"/>
      <c r="GIN9" s="293"/>
      <c r="GIO9" s="293"/>
      <c r="GIP9" s="293"/>
      <c r="GIQ9" s="293"/>
      <c r="GIR9" s="293"/>
      <c r="GIS9" s="293"/>
      <c r="GIT9" s="293"/>
      <c r="GIU9" s="293"/>
      <c r="GIV9" s="293"/>
      <c r="GIW9" s="293"/>
      <c r="GIX9" s="293"/>
      <c r="GIY9" s="293"/>
      <c r="GIZ9" s="293"/>
      <c r="GJA9" s="293"/>
      <c r="GJB9" s="293"/>
      <c r="GJC9" s="293"/>
      <c r="GJD9" s="293"/>
      <c r="GJE9" s="293"/>
      <c r="GJF9" s="293"/>
      <c r="GJG9" s="293"/>
      <c r="GJH9" s="293"/>
      <c r="GJI9" s="293"/>
      <c r="GJJ9" s="293"/>
      <c r="GJK9" s="293"/>
      <c r="GJL9" s="293"/>
      <c r="GJM9" s="293"/>
      <c r="GJN9" s="293"/>
      <c r="GJO9" s="293"/>
      <c r="GJP9" s="293"/>
      <c r="GJQ9" s="293"/>
      <c r="GJR9" s="293"/>
      <c r="GJS9" s="293"/>
      <c r="GJT9" s="293"/>
      <c r="GJU9" s="293"/>
      <c r="GJV9" s="293"/>
      <c r="GJW9" s="293"/>
      <c r="GJX9" s="293"/>
      <c r="GJY9" s="293"/>
      <c r="GJZ9" s="293"/>
      <c r="GKA9" s="293"/>
      <c r="GKB9" s="293"/>
      <c r="GKC9" s="293"/>
      <c r="GKD9" s="293"/>
      <c r="GKE9" s="293"/>
      <c r="GKF9" s="293"/>
      <c r="GKG9" s="293"/>
      <c r="GKH9" s="293"/>
      <c r="GKI9" s="293"/>
      <c r="GKJ9" s="293"/>
      <c r="GKK9" s="293"/>
      <c r="GKL9" s="293"/>
      <c r="GKM9" s="293"/>
      <c r="GKN9" s="293"/>
      <c r="GKO9" s="293"/>
      <c r="GKP9" s="293"/>
      <c r="GKQ9" s="293"/>
      <c r="GKR9" s="293"/>
      <c r="GKS9" s="293"/>
      <c r="GKT9" s="293"/>
      <c r="GKU9" s="293"/>
      <c r="GKV9" s="293"/>
      <c r="GKW9" s="293"/>
      <c r="GKX9" s="293"/>
      <c r="GKY9" s="293"/>
      <c r="GKZ9" s="293"/>
      <c r="GLA9" s="293"/>
      <c r="GLB9" s="293"/>
      <c r="GLC9" s="293"/>
      <c r="GLD9" s="293"/>
      <c r="GLE9" s="293"/>
      <c r="GLF9" s="293"/>
      <c r="GLG9" s="293"/>
      <c r="GLH9" s="293"/>
      <c r="GLI9" s="293"/>
      <c r="GLJ9" s="293"/>
      <c r="GLK9" s="293"/>
      <c r="GLL9" s="293"/>
      <c r="GLM9" s="293"/>
      <c r="GLN9" s="293"/>
      <c r="GLO9" s="293"/>
      <c r="GLP9" s="293"/>
      <c r="GLQ9" s="293"/>
      <c r="GLR9" s="293"/>
      <c r="GLS9" s="293"/>
      <c r="GLT9" s="293"/>
      <c r="GLU9" s="293"/>
      <c r="GLV9" s="293"/>
      <c r="GLW9" s="293"/>
      <c r="GLX9" s="293"/>
      <c r="GLY9" s="293"/>
      <c r="GLZ9" s="293"/>
      <c r="GMA9" s="293"/>
      <c r="GMB9" s="293"/>
      <c r="GMC9" s="293"/>
      <c r="GMD9" s="293"/>
      <c r="GME9" s="293"/>
      <c r="GMF9" s="293"/>
      <c r="GMG9" s="293"/>
      <c r="GMH9" s="293"/>
      <c r="GMI9" s="293"/>
      <c r="GMJ9" s="293"/>
      <c r="GMK9" s="293"/>
      <c r="GML9" s="293"/>
      <c r="GMM9" s="293"/>
      <c r="GMN9" s="293"/>
      <c r="GMO9" s="293"/>
      <c r="GMP9" s="293"/>
      <c r="GMQ9" s="293"/>
      <c r="GMR9" s="293"/>
      <c r="GMS9" s="293"/>
      <c r="GMT9" s="293"/>
      <c r="GMU9" s="293"/>
      <c r="GMV9" s="293"/>
      <c r="GMW9" s="293"/>
      <c r="GMX9" s="293"/>
      <c r="GMY9" s="293"/>
      <c r="GMZ9" s="293"/>
      <c r="GNA9" s="293"/>
      <c r="GNB9" s="293"/>
      <c r="GNC9" s="293"/>
      <c r="GND9" s="293"/>
      <c r="GNE9" s="293"/>
      <c r="GNF9" s="293"/>
      <c r="GNG9" s="293"/>
      <c r="GNH9" s="293"/>
      <c r="GNI9" s="293"/>
      <c r="GNJ9" s="293"/>
      <c r="GNK9" s="293"/>
      <c r="GNL9" s="293"/>
      <c r="GNM9" s="293"/>
      <c r="GNN9" s="293"/>
      <c r="GNO9" s="293"/>
      <c r="GNP9" s="293"/>
      <c r="GNQ9" s="293"/>
      <c r="GNR9" s="293"/>
      <c r="GNS9" s="293"/>
      <c r="GNT9" s="293"/>
      <c r="GNU9" s="293"/>
      <c r="GNV9" s="293"/>
      <c r="GNW9" s="293"/>
      <c r="GNX9" s="293"/>
      <c r="GNY9" s="293"/>
      <c r="GNZ9" s="293"/>
      <c r="GOA9" s="293"/>
      <c r="GOB9" s="293"/>
      <c r="GOC9" s="293"/>
      <c r="GOD9" s="293"/>
      <c r="GOE9" s="293"/>
      <c r="GOF9" s="293"/>
      <c r="GOG9" s="293"/>
      <c r="GOH9" s="293"/>
      <c r="GOI9" s="293"/>
      <c r="GOJ9" s="293"/>
      <c r="GOK9" s="293"/>
      <c r="GOL9" s="293"/>
      <c r="GOM9" s="293"/>
      <c r="GON9" s="293"/>
      <c r="GOO9" s="293"/>
      <c r="GOP9" s="293"/>
      <c r="GOQ9" s="293"/>
      <c r="GOR9" s="293"/>
      <c r="GOS9" s="293"/>
      <c r="GOT9" s="293"/>
      <c r="GOU9" s="293"/>
      <c r="GOV9" s="293"/>
      <c r="GOW9" s="293"/>
      <c r="GOX9" s="293"/>
      <c r="GOY9" s="293"/>
      <c r="GOZ9" s="293"/>
      <c r="GPA9" s="293"/>
      <c r="GPB9" s="293"/>
      <c r="GPC9" s="293"/>
      <c r="GPD9" s="293"/>
      <c r="GPE9" s="293"/>
      <c r="GPF9" s="293"/>
      <c r="GPG9" s="293"/>
      <c r="GPH9" s="293"/>
      <c r="GPI9" s="293"/>
      <c r="GPJ9" s="293"/>
      <c r="GPK9" s="293"/>
      <c r="GPL9" s="293"/>
      <c r="GPM9" s="293"/>
      <c r="GPN9" s="293"/>
      <c r="GPO9" s="293"/>
      <c r="GPP9" s="293"/>
      <c r="GPQ9" s="293"/>
      <c r="GPR9" s="293"/>
      <c r="GPS9" s="293"/>
      <c r="GPT9" s="293"/>
      <c r="GPU9" s="293"/>
      <c r="GPV9" s="293"/>
      <c r="GPW9" s="293"/>
      <c r="GPX9" s="293"/>
      <c r="GPY9" s="293"/>
      <c r="GPZ9" s="293"/>
      <c r="GQA9" s="293"/>
      <c r="GQB9" s="293"/>
      <c r="GQC9" s="293"/>
      <c r="GQD9" s="293"/>
      <c r="GQE9" s="293"/>
      <c r="GQF9" s="293"/>
      <c r="GQG9" s="293"/>
      <c r="GQH9" s="293"/>
      <c r="GQI9" s="293"/>
      <c r="GQJ9" s="293"/>
      <c r="GQK9" s="293"/>
      <c r="GQL9" s="293"/>
      <c r="GQM9" s="293"/>
      <c r="GQN9" s="293"/>
      <c r="GQO9" s="293"/>
      <c r="GQP9" s="293"/>
      <c r="GQQ9" s="293"/>
      <c r="GQR9" s="293"/>
      <c r="GQS9" s="293"/>
      <c r="GQT9" s="293"/>
      <c r="GQU9" s="293"/>
      <c r="GQV9" s="293"/>
      <c r="GQW9" s="293"/>
      <c r="GQX9" s="293"/>
      <c r="GQY9" s="293"/>
      <c r="GQZ9" s="293"/>
      <c r="GRA9" s="293"/>
      <c r="GRB9" s="293"/>
      <c r="GRC9" s="293"/>
      <c r="GRD9" s="293"/>
      <c r="GRE9" s="293"/>
      <c r="GRF9" s="293"/>
      <c r="GRG9" s="293"/>
      <c r="GRH9" s="293"/>
      <c r="GRI9" s="293"/>
      <c r="GRJ9" s="293"/>
      <c r="GRK9" s="293"/>
      <c r="GRL9" s="293"/>
      <c r="GRM9" s="293"/>
      <c r="GRN9" s="293"/>
      <c r="GRO9" s="293"/>
      <c r="GRP9" s="293"/>
      <c r="GRQ9" s="293"/>
      <c r="GRR9" s="293"/>
      <c r="GRS9" s="293"/>
      <c r="GRT9" s="293"/>
      <c r="GRU9" s="293"/>
      <c r="GRV9" s="293"/>
      <c r="GRW9" s="293"/>
      <c r="GRX9" s="293"/>
      <c r="GRY9" s="293"/>
      <c r="GRZ9" s="293"/>
      <c r="GSA9" s="293"/>
      <c r="GSB9" s="293"/>
      <c r="GSC9" s="293"/>
      <c r="GSD9" s="293"/>
      <c r="GSE9" s="293"/>
      <c r="GSF9" s="293"/>
      <c r="GSG9" s="293"/>
      <c r="GSH9" s="293"/>
      <c r="GSI9" s="293"/>
      <c r="GSJ9" s="293"/>
      <c r="GSK9" s="293"/>
      <c r="GSL9" s="293"/>
      <c r="GSM9" s="293"/>
      <c r="GSN9" s="293"/>
      <c r="GSO9" s="293"/>
      <c r="GSP9" s="293"/>
      <c r="GSQ9" s="293"/>
      <c r="GSR9" s="293"/>
      <c r="GSS9" s="293"/>
      <c r="GST9" s="293"/>
      <c r="GSU9" s="293"/>
      <c r="GSV9" s="293"/>
      <c r="GSW9" s="293"/>
      <c r="GSX9" s="293"/>
      <c r="GSY9" s="293"/>
      <c r="GSZ9" s="293"/>
      <c r="GTA9" s="293"/>
      <c r="GTB9" s="293"/>
      <c r="GTC9" s="293"/>
      <c r="GTD9" s="293"/>
      <c r="GTE9" s="293"/>
      <c r="GTF9" s="293"/>
      <c r="GTG9" s="293"/>
      <c r="GTH9" s="293"/>
      <c r="GTI9" s="293"/>
      <c r="GTJ9" s="293"/>
      <c r="GTK9" s="293"/>
      <c r="GTL9" s="293"/>
      <c r="GTM9" s="293"/>
      <c r="GTN9" s="293"/>
      <c r="GTO9" s="293"/>
      <c r="GTP9" s="293"/>
      <c r="GTQ9" s="293"/>
      <c r="GTR9" s="293"/>
      <c r="GTS9" s="293"/>
      <c r="GTT9" s="293"/>
      <c r="GTU9" s="293"/>
      <c r="GTV9" s="293"/>
      <c r="GTW9" s="293"/>
      <c r="GTX9" s="293"/>
      <c r="GTY9" s="293"/>
      <c r="GTZ9" s="293"/>
      <c r="GUA9" s="293"/>
      <c r="GUB9" s="293"/>
      <c r="GUC9" s="293"/>
      <c r="GUD9" s="293"/>
      <c r="GUE9" s="293"/>
      <c r="GUF9" s="293"/>
      <c r="GUG9" s="293"/>
      <c r="GUH9" s="293"/>
      <c r="GUI9" s="293"/>
      <c r="GUJ9" s="293"/>
      <c r="GUK9" s="293"/>
      <c r="GUL9" s="293"/>
      <c r="GUM9" s="293"/>
      <c r="GUN9" s="293"/>
      <c r="GUO9" s="293"/>
      <c r="GUP9" s="293"/>
      <c r="GUQ9" s="293"/>
      <c r="GUR9" s="293"/>
      <c r="GUS9" s="293"/>
      <c r="GUT9" s="293"/>
      <c r="GUU9" s="293"/>
      <c r="GUV9" s="293"/>
      <c r="GUW9" s="293"/>
      <c r="GUX9" s="293"/>
      <c r="GUY9" s="293"/>
      <c r="GUZ9" s="293"/>
      <c r="GVA9" s="293"/>
      <c r="GVB9" s="293"/>
      <c r="GVC9" s="293"/>
      <c r="GVD9" s="293"/>
      <c r="GVE9" s="293"/>
      <c r="GVF9" s="293"/>
      <c r="GVG9" s="293"/>
      <c r="GVH9" s="293"/>
      <c r="GVI9" s="293"/>
      <c r="GVJ9" s="293"/>
      <c r="GVK9" s="293"/>
      <c r="GVL9" s="293"/>
      <c r="GVM9" s="293"/>
      <c r="GVN9" s="293"/>
      <c r="GVO9" s="293"/>
      <c r="GVP9" s="293"/>
      <c r="GVQ9" s="293"/>
      <c r="GVR9" s="293"/>
      <c r="GVS9" s="293"/>
      <c r="GVT9" s="293"/>
      <c r="GVU9" s="293"/>
      <c r="GVV9" s="293"/>
      <c r="GVW9" s="293"/>
      <c r="GVX9" s="293"/>
      <c r="GVY9" s="293"/>
      <c r="GVZ9" s="293"/>
      <c r="GWA9" s="293"/>
      <c r="GWB9" s="293"/>
      <c r="GWC9" s="293"/>
      <c r="GWD9" s="293"/>
      <c r="GWE9" s="293"/>
      <c r="GWF9" s="293"/>
      <c r="GWG9" s="293"/>
      <c r="GWH9" s="293"/>
      <c r="GWI9" s="293"/>
      <c r="GWJ9" s="293"/>
      <c r="GWK9" s="293"/>
      <c r="GWL9" s="293"/>
      <c r="GWM9" s="293"/>
      <c r="GWN9" s="293"/>
      <c r="GWO9" s="293"/>
      <c r="GWP9" s="293"/>
      <c r="GWQ9" s="293"/>
      <c r="GWR9" s="293"/>
      <c r="GWS9" s="293"/>
      <c r="GWT9" s="293"/>
      <c r="GWU9" s="293"/>
      <c r="GWV9" s="293"/>
      <c r="GWW9" s="293"/>
      <c r="GWX9" s="293"/>
      <c r="GWY9" s="293"/>
      <c r="GWZ9" s="293"/>
      <c r="GXA9" s="293"/>
      <c r="GXB9" s="293"/>
      <c r="GXC9" s="293"/>
      <c r="GXD9" s="293"/>
      <c r="GXE9" s="293"/>
      <c r="GXF9" s="293"/>
      <c r="GXG9" s="293"/>
      <c r="GXH9" s="293"/>
      <c r="GXI9" s="293"/>
      <c r="GXJ9" s="293"/>
      <c r="GXK9" s="293"/>
      <c r="GXL9" s="293"/>
      <c r="GXM9" s="293"/>
      <c r="GXN9" s="293"/>
      <c r="GXO9" s="293"/>
      <c r="GXP9" s="293"/>
      <c r="GXQ9" s="293"/>
      <c r="GXR9" s="293"/>
      <c r="GXS9" s="293"/>
      <c r="GXT9" s="293"/>
      <c r="GXU9" s="293"/>
      <c r="GXV9" s="293"/>
      <c r="GXW9" s="293"/>
      <c r="GXX9" s="293"/>
      <c r="GXY9" s="293"/>
      <c r="GXZ9" s="293"/>
      <c r="GYA9" s="293"/>
      <c r="GYB9" s="293"/>
      <c r="GYC9" s="293"/>
      <c r="GYD9" s="293"/>
      <c r="GYE9" s="293"/>
      <c r="GYF9" s="293"/>
      <c r="GYG9" s="293"/>
      <c r="GYH9" s="293"/>
      <c r="GYI9" s="293"/>
      <c r="GYJ9" s="293"/>
      <c r="GYK9" s="293"/>
      <c r="GYL9" s="293"/>
      <c r="GYM9" s="293"/>
      <c r="GYN9" s="293"/>
      <c r="GYO9" s="293"/>
      <c r="GYP9" s="293"/>
      <c r="GYQ9" s="293"/>
      <c r="GYR9" s="293"/>
      <c r="GYS9" s="293"/>
      <c r="GYT9" s="293"/>
      <c r="GYU9" s="293"/>
      <c r="GYV9" s="293"/>
      <c r="GYW9" s="293"/>
      <c r="GYX9" s="293"/>
      <c r="GYY9" s="293"/>
      <c r="GYZ9" s="293"/>
      <c r="GZA9" s="293"/>
      <c r="GZB9" s="293"/>
      <c r="GZC9" s="293"/>
      <c r="GZD9" s="293"/>
      <c r="GZE9" s="293"/>
      <c r="GZF9" s="293"/>
      <c r="GZG9" s="293"/>
      <c r="GZH9" s="293"/>
      <c r="GZI9" s="293"/>
      <c r="GZJ9" s="293"/>
      <c r="GZK9" s="293"/>
      <c r="GZL9" s="293"/>
      <c r="GZM9" s="293"/>
      <c r="GZN9" s="293"/>
      <c r="GZO9" s="293"/>
      <c r="GZP9" s="293"/>
      <c r="GZQ9" s="293"/>
      <c r="GZR9" s="293"/>
      <c r="GZS9" s="293"/>
      <c r="GZT9" s="293"/>
      <c r="GZU9" s="293"/>
      <c r="GZV9" s="293"/>
      <c r="GZW9" s="293"/>
      <c r="GZX9" s="293"/>
      <c r="GZY9" s="293"/>
      <c r="GZZ9" s="293"/>
      <c r="HAA9" s="293"/>
      <c r="HAB9" s="293"/>
      <c r="HAC9" s="293"/>
      <c r="HAD9" s="293"/>
      <c r="HAE9" s="293"/>
      <c r="HAF9" s="293"/>
      <c r="HAG9" s="293"/>
      <c r="HAH9" s="293"/>
      <c r="HAI9" s="293"/>
      <c r="HAJ9" s="293"/>
      <c r="HAK9" s="293"/>
      <c r="HAL9" s="293"/>
      <c r="HAM9" s="293"/>
      <c r="HAN9" s="293"/>
      <c r="HAO9" s="293"/>
      <c r="HAP9" s="293"/>
      <c r="HAQ9" s="293"/>
      <c r="HAR9" s="293"/>
      <c r="HAS9" s="293"/>
      <c r="HAT9" s="293"/>
      <c r="HAU9" s="293"/>
      <c r="HAV9" s="293"/>
      <c r="HAW9" s="293"/>
      <c r="HAX9" s="293"/>
      <c r="HAY9" s="293"/>
      <c r="HAZ9" s="293"/>
      <c r="HBA9" s="293"/>
      <c r="HBB9" s="293"/>
      <c r="HBC9" s="293"/>
      <c r="HBD9" s="293"/>
      <c r="HBE9" s="293"/>
      <c r="HBF9" s="293"/>
      <c r="HBG9" s="293"/>
      <c r="HBH9" s="293"/>
      <c r="HBI9" s="293"/>
      <c r="HBJ9" s="293"/>
      <c r="HBK9" s="293"/>
      <c r="HBL9" s="293"/>
      <c r="HBM9" s="293"/>
      <c r="HBN9" s="293"/>
      <c r="HBO9" s="293"/>
      <c r="HBP9" s="293"/>
      <c r="HBQ9" s="293"/>
      <c r="HBR9" s="293"/>
      <c r="HBS9" s="293"/>
      <c r="HBT9" s="293"/>
      <c r="HBU9" s="293"/>
      <c r="HBV9" s="293"/>
      <c r="HBW9" s="293"/>
      <c r="HBX9" s="293"/>
      <c r="HBY9" s="293"/>
      <c r="HBZ9" s="293"/>
      <c r="HCA9" s="293"/>
      <c r="HCB9" s="293"/>
      <c r="HCC9" s="293"/>
      <c r="HCD9" s="293"/>
      <c r="HCE9" s="293"/>
      <c r="HCF9" s="293"/>
      <c r="HCG9" s="293"/>
      <c r="HCH9" s="293"/>
      <c r="HCI9" s="293"/>
      <c r="HCJ9" s="293"/>
      <c r="HCK9" s="293"/>
      <c r="HCL9" s="293"/>
      <c r="HCM9" s="293"/>
      <c r="HCN9" s="293"/>
      <c r="HCO9" s="293"/>
      <c r="HCP9" s="293"/>
      <c r="HCQ9" s="293"/>
      <c r="HCR9" s="293"/>
      <c r="HCS9" s="293"/>
      <c r="HCT9" s="293"/>
      <c r="HCU9" s="293"/>
      <c r="HCV9" s="293"/>
      <c r="HCW9" s="293"/>
      <c r="HCX9" s="293"/>
      <c r="HCY9" s="293"/>
      <c r="HCZ9" s="293"/>
      <c r="HDA9" s="293"/>
      <c r="HDB9" s="293"/>
      <c r="HDC9" s="293"/>
      <c r="HDD9" s="293"/>
      <c r="HDE9" s="293"/>
      <c r="HDF9" s="293"/>
      <c r="HDG9" s="293"/>
      <c r="HDH9" s="293"/>
      <c r="HDI9" s="293"/>
      <c r="HDJ9" s="293"/>
      <c r="HDK9" s="293"/>
      <c r="HDL9" s="293"/>
      <c r="HDM9" s="293"/>
      <c r="HDN9" s="293"/>
      <c r="HDO9" s="293"/>
      <c r="HDP9" s="293"/>
      <c r="HDQ9" s="293"/>
      <c r="HDR9" s="293"/>
      <c r="HDS9" s="293"/>
      <c r="HDT9" s="293"/>
      <c r="HDU9" s="293"/>
      <c r="HDV9" s="293"/>
      <c r="HDW9" s="293"/>
      <c r="HDX9" s="293"/>
      <c r="HDY9" s="293"/>
      <c r="HDZ9" s="293"/>
      <c r="HEA9" s="293"/>
      <c r="HEB9" s="293"/>
      <c r="HEC9" s="293"/>
      <c r="HED9" s="293"/>
      <c r="HEE9" s="293"/>
      <c r="HEF9" s="293"/>
      <c r="HEG9" s="293"/>
      <c r="HEH9" s="293"/>
      <c r="HEI9" s="293"/>
      <c r="HEJ9" s="293"/>
      <c r="HEK9" s="293"/>
      <c r="HEL9" s="293"/>
      <c r="HEM9" s="293"/>
      <c r="HEN9" s="293"/>
      <c r="HEO9" s="293"/>
      <c r="HEP9" s="293"/>
      <c r="HEQ9" s="293"/>
      <c r="HER9" s="293"/>
      <c r="HES9" s="293"/>
      <c r="HET9" s="293"/>
      <c r="HEU9" s="293"/>
      <c r="HEV9" s="293"/>
      <c r="HEW9" s="293"/>
      <c r="HEX9" s="293"/>
      <c r="HEY9" s="293"/>
      <c r="HEZ9" s="293"/>
      <c r="HFA9" s="293"/>
      <c r="HFB9" s="293"/>
      <c r="HFC9" s="293"/>
      <c r="HFD9" s="293"/>
      <c r="HFE9" s="293"/>
      <c r="HFF9" s="293"/>
      <c r="HFG9" s="293"/>
      <c r="HFH9" s="293"/>
      <c r="HFI9" s="293"/>
      <c r="HFJ9" s="293"/>
      <c r="HFK9" s="293"/>
      <c r="HFL9" s="293"/>
      <c r="HFM9" s="293"/>
      <c r="HFN9" s="293"/>
      <c r="HFO9" s="293"/>
      <c r="HFP9" s="293"/>
      <c r="HFQ9" s="293"/>
      <c r="HFR9" s="293"/>
      <c r="HFS9" s="293"/>
      <c r="HFT9" s="293"/>
      <c r="HFU9" s="293"/>
      <c r="HFV9" s="293"/>
      <c r="HFW9" s="293"/>
      <c r="HFX9" s="293"/>
      <c r="HFY9" s="293"/>
      <c r="HFZ9" s="293"/>
      <c r="HGA9" s="293"/>
      <c r="HGB9" s="293"/>
      <c r="HGC9" s="293"/>
      <c r="HGD9" s="293"/>
      <c r="HGE9" s="293"/>
      <c r="HGF9" s="293"/>
      <c r="HGG9" s="293"/>
      <c r="HGH9" s="293"/>
      <c r="HGI9" s="293"/>
      <c r="HGJ9" s="293"/>
      <c r="HGK9" s="293"/>
      <c r="HGL9" s="293"/>
      <c r="HGM9" s="293"/>
      <c r="HGN9" s="293"/>
      <c r="HGO9" s="293"/>
      <c r="HGP9" s="293"/>
      <c r="HGQ9" s="293"/>
      <c r="HGR9" s="293"/>
      <c r="HGS9" s="293"/>
      <c r="HGT9" s="293"/>
      <c r="HGU9" s="293"/>
      <c r="HGV9" s="293"/>
      <c r="HGW9" s="293"/>
      <c r="HGX9" s="293"/>
      <c r="HGY9" s="293"/>
      <c r="HGZ9" s="293"/>
      <c r="HHA9" s="293"/>
      <c r="HHB9" s="293"/>
      <c r="HHC9" s="293"/>
      <c r="HHD9" s="293"/>
      <c r="HHE9" s="293"/>
      <c r="HHF9" s="293"/>
      <c r="HHG9" s="293"/>
      <c r="HHH9" s="293"/>
      <c r="HHI9" s="293"/>
      <c r="HHJ9" s="293"/>
      <c r="HHK9" s="293"/>
      <c r="HHL9" s="293"/>
      <c r="HHM9" s="293"/>
      <c r="HHN9" s="293"/>
      <c r="HHO9" s="293"/>
      <c r="HHP9" s="293"/>
      <c r="HHQ9" s="293"/>
      <c r="HHR9" s="293"/>
      <c r="HHS9" s="293"/>
      <c r="HHT9" s="293"/>
      <c r="HHU9" s="293"/>
      <c r="HHV9" s="293"/>
      <c r="HHW9" s="293"/>
      <c r="HHX9" s="293"/>
      <c r="HHY9" s="293"/>
      <c r="HHZ9" s="293"/>
      <c r="HIA9" s="293"/>
      <c r="HIB9" s="293"/>
      <c r="HIC9" s="293"/>
      <c r="HID9" s="293"/>
      <c r="HIE9" s="293"/>
      <c r="HIF9" s="293"/>
      <c r="HIG9" s="293"/>
      <c r="HIH9" s="293"/>
      <c r="HII9" s="293"/>
      <c r="HIJ9" s="293"/>
      <c r="HIK9" s="293"/>
      <c r="HIL9" s="293"/>
      <c r="HIM9" s="293"/>
      <c r="HIN9" s="293"/>
      <c r="HIO9" s="293"/>
      <c r="HIP9" s="293"/>
      <c r="HIQ9" s="293"/>
      <c r="HIR9" s="293"/>
      <c r="HIS9" s="293"/>
      <c r="HIT9" s="293"/>
      <c r="HIU9" s="293"/>
      <c r="HIV9" s="293"/>
      <c r="HIW9" s="293"/>
      <c r="HIX9" s="293"/>
      <c r="HIY9" s="293"/>
      <c r="HIZ9" s="293"/>
      <c r="HJA9" s="293"/>
      <c r="HJB9" s="293"/>
      <c r="HJC9" s="293"/>
      <c r="HJD9" s="293"/>
      <c r="HJE9" s="293"/>
      <c r="HJF9" s="293"/>
      <c r="HJG9" s="293"/>
      <c r="HJH9" s="293"/>
      <c r="HJI9" s="293"/>
      <c r="HJJ9" s="293"/>
      <c r="HJK9" s="293"/>
      <c r="HJL9" s="293"/>
      <c r="HJM9" s="293"/>
      <c r="HJN9" s="293"/>
      <c r="HJO9" s="293"/>
      <c r="HJP9" s="293"/>
      <c r="HJQ9" s="293"/>
      <c r="HJR9" s="293"/>
      <c r="HJS9" s="293"/>
      <c r="HJT9" s="293"/>
      <c r="HJU9" s="293"/>
      <c r="HJV9" s="293"/>
      <c r="HJW9" s="293"/>
      <c r="HJX9" s="293"/>
      <c r="HJY9" s="293"/>
      <c r="HJZ9" s="293"/>
      <c r="HKA9" s="293"/>
      <c r="HKB9" s="293"/>
      <c r="HKC9" s="293"/>
      <c r="HKD9" s="293"/>
      <c r="HKE9" s="293"/>
      <c r="HKF9" s="293"/>
      <c r="HKG9" s="293"/>
      <c r="HKH9" s="293"/>
      <c r="HKI9" s="293"/>
      <c r="HKJ9" s="293"/>
      <c r="HKK9" s="293"/>
      <c r="HKL9" s="293"/>
      <c r="HKM9" s="293"/>
      <c r="HKN9" s="293"/>
      <c r="HKO9" s="293"/>
      <c r="HKP9" s="293"/>
      <c r="HKQ9" s="293"/>
      <c r="HKR9" s="293"/>
      <c r="HKS9" s="293"/>
      <c r="HKT9" s="293"/>
      <c r="HKU9" s="293"/>
      <c r="HKV9" s="293"/>
      <c r="HKW9" s="293"/>
      <c r="HKX9" s="293"/>
      <c r="HKY9" s="293"/>
      <c r="HKZ9" s="293"/>
      <c r="HLA9" s="293"/>
      <c r="HLB9" s="293"/>
      <c r="HLC9" s="293"/>
      <c r="HLD9" s="293"/>
      <c r="HLE9" s="293"/>
      <c r="HLF9" s="293"/>
      <c r="HLG9" s="293"/>
      <c r="HLH9" s="293"/>
      <c r="HLI9" s="293"/>
      <c r="HLJ9" s="293"/>
      <c r="HLK9" s="293"/>
      <c r="HLL9" s="293"/>
      <c r="HLM9" s="293"/>
      <c r="HLN9" s="293"/>
      <c r="HLO9" s="293"/>
      <c r="HLP9" s="293"/>
      <c r="HLQ9" s="293"/>
      <c r="HLR9" s="293"/>
      <c r="HLS9" s="293"/>
      <c r="HLT9" s="293"/>
      <c r="HLU9" s="293"/>
      <c r="HLV9" s="293"/>
      <c r="HLW9" s="293"/>
      <c r="HLX9" s="293"/>
      <c r="HLY9" s="293"/>
      <c r="HLZ9" s="293"/>
      <c r="HMA9" s="293"/>
      <c r="HMB9" s="293"/>
      <c r="HMC9" s="293"/>
      <c r="HMD9" s="293"/>
      <c r="HME9" s="293"/>
      <c r="HMF9" s="293"/>
      <c r="HMG9" s="293"/>
      <c r="HMH9" s="293"/>
      <c r="HMI9" s="293"/>
      <c r="HMJ9" s="293"/>
      <c r="HMK9" s="293"/>
      <c r="HML9" s="293"/>
      <c r="HMM9" s="293"/>
      <c r="HMN9" s="293"/>
      <c r="HMO9" s="293"/>
      <c r="HMP9" s="293"/>
      <c r="HMQ9" s="293"/>
      <c r="HMR9" s="293"/>
      <c r="HMS9" s="293"/>
      <c r="HMT9" s="293"/>
      <c r="HMU9" s="293"/>
      <c r="HMV9" s="293"/>
      <c r="HMW9" s="293"/>
      <c r="HMX9" s="293"/>
      <c r="HMY9" s="293"/>
      <c r="HMZ9" s="293"/>
      <c r="HNA9" s="293"/>
      <c r="HNB9" s="293"/>
      <c r="HNC9" s="293"/>
      <c r="HND9" s="293"/>
      <c r="HNE9" s="293"/>
      <c r="HNF9" s="293"/>
      <c r="HNG9" s="293"/>
      <c r="HNH9" s="293"/>
      <c r="HNI9" s="293"/>
      <c r="HNJ9" s="293"/>
      <c r="HNK9" s="293"/>
      <c r="HNL9" s="293"/>
      <c r="HNM9" s="293"/>
      <c r="HNN9" s="293"/>
      <c r="HNO9" s="293"/>
      <c r="HNP9" s="293"/>
      <c r="HNQ9" s="293"/>
      <c r="HNR9" s="293"/>
      <c r="HNS9" s="293"/>
      <c r="HNT9" s="293"/>
      <c r="HNU9" s="293"/>
      <c r="HNV9" s="293"/>
      <c r="HNW9" s="293"/>
      <c r="HNX9" s="293"/>
      <c r="HNY9" s="293"/>
      <c r="HNZ9" s="293"/>
      <c r="HOA9" s="293"/>
      <c r="HOB9" s="293"/>
      <c r="HOC9" s="293"/>
      <c r="HOD9" s="293"/>
      <c r="HOE9" s="293"/>
      <c r="HOF9" s="293"/>
      <c r="HOG9" s="293"/>
      <c r="HOH9" s="293"/>
      <c r="HOI9" s="293"/>
      <c r="HOJ9" s="293"/>
      <c r="HOK9" s="293"/>
      <c r="HOL9" s="293"/>
      <c r="HOM9" s="293"/>
      <c r="HON9" s="293"/>
      <c r="HOO9" s="293"/>
      <c r="HOP9" s="293"/>
      <c r="HOQ9" s="293"/>
      <c r="HOR9" s="293"/>
      <c r="HOS9" s="293"/>
      <c r="HOT9" s="293"/>
      <c r="HOU9" s="293"/>
      <c r="HOV9" s="293"/>
      <c r="HOW9" s="293"/>
      <c r="HOX9" s="293"/>
      <c r="HOY9" s="293"/>
      <c r="HOZ9" s="293"/>
      <c r="HPA9" s="293"/>
      <c r="HPB9" s="293"/>
      <c r="HPC9" s="293"/>
      <c r="HPD9" s="293"/>
      <c r="HPE9" s="293"/>
      <c r="HPF9" s="293"/>
      <c r="HPG9" s="293"/>
      <c r="HPH9" s="293"/>
      <c r="HPI9" s="293"/>
      <c r="HPJ9" s="293"/>
      <c r="HPK9" s="293"/>
      <c r="HPL9" s="293"/>
      <c r="HPM9" s="293"/>
      <c r="HPN9" s="293"/>
      <c r="HPO9" s="293"/>
      <c r="HPP9" s="293"/>
      <c r="HPQ9" s="293"/>
      <c r="HPR9" s="293"/>
      <c r="HPS9" s="293"/>
      <c r="HPT9" s="293"/>
      <c r="HPU9" s="293"/>
      <c r="HPV9" s="293"/>
      <c r="HPW9" s="293"/>
      <c r="HPX9" s="293"/>
      <c r="HPY9" s="293"/>
      <c r="HPZ9" s="293"/>
      <c r="HQA9" s="293"/>
      <c r="HQB9" s="293"/>
      <c r="HQC9" s="293"/>
      <c r="HQD9" s="293"/>
      <c r="HQE9" s="293"/>
      <c r="HQF9" s="293"/>
      <c r="HQG9" s="293"/>
      <c r="HQH9" s="293"/>
      <c r="HQI9" s="293"/>
      <c r="HQJ9" s="293"/>
      <c r="HQK9" s="293"/>
      <c r="HQL9" s="293"/>
      <c r="HQM9" s="293"/>
      <c r="HQN9" s="293"/>
      <c r="HQO9" s="293"/>
      <c r="HQP9" s="293"/>
      <c r="HQQ9" s="293"/>
      <c r="HQR9" s="293"/>
      <c r="HQS9" s="293"/>
      <c r="HQT9" s="293"/>
      <c r="HQU9" s="293"/>
      <c r="HQV9" s="293"/>
      <c r="HQW9" s="293"/>
      <c r="HQX9" s="293"/>
      <c r="HQY9" s="293"/>
      <c r="HQZ9" s="293"/>
      <c r="HRA9" s="293"/>
      <c r="HRB9" s="293"/>
      <c r="HRC9" s="293"/>
      <c r="HRD9" s="293"/>
      <c r="HRE9" s="293"/>
      <c r="HRF9" s="293"/>
      <c r="HRG9" s="293"/>
      <c r="HRH9" s="293"/>
      <c r="HRI9" s="293"/>
      <c r="HRJ9" s="293"/>
      <c r="HRK9" s="293"/>
      <c r="HRL9" s="293"/>
      <c r="HRM9" s="293"/>
      <c r="HRN9" s="293"/>
      <c r="HRO9" s="293"/>
      <c r="HRP9" s="293"/>
      <c r="HRQ9" s="293"/>
      <c r="HRR9" s="293"/>
      <c r="HRS9" s="293"/>
      <c r="HRT9" s="293"/>
      <c r="HRU9" s="293"/>
      <c r="HRV9" s="293"/>
      <c r="HRW9" s="293"/>
      <c r="HRX9" s="293"/>
      <c r="HRY9" s="293"/>
      <c r="HRZ9" s="293"/>
      <c r="HSA9" s="293"/>
      <c r="HSB9" s="293"/>
      <c r="HSC9" s="293"/>
      <c r="HSD9" s="293"/>
      <c r="HSE9" s="293"/>
      <c r="HSF9" s="293"/>
      <c r="HSG9" s="293"/>
      <c r="HSH9" s="293"/>
      <c r="HSI9" s="293"/>
      <c r="HSJ9" s="293"/>
      <c r="HSK9" s="293"/>
      <c r="HSL9" s="293"/>
      <c r="HSM9" s="293"/>
      <c r="HSN9" s="293"/>
      <c r="HSO9" s="293"/>
      <c r="HSP9" s="293"/>
      <c r="HSQ9" s="293"/>
      <c r="HSR9" s="293"/>
      <c r="HSS9" s="293"/>
      <c r="HST9" s="293"/>
      <c r="HSU9" s="293"/>
      <c r="HSV9" s="293"/>
      <c r="HSW9" s="293"/>
      <c r="HSX9" s="293"/>
      <c r="HSY9" s="293"/>
      <c r="HSZ9" s="293"/>
      <c r="HTA9" s="293"/>
      <c r="HTB9" s="293"/>
      <c r="HTC9" s="293"/>
      <c r="HTD9" s="293"/>
      <c r="HTE9" s="293"/>
      <c r="HTF9" s="293"/>
      <c r="HTG9" s="293"/>
      <c r="HTH9" s="293"/>
      <c r="HTI9" s="293"/>
      <c r="HTJ9" s="293"/>
      <c r="HTK9" s="293"/>
      <c r="HTL9" s="293"/>
      <c r="HTM9" s="293"/>
      <c r="HTN9" s="293"/>
      <c r="HTO9" s="293"/>
      <c r="HTP9" s="293"/>
      <c r="HTQ9" s="293"/>
      <c r="HTR9" s="293"/>
      <c r="HTS9" s="293"/>
      <c r="HTT9" s="293"/>
      <c r="HTU9" s="293"/>
      <c r="HTV9" s="293"/>
      <c r="HTW9" s="293"/>
      <c r="HTX9" s="293"/>
      <c r="HTY9" s="293"/>
      <c r="HTZ9" s="293"/>
      <c r="HUA9" s="293"/>
      <c r="HUB9" s="293"/>
      <c r="HUC9" s="293"/>
      <c r="HUD9" s="293"/>
      <c r="HUE9" s="293"/>
      <c r="HUF9" s="293"/>
      <c r="HUG9" s="293"/>
      <c r="HUH9" s="293"/>
      <c r="HUI9" s="293"/>
      <c r="HUJ9" s="293"/>
      <c r="HUK9" s="293"/>
      <c r="HUL9" s="293"/>
      <c r="HUM9" s="293"/>
      <c r="HUN9" s="293"/>
      <c r="HUO9" s="293"/>
      <c r="HUP9" s="293"/>
      <c r="HUQ9" s="293"/>
      <c r="HUR9" s="293"/>
      <c r="HUS9" s="293"/>
      <c r="HUT9" s="293"/>
      <c r="HUU9" s="293"/>
      <c r="HUV9" s="293"/>
      <c r="HUW9" s="293"/>
      <c r="HUX9" s="293"/>
      <c r="HUY9" s="293"/>
      <c r="HUZ9" s="293"/>
      <c r="HVA9" s="293"/>
      <c r="HVB9" s="293"/>
      <c r="HVC9" s="293"/>
      <c r="HVD9" s="293"/>
      <c r="HVE9" s="293"/>
      <c r="HVF9" s="293"/>
      <c r="HVG9" s="293"/>
      <c r="HVH9" s="293"/>
      <c r="HVI9" s="293"/>
      <c r="HVJ9" s="293"/>
      <c r="HVK9" s="293"/>
      <c r="HVL9" s="293"/>
      <c r="HVM9" s="293"/>
      <c r="HVN9" s="293"/>
      <c r="HVO9" s="293"/>
      <c r="HVP9" s="293"/>
      <c r="HVQ9" s="293"/>
      <c r="HVR9" s="293"/>
      <c r="HVS9" s="293"/>
      <c r="HVT9" s="293"/>
      <c r="HVU9" s="293"/>
      <c r="HVV9" s="293"/>
      <c r="HVW9" s="293"/>
      <c r="HVX9" s="293"/>
      <c r="HVY9" s="293"/>
      <c r="HVZ9" s="293"/>
      <c r="HWA9" s="293"/>
      <c r="HWB9" s="293"/>
      <c r="HWC9" s="293"/>
      <c r="HWD9" s="293"/>
      <c r="HWE9" s="293"/>
      <c r="HWF9" s="293"/>
      <c r="HWG9" s="293"/>
      <c r="HWH9" s="293"/>
      <c r="HWI9" s="293"/>
      <c r="HWJ9" s="293"/>
      <c r="HWK9" s="293"/>
      <c r="HWL9" s="293"/>
      <c r="HWM9" s="293"/>
      <c r="HWN9" s="293"/>
      <c r="HWO9" s="293"/>
      <c r="HWP9" s="293"/>
      <c r="HWQ9" s="293"/>
      <c r="HWR9" s="293"/>
      <c r="HWS9" s="293"/>
      <c r="HWT9" s="293"/>
      <c r="HWU9" s="293"/>
      <c r="HWV9" s="293"/>
      <c r="HWW9" s="293"/>
      <c r="HWX9" s="293"/>
      <c r="HWY9" s="293"/>
      <c r="HWZ9" s="293"/>
      <c r="HXA9" s="293"/>
      <c r="HXB9" s="293"/>
      <c r="HXC9" s="293"/>
      <c r="HXD9" s="293"/>
      <c r="HXE9" s="293"/>
      <c r="HXF9" s="293"/>
      <c r="HXG9" s="293"/>
      <c r="HXH9" s="293"/>
      <c r="HXI9" s="293"/>
      <c r="HXJ9" s="293"/>
      <c r="HXK9" s="293"/>
      <c r="HXL9" s="293"/>
      <c r="HXM9" s="293"/>
      <c r="HXN9" s="293"/>
      <c r="HXO9" s="293"/>
      <c r="HXP9" s="293"/>
      <c r="HXQ9" s="293"/>
      <c r="HXR9" s="293"/>
      <c r="HXS9" s="293"/>
      <c r="HXT9" s="293"/>
      <c r="HXU9" s="293"/>
      <c r="HXV9" s="293"/>
      <c r="HXW9" s="293"/>
      <c r="HXX9" s="293"/>
      <c r="HXY9" s="293"/>
      <c r="HXZ9" s="293"/>
      <c r="HYA9" s="293"/>
      <c r="HYB9" s="293"/>
      <c r="HYC9" s="293"/>
      <c r="HYD9" s="293"/>
      <c r="HYE9" s="293"/>
      <c r="HYF9" s="293"/>
      <c r="HYG9" s="293"/>
      <c r="HYH9" s="293"/>
      <c r="HYI9" s="293"/>
      <c r="HYJ9" s="293"/>
      <c r="HYK9" s="293"/>
      <c r="HYL9" s="293"/>
      <c r="HYM9" s="293"/>
      <c r="HYN9" s="293"/>
      <c r="HYO9" s="293"/>
      <c r="HYP9" s="293"/>
      <c r="HYQ9" s="293"/>
      <c r="HYR9" s="293"/>
      <c r="HYS9" s="293"/>
      <c r="HYT9" s="293"/>
      <c r="HYU9" s="293"/>
      <c r="HYV9" s="293"/>
      <c r="HYW9" s="293"/>
      <c r="HYX9" s="293"/>
      <c r="HYY9" s="293"/>
      <c r="HYZ9" s="293"/>
      <c r="HZA9" s="293"/>
      <c r="HZB9" s="293"/>
      <c r="HZC9" s="293"/>
      <c r="HZD9" s="293"/>
      <c r="HZE9" s="293"/>
      <c r="HZF9" s="293"/>
      <c r="HZG9" s="293"/>
      <c r="HZH9" s="293"/>
      <c r="HZI9" s="293"/>
      <c r="HZJ9" s="293"/>
      <c r="HZK9" s="293"/>
      <c r="HZL9" s="293"/>
      <c r="HZM9" s="293"/>
      <c r="HZN9" s="293"/>
      <c r="HZO9" s="293"/>
      <c r="HZP9" s="293"/>
      <c r="HZQ9" s="293"/>
      <c r="HZR9" s="293"/>
      <c r="HZS9" s="293"/>
      <c r="HZT9" s="293"/>
      <c r="HZU9" s="293"/>
      <c r="HZV9" s="293"/>
      <c r="HZW9" s="293"/>
      <c r="HZX9" s="293"/>
      <c r="HZY9" s="293"/>
      <c r="HZZ9" s="293"/>
      <c r="IAA9" s="293"/>
      <c r="IAB9" s="293"/>
      <c r="IAC9" s="293"/>
      <c r="IAD9" s="293"/>
      <c r="IAE9" s="293"/>
      <c r="IAF9" s="293"/>
      <c r="IAG9" s="293"/>
      <c r="IAH9" s="293"/>
      <c r="IAI9" s="293"/>
      <c r="IAJ9" s="293"/>
      <c r="IAK9" s="293"/>
      <c r="IAL9" s="293"/>
      <c r="IAM9" s="293"/>
      <c r="IAN9" s="293"/>
      <c r="IAO9" s="293"/>
      <c r="IAP9" s="293"/>
      <c r="IAQ9" s="293"/>
      <c r="IAR9" s="293"/>
      <c r="IAS9" s="293"/>
      <c r="IAT9" s="293"/>
      <c r="IAU9" s="293"/>
      <c r="IAV9" s="293"/>
      <c r="IAW9" s="293"/>
      <c r="IAX9" s="293"/>
      <c r="IAY9" s="293"/>
      <c r="IAZ9" s="293"/>
      <c r="IBA9" s="293"/>
      <c r="IBB9" s="293"/>
      <c r="IBC9" s="293"/>
      <c r="IBD9" s="293"/>
      <c r="IBE9" s="293"/>
      <c r="IBF9" s="293"/>
      <c r="IBG9" s="293"/>
      <c r="IBH9" s="293"/>
      <c r="IBI9" s="293"/>
      <c r="IBJ9" s="293"/>
      <c r="IBK9" s="293"/>
      <c r="IBL9" s="293"/>
      <c r="IBM9" s="293"/>
      <c r="IBN9" s="293"/>
      <c r="IBO9" s="293"/>
      <c r="IBP9" s="293"/>
      <c r="IBQ9" s="293"/>
      <c r="IBR9" s="293"/>
      <c r="IBS9" s="293"/>
      <c r="IBT9" s="293"/>
      <c r="IBU9" s="293"/>
      <c r="IBV9" s="293"/>
      <c r="IBW9" s="293"/>
      <c r="IBX9" s="293"/>
      <c r="IBY9" s="293"/>
      <c r="IBZ9" s="293"/>
      <c r="ICA9" s="293"/>
      <c r="ICB9" s="293"/>
      <c r="ICC9" s="293"/>
      <c r="ICD9" s="293"/>
      <c r="ICE9" s="293"/>
      <c r="ICF9" s="293"/>
      <c r="ICG9" s="293"/>
      <c r="ICH9" s="293"/>
      <c r="ICI9" s="293"/>
      <c r="ICJ9" s="293"/>
      <c r="ICK9" s="293"/>
      <c r="ICL9" s="293"/>
      <c r="ICM9" s="293"/>
      <c r="ICN9" s="293"/>
      <c r="ICO9" s="293"/>
      <c r="ICP9" s="293"/>
      <c r="ICQ9" s="293"/>
      <c r="ICR9" s="293"/>
      <c r="ICS9" s="293"/>
      <c r="ICT9" s="293"/>
      <c r="ICU9" s="293"/>
      <c r="ICV9" s="293"/>
      <c r="ICW9" s="293"/>
      <c r="ICX9" s="293"/>
      <c r="ICY9" s="293"/>
      <c r="ICZ9" s="293"/>
      <c r="IDA9" s="293"/>
      <c r="IDB9" s="293"/>
      <c r="IDC9" s="293"/>
      <c r="IDD9" s="293"/>
      <c r="IDE9" s="293"/>
      <c r="IDF9" s="293"/>
      <c r="IDG9" s="293"/>
      <c r="IDH9" s="293"/>
      <c r="IDI9" s="293"/>
      <c r="IDJ9" s="293"/>
      <c r="IDK9" s="293"/>
      <c r="IDL9" s="293"/>
      <c r="IDM9" s="293"/>
      <c r="IDN9" s="293"/>
      <c r="IDO9" s="293"/>
      <c r="IDP9" s="293"/>
      <c r="IDQ9" s="293"/>
      <c r="IDR9" s="293"/>
      <c r="IDS9" s="293"/>
      <c r="IDT9" s="293"/>
      <c r="IDU9" s="293"/>
      <c r="IDV9" s="293"/>
      <c r="IDW9" s="293"/>
      <c r="IDX9" s="293"/>
      <c r="IDY9" s="293"/>
      <c r="IDZ9" s="293"/>
      <c r="IEA9" s="293"/>
      <c r="IEB9" s="293"/>
      <c r="IEC9" s="293"/>
      <c r="IED9" s="293"/>
      <c r="IEE9" s="293"/>
      <c r="IEF9" s="293"/>
      <c r="IEG9" s="293"/>
      <c r="IEH9" s="293"/>
      <c r="IEI9" s="293"/>
      <c r="IEJ9" s="293"/>
      <c r="IEK9" s="293"/>
      <c r="IEL9" s="293"/>
      <c r="IEM9" s="293"/>
      <c r="IEN9" s="293"/>
      <c r="IEO9" s="293"/>
      <c r="IEP9" s="293"/>
      <c r="IEQ9" s="293"/>
      <c r="IER9" s="293"/>
      <c r="IES9" s="293"/>
      <c r="IET9" s="293"/>
      <c r="IEU9" s="293"/>
      <c r="IEV9" s="293"/>
      <c r="IEW9" s="293"/>
      <c r="IEX9" s="293"/>
      <c r="IEY9" s="293"/>
      <c r="IEZ9" s="293"/>
      <c r="IFA9" s="293"/>
      <c r="IFB9" s="293"/>
      <c r="IFC9" s="293"/>
      <c r="IFD9" s="293"/>
      <c r="IFE9" s="293"/>
      <c r="IFF9" s="293"/>
      <c r="IFG9" s="293"/>
      <c r="IFH9" s="293"/>
      <c r="IFI9" s="293"/>
      <c r="IFJ9" s="293"/>
      <c r="IFK9" s="293"/>
      <c r="IFL9" s="293"/>
      <c r="IFM9" s="293"/>
      <c r="IFN9" s="293"/>
      <c r="IFO9" s="293"/>
      <c r="IFP9" s="293"/>
      <c r="IFQ9" s="293"/>
      <c r="IFR9" s="293"/>
      <c r="IFS9" s="293"/>
      <c r="IFT9" s="293"/>
      <c r="IFU9" s="293"/>
      <c r="IFV9" s="293"/>
      <c r="IFW9" s="293"/>
      <c r="IFX9" s="293"/>
      <c r="IFY9" s="293"/>
      <c r="IFZ9" s="293"/>
      <c r="IGA9" s="293"/>
      <c r="IGB9" s="293"/>
      <c r="IGC9" s="293"/>
      <c r="IGD9" s="293"/>
      <c r="IGE9" s="293"/>
      <c r="IGF9" s="293"/>
      <c r="IGG9" s="293"/>
      <c r="IGH9" s="293"/>
      <c r="IGI9" s="293"/>
      <c r="IGJ9" s="293"/>
      <c r="IGK9" s="293"/>
      <c r="IGL9" s="293"/>
      <c r="IGM9" s="293"/>
      <c r="IGN9" s="293"/>
      <c r="IGO9" s="293"/>
      <c r="IGP9" s="293"/>
      <c r="IGQ9" s="293"/>
      <c r="IGR9" s="293"/>
      <c r="IGS9" s="293"/>
      <c r="IGT9" s="293"/>
      <c r="IGU9" s="293"/>
      <c r="IGV9" s="293"/>
      <c r="IGW9" s="293"/>
      <c r="IGX9" s="293"/>
      <c r="IGY9" s="293"/>
      <c r="IGZ9" s="293"/>
      <c r="IHA9" s="293"/>
      <c r="IHB9" s="293"/>
      <c r="IHC9" s="293"/>
      <c r="IHD9" s="293"/>
      <c r="IHE9" s="293"/>
      <c r="IHF9" s="293"/>
      <c r="IHG9" s="293"/>
      <c r="IHH9" s="293"/>
      <c r="IHI9" s="293"/>
      <c r="IHJ9" s="293"/>
      <c r="IHK9" s="293"/>
      <c r="IHL9" s="293"/>
      <c r="IHM9" s="293"/>
      <c r="IHN9" s="293"/>
      <c r="IHO9" s="293"/>
      <c r="IHP9" s="293"/>
      <c r="IHQ9" s="293"/>
      <c r="IHR9" s="293"/>
      <c r="IHS9" s="293"/>
      <c r="IHT9" s="293"/>
      <c r="IHU9" s="293"/>
      <c r="IHV9" s="293"/>
      <c r="IHW9" s="293"/>
      <c r="IHX9" s="293"/>
      <c r="IHY9" s="293"/>
      <c r="IHZ9" s="293"/>
      <c r="IIA9" s="293"/>
      <c r="IIB9" s="293"/>
      <c r="IIC9" s="293"/>
      <c r="IID9" s="293"/>
      <c r="IIE9" s="293"/>
      <c r="IIF9" s="293"/>
      <c r="IIG9" s="293"/>
      <c r="IIH9" s="293"/>
      <c r="III9" s="293"/>
      <c r="IIJ9" s="293"/>
      <c r="IIK9" s="293"/>
      <c r="IIL9" s="293"/>
      <c r="IIM9" s="293"/>
      <c r="IIN9" s="293"/>
      <c r="IIO9" s="293"/>
      <c r="IIP9" s="293"/>
      <c r="IIQ9" s="293"/>
      <c r="IIR9" s="293"/>
      <c r="IIS9" s="293"/>
      <c r="IIT9" s="293"/>
      <c r="IIU9" s="293"/>
      <c r="IIV9" s="293"/>
      <c r="IIW9" s="293"/>
      <c r="IIX9" s="293"/>
      <c r="IIY9" s="293"/>
      <c r="IIZ9" s="293"/>
      <c r="IJA9" s="293"/>
      <c r="IJB9" s="293"/>
      <c r="IJC9" s="293"/>
      <c r="IJD9" s="293"/>
      <c r="IJE9" s="293"/>
      <c r="IJF9" s="293"/>
      <c r="IJG9" s="293"/>
      <c r="IJH9" s="293"/>
      <c r="IJI9" s="293"/>
      <c r="IJJ9" s="293"/>
      <c r="IJK9" s="293"/>
      <c r="IJL9" s="293"/>
      <c r="IJM9" s="293"/>
      <c r="IJN9" s="293"/>
      <c r="IJO9" s="293"/>
      <c r="IJP9" s="293"/>
      <c r="IJQ9" s="293"/>
      <c r="IJR9" s="293"/>
      <c r="IJS9" s="293"/>
      <c r="IJT9" s="293"/>
      <c r="IJU9" s="293"/>
      <c r="IJV9" s="293"/>
      <c r="IJW9" s="293"/>
      <c r="IJX9" s="293"/>
      <c r="IJY9" s="293"/>
      <c r="IJZ9" s="293"/>
      <c r="IKA9" s="293"/>
      <c r="IKB9" s="293"/>
      <c r="IKC9" s="293"/>
      <c r="IKD9" s="293"/>
      <c r="IKE9" s="293"/>
      <c r="IKF9" s="293"/>
      <c r="IKG9" s="293"/>
      <c r="IKH9" s="293"/>
      <c r="IKI9" s="293"/>
      <c r="IKJ9" s="293"/>
      <c r="IKK9" s="293"/>
      <c r="IKL9" s="293"/>
      <c r="IKM9" s="293"/>
      <c r="IKN9" s="293"/>
      <c r="IKO9" s="293"/>
      <c r="IKP9" s="293"/>
      <c r="IKQ9" s="293"/>
      <c r="IKR9" s="293"/>
      <c r="IKS9" s="293"/>
      <c r="IKT9" s="293"/>
      <c r="IKU9" s="293"/>
      <c r="IKV9" s="293"/>
      <c r="IKW9" s="293"/>
      <c r="IKX9" s="293"/>
      <c r="IKY9" s="293"/>
      <c r="IKZ9" s="293"/>
      <c r="ILA9" s="293"/>
      <c r="ILB9" s="293"/>
      <c r="ILC9" s="293"/>
      <c r="ILD9" s="293"/>
      <c r="ILE9" s="293"/>
      <c r="ILF9" s="293"/>
      <c r="ILG9" s="293"/>
      <c r="ILH9" s="293"/>
      <c r="ILI9" s="293"/>
      <c r="ILJ9" s="293"/>
      <c r="ILK9" s="293"/>
      <c r="ILL9" s="293"/>
      <c r="ILM9" s="293"/>
      <c r="ILN9" s="293"/>
      <c r="ILO9" s="293"/>
      <c r="ILP9" s="293"/>
      <c r="ILQ9" s="293"/>
      <c r="ILR9" s="293"/>
      <c r="ILS9" s="293"/>
      <c r="ILT9" s="293"/>
      <c r="ILU9" s="293"/>
      <c r="ILV9" s="293"/>
      <c r="ILW9" s="293"/>
      <c r="ILX9" s="293"/>
      <c r="ILY9" s="293"/>
      <c r="ILZ9" s="293"/>
      <c r="IMA9" s="293"/>
      <c r="IMB9" s="293"/>
      <c r="IMC9" s="293"/>
      <c r="IMD9" s="293"/>
      <c r="IME9" s="293"/>
      <c r="IMF9" s="293"/>
      <c r="IMG9" s="293"/>
      <c r="IMH9" s="293"/>
      <c r="IMI9" s="293"/>
      <c r="IMJ9" s="293"/>
      <c r="IMK9" s="293"/>
      <c r="IML9" s="293"/>
      <c r="IMM9" s="293"/>
      <c r="IMN9" s="293"/>
      <c r="IMO9" s="293"/>
      <c r="IMP9" s="293"/>
      <c r="IMQ9" s="293"/>
      <c r="IMR9" s="293"/>
      <c r="IMS9" s="293"/>
      <c r="IMT9" s="293"/>
      <c r="IMU9" s="293"/>
      <c r="IMV9" s="293"/>
      <c r="IMW9" s="293"/>
      <c r="IMX9" s="293"/>
      <c r="IMY9" s="293"/>
      <c r="IMZ9" s="293"/>
      <c r="INA9" s="293"/>
      <c r="INB9" s="293"/>
      <c r="INC9" s="293"/>
      <c r="IND9" s="293"/>
      <c r="INE9" s="293"/>
      <c r="INF9" s="293"/>
      <c r="ING9" s="293"/>
      <c r="INH9" s="293"/>
      <c r="INI9" s="293"/>
      <c r="INJ9" s="293"/>
      <c r="INK9" s="293"/>
      <c r="INL9" s="293"/>
      <c r="INM9" s="293"/>
      <c r="INN9" s="293"/>
      <c r="INO9" s="293"/>
      <c r="INP9" s="293"/>
      <c r="INQ9" s="293"/>
      <c r="INR9" s="293"/>
      <c r="INS9" s="293"/>
      <c r="INT9" s="293"/>
      <c r="INU9" s="293"/>
      <c r="INV9" s="293"/>
      <c r="INW9" s="293"/>
      <c r="INX9" s="293"/>
      <c r="INY9" s="293"/>
      <c r="INZ9" s="293"/>
      <c r="IOA9" s="293"/>
      <c r="IOB9" s="293"/>
      <c r="IOC9" s="293"/>
      <c r="IOD9" s="293"/>
      <c r="IOE9" s="293"/>
      <c r="IOF9" s="293"/>
      <c r="IOG9" s="293"/>
      <c r="IOH9" s="293"/>
      <c r="IOI9" s="293"/>
      <c r="IOJ9" s="293"/>
      <c r="IOK9" s="293"/>
      <c r="IOL9" s="293"/>
      <c r="IOM9" s="293"/>
      <c r="ION9" s="293"/>
      <c r="IOO9" s="293"/>
      <c r="IOP9" s="293"/>
      <c r="IOQ9" s="293"/>
      <c r="IOR9" s="293"/>
      <c r="IOS9" s="293"/>
      <c r="IOT9" s="293"/>
      <c r="IOU9" s="293"/>
      <c r="IOV9" s="293"/>
      <c r="IOW9" s="293"/>
      <c r="IOX9" s="293"/>
      <c r="IOY9" s="293"/>
      <c r="IOZ9" s="293"/>
      <c r="IPA9" s="293"/>
      <c r="IPB9" s="293"/>
      <c r="IPC9" s="293"/>
      <c r="IPD9" s="293"/>
      <c r="IPE9" s="293"/>
      <c r="IPF9" s="293"/>
      <c r="IPG9" s="293"/>
      <c r="IPH9" s="293"/>
      <c r="IPI9" s="293"/>
      <c r="IPJ9" s="293"/>
      <c r="IPK9" s="293"/>
      <c r="IPL9" s="293"/>
      <c r="IPM9" s="293"/>
      <c r="IPN9" s="293"/>
      <c r="IPO9" s="293"/>
      <c r="IPP9" s="293"/>
      <c r="IPQ9" s="293"/>
      <c r="IPR9" s="293"/>
      <c r="IPS9" s="293"/>
      <c r="IPT9" s="293"/>
      <c r="IPU9" s="293"/>
      <c r="IPV9" s="293"/>
      <c r="IPW9" s="293"/>
      <c r="IPX9" s="293"/>
      <c r="IPY9" s="293"/>
      <c r="IPZ9" s="293"/>
      <c r="IQA9" s="293"/>
      <c r="IQB9" s="293"/>
      <c r="IQC9" s="293"/>
      <c r="IQD9" s="293"/>
      <c r="IQE9" s="293"/>
      <c r="IQF9" s="293"/>
      <c r="IQG9" s="293"/>
      <c r="IQH9" s="293"/>
      <c r="IQI9" s="293"/>
      <c r="IQJ9" s="293"/>
      <c r="IQK9" s="293"/>
      <c r="IQL9" s="293"/>
      <c r="IQM9" s="293"/>
      <c r="IQN9" s="293"/>
      <c r="IQO9" s="293"/>
      <c r="IQP9" s="293"/>
      <c r="IQQ9" s="293"/>
      <c r="IQR9" s="293"/>
      <c r="IQS9" s="293"/>
      <c r="IQT9" s="293"/>
      <c r="IQU9" s="293"/>
      <c r="IQV9" s="293"/>
      <c r="IQW9" s="293"/>
      <c r="IQX9" s="293"/>
      <c r="IQY9" s="293"/>
      <c r="IQZ9" s="293"/>
      <c r="IRA9" s="293"/>
      <c r="IRB9" s="293"/>
      <c r="IRC9" s="293"/>
      <c r="IRD9" s="293"/>
      <c r="IRE9" s="293"/>
      <c r="IRF9" s="293"/>
      <c r="IRG9" s="293"/>
      <c r="IRH9" s="293"/>
      <c r="IRI9" s="293"/>
      <c r="IRJ9" s="293"/>
      <c r="IRK9" s="293"/>
      <c r="IRL9" s="293"/>
      <c r="IRM9" s="293"/>
      <c r="IRN9" s="293"/>
      <c r="IRO9" s="293"/>
      <c r="IRP9" s="293"/>
      <c r="IRQ9" s="293"/>
      <c r="IRR9" s="293"/>
      <c r="IRS9" s="293"/>
      <c r="IRT9" s="293"/>
      <c r="IRU9" s="293"/>
      <c r="IRV9" s="293"/>
      <c r="IRW9" s="293"/>
      <c r="IRX9" s="293"/>
      <c r="IRY9" s="293"/>
      <c r="IRZ9" s="293"/>
      <c r="ISA9" s="293"/>
      <c r="ISB9" s="293"/>
      <c r="ISC9" s="293"/>
      <c r="ISD9" s="293"/>
      <c r="ISE9" s="293"/>
      <c r="ISF9" s="293"/>
      <c r="ISG9" s="293"/>
      <c r="ISH9" s="293"/>
      <c r="ISI9" s="293"/>
      <c r="ISJ9" s="293"/>
      <c r="ISK9" s="293"/>
      <c r="ISL9" s="293"/>
      <c r="ISM9" s="293"/>
      <c r="ISN9" s="293"/>
      <c r="ISO9" s="293"/>
      <c r="ISP9" s="293"/>
      <c r="ISQ9" s="293"/>
      <c r="ISR9" s="293"/>
      <c r="ISS9" s="293"/>
      <c r="IST9" s="293"/>
      <c r="ISU9" s="293"/>
      <c r="ISV9" s="293"/>
      <c r="ISW9" s="293"/>
      <c r="ISX9" s="293"/>
      <c r="ISY9" s="293"/>
      <c r="ISZ9" s="293"/>
      <c r="ITA9" s="293"/>
      <c r="ITB9" s="293"/>
      <c r="ITC9" s="293"/>
      <c r="ITD9" s="293"/>
      <c r="ITE9" s="293"/>
      <c r="ITF9" s="293"/>
      <c r="ITG9" s="293"/>
      <c r="ITH9" s="293"/>
      <c r="ITI9" s="293"/>
      <c r="ITJ9" s="293"/>
      <c r="ITK9" s="293"/>
      <c r="ITL9" s="293"/>
      <c r="ITM9" s="293"/>
      <c r="ITN9" s="293"/>
      <c r="ITO9" s="293"/>
      <c r="ITP9" s="293"/>
      <c r="ITQ9" s="293"/>
      <c r="ITR9" s="293"/>
      <c r="ITS9" s="293"/>
      <c r="ITT9" s="293"/>
      <c r="ITU9" s="293"/>
      <c r="ITV9" s="293"/>
      <c r="ITW9" s="293"/>
      <c r="ITX9" s="293"/>
      <c r="ITY9" s="293"/>
      <c r="ITZ9" s="293"/>
      <c r="IUA9" s="293"/>
      <c r="IUB9" s="293"/>
      <c r="IUC9" s="293"/>
      <c r="IUD9" s="293"/>
      <c r="IUE9" s="293"/>
      <c r="IUF9" s="293"/>
      <c r="IUG9" s="293"/>
      <c r="IUH9" s="293"/>
      <c r="IUI9" s="293"/>
      <c r="IUJ9" s="293"/>
      <c r="IUK9" s="293"/>
      <c r="IUL9" s="293"/>
      <c r="IUM9" s="293"/>
      <c r="IUN9" s="293"/>
      <c r="IUO9" s="293"/>
      <c r="IUP9" s="293"/>
      <c r="IUQ9" s="293"/>
      <c r="IUR9" s="293"/>
      <c r="IUS9" s="293"/>
      <c r="IUT9" s="293"/>
      <c r="IUU9" s="293"/>
      <c r="IUV9" s="293"/>
      <c r="IUW9" s="293"/>
      <c r="IUX9" s="293"/>
      <c r="IUY9" s="293"/>
      <c r="IUZ9" s="293"/>
      <c r="IVA9" s="293"/>
      <c r="IVB9" s="293"/>
      <c r="IVC9" s="293"/>
      <c r="IVD9" s="293"/>
      <c r="IVE9" s="293"/>
      <c r="IVF9" s="293"/>
      <c r="IVG9" s="293"/>
      <c r="IVH9" s="293"/>
      <c r="IVI9" s="293"/>
      <c r="IVJ9" s="293"/>
      <c r="IVK9" s="293"/>
      <c r="IVL9" s="293"/>
      <c r="IVM9" s="293"/>
      <c r="IVN9" s="293"/>
      <c r="IVO9" s="293"/>
      <c r="IVP9" s="293"/>
      <c r="IVQ9" s="293"/>
      <c r="IVR9" s="293"/>
      <c r="IVS9" s="293"/>
      <c r="IVT9" s="293"/>
      <c r="IVU9" s="293"/>
      <c r="IVV9" s="293"/>
      <c r="IVW9" s="293"/>
      <c r="IVX9" s="293"/>
      <c r="IVY9" s="293"/>
      <c r="IVZ9" s="293"/>
      <c r="IWA9" s="293"/>
      <c r="IWB9" s="293"/>
      <c r="IWC9" s="293"/>
      <c r="IWD9" s="293"/>
      <c r="IWE9" s="293"/>
      <c r="IWF9" s="293"/>
      <c r="IWG9" s="293"/>
      <c r="IWH9" s="293"/>
      <c r="IWI9" s="293"/>
      <c r="IWJ9" s="293"/>
      <c r="IWK9" s="293"/>
      <c r="IWL9" s="293"/>
      <c r="IWM9" s="293"/>
      <c r="IWN9" s="293"/>
      <c r="IWO9" s="293"/>
      <c r="IWP9" s="293"/>
      <c r="IWQ9" s="293"/>
      <c r="IWR9" s="293"/>
      <c r="IWS9" s="293"/>
      <c r="IWT9" s="293"/>
      <c r="IWU9" s="293"/>
      <c r="IWV9" s="293"/>
      <c r="IWW9" s="293"/>
      <c r="IWX9" s="293"/>
      <c r="IWY9" s="293"/>
      <c r="IWZ9" s="293"/>
      <c r="IXA9" s="293"/>
      <c r="IXB9" s="293"/>
      <c r="IXC9" s="293"/>
      <c r="IXD9" s="293"/>
      <c r="IXE9" s="293"/>
      <c r="IXF9" s="293"/>
      <c r="IXG9" s="293"/>
      <c r="IXH9" s="293"/>
      <c r="IXI9" s="293"/>
      <c r="IXJ9" s="293"/>
      <c r="IXK9" s="293"/>
      <c r="IXL9" s="293"/>
      <c r="IXM9" s="293"/>
      <c r="IXN9" s="293"/>
      <c r="IXO9" s="293"/>
      <c r="IXP9" s="293"/>
      <c r="IXQ9" s="293"/>
      <c r="IXR9" s="293"/>
      <c r="IXS9" s="293"/>
      <c r="IXT9" s="293"/>
      <c r="IXU9" s="293"/>
      <c r="IXV9" s="293"/>
      <c r="IXW9" s="293"/>
      <c r="IXX9" s="293"/>
      <c r="IXY9" s="293"/>
      <c r="IXZ9" s="293"/>
      <c r="IYA9" s="293"/>
      <c r="IYB9" s="293"/>
      <c r="IYC9" s="293"/>
      <c r="IYD9" s="293"/>
      <c r="IYE9" s="293"/>
      <c r="IYF9" s="293"/>
      <c r="IYG9" s="293"/>
      <c r="IYH9" s="293"/>
      <c r="IYI9" s="293"/>
      <c r="IYJ9" s="293"/>
      <c r="IYK9" s="293"/>
      <c r="IYL9" s="293"/>
      <c r="IYM9" s="293"/>
      <c r="IYN9" s="293"/>
      <c r="IYO9" s="293"/>
      <c r="IYP9" s="293"/>
      <c r="IYQ9" s="293"/>
      <c r="IYR9" s="293"/>
      <c r="IYS9" s="293"/>
      <c r="IYT9" s="293"/>
      <c r="IYU9" s="293"/>
      <c r="IYV9" s="293"/>
      <c r="IYW9" s="293"/>
      <c r="IYX9" s="293"/>
      <c r="IYY9" s="293"/>
      <c r="IYZ9" s="293"/>
      <c r="IZA9" s="293"/>
      <c r="IZB9" s="293"/>
      <c r="IZC9" s="293"/>
      <c r="IZD9" s="293"/>
      <c r="IZE9" s="293"/>
      <c r="IZF9" s="293"/>
      <c r="IZG9" s="293"/>
      <c r="IZH9" s="293"/>
      <c r="IZI9" s="293"/>
      <c r="IZJ9" s="293"/>
      <c r="IZK9" s="293"/>
      <c r="IZL9" s="293"/>
      <c r="IZM9" s="293"/>
      <c r="IZN9" s="293"/>
      <c r="IZO9" s="293"/>
      <c r="IZP9" s="293"/>
      <c r="IZQ9" s="293"/>
      <c r="IZR9" s="293"/>
      <c r="IZS9" s="293"/>
      <c r="IZT9" s="293"/>
      <c r="IZU9" s="293"/>
      <c r="IZV9" s="293"/>
      <c r="IZW9" s="293"/>
      <c r="IZX9" s="293"/>
      <c r="IZY9" s="293"/>
      <c r="IZZ9" s="293"/>
      <c r="JAA9" s="293"/>
      <c r="JAB9" s="293"/>
      <c r="JAC9" s="293"/>
      <c r="JAD9" s="293"/>
      <c r="JAE9" s="293"/>
      <c r="JAF9" s="293"/>
      <c r="JAG9" s="293"/>
      <c r="JAH9" s="293"/>
      <c r="JAI9" s="293"/>
      <c r="JAJ9" s="293"/>
      <c r="JAK9" s="293"/>
      <c r="JAL9" s="293"/>
      <c r="JAM9" s="293"/>
      <c r="JAN9" s="293"/>
      <c r="JAO9" s="293"/>
      <c r="JAP9" s="293"/>
      <c r="JAQ9" s="293"/>
      <c r="JAR9" s="293"/>
      <c r="JAS9" s="293"/>
      <c r="JAT9" s="293"/>
      <c r="JAU9" s="293"/>
      <c r="JAV9" s="293"/>
      <c r="JAW9" s="293"/>
      <c r="JAX9" s="293"/>
      <c r="JAY9" s="293"/>
      <c r="JAZ9" s="293"/>
      <c r="JBA9" s="293"/>
      <c r="JBB9" s="293"/>
      <c r="JBC9" s="293"/>
      <c r="JBD9" s="293"/>
      <c r="JBE9" s="293"/>
      <c r="JBF9" s="293"/>
      <c r="JBG9" s="293"/>
      <c r="JBH9" s="293"/>
      <c r="JBI9" s="293"/>
      <c r="JBJ9" s="293"/>
      <c r="JBK9" s="293"/>
      <c r="JBL9" s="293"/>
      <c r="JBM9" s="293"/>
      <c r="JBN9" s="293"/>
      <c r="JBO9" s="293"/>
      <c r="JBP9" s="293"/>
      <c r="JBQ9" s="293"/>
      <c r="JBR9" s="293"/>
      <c r="JBS9" s="293"/>
      <c r="JBT9" s="293"/>
      <c r="JBU9" s="293"/>
      <c r="JBV9" s="293"/>
      <c r="JBW9" s="293"/>
      <c r="JBX9" s="293"/>
      <c r="JBY9" s="293"/>
      <c r="JBZ9" s="293"/>
      <c r="JCA9" s="293"/>
      <c r="JCB9" s="293"/>
      <c r="JCC9" s="293"/>
      <c r="JCD9" s="293"/>
      <c r="JCE9" s="293"/>
      <c r="JCF9" s="293"/>
      <c r="JCG9" s="293"/>
      <c r="JCH9" s="293"/>
      <c r="JCI9" s="293"/>
      <c r="JCJ9" s="293"/>
      <c r="JCK9" s="293"/>
      <c r="JCL9" s="293"/>
      <c r="JCM9" s="293"/>
      <c r="JCN9" s="293"/>
      <c r="JCO9" s="293"/>
      <c r="JCP9" s="293"/>
      <c r="JCQ9" s="293"/>
      <c r="JCR9" s="293"/>
      <c r="JCS9" s="293"/>
      <c r="JCT9" s="293"/>
      <c r="JCU9" s="293"/>
      <c r="JCV9" s="293"/>
      <c r="JCW9" s="293"/>
      <c r="JCX9" s="293"/>
      <c r="JCY9" s="293"/>
      <c r="JCZ9" s="293"/>
      <c r="JDA9" s="293"/>
      <c r="JDB9" s="293"/>
      <c r="JDC9" s="293"/>
      <c r="JDD9" s="293"/>
      <c r="JDE9" s="293"/>
      <c r="JDF9" s="293"/>
      <c r="JDG9" s="293"/>
      <c r="JDH9" s="293"/>
      <c r="JDI9" s="293"/>
      <c r="JDJ9" s="293"/>
      <c r="JDK9" s="293"/>
      <c r="JDL9" s="293"/>
      <c r="JDM9" s="293"/>
      <c r="JDN9" s="293"/>
      <c r="JDO9" s="293"/>
      <c r="JDP9" s="293"/>
      <c r="JDQ9" s="293"/>
      <c r="JDR9" s="293"/>
      <c r="JDS9" s="293"/>
      <c r="JDT9" s="293"/>
      <c r="JDU9" s="293"/>
      <c r="JDV9" s="293"/>
      <c r="JDW9" s="293"/>
      <c r="JDX9" s="293"/>
      <c r="JDY9" s="293"/>
      <c r="JDZ9" s="293"/>
      <c r="JEA9" s="293"/>
      <c r="JEB9" s="293"/>
      <c r="JEC9" s="293"/>
      <c r="JED9" s="293"/>
      <c r="JEE9" s="293"/>
      <c r="JEF9" s="293"/>
      <c r="JEG9" s="293"/>
      <c r="JEH9" s="293"/>
      <c r="JEI9" s="293"/>
      <c r="JEJ9" s="293"/>
      <c r="JEK9" s="293"/>
      <c r="JEL9" s="293"/>
      <c r="JEM9" s="293"/>
      <c r="JEN9" s="293"/>
      <c r="JEO9" s="293"/>
      <c r="JEP9" s="293"/>
      <c r="JEQ9" s="293"/>
      <c r="JER9" s="293"/>
      <c r="JES9" s="293"/>
      <c r="JET9" s="293"/>
      <c r="JEU9" s="293"/>
      <c r="JEV9" s="293"/>
      <c r="JEW9" s="293"/>
      <c r="JEX9" s="293"/>
      <c r="JEY9" s="293"/>
      <c r="JEZ9" s="293"/>
      <c r="JFA9" s="293"/>
      <c r="JFB9" s="293"/>
      <c r="JFC9" s="293"/>
      <c r="JFD9" s="293"/>
      <c r="JFE9" s="293"/>
      <c r="JFF9" s="293"/>
      <c r="JFG9" s="293"/>
      <c r="JFH9" s="293"/>
      <c r="JFI9" s="293"/>
      <c r="JFJ9" s="293"/>
      <c r="JFK9" s="293"/>
      <c r="JFL9" s="293"/>
      <c r="JFM9" s="293"/>
      <c r="JFN9" s="293"/>
      <c r="JFO9" s="293"/>
      <c r="JFP9" s="293"/>
      <c r="JFQ9" s="293"/>
      <c r="JFR9" s="293"/>
      <c r="JFS9" s="293"/>
      <c r="JFT9" s="293"/>
      <c r="JFU9" s="293"/>
      <c r="JFV9" s="293"/>
      <c r="JFW9" s="293"/>
      <c r="JFX9" s="293"/>
      <c r="JFY9" s="293"/>
      <c r="JFZ9" s="293"/>
      <c r="JGA9" s="293"/>
      <c r="JGB9" s="293"/>
      <c r="JGC9" s="293"/>
      <c r="JGD9" s="293"/>
      <c r="JGE9" s="293"/>
      <c r="JGF9" s="293"/>
      <c r="JGG9" s="293"/>
      <c r="JGH9" s="293"/>
      <c r="JGI9" s="293"/>
      <c r="JGJ9" s="293"/>
      <c r="JGK9" s="293"/>
      <c r="JGL9" s="293"/>
      <c r="JGM9" s="293"/>
      <c r="JGN9" s="293"/>
      <c r="JGO9" s="293"/>
      <c r="JGP9" s="293"/>
      <c r="JGQ9" s="293"/>
      <c r="JGR9" s="293"/>
      <c r="JGS9" s="293"/>
      <c r="JGT9" s="293"/>
      <c r="JGU9" s="293"/>
      <c r="JGV9" s="293"/>
      <c r="JGW9" s="293"/>
      <c r="JGX9" s="293"/>
      <c r="JGY9" s="293"/>
      <c r="JGZ9" s="293"/>
      <c r="JHA9" s="293"/>
      <c r="JHB9" s="293"/>
      <c r="JHC9" s="293"/>
      <c r="JHD9" s="293"/>
      <c r="JHE9" s="293"/>
      <c r="JHF9" s="293"/>
      <c r="JHG9" s="293"/>
      <c r="JHH9" s="293"/>
      <c r="JHI9" s="293"/>
      <c r="JHJ9" s="293"/>
      <c r="JHK9" s="293"/>
      <c r="JHL9" s="293"/>
      <c r="JHM9" s="293"/>
      <c r="JHN9" s="293"/>
      <c r="JHO9" s="293"/>
      <c r="JHP9" s="293"/>
      <c r="JHQ9" s="293"/>
      <c r="JHR9" s="293"/>
      <c r="JHS9" s="293"/>
      <c r="JHT9" s="293"/>
      <c r="JHU9" s="293"/>
      <c r="JHV9" s="293"/>
      <c r="JHW9" s="293"/>
      <c r="JHX9" s="293"/>
      <c r="JHY9" s="293"/>
      <c r="JHZ9" s="293"/>
      <c r="JIA9" s="293"/>
      <c r="JIB9" s="293"/>
      <c r="JIC9" s="293"/>
      <c r="JID9" s="293"/>
      <c r="JIE9" s="293"/>
      <c r="JIF9" s="293"/>
      <c r="JIG9" s="293"/>
      <c r="JIH9" s="293"/>
      <c r="JII9" s="293"/>
      <c r="JIJ9" s="293"/>
      <c r="JIK9" s="293"/>
      <c r="JIL9" s="293"/>
      <c r="JIM9" s="293"/>
      <c r="JIN9" s="293"/>
      <c r="JIO9" s="293"/>
      <c r="JIP9" s="293"/>
      <c r="JIQ9" s="293"/>
      <c r="JIR9" s="293"/>
      <c r="JIS9" s="293"/>
      <c r="JIT9" s="293"/>
      <c r="JIU9" s="293"/>
      <c r="JIV9" s="293"/>
      <c r="JIW9" s="293"/>
      <c r="JIX9" s="293"/>
      <c r="JIY9" s="293"/>
      <c r="JIZ9" s="293"/>
      <c r="JJA9" s="293"/>
      <c r="JJB9" s="293"/>
      <c r="JJC9" s="293"/>
      <c r="JJD9" s="293"/>
      <c r="JJE9" s="293"/>
      <c r="JJF9" s="293"/>
      <c r="JJG9" s="293"/>
      <c r="JJH9" s="293"/>
      <c r="JJI9" s="293"/>
      <c r="JJJ9" s="293"/>
      <c r="JJK9" s="293"/>
      <c r="JJL9" s="293"/>
      <c r="JJM9" s="293"/>
      <c r="JJN9" s="293"/>
      <c r="JJO9" s="293"/>
      <c r="JJP9" s="293"/>
      <c r="JJQ9" s="293"/>
      <c r="JJR9" s="293"/>
      <c r="JJS9" s="293"/>
      <c r="JJT9" s="293"/>
      <c r="JJU9" s="293"/>
      <c r="JJV9" s="293"/>
      <c r="JJW9" s="293"/>
      <c r="JJX9" s="293"/>
      <c r="JJY9" s="293"/>
      <c r="JJZ9" s="293"/>
      <c r="JKA9" s="293"/>
      <c r="JKB9" s="293"/>
      <c r="JKC9" s="293"/>
      <c r="JKD9" s="293"/>
      <c r="JKE9" s="293"/>
      <c r="JKF9" s="293"/>
      <c r="JKG9" s="293"/>
      <c r="JKH9" s="293"/>
      <c r="JKI9" s="293"/>
      <c r="JKJ9" s="293"/>
      <c r="JKK9" s="293"/>
      <c r="JKL9" s="293"/>
      <c r="JKM9" s="293"/>
      <c r="JKN9" s="293"/>
      <c r="JKO9" s="293"/>
      <c r="JKP9" s="293"/>
      <c r="JKQ9" s="293"/>
      <c r="JKR9" s="293"/>
      <c r="JKS9" s="293"/>
      <c r="JKT9" s="293"/>
      <c r="JKU9" s="293"/>
      <c r="JKV9" s="293"/>
      <c r="JKW9" s="293"/>
      <c r="JKX9" s="293"/>
      <c r="JKY9" s="293"/>
      <c r="JKZ9" s="293"/>
      <c r="JLA9" s="293"/>
      <c r="JLB9" s="293"/>
      <c r="JLC9" s="293"/>
      <c r="JLD9" s="293"/>
      <c r="JLE9" s="293"/>
      <c r="JLF9" s="293"/>
      <c r="JLG9" s="293"/>
      <c r="JLH9" s="293"/>
      <c r="JLI9" s="293"/>
      <c r="JLJ9" s="293"/>
      <c r="JLK9" s="293"/>
      <c r="JLL9" s="293"/>
      <c r="JLM9" s="293"/>
      <c r="JLN9" s="293"/>
      <c r="JLO9" s="293"/>
      <c r="JLP9" s="293"/>
      <c r="JLQ9" s="293"/>
      <c r="JLR9" s="293"/>
      <c r="JLS9" s="293"/>
      <c r="JLT9" s="293"/>
      <c r="JLU9" s="293"/>
      <c r="JLV9" s="293"/>
      <c r="JLW9" s="293"/>
      <c r="JLX9" s="293"/>
      <c r="JLY9" s="293"/>
      <c r="JLZ9" s="293"/>
      <c r="JMA9" s="293"/>
      <c r="JMB9" s="293"/>
      <c r="JMC9" s="293"/>
      <c r="JMD9" s="293"/>
      <c r="JME9" s="293"/>
      <c r="JMF9" s="293"/>
      <c r="JMG9" s="293"/>
      <c r="JMH9" s="293"/>
      <c r="JMI9" s="293"/>
      <c r="JMJ9" s="293"/>
      <c r="JMK9" s="293"/>
      <c r="JML9" s="293"/>
      <c r="JMM9" s="293"/>
      <c r="JMN9" s="293"/>
      <c r="JMO9" s="293"/>
      <c r="JMP9" s="293"/>
      <c r="JMQ9" s="293"/>
      <c r="JMR9" s="293"/>
      <c r="JMS9" s="293"/>
      <c r="JMT9" s="293"/>
      <c r="JMU9" s="293"/>
      <c r="JMV9" s="293"/>
      <c r="JMW9" s="293"/>
      <c r="JMX9" s="293"/>
      <c r="JMY9" s="293"/>
      <c r="JMZ9" s="293"/>
      <c r="JNA9" s="293"/>
      <c r="JNB9" s="293"/>
      <c r="JNC9" s="293"/>
      <c r="JND9" s="293"/>
      <c r="JNE9" s="293"/>
      <c r="JNF9" s="293"/>
      <c r="JNG9" s="293"/>
      <c r="JNH9" s="293"/>
      <c r="JNI9" s="293"/>
      <c r="JNJ9" s="293"/>
      <c r="JNK9" s="293"/>
      <c r="JNL9" s="293"/>
      <c r="JNM9" s="293"/>
      <c r="JNN9" s="293"/>
      <c r="JNO9" s="293"/>
      <c r="JNP9" s="293"/>
      <c r="JNQ9" s="293"/>
      <c r="JNR9" s="293"/>
      <c r="JNS9" s="293"/>
      <c r="JNT9" s="293"/>
      <c r="JNU9" s="293"/>
      <c r="JNV9" s="293"/>
      <c r="JNW9" s="293"/>
      <c r="JNX9" s="293"/>
      <c r="JNY9" s="293"/>
      <c r="JNZ9" s="293"/>
      <c r="JOA9" s="293"/>
      <c r="JOB9" s="293"/>
      <c r="JOC9" s="293"/>
      <c r="JOD9" s="293"/>
      <c r="JOE9" s="293"/>
      <c r="JOF9" s="293"/>
      <c r="JOG9" s="293"/>
      <c r="JOH9" s="293"/>
      <c r="JOI9" s="293"/>
      <c r="JOJ9" s="293"/>
      <c r="JOK9" s="293"/>
      <c r="JOL9" s="293"/>
      <c r="JOM9" s="293"/>
      <c r="JON9" s="293"/>
      <c r="JOO9" s="293"/>
      <c r="JOP9" s="293"/>
      <c r="JOQ9" s="293"/>
      <c r="JOR9" s="293"/>
      <c r="JOS9" s="293"/>
      <c r="JOT9" s="293"/>
      <c r="JOU9" s="293"/>
      <c r="JOV9" s="293"/>
      <c r="JOW9" s="293"/>
      <c r="JOX9" s="293"/>
      <c r="JOY9" s="293"/>
      <c r="JOZ9" s="293"/>
      <c r="JPA9" s="293"/>
      <c r="JPB9" s="293"/>
      <c r="JPC9" s="293"/>
      <c r="JPD9" s="293"/>
      <c r="JPE9" s="293"/>
      <c r="JPF9" s="293"/>
      <c r="JPG9" s="293"/>
      <c r="JPH9" s="293"/>
      <c r="JPI9" s="293"/>
      <c r="JPJ9" s="293"/>
      <c r="JPK9" s="293"/>
      <c r="JPL9" s="293"/>
      <c r="JPM9" s="293"/>
      <c r="JPN9" s="293"/>
      <c r="JPO9" s="293"/>
      <c r="JPP9" s="293"/>
      <c r="JPQ9" s="293"/>
      <c r="JPR9" s="293"/>
      <c r="JPS9" s="293"/>
      <c r="JPT9" s="293"/>
      <c r="JPU9" s="293"/>
      <c r="JPV9" s="293"/>
      <c r="JPW9" s="293"/>
      <c r="JPX9" s="293"/>
      <c r="JPY9" s="293"/>
      <c r="JPZ9" s="293"/>
      <c r="JQA9" s="293"/>
      <c r="JQB9" s="293"/>
      <c r="JQC9" s="293"/>
      <c r="JQD9" s="293"/>
      <c r="JQE9" s="293"/>
      <c r="JQF9" s="293"/>
      <c r="JQG9" s="293"/>
      <c r="JQH9" s="293"/>
      <c r="JQI9" s="293"/>
      <c r="JQJ9" s="293"/>
      <c r="JQK9" s="293"/>
      <c r="JQL9" s="293"/>
      <c r="JQM9" s="293"/>
      <c r="JQN9" s="293"/>
      <c r="JQO9" s="293"/>
      <c r="JQP9" s="293"/>
      <c r="JQQ9" s="293"/>
      <c r="JQR9" s="293"/>
      <c r="JQS9" s="293"/>
      <c r="JQT9" s="293"/>
      <c r="JQU9" s="293"/>
      <c r="JQV9" s="293"/>
      <c r="JQW9" s="293"/>
      <c r="JQX9" s="293"/>
      <c r="JQY9" s="293"/>
      <c r="JQZ9" s="293"/>
      <c r="JRA9" s="293"/>
      <c r="JRB9" s="293"/>
      <c r="JRC9" s="293"/>
      <c r="JRD9" s="293"/>
      <c r="JRE9" s="293"/>
      <c r="JRF9" s="293"/>
      <c r="JRG9" s="293"/>
      <c r="JRH9" s="293"/>
      <c r="JRI9" s="293"/>
      <c r="JRJ9" s="293"/>
      <c r="JRK9" s="293"/>
      <c r="JRL9" s="293"/>
      <c r="JRM9" s="293"/>
      <c r="JRN9" s="293"/>
      <c r="JRO9" s="293"/>
      <c r="JRP9" s="293"/>
      <c r="JRQ9" s="293"/>
      <c r="JRR9" s="293"/>
      <c r="JRS9" s="293"/>
      <c r="JRT9" s="293"/>
      <c r="JRU9" s="293"/>
      <c r="JRV9" s="293"/>
      <c r="JRW9" s="293"/>
      <c r="JRX9" s="293"/>
      <c r="JRY9" s="293"/>
      <c r="JRZ9" s="293"/>
      <c r="JSA9" s="293"/>
      <c r="JSB9" s="293"/>
      <c r="JSC9" s="293"/>
      <c r="JSD9" s="293"/>
      <c r="JSE9" s="293"/>
      <c r="JSF9" s="293"/>
      <c r="JSG9" s="293"/>
      <c r="JSH9" s="293"/>
      <c r="JSI9" s="293"/>
      <c r="JSJ9" s="293"/>
      <c r="JSK9" s="293"/>
      <c r="JSL9" s="293"/>
      <c r="JSM9" s="293"/>
      <c r="JSN9" s="293"/>
      <c r="JSO9" s="293"/>
      <c r="JSP9" s="293"/>
      <c r="JSQ9" s="293"/>
      <c r="JSR9" s="293"/>
      <c r="JSS9" s="293"/>
      <c r="JST9" s="293"/>
      <c r="JSU9" s="293"/>
      <c r="JSV9" s="293"/>
      <c r="JSW9" s="293"/>
      <c r="JSX9" s="293"/>
      <c r="JSY9" s="293"/>
      <c r="JSZ9" s="293"/>
      <c r="JTA9" s="293"/>
      <c r="JTB9" s="293"/>
      <c r="JTC9" s="293"/>
      <c r="JTD9" s="293"/>
      <c r="JTE9" s="293"/>
      <c r="JTF9" s="293"/>
      <c r="JTG9" s="293"/>
      <c r="JTH9" s="293"/>
      <c r="JTI9" s="293"/>
      <c r="JTJ9" s="293"/>
      <c r="JTK9" s="293"/>
      <c r="JTL9" s="293"/>
      <c r="JTM9" s="293"/>
      <c r="JTN9" s="293"/>
      <c r="JTO9" s="293"/>
      <c r="JTP9" s="293"/>
      <c r="JTQ9" s="293"/>
      <c r="JTR9" s="293"/>
      <c r="JTS9" s="293"/>
      <c r="JTT9" s="293"/>
      <c r="JTU9" s="293"/>
      <c r="JTV9" s="293"/>
      <c r="JTW9" s="293"/>
      <c r="JTX9" s="293"/>
      <c r="JTY9" s="293"/>
      <c r="JTZ9" s="293"/>
      <c r="JUA9" s="293"/>
      <c r="JUB9" s="293"/>
      <c r="JUC9" s="293"/>
      <c r="JUD9" s="293"/>
      <c r="JUE9" s="293"/>
      <c r="JUF9" s="293"/>
      <c r="JUG9" s="293"/>
      <c r="JUH9" s="293"/>
      <c r="JUI9" s="293"/>
      <c r="JUJ9" s="293"/>
      <c r="JUK9" s="293"/>
      <c r="JUL9" s="293"/>
      <c r="JUM9" s="293"/>
      <c r="JUN9" s="293"/>
      <c r="JUO9" s="293"/>
      <c r="JUP9" s="293"/>
      <c r="JUQ9" s="293"/>
      <c r="JUR9" s="293"/>
      <c r="JUS9" s="293"/>
      <c r="JUT9" s="293"/>
      <c r="JUU9" s="293"/>
      <c r="JUV9" s="293"/>
      <c r="JUW9" s="293"/>
      <c r="JUX9" s="293"/>
      <c r="JUY9" s="293"/>
      <c r="JUZ9" s="293"/>
      <c r="JVA9" s="293"/>
      <c r="JVB9" s="293"/>
      <c r="JVC9" s="293"/>
      <c r="JVD9" s="293"/>
      <c r="JVE9" s="293"/>
      <c r="JVF9" s="293"/>
      <c r="JVG9" s="293"/>
      <c r="JVH9" s="293"/>
      <c r="JVI9" s="293"/>
      <c r="JVJ9" s="293"/>
      <c r="JVK9" s="293"/>
      <c r="JVL9" s="293"/>
      <c r="JVM9" s="293"/>
      <c r="JVN9" s="293"/>
      <c r="JVO9" s="293"/>
      <c r="JVP9" s="293"/>
      <c r="JVQ9" s="293"/>
      <c r="JVR9" s="293"/>
      <c r="JVS9" s="293"/>
      <c r="JVT9" s="293"/>
      <c r="JVU9" s="293"/>
      <c r="JVV9" s="293"/>
      <c r="JVW9" s="293"/>
      <c r="JVX9" s="293"/>
      <c r="JVY9" s="293"/>
      <c r="JVZ9" s="293"/>
      <c r="JWA9" s="293"/>
      <c r="JWB9" s="293"/>
      <c r="JWC9" s="293"/>
      <c r="JWD9" s="293"/>
      <c r="JWE9" s="293"/>
      <c r="JWF9" s="293"/>
      <c r="JWG9" s="293"/>
      <c r="JWH9" s="293"/>
      <c r="JWI9" s="293"/>
      <c r="JWJ9" s="293"/>
      <c r="JWK9" s="293"/>
      <c r="JWL9" s="293"/>
      <c r="JWM9" s="293"/>
      <c r="JWN9" s="293"/>
      <c r="JWO9" s="293"/>
      <c r="JWP9" s="293"/>
      <c r="JWQ9" s="293"/>
      <c r="JWR9" s="293"/>
      <c r="JWS9" s="293"/>
      <c r="JWT9" s="293"/>
      <c r="JWU9" s="293"/>
      <c r="JWV9" s="293"/>
      <c r="JWW9" s="293"/>
      <c r="JWX9" s="293"/>
      <c r="JWY9" s="293"/>
      <c r="JWZ9" s="293"/>
      <c r="JXA9" s="293"/>
      <c r="JXB9" s="293"/>
      <c r="JXC9" s="293"/>
      <c r="JXD9" s="293"/>
      <c r="JXE9" s="293"/>
      <c r="JXF9" s="293"/>
      <c r="JXG9" s="293"/>
      <c r="JXH9" s="293"/>
      <c r="JXI9" s="293"/>
      <c r="JXJ9" s="293"/>
      <c r="JXK9" s="293"/>
      <c r="JXL9" s="293"/>
      <c r="JXM9" s="293"/>
      <c r="JXN9" s="293"/>
      <c r="JXO9" s="293"/>
      <c r="JXP9" s="293"/>
      <c r="JXQ9" s="293"/>
      <c r="JXR9" s="293"/>
      <c r="JXS9" s="293"/>
      <c r="JXT9" s="293"/>
      <c r="JXU9" s="293"/>
      <c r="JXV9" s="293"/>
      <c r="JXW9" s="293"/>
      <c r="JXX9" s="293"/>
      <c r="JXY9" s="293"/>
      <c r="JXZ9" s="293"/>
      <c r="JYA9" s="293"/>
      <c r="JYB9" s="293"/>
      <c r="JYC9" s="293"/>
      <c r="JYD9" s="293"/>
      <c r="JYE9" s="293"/>
      <c r="JYF9" s="293"/>
      <c r="JYG9" s="293"/>
      <c r="JYH9" s="293"/>
      <c r="JYI9" s="293"/>
      <c r="JYJ9" s="293"/>
      <c r="JYK9" s="293"/>
      <c r="JYL9" s="293"/>
      <c r="JYM9" s="293"/>
      <c r="JYN9" s="293"/>
      <c r="JYO9" s="293"/>
      <c r="JYP9" s="293"/>
      <c r="JYQ9" s="293"/>
      <c r="JYR9" s="293"/>
      <c r="JYS9" s="293"/>
      <c r="JYT9" s="293"/>
      <c r="JYU9" s="293"/>
      <c r="JYV9" s="293"/>
      <c r="JYW9" s="293"/>
      <c r="JYX9" s="293"/>
      <c r="JYY9" s="293"/>
      <c r="JYZ9" s="293"/>
      <c r="JZA9" s="293"/>
      <c r="JZB9" s="293"/>
      <c r="JZC9" s="293"/>
      <c r="JZD9" s="293"/>
      <c r="JZE9" s="293"/>
      <c r="JZF9" s="293"/>
      <c r="JZG9" s="293"/>
      <c r="JZH9" s="293"/>
      <c r="JZI9" s="293"/>
      <c r="JZJ9" s="293"/>
      <c r="JZK9" s="293"/>
      <c r="JZL9" s="293"/>
      <c r="JZM9" s="293"/>
      <c r="JZN9" s="293"/>
      <c r="JZO9" s="293"/>
      <c r="JZP9" s="293"/>
      <c r="JZQ9" s="293"/>
      <c r="JZR9" s="293"/>
      <c r="JZS9" s="293"/>
      <c r="JZT9" s="293"/>
      <c r="JZU9" s="293"/>
      <c r="JZV9" s="293"/>
      <c r="JZW9" s="293"/>
      <c r="JZX9" s="293"/>
      <c r="JZY9" s="293"/>
      <c r="JZZ9" s="293"/>
      <c r="KAA9" s="293"/>
      <c r="KAB9" s="293"/>
      <c r="KAC9" s="293"/>
      <c r="KAD9" s="293"/>
      <c r="KAE9" s="293"/>
      <c r="KAF9" s="293"/>
      <c r="KAG9" s="293"/>
      <c r="KAH9" s="293"/>
      <c r="KAI9" s="293"/>
      <c r="KAJ9" s="293"/>
      <c r="KAK9" s="293"/>
      <c r="KAL9" s="293"/>
      <c r="KAM9" s="293"/>
      <c r="KAN9" s="293"/>
      <c r="KAO9" s="293"/>
      <c r="KAP9" s="293"/>
      <c r="KAQ9" s="293"/>
      <c r="KAR9" s="293"/>
      <c r="KAS9" s="293"/>
      <c r="KAT9" s="293"/>
      <c r="KAU9" s="293"/>
      <c r="KAV9" s="293"/>
      <c r="KAW9" s="293"/>
      <c r="KAX9" s="293"/>
      <c r="KAY9" s="293"/>
      <c r="KAZ9" s="293"/>
      <c r="KBA9" s="293"/>
      <c r="KBB9" s="293"/>
      <c r="KBC9" s="293"/>
      <c r="KBD9" s="293"/>
      <c r="KBE9" s="293"/>
      <c r="KBF9" s="293"/>
      <c r="KBG9" s="293"/>
      <c r="KBH9" s="293"/>
      <c r="KBI9" s="293"/>
      <c r="KBJ9" s="293"/>
      <c r="KBK9" s="293"/>
      <c r="KBL9" s="293"/>
      <c r="KBM9" s="293"/>
      <c r="KBN9" s="293"/>
      <c r="KBO9" s="293"/>
      <c r="KBP9" s="293"/>
      <c r="KBQ9" s="293"/>
      <c r="KBR9" s="293"/>
      <c r="KBS9" s="293"/>
      <c r="KBT9" s="293"/>
      <c r="KBU9" s="293"/>
      <c r="KBV9" s="293"/>
      <c r="KBW9" s="293"/>
      <c r="KBX9" s="293"/>
      <c r="KBY9" s="293"/>
      <c r="KBZ9" s="293"/>
      <c r="KCA9" s="293"/>
      <c r="KCB9" s="293"/>
      <c r="KCC9" s="293"/>
      <c r="KCD9" s="293"/>
      <c r="KCE9" s="293"/>
      <c r="KCF9" s="293"/>
      <c r="KCG9" s="293"/>
      <c r="KCH9" s="293"/>
      <c r="KCI9" s="293"/>
      <c r="KCJ9" s="293"/>
      <c r="KCK9" s="293"/>
      <c r="KCL9" s="293"/>
      <c r="KCM9" s="293"/>
      <c r="KCN9" s="293"/>
      <c r="KCO9" s="293"/>
      <c r="KCP9" s="293"/>
      <c r="KCQ9" s="293"/>
      <c r="KCR9" s="293"/>
      <c r="KCS9" s="293"/>
      <c r="KCT9" s="293"/>
      <c r="KCU9" s="293"/>
      <c r="KCV9" s="293"/>
      <c r="KCW9" s="293"/>
      <c r="KCX9" s="293"/>
      <c r="KCY9" s="293"/>
      <c r="KCZ9" s="293"/>
      <c r="KDA9" s="293"/>
      <c r="KDB9" s="293"/>
      <c r="KDC9" s="293"/>
      <c r="KDD9" s="293"/>
      <c r="KDE9" s="293"/>
      <c r="KDF9" s="293"/>
      <c r="KDG9" s="293"/>
      <c r="KDH9" s="293"/>
      <c r="KDI9" s="293"/>
      <c r="KDJ9" s="293"/>
      <c r="KDK9" s="293"/>
      <c r="KDL9" s="293"/>
      <c r="KDM9" s="293"/>
      <c r="KDN9" s="293"/>
      <c r="KDO9" s="293"/>
      <c r="KDP9" s="293"/>
      <c r="KDQ9" s="293"/>
      <c r="KDR9" s="293"/>
      <c r="KDS9" s="293"/>
      <c r="KDT9" s="293"/>
      <c r="KDU9" s="293"/>
      <c r="KDV9" s="293"/>
      <c r="KDW9" s="293"/>
      <c r="KDX9" s="293"/>
      <c r="KDY9" s="293"/>
      <c r="KDZ9" s="293"/>
      <c r="KEA9" s="293"/>
      <c r="KEB9" s="293"/>
      <c r="KEC9" s="293"/>
      <c r="KED9" s="293"/>
      <c r="KEE9" s="293"/>
      <c r="KEF9" s="293"/>
      <c r="KEG9" s="293"/>
      <c r="KEH9" s="293"/>
      <c r="KEI9" s="293"/>
      <c r="KEJ9" s="293"/>
      <c r="KEK9" s="293"/>
      <c r="KEL9" s="293"/>
      <c r="KEM9" s="293"/>
      <c r="KEN9" s="293"/>
      <c r="KEO9" s="293"/>
      <c r="KEP9" s="293"/>
      <c r="KEQ9" s="293"/>
      <c r="KER9" s="293"/>
      <c r="KES9" s="293"/>
      <c r="KET9" s="293"/>
      <c r="KEU9" s="293"/>
      <c r="KEV9" s="293"/>
      <c r="KEW9" s="293"/>
      <c r="KEX9" s="293"/>
      <c r="KEY9" s="293"/>
      <c r="KEZ9" s="293"/>
      <c r="KFA9" s="293"/>
      <c r="KFB9" s="293"/>
      <c r="KFC9" s="293"/>
      <c r="KFD9" s="293"/>
      <c r="KFE9" s="293"/>
      <c r="KFF9" s="293"/>
      <c r="KFG9" s="293"/>
      <c r="KFH9" s="293"/>
      <c r="KFI9" s="293"/>
      <c r="KFJ9" s="293"/>
      <c r="KFK9" s="293"/>
      <c r="KFL9" s="293"/>
      <c r="KFM9" s="293"/>
      <c r="KFN9" s="293"/>
      <c r="KFO9" s="293"/>
      <c r="KFP9" s="293"/>
      <c r="KFQ9" s="293"/>
      <c r="KFR9" s="293"/>
      <c r="KFS9" s="293"/>
      <c r="KFT9" s="293"/>
      <c r="KFU9" s="293"/>
      <c r="KFV9" s="293"/>
      <c r="KFW9" s="293"/>
      <c r="KFX9" s="293"/>
      <c r="KFY9" s="293"/>
      <c r="KFZ9" s="293"/>
      <c r="KGA9" s="293"/>
      <c r="KGB9" s="293"/>
      <c r="KGC9" s="293"/>
      <c r="KGD9" s="293"/>
      <c r="KGE9" s="293"/>
      <c r="KGF9" s="293"/>
      <c r="KGG9" s="293"/>
      <c r="KGH9" s="293"/>
      <c r="KGI9" s="293"/>
      <c r="KGJ9" s="293"/>
      <c r="KGK9" s="293"/>
      <c r="KGL9" s="293"/>
      <c r="KGM9" s="293"/>
      <c r="KGN9" s="293"/>
      <c r="KGO9" s="293"/>
      <c r="KGP9" s="293"/>
      <c r="KGQ9" s="293"/>
      <c r="KGR9" s="293"/>
      <c r="KGS9" s="293"/>
      <c r="KGT9" s="293"/>
      <c r="KGU9" s="293"/>
      <c r="KGV9" s="293"/>
      <c r="KGW9" s="293"/>
      <c r="KGX9" s="293"/>
      <c r="KGY9" s="293"/>
      <c r="KGZ9" s="293"/>
      <c r="KHA9" s="293"/>
      <c r="KHB9" s="293"/>
      <c r="KHC9" s="293"/>
      <c r="KHD9" s="293"/>
      <c r="KHE9" s="293"/>
      <c r="KHF9" s="293"/>
      <c r="KHG9" s="293"/>
      <c r="KHH9" s="293"/>
      <c r="KHI9" s="293"/>
      <c r="KHJ9" s="293"/>
      <c r="KHK9" s="293"/>
      <c r="KHL9" s="293"/>
      <c r="KHM9" s="293"/>
      <c r="KHN9" s="293"/>
      <c r="KHO9" s="293"/>
      <c r="KHP9" s="293"/>
      <c r="KHQ9" s="293"/>
      <c r="KHR9" s="293"/>
      <c r="KHS9" s="293"/>
      <c r="KHT9" s="293"/>
      <c r="KHU9" s="293"/>
      <c r="KHV9" s="293"/>
      <c r="KHW9" s="293"/>
      <c r="KHX9" s="293"/>
      <c r="KHY9" s="293"/>
      <c r="KHZ9" s="293"/>
      <c r="KIA9" s="293"/>
      <c r="KIB9" s="293"/>
      <c r="KIC9" s="293"/>
      <c r="KID9" s="293"/>
      <c r="KIE9" s="293"/>
      <c r="KIF9" s="293"/>
      <c r="KIG9" s="293"/>
      <c r="KIH9" s="293"/>
      <c r="KII9" s="293"/>
      <c r="KIJ9" s="293"/>
      <c r="KIK9" s="293"/>
      <c r="KIL9" s="293"/>
      <c r="KIM9" s="293"/>
      <c r="KIN9" s="293"/>
      <c r="KIO9" s="293"/>
      <c r="KIP9" s="293"/>
      <c r="KIQ9" s="293"/>
      <c r="KIR9" s="293"/>
      <c r="KIS9" s="293"/>
      <c r="KIT9" s="293"/>
      <c r="KIU9" s="293"/>
      <c r="KIV9" s="293"/>
      <c r="KIW9" s="293"/>
      <c r="KIX9" s="293"/>
      <c r="KIY9" s="293"/>
      <c r="KIZ9" s="293"/>
      <c r="KJA9" s="293"/>
      <c r="KJB9" s="293"/>
      <c r="KJC9" s="293"/>
      <c r="KJD9" s="293"/>
      <c r="KJE9" s="293"/>
      <c r="KJF9" s="293"/>
      <c r="KJG9" s="293"/>
      <c r="KJH9" s="293"/>
      <c r="KJI9" s="293"/>
      <c r="KJJ9" s="293"/>
      <c r="KJK9" s="293"/>
      <c r="KJL9" s="293"/>
      <c r="KJM9" s="293"/>
      <c r="KJN9" s="293"/>
      <c r="KJO9" s="293"/>
      <c r="KJP9" s="293"/>
      <c r="KJQ9" s="293"/>
      <c r="KJR9" s="293"/>
      <c r="KJS9" s="293"/>
      <c r="KJT9" s="293"/>
      <c r="KJU9" s="293"/>
      <c r="KJV9" s="293"/>
      <c r="KJW9" s="293"/>
      <c r="KJX9" s="293"/>
      <c r="KJY9" s="293"/>
      <c r="KJZ9" s="293"/>
      <c r="KKA9" s="293"/>
      <c r="KKB9" s="293"/>
      <c r="KKC9" s="293"/>
      <c r="KKD9" s="293"/>
      <c r="KKE9" s="293"/>
      <c r="KKF9" s="293"/>
      <c r="KKG9" s="293"/>
      <c r="KKH9" s="293"/>
      <c r="KKI9" s="293"/>
      <c r="KKJ9" s="293"/>
      <c r="KKK9" s="293"/>
      <c r="KKL9" s="293"/>
      <c r="KKM9" s="293"/>
      <c r="KKN9" s="293"/>
      <c r="KKO9" s="293"/>
      <c r="KKP9" s="293"/>
      <c r="KKQ9" s="293"/>
      <c r="KKR9" s="293"/>
      <c r="KKS9" s="293"/>
      <c r="KKT9" s="293"/>
      <c r="KKU9" s="293"/>
      <c r="KKV9" s="293"/>
      <c r="KKW9" s="293"/>
      <c r="KKX9" s="293"/>
      <c r="KKY9" s="293"/>
      <c r="KKZ9" s="293"/>
      <c r="KLA9" s="293"/>
      <c r="KLB9" s="293"/>
      <c r="KLC9" s="293"/>
      <c r="KLD9" s="293"/>
      <c r="KLE9" s="293"/>
      <c r="KLF9" s="293"/>
      <c r="KLG9" s="293"/>
      <c r="KLH9" s="293"/>
      <c r="KLI9" s="293"/>
      <c r="KLJ9" s="293"/>
      <c r="KLK9" s="293"/>
      <c r="KLL9" s="293"/>
      <c r="KLM9" s="293"/>
      <c r="KLN9" s="293"/>
      <c r="KLO9" s="293"/>
      <c r="KLP9" s="293"/>
      <c r="KLQ9" s="293"/>
      <c r="KLR9" s="293"/>
      <c r="KLS9" s="293"/>
      <c r="KLT9" s="293"/>
      <c r="KLU9" s="293"/>
      <c r="KLV9" s="293"/>
      <c r="KLW9" s="293"/>
      <c r="KLX9" s="293"/>
      <c r="KLY9" s="293"/>
      <c r="KLZ9" s="293"/>
      <c r="KMA9" s="293"/>
      <c r="KMB9" s="293"/>
      <c r="KMC9" s="293"/>
      <c r="KMD9" s="293"/>
      <c r="KME9" s="293"/>
      <c r="KMF9" s="293"/>
      <c r="KMG9" s="293"/>
      <c r="KMH9" s="293"/>
      <c r="KMI9" s="293"/>
      <c r="KMJ9" s="293"/>
      <c r="KMK9" s="293"/>
      <c r="KML9" s="293"/>
      <c r="KMM9" s="293"/>
      <c r="KMN9" s="293"/>
      <c r="KMO9" s="293"/>
      <c r="KMP9" s="293"/>
      <c r="KMQ9" s="293"/>
      <c r="KMR9" s="293"/>
      <c r="KMS9" s="293"/>
      <c r="KMT9" s="293"/>
      <c r="KMU9" s="293"/>
      <c r="KMV9" s="293"/>
      <c r="KMW9" s="293"/>
      <c r="KMX9" s="293"/>
      <c r="KMY9" s="293"/>
      <c r="KMZ9" s="293"/>
      <c r="KNA9" s="293"/>
      <c r="KNB9" s="293"/>
      <c r="KNC9" s="293"/>
      <c r="KND9" s="293"/>
      <c r="KNE9" s="293"/>
      <c r="KNF9" s="293"/>
      <c r="KNG9" s="293"/>
      <c r="KNH9" s="293"/>
      <c r="KNI9" s="293"/>
      <c r="KNJ9" s="293"/>
      <c r="KNK9" s="293"/>
      <c r="KNL9" s="293"/>
      <c r="KNM9" s="293"/>
      <c r="KNN9" s="293"/>
      <c r="KNO9" s="293"/>
      <c r="KNP9" s="293"/>
      <c r="KNQ9" s="293"/>
      <c r="KNR9" s="293"/>
      <c r="KNS9" s="293"/>
      <c r="KNT9" s="293"/>
      <c r="KNU9" s="293"/>
      <c r="KNV9" s="293"/>
      <c r="KNW9" s="293"/>
      <c r="KNX9" s="293"/>
      <c r="KNY9" s="293"/>
      <c r="KNZ9" s="293"/>
      <c r="KOA9" s="293"/>
      <c r="KOB9" s="293"/>
      <c r="KOC9" s="293"/>
      <c r="KOD9" s="293"/>
      <c r="KOE9" s="293"/>
      <c r="KOF9" s="293"/>
      <c r="KOG9" s="293"/>
      <c r="KOH9" s="293"/>
      <c r="KOI9" s="293"/>
      <c r="KOJ9" s="293"/>
      <c r="KOK9" s="293"/>
      <c r="KOL9" s="293"/>
      <c r="KOM9" s="293"/>
      <c r="KON9" s="293"/>
      <c r="KOO9" s="293"/>
      <c r="KOP9" s="293"/>
      <c r="KOQ9" s="293"/>
      <c r="KOR9" s="293"/>
      <c r="KOS9" s="293"/>
      <c r="KOT9" s="293"/>
      <c r="KOU9" s="293"/>
      <c r="KOV9" s="293"/>
      <c r="KOW9" s="293"/>
      <c r="KOX9" s="293"/>
      <c r="KOY9" s="293"/>
      <c r="KOZ9" s="293"/>
      <c r="KPA9" s="293"/>
      <c r="KPB9" s="293"/>
      <c r="KPC9" s="293"/>
      <c r="KPD9" s="293"/>
      <c r="KPE9" s="293"/>
      <c r="KPF9" s="293"/>
      <c r="KPG9" s="293"/>
      <c r="KPH9" s="293"/>
      <c r="KPI9" s="293"/>
      <c r="KPJ9" s="293"/>
      <c r="KPK9" s="293"/>
      <c r="KPL9" s="293"/>
      <c r="KPM9" s="293"/>
      <c r="KPN9" s="293"/>
      <c r="KPO9" s="293"/>
      <c r="KPP9" s="293"/>
      <c r="KPQ9" s="293"/>
      <c r="KPR9" s="293"/>
      <c r="KPS9" s="293"/>
      <c r="KPT9" s="293"/>
      <c r="KPU9" s="293"/>
      <c r="KPV9" s="293"/>
      <c r="KPW9" s="293"/>
      <c r="KPX9" s="293"/>
      <c r="KPY9" s="293"/>
      <c r="KPZ9" s="293"/>
      <c r="KQA9" s="293"/>
      <c r="KQB9" s="293"/>
      <c r="KQC9" s="293"/>
      <c r="KQD9" s="293"/>
      <c r="KQE9" s="293"/>
      <c r="KQF9" s="293"/>
      <c r="KQG9" s="293"/>
      <c r="KQH9" s="293"/>
      <c r="KQI9" s="293"/>
      <c r="KQJ9" s="293"/>
      <c r="KQK9" s="293"/>
      <c r="KQL9" s="293"/>
      <c r="KQM9" s="293"/>
      <c r="KQN9" s="293"/>
      <c r="KQO9" s="293"/>
      <c r="KQP9" s="293"/>
      <c r="KQQ9" s="293"/>
      <c r="KQR9" s="293"/>
      <c r="KQS9" s="293"/>
      <c r="KQT9" s="293"/>
      <c r="KQU9" s="293"/>
      <c r="KQV9" s="293"/>
      <c r="KQW9" s="293"/>
      <c r="KQX9" s="293"/>
      <c r="KQY9" s="293"/>
      <c r="KQZ9" s="293"/>
      <c r="KRA9" s="293"/>
      <c r="KRB9" s="293"/>
      <c r="KRC9" s="293"/>
      <c r="KRD9" s="293"/>
      <c r="KRE9" s="293"/>
      <c r="KRF9" s="293"/>
      <c r="KRG9" s="293"/>
      <c r="KRH9" s="293"/>
      <c r="KRI9" s="293"/>
      <c r="KRJ9" s="293"/>
      <c r="KRK9" s="293"/>
      <c r="KRL9" s="293"/>
      <c r="KRM9" s="293"/>
      <c r="KRN9" s="293"/>
      <c r="KRO9" s="293"/>
      <c r="KRP9" s="293"/>
      <c r="KRQ9" s="293"/>
      <c r="KRR9" s="293"/>
      <c r="KRS9" s="293"/>
      <c r="KRT9" s="293"/>
      <c r="KRU9" s="293"/>
      <c r="KRV9" s="293"/>
      <c r="KRW9" s="293"/>
      <c r="KRX9" s="293"/>
      <c r="KRY9" s="293"/>
      <c r="KRZ9" s="293"/>
      <c r="KSA9" s="293"/>
      <c r="KSB9" s="293"/>
      <c r="KSC9" s="293"/>
      <c r="KSD9" s="293"/>
      <c r="KSE9" s="293"/>
      <c r="KSF9" s="293"/>
      <c r="KSG9" s="293"/>
      <c r="KSH9" s="293"/>
      <c r="KSI9" s="293"/>
      <c r="KSJ9" s="293"/>
      <c r="KSK9" s="293"/>
      <c r="KSL9" s="293"/>
      <c r="KSM9" s="293"/>
      <c r="KSN9" s="293"/>
      <c r="KSO9" s="293"/>
      <c r="KSP9" s="293"/>
      <c r="KSQ9" s="293"/>
      <c r="KSR9" s="293"/>
      <c r="KSS9" s="293"/>
      <c r="KST9" s="293"/>
      <c r="KSU9" s="293"/>
      <c r="KSV9" s="293"/>
      <c r="KSW9" s="293"/>
      <c r="KSX9" s="293"/>
      <c r="KSY9" s="293"/>
      <c r="KSZ9" s="293"/>
      <c r="KTA9" s="293"/>
      <c r="KTB9" s="293"/>
      <c r="KTC9" s="293"/>
      <c r="KTD9" s="293"/>
      <c r="KTE9" s="293"/>
      <c r="KTF9" s="293"/>
      <c r="KTG9" s="293"/>
      <c r="KTH9" s="293"/>
      <c r="KTI9" s="293"/>
      <c r="KTJ9" s="293"/>
      <c r="KTK9" s="293"/>
      <c r="KTL9" s="293"/>
      <c r="KTM9" s="293"/>
      <c r="KTN9" s="293"/>
      <c r="KTO9" s="293"/>
      <c r="KTP9" s="293"/>
      <c r="KTQ9" s="293"/>
      <c r="KTR9" s="293"/>
      <c r="KTS9" s="293"/>
      <c r="KTT9" s="293"/>
      <c r="KTU9" s="293"/>
      <c r="KTV9" s="293"/>
      <c r="KTW9" s="293"/>
      <c r="KTX9" s="293"/>
      <c r="KTY9" s="293"/>
      <c r="KTZ9" s="293"/>
      <c r="KUA9" s="293"/>
      <c r="KUB9" s="293"/>
      <c r="KUC9" s="293"/>
      <c r="KUD9" s="293"/>
      <c r="KUE9" s="293"/>
      <c r="KUF9" s="293"/>
      <c r="KUG9" s="293"/>
      <c r="KUH9" s="293"/>
      <c r="KUI9" s="293"/>
      <c r="KUJ9" s="293"/>
      <c r="KUK9" s="293"/>
      <c r="KUL9" s="293"/>
      <c r="KUM9" s="293"/>
      <c r="KUN9" s="293"/>
      <c r="KUO9" s="293"/>
      <c r="KUP9" s="293"/>
      <c r="KUQ9" s="293"/>
      <c r="KUR9" s="293"/>
      <c r="KUS9" s="293"/>
      <c r="KUT9" s="293"/>
      <c r="KUU9" s="293"/>
      <c r="KUV9" s="293"/>
      <c r="KUW9" s="293"/>
      <c r="KUX9" s="293"/>
      <c r="KUY9" s="293"/>
      <c r="KUZ9" s="293"/>
      <c r="KVA9" s="293"/>
      <c r="KVB9" s="293"/>
      <c r="KVC9" s="293"/>
      <c r="KVD9" s="293"/>
      <c r="KVE9" s="293"/>
      <c r="KVF9" s="293"/>
      <c r="KVG9" s="293"/>
      <c r="KVH9" s="293"/>
      <c r="KVI9" s="293"/>
      <c r="KVJ9" s="293"/>
      <c r="KVK9" s="293"/>
      <c r="KVL9" s="293"/>
      <c r="KVM9" s="293"/>
      <c r="KVN9" s="293"/>
      <c r="KVO9" s="293"/>
      <c r="KVP9" s="293"/>
      <c r="KVQ9" s="293"/>
      <c r="KVR9" s="293"/>
      <c r="KVS9" s="293"/>
      <c r="KVT9" s="293"/>
      <c r="KVU9" s="293"/>
      <c r="KVV9" s="293"/>
      <c r="KVW9" s="293"/>
      <c r="KVX9" s="293"/>
      <c r="KVY9" s="293"/>
      <c r="KVZ9" s="293"/>
      <c r="KWA9" s="293"/>
      <c r="KWB9" s="293"/>
      <c r="KWC9" s="293"/>
      <c r="KWD9" s="293"/>
      <c r="KWE9" s="293"/>
      <c r="KWF9" s="293"/>
      <c r="KWG9" s="293"/>
      <c r="KWH9" s="293"/>
      <c r="KWI9" s="293"/>
      <c r="KWJ9" s="293"/>
      <c r="KWK9" s="293"/>
      <c r="KWL9" s="293"/>
      <c r="KWM9" s="293"/>
      <c r="KWN9" s="293"/>
      <c r="KWO9" s="293"/>
      <c r="KWP9" s="293"/>
      <c r="KWQ9" s="293"/>
      <c r="KWR9" s="293"/>
      <c r="KWS9" s="293"/>
      <c r="KWT9" s="293"/>
      <c r="KWU9" s="293"/>
      <c r="KWV9" s="293"/>
      <c r="KWW9" s="293"/>
      <c r="KWX9" s="293"/>
      <c r="KWY9" s="293"/>
      <c r="KWZ9" s="293"/>
      <c r="KXA9" s="293"/>
      <c r="KXB9" s="293"/>
      <c r="KXC9" s="293"/>
      <c r="KXD9" s="293"/>
      <c r="KXE9" s="293"/>
      <c r="KXF9" s="293"/>
      <c r="KXG9" s="293"/>
      <c r="KXH9" s="293"/>
      <c r="KXI9" s="293"/>
      <c r="KXJ9" s="293"/>
      <c r="KXK9" s="293"/>
      <c r="KXL9" s="293"/>
      <c r="KXM9" s="293"/>
      <c r="KXN9" s="293"/>
      <c r="KXO9" s="293"/>
      <c r="KXP9" s="293"/>
      <c r="KXQ9" s="293"/>
      <c r="KXR9" s="293"/>
      <c r="KXS9" s="293"/>
      <c r="KXT9" s="293"/>
      <c r="KXU9" s="293"/>
      <c r="KXV9" s="293"/>
      <c r="KXW9" s="293"/>
      <c r="KXX9" s="293"/>
      <c r="KXY9" s="293"/>
      <c r="KXZ9" s="293"/>
      <c r="KYA9" s="293"/>
      <c r="KYB9" s="293"/>
      <c r="KYC9" s="293"/>
      <c r="KYD9" s="293"/>
      <c r="KYE9" s="293"/>
      <c r="KYF9" s="293"/>
      <c r="KYG9" s="293"/>
      <c r="KYH9" s="293"/>
      <c r="KYI9" s="293"/>
      <c r="KYJ9" s="293"/>
      <c r="KYK9" s="293"/>
      <c r="KYL9" s="293"/>
      <c r="KYM9" s="293"/>
      <c r="KYN9" s="293"/>
      <c r="KYO9" s="293"/>
      <c r="KYP9" s="293"/>
      <c r="KYQ9" s="293"/>
      <c r="KYR9" s="293"/>
      <c r="KYS9" s="293"/>
      <c r="KYT9" s="293"/>
      <c r="KYU9" s="293"/>
      <c r="KYV9" s="293"/>
      <c r="KYW9" s="293"/>
      <c r="KYX9" s="293"/>
      <c r="KYY9" s="293"/>
      <c r="KYZ9" s="293"/>
      <c r="KZA9" s="293"/>
      <c r="KZB9" s="293"/>
      <c r="KZC9" s="293"/>
      <c r="KZD9" s="293"/>
      <c r="KZE9" s="293"/>
      <c r="KZF9" s="293"/>
      <c r="KZG9" s="293"/>
      <c r="KZH9" s="293"/>
      <c r="KZI9" s="293"/>
      <c r="KZJ9" s="293"/>
      <c r="KZK9" s="293"/>
      <c r="KZL9" s="293"/>
      <c r="KZM9" s="293"/>
      <c r="KZN9" s="293"/>
      <c r="KZO9" s="293"/>
      <c r="KZP9" s="293"/>
      <c r="KZQ9" s="293"/>
      <c r="KZR9" s="293"/>
      <c r="KZS9" s="293"/>
      <c r="KZT9" s="293"/>
      <c r="KZU9" s="293"/>
      <c r="KZV9" s="293"/>
      <c r="KZW9" s="293"/>
      <c r="KZX9" s="293"/>
      <c r="KZY9" s="293"/>
      <c r="KZZ9" s="293"/>
      <c r="LAA9" s="293"/>
      <c r="LAB9" s="293"/>
      <c r="LAC9" s="293"/>
      <c r="LAD9" s="293"/>
      <c r="LAE9" s="293"/>
      <c r="LAF9" s="293"/>
      <c r="LAG9" s="293"/>
      <c r="LAH9" s="293"/>
      <c r="LAI9" s="293"/>
      <c r="LAJ9" s="293"/>
      <c r="LAK9" s="293"/>
      <c r="LAL9" s="293"/>
      <c r="LAM9" s="293"/>
      <c r="LAN9" s="293"/>
      <c r="LAO9" s="293"/>
      <c r="LAP9" s="293"/>
      <c r="LAQ9" s="293"/>
      <c r="LAR9" s="293"/>
      <c r="LAS9" s="293"/>
      <c r="LAT9" s="293"/>
      <c r="LAU9" s="293"/>
      <c r="LAV9" s="293"/>
      <c r="LAW9" s="293"/>
      <c r="LAX9" s="293"/>
      <c r="LAY9" s="293"/>
      <c r="LAZ9" s="293"/>
      <c r="LBA9" s="293"/>
      <c r="LBB9" s="293"/>
      <c r="LBC9" s="293"/>
      <c r="LBD9" s="293"/>
      <c r="LBE9" s="293"/>
      <c r="LBF9" s="293"/>
      <c r="LBG9" s="293"/>
      <c r="LBH9" s="293"/>
      <c r="LBI9" s="293"/>
      <c r="LBJ9" s="293"/>
      <c r="LBK9" s="293"/>
      <c r="LBL9" s="293"/>
      <c r="LBM9" s="293"/>
      <c r="LBN9" s="293"/>
      <c r="LBO9" s="293"/>
      <c r="LBP9" s="293"/>
      <c r="LBQ9" s="293"/>
      <c r="LBR9" s="293"/>
      <c r="LBS9" s="293"/>
      <c r="LBT9" s="293"/>
      <c r="LBU9" s="293"/>
      <c r="LBV9" s="293"/>
      <c r="LBW9" s="293"/>
      <c r="LBX9" s="293"/>
      <c r="LBY9" s="293"/>
      <c r="LBZ9" s="293"/>
      <c r="LCA9" s="293"/>
      <c r="LCB9" s="293"/>
      <c r="LCC9" s="293"/>
      <c r="LCD9" s="293"/>
      <c r="LCE9" s="293"/>
      <c r="LCF9" s="293"/>
      <c r="LCG9" s="293"/>
      <c r="LCH9" s="293"/>
      <c r="LCI9" s="293"/>
      <c r="LCJ9" s="293"/>
      <c r="LCK9" s="293"/>
      <c r="LCL9" s="293"/>
      <c r="LCM9" s="293"/>
      <c r="LCN9" s="293"/>
      <c r="LCO9" s="293"/>
      <c r="LCP9" s="293"/>
      <c r="LCQ9" s="293"/>
      <c r="LCR9" s="293"/>
      <c r="LCS9" s="293"/>
      <c r="LCT9" s="293"/>
      <c r="LCU9" s="293"/>
      <c r="LCV9" s="293"/>
      <c r="LCW9" s="293"/>
      <c r="LCX9" s="293"/>
      <c r="LCY9" s="293"/>
      <c r="LCZ9" s="293"/>
      <c r="LDA9" s="293"/>
      <c r="LDB9" s="293"/>
      <c r="LDC9" s="293"/>
      <c r="LDD9" s="293"/>
      <c r="LDE9" s="293"/>
      <c r="LDF9" s="293"/>
      <c r="LDG9" s="293"/>
      <c r="LDH9" s="293"/>
      <c r="LDI9" s="293"/>
      <c r="LDJ9" s="293"/>
      <c r="LDK9" s="293"/>
      <c r="LDL9" s="293"/>
      <c r="LDM9" s="293"/>
      <c r="LDN9" s="293"/>
      <c r="LDO9" s="293"/>
      <c r="LDP9" s="293"/>
      <c r="LDQ9" s="293"/>
      <c r="LDR9" s="293"/>
      <c r="LDS9" s="293"/>
      <c r="LDT9" s="293"/>
      <c r="LDU9" s="293"/>
      <c r="LDV9" s="293"/>
      <c r="LDW9" s="293"/>
      <c r="LDX9" s="293"/>
      <c r="LDY9" s="293"/>
      <c r="LDZ9" s="293"/>
      <c r="LEA9" s="293"/>
      <c r="LEB9" s="293"/>
      <c r="LEC9" s="293"/>
      <c r="LED9" s="293"/>
      <c r="LEE9" s="293"/>
      <c r="LEF9" s="293"/>
      <c r="LEG9" s="293"/>
      <c r="LEH9" s="293"/>
      <c r="LEI9" s="293"/>
      <c r="LEJ9" s="293"/>
      <c r="LEK9" s="293"/>
      <c r="LEL9" s="293"/>
      <c r="LEM9" s="293"/>
      <c r="LEN9" s="293"/>
      <c r="LEO9" s="293"/>
      <c r="LEP9" s="293"/>
      <c r="LEQ9" s="293"/>
      <c r="LER9" s="293"/>
      <c r="LES9" s="293"/>
      <c r="LET9" s="293"/>
      <c r="LEU9" s="293"/>
      <c r="LEV9" s="293"/>
      <c r="LEW9" s="293"/>
      <c r="LEX9" s="293"/>
      <c r="LEY9" s="293"/>
      <c r="LEZ9" s="293"/>
      <c r="LFA9" s="293"/>
      <c r="LFB9" s="293"/>
      <c r="LFC9" s="293"/>
      <c r="LFD9" s="293"/>
      <c r="LFE9" s="293"/>
      <c r="LFF9" s="293"/>
      <c r="LFG9" s="293"/>
      <c r="LFH9" s="293"/>
      <c r="LFI9" s="293"/>
      <c r="LFJ9" s="293"/>
      <c r="LFK9" s="293"/>
      <c r="LFL9" s="293"/>
      <c r="LFM9" s="293"/>
      <c r="LFN9" s="293"/>
      <c r="LFO9" s="293"/>
      <c r="LFP9" s="293"/>
      <c r="LFQ9" s="293"/>
      <c r="LFR9" s="293"/>
      <c r="LFS9" s="293"/>
      <c r="LFT9" s="293"/>
      <c r="LFU9" s="293"/>
      <c r="LFV9" s="293"/>
      <c r="LFW9" s="293"/>
      <c r="LFX9" s="293"/>
      <c r="LFY9" s="293"/>
      <c r="LFZ9" s="293"/>
      <c r="LGA9" s="293"/>
      <c r="LGB9" s="293"/>
      <c r="LGC9" s="293"/>
      <c r="LGD9" s="293"/>
      <c r="LGE9" s="293"/>
      <c r="LGF9" s="293"/>
      <c r="LGG9" s="293"/>
      <c r="LGH9" s="293"/>
      <c r="LGI9" s="293"/>
      <c r="LGJ9" s="293"/>
      <c r="LGK9" s="293"/>
      <c r="LGL9" s="293"/>
      <c r="LGM9" s="293"/>
      <c r="LGN9" s="293"/>
      <c r="LGO9" s="293"/>
      <c r="LGP9" s="293"/>
      <c r="LGQ9" s="293"/>
      <c r="LGR9" s="293"/>
      <c r="LGS9" s="293"/>
      <c r="LGT9" s="293"/>
      <c r="LGU9" s="293"/>
      <c r="LGV9" s="293"/>
      <c r="LGW9" s="293"/>
      <c r="LGX9" s="293"/>
      <c r="LGY9" s="293"/>
      <c r="LGZ9" s="293"/>
      <c r="LHA9" s="293"/>
      <c r="LHB9" s="293"/>
      <c r="LHC9" s="293"/>
      <c r="LHD9" s="293"/>
      <c r="LHE9" s="293"/>
      <c r="LHF9" s="293"/>
      <c r="LHG9" s="293"/>
      <c r="LHH9" s="293"/>
      <c r="LHI9" s="293"/>
      <c r="LHJ9" s="293"/>
      <c r="LHK9" s="293"/>
      <c r="LHL9" s="293"/>
      <c r="LHM9" s="293"/>
      <c r="LHN9" s="293"/>
      <c r="LHO9" s="293"/>
      <c r="LHP9" s="293"/>
      <c r="LHQ9" s="293"/>
      <c r="LHR9" s="293"/>
      <c r="LHS9" s="293"/>
      <c r="LHT9" s="293"/>
      <c r="LHU9" s="293"/>
      <c r="LHV9" s="293"/>
      <c r="LHW9" s="293"/>
      <c r="LHX9" s="293"/>
      <c r="LHY9" s="293"/>
      <c r="LHZ9" s="293"/>
      <c r="LIA9" s="293"/>
      <c r="LIB9" s="293"/>
      <c r="LIC9" s="293"/>
      <c r="LID9" s="293"/>
      <c r="LIE9" s="293"/>
      <c r="LIF9" s="293"/>
      <c r="LIG9" s="293"/>
      <c r="LIH9" s="293"/>
      <c r="LII9" s="293"/>
      <c r="LIJ9" s="293"/>
      <c r="LIK9" s="293"/>
      <c r="LIL9" s="293"/>
      <c r="LIM9" s="293"/>
      <c r="LIN9" s="293"/>
      <c r="LIO9" s="293"/>
      <c r="LIP9" s="293"/>
      <c r="LIQ9" s="293"/>
      <c r="LIR9" s="293"/>
      <c r="LIS9" s="293"/>
      <c r="LIT9" s="293"/>
      <c r="LIU9" s="293"/>
      <c r="LIV9" s="293"/>
      <c r="LIW9" s="293"/>
      <c r="LIX9" s="293"/>
      <c r="LIY9" s="293"/>
      <c r="LIZ9" s="293"/>
      <c r="LJA9" s="293"/>
      <c r="LJB9" s="293"/>
      <c r="LJC9" s="293"/>
      <c r="LJD9" s="293"/>
      <c r="LJE9" s="293"/>
      <c r="LJF9" s="293"/>
      <c r="LJG9" s="293"/>
      <c r="LJH9" s="293"/>
      <c r="LJI9" s="293"/>
      <c r="LJJ9" s="293"/>
      <c r="LJK9" s="293"/>
      <c r="LJL9" s="293"/>
      <c r="LJM9" s="293"/>
      <c r="LJN9" s="293"/>
      <c r="LJO9" s="293"/>
      <c r="LJP9" s="293"/>
      <c r="LJQ9" s="293"/>
      <c r="LJR9" s="293"/>
      <c r="LJS9" s="293"/>
      <c r="LJT9" s="293"/>
      <c r="LJU9" s="293"/>
      <c r="LJV9" s="293"/>
      <c r="LJW9" s="293"/>
      <c r="LJX9" s="293"/>
      <c r="LJY9" s="293"/>
      <c r="LJZ9" s="293"/>
      <c r="LKA9" s="293"/>
      <c r="LKB9" s="293"/>
      <c r="LKC9" s="293"/>
      <c r="LKD9" s="293"/>
      <c r="LKE9" s="293"/>
      <c r="LKF9" s="293"/>
      <c r="LKG9" s="293"/>
      <c r="LKH9" s="293"/>
      <c r="LKI9" s="293"/>
      <c r="LKJ9" s="293"/>
      <c r="LKK9" s="293"/>
      <c r="LKL9" s="293"/>
      <c r="LKM9" s="293"/>
      <c r="LKN9" s="293"/>
      <c r="LKO9" s="293"/>
      <c r="LKP9" s="293"/>
      <c r="LKQ9" s="293"/>
      <c r="LKR9" s="293"/>
      <c r="LKS9" s="293"/>
      <c r="LKT9" s="293"/>
      <c r="LKU9" s="293"/>
      <c r="LKV9" s="293"/>
      <c r="LKW9" s="293"/>
      <c r="LKX9" s="293"/>
      <c r="LKY9" s="293"/>
      <c r="LKZ9" s="293"/>
      <c r="LLA9" s="293"/>
      <c r="LLB9" s="293"/>
      <c r="LLC9" s="293"/>
      <c r="LLD9" s="293"/>
      <c r="LLE9" s="293"/>
      <c r="LLF9" s="293"/>
      <c r="LLG9" s="293"/>
      <c r="LLH9" s="293"/>
      <c r="LLI9" s="293"/>
      <c r="LLJ9" s="293"/>
      <c r="LLK9" s="293"/>
      <c r="LLL9" s="293"/>
      <c r="LLM9" s="293"/>
      <c r="LLN9" s="293"/>
      <c r="LLO9" s="293"/>
      <c r="LLP9" s="293"/>
      <c r="LLQ9" s="293"/>
      <c r="LLR9" s="293"/>
      <c r="LLS9" s="293"/>
      <c r="LLT9" s="293"/>
      <c r="LLU9" s="293"/>
      <c r="LLV9" s="293"/>
      <c r="LLW9" s="293"/>
      <c r="LLX9" s="293"/>
      <c r="LLY9" s="293"/>
      <c r="LLZ9" s="293"/>
      <c r="LMA9" s="293"/>
      <c r="LMB9" s="293"/>
      <c r="LMC9" s="293"/>
      <c r="LMD9" s="293"/>
      <c r="LME9" s="293"/>
      <c r="LMF9" s="293"/>
      <c r="LMG9" s="293"/>
      <c r="LMH9" s="293"/>
      <c r="LMI9" s="293"/>
      <c r="LMJ9" s="293"/>
      <c r="LMK9" s="293"/>
      <c r="LML9" s="293"/>
      <c r="LMM9" s="293"/>
      <c r="LMN9" s="293"/>
      <c r="LMO9" s="293"/>
      <c r="LMP9" s="293"/>
      <c r="LMQ9" s="293"/>
      <c r="LMR9" s="293"/>
      <c r="LMS9" s="293"/>
      <c r="LMT9" s="293"/>
      <c r="LMU9" s="293"/>
      <c r="LMV9" s="293"/>
      <c r="LMW9" s="293"/>
      <c r="LMX9" s="293"/>
      <c r="LMY9" s="293"/>
      <c r="LMZ9" s="293"/>
      <c r="LNA9" s="293"/>
      <c r="LNB9" s="293"/>
      <c r="LNC9" s="293"/>
      <c r="LND9" s="293"/>
      <c r="LNE9" s="293"/>
      <c r="LNF9" s="293"/>
      <c r="LNG9" s="293"/>
      <c r="LNH9" s="293"/>
      <c r="LNI9" s="293"/>
      <c r="LNJ9" s="293"/>
      <c r="LNK9" s="293"/>
      <c r="LNL9" s="293"/>
      <c r="LNM9" s="293"/>
      <c r="LNN9" s="293"/>
      <c r="LNO9" s="293"/>
      <c r="LNP9" s="293"/>
      <c r="LNQ9" s="293"/>
      <c r="LNR9" s="293"/>
      <c r="LNS9" s="293"/>
      <c r="LNT9" s="293"/>
      <c r="LNU9" s="293"/>
      <c r="LNV9" s="293"/>
      <c r="LNW9" s="293"/>
      <c r="LNX9" s="293"/>
      <c r="LNY9" s="293"/>
      <c r="LNZ9" s="293"/>
      <c r="LOA9" s="293"/>
      <c r="LOB9" s="293"/>
      <c r="LOC9" s="293"/>
      <c r="LOD9" s="293"/>
      <c r="LOE9" s="293"/>
      <c r="LOF9" s="293"/>
      <c r="LOG9" s="293"/>
      <c r="LOH9" s="293"/>
      <c r="LOI9" s="293"/>
      <c r="LOJ9" s="293"/>
      <c r="LOK9" s="293"/>
      <c r="LOL9" s="293"/>
      <c r="LOM9" s="293"/>
      <c r="LON9" s="293"/>
      <c r="LOO9" s="293"/>
      <c r="LOP9" s="293"/>
      <c r="LOQ9" s="293"/>
      <c r="LOR9" s="293"/>
      <c r="LOS9" s="293"/>
      <c r="LOT9" s="293"/>
      <c r="LOU9" s="293"/>
      <c r="LOV9" s="293"/>
      <c r="LOW9" s="293"/>
      <c r="LOX9" s="293"/>
      <c r="LOY9" s="293"/>
      <c r="LOZ9" s="293"/>
      <c r="LPA9" s="293"/>
      <c r="LPB9" s="293"/>
      <c r="LPC9" s="293"/>
      <c r="LPD9" s="293"/>
      <c r="LPE9" s="293"/>
      <c r="LPF9" s="293"/>
      <c r="LPG9" s="293"/>
      <c r="LPH9" s="293"/>
      <c r="LPI9" s="293"/>
      <c r="LPJ9" s="293"/>
      <c r="LPK9" s="293"/>
      <c r="LPL9" s="293"/>
      <c r="LPM9" s="293"/>
      <c r="LPN9" s="293"/>
      <c r="LPO9" s="293"/>
      <c r="LPP9" s="293"/>
      <c r="LPQ9" s="293"/>
      <c r="LPR9" s="293"/>
      <c r="LPS9" s="293"/>
      <c r="LPT9" s="293"/>
      <c r="LPU9" s="293"/>
      <c r="LPV9" s="293"/>
      <c r="LPW9" s="293"/>
      <c r="LPX9" s="293"/>
      <c r="LPY9" s="293"/>
      <c r="LPZ9" s="293"/>
      <c r="LQA9" s="293"/>
      <c r="LQB9" s="293"/>
      <c r="LQC9" s="293"/>
      <c r="LQD9" s="293"/>
      <c r="LQE9" s="293"/>
      <c r="LQF9" s="293"/>
      <c r="LQG9" s="293"/>
      <c r="LQH9" s="293"/>
      <c r="LQI9" s="293"/>
      <c r="LQJ9" s="293"/>
      <c r="LQK9" s="293"/>
      <c r="LQL9" s="293"/>
      <c r="LQM9" s="293"/>
      <c r="LQN9" s="293"/>
      <c r="LQO9" s="293"/>
      <c r="LQP9" s="293"/>
      <c r="LQQ9" s="293"/>
      <c r="LQR9" s="293"/>
      <c r="LQS9" s="293"/>
      <c r="LQT9" s="293"/>
      <c r="LQU9" s="293"/>
      <c r="LQV9" s="293"/>
      <c r="LQW9" s="293"/>
      <c r="LQX9" s="293"/>
      <c r="LQY9" s="293"/>
      <c r="LQZ9" s="293"/>
      <c r="LRA9" s="293"/>
      <c r="LRB9" s="293"/>
      <c r="LRC9" s="293"/>
      <c r="LRD9" s="293"/>
      <c r="LRE9" s="293"/>
      <c r="LRF9" s="293"/>
      <c r="LRG9" s="293"/>
      <c r="LRH9" s="293"/>
      <c r="LRI9" s="293"/>
      <c r="LRJ9" s="293"/>
      <c r="LRK9" s="293"/>
      <c r="LRL9" s="293"/>
      <c r="LRM9" s="293"/>
      <c r="LRN9" s="293"/>
      <c r="LRO9" s="293"/>
      <c r="LRP9" s="293"/>
      <c r="LRQ9" s="293"/>
      <c r="LRR9" s="293"/>
      <c r="LRS9" s="293"/>
      <c r="LRT9" s="293"/>
      <c r="LRU9" s="293"/>
      <c r="LRV9" s="293"/>
      <c r="LRW9" s="293"/>
      <c r="LRX9" s="293"/>
      <c r="LRY9" s="293"/>
      <c r="LRZ9" s="293"/>
      <c r="LSA9" s="293"/>
      <c r="LSB9" s="293"/>
      <c r="LSC9" s="293"/>
      <c r="LSD9" s="293"/>
      <c r="LSE9" s="293"/>
      <c r="LSF9" s="293"/>
      <c r="LSG9" s="293"/>
      <c r="LSH9" s="293"/>
      <c r="LSI9" s="293"/>
      <c r="LSJ9" s="293"/>
      <c r="LSK9" s="293"/>
      <c r="LSL9" s="293"/>
      <c r="LSM9" s="293"/>
      <c r="LSN9" s="293"/>
      <c r="LSO9" s="293"/>
      <c r="LSP9" s="293"/>
      <c r="LSQ9" s="293"/>
      <c r="LSR9" s="293"/>
      <c r="LSS9" s="293"/>
      <c r="LST9" s="293"/>
      <c r="LSU9" s="293"/>
      <c r="LSV9" s="293"/>
      <c r="LSW9" s="293"/>
      <c r="LSX9" s="293"/>
      <c r="LSY9" s="293"/>
      <c r="LSZ9" s="293"/>
      <c r="LTA9" s="293"/>
      <c r="LTB9" s="293"/>
      <c r="LTC9" s="293"/>
      <c r="LTD9" s="293"/>
      <c r="LTE9" s="293"/>
      <c r="LTF9" s="293"/>
      <c r="LTG9" s="293"/>
      <c r="LTH9" s="293"/>
      <c r="LTI9" s="293"/>
      <c r="LTJ9" s="293"/>
      <c r="LTK9" s="293"/>
      <c r="LTL9" s="293"/>
      <c r="LTM9" s="293"/>
      <c r="LTN9" s="293"/>
      <c r="LTO9" s="293"/>
      <c r="LTP9" s="293"/>
      <c r="LTQ9" s="293"/>
      <c r="LTR9" s="293"/>
      <c r="LTS9" s="293"/>
      <c r="LTT9" s="293"/>
      <c r="LTU9" s="293"/>
      <c r="LTV9" s="293"/>
      <c r="LTW9" s="293"/>
      <c r="LTX9" s="293"/>
      <c r="LTY9" s="293"/>
      <c r="LTZ9" s="293"/>
      <c r="LUA9" s="293"/>
      <c r="LUB9" s="293"/>
      <c r="LUC9" s="293"/>
      <c r="LUD9" s="293"/>
      <c r="LUE9" s="293"/>
      <c r="LUF9" s="293"/>
      <c r="LUG9" s="293"/>
      <c r="LUH9" s="293"/>
      <c r="LUI9" s="293"/>
      <c r="LUJ9" s="293"/>
      <c r="LUK9" s="293"/>
      <c r="LUL9" s="293"/>
      <c r="LUM9" s="293"/>
      <c r="LUN9" s="293"/>
      <c r="LUO9" s="293"/>
      <c r="LUP9" s="293"/>
      <c r="LUQ9" s="293"/>
      <c r="LUR9" s="293"/>
      <c r="LUS9" s="293"/>
      <c r="LUT9" s="293"/>
      <c r="LUU9" s="293"/>
      <c r="LUV9" s="293"/>
      <c r="LUW9" s="293"/>
      <c r="LUX9" s="293"/>
      <c r="LUY9" s="293"/>
      <c r="LUZ9" s="293"/>
      <c r="LVA9" s="293"/>
      <c r="LVB9" s="293"/>
      <c r="LVC9" s="293"/>
      <c r="LVD9" s="293"/>
      <c r="LVE9" s="293"/>
      <c r="LVF9" s="293"/>
      <c r="LVG9" s="293"/>
      <c r="LVH9" s="293"/>
      <c r="LVI9" s="293"/>
      <c r="LVJ9" s="293"/>
      <c r="LVK9" s="293"/>
      <c r="LVL9" s="293"/>
      <c r="LVM9" s="293"/>
      <c r="LVN9" s="293"/>
      <c r="LVO9" s="293"/>
      <c r="LVP9" s="293"/>
      <c r="LVQ9" s="293"/>
      <c r="LVR9" s="293"/>
      <c r="LVS9" s="293"/>
      <c r="LVT9" s="293"/>
      <c r="LVU9" s="293"/>
      <c r="LVV9" s="293"/>
      <c r="LVW9" s="293"/>
      <c r="LVX9" s="293"/>
      <c r="LVY9" s="293"/>
      <c r="LVZ9" s="293"/>
      <c r="LWA9" s="293"/>
      <c r="LWB9" s="293"/>
      <c r="LWC9" s="293"/>
      <c r="LWD9" s="293"/>
      <c r="LWE9" s="293"/>
      <c r="LWF9" s="293"/>
      <c r="LWG9" s="293"/>
      <c r="LWH9" s="293"/>
      <c r="LWI9" s="293"/>
      <c r="LWJ9" s="293"/>
      <c r="LWK9" s="293"/>
      <c r="LWL9" s="293"/>
      <c r="LWM9" s="293"/>
      <c r="LWN9" s="293"/>
      <c r="LWO9" s="293"/>
      <c r="LWP9" s="293"/>
      <c r="LWQ9" s="293"/>
      <c r="LWR9" s="293"/>
      <c r="LWS9" s="293"/>
      <c r="LWT9" s="293"/>
      <c r="LWU9" s="293"/>
      <c r="LWV9" s="293"/>
      <c r="LWW9" s="293"/>
      <c r="LWX9" s="293"/>
      <c r="LWY9" s="293"/>
      <c r="LWZ9" s="293"/>
      <c r="LXA9" s="293"/>
      <c r="LXB9" s="293"/>
      <c r="LXC9" s="293"/>
      <c r="LXD9" s="293"/>
      <c r="LXE9" s="293"/>
      <c r="LXF9" s="293"/>
      <c r="LXG9" s="293"/>
      <c r="LXH9" s="293"/>
      <c r="LXI9" s="293"/>
      <c r="LXJ9" s="293"/>
      <c r="LXK9" s="293"/>
      <c r="LXL9" s="293"/>
      <c r="LXM9" s="293"/>
      <c r="LXN9" s="293"/>
      <c r="LXO9" s="293"/>
      <c r="LXP9" s="293"/>
      <c r="LXQ9" s="293"/>
      <c r="LXR9" s="293"/>
      <c r="LXS9" s="293"/>
      <c r="LXT9" s="293"/>
      <c r="LXU9" s="293"/>
      <c r="LXV9" s="293"/>
      <c r="LXW9" s="293"/>
      <c r="LXX9" s="293"/>
      <c r="LXY9" s="293"/>
      <c r="LXZ9" s="293"/>
      <c r="LYA9" s="293"/>
      <c r="LYB9" s="293"/>
      <c r="LYC9" s="293"/>
      <c r="LYD9" s="293"/>
      <c r="LYE9" s="293"/>
      <c r="LYF9" s="293"/>
      <c r="LYG9" s="293"/>
      <c r="LYH9" s="293"/>
      <c r="LYI9" s="293"/>
      <c r="LYJ9" s="293"/>
      <c r="LYK9" s="293"/>
      <c r="LYL9" s="293"/>
      <c r="LYM9" s="293"/>
      <c r="LYN9" s="293"/>
      <c r="LYO9" s="293"/>
      <c r="LYP9" s="293"/>
      <c r="LYQ9" s="293"/>
      <c r="LYR9" s="293"/>
      <c r="LYS9" s="293"/>
      <c r="LYT9" s="293"/>
      <c r="LYU9" s="293"/>
      <c r="LYV9" s="293"/>
      <c r="LYW9" s="293"/>
      <c r="LYX9" s="293"/>
      <c r="LYY9" s="293"/>
      <c r="LYZ9" s="293"/>
      <c r="LZA9" s="293"/>
      <c r="LZB9" s="293"/>
      <c r="LZC9" s="293"/>
      <c r="LZD9" s="293"/>
      <c r="LZE9" s="293"/>
      <c r="LZF9" s="293"/>
      <c r="LZG9" s="293"/>
      <c r="LZH9" s="293"/>
      <c r="LZI9" s="293"/>
      <c r="LZJ9" s="293"/>
      <c r="LZK9" s="293"/>
      <c r="LZL9" s="293"/>
      <c r="LZM9" s="293"/>
      <c r="LZN9" s="293"/>
      <c r="LZO9" s="293"/>
      <c r="LZP9" s="293"/>
      <c r="LZQ9" s="293"/>
      <c r="LZR9" s="293"/>
      <c r="LZS9" s="293"/>
      <c r="LZT9" s="293"/>
      <c r="LZU9" s="293"/>
      <c r="LZV9" s="293"/>
      <c r="LZW9" s="293"/>
      <c r="LZX9" s="293"/>
      <c r="LZY9" s="293"/>
      <c r="LZZ9" s="293"/>
      <c r="MAA9" s="293"/>
      <c r="MAB9" s="293"/>
      <c r="MAC9" s="293"/>
      <c r="MAD9" s="293"/>
      <c r="MAE9" s="293"/>
      <c r="MAF9" s="293"/>
      <c r="MAG9" s="293"/>
      <c r="MAH9" s="293"/>
      <c r="MAI9" s="293"/>
      <c r="MAJ9" s="293"/>
      <c r="MAK9" s="293"/>
      <c r="MAL9" s="293"/>
      <c r="MAM9" s="293"/>
      <c r="MAN9" s="293"/>
      <c r="MAO9" s="293"/>
      <c r="MAP9" s="293"/>
      <c r="MAQ9" s="293"/>
      <c r="MAR9" s="293"/>
      <c r="MAS9" s="293"/>
      <c r="MAT9" s="293"/>
      <c r="MAU9" s="293"/>
      <c r="MAV9" s="293"/>
      <c r="MAW9" s="293"/>
      <c r="MAX9" s="293"/>
      <c r="MAY9" s="293"/>
      <c r="MAZ9" s="293"/>
      <c r="MBA9" s="293"/>
      <c r="MBB9" s="293"/>
      <c r="MBC9" s="293"/>
      <c r="MBD9" s="293"/>
      <c r="MBE9" s="293"/>
      <c r="MBF9" s="293"/>
      <c r="MBG9" s="293"/>
      <c r="MBH9" s="293"/>
      <c r="MBI9" s="293"/>
      <c r="MBJ9" s="293"/>
      <c r="MBK9" s="293"/>
      <c r="MBL9" s="293"/>
      <c r="MBM9" s="293"/>
      <c r="MBN9" s="293"/>
      <c r="MBO9" s="293"/>
      <c r="MBP9" s="293"/>
      <c r="MBQ9" s="293"/>
      <c r="MBR9" s="293"/>
      <c r="MBS9" s="293"/>
      <c r="MBT9" s="293"/>
      <c r="MBU9" s="293"/>
      <c r="MBV9" s="293"/>
      <c r="MBW9" s="293"/>
      <c r="MBX9" s="293"/>
      <c r="MBY9" s="293"/>
      <c r="MBZ9" s="293"/>
      <c r="MCA9" s="293"/>
      <c r="MCB9" s="293"/>
      <c r="MCC9" s="293"/>
      <c r="MCD9" s="293"/>
      <c r="MCE9" s="293"/>
      <c r="MCF9" s="293"/>
      <c r="MCG9" s="293"/>
      <c r="MCH9" s="293"/>
      <c r="MCI9" s="293"/>
      <c r="MCJ9" s="293"/>
      <c r="MCK9" s="293"/>
      <c r="MCL9" s="293"/>
      <c r="MCM9" s="293"/>
      <c r="MCN9" s="293"/>
      <c r="MCO9" s="293"/>
      <c r="MCP9" s="293"/>
      <c r="MCQ9" s="293"/>
      <c r="MCR9" s="293"/>
      <c r="MCS9" s="293"/>
      <c r="MCT9" s="293"/>
      <c r="MCU9" s="293"/>
      <c r="MCV9" s="293"/>
      <c r="MCW9" s="293"/>
      <c r="MCX9" s="293"/>
      <c r="MCY9" s="293"/>
      <c r="MCZ9" s="293"/>
      <c r="MDA9" s="293"/>
      <c r="MDB9" s="293"/>
      <c r="MDC9" s="293"/>
      <c r="MDD9" s="293"/>
      <c r="MDE9" s="293"/>
      <c r="MDF9" s="293"/>
      <c r="MDG9" s="293"/>
      <c r="MDH9" s="293"/>
      <c r="MDI9" s="293"/>
      <c r="MDJ9" s="293"/>
      <c r="MDK9" s="293"/>
      <c r="MDL9" s="293"/>
      <c r="MDM9" s="293"/>
      <c r="MDN9" s="293"/>
      <c r="MDO9" s="293"/>
      <c r="MDP9" s="293"/>
      <c r="MDQ9" s="293"/>
      <c r="MDR9" s="293"/>
      <c r="MDS9" s="293"/>
      <c r="MDT9" s="293"/>
      <c r="MDU9" s="293"/>
      <c r="MDV9" s="293"/>
      <c r="MDW9" s="293"/>
      <c r="MDX9" s="293"/>
      <c r="MDY9" s="293"/>
      <c r="MDZ9" s="293"/>
      <c r="MEA9" s="293"/>
      <c r="MEB9" s="293"/>
      <c r="MEC9" s="293"/>
      <c r="MED9" s="293"/>
      <c r="MEE9" s="293"/>
      <c r="MEF9" s="293"/>
      <c r="MEG9" s="293"/>
      <c r="MEH9" s="293"/>
      <c r="MEI9" s="293"/>
      <c r="MEJ9" s="293"/>
      <c r="MEK9" s="293"/>
      <c r="MEL9" s="293"/>
      <c r="MEM9" s="293"/>
      <c r="MEN9" s="293"/>
      <c r="MEO9" s="293"/>
      <c r="MEP9" s="293"/>
      <c r="MEQ9" s="293"/>
      <c r="MER9" s="293"/>
      <c r="MES9" s="293"/>
      <c r="MET9" s="293"/>
      <c r="MEU9" s="293"/>
      <c r="MEV9" s="293"/>
      <c r="MEW9" s="293"/>
      <c r="MEX9" s="293"/>
      <c r="MEY9" s="293"/>
      <c r="MEZ9" s="293"/>
      <c r="MFA9" s="293"/>
      <c r="MFB9" s="293"/>
      <c r="MFC9" s="293"/>
      <c r="MFD9" s="293"/>
      <c r="MFE9" s="293"/>
      <c r="MFF9" s="293"/>
      <c r="MFG9" s="293"/>
      <c r="MFH9" s="293"/>
      <c r="MFI9" s="293"/>
      <c r="MFJ9" s="293"/>
      <c r="MFK9" s="293"/>
      <c r="MFL9" s="293"/>
      <c r="MFM9" s="293"/>
      <c r="MFN9" s="293"/>
      <c r="MFO9" s="293"/>
      <c r="MFP9" s="293"/>
      <c r="MFQ9" s="293"/>
      <c r="MFR9" s="293"/>
      <c r="MFS9" s="293"/>
      <c r="MFT9" s="293"/>
      <c r="MFU9" s="293"/>
      <c r="MFV9" s="293"/>
      <c r="MFW9" s="293"/>
      <c r="MFX9" s="293"/>
      <c r="MFY9" s="293"/>
      <c r="MFZ9" s="293"/>
      <c r="MGA9" s="293"/>
      <c r="MGB9" s="293"/>
      <c r="MGC9" s="293"/>
      <c r="MGD9" s="293"/>
      <c r="MGE9" s="293"/>
      <c r="MGF9" s="293"/>
      <c r="MGG9" s="293"/>
      <c r="MGH9" s="293"/>
      <c r="MGI9" s="293"/>
      <c r="MGJ9" s="293"/>
      <c r="MGK9" s="293"/>
      <c r="MGL9" s="293"/>
      <c r="MGM9" s="293"/>
      <c r="MGN9" s="293"/>
      <c r="MGO9" s="293"/>
      <c r="MGP9" s="293"/>
      <c r="MGQ9" s="293"/>
      <c r="MGR9" s="293"/>
      <c r="MGS9" s="293"/>
      <c r="MGT9" s="293"/>
      <c r="MGU9" s="293"/>
      <c r="MGV9" s="293"/>
      <c r="MGW9" s="293"/>
      <c r="MGX9" s="293"/>
      <c r="MGY9" s="293"/>
      <c r="MGZ9" s="293"/>
      <c r="MHA9" s="293"/>
      <c r="MHB9" s="293"/>
      <c r="MHC9" s="293"/>
      <c r="MHD9" s="293"/>
      <c r="MHE9" s="293"/>
      <c r="MHF9" s="293"/>
      <c r="MHG9" s="293"/>
      <c r="MHH9" s="293"/>
      <c r="MHI9" s="293"/>
      <c r="MHJ9" s="293"/>
      <c r="MHK9" s="293"/>
      <c r="MHL9" s="293"/>
      <c r="MHM9" s="293"/>
      <c r="MHN9" s="293"/>
      <c r="MHO9" s="293"/>
      <c r="MHP9" s="293"/>
      <c r="MHQ9" s="293"/>
      <c r="MHR9" s="293"/>
      <c r="MHS9" s="293"/>
      <c r="MHT9" s="293"/>
      <c r="MHU9" s="293"/>
      <c r="MHV9" s="293"/>
      <c r="MHW9" s="293"/>
      <c r="MHX9" s="293"/>
      <c r="MHY9" s="293"/>
      <c r="MHZ9" s="293"/>
      <c r="MIA9" s="293"/>
      <c r="MIB9" s="293"/>
      <c r="MIC9" s="293"/>
      <c r="MID9" s="293"/>
      <c r="MIE9" s="293"/>
      <c r="MIF9" s="293"/>
      <c r="MIG9" s="293"/>
      <c r="MIH9" s="293"/>
      <c r="MII9" s="293"/>
      <c r="MIJ9" s="293"/>
      <c r="MIK9" s="293"/>
      <c r="MIL9" s="293"/>
      <c r="MIM9" s="293"/>
      <c r="MIN9" s="293"/>
      <c r="MIO9" s="293"/>
      <c r="MIP9" s="293"/>
      <c r="MIQ9" s="293"/>
      <c r="MIR9" s="293"/>
      <c r="MIS9" s="293"/>
      <c r="MIT9" s="293"/>
      <c r="MIU9" s="293"/>
      <c r="MIV9" s="293"/>
      <c r="MIW9" s="293"/>
      <c r="MIX9" s="293"/>
      <c r="MIY9" s="293"/>
      <c r="MIZ9" s="293"/>
      <c r="MJA9" s="293"/>
      <c r="MJB9" s="293"/>
      <c r="MJC9" s="293"/>
      <c r="MJD9" s="293"/>
      <c r="MJE9" s="293"/>
      <c r="MJF9" s="293"/>
      <c r="MJG9" s="293"/>
      <c r="MJH9" s="293"/>
      <c r="MJI9" s="293"/>
      <c r="MJJ9" s="293"/>
      <c r="MJK9" s="293"/>
      <c r="MJL9" s="293"/>
      <c r="MJM9" s="293"/>
      <c r="MJN9" s="293"/>
      <c r="MJO9" s="293"/>
      <c r="MJP9" s="293"/>
      <c r="MJQ9" s="293"/>
      <c r="MJR9" s="293"/>
      <c r="MJS9" s="293"/>
      <c r="MJT9" s="293"/>
      <c r="MJU9" s="293"/>
      <c r="MJV9" s="293"/>
      <c r="MJW9" s="293"/>
      <c r="MJX9" s="293"/>
      <c r="MJY9" s="293"/>
      <c r="MJZ9" s="293"/>
      <c r="MKA9" s="293"/>
      <c r="MKB9" s="293"/>
      <c r="MKC9" s="293"/>
      <c r="MKD9" s="293"/>
      <c r="MKE9" s="293"/>
      <c r="MKF9" s="293"/>
      <c r="MKG9" s="293"/>
      <c r="MKH9" s="293"/>
      <c r="MKI9" s="293"/>
      <c r="MKJ9" s="293"/>
      <c r="MKK9" s="293"/>
      <c r="MKL9" s="293"/>
      <c r="MKM9" s="293"/>
      <c r="MKN9" s="293"/>
      <c r="MKO9" s="293"/>
      <c r="MKP9" s="293"/>
      <c r="MKQ9" s="293"/>
      <c r="MKR9" s="293"/>
      <c r="MKS9" s="293"/>
      <c r="MKT9" s="293"/>
      <c r="MKU9" s="293"/>
      <c r="MKV9" s="293"/>
      <c r="MKW9" s="293"/>
      <c r="MKX9" s="293"/>
      <c r="MKY9" s="293"/>
      <c r="MKZ9" s="293"/>
      <c r="MLA9" s="293"/>
      <c r="MLB9" s="293"/>
      <c r="MLC9" s="293"/>
      <c r="MLD9" s="293"/>
      <c r="MLE9" s="293"/>
      <c r="MLF9" s="293"/>
      <c r="MLG9" s="293"/>
      <c r="MLH9" s="293"/>
      <c r="MLI9" s="293"/>
      <c r="MLJ9" s="293"/>
      <c r="MLK9" s="293"/>
      <c r="MLL9" s="293"/>
      <c r="MLM9" s="293"/>
      <c r="MLN9" s="293"/>
      <c r="MLO9" s="293"/>
      <c r="MLP9" s="293"/>
      <c r="MLQ9" s="293"/>
      <c r="MLR9" s="293"/>
      <c r="MLS9" s="293"/>
      <c r="MLT9" s="293"/>
      <c r="MLU9" s="293"/>
      <c r="MLV9" s="293"/>
      <c r="MLW9" s="293"/>
      <c r="MLX9" s="293"/>
      <c r="MLY9" s="293"/>
      <c r="MLZ9" s="293"/>
      <c r="MMA9" s="293"/>
      <c r="MMB9" s="293"/>
      <c r="MMC9" s="293"/>
      <c r="MMD9" s="293"/>
      <c r="MME9" s="293"/>
      <c r="MMF9" s="293"/>
      <c r="MMG9" s="293"/>
      <c r="MMH9" s="293"/>
      <c r="MMI9" s="293"/>
      <c r="MMJ9" s="293"/>
      <c r="MMK9" s="293"/>
      <c r="MML9" s="293"/>
      <c r="MMM9" s="293"/>
      <c r="MMN9" s="293"/>
      <c r="MMO9" s="293"/>
      <c r="MMP9" s="293"/>
      <c r="MMQ9" s="293"/>
      <c r="MMR9" s="293"/>
      <c r="MMS9" s="293"/>
      <c r="MMT9" s="293"/>
      <c r="MMU9" s="293"/>
      <c r="MMV9" s="293"/>
      <c r="MMW9" s="293"/>
      <c r="MMX9" s="293"/>
      <c r="MMY9" s="293"/>
      <c r="MMZ9" s="293"/>
      <c r="MNA9" s="293"/>
      <c r="MNB9" s="293"/>
      <c r="MNC9" s="293"/>
      <c r="MND9" s="293"/>
      <c r="MNE9" s="293"/>
      <c r="MNF9" s="293"/>
      <c r="MNG9" s="293"/>
      <c r="MNH9" s="293"/>
      <c r="MNI9" s="293"/>
      <c r="MNJ9" s="293"/>
      <c r="MNK9" s="293"/>
      <c r="MNL9" s="293"/>
      <c r="MNM9" s="293"/>
      <c r="MNN9" s="293"/>
      <c r="MNO9" s="293"/>
      <c r="MNP9" s="293"/>
      <c r="MNQ9" s="293"/>
      <c r="MNR9" s="293"/>
      <c r="MNS9" s="293"/>
      <c r="MNT9" s="293"/>
      <c r="MNU9" s="293"/>
      <c r="MNV9" s="293"/>
      <c r="MNW9" s="293"/>
      <c r="MNX9" s="293"/>
      <c r="MNY9" s="293"/>
      <c r="MNZ9" s="293"/>
      <c r="MOA9" s="293"/>
      <c r="MOB9" s="293"/>
      <c r="MOC9" s="293"/>
      <c r="MOD9" s="293"/>
      <c r="MOE9" s="293"/>
      <c r="MOF9" s="293"/>
      <c r="MOG9" s="293"/>
      <c r="MOH9" s="293"/>
      <c r="MOI9" s="293"/>
      <c r="MOJ9" s="293"/>
      <c r="MOK9" s="293"/>
      <c r="MOL9" s="293"/>
      <c r="MOM9" s="293"/>
      <c r="MON9" s="293"/>
      <c r="MOO9" s="293"/>
      <c r="MOP9" s="293"/>
      <c r="MOQ9" s="293"/>
      <c r="MOR9" s="293"/>
      <c r="MOS9" s="293"/>
      <c r="MOT9" s="293"/>
      <c r="MOU9" s="293"/>
      <c r="MOV9" s="293"/>
      <c r="MOW9" s="293"/>
      <c r="MOX9" s="293"/>
      <c r="MOY9" s="293"/>
      <c r="MOZ9" s="293"/>
      <c r="MPA9" s="293"/>
      <c r="MPB9" s="293"/>
      <c r="MPC9" s="293"/>
      <c r="MPD9" s="293"/>
      <c r="MPE9" s="293"/>
      <c r="MPF9" s="293"/>
      <c r="MPG9" s="293"/>
      <c r="MPH9" s="293"/>
      <c r="MPI9" s="293"/>
      <c r="MPJ9" s="293"/>
      <c r="MPK9" s="293"/>
      <c r="MPL9" s="293"/>
      <c r="MPM9" s="293"/>
      <c r="MPN9" s="293"/>
      <c r="MPO9" s="293"/>
      <c r="MPP9" s="293"/>
      <c r="MPQ9" s="293"/>
      <c r="MPR9" s="293"/>
      <c r="MPS9" s="293"/>
      <c r="MPT9" s="293"/>
      <c r="MPU9" s="293"/>
      <c r="MPV9" s="293"/>
      <c r="MPW9" s="293"/>
      <c r="MPX9" s="293"/>
      <c r="MPY9" s="293"/>
      <c r="MPZ9" s="293"/>
      <c r="MQA9" s="293"/>
      <c r="MQB9" s="293"/>
      <c r="MQC9" s="293"/>
      <c r="MQD9" s="293"/>
      <c r="MQE9" s="293"/>
      <c r="MQF9" s="293"/>
      <c r="MQG9" s="293"/>
      <c r="MQH9" s="293"/>
      <c r="MQI9" s="293"/>
      <c r="MQJ9" s="293"/>
      <c r="MQK9" s="293"/>
      <c r="MQL9" s="293"/>
      <c r="MQM9" s="293"/>
      <c r="MQN9" s="293"/>
      <c r="MQO9" s="293"/>
      <c r="MQP9" s="293"/>
      <c r="MQQ9" s="293"/>
      <c r="MQR9" s="293"/>
      <c r="MQS9" s="293"/>
      <c r="MQT9" s="293"/>
      <c r="MQU9" s="293"/>
      <c r="MQV9" s="293"/>
      <c r="MQW9" s="293"/>
      <c r="MQX9" s="293"/>
      <c r="MQY9" s="293"/>
      <c r="MQZ9" s="293"/>
      <c r="MRA9" s="293"/>
      <c r="MRB9" s="293"/>
      <c r="MRC9" s="293"/>
      <c r="MRD9" s="293"/>
      <c r="MRE9" s="293"/>
      <c r="MRF9" s="293"/>
      <c r="MRG9" s="293"/>
      <c r="MRH9" s="293"/>
      <c r="MRI9" s="293"/>
      <c r="MRJ9" s="293"/>
      <c r="MRK9" s="293"/>
      <c r="MRL9" s="293"/>
      <c r="MRM9" s="293"/>
      <c r="MRN9" s="293"/>
      <c r="MRO9" s="293"/>
      <c r="MRP9" s="293"/>
      <c r="MRQ9" s="293"/>
      <c r="MRR9" s="293"/>
      <c r="MRS9" s="293"/>
      <c r="MRT9" s="293"/>
      <c r="MRU9" s="293"/>
      <c r="MRV9" s="293"/>
      <c r="MRW9" s="293"/>
      <c r="MRX9" s="293"/>
      <c r="MRY9" s="293"/>
      <c r="MRZ9" s="293"/>
      <c r="MSA9" s="293"/>
      <c r="MSB9" s="293"/>
      <c r="MSC9" s="293"/>
      <c r="MSD9" s="293"/>
      <c r="MSE9" s="293"/>
      <c r="MSF9" s="293"/>
      <c r="MSG9" s="293"/>
      <c r="MSH9" s="293"/>
      <c r="MSI9" s="293"/>
      <c r="MSJ9" s="293"/>
      <c r="MSK9" s="293"/>
      <c r="MSL9" s="293"/>
      <c r="MSM9" s="293"/>
      <c r="MSN9" s="293"/>
      <c r="MSO9" s="293"/>
      <c r="MSP9" s="293"/>
      <c r="MSQ9" s="293"/>
      <c r="MSR9" s="293"/>
      <c r="MSS9" s="293"/>
      <c r="MST9" s="293"/>
      <c r="MSU9" s="293"/>
      <c r="MSV9" s="293"/>
      <c r="MSW9" s="293"/>
      <c r="MSX9" s="293"/>
      <c r="MSY9" s="293"/>
      <c r="MSZ9" s="293"/>
      <c r="MTA9" s="293"/>
      <c r="MTB9" s="293"/>
      <c r="MTC9" s="293"/>
      <c r="MTD9" s="293"/>
      <c r="MTE9" s="293"/>
      <c r="MTF9" s="293"/>
      <c r="MTG9" s="293"/>
      <c r="MTH9" s="293"/>
      <c r="MTI9" s="293"/>
      <c r="MTJ9" s="293"/>
      <c r="MTK9" s="293"/>
      <c r="MTL9" s="293"/>
      <c r="MTM9" s="293"/>
      <c r="MTN9" s="293"/>
      <c r="MTO9" s="293"/>
      <c r="MTP9" s="293"/>
      <c r="MTQ9" s="293"/>
      <c r="MTR9" s="293"/>
      <c r="MTS9" s="293"/>
      <c r="MTT9" s="293"/>
      <c r="MTU9" s="293"/>
      <c r="MTV9" s="293"/>
      <c r="MTW9" s="293"/>
      <c r="MTX9" s="293"/>
      <c r="MTY9" s="293"/>
      <c r="MTZ9" s="293"/>
      <c r="MUA9" s="293"/>
      <c r="MUB9" s="293"/>
      <c r="MUC9" s="293"/>
      <c r="MUD9" s="293"/>
      <c r="MUE9" s="293"/>
      <c r="MUF9" s="293"/>
      <c r="MUG9" s="293"/>
      <c r="MUH9" s="293"/>
      <c r="MUI9" s="293"/>
      <c r="MUJ9" s="293"/>
      <c r="MUK9" s="293"/>
      <c r="MUL9" s="293"/>
      <c r="MUM9" s="293"/>
      <c r="MUN9" s="293"/>
      <c r="MUO9" s="293"/>
      <c r="MUP9" s="293"/>
      <c r="MUQ9" s="293"/>
      <c r="MUR9" s="293"/>
      <c r="MUS9" s="293"/>
      <c r="MUT9" s="293"/>
      <c r="MUU9" s="293"/>
      <c r="MUV9" s="293"/>
      <c r="MUW9" s="293"/>
      <c r="MUX9" s="293"/>
      <c r="MUY9" s="293"/>
      <c r="MUZ9" s="293"/>
      <c r="MVA9" s="293"/>
      <c r="MVB9" s="293"/>
      <c r="MVC9" s="293"/>
      <c r="MVD9" s="293"/>
      <c r="MVE9" s="293"/>
      <c r="MVF9" s="293"/>
      <c r="MVG9" s="293"/>
      <c r="MVH9" s="293"/>
      <c r="MVI9" s="293"/>
      <c r="MVJ9" s="293"/>
      <c r="MVK9" s="293"/>
      <c r="MVL9" s="293"/>
      <c r="MVM9" s="293"/>
      <c r="MVN9" s="293"/>
      <c r="MVO9" s="293"/>
      <c r="MVP9" s="293"/>
      <c r="MVQ9" s="293"/>
      <c r="MVR9" s="293"/>
      <c r="MVS9" s="293"/>
      <c r="MVT9" s="293"/>
      <c r="MVU9" s="293"/>
      <c r="MVV9" s="293"/>
      <c r="MVW9" s="293"/>
      <c r="MVX9" s="293"/>
      <c r="MVY9" s="293"/>
      <c r="MVZ9" s="293"/>
      <c r="MWA9" s="293"/>
      <c r="MWB9" s="293"/>
      <c r="MWC9" s="293"/>
      <c r="MWD9" s="293"/>
      <c r="MWE9" s="293"/>
      <c r="MWF9" s="293"/>
      <c r="MWG9" s="293"/>
      <c r="MWH9" s="293"/>
      <c r="MWI9" s="293"/>
      <c r="MWJ9" s="293"/>
      <c r="MWK9" s="293"/>
      <c r="MWL9" s="293"/>
      <c r="MWM9" s="293"/>
      <c r="MWN9" s="293"/>
      <c r="MWO9" s="293"/>
      <c r="MWP9" s="293"/>
      <c r="MWQ9" s="293"/>
      <c r="MWR9" s="293"/>
      <c r="MWS9" s="293"/>
      <c r="MWT9" s="293"/>
      <c r="MWU9" s="293"/>
      <c r="MWV9" s="293"/>
      <c r="MWW9" s="293"/>
      <c r="MWX9" s="293"/>
      <c r="MWY9" s="293"/>
      <c r="MWZ9" s="293"/>
      <c r="MXA9" s="293"/>
      <c r="MXB9" s="293"/>
      <c r="MXC9" s="293"/>
      <c r="MXD9" s="293"/>
      <c r="MXE9" s="293"/>
      <c r="MXF9" s="293"/>
      <c r="MXG9" s="293"/>
      <c r="MXH9" s="293"/>
      <c r="MXI9" s="293"/>
      <c r="MXJ9" s="293"/>
      <c r="MXK9" s="293"/>
      <c r="MXL9" s="293"/>
      <c r="MXM9" s="293"/>
      <c r="MXN9" s="293"/>
      <c r="MXO9" s="293"/>
      <c r="MXP9" s="293"/>
      <c r="MXQ9" s="293"/>
      <c r="MXR9" s="293"/>
      <c r="MXS9" s="293"/>
      <c r="MXT9" s="293"/>
      <c r="MXU9" s="293"/>
      <c r="MXV9" s="293"/>
      <c r="MXW9" s="293"/>
      <c r="MXX9" s="293"/>
      <c r="MXY9" s="293"/>
      <c r="MXZ9" s="293"/>
      <c r="MYA9" s="293"/>
      <c r="MYB9" s="293"/>
      <c r="MYC9" s="293"/>
      <c r="MYD9" s="293"/>
      <c r="MYE9" s="293"/>
      <c r="MYF9" s="293"/>
      <c r="MYG9" s="293"/>
      <c r="MYH9" s="293"/>
      <c r="MYI9" s="293"/>
      <c r="MYJ9" s="293"/>
      <c r="MYK9" s="293"/>
      <c r="MYL9" s="293"/>
      <c r="MYM9" s="293"/>
      <c r="MYN9" s="293"/>
      <c r="MYO9" s="293"/>
      <c r="MYP9" s="293"/>
      <c r="MYQ9" s="293"/>
      <c r="MYR9" s="293"/>
      <c r="MYS9" s="293"/>
      <c r="MYT9" s="293"/>
      <c r="MYU9" s="293"/>
      <c r="MYV9" s="293"/>
      <c r="MYW9" s="293"/>
      <c r="MYX9" s="293"/>
      <c r="MYY9" s="293"/>
      <c r="MYZ9" s="293"/>
      <c r="MZA9" s="293"/>
      <c r="MZB9" s="293"/>
      <c r="MZC9" s="293"/>
      <c r="MZD9" s="293"/>
      <c r="MZE9" s="293"/>
      <c r="MZF9" s="293"/>
      <c r="MZG9" s="293"/>
      <c r="MZH9" s="293"/>
      <c r="MZI9" s="293"/>
      <c r="MZJ9" s="293"/>
      <c r="MZK9" s="293"/>
      <c r="MZL9" s="293"/>
      <c r="MZM9" s="293"/>
      <c r="MZN9" s="293"/>
      <c r="MZO9" s="293"/>
      <c r="MZP9" s="293"/>
      <c r="MZQ9" s="293"/>
      <c r="MZR9" s="293"/>
      <c r="MZS9" s="293"/>
      <c r="MZT9" s="293"/>
      <c r="MZU9" s="293"/>
      <c r="MZV9" s="293"/>
      <c r="MZW9" s="293"/>
      <c r="MZX9" s="293"/>
      <c r="MZY9" s="293"/>
      <c r="MZZ9" s="293"/>
      <c r="NAA9" s="293"/>
      <c r="NAB9" s="293"/>
      <c r="NAC9" s="293"/>
      <c r="NAD9" s="293"/>
      <c r="NAE9" s="293"/>
      <c r="NAF9" s="293"/>
      <c r="NAG9" s="293"/>
      <c r="NAH9" s="293"/>
      <c r="NAI9" s="293"/>
      <c r="NAJ9" s="293"/>
      <c r="NAK9" s="293"/>
      <c r="NAL9" s="293"/>
      <c r="NAM9" s="293"/>
      <c r="NAN9" s="293"/>
      <c r="NAO9" s="293"/>
      <c r="NAP9" s="293"/>
      <c r="NAQ9" s="293"/>
      <c r="NAR9" s="293"/>
      <c r="NAS9" s="293"/>
      <c r="NAT9" s="293"/>
      <c r="NAU9" s="293"/>
      <c r="NAV9" s="293"/>
      <c r="NAW9" s="293"/>
      <c r="NAX9" s="293"/>
      <c r="NAY9" s="293"/>
      <c r="NAZ9" s="293"/>
      <c r="NBA9" s="293"/>
      <c r="NBB9" s="293"/>
      <c r="NBC9" s="293"/>
      <c r="NBD9" s="293"/>
      <c r="NBE9" s="293"/>
      <c r="NBF9" s="293"/>
      <c r="NBG9" s="293"/>
      <c r="NBH9" s="293"/>
      <c r="NBI9" s="293"/>
      <c r="NBJ9" s="293"/>
      <c r="NBK9" s="293"/>
      <c r="NBL9" s="293"/>
      <c r="NBM9" s="293"/>
      <c r="NBN9" s="293"/>
      <c r="NBO9" s="293"/>
      <c r="NBP9" s="293"/>
      <c r="NBQ9" s="293"/>
      <c r="NBR9" s="293"/>
      <c r="NBS9" s="293"/>
      <c r="NBT9" s="293"/>
      <c r="NBU9" s="293"/>
      <c r="NBV9" s="293"/>
      <c r="NBW9" s="293"/>
      <c r="NBX9" s="293"/>
      <c r="NBY9" s="293"/>
      <c r="NBZ9" s="293"/>
      <c r="NCA9" s="293"/>
      <c r="NCB9" s="293"/>
      <c r="NCC9" s="293"/>
      <c r="NCD9" s="293"/>
      <c r="NCE9" s="293"/>
      <c r="NCF9" s="293"/>
      <c r="NCG9" s="293"/>
      <c r="NCH9" s="293"/>
      <c r="NCI9" s="293"/>
      <c r="NCJ9" s="293"/>
      <c r="NCK9" s="293"/>
      <c r="NCL9" s="293"/>
      <c r="NCM9" s="293"/>
      <c r="NCN9" s="293"/>
      <c r="NCO9" s="293"/>
      <c r="NCP9" s="293"/>
      <c r="NCQ9" s="293"/>
      <c r="NCR9" s="293"/>
      <c r="NCS9" s="293"/>
      <c r="NCT9" s="293"/>
      <c r="NCU9" s="293"/>
      <c r="NCV9" s="293"/>
      <c r="NCW9" s="293"/>
      <c r="NCX9" s="293"/>
      <c r="NCY9" s="293"/>
      <c r="NCZ9" s="293"/>
      <c r="NDA9" s="293"/>
      <c r="NDB9" s="293"/>
      <c r="NDC9" s="293"/>
      <c r="NDD9" s="293"/>
      <c r="NDE9" s="293"/>
      <c r="NDF9" s="293"/>
      <c r="NDG9" s="293"/>
      <c r="NDH9" s="293"/>
      <c r="NDI9" s="293"/>
      <c r="NDJ9" s="293"/>
      <c r="NDK9" s="293"/>
      <c r="NDL9" s="293"/>
      <c r="NDM9" s="293"/>
      <c r="NDN9" s="293"/>
      <c r="NDO9" s="293"/>
      <c r="NDP9" s="293"/>
      <c r="NDQ9" s="293"/>
      <c r="NDR9" s="293"/>
      <c r="NDS9" s="293"/>
      <c r="NDT9" s="293"/>
      <c r="NDU9" s="293"/>
      <c r="NDV9" s="293"/>
      <c r="NDW9" s="293"/>
      <c r="NDX9" s="293"/>
      <c r="NDY9" s="293"/>
      <c r="NDZ9" s="293"/>
      <c r="NEA9" s="293"/>
      <c r="NEB9" s="293"/>
      <c r="NEC9" s="293"/>
      <c r="NED9" s="293"/>
      <c r="NEE9" s="293"/>
      <c r="NEF9" s="293"/>
      <c r="NEG9" s="293"/>
      <c r="NEH9" s="293"/>
      <c r="NEI9" s="293"/>
      <c r="NEJ9" s="293"/>
      <c r="NEK9" s="293"/>
      <c r="NEL9" s="293"/>
      <c r="NEM9" s="293"/>
      <c r="NEN9" s="293"/>
      <c r="NEO9" s="293"/>
      <c r="NEP9" s="293"/>
      <c r="NEQ9" s="293"/>
      <c r="NER9" s="293"/>
      <c r="NES9" s="293"/>
      <c r="NET9" s="293"/>
      <c r="NEU9" s="293"/>
      <c r="NEV9" s="293"/>
      <c r="NEW9" s="293"/>
      <c r="NEX9" s="293"/>
      <c r="NEY9" s="293"/>
      <c r="NEZ9" s="293"/>
      <c r="NFA9" s="293"/>
      <c r="NFB9" s="293"/>
      <c r="NFC9" s="293"/>
      <c r="NFD9" s="293"/>
      <c r="NFE9" s="293"/>
      <c r="NFF9" s="293"/>
      <c r="NFG9" s="293"/>
      <c r="NFH9" s="293"/>
      <c r="NFI9" s="293"/>
      <c r="NFJ9" s="293"/>
      <c r="NFK9" s="293"/>
      <c r="NFL9" s="293"/>
      <c r="NFM9" s="293"/>
      <c r="NFN9" s="293"/>
      <c r="NFO9" s="293"/>
      <c r="NFP9" s="293"/>
      <c r="NFQ9" s="293"/>
      <c r="NFR9" s="293"/>
      <c r="NFS9" s="293"/>
      <c r="NFT9" s="293"/>
      <c r="NFU9" s="293"/>
      <c r="NFV9" s="293"/>
      <c r="NFW9" s="293"/>
      <c r="NFX9" s="293"/>
      <c r="NFY9" s="293"/>
      <c r="NFZ9" s="293"/>
      <c r="NGA9" s="293"/>
      <c r="NGB9" s="293"/>
      <c r="NGC9" s="293"/>
      <c r="NGD9" s="293"/>
      <c r="NGE9" s="293"/>
      <c r="NGF9" s="293"/>
      <c r="NGG9" s="293"/>
      <c r="NGH9" s="293"/>
      <c r="NGI9" s="293"/>
      <c r="NGJ9" s="293"/>
      <c r="NGK9" s="293"/>
      <c r="NGL9" s="293"/>
      <c r="NGM9" s="293"/>
      <c r="NGN9" s="293"/>
      <c r="NGO9" s="293"/>
      <c r="NGP9" s="293"/>
      <c r="NGQ9" s="293"/>
      <c r="NGR9" s="293"/>
      <c r="NGS9" s="293"/>
      <c r="NGT9" s="293"/>
      <c r="NGU9" s="293"/>
      <c r="NGV9" s="293"/>
      <c r="NGW9" s="293"/>
      <c r="NGX9" s="293"/>
      <c r="NGY9" s="293"/>
      <c r="NGZ9" s="293"/>
      <c r="NHA9" s="293"/>
      <c r="NHB9" s="293"/>
      <c r="NHC9" s="293"/>
      <c r="NHD9" s="293"/>
      <c r="NHE9" s="293"/>
      <c r="NHF9" s="293"/>
      <c r="NHG9" s="293"/>
      <c r="NHH9" s="293"/>
      <c r="NHI9" s="293"/>
      <c r="NHJ9" s="293"/>
      <c r="NHK9" s="293"/>
      <c r="NHL9" s="293"/>
      <c r="NHM9" s="293"/>
      <c r="NHN9" s="293"/>
      <c r="NHO9" s="293"/>
      <c r="NHP9" s="293"/>
      <c r="NHQ9" s="293"/>
      <c r="NHR9" s="293"/>
      <c r="NHS9" s="293"/>
      <c r="NHT9" s="293"/>
      <c r="NHU9" s="293"/>
      <c r="NHV9" s="293"/>
      <c r="NHW9" s="293"/>
      <c r="NHX9" s="293"/>
      <c r="NHY9" s="293"/>
      <c r="NHZ9" s="293"/>
      <c r="NIA9" s="293"/>
      <c r="NIB9" s="293"/>
      <c r="NIC9" s="293"/>
      <c r="NID9" s="293"/>
      <c r="NIE9" s="293"/>
      <c r="NIF9" s="293"/>
      <c r="NIG9" s="293"/>
      <c r="NIH9" s="293"/>
      <c r="NII9" s="293"/>
      <c r="NIJ9" s="293"/>
      <c r="NIK9" s="293"/>
      <c r="NIL9" s="293"/>
      <c r="NIM9" s="293"/>
      <c r="NIN9" s="293"/>
      <c r="NIO9" s="293"/>
      <c r="NIP9" s="293"/>
      <c r="NIQ9" s="293"/>
      <c r="NIR9" s="293"/>
      <c r="NIS9" s="293"/>
      <c r="NIT9" s="293"/>
      <c r="NIU9" s="293"/>
      <c r="NIV9" s="293"/>
      <c r="NIW9" s="293"/>
      <c r="NIX9" s="293"/>
      <c r="NIY9" s="293"/>
      <c r="NIZ9" s="293"/>
      <c r="NJA9" s="293"/>
      <c r="NJB9" s="293"/>
      <c r="NJC9" s="293"/>
      <c r="NJD9" s="293"/>
      <c r="NJE9" s="293"/>
      <c r="NJF9" s="293"/>
      <c r="NJG9" s="293"/>
      <c r="NJH9" s="293"/>
      <c r="NJI9" s="293"/>
      <c r="NJJ9" s="293"/>
      <c r="NJK9" s="293"/>
      <c r="NJL9" s="293"/>
      <c r="NJM9" s="293"/>
      <c r="NJN9" s="293"/>
      <c r="NJO9" s="293"/>
      <c r="NJP9" s="293"/>
      <c r="NJQ9" s="293"/>
      <c r="NJR9" s="293"/>
      <c r="NJS9" s="293"/>
      <c r="NJT9" s="293"/>
      <c r="NJU9" s="293"/>
      <c r="NJV9" s="293"/>
      <c r="NJW9" s="293"/>
      <c r="NJX9" s="293"/>
      <c r="NJY9" s="293"/>
      <c r="NJZ9" s="293"/>
      <c r="NKA9" s="293"/>
      <c r="NKB9" s="293"/>
      <c r="NKC9" s="293"/>
      <c r="NKD9" s="293"/>
      <c r="NKE9" s="293"/>
      <c r="NKF9" s="293"/>
      <c r="NKG9" s="293"/>
      <c r="NKH9" s="293"/>
      <c r="NKI9" s="293"/>
      <c r="NKJ9" s="293"/>
      <c r="NKK9" s="293"/>
      <c r="NKL9" s="293"/>
      <c r="NKM9" s="293"/>
      <c r="NKN9" s="293"/>
      <c r="NKO9" s="293"/>
      <c r="NKP9" s="293"/>
      <c r="NKQ9" s="293"/>
      <c r="NKR9" s="293"/>
      <c r="NKS9" s="293"/>
      <c r="NKT9" s="293"/>
      <c r="NKU9" s="293"/>
      <c r="NKV9" s="293"/>
      <c r="NKW9" s="293"/>
      <c r="NKX9" s="293"/>
      <c r="NKY9" s="293"/>
      <c r="NKZ9" s="293"/>
      <c r="NLA9" s="293"/>
      <c r="NLB9" s="293"/>
      <c r="NLC9" s="293"/>
      <c r="NLD9" s="293"/>
      <c r="NLE9" s="293"/>
      <c r="NLF9" s="293"/>
      <c r="NLG9" s="293"/>
      <c r="NLH9" s="293"/>
      <c r="NLI9" s="293"/>
      <c r="NLJ9" s="293"/>
      <c r="NLK9" s="293"/>
      <c r="NLL9" s="293"/>
      <c r="NLM9" s="293"/>
      <c r="NLN9" s="293"/>
      <c r="NLO9" s="293"/>
      <c r="NLP9" s="293"/>
      <c r="NLQ9" s="293"/>
      <c r="NLR9" s="293"/>
      <c r="NLS9" s="293"/>
      <c r="NLT9" s="293"/>
      <c r="NLU9" s="293"/>
      <c r="NLV9" s="293"/>
      <c r="NLW9" s="293"/>
      <c r="NLX9" s="293"/>
      <c r="NLY9" s="293"/>
      <c r="NLZ9" s="293"/>
      <c r="NMA9" s="293"/>
      <c r="NMB9" s="293"/>
      <c r="NMC9" s="293"/>
      <c r="NMD9" s="293"/>
      <c r="NME9" s="293"/>
      <c r="NMF9" s="293"/>
      <c r="NMG9" s="293"/>
      <c r="NMH9" s="293"/>
      <c r="NMI9" s="293"/>
      <c r="NMJ9" s="293"/>
      <c r="NMK9" s="293"/>
      <c r="NML9" s="293"/>
      <c r="NMM9" s="293"/>
      <c r="NMN9" s="293"/>
      <c r="NMO9" s="293"/>
      <c r="NMP9" s="293"/>
      <c r="NMQ9" s="293"/>
      <c r="NMR9" s="293"/>
      <c r="NMS9" s="293"/>
      <c r="NMT9" s="293"/>
      <c r="NMU9" s="293"/>
      <c r="NMV9" s="293"/>
      <c r="NMW9" s="293"/>
      <c r="NMX9" s="293"/>
      <c r="NMY9" s="293"/>
      <c r="NMZ9" s="293"/>
      <c r="NNA9" s="293"/>
      <c r="NNB9" s="293"/>
      <c r="NNC9" s="293"/>
      <c r="NND9" s="293"/>
      <c r="NNE9" s="293"/>
      <c r="NNF9" s="293"/>
      <c r="NNG9" s="293"/>
      <c r="NNH9" s="293"/>
      <c r="NNI9" s="293"/>
      <c r="NNJ9" s="293"/>
      <c r="NNK9" s="293"/>
      <c r="NNL9" s="293"/>
      <c r="NNM9" s="293"/>
      <c r="NNN9" s="293"/>
      <c r="NNO9" s="293"/>
      <c r="NNP9" s="293"/>
      <c r="NNQ9" s="293"/>
      <c r="NNR9" s="293"/>
      <c r="NNS9" s="293"/>
      <c r="NNT9" s="293"/>
      <c r="NNU9" s="293"/>
      <c r="NNV9" s="293"/>
      <c r="NNW9" s="293"/>
      <c r="NNX9" s="293"/>
      <c r="NNY9" s="293"/>
      <c r="NNZ9" s="293"/>
      <c r="NOA9" s="293"/>
      <c r="NOB9" s="293"/>
      <c r="NOC9" s="293"/>
      <c r="NOD9" s="293"/>
      <c r="NOE9" s="293"/>
      <c r="NOF9" s="293"/>
      <c r="NOG9" s="293"/>
      <c r="NOH9" s="293"/>
      <c r="NOI9" s="293"/>
      <c r="NOJ9" s="293"/>
      <c r="NOK9" s="293"/>
      <c r="NOL9" s="293"/>
      <c r="NOM9" s="293"/>
      <c r="NON9" s="293"/>
      <c r="NOO9" s="293"/>
      <c r="NOP9" s="293"/>
      <c r="NOQ9" s="293"/>
      <c r="NOR9" s="293"/>
      <c r="NOS9" s="293"/>
      <c r="NOT9" s="293"/>
      <c r="NOU9" s="293"/>
      <c r="NOV9" s="293"/>
      <c r="NOW9" s="293"/>
      <c r="NOX9" s="293"/>
      <c r="NOY9" s="293"/>
      <c r="NOZ9" s="293"/>
      <c r="NPA9" s="293"/>
      <c r="NPB9" s="293"/>
      <c r="NPC9" s="293"/>
      <c r="NPD9" s="293"/>
      <c r="NPE9" s="293"/>
      <c r="NPF9" s="293"/>
      <c r="NPG9" s="293"/>
      <c r="NPH9" s="293"/>
      <c r="NPI9" s="293"/>
      <c r="NPJ9" s="293"/>
      <c r="NPK9" s="293"/>
      <c r="NPL9" s="293"/>
      <c r="NPM9" s="293"/>
      <c r="NPN9" s="293"/>
      <c r="NPO9" s="293"/>
      <c r="NPP9" s="293"/>
      <c r="NPQ9" s="293"/>
      <c r="NPR9" s="293"/>
      <c r="NPS9" s="293"/>
      <c r="NPT9" s="293"/>
      <c r="NPU9" s="293"/>
      <c r="NPV9" s="293"/>
      <c r="NPW9" s="293"/>
      <c r="NPX9" s="293"/>
      <c r="NPY9" s="293"/>
      <c r="NPZ9" s="293"/>
      <c r="NQA9" s="293"/>
      <c r="NQB9" s="293"/>
      <c r="NQC9" s="293"/>
      <c r="NQD9" s="293"/>
      <c r="NQE9" s="293"/>
      <c r="NQF9" s="293"/>
      <c r="NQG9" s="293"/>
      <c r="NQH9" s="293"/>
      <c r="NQI9" s="293"/>
      <c r="NQJ9" s="293"/>
      <c r="NQK9" s="293"/>
      <c r="NQL9" s="293"/>
      <c r="NQM9" s="293"/>
      <c r="NQN9" s="293"/>
      <c r="NQO9" s="293"/>
      <c r="NQP9" s="293"/>
      <c r="NQQ9" s="293"/>
      <c r="NQR9" s="293"/>
      <c r="NQS9" s="293"/>
      <c r="NQT9" s="293"/>
      <c r="NQU9" s="293"/>
      <c r="NQV9" s="293"/>
      <c r="NQW9" s="293"/>
      <c r="NQX9" s="293"/>
      <c r="NQY9" s="293"/>
      <c r="NQZ9" s="293"/>
      <c r="NRA9" s="293"/>
      <c r="NRB9" s="293"/>
      <c r="NRC9" s="293"/>
      <c r="NRD9" s="293"/>
      <c r="NRE9" s="293"/>
      <c r="NRF9" s="293"/>
      <c r="NRG9" s="293"/>
      <c r="NRH9" s="293"/>
      <c r="NRI9" s="293"/>
      <c r="NRJ9" s="293"/>
      <c r="NRK9" s="293"/>
      <c r="NRL9" s="293"/>
      <c r="NRM9" s="293"/>
      <c r="NRN9" s="293"/>
      <c r="NRO9" s="293"/>
      <c r="NRP9" s="293"/>
      <c r="NRQ9" s="293"/>
      <c r="NRR9" s="293"/>
      <c r="NRS9" s="293"/>
      <c r="NRT9" s="293"/>
      <c r="NRU9" s="293"/>
      <c r="NRV9" s="293"/>
      <c r="NRW9" s="293"/>
      <c r="NRX9" s="293"/>
      <c r="NRY9" s="293"/>
      <c r="NRZ9" s="293"/>
      <c r="NSA9" s="293"/>
      <c r="NSB9" s="293"/>
      <c r="NSC9" s="293"/>
      <c r="NSD9" s="293"/>
      <c r="NSE9" s="293"/>
      <c r="NSF9" s="293"/>
      <c r="NSG9" s="293"/>
      <c r="NSH9" s="293"/>
      <c r="NSI9" s="293"/>
      <c r="NSJ9" s="293"/>
      <c r="NSK9" s="293"/>
      <c r="NSL9" s="293"/>
      <c r="NSM9" s="293"/>
      <c r="NSN9" s="293"/>
      <c r="NSO9" s="293"/>
      <c r="NSP9" s="293"/>
      <c r="NSQ9" s="293"/>
      <c r="NSR9" s="293"/>
      <c r="NSS9" s="293"/>
      <c r="NST9" s="293"/>
      <c r="NSU9" s="293"/>
      <c r="NSV9" s="293"/>
      <c r="NSW9" s="293"/>
      <c r="NSX9" s="293"/>
      <c r="NSY9" s="293"/>
      <c r="NSZ9" s="293"/>
      <c r="NTA9" s="293"/>
      <c r="NTB9" s="293"/>
      <c r="NTC9" s="293"/>
      <c r="NTD9" s="293"/>
      <c r="NTE9" s="293"/>
      <c r="NTF9" s="293"/>
      <c r="NTG9" s="293"/>
      <c r="NTH9" s="293"/>
      <c r="NTI9" s="293"/>
      <c r="NTJ9" s="293"/>
      <c r="NTK9" s="293"/>
      <c r="NTL9" s="293"/>
      <c r="NTM9" s="293"/>
      <c r="NTN9" s="293"/>
      <c r="NTO9" s="293"/>
      <c r="NTP9" s="293"/>
      <c r="NTQ9" s="293"/>
      <c r="NTR9" s="293"/>
      <c r="NTS9" s="293"/>
      <c r="NTT9" s="293"/>
      <c r="NTU9" s="293"/>
      <c r="NTV9" s="293"/>
      <c r="NTW9" s="293"/>
      <c r="NTX9" s="293"/>
      <c r="NTY9" s="293"/>
      <c r="NTZ9" s="293"/>
      <c r="NUA9" s="293"/>
      <c r="NUB9" s="293"/>
      <c r="NUC9" s="293"/>
      <c r="NUD9" s="293"/>
      <c r="NUE9" s="293"/>
      <c r="NUF9" s="293"/>
      <c r="NUG9" s="293"/>
      <c r="NUH9" s="293"/>
      <c r="NUI9" s="293"/>
      <c r="NUJ9" s="293"/>
      <c r="NUK9" s="293"/>
      <c r="NUL9" s="293"/>
      <c r="NUM9" s="293"/>
      <c r="NUN9" s="293"/>
      <c r="NUO9" s="293"/>
      <c r="NUP9" s="293"/>
      <c r="NUQ9" s="293"/>
      <c r="NUR9" s="293"/>
      <c r="NUS9" s="293"/>
      <c r="NUT9" s="293"/>
      <c r="NUU9" s="293"/>
      <c r="NUV9" s="293"/>
      <c r="NUW9" s="293"/>
      <c r="NUX9" s="293"/>
      <c r="NUY9" s="293"/>
      <c r="NUZ9" s="293"/>
      <c r="NVA9" s="293"/>
      <c r="NVB9" s="293"/>
      <c r="NVC9" s="293"/>
      <c r="NVD9" s="293"/>
      <c r="NVE9" s="293"/>
      <c r="NVF9" s="293"/>
      <c r="NVG9" s="293"/>
      <c r="NVH9" s="293"/>
      <c r="NVI9" s="293"/>
      <c r="NVJ9" s="293"/>
      <c r="NVK9" s="293"/>
      <c r="NVL9" s="293"/>
      <c r="NVM9" s="293"/>
      <c r="NVN9" s="293"/>
      <c r="NVO9" s="293"/>
      <c r="NVP9" s="293"/>
      <c r="NVQ9" s="293"/>
      <c r="NVR9" s="293"/>
      <c r="NVS9" s="293"/>
      <c r="NVT9" s="293"/>
      <c r="NVU9" s="293"/>
      <c r="NVV9" s="293"/>
      <c r="NVW9" s="293"/>
      <c r="NVX9" s="293"/>
      <c r="NVY9" s="293"/>
      <c r="NVZ9" s="293"/>
      <c r="NWA9" s="293"/>
      <c r="NWB9" s="293"/>
      <c r="NWC9" s="293"/>
      <c r="NWD9" s="293"/>
      <c r="NWE9" s="293"/>
      <c r="NWF9" s="293"/>
      <c r="NWG9" s="293"/>
      <c r="NWH9" s="293"/>
      <c r="NWI9" s="293"/>
      <c r="NWJ9" s="293"/>
      <c r="NWK9" s="293"/>
      <c r="NWL9" s="293"/>
      <c r="NWM9" s="293"/>
      <c r="NWN9" s="293"/>
      <c r="NWO9" s="293"/>
      <c r="NWP9" s="293"/>
      <c r="NWQ9" s="293"/>
      <c r="NWR9" s="293"/>
      <c r="NWS9" s="293"/>
      <c r="NWT9" s="293"/>
      <c r="NWU9" s="293"/>
      <c r="NWV9" s="293"/>
      <c r="NWW9" s="293"/>
      <c r="NWX9" s="293"/>
      <c r="NWY9" s="293"/>
      <c r="NWZ9" s="293"/>
      <c r="NXA9" s="293"/>
      <c r="NXB9" s="293"/>
      <c r="NXC9" s="293"/>
      <c r="NXD9" s="293"/>
      <c r="NXE9" s="293"/>
      <c r="NXF9" s="293"/>
      <c r="NXG9" s="293"/>
      <c r="NXH9" s="293"/>
      <c r="NXI9" s="293"/>
      <c r="NXJ9" s="293"/>
      <c r="NXK9" s="293"/>
      <c r="NXL9" s="293"/>
      <c r="NXM9" s="293"/>
      <c r="NXN9" s="293"/>
      <c r="NXO9" s="293"/>
      <c r="NXP9" s="293"/>
      <c r="NXQ9" s="293"/>
      <c r="NXR9" s="293"/>
      <c r="NXS9" s="293"/>
      <c r="NXT9" s="293"/>
      <c r="NXU9" s="293"/>
      <c r="NXV9" s="293"/>
      <c r="NXW9" s="293"/>
      <c r="NXX9" s="293"/>
      <c r="NXY9" s="293"/>
      <c r="NXZ9" s="293"/>
      <c r="NYA9" s="293"/>
      <c r="NYB9" s="293"/>
      <c r="NYC9" s="293"/>
      <c r="NYD9" s="293"/>
      <c r="NYE9" s="293"/>
      <c r="NYF9" s="293"/>
      <c r="NYG9" s="293"/>
      <c r="NYH9" s="293"/>
      <c r="NYI9" s="293"/>
      <c r="NYJ9" s="293"/>
      <c r="NYK9" s="293"/>
      <c r="NYL9" s="293"/>
      <c r="NYM9" s="293"/>
      <c r="NYN9" s="293"/>
      <c r="NYO9" s="293"/>
      <c r="NYP9" s="293"/>
      <c r="NYQ9" s="293"/>
      <c r="NYR9" s="293"/>
      <c r="NYS9" s="293"/>
      <c r="NYT9" s="293"/>
      <c r="NYU9" s="293"/>
      <c r="NYV9" s="293"/>
      <c r="NYW9" s="293"/>
      <c r="NYX9" s="293"/>
      <c r="NYY9" s="293"/>
      <c r="NYZ9" s="293"/>
      <c r="NZA9" s="293"/>
      <c r="NZB9" s="293"/>
      <c r="NZC9" s="293"/>
      <c r="NZD9" s="293"/>
      <c r="NZE9" s="293"/>
      <c r="NZF9" s="293"/>
      <c r="NZG9" s="293"/>
      <c r="NZH9" s="293"/>
      <c r="NZI9" s="293"/>
      <c r="NZJ9" s="293"/>
      <c r="NZK9" s="293"/>
      <c r="NZL9" s="293"/>
      <c r="NZM9" s="293"/>
      <c r="NZN9" s="293"/>
      <c r="NZO9" s="293"/>
      <c r="NZP9" s="293"/>
      <c r="NZQ9" s="293"/>
      <c r="NZR9" s="293"/>
      <c r="NZS9" s="293"/>
      <c r="NZT9" s="293"/>
      <c r="NZU9" s="293"/>
      <c r="NZV9" s="293"/>
      <c r="NZW9" s="293"/>
      <c r="NZX9" s="293"/>
      <c r="NZY9" s="293"/>
      <c r="NZZ9" s="293"/>
      <c r="OAA9" s="293"/>
      <c r="OAB9" s="293"/>
      <c r="OAC9" s="293"/>
      <c r="OAD9" s="293"/>
      <c r="OAE9" s="293"/>
      <c r="OAF9" s="293"/>
      <c r="OAG9" s="293"/>
      <c r="OAH9" s="293"/>
      <c r="OAI9" s="293"/>
      <c r="OAJ9" s="293"/>
      <c r="OAK9" s="293"/>
      <c r="OAL9" s="293"/>
      <c r="OAM9" s="293"/>
      <c r="OAN9" s="293"/>
      <c r="OAO9" s="293"/>
      <c r="OAP9" s="293"/>
      <c r="OAQ9" s="293"/>
      <c r="OAR9" s="293"/>
      <c r="OAS9" s="293"/>
      <c r="OAT9" s="293"/>
      <c r="OAU9" s="293"/>
      <c r="OAV9" s="293"/>
      <c r="OAW9" s="293"/>
      <c r="OAX9" s="293"/>
      <c r="OAY9" s="293"/>
      <c r="OAZ9" s="293"/>
      <c r="OBA9" s="293"/>
      <c r="OBB9" s="293"/>
      <c r="OBC9" s="293"/>
      <c r="OBD9" s="293"/>
      <c r="OBE9" s="293"/>
      <c r="OBF9" s="293"/>
      <c r="OBG9" s="293"/>
      <c r="OBH9" s="293"/>
      <c r="OBI9" s="293"/>
      <c r="OBJ9" s="293"/>
      <c r="OBK9" s="293"/>
      <c r="OBL9" s="293"/>
      <c r="OBM9" s="293"/>
      <c r="OBN9" s="293"/>
      <c r="OBO9" s="293"/>
      <c r="OBP9" s="293"/>
      <c r="OBQ9" s="293"/>
      <c r="OBR9" s="293"/>
      <c r="OBS9" s="293"/>
      <c r="OBT9" s="293"/>
      <c r="OBU9" s="293"/>
      <c r="OBV9" s="293"/>
      <c r="OBW9" s="293"/>
      <c r="OBX9" s="293"/>
      <c r="OBY9" s="293"/>
      <c r="OBZ9" s="293"/>
      <c r="OCA9" s="293"/>
      <c r="OCB9" s="293"/>
      <c r="OCC9" s="293"/>
      <c r="OCD9" s="293"/>
      <c r="OCE9" s="293"/>
      <c r="OCF9" s="293"/>
      <c r="OCG9" s="293"/>
      <c r="OCH9" s="293"/>
      <c r="OCI9" s="293"/>
      <c r="OCJ9" s="293"/>
      <c r="OCK9" s="293"/>
      <c r="OCL9" s="293"/>
      <c r="OCM9" s="293"/>
      <c r="OCN9" s="293"/>
      <c r="OCO9" s="293"/>
      <c r="OCP9" s="293"/>
      <c r="OCQ9" s="293"/>
      <c r="OCR9" s="293"/>
      <c r="OCS9" s="293"/>
      <c r="OCT9" s="293"/>
      <c r="OCU9" s="293"/>
      <c r="OCV9" s="293"/>
      <c r="OCW9" s="293"/>
      <c r="OCX9" s="293"/>
      <c r="OCY9" s="293"/>
      <c r="OCZ9" s="293"/>
      <c r="ODA9" s="293"/>
      <c r="ODB9" s="293"/>
      <c r="ODC9" s="293"/>
      <c r="ODD9" s="293"/>
      <c r="ODE9" s="293"/>
      <c r="ODF9" s="293"/>
      <c r="ODG9" s="293"/>
      <c r="ODH9" s="293"/>
      <c r="ODI9" s="293"/>
      <c r="ODJ9" s="293"/>
      <c r="ODK9" s="293"/>
      <c r="ODL9" s="293"/>
      <c r="ODM9" s="293"/>
      <c r="ODN9" s="293"/>
      <c r="ODO9" s="293"/>
      <c r="ODP9" s="293"/>
      <c r="ODQ9" s="293"/>
      <c r="ODR9" s="293"/>
      <c r="ODS9" s="293"/>
      <c r="ODT9" s="293"/>
      <c r="ODU9" s="293"/>
      <c r="ODV9" s="293"/>
      <c r="ODW9" s="293"/>
      <c r="ODX9" s="293"/>
      <c r="ODY9" s="293"/>
      <c r="ODZ9" s="293"/>
      <c r="OEA9" s="293"/>
      <c r="OEB9" s="293"/>
      <c r="OEC9" s="293"/>
      <c r="OED9" s="293"/>
      <c r="OEE9" s="293"/>
      <c r="OEF9" s="293"/>
      <c r="OEG9" s="293"/>
      <c r="OEH9" s="293"/>
      <c r="OEI9" s="293"/>
      <c r="OEJ9" s="293"/>
      <c r="OEK9" s="293"/>
      <c r="OEL9" s="293"/>
      <c r="OEM9" s="293"/>
      <c r="OEN9" s="293"/>
      <c r="OEO9" s="293"/>
      <c r="OEP9" s="293"/>
      <c r="OEQ9" s="293"/>
      <c r="OER9" s="293"/>
      <c r="OES9" s="293"/>
      <c r="OET9" s="293"/>
      <c r="OEU9" s="293"/>
      <c r="OEV9" s="293"/>
      <c r="OEW9" s="293"/>
      <c r="OEX9" s="293"/>
      <c r="OEY9" s="293"/>
      <c r="OEZ9" s="293"/>
      <c r="OFA9" s="293"/>
      <c r="OFB9" s="293"/>
      <c r="OFC9" s="293"/>
      <c r="OFD9" s="293"/>
      <c r="OFE9" s="293"/>
      <c r="OFF9" s="293"/>
      <c r="OFG9" s="293"/>
      <c r="OFH9" s="293"/>
      <c r="OFI9" s="293"/>
      <c r="OFJ9" s="293"/>
      <c r="OFK9" s="293"/>
      <c r="OFL9" s="293"/>
      <c r="OFM9" s="293"/>
      <c r="OFN9" s="293"/>
      <c r="OFO9" s="293"/>
      <c r="OFP9" s="293"/>
      <c r="OFQ9" s="293"/>
      <c r="OFR9" s="293"/>
      <c r="OFS9" s="293"/>
      <c r="OFT9" s="293"/>
      <c r="OFU9" s="293"/>
      <c r="OFV9" s="293"/>
      <c r="OFW9" s="293"/>
      <c r="OFX9" s="293"/>
      <c r="OFY9" s="293"/>
      <c r="OFZ9" s="293"/>
      <c r="OGA9" s="293"/>
      <c r="OGB9" s="293"/>
      <c r="OGC9" s="293"/>
      <c r="OGD9" s="293"/>
      <c r="OGE9" s="293"/>
      <c r="OGF9" s="293"/>
      <c r="OGG9" s="293"/>
      <c r="OGH9" s="293"/>
      <c r="OGI9" s="293"/>
      <c r="OGJ9" s="293"/>
      <c r="OGK9" s="293"/>
      <c r="OGL9" s="293"/>
      <c r="OGM9" s="293"/>
      <c r="OGN9" s="293"/>
      <c r="OGO9" s="293"/>
      <c r="OGP9" s="293"/>
      <c r="OGQ9" s="293"/>
      <c r="OGR9" s="293"/>
      <c r="OGS9" s="293"/>
      <c r="OGT9" s="293"/>
      <c r="OGU9" s="293"/>
      <c r="OGV9" s="293"/>
      <c r="OGW9" s="293"/>
      <c r="OGX9" s="293"/>
      <c r="OGY9" s="293"/>
      <c r="OGZ9" s="293"/>
      <c r="OHA9" s="293"/>
      <c r="OHB9" s="293"/>
      <c r="OHC9" s="293"/>
      <c r="OHD9" s="293"/>
      <c r="OHE9" s="293"/>
      <c r="OHF9" s="293"/>
      <c r="OHG9" s="293"/>
      <c r="OHH9" s="293"/>
      <c r="OHI9" s="293"/>
      <c r="OHJ9" s="293"/>
      <c r="OHK9" s="293"/>
      <c r="OHL9" s="293"/>
      <c r="OHM9" s="293"/>
      <c r="OHN9" s="293"/>
      <c r="OHO9" s="293"/>
      <c r="OHP9" s="293"/>
      <c r="OHQ9" s="293"/>
      <c r="OHR9" s="293"/>
      <c r="OHS9" s="293"/>
      <c r="OHT9" s="293"/>
      <c r="OHU9" s="293"/>
      <c r="OHV9" s="293"/>
      <c r="OHW9" s="293"/>
      <c r="OHX9" s="293"/>
      <c r="OHY9" s="293"/>
      <c r="OHZ9" s="293"/>
      <c r="OIA9" s="293"/>
      <c r="OIB9" s="293"/>
      <c r="OIC9" s="293"/>
      <c r="OID9" s="293"/>
      <c r="OIE9" s="293"/>
      <c r="OIF9" s="293"/>
      <c r="OIG9" s="293"/>
      <c r="OIH9" s="293"/>
      <c r="OII9" s="293"/>
      <c r="OIJ9" s="293"/>
      <c r="OIK9" s="293"/>
      <c r="OIL9" s="293"/>
      <c r="OIM9" s="293"/>
      <c r="OIN9" s="293"/>
      <c r="OIO9" s="293"/>
      <c r="OIP9" s="293"/>
      <c r="OIQ9" s="293"/>
      <c r="OIR9" s="293"/>
      <c r="OIS9" s="293"/>
      <c r="OIT9" s="293"/>
      <c r="OIU9" s="293"/>
      <c r="OIV9" s="293"/>
      <c r="OIW9" s="293"/>
      <c r="OIX9" s="293"/>
      <c r="OIY9" s="293"/>
      <c r="OIZ9" s="293"/>
      <c r="OJA9" s="293"/>
      <c r="OJB9" s="293"/>
      <c r="OJC9" s="293"/>
      <c r="OJD9" s="293"/>
      <c r="OJE9" s="293"/>
      <c r="OJF9" s="293"/>
      <c r="OJG9" s="293"/>
      <c r="OJH9" s="293"/>
      <c r="OJI9" s="293"/>
      <c r="OJJ9" s="293"/>
      <c r="OJK9" s="293"/>
      <c r="OJL9" s="293"/>
      <c r="OJM9" s="293"/>
      <c r="OJN9" s="293"/>
      <c r="OJO9" s="293"/>
      <c r="OJP9" s="293"/>
      <c r="OJQ9" s="293"/>
      <c r="OJR9" s="293"/>
      <c r="OJS9" s="293"/>
      <c r="OJT9" s="293"/>
      <c r="OJU9" s="293"/>
      <c r="OJV9" s="293"/>
      <c r="OJW9" s="293"/>
      <c r="OJX9" s="293"/>
      <c r="OJY9" s="293"/>
      <c r="OJZ9" s="293"/>
      <c r="OKA9" s="293"/>
      <c r="OKB9" s="293"/>
      <c r="OKC9" s="293"/>
      <c r="OKD9" s="293"/>
      <c r="OKE9" s="293"/>
      <c r="OKF9" s="293"/>
      <c r="OKG9" s="293"/>
      <c r="OKH9" s="293"/>
      <c r="OKI9" s="293"/>
      <c r="OKJ9" s="293"/>
      <c r="OKK9" s="293"/>
      <c r="OKL9" s="293"/>
      <c r="OKM9" s="293"/>
      <c r="OKN9" s="293"/>
      <c r="OKO9" s="293"/>
      <c r="OKP9" s="293"/>
      <c r="OKQ9" s="293"/>
      <c r="OKR9" s="293"/>
      <c r="OKS9" s="293"/>
      <c r="OKT9" s="293"/>
      <c r="OKU9" s="293"/>
      <c r="OKV9" s="293"/>
      <c r="OKW9" s="293"/>
      <c r="OKX9" s="293"/>
      <c r="OKY9" s="293"/>
      <c r="OKZ9" s="293"/>
      <c r="OLA9" s="293"/>
      <c r="OLB9" s="293"/>
      <c r="OLC9" s="293"/>
      <c r="OLD9" s="293"/>
      <c r="OLE9" s="293"/>
      <c r="OLF9" s="293"/>
      <c r="OLG9" s="293"/>
      <c r="OLH9" s="293"/>
      <c r="OLI9" s="293"/>
      <c r="OLJ9" s="293"/>
      <c r="OLK9" s="293"/>
      <c r="OLL9" s="293"/>
      <c r="OLM9" s="293"/>
      <c r="OLN9" s="293"/>
      <c r="OLO9" s="293"/>
      <c r="OLP9" s="293"/>
      <c r="OLQ9" s="293"/>
      <c r="OLR9" s="293"/>
      <c r="OLS9" s="293"/>
      <c r="OLT9" s="293"/>
      <c r="OLU9" s="293"/>
      <c r="OLV9" s="293"/>
      <c r="OLW9" s="293"/>
      <c r="OLX9" s="293"/>
      <c r="OLY9" s="293"/>
      <c r="OLZ9" s="293"/>
      <c r="OMA9" s="293"/>
      <c r="OMB9" s="293"/>
      <c r="OMC9" s="293"/>
      <c r="OMD9" s="293"/>
      <c r="OME9" s="293"/>
      <c r="OMF9" s="293"/>
      <c r="OMG9" s="293"/>
      <c r="OMH9" s="293"/>
      <c r="OMI9" s="293"/>
      <c r="OMJ9" s="293"/>
      <c r="OMK9" s="293"/>
      <c r="OML9" s="293"/>
      <c r="OMM9" s="293"/>
      <c r="OMN9" s="293"/>
      <c r="OMO9" s="293"/>
      <c r="OMP9" s="293"/>
      <c r="OMQ9" s="293"/>
      <c r="OMR9" s="293"/>
      <c r="OMS9" s="293"/>
      <c r="OMT9" s="293"/>
      <c r="OMU9" s="293"/>
      <c r="OMV9" s="293"/>
      <c r="OMW9" s="293"/>
      <c r="OMX9" s="293"/>
      <c r="OMY9" s="293"/>
      <c r="OMZ9" s="293"/>
      <c r="ONA9" s="293"/>
      <c r="ONB9" s="293"/>
      <c r="ONC9" s="293"/>
      <c r="OND9" s="293"/>
      <c r="ONE9" s="293"/>
      <c r="ONF9" s="293"/>
      <c r="ONG9" s="293"/>
      <c r="ONH9" s="293"/>
      <c r="ONI9" s="293"/>
      <c r="ONJ9" s="293"/>
      <c r="ONK9" s="293"/>
      <c r="ONL9" s="293"/>
      <c r="ONM9" s="293"/>
      <c r="ONN9" s="293"/>
      <c r="ONO9" s="293"/>
      <c r="ONP9" s="293"/>
      <c r="ONQ9" s="293"/>
      <c r="ONR9" s="293"/>
      <c r="ONS9" s="293"/>
      <c r="ONT9" s="293"/>
      <c r="ONU9" s="293"/>
      <c r="ONV9" s="293"/>
      <c r="ONW9" s="293"/>
      <c r="ONX9" s="293"/>
      <c r="ONY9" s="293"/>
      <c r="ONZ9" s="293"/>
      <c r="OOA9" s="293"/>
      <c r="OOB9" s="293"/>
      <c r="OOC9" s="293"/>
      <c r="OOD9" s="293"/>
      <c r="OOE9" s="293"/>
      <c r="OOF9" s="293"/>
      <c r="OOG9" s="293"/>
      <c r="OOH9" s="293"/>
      <c r="OOI9" s="293"/>
      <c r="OOJ9" s="293"/>
      <c r="OOK9" s="293"/>
      <c r="OOL9" s="293"/>
      <c r="OOM9" s="293"/>
      <c r="OON9" s="293"/>
      <c r="OOO9" s="293"/>
      <c r="OOP9" s="293"/>
      <c r="OOQ9" s="293"/>
      <c r="OOR9" s="293"/>
      <c r="OOS9" s="293"/>
      <c r="OOT9" s="293"/>
      <c r="OOU9" s="293"/>
      <c r="OOV9" s="293"/>
      <c r="OOW9" s="293"/>
      <c r="OOX9" s="293"/>
      <c r="OOY9" s="293"/>
      <c r="OOZ9" s="293"/>
      <c r="OPA9" s="293"/>
      <c r="OPB9" s="293"/>
      <c r="OPC9" s="293"/>
      <c r="OPD9" s="293"/>
      <c r="OPE9" s="293"/>
      <c r="OPF9" s="293"/>
      <c r="OPG9" s="293"/>
      <c r="OPH9" s="293"/>
      <c r="OPI9" s="293"/>
      <c r="OPJ9" s="293"/>
      <c r="OPK9" s="293"/>
      <c r="OPL9" s="293"/>
      <c r="OPM9" s="293"/>
      <c r="OPN9" s="293"/>
      <c r="OPO9" s="293"/>
      <c r="OPP9" s="293"/>
      <c r="OPQ9" s="293"/>
      <c r="OPR9" s="293"/>
      <c r="OPS9" s="293"/>
      <c r="OPT9" s="293"/>
      <c r="OPU9" s="293"/>
      <c r="OPV9" s="293"/>
      <c r="OPW9" s="293"/>
      <c r="OPX9" s="293"/>
      <c r="OPY9" s="293"/>
      <c r="OPZ9" s="293"/>
      <c r="OQA9" s="293"/>
      <c r="OQB9" s="293"/>
      <c r="OQC9" s="293"/>
      <c r="OQD9" s="293"/>
      <c r="OQE9" s="293"/>
      <c r="OQF9" s="293"/>
      <c r="OQG9" s="293"/>
      <c r="OQH9" s="293"/>
      <c r="OQI9" s="293"/>
      <c r="OQJ9" s="293"/>
      <c r="OQK9" s="293"/>
      <c r="OQL9" s="293"/>
      <c r="OQM9" s="293"/>
      <c r="OQN9" s="293"/>
      <c r="OQO9" s="293"/>
      <c r="OQP9" s="293"/>
      <c r="OQQ9" s="293"/>
      <c r="OQR9" s="293"/>
      <c r="OQS9" s="293"/>
      <c r="OQT9" s="293"/>
      <c r="OQU9" s="293"/>
      <c r="OQV9" s="293"/>
      <c r="OQW9" s="293"/>
      <c r="OQX9" s="293"/>
      <c r="OQY9" s="293"/>
      <c r="OQZ9" s="293"/>
      <c r="ORA9" s="293"/>
      <c r="ORB9" s="293"/>
      <c r="ORC9" s="293"/>
      <c r="ORD9" s="293"/>
      <c r="ORE9" s="293"/>
      <c r="ORF9" s="293"/>
      <c r="ORG9" s="293"/>
      <c r="ORH9" s="293"/>
      <c r="ORI9" s="293"/>
      <c r="ORJ9" s="293"/>
      <c r="ORK9" s="293"/>
      <c r="ORL9" s="293"/>
      <c r="ORM9" s="293"/>
      <c r="ORN9" s="293"/>
      <c r="ORO9" s="293"/>
      <c r="ORP9" s="293"/>
      <c r="ORQ9" s="293"/>
      <c r="ORR9" s="293"/>
      <c r="ORS9" s="293"/>
      <c r="ORT9" s="293"/>
      <c r="ORU9" s="293"/>
      <c r="ORV9" s="293"/>
      <c r="ORW9" s="293"/>
      <c r="ORX9" s="293"/>
      <c r="ORY9" s="293"/>
      <c r="ORZ9" s="293"/>
      <c r="OSA9" s="293"/>
      <c r="OSB9" s="293"/>
      <c r="OSC9" s="293"/>
      <c r="OSD9" s="293"/>
      <c r="OSE9" s="293"/>
      <c r="OSF9" s="293"/>
      <c r="OSG9" s="293"/>
      <c r="OSH9" s="293"/>
      <c r="OSI9" s="293"/>
      <c r="OSJ9" s="293"/>
      <c r="OSK9" s="293"/>
      <c r="OSL9" s="293"/>
      <c r="OSM9" s="293"/>
      <c r="OSN9" s="293"/>
      <c r="OSO9" s="293"/>
      <c r="OSP9" s="293"/>
      <c r="OSQ9" s="293"/>
      <c r="OSR9" s="293"/>
      <c r="OSS9" s="293"/>
      <c r="OST9" s="293"/>
      <c r="OSU9" s="293"/>
      <c r="OSV9" s="293"/>
      <c r="OSW9" s="293"/>
      <c r="OSX9" s="293"/>
      <c r="OSY9" s="293"/>
      <c r="OSZ9" s="293"/>
      <c r="OTA9" s="293"/>
      <c r="OTB9" s="293"/>
      <c r="OTC9" s="293"/>
      <c r="OTD9" s="293"/>
      <c r="OTE9" s="293"/>
      <c r="OTF9" s="293"/>
      <c r="OTG9" s="293"/>
      <c r="OTH9" s="293"/>
      <c r="OTI9" s="293"/>
      <c r="OTJ9" s="293"/>
      <c r="OTK9" s="293"/>
      <c r="OTL9" s="293"/>
      <c r="OTM9" s="293"/>
      <c r="OTN9" s="293"/>
      <c r="OTO9" s="293"/>
      <c r="OTP9" s="293"/>
      <c r="OTQ9" s="293"/>
      <c r="OTR9" s="293"/>
      <c r="OTS9" s="293"/>
      <c r="OTT9" s="293"/>
      <c r="OTU9" s="293"/>
      <c r="OTV9" s="293"/>
      <c r="OTW9" s="293"/>
      <c r="OTX9" s="293"/>
      <c r="OTY9" s="293"/>
      <c r="OTZ9" s="293"/>
      <c r="OUA9" s="293"/>
      <c r="OUB9" s="293"/>
      <c r="OUC9" s="293"/>
      <c r="OUD9" s="293"/>
      <c r="OUE9" s="293"/>
      <c r="OUF9" s="293"/>
      <c r="OUG9" s="293"/>
      <c r="OUH9" s="293"/>
      <c r="OUI9" s="293"/>
      <c r="OUJ9" s="293"/>
      <c r="OUK9" s="293"/>
      <c r="OUL9" s="293"/>
      <c r="OUM9" s="293"/>
      <c r="OUN9" s="293"/>
      <c r="OUO9" s="293"/>
      <c r="OUP9" s="293"/>
      <c r="OUQ9" s="293"/>
      <c r="OUR9" s="293"/>
      <c r="OUS9" s="293"/>
      <c r="OUT9" s="293"/>
      <c r="OUU9" s="293"/>
      <c r="OUV9" s="293"/>
      <c r="OUW9" s="293"/>
      <c r="OUX9" s="293"/>
      <c r="OUY9" s="293"/>
      <c r="OUZ9" s="293"/>
      <c r="OVA9" s="293"/>
      <c r="OVB9" s="293"/>
      <c r="OVC9" s="293"/>
      <c r="OVD9" s="293"/>
      <c r="OVE9" s="293"/>
      <c r="OVF9" s="293"/>
      <c r="OVG9" s="293"/>
      <c r="OVH9" s="293"/>
      <c r="OVI9" s="293"/>
      <c r="OVJ9" s="293"/>
      <c r="OVK9" s="293"/>
      <c r="OVL9" s="293"/>
      <c r="OVM9" s="293"/>
      <c r="OVN9" s="293"/>
      <c r="OVO9" s="293"/>
      <c r="OVP9" s="293"/>
      <c r="OVQ9" s="293"/>
      <c r="OVR9" s="293"/>
      <c r="OVS9" s="293"/>
      <c r="OVT9" s="293"/>
      <c r="OVU9" s="293"/>
      <c r="OVV9" s="293"/>
      <c r="OVW9" s="293"/>
      <c r="OVX9" s="293"/>
      <c r="OVY9" s="293"/>
      <c r="OVZ9" s="293"/>
      <c r="OWA9" s="293"/>
      <c r="OWB9" s="293"/>
      <c r="OWC9" s="293"/>
      <c r="OWD9" s="293"/>
      <c r="OWE9" s="293"/>
      <c r="OWF9" s="293"/>
      <c r="OWG9" s="293"/>
      <c r="OWH9" s="293"/>
      <c r="OWI9" s="293"/>
      <c r="OWJ9" s="293"/>
      <c r="OWK9" s="293"/>
      <c r="OWL9" s="293"/>
      <c r="OWM9" s="293"/>
      <c r="OWN9" s="293"/>
      <c r="OWO9" s="293"/>
      <c r="OWP9" s="293"/>
      <c r="OWQ9" s="293"/>
      <c r="OWR9" s="293"/>
      <c r="OWS9" s="293"/>
      <c r="OWT9" s="293"/>
      <c r="OWU9" s="293"/>
      <c r="OWV9" s="293"/>
      <c r="OWW9" s="293"/>
      <c r="OWX9" s="293"/>
      <c r="OWY9" s="293"/>
      <c r="OWZ9" s="293"/>
      <c r="OXA9" s="293"/>
      <c r="OXB9" s="293"/>
      <c r="OXC9" s="293"/>
      <c r="OXD9" s="293"/>
      <c r="OXE9" s="293"/>
      <c r="OXF9" s="293"/>
      <c r="OXG9" s="293"/>
      <c r="OXH9" s="293"/>
      <c r="OXI9" s="293"/>
      <c r="OXJ9" s="293"/>
      <c r="OXK9" s="293"/>
      <c r="OXL9" s="293"/>
      <c r="OXM9" s="293"/>
      <c r="OXN9" s="293"/>
      <c r="OXO9" s="293"/>
      <c r="OXP9" s="293"/>
      <c r="OXQ9" s="293"/>
      <c r="OXR9" s="293"/>
      <c r="OXS9" s="293"/>
      <c r="OXT9" s="293"/>
      <c r="OXU9" s="293"/>
      <c r="OXV9" s="293"/>
      <c r="OXW9" s="293"/>
      <c r="OXX9" s="293"/>
      <c r="OXY9" s="293"/>
      <c r="OXZ9" s="293"/>
      <c r="OYA9" s="293"/>
      <c r="OYB9" s="293"/>
      <c r="OYC9" s="293"/>
      <c r="OYD9" s="293"/>
      <c r="OYE9" s="293"/>
      <c r="OYF9" s="293"/>
      <c r="OYG9" s="293"/>
      <c r="OYH9" s="293"/>
      <c r="OYI9" s="293"/>
      <c r="OYJ9" s="293"/>
      <c r="OYK9" s="293"/>
      <c r="OYL9" s="293"/>
      <c r="OYM9" s="293"/>
      <c r="OYN9" s="293"/>
      <c r="OYO9" s="293"/>
      <c r="OYP9" s="293"/>
      <c r="OYQ9" s="293"/>
      <c r="OYR9" s="293"/>
      <c r="OYS9" s="293"/>
      <c r="OYT9" s="293"/>
      <c r="OYU9" s="293"/>
      <c r="OYV9" s="293"/>
      <c r="OYW9" s="293"/>
      <c r="OYX9" s="293"/>
      <c r="OYY9" s="293"/>
      <c r="OYZ9" s="293"/>
      <c r="OZA9" s="293"/>
      <c r="OZB9" s="293"/>
      <c r="OZC9" s="293"/>
      <c r="OZD9" s="293"/>
      <c r="OZE9" s="293"/>
      <c r="OZF9" s="293"/>
      <c r="OZG9" s="293"/>
      <c r="OZH9" s="293"/>
      <c r="OZI9" s="293"/>
      <c r="OZJ9" s="293"/>
      <c r="OZK9" s="293"/>
      <c r="OZL9" s="293"/>
      <c r="OZM9" s="293"/>
      <c r="OZN9" s="293"/>
      <c r="OZO9" s="293"/>
      <c r="OZP9" s="293"/>
      <c r="OZQ9" s="293"/>
      <c r="OZR9" s="293"/>
      <c r="OZS9" s="293"/>
      <c r="OZT9" s="293"/>
      <c r="OZU9" s="293"/>
      <c r="OZV9" s="293"/>
      <c r="OZW9" s="293"/>
      <c r="OZX9" s="293"/>
      <c r="OZY9" s="293"/>
      <c r="OZZ9" s="293"/>
      <c r="PAA9" s="293"/>
      <c r="PAB9" s="293"/>
      <c r="PAC9" s="293"/>
      <c r="PAD9" s="293"/>
      <c r="PAE9" s="293"/>
      <c r="PAF9" s="293"/>
      <c r="PAG9" s="293"/>
      <c r="PAH9" s="293"/>
      <c r="PAI9" s="293"/>
      <c r="PAJ9" s="293"/>
      <c r="PAK9" s="293"/>
      <c r="PAL9" s="293"/>
      <c r="PAM9" s="293"/>
      <c r="PAN9" s="293"/>
      <c r="PAO9" s="293"/>
      <c r="PAP9" s="293"/>
      <c r="PAQ9" s="293"/>
      <c r="PAR9" s="293"/>
      <c r="PAS9" s="293"/>
      <c r="PAT9" s="293"/>
      <c r="PAU9" s="293"/>
      <c r="PAV9" s="293"/>
      <c r="PAW9" s="293"/>
      <c r="PAX9" s="293"/>
      <c r="PAY9" s="293"/>
      <c r="PAZ9" s="293"/>
      <c r="PBA9" s="293"/>
      <c r="PBB9" s="293"/>
      <c r="PBC9" s="293"/>
      <c r="PBD9" s="293"/>
      <c r="PBE9" s="293"/>
      <c r="PBF9" s="293"/>
      <c r="PBG9" s="293"/>
      <c r="PBH9" s="293"/>
      <c r="PBI9" s="293"/>
      <c r="PBJ9" s="293"/>
      <c r="PBK9" s="293"/>
      <c r="PBL9" s="293"/>
      <c r="PBM9" s="293"/>
      <c r="PBN9" s="293"/>
      <c r="PBO9" s="293"/>
      <c r="PBP9" s="293"/>
      <c r="PBQ9" s="293"/>
      <c r="PBR9" s="293"/>
      <c r="PBS9" s="293"/>
      <c r="PBT9" s="293"/>
      <c r="PBU9" s="293"/>
      <c r="PBV9" s="293"/>
      <c r="PBW9" s="293"/>
      <c r="PBX9" s="293"/>
      <c r="PBY9" s="293"/>
      <c r="PBZ9" s="293"/>
      <c r="PCA9" s="293"/>
      <c r="PCB9" s="293"/>
      <c r="PCC9" s="293"/>
      <c r="PCD9" s="293"/>
      <c r="PCE9" s="293"/>
      <c r="PCF9" s="293"/>
      <c r="PCG9" s="293"/>
      <c r="PCH9" s="293"/>
      <c r="PCI9" s="293"/>
      <c r="PCJ9" s="293"/>
      <c r="PCK9" s="293"/>
      <c r="PCL9" s="293"/>
      <c r="PCM9" s="293"/>
      <c r="PCN9" s="293"/>
      <c r="PCO9" s="293"/>
      <c r="PCP9" s="293"/>
      <c r="PCQ9" s="293"/>
      <c r="PCR9" s="293"/>
      <c r="PCS9" s="293"/>
      <c r="PCT9" s="293"/>
      <c r="PCU9" s="293"/>
      <c r="PCV9" s="293"/>
      <c r="PCW9" s="293"/>
      <c r="PCX9" s="293"/>
      <c r="PCY9" s="293"/>
      <c r="PCZ9" s="293"/>
      <c r="PDA9" s="293"/>
      <c r="PDB9" s="293"/>
      <c r="PDC9" s="293"/>
      <c r="PDD9" s="293"/>
      <c r="PDE9" s="293"/>
      <c r="PDF9" s="293"/>
      <c r="PDG9" s="293"/>
      <c r="PDH9" s="293"/>
      <c r="PDI9" s="293"/>
      <c r="PDJ9" s="293"/>
      <c r="PDK9" s="293"/>
      <c r="PDL9" s="293"/>
      <c r="PDM9" s="293"/>
      <c r="PDN9" s="293"/>
      <c r="PDO9" s="293"/>
      <c r="PDP9" s="293"/>
      <c r="PDQ9" s="293"/>
      <c r="PDR9" s="293"/>
      <c r="PDS9" s="293"/>
      <c r="PDT9" s="293"/>
      <c r="PDU9" s="293"/>
      <c r="PDV9" s="293"/>
      <c r="PDW9" s="293"/>
      <c r="PDX9" s="293"/>
      <c r="PDY9" s="293"/>
      <c r="PDZ9" s="293"/>
      <c r="PEA9" s="293"/>
      <c r="PEB9" s="293"/>
      <c r="PEC9" s="293"/>
      <c r="PED9" s="293"/>
      <c r="PEE9" s="293"/>
      <c r="PEF9" s="293"/>
      <c r="PEG9" s="293"/>
      <c r="PEH9" s="293"/>
      <c r="PEI9" s="293"/>
      <c r="PEJ9" s="293"/>
      <c r="PEK9" s="293"/>
      <c r="PEL9" s="293"/>
      <c r="PEM9" s="293"/>
      <c r="PEN9" s="293"/>
      <c r="PEO9" s="293"/>
      <c r="PEP9" s="293"/>
      <c r="PEQ9" s="293"/>
      <c r="PER9" s="293"/>
      <c r="PES9" s="293"/>
      <c r="PET9" s="293"/>
      <c r="PEU9" s="293"/>
      <c r="PEV9" s="293"/>
      <c r="PEW9" s="293"/>
      <c r="PEX9" s="293"/>
      <c r="PEY9" s="293"/>
      <c r="PEZ9" s="293"/>
      <c r="PFA9" s="293"/>
      <c r="PFB9" s="293"/>
      <c r="PFC9" s="293"/>
      <c r="PFD9" s="293"/>
      <c r="PFE9" s="293"/>
      <c r="PFF9" s="293"/>
      <c r="PFG9" s="293"/>
      <c r="PFH9" s="293"/>
      <c r="PFI9" s="293"/>
      <c r="PFJ9" s="293"/>
      <c r="PFK9" s="293"/>
      <c r="PFL9" s="293"/>
      <c r="PFM9" s="293"/>
      <c r="PFN9" s="293"/>
      <c r="PFO9" s="293"/>
      <c r="PFP9" s="293"/>
      <c r="PFQ9" s="293"/>
      <c r="PFR9" s="293"/>
      <c r="PFS9" s="293"/>
      <c r="PFT9" s="293"/>
      <c r="PFU9" s="293"/>
      <c r="PFV9" s="293"/>
      <c r="PFW9" s="293"/>
      <c r="PFX9" s="293"/>
      <c r="PFY9" s="293"/>
      <c r="PFZ9" s="293"/>
      <c r="PGA9" s="293"/>
      <c r="PGB9" s="293"/>
      <c r="PGC9" s="293"/>
      <c r="PGD9" s="293"/>
      <c r="PGE9" s="293"/>
      <c r="PGF9" s="293"/>
      <c r="PGG9" s="293"/>
      <c r="PGH9" s="293"/>
      <c r="PGI9" s="293"/>
      <c r="PGJ9" s="293"/>
      <c r="PGK9" s="293"/>
      <c r="PGL9" s="293"/>
      <c r="PGM9" s="293"/>
      <c r="PGN9" s="293"/>
      <c r="PGO9" s="293"/>
      <c r="PGP9" s="293"/>
      <c r="PGQ9" s="293"/>
      <c r="PGR9" s="293"/>
      <c r="PGS9" s="293"/>
      <c r="PGT9" s="293"/>
      <c r="PGU9" s="293"/>
      <c r="PGV9" s="293"/>
      <c r="PGW9" s="293"/>
      <c r="PGX9" s="293"/>
      <c r="PGY9" s="293"/>
      <c r="PGZ9" s="293"/>
      <c r="PHA9" s="293"/>
      <c r="PHB9" s="293"/>
      <c r="PHC9" s="293"/>
      <c r="PHD9" s="293"/>
      <c r="PHE9" s="293"/>
      <c r="PHF9" s="293"/>
      <c r="PHG9" s="293"/>
      <c r="PHH9" s="293"/>
      <c r="PHI9" s="293"/>
      <c r="PHJ9" s="293"/>
      <c r="PHK9" s="293"/>
      <c r="PHL9" s="293"/>
      <c r="PHM9" s="293"/>
      <c r="PHN9" s="293"/>
      <c r="PHO9" s="293"/>
      <c r="PHP9" s="293"/>
      <c r="PHQ9" s="293"/>
      <c r="PHR9" s="293"/>
      <c r="PHS9" s="293"/>
      <c r="PHT9" s="293"/>
      <c r="PHU9" s="293"/>
      <c r="PHV9" s="293"/>
      <c r="PHW9" s="293"/>
      <c r="PHX9" s="293"/>
      <c r="PHY9" s="293"/>
      <c r="PHZ9" s="293"/>
      <c r="PIA9" s="293"/>
      <c r="PIB9" s="293"/>
      <c r="PIC9" s="293"/>
      <c r="PID9" s="293"/>
      <c r="PIE9" s="293"/>
      <c r="PIF9" s="293"/>
      <c r="PIG9" s="293"/>
      <c r="PIH9" s="293"/>
      <c r="PII9" s="293"/>
      <c r="PIJ9" s="293"/>
      <c r="PIK9" s="293"/>
      <c r="PIL9" s="293"/>
      <c r="PIM9" s="293"/>
      <c r="PIN9" s="293"/>
      <c r="PIO9" s="293"/>
      <c r="PIP9" s="293"/>
      <c r="PIQ9" s="293"/>
      <c r="PIR9" s="293"/>
      <c r="PIS9" s="293"/>
      <c r="PIT9" s="293"/>
      <c r="PIU9" s="293"/>
      <c r="PIV9" s="293"/>
      <c r="PIW9" s="293"/>
      <c r="PIX9" s="293"/>
      <c r="PIY9" s="293"/>
      <c r="PIZ9" s="293"/>
      <c r="PJA9" s="293"/>
      <c r="PJB9" s="293"/>
      <c r="PJC9" s="293"/>
      <c r="PJD9" s="293"/>
      <c r="PJE9" s="293"/>
      <c r="PJF9" s="293"/>
      <c r="PJG9" s="293"/>
      <c r="PJH9" s="293"/>
      <c r="PJI9" s="293"/>
      <c r="PJJ9" s="293"/>
      <c r="PJK9" s="293"/>
      <c r="PJL9" s="293"/>
      <c r="PJM9" s="293"/>
      <c r="PJN9" s="293"/>
      <c r="PJO9" s="293"/>
      <c r="PJP9" s="293"/>
      <c r="PJQ9" s="293"/>
      <c r="PJR9" s="293"/>
      <c r="PJS9" s="293"/>
      <c r="PJT9" s="293"/>
      <c r="PJU9" s="293"/>
      <c r="PJV9" s="293"/>
      <c r="PJW9" s="293"/>
      <c r="PJX9" s="293"/>
      <c r="PJY9" s="293"/>
      <c r="PJZ9" s="293"/>
      <c r="PKA9" s="293"/>
      <c r="PKB9" s="293"/>
      <c r="PKC9" s="293"/>
      <c r="PKD9" s="293"/>
      <c r="PKE9" s="293"/>
      <c r="PKF9" s="293"/>
      <c r="PKG9" s="293"/>
      <c r="PKH9" s="293"/>
      <c r="PKI9" s="293"/>
      <c r="PKJ9" s="293"/>
      <c r="PKK9" s="293"/>
      <c r="PKL9" s="293"/>
      <c r="PKM9" s="293"/>
      <c r="PKN9" s="293"/>
      <c r="PKO9" s="293"/>
      <c r="PKP9" s="293"/>
      <c r="PKQ9" s="293"/>
      <c r="PKR9" s="293"/>
      <c r="PKS9" s="293"/>
      <c r="PKT9" s="293"/>
      <c r="PKU9" s="293"/>
      <c r="PKV9" s="293"/>
      <c r="PKW9" s="293"/>
      <c r="PKX9" s="293"/>
      <c r="PKY9" s="293"/>
      <c r="PKZ9" s="293"/>
      <c r="PLA9" s="293"/>
      <c r="PLB9" s="293"/>
      <c r="PLC9" s="293"/>
      <c r="PLD9" s="293"/>
      <c r="PLE9" s="293"/>
      <c r="PLF9" s="293"/>
      <c r="PLG9" s="293"/>
      <c r="PLH9" s="293"/>
      <c r="PLI9" s="293"/>
      <c r="PLJ9" s="293"/>
      <c r="PLK9" s="293"/>
      <c r="PLL9" s="293"/>
      <c r="PLM9" s="293"/>
      <c r="PLN9" s="293"/>
      <c r="PLO9" s="293"/>
      <c r="PLP9" s="293"/>
      <c r="PLQ9" s="293"/>
      <c r="PLR9" s="293"/>
      <c r="PLS9" s="293"/>
      <c r="PLT9" s="293"/>
      <c r="PLU9" s="293"/>
      <c r="PLV9" s="293"/>
      <c r="PLW9" s="293"/>
      <c r="PLX9" s="293"/>
      <c r="PLY9" s="293"/>
      <c r="PLZ9" s="293"/>
      <c r="PMA9" s="293"/>
      <c r="PMB9" s="293"/>
      <c r="PMC9" s="293"/>
      <c r="PMD9" s="293"/>
      <c r="PME9" s="293"/>
      <c r="PMF9" s="293"/>
      <c r="PMG9" s="293"/>
      <c r="PMH9" s="293"/>
      <c r="PMI9" s="293"/>
      <c r="PMJ9" s="293"/>
      <c r="PMK9" s="293"/>
      <c r="PML9" s="293"/>
      <c r="PMM9" s="293"/>
      <c r="PMN9" s="293"/>
      <c r="PMO9" s="293"/>
      <c r="PMP9" s="293"/>
      <c r="PMQ9" s="293"/>
      <c r="PMR9" s="293"/>
      <c r="PMS9" s="293"/>
      <c r="PMT9" s="293"/>
      <c r="PMU9" s="293"/>
      <c r="PMV9" s="293"/>
      <c r="PMW9" s="293"/>
      <c r="PMX9" s="293"/>
      <c r="PMY9" s="293"/>
      <c r="PMZ9" s="293"/>
      <c r="PNA9" s="293"/>
      <c r="PNB9" s="293"/>
      <c r="PNC9" s="293"/>
      <c r="PND9" s="293"/>
      <c r="PNE9" s="293"/>
      <c r="PNF9" s="293"/>
      <c r="PNG9" s="293"/>
      <c r="PNH9" s="293"/>
      <c r="PNI9" s="293"/>
      <c r="PNJ9" s="293"/>
      <c r="PNK9" s="293"/>
      <c r="PNL9" s="293"/>
      <c r="PNM9" s="293"/>
      <c r="PNN9" s="293"/>
      <c r="PNO9" s="293"/>
      <c r="PNP9" s="293"/>
      <c r="PNQ9" s="293"/>
      <c r="PNR9" s="293"/>
      <c r="PNS9" s="293"/>
      <c r="PNT9" s="293"/>
      <c r="PNU9" s="293"/>
      <c r="PNV9" s="293"/>
      <c r="PNW9" s="293"/>
      <c r="PNX9" s="293"/>
      <c r="PNY9" s="293"/>
      <c r="PNZ9" s="293"/>
      <c r="POA9" s="293"/>
      <c r="POB9" s="293"/>
      <c r="POC9" s="293"/>
      <c r="POD9" s="293"/>
      <c r="POE9" s="293"/>
      <c r="POF9" s="293"/>
      <c r="POG9" s="293"/>
      <c r="POH9" s="293"/>
      <c r="POI9" s="293"/>
      <c r="POJ9" s="293"/>
      <c r="POK9" s="293"/>
      <c r="POL9" s="293"/>
      <c r="POM9" s="293"/>
      <c r="PON9" s="293"/>
      <c r="POO9" s="293"/>
      <c r="POP9" s="293"/>
      <c r="POQ9" s="293"/>
      <c r="POR9" s="293"/>
      <c r="POS9" s="293"/>
      <c r="POT9" s="293"/>
      <c r="POU9" s="293"/>
      <c r="POV9" s="293"/>
      <c r="POW9" s="293"/>
      <c r="POX9" s="293"/>
      <c r="POY9" s="293"/>
      <c r="POZ9" s="293"/>
      <c r="PPA9" s="293"/>
      <c r="PPB9" s="293"/>
      <c r="PPC9" s="293"/>
      <c r="PPD9" s="293"/>
      <c r="PPE9" s="293"/>
      <c r="PPF9" s="293"/>
      <c r="PPG9" s="293"/>
      <c r="PPH9" s="293"/>
      <c r="PPI9" s="293"/>
      <c r="PPJ9" s="293"/>
      <c r="PPK9" s="293"/>
      <c r="PPL9" s="293"/>
      <c r="PPM9" s="293"/>
      <c r="PPN9" s="293"/>
      <c r="PPO9" s="293"/>
      <c r="PPP9" s="293"/>
      <c r="PPQ9" s="293"/>
      <c r="PPR9" s="293"/>
      <c r="PPS9" s="293"/>
      <c r="PPT9" s="293"/>
      <c r="PPU9" s="293"/>
      <c r="PPV9" s="293"/>
      <c r="PPW9" s="293"/>
      <c r="PPX9" s="293"/>
      <c r="PPY9" s="293"/>
      <c r="PPZ9" s="293"/>
      <c r="PQA9" s="293"/>
      <c r="PQB9" s="293"/>
      <c r="PQC9" s="293"/>
      <c r="PQD9" s="293"/>
      <c r="PQE9" s="293"/>
      <c r="PQF9" s="293"/>
      <c r="PQG9" s="293"/>
      <c r="PQH9" s="293"/>
      <c r="PQI9" s="293"/>
      <c r="PQJ9" s="293"/>
      <c r="PQK9" s="293"/>
      <c r="PQL9" s="293"/>
      <c r="PQM9" s="293"/>
      <c r="PQN9" s="293"/>
      <c r="PQO9" s="293"/>
      <c r="PQP9" s="293"/>
      <c r="PQQ9" s="293"/>
      <c r="PQR9" s="293"/>
      <c r="PQS9" s="293"/>
      <c r="PQT9" s="293"/>
      <c r="PQU9" s="293"/>
      <c r="PQV9" s="293"/>
      <c r="PQW9" s="293"/>
      <c r="PQX9" s="293"/>
      <c r="PQY9" s="293"/>
      <c r="PQZ9" s="293"/>
      <c r="PRA9" s="293"/>
      <c r="PRB9" s="293"/>
      <c r="PRC9" s="293"/>
      <c r="PRD9" s="293"/>
      <c r="PRE9" s="293"/>
      <c r="PRF9" s="293"/>
      <c r="PRG9" s="293"/>
      <c r="PRH9" s="293"/>
      <c r="PRI9" s="293"/>
      <c r="PRJ9" s="293"/>
      <c r="PRK9" s="293"/>
      <c r="PRL9" s="293"/>
      <c r="PRM9" s="293"/>
      <c r="PRN9" s="293"/>
      <c r="PRO9" s="293"/>
      <c r="PRP9" s="293"/>
      <c r="PRQ9" s="293"/>
      <c r="PRR9" s="293"/>
      <c r="PRS9" s="293"/>
      <c r="PRT9" s="293"/>
      <c r="PRU9" s="293"/>
      <c r="PRV9" s="293"/>
      <c r="PRW9" s="293"/>
      <c r="PRX9" s="293"/>
      <c r="PRY9" s="293"/>
      <c r="PRZ9" s="293"/>
      <c r="PSA9" s="293"/>
      <c r="PSB9" s="293"/>
      <c r="PSC9" s="293"/>
      <c r="PSD9" s="293"/>
      <c r="PSE9" s="293"/>
      <c r="PSF9" s="293"/>
      <c r="PSG9" s="293"/>
      <c r="PSH9" s="293"/>
      <c r="PSI9" s="293"/>
      <c r="PSJ9" s="293"/>
      <c r="PSK9" s="293"/>
      <c r="PSL9" s="293"/>
      <c r="PSM9" s="293"/>
      <c r="PSN9" s="293"/>
      <c r="PSO9" s="293"/>
      <c r="PSP9" s="293"/>
      <c r="PSQ9" s="293"/>
      <c r="PSR9" s="293"/>
      <c r="PSS9" s="293"/>
      <c r="PST9" s="293"/>
      <c r="PSU9" s="293"/>
      <c r="PSV9" s="293"/>
      <c r="PSW9" s="293"/>
      <c r="PSX9" s="293"/>
      <c r="PSY9" s="293"/>
      <c r="PSZ9" s="293"/>
      <c r="PTA9" s="293"/>
      <c r="PTB9" s="293"/>
      <c r="PTC9" s="293"/>
      <c r="PTD9" s="293"/>
      <c r="PTE9" s="293"/>
      <c r="PTF9" s="293"/>
      <c r="PTG9" s="293"/>
      <c r="PTH9" s="293"/>
      <c r="PTI9" s="293"/>
      <c r="PTJ9" s="293"/>
      <c r="PTK9" s="293"/>
      <c r="PTL9" s="293"/>
      <c r="PTM9" s="293"/>
      <c r="PTN9" s="293"/>
      <c r="PTO9" s="293"/>
      <c r="PTP9" s="293"/>
      <c r="PTQ9" s="293"/>
      <c r="PTR9" s="293"/>
      <c r="PTS9" s="293"/>
      <c r="PTT9" s="293"/>
      <c r="PTU9" s="293"/>
      <c r="PTV9" s="293"/>
      <c r="PTW9" s="293"/>
      <c r="PTX9" s="293"/>
      <c r="PTY9" s="293"/>
      <c r="PTZ9" s="293"/>
      <c r="PUA9" s="293"/>
      <c r="PUB9" s="293"/>
      <c r="PUC9" s="293"/>
      <c r="PUD9" s="293"/>
      <c r="PUE9" s="293"/>
      <c r="PUF9" s="293"/>
      <c r="PUG9" s="293"/>
      <c r="PUH9" s="293"/>
      <c r="PUI9" s="293"/>
      <c r="PUJ9" s="293"/>
      <c r="PUK9" s="293"/>
      <c r="PUL9" s="293"/>
      <c r="PUM9" s="293"/>
      <c r="PUN9" s="293"/>
      <c r="PUO9" s="293"/>
      <c r="PUP9" s="293"/>
      <c r="PUQ9" s="293"/>
      <c r="PUR9" s="293"/>
      <c r="PUS9" s="293"/>
      <c r="PUT9" s="293"/>
      <c r="PUU9" s="293"/>
      <c r="PUV9" s="293"/>
      <c r="PUW9" s="293"/>
      <c r="PUX9" s="293"/>
      <c r="PUY9" s="293"/>
      <c r="PUZ9" s="293"/>
      <c r="PVA9" s="293"/>
      <c r="PVB9" s="293"/>
      <c r="PVC9" s="293"/>
      <c r="PVD9" s="293"/>
      <c r="PVE9" s="293"/>
      <c r="PVF9" s="293"/>
      <c r="PVG9" s="293"/>
      <c r="PVH9" s="293"/>
      <c r="PVI9" s="293"/>
      <c r="PVJ9" s="293"/>
      <c r="PVK9" s="293"/>
      <c r="PVL9" s="293"/>
      <c r="PVM9" s="293"/>
      <c r="PVN9" s="293"/>
      <c r="PVO9" s="293"/>
      <c r="PVP9" s="293"/>
      <c r="PVQ9" s="293"/>
      <c r="PVR9" s="293"/>
      <c r="PVS9" s="293"/>
      <c r="PVT9" s="293"/>
      <c r="PVU9" s="293"/>
      <c r="PVV9" s="293"/>
      <c r="PVW9" s="293"/>
      <c r="PVX9" s="293"/>
      <c r="PVY9" s="293"/>
      <c r="PVZ9" s="293"/>
      <c r="PWA9" s="293"/>
      <c r="PWB9" s="293"/>
      <c r="PWC9" s="293"/>
      <c r="PWD9" s="293"/>
      <c r="PWE9" s="293"/>
      <c r="PWF9" s="293"/>
      <c r="PWG9" s="293"/>
      <c r="PWH9" s="293"/>
      <c r="PWI9" s="293"/>
      <c r="PWJ9" s="293"/>
      <c r="PWK9" s="293"/>
      <c r="PWL9" s="293"/>
      <c r="PWM9" s="293"/>
      <c r="PWN9" s="293"/>
      <c r="PWO9" s="293"/>
      <c r="PWP9" s="293"/>
      <c r="PWQ9" s="293"/>
      <c r="PWR9" s="293"/>
      <c r="PWS9" s="293"/>
      <c r="PWT9" s="293"/>
      <c r="PWU9" s="293"/>
      <c r="PWV9" s="293"/>
      <c r="PWW9" s="293"/>
      <c r="PWX9" s="293"/>
      <c r="PWY9" s="293"/>
      <c r="PWZ9" s="293"/>
      <c r="PXA9" s="293"/>
      <c r="PXB9" s="293"/>
      <c r="PXC9" s="293"/>
      <c r="PXD9" s="293"/>
      <c r="PXE9" s="293"/>
      <c r="PXF9" s="293"/>
      <c r="PXG9" s="293"/>
      <c r="PXH9" s="293"/>
      <c r="PXI9" s="293"/>
      <c r="PXJ9" s="293"/>
      <c r="PXK9" s="293"/>
      <c r="PXL9" s="293"/>
      <c r="PXM9" s="293"/>
      <c r="PXN9" s="293"/>
      <c r="PXO9" s="293"/>
      <c r="PXP9" s="293"/>
      <c r="PXQ9" s="293"/>
      <c r="PXR9" s="293"/>
      <c r="PXS9" s="293"/>
      <c r="PXT9" s="293"/>
      <c r="PXU9" s="293"/>
      <c r="PXV9" s="293"/>
      <c r="PXW9" s="293"/>
      <c r="PXX9" s="293"/>
      <c r="PXY9" s="293"/>
      <c r="PXZ9" s="293"/>
      <c r="PYA9" s="293"/>
      <c r="PYB9" s="293"/>
      <c r="PYC9" s="293"/>
      <c r="PYD9" s="293"/>
      <c r="PYE9" s="293"/>
      <c r="PYF9" s="293"/>
      <c r="PYG9" s="293"/>
      <c r="PYH9" s="293"/>
      <c r="PYI9" s="293"/>
      <c r="PYJ9" s="293"/>
      <c r="PYK9" s="293"/>
      <c r="PYL9" s="293"/>
      <c r="PYM9" s="293"/>
      <c r="PYN9" s="293"/>
      <c r="PYO9" s="293"/>
      <c r="PYP9" s="293"/>
      <c r="PYQ9" s="293"/>
      <c r="PYR9" s="293"/>
      <c r="PYS9" s="293"/>
      <c r="PYT9" s="293"/>
      <c r="PYU9" s="293"/>
      <c r="PYV9" s="293"/>
      <c r="PYW9" s="293"/>
      <c r="PYX9" s="293"/>
      <c r="PYY9" s="293"/>
      <c r="PYZ9" s="293"/>
      <c r="PZA9" s="293"/>
      <c r="PZB9" s="293"/>
      <c r="PZC9" s="293"/>
      <c r="PZD9" s="293"/>
      <c r="PZE9" s="293"/>
      <c r="PZF9" s="293"/>
      <c r="PZG9" s="293"/>
      <c r="PZH9" s="293"/>
      <c r="PZI9" s="293"/>
      <c r="PZJ9" s="293"/>
      <c r="PZK9" s="293"/>
      <c r="PZL9" s="293"/>
      <c r="PZM9" s="293"/>
      <c r="PZN9" s="293"/>
      <c r="PZO9" s="293"/>
      <c r="PZP9" s="293"/>
      <c r="PZQ9" s="293"/>
      <c r="PZR9" s="293"/>
      <c r="PZS9" s="293"/>
      <c r="PZT9" s="293"/>
      <c r="PZU9" s="293"/>
      <c r="PZV9" s="293"/>
      <c r="PZW9" s="293"/>
      <c r="PZX9" s="293"/>
      <c r="PZY9" s="293"/>
      <c r="PZZ9" s="293"/>
      <c r="QAA9" s="293"/>
      <c r="QAB9" s="293"/>
      <c r="QAC9" s="293"/>
      <c r="QAD9" s="293"/>
      <c r="QAE9" s="293"/>
      <c r="QAF9" s="293"/>
      <c r="QAG9" s="293"/>
      <c r="QAH9" s="293"/>
      <c r="QAI9" s="293"/>
      <c r="QAJ9" s="293"/>
      <c r="QAK9" s="293"/>
      <c r="QAL9" s="293"/>
      <c r="QAM9" s="293"/>
      <c r="QAN9" s="293"/>
      <c r="QAO9" s="293"/>
      <c r="QAP9" s="293"/>
      <c r="QAQ9" s="293"/>
      <c r="QAR9" s="293"/>
      <c r="QAS9" s="293"/>
      <c r="QAT9" s="293"/>
      <c r="QAU9" s="293"/>
      <c r="QAV9" s="293"/>
      <c r="QAW9" s="293"/>
      <c r="QAX9" s="293"/>
      <c r="QAY9" s="293"/>
      <c r="QAZ9" s="293"/>
      <c r="QBA9" s="293"/>
      <c r="QBB9" s="293"/>
      <c r="QBC9" s="293"/>
      <c r="QBD9" s="293"/>
      <c r="QBE9" s="293"/>
      <c r="QBF9" s="293"/>
      <c r="QBG9" s="293"/>
      <c r="QBH9" s="293"/>
      <c r="QBI9" s="293"/>
      <c r="QBJ9" s="293"/>
      <c r="QBK9" s="293"/>
      <c r="QBL9" s="293"/>
      <c r="QBM9" s="293"/>
      <c r="QBN9" s="293"/>
      <c r="QBO9" s="293"/>
      <c r="QBP9" s="293"/>
      <c r="QBQ9" s="293"/>
      <c r="QBR9" s="293"/>
      <c r="QBS9" s="293"/>
      <c r="QBT9" s="293"/>
      <c r="QBU9" s="293"/>
      <c r="QBV9" s="293"/>
      <c r="QBW9" s="293"/>
      <c r="QBX9" s="293"/>
      <c r="QBY9" s="293"/>
      <c r="QBZ9" s="293"/>
      <c r="QCA9" s="293"/>
      <c r="QCB9" s="293"/>
      <c r="QCC9" s="293"/>
      <c r="QCD9" s="293"/>
      <c r="QCE9" s="293"/>
      <c r="QCF9" s="293"/>
      <c r="QCG9" s="293"/>
      <c r="QCH9" s="293"/>
      <c r="QCI9" s="293"/>
      <c r="QCJ9" s="293"/>
      <c r="QCK9" s="293"/>
      <c r="QCL9" s="293"/>
      <c r="QCM9" s="293"/>
      <c r="QCN9" s="293"/>
      <c r="QCO9" s="293"/>
      <c r="QCP9" s="293"/>
      <c r="QCQ9" s="293"/>
      <c r="QCR9" s="293"/>
      <c r="QCS9" s="293"/>
      <c r="QCT9" s="293"/>
      <c r="QCU9" s="293"/>
      <c r="QCV9" s="293"/>
      <c r="QCW9" s="293"/>
      <c r="QCX9" s="293"/>
      <c r="QCY9" s="293"/>
      <c r="QCZ9" s="293"/>
      <c r="QDA9" s="293"/>
      <c r="QDB9" s="293"/>
      <c r="QDC9" s="293"/>
      <c r="QDD9" s="293"/>
      <c r="QDE9" s="293"/>
      <c r="QDF9" s="293"/>
      <c r="QDG9" s="293"/>
      <c r="QDH9" s="293"/>
      <c r="QDI9" s="293"/>
      <c r="QDJ9" s="293"/>
      <c r="QDK9" s="293"/>
      <c r="QDL9" s="293"/>
      <c r="QDM9" s="293"/>
      <c r="QDN9" s="293"/>
      <c r="QDO9" s="293"/>
      <c r="QDP9" s="293"/>
      <c r="QDQ9" s="293"/>
      <c r="QDR9" s="293"/>
      <c r="QDS9" s="293"/>
      <c r="QDT9" s="293"/>
      <c r="QDU9" s="293"/>
      <c r="QDV9" s="293"/>
      <c r="QDW9" s="293"/>
      <c r="QDX9" s="293"/>
      <c r="QDY9" s="293"/>
      <c r="QDZ9" s="293"/>
      <c r="QEA9" s="293"/>
      <c r="QEB9" s="293"/>
      <c r="QEC9" s="293"/>
      <c r="QED9" s="293"/>
      <c r="QEE9" s="293"/>
      <c r="QEF9" s="293"/>
      <c r="QEG9" s="293"/>
      <c r="QEH9" s="293"/>
      <c r="QEI9" s="293"/>
      <c r="QEJ9" s="293"/>
      <c r="QEK9" s="293"/>
      <c r="QEL9" s="293"/>
      <c r="QEM9" s="293"/>
      <c r="QEN9" s="293"/>
      <c r="QEO9" s="293"/>
      <c r="QEP9" s="293"/>
      <c r="QEQ9" s="293"/>
      <c r="QER9" s="293"/>
      <c r="QES9" s="293"/>
      <c r="QET9" s="293"/>
      <c r="QEU9" s="293"/>
      <c r="QEV9" s="293"/>
      <c r="QEW9" s="293"/>
      <c r="QEX9" s="293"/>
      <c r="QEY9" s="293"/>
      <c r="QEZ9" s="293"/>
      <c r="QFA9" s="293"/>
      <c r="QFB9" s="293"/>
      <c r="QFC9" s="293"/>
      <c r="QFD9" s="293"/>
      <c r="QFE9" s="293"/>
      <c r="QFF9" s="293"/>
      <c r="QFG9" s="293"/>
      <c r="QFH9" s="293"/>
      <c r="QFI9" s="293"/>
      <c r="QFJ9" s="293"/>
      <c r="QFK9" s="293"/>
      <c r="QFL9" s="293"/>
      <c r="QFM9" s="293"/>
      <c r="QFN9" s="293"/>
      <c r="QFO9" s="293"/>
      <c r="QFP9" s="293"/>
      <c r="QFQ9" s="293"/>
      <c r="QFR9" s="293"/>
      <c r="QFS9" s="293"/>
      <c r="QFT9" s="293"/>
      <c r="QFU9" s="293"/>
      <c r="QFV9" s="293"/>
      <c r="QFW9" s="293"/>
      <c r="QFX9" s="293"/>
      <c r="QFY9" s="293"/>
      <c r="QFZ9" s="293"/>
      <c r="QGA9" s="293"/>
      <c r="QGB9" s="293"/>
      <c r="QGC9" s="293"/>
      <c r="QGD9" s="293"/>
      <c r="QGE9" s="293"/>
      <c r="QGF9" s="293"/>
      <c r="QGG9" s="293"/>
      <c r="QGH9" s="293"/>
      <c r="QGI9" s="293"/>
      <c r="QGJ9" s="293"/>
      <c r="QGK9" s="293"/>
      <c r="QGL9" s="293"/>
      <c r="QGM9" s="293"/>
      <c r="QGN9" s="293"/>
      <c r="QGO9" s="293"/>
      <c r="QGP9" s="293"/>
      <c r="QGQ9" s="293"/>
      <c r="QGR9" s="293"/>
      <c r="QGS9" s="293"/>
      <c r="QGT9" s="293"/>
      <c r="QGU9" s="293"/>
      <c r="QGV9" s="293"/>
      <c r="QGW9" s="293"/>
      <c r="QGX9" s="293"/>
      <c r="QGY9" s="293"/>
      <c r="QGZ9" s="293"/>
      <c r="QHA9" s="293"/>
      <c r="QHB9" s="293"/>
      <c r="QHC9" s="293"/>
      <c r="QHD9" s="293"/>
      <c r="QHE9" s="293"/>
      <c r="QHF9" s="293"/>
      <c r="QHG9" s="293"/>
      <c r="QHH9" s="293"/>
      <c r="QHI9" s="293"/>
      <c r="QHJ9" s="293"/>
      <c r="QHK9" s="293"/>
      <c r="QHL9" s="293"/>
      <c r="QHM9" s="293"/>
      <c r="QHN9" s="293"/>
      <c r="QHO9" s="293"/>
      <c r="QHP9" s="293"/>
      <c r="QHQ9" s="293"/>
      <c r="QHR9" s="293"/>
      <c r="QHS9" s="293"/>
      <c r="QHT9" s="293"/>
      <c r="QHU9" s="293"/>
      <c r="QHV9" s="293"/>
      <c r="QHW9" s="293"/>
      <c r="QHX9" s="293"/>
      <c r="QHY9" s="293"/>
      <c r="QHZ9" s="293"/>
      <c r="QIA9" s="293"/>
      <c r="QIB9" s="293"/>
      <c r="QIC9" s="293"/>
      <c r="QID9" s="293"/>
      <c r="QIE9" s="293"/>
      <c r="QIF9" s="293"/>
      <c r="QIG9" s="293"/>
      <c r="QIH9" s="293"/>
      <c r="QII9" s="293"/>
      <c r="QIJ9" s="293"/>
      <c r="QIK9" s="293"/>
      <c r="QIL9" s="293"/>
      <c r="QIM9" s="293"/>
      <c r="QIN9" s="293"/>
      <c r="QIO9" s="293"/>
      <c r="QIP9" s="293"/>
      <c r="QIQ9" s="293"/>
      <c r="QIR9" s="293"/>
      <c r="QIS9" s="293"/>
      <c r="QIT9" s="293"/>
      <c r="QIU9" s="293"/>
      <c r="QIV9" s="293"/>
      <c r="QIW9" s="293"/>
      <c r="QIX9" s="293"/>
      <c r="QIY9" s="293"/>
      <c r="QIZ9" s="293"/>
      <c r="QJA9" s="293"/>
      <c r="QJB9" s="293"/>
      <c r="QJC9" s="293"/>
      <c r="QJD9" s="293"/>
      <c r="QJE9" s="293"/>
      <c r="QJF9" s="293"/>
      <c r="QJG9" s="293"/>
      <c r="QJH9" s="293"/>
      <c r="QJI9" s="293"/>
      <c r="QJJ9" s="293"/>
      <c r="QJK9" s="293"/>
      <c r="QJL9" s="293"/>
      <c r="QJM9" s="293"/>
      <c r="QJN9" s="293"/>
      <c r="QJO9" s="293"/>
      <c r="QJP9" s="293"/>
      <c r="QJQ9" s="293"/>
      <c r="QJR9" s="293"/>
      <c r="QJS9" s="293"/>
      <c r="QJT9" s="293"/>
      <c r="QJU9" s="293"/>
      <c r="QJV9" s="293"/>
      <c r="QJW9" s="293"/>
      <c r="QJX9" s="293"/>
      <c r="QJY9" s="293"/>
      <c r="QJZ9" s="293"/>
      <c r="QKA9" s="293"/>
      <c r="QKB9" s="293"/>
      <c r="QKC9" s="293"/>
      <c r="QKD9" s="293"/>
      <c r="QKE9" s="293"/>
      <c r="QKF9" s="293"/>
      <c r="QKG9" s="293"/>
      <c r="QKH9" s="293"/>
      <c r="QKI9" s="293"/>
      <c r="QKJ9" s="293"/>
      <c r="QKK9" s="293"/>
      <c r="QKL9" s="293"/>
      <c r="QKM9" s="293"/>
      <c r="QKN9" s="293"/>
      <c r="QKO9" s="293"/>
      <c r="QKP9" s="293"/>
      <c r="QKQ9" s="293"/>
      <c r="QKR9" s="293"/>
      <c r="QKS9" s="293"/>
      <c r="QKT9" s="293"/>
      <c r="QKU9" s="293"/>
      <c r="QKV9" s="293"/>
      <c r="QKW9" s="293"/>
      <c r="QKX9" s="293"/>
      <c r="QKY9" s="293"/>
      <c r="QKZ9" s="293"/>
      <c r="QLA9" s="293"/>
      <c r="QLB9" s="293"/>
      <c r="QLC9" s="293"/>
      <c r="QLD9" s="293"/>
      <c r="QLE9" s="293"/>
      <c r="QLF9" s="293"/>
      <c r="QLG9" s="293"/>
      <c r="QLH9" s="293"/>
      <c r="QLI9" s="293"/>
      <c r="QLJ9" s="293"/>
      <c r="QLK9" s="293"/>
      <c r="QLL9" s="293"/>
      <c r="QLM9" s="293"/>
      <c r="QLN9" s="293"/>
      <c r="QLO9" s="293"/>
      <c r="QLP9" s="293"/>
      <c r="QLQ9" s="293"/>
      <c r="QLR9" s="293"/>
      <c r="QLS9" s="293"/>
      <c r="QLT9" s="293"/>
      <c r="QLU9" s="293"/>
      <c r="QLV9" s="293"/>
      <c r="QLW9" s="293"/>
      <c r="QLX9" s="293"/>
      <c r="QLY9" s="293"/>
      <c r="QLZ9" s="293"/>
      <c r="QMA9" s="293"/>
      <c r="QMB9" s="293"/>
      <c r="QMC9" s="293"/>
      <c r="QMD9" s="293"/>
      <c r="QME9" s="293"/>
      <c r="QMF9" s="293"/>
      <c r="QMG9" s="293"/>
      <c r="QMH9" s="293"/>
      <c r="QMI9" s="293"/>
      <c r="QMJ9" s="293"/>
      <c r="QMK9" s="293"/>
      <c r="QML9" s="293"/>
      <c r="QMM9" s="293"/>
      <c r="QMN9" s="293"/>
      <c r="QMO9" s="293"/>
      <c r="QMP9" s="293"/>
      <c r="QMQ9" s="293"/>
      <c r="QMR9" s="293"/>
      <c r="QMS9" s="293"/>
      <c r="QMT9" s="293"/>
      <c r="QMU9" s="293"/>
      <c r="QMV9" s="293"/>
      <c r="QMW9" s="293"/>
      <c r="QMX9" s="293"/>
      <c r="QMY9" s="293"/>
      <c r="QMZ9" s="293"/>
      <c r="QNA9" s="293"/>
      <c r="QNB9" s="293"/>
      <c r="QNC9" s="293"/>
      <c r="QND9" s="293"/>
      <c r="QNE9" s="293"/>
      <c r="QNF9" s="293"/>
      <c r="QNG9" s="293"/>
      <c r="QNH9" s="293"/>
      <c r="QNI9" s="293"/>
      <c r="QNJ9" s="293"/>
      <c r="QNK9" s="293"/>
      <c r="QNL9" s="293"/>
      <c r="QNM9" s="293"/>
      <c r="QNN9" s="293"/>
      <c r="QNO9" s="293"/>
      <c r="QNP9" s="293"/>
      <c r="QNQ9" s="293"/>
      <c r="QNR9" s="293"/>
      <c r="QNS9" s="293"/>
      <c r="QNT9" s="293"/>
      <c r="QNU9" s="293"/>
      <c r="QNV9" s="293"/>
      <c r="QNW9" s="293"/>
      <c r="QNX9" s="293"/>
      <c r="QNY9" s="293"/>
      <c r="QNZ9" s="293"/>
      <c r="QOA9" s="293"/>
      <c r="QOB9" s="293"/>
      <c r="QOC9" s="293"/>
      <c r="QOD9" s="293"/>
      <c r="QOE9" s="293"/>
      <c r="QOF9" s="293"/>
      <c r="QOG9" s="293"/>
      <c r="QOH9" s="293"/>
      <c r="QOI9" s="293"/>
      <c r="QOJ9" s="293"/>
      <c r="QOK9" s="293"/>
      <c r="QOL9" s="293"/>
      <c r="QOM9" s="293"/>
      <c r="QON9" s="293"/>
      <c r="QOO9" s="293"/>
      <c r="QOP9" s="293"/>
      <c r="QOQ9" s="293"/>
      <c r="QOR9" s="293"/>
      <c r="QOS9" s="293"/>
      <c r="QOT9" s="293"/>
      <c r="QOU9" s="293"/>
      <c r="QOV9" s="293"/>
      <c r="QOW9" s="293"/>
      <c r="QOX9" s="293"/>
      <c r="QOY9" s="293"/>
      <c r="QOZ9" s="293"/>
      <c r="QPA9" s="293"/>
      <c r="QPB9" s="293"/>
      <c r="QPC9" s="293"/>
      <c r="QPD9" s="293"/>
      <c r="QPE9" s="293"/>
      <c r="QPF9" s="293"/>
      <c r="QPG9" s="293"/>
      <c r="QPH9" s="293"/>
      <c r="QPI9" s="293"/>
      <c r="QPJ9" s="293"/>
      <c r="QPK9" s="293"/>
      <c r="QPL9" s="293"/>
      <c r="QPM9" s="293"/>
      <c r="QPN9" s="293"/>
      <c r="QPO9" s="293"/>
      <c r="QPP9" s="293"/>
      <c r="QPQ9" s="293"/>
      <c r="QPR9" s="293"/>
      <c r="QPS9" s="293"/>
      <c r="QPT9" s="293"/>
      <c r="QPU9" s="293"/>
      <c r="QPV9" s="293"/>
      <c r="QPW9" s="293"/>
      <c r="QPX9" s="293"/>
      <c r="QPY9" s="293"/>
      <c r="QPZ9" s="293"/>
      <c r="QQA9" s="293"/>
      <c r="QQB9" s="293"/>
      <c r="QQC9" s="293"/>
      <c r="QQD9" s="293"/>
      <c r="QQE9" s="293"/>
      <c r="QQF9" s="293"/>
      <c r="QQG9" s="293"/>
      <c r="QQH9" s="293"/>
      <c r="QQI9" s="293"/>
      <c r="QQJ9" s="293"/>
      <c r="QQK9" s="293"/>
      <c r="QQL9" s="293"/>
      <c r="QQM9" s="293"/>
      <c r="QQN9" s="293"/>
      <c r="QQO9" s="293"/>
      <c r="QQP9" s="293"/>
      <c r="QQQ9" s="293"/>
      <c r="QQR9" s="293"/>
      <c r="QQS9" s="293"/>
      <c r="QQT9" s="293"/>
      <c r="QQU9" s="293"/>
      <c r="QQV9" s="293"/>
      <c r="QQW9" s="293"/>
      <c r="QQX9" s="293"/>
      <c r="QQY9" s="293"/>
      <c r="QQZ9" s="293"/>
      <c r="QRA9" s="293"/>
      <c r="QRB9" s="293"/>
      <c r="QRC9" s="293"/>
      <c r="QRD9" s="293"/>
      <c r="QRE9" s="293"/>
      <c r="QRF9" s="293"/>
      <c r="QRG9" s="293"/>
      <c r="QRH9" s="293"/>
      <c r="QRI9" s="293"/>
      <c r="QRJ9" s="293"/>
      <c r="QRK9" s="293"/>
      <c r="QRL9" s="293"/>
      <c r="QRM9" s="293"/>
      <c r="QRN9" s="293"/>
      <c r="QRO9" s="293"/>
      <c r="QRP9" s="293"/>
      <c r="QRQ9" s="293"/>
      <c r="QRR9" s="293"/>
      <c r="QRS9" s="293"/>
      <c r="QRT9" s="293"/>
      <c r="QRU9" s="293"/>
      <c r="QRV9" s="293"/>
      <c r="QRW9" s="293"/>
      <c r="QRX9" s="293"/>
      <c r="QRY9" s="293"/>
      <c r="QRZ9" s="293"/>
      <c r="QSA9" s="293"/>
      <c r="QSB9" s="293"/>
      <c r="QSC9" s="293"/>
      <c r="QSD9" s="293"/>
      <c r="QSE9" s="293"/>
      <c r="QSF9" s="293"/>
      <c r="QSG9" s="293"/>
      <c r="QSH9" s="293"/>
      <c r="QSI9" s="293"/>
      <c r="QSJ9" s="293"/>
      <c r="QSK9" s="293"/>
      <c r="QSL9" s="293"/>
      <c r="QSM9" s="293"/>
      <c r="QSN9" s="293"/>
      <c r="QSO9" s="293"/>
      <c r="QSP9" s="293"/>
      <c r="QSQ9" s="293"/>
      <c r="QSR9" s="293"/>
      <c r="QSS9" s="293"/>
      <c r="QST9" s="293"/>
      <c r="QSU9" s="293"/>
      <c r="QSV9" s="293"/>
      <c r="QSW9" s="293"/>
      <c r="QSX9" s="293"/>
      <c r="QSY9" s="293"/>
      <c r="QSZ9" s="293"/>
      <c r="QTA9" s="293"/>
      <c r="QTB9" s="293"/>
      <c r="QTC9" s="293"/>
      <c r="QTD9" s="293"/>
      <c r="QTE9" s="293"/>
      <c r="QTF9" s="293"/>
      <c r="QTG9" s="293"/>
      <c r="QTH9" s="293"/>
      <c r="QTI9" s="293"/>
      <c r="QTJ9" s="293"/>
      <c r="QTK9" s="293"/>
      <c r="QTL9" s="293"/>
      <c r="QTM9" s="293"/>
      <c r="QTN9" s="293"/>
      <c r="QTO9" s="293"/>
      <c r="QTP9" s="293"/>
      <c r="QTQ9" s="293"/>
      <c r="QTR9" s="293"/>
      <c r="QTS9" s="293"/>
      <c r="QTT9" s="293"/>
      <c r="QTU9" s="293"/>
      <c r="QTV9" s="293"/>
      <c r="QTW9" s="293"/>
      <c r="QTX9" s="293"/>
      <c r="QTY9" s="293"/>
      <c r="QTZ9" s="293"/>
      <c r="QUA9" s="293"/>
      <c r="QUB9" s="293"/>
      <c r="QUC9" s="293"/>
      <c r="QUD9" s="293"/>
      <c r="QUE9" s="293"/>
      <c r="QUF9" s="293"/>
      <c r="QUG9" s="293"/>
      <c r="QUH9" s="293"/>
      <c r="QUI9" s="293"/>
      <c r="QUJ9" s="293"/>
      <c r="QUK9" s="293"/>
      <c r="QUL9" s="293"/>
      <c r="QUM9" s="293"/>
      <c r="QUN9" s="293"/>
      <c r="QUO9" s="293"/>
      <c r="QUP9" s="293"/>
      <c r="QUQ9" s="293"/>
      <c r="QUR9" s="293"/>
      <c r="QUS9" s="293"/>
      <c r="QUT9" s="293"/>
      <c r="QUU9" s="293"/>
      <c r="QUV9" s="293"/>
      <c r="QUW9" s="293"/>
      <c r="QUX9" s="293"/>
      <c r="QUY9" s="293"/>
      <c r="QUZ9" s="293"/>
      <c r="QVA9" s="293"/>
      <c r="QVB9" s="293"/>
      <c r="QVC9" s="293"/>
      <c r="QVD9" s="293"/>
      <c r="QVE9" s="293"/>
      <c r="QVF9" s="293"/>
      <c r="QVG9" s="293"/>
      <c r="QVH9" s="293"/>
      <c r="QVI9" s="293"/>
      <c r="QVJ9" s="293"/>
      <c r="QVK9" s="293"/>
      <c r="QVL9" s="293"/>
      <c r="QVM9" s="293"/>
      <c r="QVN9" s="293"/>
      <c r="QVO9" s="293"/>
      <c r="QVP9" s="293"/>
      <c r="QVQ9" s="293"/>
      <c r="QVR9" s="293"/>
      <c r="QVS9" s="293"/>
      <c r="QVT9" s="293"/>
      <c r="QVU9" s="293"/>
      <c r="QVV9" s="293"/>
      <c r="QVW9" s="293"/>
      <c r="QVX9" s="293"/>
      <c r="QVY9" s="293"/>
      <c r="QVZ9" s="293"/>
      <c r="QWA9" s="293"/>
      <c r="QWB9" s="293"/>
      <c r="QWC9" s="293"/>
      <c r="QWD9" s="293"/>
      <c r="QWE9" s="293"/>
      <c r="QWF9" s="293"/>
      <c r="QWG9" s="293"/>
      <c r="QWH9" s="293"/>
      <c r="QWI9" s="293"/>
      <c r="QWJ9" s="293"/>
      <c r="QWK9" s="293"/>
      <c r="QWL9" s="293"/>
      <c r="QWM9" s="293"/>
      <c r="QWN9" s="293"/>
      <c r="QWO9" s="293"/>
      <c r="QWP9" s="293"/>
      <c r="QWQ9" s="293"/>
      <c r="QWR9" s="293"/>
      <c r="QWS9" s="293"/>
      <c r="QWT9" s="293"/>
      <c r="QWU9" s="293"/>
      <c r="QWV9" s="293"/>
      <c r="QWW9" s="293"/>
      <c r="QWX9" s="293"/>
      <c r="QWY9" s="293"/>
      <c r="QWZ9" s="293"/>
      <c r="QXA9" s="293"/>
      <c r="QXB9" s="293"/>
      <c r="QXC9" s="293"/>
      <c r="QXD9" s="293"/>
      <c r="QXE9" s="293"/>
      <c r="QXF9" s="293"/>
      <c r="QXG9" s="293"/>
      <c r="QXH9" s="293"/>
      <c r="QXI9" s="293"/>
      <c r="QXJ9" s="293"/>
      <c r="QXK9" s="293"/>
      <c r="QXL9" s="293"/>
      <c r="QXM9" s="293"/>
      <c r="QXN9" s="293"/>
      <c r="QXO9" s="293"/>
      <c r="QXP9" s="293"/>
      <c r="QXQ9" s="293"/>
      <c r="QXR9" s="293"/>
      <c r="QXS9" s="293"/>
      <c r="QXT9" s="293"/>
      <c r="QXU9" s="293"/>
      <c r="QXV9" s="293"/>
      <c r="QXW9" s="293"/>
      <c r="QXX9" s="293"/>
      <c r="QXY9" s="293"/>
      <c r="QXZ9" s="293"/>
      <c r="QYA9" s="293"/>
      <c r="QYB9" s="293"/>
      <c r="QYC9" s="293"/>
      <c r="QYD9" s="293"/>
      <c r="QYE9" s="293"/>
      <c r="QYF9" s="293"/>
      <c r="QYG9" s="293"/>
      <c r="QYH9" s="293"/>
      <c r="QYI9" s="293"/>
      <c r="QYJ9" s="293"/>
      <c r="QYK9" s="293"/>
      <c r="QYL9" s="293"/>
      <c r="QYM9" s="293"/>
      <c r="QYN9" s="293"/>
      <c r="QYO9" s="293"/>
      <c r="QYP9" s="293"/>
      <c r="QYQ9" s="293"/>
      <c r="QYR9" s="293"/>
      <c r="QYS9" s="293"/>
      <c r="QYT9" s="293"/>
      <c r="QYU9" s="293"/>
      <c r="QYV9" s="293"/>
      <c r="QYW9" s="293"/>
      <c r="QYX9" s="293"/>
      <c r="QYY9" s="293"/>
      <c r="QYZ9" s="293"/>
      <c r="QZA9" s="293"/>
      <c r="QZB9" s="293"/>
      <c r="QZC9" s="293"/>
      <c r="QZD9" s="293"/>
      <c r="QZE9" s="293"/>
      <c r="QZF9" s="293"/>
      <c r="QZG9" s="293"/>
      <c r="QZH9" s="293"/>
      <c r="QZI9" s="293"/>
      <c r="QZJ9" s="293"/>
      <c r="QZK9" s="293"/>
      <c r="QZL9" s="293"/>
      <c r="QZM9" s="293"/>
      <c r="QZN9" s="293"/>
      <c r="QZO9" s="293"/>
      <c r="QZP9" s="293"/>
      <c r="QZQ9" s="293"/>
      <c r="QZR9" s="293"/>
      <c r="QZS9" s="293"/>
      <c r="QZT9" s="293"/>
      <c r="QZU9" s="293"/>
      <c r="QZV9" s="293"/>
      <c r="QZW9" s="293"/>
      <c r="QZX9" s="293"/>
      <c r="QZY9" s="293"/>
      <c r="QZZ9" s="293"/>
      <c r="RAA9" s="293"/>
      <c r="RAB9" s="293"/>
      <c r="RAC9" s="293"/>
      <c r="RAD9" s="293"/>
      <c r="RAE9" s="293"/>
      <c r="RAF9" s="293"/>
      <c r="RAG9" s="293"/>
      <c r="RAH9" s="293"/>
      <c r="RAI9" s="293"/>
      <c r="RAJ9" s="293"/>
      <c r="RAK9" s="293"/>
      <c r="RAL9" s="293"/>
      <c r="RAM9" s="293"/>
      <c r="RAN9" s="293"/>
      <c r="RAO9" s="293"/>
      <c r="RAP9" s="293"/>
      <c r="RAQ9" s="293"/>
      <c r="RAR9" s="293"/>
      <c r="RAS9" s="293"/>
      <c r="RAT9" s="293"/>
      <c r="RAU9" s="293"/>
      <c r="RAV9" s="293"/>
      <c r="RAW9" s="293"/>
      <c r="RAX9" s="293"/>
      <c r="RAY9" s="293"/>
      <c r="RAZ9" s="293"/>
      <c r="RBA9" s="293"/>
      <c r="RBB9" s="293"/>
      <c r="RBC9" s="293"/>
      <c r="RBD9" s="293"/>
      <c r="RBE9" s="293"/>
      <c r="RBF9" s="293"/>
      <c r="RBG9" s="293"/>
      <c r="RBH9" s="293"/>
      <c r="RBI9" s="293"/>
      <c r="RBJ9" s="293"/>
      <c r="RBK9" s="293"/>
      <c r="RBL9" s="293"/>
      <c r="RBM9" s="293"/>
      <c r="RBN9" s="293"/>
      <c r="RBO9" s="293"/>
      <c r="RBP9" s="293"/>
      <c r="RBQ9" s="293"/>
      <c r="RBR9" s="293"/>
      <c r="RBS9" s="293"/>
      <c r="RBT9" s="293"/>
      <c r="RBU9" s="293"/>
      <c r="RBV9" s="293"/>
      <c r="RBW9" s="293"/>
      <c r="RBX9" s="293"/>
      <c r="RBY9" s="293"/>
      <c r="RBZ9" s="293"/>
      <c r="RCA9" s="293"/>
      <c r="RCB9" s="293"/>
      <c r="RCC9" s="293"/>
      <c r="RCD9" s="293"/>
      <c r="RCE9" s="293"/>
      <c r="RCF9" s="293"/>
      <c r="RCG9" s="293"/>
      <c r="RCH9" s="293"/>
      <c r="RCI9" s="293"/>
      <c r="RCJ9" s="293"/>
      <c r="RCK9" s="293"/>
      <c r="RCL9" s="293"/>
      <c r="RCM9" s="293"/>
      <c r="RCN9" s="293"/>
      <c r="RCO9" s="293"/>
      <c r="RCP9" s="293"/>
      <c r="RCQ9" s="293"/>
      <c r="RCR9" s="293"/>
      <c r="RCS9" s="293"/>
      <c r="RCT9" s="293"/>
      <c r="RCU9" s="293"/>
      <c r="RCV9" s="293"/>
      <c r="RCW9" s="293"/>
      <c r="RCX9" s="293"/>
      <c r="RCY9" s="293"/>
      <c r="RCZ9" s="293"/>
      <c r="RDA9" s="293"/>
      <c r="RDB9" s="293"/>
      <c r="RDC9" s="293"/>
      <c r="RDD9" s="293"/>
      <c r="RDE9" s="293"/>
      <c r="RDF9" s="293"/>
      <c r="RDG9" s="293"/>
      <c r="RDH9" s="293"/>
      <c r="RDI9" s="293"/>
      <c r="RDJ9" s="293"/>
      <c r="RDK9" s="293"/>
      <c r="RDL9" s="293"/>
      <c r="RDM9" s="293"/>
      <c r="RDN9" s="293"/>
      <c r="RDO9" s="293"/>
      <c r="RDP9" s="293"/>
      <c r="RDQ9" s="293"/>
      <c r="RDR9" s="293"/>
      <c r="RDS9" s="293"/>
      <c r="RDT9" s="293"/>
      <c r="RDU9" s="293"/>
      <c r="RDV9" s="293"/>
      <c r="RDW9" s="293"/>
      <c r="RDX9" s="293"/>
      <c r="RDY9" s="293"/>
      <c r="RDZ9" s="293"/>
      <c r="REA9" s="293"/>
      <c r="REB9" s="293"/>
      <c r="REC9" s="293"/>
      <c r="RED9" s="293"/>
      <c r="REE9" s="293"/>
      <c r="REF9" s="293"/>
      <c r="REG9" s="293"/>
      <c r="REH9" s="293"/>
      <c r="REI9" s="293"/>
      <c r="REJ9" s="293"/>
      <c r="REK9" s="293"/>
      <c r="REL9" s="293"/>
      <c r="REM9" s="293"/>
      <c r="REN9" s="293"/>
      <c r="REO9" s="293"/>
      <c r="REP9" s="293"/>
      <c r="REQ9" s="293"/>
      <c r="RER9" s="293"/>
      <c r="RES9" s="293"/>
      <c r="RET9" s="293"/>
      <c r="REU9" s="293"/>
      <c r="REV9" s="293"/>
      <c r="REW9" s="293"/>
      <c r="REX9" s="293"/>
      <c r="REY9" s="293"/>
      <c r="REZ9" s="293"/>
      <c r="RFA9" s="293"/>
      <c r="RFB9" s="293"/>
      <c r="RFC9" s="293"/>
      <c r="RFD9" s="293"/>
      <c r="RFE9" s="293"/>
      <c r="RFF9" s="293"/>
      <c r="RFG9" s="293"/>
      <c r="RFH9" s="293"/>
      <c r="RFI9" s="293"/>
      <c r="RFJ9" s="293"/>
      <c r="RFK9" s="293"/>
      <c r="RFL9" s="293"/>
      <c r="RFM9" s="293"/>
      <c r="RFN9" s="293"/>
      <c r="RFO9" s="293"/>
      <c r="RFP9" s="293"/>
      <c r="RFQ9" s="293"/>
      <c r="RFR9" s="293"/>
      <c r="RFS9" s="293"/>
      <c r="RFT9" s="293"/>
      <c r="RFU9" s="293"/>
      <c r="RFV9" s="293"/>
      <c r="RFW9" s="293"/>
      <c r="RFX9" s="293"/>
      <c r="RFY9" s="293"/>
      <c r="RFZ9" s="293"/>
      <c r="RGA9" s="293"/>
      <c r="RGB9" s="293"/>
      <c r="RGC9" s="293"/>
      <c r="RGD9" s="293"/>
      <c r="RGE9" s="293"/>
      <c r="RGF9" s="293"/>
      <c r="RGG9" s="293"/>
      <c r="RGH9" s="293"/>
      <c r="RGI9" s="293"/>
      <c r="RGJ9" s="293"/>
      <c r="RGK9" s="293"/>
      <c r="RGL9" s="293"/>
      <c r="RGM9" s="293"/>
      <c r="RGN9" s="293"/>
      <c r="RGO9" s="293"/>
      <c r="RGP9" s="293"/>
      <c r="RGQ9" s="293"/>
      <c r="RGR9" s="293"/>
      <c r="RGS9" s="293"/>
      <c r="RGT9" s="293"/>
      <c r="RGU9" s="293"/>
      <c r="RGV9" s="293"/>
      <c r="RGW9" s="293"/>
      <c r="RGX9" s="293"/>
      <c r="RGY9" s="293"/>
      <c r="RGZ9" s="293"/>
      <c r="RHA9" s="293"/>
      <c r="RHB9" s="293"/>
      <c r="RHC9" s="293"/>
      <c r="RHD9" s="293"/>
      <c r="RHE9" s="293"/>
      <c r="RHF9" s="293"/>
      <c r="RHG9" s="293"/>
      <c r="RHH9" s="293"/>
      <c r="RHI9" s="293"/>
      <c r="RHJ9" s="293"/>
      <c r="RHK9" s="293"/>
      <c r="RHL9" s="293"/>
      <c r="RHM9" s="293"/>
      <c r="RHN9" s="293"/>
      <c r="RHO9" s="293"/>
      <c r="RHP9" s="293"/>
      <c r="RHQ9" s="293"/>
      <c r="RHR9" s="293"/>
      <c r="RHS9" s="293"/>
      <c r="RHT9" s="293"/>
      <c r="RHU9" s="293"/>
      <c r="RHV9" s="293"/>
      <c r="RHW9" s="293"/>
      <c r="RHX9" s="293"/>
      <c r="RHY9" s="293"/>
      <c r="RHZ9" s="293"/>
      <c r="RIA9" s="293"/>
      <c r="RIB9" s="293"/>
      <c r="RIC9" s="293"/>
      <c r="RID9" s="293"/>
      <c r="RIE9" s="293"/>
      <c r="RIF9" s="293"/>
      <c r="RIG9" s="293"/>
      <c r="RIH9" s="293"/>
      <c r="RII9" s="293"/>
      <c r="RIJ9" s="293"/>
      <c r="RIK9" s="293"/>
      <c r="RIL9" s="293"/>
      <c r="RIM9" s="293"/>
      <c r="RIN9" s="293"/>
      <c r="RIO9" s="293"/>
      <c r="RIP9" s="293"/>
      <c r="RIQ9" s="293"/>
      <c r="RIR9" s="293"/>
      <c r="RIS9" s="293"/>
      <c r="RIT9" s="293"/>
      <c r="RIU9" s="293"/>
      <c r="RIV9" s="293"/>
      <c r="RIW9" s="293"/>
      <c r="RIX9" s="293"/>
      <c r="RIY9" s="293"/>
      <c r="RIZ9" s="293"/>
      <c r="RJA9" s="293"/>
      <c r="RJB9" s="293"/>
      <c r="RJC9" s="293"/>
      <c r="RJD9" s="293"/>
      <c r="RJE9" s="293"/>
      <c r="RJF9" s="293"/>
      <c r="RJG9" s="293"/>
      <c r="RJH9" s="293"/>
      <c r="RJI9" s="293"/>
      <c r="RJJ9" s="293"/>
      <c r="RJK9" s="293"/>
      <c r="RJL9" s="293"/>
      <c r="RJM9" s="293"/>
      <c r="RJN9" s="293"/>
      <c r="RJO9" s="293"/>
      <c r="RJP9" s="293"/>
      <c r="RJQ9" s="293"/>
      <c r="RJR9" s="293"/>
      <c r="RJS9" s="293"/>
      <c r="RJT9" s="293"/>
      <c r="RJU9" s="293"/>
      <c r="RJV9" s="293"/>
      <c r="RJW9" s="293"/>
      <c r="RJX9" s="293"/>
      <c r="RJY9" s="293"/>
      <c r="RJZ9" s="293"/>
      <c r="RKA9" s="293"/>
      <c r="RKB9" s="293"/>
      <c r="RKC9" s="293"/>
      <c r="RKD9" s="293"/>
      <c r="RKE9" s="293"/>
      <c r="RKF9" s="293"/>
      <c r="RKG9" s="293"/>
      <c r="RKH9" s="293"/>
      <c r="RKI9" s="293"/>
      <c r="RKJ9" s="293"/>
      <c r="RKK9" s="293"/>
      <c r="RKL9" s="293"/>
      <c r="RKM9" s="293"/>
      <c r="RKN9" s="293"/>
      <c r="RKO9" s="293"/>
      <c r="RKP9" s="293"/>
      <c r="RKQ9" s="293"/>
      <c r="RKR9" s="293"/>
      <c r="RKS9" s="293"/>
      <c r="RKT9" s="293"/>
      <c r="RKU9" s="293"/>
      <c r="RKV9" s="293"/>
      <c r="RKW9" s="293"/>
      <c r="RKX9" s="293"/>
      <c r="RKY9" s="293"/>
      <c r="RKZ9" s="293"/>
      <c r="RLA9" s="293"/>
      <c r="RLB9" s="293"/>
      <c r="RLC9" s="293"/>
      <c r="RLD9" s="293"/>
      <c r="RLE9" s="293"/>
      <c r="RLF9" s="293"/>
      <c r="RLG9" s="293"/>
      <c r="RLH9" s="293"/>
      <c r="RLI9" s="293"/>
      <c r="RLJ9" s="293"/>
      <c r="RLK9" s="293"/>
      <c r="RLL9" s="293"/>
      <c r="RLM9" s="293"/>
      <c r="RLN9" s="293"/>
      <c r="RLO9" s="293"/>
      <c r="RLP9" s="293"/>
      <c r="RLQ9" s="293"/>
      <c r="RLR9" s="293"/>
      <c r="RLS9" s="293"/>
      <c r="RLT9" s="293"/>
      <c r="RLU9" s="293"/>
      <c r="RLV9" s="293"/>
      <c r="RLW9" s="293"/>
      <c r="RLX9" s="293"/>
      <c r="RLY9" s="293"/>
      <c r="RLZ9" s="293"/>
      <c r="RMA9" s="293"/>
      <c r="RMB9" s="293"/>
      <c r="RMC9" s="293"/>
      <c r="RMD9" s="293"/>
      <c r="RME9" s="293"/>
      <c r="RMF9" s="293"/>
      <c r="RMG9" s="293"/>
      <c r="RMH9" s="293"/>
      <c r="RMI9" s="293"/>
      <c r="RMJ9" s="293"/>
      <c r="RMK9" s="293"/>
      <c r="RML9" s="293"/>
      <c r="RMM9" s="293"/>
      <c r="RMN9" s="293"/>
      <c r="RMO9" s="293"/>
      <c r="RMP9" s="293"/>
      <c r="RMQ9" s="293"/>
      <c r="RMR9" s="293"/>
      <c r="RMS9" s="293"/>
      <c r="RMT9" s="293"/>
      <c r="RMU9" s="293"/>
      <c r="RMV9" s="293"/>
      <c r="RMW9" s="293"/>
      <c r="RMX9" s="293"/>
      <c r="RMY9" s="293"/>
      <c r="RMZ9" s="293"/>
      <c r="RNA9" s="293"/>
      <c r="RNB9" s="293"/>
      <c r="RNC9" s="293"/>
      <c r="RND9" s="293"/>
      <c r="RNE9" s="293"/>
      <c r="RNF9" s="293"/>
      <c r="RNG9" s="293"/>
      <c r="RNH9" s="293"/>
      <c r="RNI9" s="293"/>
      <c r="RNJ9" s="293"/>
      <c r="RNK9" s="293"/>
      <c r="RNL9" s="293"/>
      <c r="RNM9" s="293"/>
      <c r="RNN9" s="293"/>
      <c r="RNO9" s="293"/>
      <c r="RNP9" s="293"/>
      <c r="RNQ9" s="293"/>
      <c r="RNR9" s="293"/>
      <c r="RNS9" s="293"/>
      <c r="RNT9" s="293"/>
      <c r="RNU9" s="293"/>
      <c r="RNV9" s="293"/>
      <c r="RNW9" s="293"/>
      <c r="RNX9" s="293"/>
      <c r="RNY9" s="293"/>
      <c r="RNZ9" s="293"/>
      <c r="ROA9" s="293"/>
      <c r="ROB9" s="293"/>
      <c r="ROC9" s="293"/>
      <c r="ROD9" s="293"/>
      <c r="ROE9" s="293"/>
      <c r="ROF9" s="293"/>
      <c r="ROG9" s="293"/>
      <c r="ROH9" s="293"/>
      <c r="ROI9" s="293"/>
      <c r="ROJ9" s="293"/>
      <c r="ROK9" s="293"/>
      <c r="ROL9" s="293"/>
      <c r="ROM9" s="293"/>
      <c r="RON9" s="293"/>
      <c r="ROO9" s="293"/>
      <c r="ROP9" s="293"/>
      <c r="ROQ9" s="293"/>
      <c r="ROR9" s="293"/>
      <c r="ROS9" s="293"/>
      <c r="ROT9" s="293"/>
      <c r="ROU9" s="293"/>
      <c r="ROV9" s="293"/>
      <c r="ROW9" s="293"/>
      <c r="ROX9" s="293"/>
      <c r="ROY9" s="293"/>
      <c r="ROZ9" s="293"/>
      <c r="RPA9" s="293"/>
      <c r="RPB9" s="293"/>
      <c r="RPC9" s="293"/>
      <c r="RPD9" s="293"/>
      <c r="RPE9" s="293"/>
      <c r="RPF9" s="293"/>
      <c r="RPG9" s="293"/>
      <c r="RPH9" s="293"/>
      <c r="RPI9" s="293"/>
      <c r="RPJ9" s="293"/>
      <c r="RPK9" s="293"/>
      <c r="RPL9" s="293"/>
      <c r="RPM9" s="293"/>
      <c r="RPN9" s="293"/>
      <c r="RPO9" s="293"/>
      <c r="RPP9" s="293"/>
      <c r="RPQ9" s="293"/>
      <c r="RPR9" s="293"/>
      <c r="RPS9" s="293"/>
      <c r="RPT9" s="293"/>
      <c r="RPU9" s="293"/>
      <c r="RPV9" s="293"/>
      <c r="RPW9" s="293"/>
      <c r="RPX9" s="293"/>
      <c r="RPY9" s="293"/>
      <c r="RPZ9" s="293"/>
      <c r="RQA9" s="293"/>
      <c r="RQB9" s="293"/>
      <c r="RQC9" s="293"/>
      <c r="RQD9" s="293"/>
      <c r="RQE9" s="293"/>
      <c r="RQF9" s="293"/>
      <c r="RQG9" s="293"/>
      <c r="RQH9" s="293"/>
      <c r="RQI9" s="293"/>
      <c r="RQJ9" s="293"/>
      <c r="RQK9" s="293"/>
      <c r="RQL9" s="293"/>
      <c r="RQM9" s="293"/>
      <c r="RQN9" s="293"/>
      <c r="RQO9" s="293"/>
      <c r="RQP9" s="293"/>
      <c r="RQQ9" s="293"/>
      <c r="RQR9" s="293"/>
      <c r="RQS9" s="293"/>
      <c r="RQT9" s="293"/>
      <c r="RQU9" s="293"/>
      <c r="RQV9" s="293"/>
      <c r="RQW9" s="293"/>
      <c r="RQX9" s="293"/>
      <c r="RQY9" s="293"/>
      <c r="RQZ9" s="293"/>
      <c r="RRA9" s="293"/>
      <c r="RRB9" s="293"/>
      <c r="RRC9" s="293"/>
      <c r="RRD9" s="293"/>
      <c r="RRE9" s="293"/>
      <c r="RRF9" s="293"/>
      <c r="RRG9" s="293"/>
      <c r="RRH9" s="293"/>
      <c r="RRI9" s="293"/>
      <c r="RRJ9" s="293"/>
      <c r="RRK9" s="293"/>
      <c r="RRL9" s="293"/>
      <c r="RRM9" s="293"/>
      <c r="RRN9" s="293"/>
      <c r="RRO9" s="293"/>
      <c r="RRP9" s="293"/>
      <c r="RRQ9" s="293"/>
      <c r="RRR9" s="293"/>
      <c r="RRS9" s="293"/>
      <c r="RRT9" s="293"/>
      <c r="RRU9" s="293"/>
      <c r="RRV9" s="293"/>
      <c r="RRW9" s="293"/>
      <c r="RRX9" s="293"/>
      <c r="RRY9" s="293"/>
      <c r="RRZ9" s="293"/>
      <c r="RSA9" s="293"/>
      <c r="RSB9" s="293"/>
      <c r="RSC9" s="293"/>
      <c r="RSD9" s="293"/>
      <c r="RSE9" s="293"/>
      <c r="RSF9" s="293"/>
      <c r="RSG9" s="293"/>
      <c r="RSH9" s="293"/>
      <c r="RSI9" s="293"/>
      <c r="RSJ9" s="293"/>
      <c r="RSK9" s="293"/>
      <c r="RSL9" s="293"/>
      <c r="RSM9" s="293"/>
      <c r="RSN9" s="293"/>
      <c r="RSO9" s="293"/>
      <c r="RSP9" s="293"/>
      <c r="RSQ9" s="293"/>
      <c r="RSR9" s="293"/>
      <c r="RSS9" s="293"/>
      <c r="RST9" s="293"/>
      <c r="RSU9" s="293"/>
      <c r="RSV9" s="293"/>
      <c r="RSW9" s="293"/>
      <c r="RSX9" s="293"/>
      <c r="RSY9" s="293"/>
      <c r="RSZ9" s="293"/>
      <c r="RTA9" s="293"/>
      <c r="RTB9" s="293"/>
      <c r="RTC9" s="293"/>
      <c r="RTD9" s="293"/>
      <c r="RTE9" s="293"/>
      <c r="RTF9" s="293"/>
      <c r="RTG9" s="293"/>
      <c r="RTH9" s="293"/>
      <c r="RTI9" s="293"/>
      <c r="RTJ9" s="293"/>
      <c r="RTK9" s="293"/>
      <c r="RTL9" s="293"/>
      <c r="RTM9" s="293"/>
      <c r="RTN9" s="293"/>
      <c r="RTO9" s="293"/>
      <c r="RTP9" s="293"/>
      <c r="RTQ9" s="293"/>
      <c r="RTR9" s="293"/>
      <c r="RTS9" s="293"/>
      <c r="RTT9" s="293"/>
      <c r="RTU9" s="293"/>
      <c r="RTV9" s="293"/>
      <c r="RTW9" s="293"/>
      <c r="RTX9" s="293"/>
      <c r="RTY9" s="293"/>
      <c r="RTZ9" s="293"/>
      <c r="RUA9" s="293"/>
      <c r="RUB9" s="293"/>
      <c r="RUC9" s="293"/>
      <c r="RUD9" s="293"/>
      <c r="RUE9" s="293"/>
      <c r="RUF9" s="293"/>
      <c r="RUG9" s="293"/>
      <c r="RUH9" s="293"/>
      <c r="RUI9" s="293"/>
      <c r="RUJ9" s="293"/>
      <c r="RUK9" s="293"/>
      <c r="RUL9" s="293"/>
      <c r="RUM9" s="293"/>
      <c r="RUN9" s="293"/>
      <c r="RUO9" s="293"/>
      <c r="RUP9" s="293"/>
      <c r="RUQ9" s="293"/>
      <c r="RUR9" s="293"/>
      <c r="RUS9" s="293"/>
      <c r="RUT9" s="293"/>
      <c r="RUU9" s="293"/>
      <c r="RUV9" s="293"/>
      <c r="RUW9" s="293"/>
      <c r="RUX9" s="293"/>
      <c r="RUY9" s="293"/>
      <c r="RUZ9" s="293"/>
      <c r="RVA9" s="293"/>
      <c r="RVB9" s="293"/>
      <c r="RVC9" s="293"/>
      <c r="RVD9" s="293"/>
      <c r="RVE9" s="293"/>
      <c r="RVF9" s="293"/>
      <c r="RVG9" s="293"/>
      <c r="RVH9" s="293"/>
      <c r="RVI9" s="293"/>
      <c r="RVJ9" s="293"/>
      <c r="RVK9" s="293"/>
      <c r="RVL9" s="293"/>
      <c r="RVM9" s="293"/>
      <c r="RVN9" s="293"/>
      <c r="RVO9" s="293"/>
      <c r="RVP9" s="293"/>
      <c r="RVQ9" s="293"/>
      <c r="RVR9" s="293"/>
      <c r="RVS9" s="293"/>
      <c r="RVT9" s="293"/>
      <c r="RVU9" s="293"/>
      <c r="RVV9" s="293"/>
      <c r="RVW9" s="293"/>
      <c r="RVX9" s="293"/>
      <c r="RVY9" s="293"/>
      <c r="RVZ9" s="293"/>
      <c r="RWA9" s="293"/>
      <c r="RWB9" s="293"/>
      <c r="RWC9" s="293"/>
      <c r="RWD9" s="293"/>
      <c r="RWE9" s="293"/>
      <c r="RWF9" s="293"/>
      <c r="RWG9" s="293"/>
      <c r="RWH9" s="293"/>
      <c r="RWI9" s="293"/>
      <c r="RWJ9" s="293"/>
      <c r="RWK9" s="293"/>
      <c r="RWL9" s="293"/>
      <c r="RWM9" s="293"/>
      <c r="RWN9" s="293"/>
      <c r="RWO9" s="293"/>
      <c r="RWP9" s="293"/>
      <c r="RWQ9" s="293"/>
      <c r="RWR9" s="293"/>
      <c r="RWS9" s="293"/>
      <c r="RWT9" s="293"/>
      <c r="RWU9" s="293"/>
      <c r="RWV9" s="293"/>
      <c r="RWW9" s="293"/>
      <c r="RWX9" s="293"/>
      <c r="RWY9" s="293"/>
      <c r="RWZ9" s="293"/>
      <c r="RXA9" s="293"/>
      <c r="RXB9" s="293"/>
      <c r="RXC9" s="293"/>
      <c r="RXD9" s="293"/>
      <c r="RXE9" s="293"/>
      <c r="RXF9" s="293"/>
      <c r="RXG9" s="293"/>
      <c r="RXH9" s="293"/>
      <c r="RXI9" s="293"/>
      <c r="RXJ9" s="293"/>
      <c r="RXK9" s="293"/>
      <c r="RXL9" s="293"/>
      <c r="RXM9" s="293"/>
      <c r="RXN9" s="293"/>
      <c r="RXO9" s="293"/>
      <c r="RXP9" s="293"/>
      <c r="RXQ9" s="293"/>
      <c r="RXR9" s="293"/>
      <c r="RXS9" s="293"/>
      <c r="RXT9" s="293"/>
      <c r="RXU9" s="293"/>
      <c r="RXV9" s="293"/>
      <c r="RXW9" s="293"/>
      <c r="RXX9" s="293"/>
      <c r="RXY9" s="293"/>
      <c r="RXZ9" s="293"/>
      <c r="RYA9" s="293"/>
      <c r="RYB9" s="293"/>
      <c r="RYC9" s="293"/>
      <c r="RYD9" s="293"/>
      <c r="RYE9" s="293"/>
      <c r="RYF9" s="293"/>
      <c r="RYG9" s="293"/>
      <c r="RYH9" s="293"/>
      <c r="RYI9" s="293"/>
      <c r="RYJ9" s="293"/>
      <c r="RYK9" s="293"/>
      <c r="RYL9" s="293"/>
      <c r="RYM9" s="293"/>
      <c r="RYN9" s="293"/>
      <c r="RYO9" s="293"/>
      <c r="RYP9" s="293"/>
      <c r="RYQ9" s="293"/>
      <c r="RYR9" s="293"/>
      <c r="RYS9" s="293"/>
      <c r="RYT9" s="293"/>
      <c r="RYU9" s="293"/>
      <c r="RYV9" s="293"/>
      <c r="RYW9" s="293"/>
      <c r="RYX9" s="293"/>
      <c r="RYY9" s="293"/>
      <c r="RYZ9" s="293"/>
      <c r="RZA9" s="293"/>
      <c r="RZB9" s="293"/>
      <c r="RZC9" s="293"/>
      <c r="RZD9" s="293"/>
      <c r="RZE9" s="293"/>
      <c r="RZF9" s="293"/>
      <c r="RZG9" s="293"/>
      <c r="RZH9" s="293"/>
      <c r="RZI9" s="293"/>
      <c r="RZJ9" s="293"/>
      <c r="RZK9" s="293"/>
      <c r="RZL9" s="293"/>
      <c r="RZM9" s="293"/>
      <c r="RZN9" s="293"/>
      <c r="RZO9" s="293"/>
      <c r="RZP9" s="293"/>
      <c r="RZQ9" s="293"/>
      <c r="RZR9" s="293"/>
      <c r="RZS9" s="293"/>
      <c r="RZT9" s="293"/>
      <c r="RZU9" s="293"/>
      <c r="RZV9" s="293"/>
      <c r="RZW9" s="293"/>
      <c r="RZX9" s="293"/>
      <c r="RZY9" s="293"/>
      <c r="RZZ9" s="293"/>
      <c r="SAA9" s="293"/>
      <c r="SAB9" s="293"/>
      <c r="SAC9" s="293"/>
      <c r="SAD9" s="293"/>
      <c r="SAE9" s="293"/>
      <c r="SAF9" s="293"/>
      <c r="SAG9" s="293"/>
      <c r="SAH9" s="293"/>
      <c r="SAI9" s="293"/>
      <c r="SAJ9" s="293"/>
      <c r="SAK9" s="293"/>
      <c r="SAL9" s="293"/>
      <c r="SAM9" s="293"/>
      <c r="SAN9" s="293"/>
      <c r="SAO9" s="293"/>
      <c r="SAP9" s="293"/>
      <c r="SAQ9" s="293"/>
      <c r="SAR9" s="293"/>
      <c r="SAS9" s="293"/>
      <c r="SAT9" s="293"/>
      <c r="SAU9" s="293"/>
      <c r="SAV9" s="293"/>
      <c r="SAW9" s="293"/>
      <c r="SAX9" s="293"/>
      <c r="SAY9" s="293"/>
      <c r="SAZ9" s="293"/>
      <c r="SBA9" s="293"/>
      <c r="SBB9" s="293"/>
      <c r="SBC9" s="293"/>
      <c r="SBD9" s="293"/>
      <c r="SBE9" s="293"/>
      <c r="SBF9" s="293"/>
      <c r="SBG9" s="293"/>
      <c r="SBH9" s="293"/>
      <c r="SBI9" s="293"/>
      <c r="SBJ9" s="293"/>
      <c r="SBK9" s="293"/>
      <c r="SBL9" s="293"/>
      <c r="SBM9" s="293"/>
      <c r="SBN9" s="293"/>
      <c r="SBO9" s="293"/>
      <c r="SBP9" s="293"/>
      <c r="SBQ9" s="293"/>
      <c r="SBR9" s="293"/>
      <c r="SBS9" s="293"/>
      <c r="SBT9" s="293"/>
      <c r="SBU9" s="293"/>
      <c r="SBV9" s="293"/>
      <c r="SBW9" s="293"/>
      <c r="SBX9" s="293"/>
      <c r="SBY9" s="293"/>
      <c r="SBZ9" s="293"/>
      <c r="SCA9" s="293"/>
      <c r="SCB9" s="293"/>
      <c r="SCC9" s="293"/>
      <c r="SCD9" s="293"/>
      <c r="SCE9" s="293"/>
      <c r="SCF9" s="293"/>
      <c r="SCG9" s="293"/>
      <c r="SCH9" s="293"/>
      <c r="SCI9" s="293"/>
      <c r="SCJ9" s="293"/>
      <c r="SCK9" s="293"/>
      <c r="SCL9" s="293"/>
      <c r="SCM9" s="293"/>
      <c r="SCN9" s="293"/>
      <c r="SCO9" s="293"/>
      <c r="SCP9" s="293"/>
      <c r="SCQ9" s="293"/>
      <c r="SCR9" s="293"/>
      <c r="SCS9" s="293"/>
      <c r="SCT9" s="293"/>
      <c r="SCU9" s="293"/>
      <c r="SCV9" s="293"/>
      <c r="SCW9" s="293"/>
      <c r="SCX9" s="293"/>
      <c r="SCY9" s="293"/>
      <c r="SCZ9" s="293"/>
      <c r="SDA9" s="293"/>
      <c r="SDB9" s="293"/>
      <c r="SDC9" s="293"/>
      <c r="SDD9" s="293"/>
      <c r="SDE9" s="293"/>
      <c r="SDF9" s="293"/>
      <c r="SDG9" s="293"/>
      <c r="SDH9" s="293"/>
      <c r="SDI9" s="293"/>
      <c r="SDJ9" s="293"/>
      <c r="SDK9" s="293"/>
      <c r="SDL9" s="293"/>
      <c r="SDM9" s="293"/>
      <c r="SDN9" s="293"/>
      <c r="SDO9" s="293"/>
      <c r="SDP9" s="293"/>
      <c r="SDQ9" s="293"/>
      <c r="SDR9" s="293"/>
      <c r="SDS9" s="293"/>
      <c r="SDT9" s="293"/>
      <c r="SDU9" s="293"/>
      <c r="SDV9" s="293"/>
      <c r="SDW9" s="293"/>
      <c r="SDX9" s="293"/>
      <c r="SDY9" s="293"/>
      <c r="SDZ9" s="293"/>
      <c r="SEA9" s="293"/>
      <c r="SEB9" s="293"/>
      <c r="SEC9" s="293"/>
      <c r="SED9" s="293"/>
      <c r="SEE9" s="293"/>
      <c r="SEF9" s="293"/>
      <c r="SEG9" s="293"/>
      <c r="SEH9" s="293"/>
      <c r="SEI9" s="293"/>
      <c r="SEJ9" s="293"/>
      <c r="SEK9" s="293"/>
      <c r="SEL9" s="293"/>
      <c r="SEM9" s="293"/>
      <c r="SEN9" s="293"/>
      <c r="SEO9" s="293"/>
      <c r="SEP9" s="293"/>
      <c r="SEQ9" s="293"/>
      <c r="SER9" s="293"/>
      <c r="SES9" s="293"/>
      <c r="SET9" s="293"/>
      <c r="SEU9" s="293"/>
      <c r="SEV9" s="293"/>
      <c r="SEW9" s="293"/>
      <c r="SEX9" s="293"/>
      <c r="SEY9" s="293"/>
      <c r="SEZ9" s="293"/>
      <c r="SFA9" s="293"/>
      <c r="SFB9" s="293"/>
      <c r="SFC9" s="293"/>
      <c r="SFD9" s="293"/>
      <c r="SFE9" s="293"/>
      <c r="SFF9" s="293"/>
      <c r="SFG9" s="293"/>
      <c r="SFH9" s="293"/>
      <c r="SFI9" s="293"/>
      <c r="SFJ9" s="293"/>
      <c r="SFK9" s="293"/>
      <c r="SFL9" s="293"/>
      <c r="SFM9" s="293"/>
      <c r="SFN9" s="293"/>
      <c r="SFO9" s="293"/>
      <c r="SFP9" s="293"/>
      <c r="SFQ9" s="293"/>
      <c r="SFR9" s="293"/>
      <c r="SFS9" s="293"/>
      <c r="SFT9" s="293"/>
      <c r="SFU9" s="293"/>
      <c r="SFV9" s="293"/>
      <c r="SFW9" s="293"/>
      <c r="SFX9" s="293"/>
      <c r="SFY9" s="293"/>
      <c r="SFZ9" s="293"/>
      <c r="SGA9" s="293"/>
      <c r="SGB9" s="293"/>
      <c r="SGC9" s="293"/>
      <c r="SGD9" s="293"/>
      <c r="SGE9" s="293"/>
      <c r="SGF9" s="293"/>
      <c r="SGG9" s="293"/>
      <c r="SGH9" s="293"/>
      <c r="SGI9" s="293"/>
      <c r="SGJ9" s="293"/>
      <c r="SGK9" s="293"/>
      <c r="SGL9" s="293"/>
      <c r="SGM9" s="293"/>
      <c r="SGN9" s="293"/>
      <c r="SGO9" s="293"/>
      <c r="SGP9" s="293"/>
      <c r="SGQ9" s="293"/>
      <c r="SGR9" s="293"/>
      <c r="SGS9" s="293"/>
      <c r="SGT9" s="293"/>
      <c r="SGU9" s="293"/>
      <c r="SGV9" s="293"/>
      <c r="SGW9" s="293"/>
      <c r="SGX9" s="293"/>
      <c r="SGY9" s="293"/>
      <c r="SGZ9" s="293"/>
      <c r="SHA9" s="293"/>
      <c r="SHB9" s="293"/>
      <c r="SHC9" s="293"/>
      <c r="SHD9" s="293"/>
      <c r="SHE9" s="293"/>
      <c r="SHF9" s="293"/>
      <c r="SHG9" s="293"/>
      <c r="SHH9" s="293"/>
      <c r="SHI9" s="293"/>
      <c r="SHJ9" s="293"/>
      <c r="SHK9" s="293"/>
      <c r="SHL9" s="293"/>
      <c r="SHM9" s="293"/>
      <c r="SHN9" s="293"/>
      <c r="SHO9" s="293"/>
      <c r="SHP9" s="293"/>
      <c r="SHQ9" s="293"/>
      <c r="SHR9" s="293"/>
      <c r="SHS9" s="293"/>
      <c r="SHT9" s="293"/>
      <c r="SHU9" s="293"/>
      <c r="SHV9" s="293"/>
      <c r="SHW9" s="293"/>
      <c r="SHX9" s="293"/>
      <c r="SHY9" s="293"/>
      <c r="SHZ9" s="293"/>
      <c r="SIA9" s="293"/>
      <c r="SIB9" s="293"/>
      <c r="SIC9" s="293"/>
      <c r="SID9" s="293"/>
      <c r="SIE9" s="293"/>
      <c r="SIF9" s="293"/>
      <c r="SIG9" s="293"/>
      <c r="SIH9" s="293"/>
      <c r="SII9" s="293"/>
      <c r="SIJ9" s="293"/>
      <c r="SIK9" s="293"/>
      <c r="SIL9" s="293"/>
      <c r="SIM9" s="293"/>
      <c r="SIN9" s="293"/>
      <c r="SIO9" s="293"/>
      <c r="SIP9" s="293"/>
      <c r="SIQ9" s="293"/>
      <c r="SIR9" s="293"/>
      <c r="SIS9" s="293"/>
      <c r="SIT9" s="293"/>
      <c r="SIU9" s="293"/>
      <c r="SIV9" s="293"/>
      <c r="SIW9" s="293"/>
      <c r="SIX9" s="293"/>
      <c r="SIY9" s="293"/>
      <c r="SIZ9" s="293"/>
      <c r="SJA9" s="293"/>
      <c r="SJB9" s="293"/>
      <c r="SJC9" s="293"/>
      <c r="SJD9" s="293"/>
      <c r="SJE9" s="293"/>
      <c r="SJF9" s="293"/>
      <c r="SJG9" s="293"/>
      <c r="SJH9" s="293"/>
      <c r="SJI9" s="293"/>
      <c r="SJJ9" s="293"/>
      <c r="SJK9" s="293"/>
      <c r="SJL9" s="293"/>
      <c r="SJM9" s="293"/>
      <c r="SJN9" s="293"/>
      <c r="SJO9" s="293"/>
      <c r="SJP9" s="293"/>
      <c r="SJQ9" s="293"/>
      <c r="SJR9" s="293"/>
      <c r="SJS9" s="293"/>
      <c r="SJT9" s="293"/>
      <c r="SJU9" s="293"/>
      <c r="SJV9" s="293"/>
      <c r="SJW9" s="293"/>
      <c r="SJX9" s="293"/>
      <c r="SJY9" s="293"/>
      <c r="SJZ9" s="293"/>
      <c r="SKA9" s="293"/>
      <c r="SKB9" s="293"/>
      <c r="SKC9" s="293"/>
      <c r="SKD9" s="293"/>
      <c r="SKE9" s="293"/>
      <c r="SKF9" s="293"/>
      <c r="SKG9" s="293"/>
      <c r="SKH9" s="293"/>
      <c r="SKI9" s="293"/>
      <c r="SKJ9" s="293"/>
      <c r="SKK9" s="293"/>
      <c r="SKL9" s="293"/>
      <c r="SKM9" s="293"/>
      <c r="SKN9" s="293"/>
      <c r="SKO9" s="293"/>
      <c r="SKP9" s="293"/>
      <c r="SKQ9" s="293"/>
      <c r="SKR9" s="293"/>
      <c r="SKS9" s="293"/>
      <c r="SKT9" s="293"/>
      <c r="SKU9" s="293"/>
      <c r="SKV9" s="293"/>
      <c r="SKW9" s="293"/>
      <c r="SKX9" s="293"/>
      <c r="SKY9" s="293"/>
      <c r="SKZ9" s="293"/>
      <c r="SLA9" s="293"/>
      <c r="SLB9" s="293"/>
      <c r="SLC9" s="293"/>
      <c r="SLD9" s="293"/>
      <c r="SLE9" s="293"/>
      <c r="SLF9" s="293"/>
      <c r="SLG9" s="293"/>
      <c r="SLH9" s="293"/>
      <c r="SLI9" s="293"/>
      <c r="SLJ9" s="293"/>
      <c r="SLK9" s="293"/>
      <c r="SLL9" s="293"/>
      <c r="SLM9" s="293"/>
      <c r="SLN9" s="293"/>
      <c r="SLO9" s="293"/>
      <c r="SLP9" s="293"/>
      <c r="SLQ9" s="293"/>
      <c r="SLR9" s="293"/>
      <c r="SLS9" s="293"/>
      <c r="SLT9" s="293"/>
      <c r="SLU9" s="293"/>
      <c r="SLV9" s="293"/>
      <c r="SLW9" s="293"/>
      <c r="SLX9" s="293"/>
      <c r="SLY9" s="293"/>
      <c r="SLZ9" s="293"/>
      <c r="SMA9" s="293"/>
      <c r="SMB9" s="293"/>
      <c r="SMC9" s="293"/>
      <c r="SMD9" s="293"/>
      <c r="SME9" s="293"/>
      <c r="SMF9" s="293"/>
      <c r="SMG9" s="293"/>
      <c r="SMH9" s="293"/>
      <c r="SMI9" s="293"/>
      <c r="SMJ9" s="293"/>
      <c r="SMK9" s="293"/>
      <c r="SML9" s="293"/>
      <c r="SMM9" s="293"/>
      <c r="SMN9" s="293"/>
      <c r="SMO9" s="293"/>
      <c r="SMP9" s="293"/>
      <c r="SMQ9" s="293"/>
      <c r="SMR9" s="293"/>
      <c r="SMS9" s="293"/>
      <c r="SMT9" s="293"/>
      <c r="SMU9" s="293"/>
      <c r="SMV9" s="293"/>
      <c r="SMW9" s="293"/>
      <c r="SMX9" s="293"/>
      <c r="SMY9" s="293"/>
      <c r="SMZ9" s="293"/>
      <c r="SNA9" s="293"/>
      <c r="SNB9" s="293"/>
      <c r="SNC9" s="293"/>
      <c r="SND9" s="293"/>
      <c r="SNE9" s="293"/>
      <c r="SNF9" s="293"/>
      <c r="SNG9" s="293"/>
      <c r="SNH9" s="293"/>
      <c r="SNI9" s="293"/>
      <c r="SNJ9" s="293"/>
      <c r="SNK9" s="293"/>
      <c r="SNL9" s="293"/>
      <c r="SNM9" s="293"/>
      <c r="SNN9" s="293"/>
      <c r="SNO9" s="293"/>
      <c r="SNP9" s="293"/>
      <c r="SNQ9" s="293"/>
      <c r="SNR9" s="293"/>
      <c r="SNS9" s="293"/>
      <c r="SNT9" s="293"/>
      <c r="SNU9" s="293"/>
      <c r="SNV9" s="293"/>
      <c r="SNW9" s="293"/>
      <c r="SNX9" s="293"/>
      <c r="SNY9" s="293"/>
      <c r="SNZ9" s="293"/>
      <c r="SOA9" s="293"/>
      <c r="SOB9" s="293"/>
      <c r="SOC9" s="293"/>
      <c r="SOD9" s="293"/>
      <c r="SOE9" s="293"/>
      <c r="SOF9" s="293"/>
      <c r="SOG9" s="293"/>
      <c r="SOH9" s="293"/>
      <c r="SOI9" s="293"/>
      <c r="SOJ9" s="293"/>
      <c r="SOK9" s="293"/>
      <c r="SOL9" s="293"/>
      <c r="SOM9" s="293"/>
      <c r="SON9" s="293"/>
      <c r="SOO9" s="293"/>
      <c r="SOP9" s="293"/>
      <c r="SOQ9" s="293"/>
      <c r="SOR9" s="293"/>
      <c r="SOS9" s="293"/>
      <c r="SOT9" s="293"/>
      <c r="SOU9" s="293"/>
      <c r="SOV9" s="293"/>
      <c r="SOW9" s="293"/>
      <c r="SOX9" s="293"/>
      <c r="SOY9" s="293"/>
      <c r="SOZ9" s="293"/>
      <c r="SPA9" s="293"/>
      <c r="SPB9" s="293"/>
      <c r="SPC9" s="293"/>
      <c r="SPD9" s="293"/>
      <c r="SPE9" s="293"/>
      <c r="SPF9" s="293"/>
      <c r="SPG9" s="293"/>
      <c r="SPH9" s="293"/>
      <c r="SPI9" s="293"/>
      <c r="SPJ9" s="293"/>
      <c r="SPK9" s="293"/>
      <c r="SPL9" s="293"/>
      <c r="SPM9" s="293"/>
      <c r="SPN9" s="293"/>
      <c r="SPO9" s="293"/>
      <c r="SPP9" s="293"/>
      <c r="SPQ9" s="293"/>
      <c r="SPR9" s="293"/>
      <c r="SPS9" s="293"/>
      <c r="SPT9" s="293"/>
      <c r="SPU9" s="293"/>
      <c r="SPV9" s="293"/>
      <c r="SPW9" s="293"/>
      <c r="SPX9" s="293"/>
      <c r="SPY9" s="293"/>
      <c r="SPZ9" s="293"/>
      <c r="SQA9" s="293"/>
      <c r="SQB9" s="293"/>
      <c r="SQC9" s="293"/>
      <c r="SQD9" s="293"/>
      <c r="SQE9" s="293"/>
      <c r="SQF9" s="293"/>
      <c r="SQG9" s="293"/>
      <c r="SQH9" s="293"/>
      <c r="SQI9" s="293"/>
      <c r="SQJ9" s="293"/>
      <c r="SQK9" s="293"/>
      <c r="SQL9" s="293"/>
      <c r="SQM9" s="293"/>
      <c r="SQN9" s="293"/>
      <c r="SQO9" s="293"/>
      <c r="SQP9" s="293"/>
      <c r="SQQ9" s="293"/>
      <c r="SQR9" s="293"/>
      <c r="SQS9" s="293"/>
      <c r="SQT9" s="293"/>
      <c r="SQU9" s="293"/>
      <c r="SQV9" s="293"/>
      <c r="SQW9" s="293"/>
      <c r="SQX9" s="293"/>
      <c r="SQY9" s="293"/>
      <c r="SQZ9" s="293"/>
      <c r="SRA9" s="293"/>
      <c r="SRB9" s="293"/>
      <c r="SRC9" s="293"/>
      <c r="SRD9" s="293"/>
      <c r="SRE9" s="293"/>
      <c r="SRF9" s="293"/>
      <c r="SRG9" s="293"/>
      <c r="SRH9" s="293"/>
      <c r="SRI9" s="293"/>
      <c r="SRJ9" s="293"/>
      <c r="SRK9" s="293"/>
      <c r="SRL9" s="293"/>
      <c r="SRM9" s="293"/>
      <c r="SRN9" s="293"/>
      <c r="SRO9" s="293"/>
      <c r="SRP9" s="293"/>
      <c r="SRQ9" s="293"/>
      <c r="SRR9" s="293"/>
      <c r="SRS9" s="293"/>
      <c r="SRT9" s="293"/>
      <c r="SRU9" s="293"/>
      <c r="SRV9" s="293"/>
      <c r="SRW9" s="293"/>
      <c r="SRX9" s="293"/>
      <c r="SRY9" s="293"/>
      <c r="SRZ9" s="293"/>
      <c r="SSA9" s="293"/>
      <c r="SSB9" s="293"/>
      <c r="SSC9" s="293"/>
      <c r="SSD9" s="293"/>
      <c r="SSE9" s="293"/>
      <c r="SSF9" s="293"/>
      <c r="SSG9" s="293"/>
      <c r="SSH9" s="293"/>
      <c r="SSI9" s="293"/>
      <c r="SSJ9" s="293"/>
      <c r="SSK9" s="293"/>
      <c r="SSL9" s="293"/>
      <c r="SSM9" s="293"/>
      <c r="SSN9" s="293"/>
      <c r="SSO9" s="293"/>
      <c r="SSP9" s="293"/>
      <c r="SSQ9" s="293"/>
      <c r="SSR9" s="293"/>
      <c r="SSS9" s="293"/>
      <c r="SST9" s="293"/>
      <c r="SSU9" s="293"/>
      <c r="SSV9" s="293"/>
      <c r="SSW9" s="293"/>
      <c r="SSX9" s="293"/>
      <c r="SSY9" s="293"/>
      <c r="SSZ9" s="293"/>
      <c r="STA9" s="293"/>
      <c r="STB9" s="293"/>
      <c r="STC9" s="293"/>
      <c r="STD9" s="293"/>
      <c r="STE9" s="293"/>
      <c r="STF9" s="293"/>
      <c r="STG9" s="293"/>
      <c r="STH9" s="293"/>
      <c r="STI9" s="293"/>
      <c r="STJ9" s="293"/>
      <c r="STK9" s="293"/>
      <c r="STL9" s="293"/>
      <c r="STM9" s="293"/>
      <c r="STN9" s="293"/>
      <c r="STO9" s="293"/>
      <c r="STP9" s="293"/>
      <c r="STQ9" s="293"/>
      <c r="STR9" s="293"/>
      <c r="STS9" s="293"/>
      <c r="STT9" s="293"/>
      <c r="STU9" s="293"/>
      <c r="STV9" s="293"/>
      <c r="STW9" s="293"/>
      <c r="STX9" s="293"/>
      <c r="STY9" s="293"/>
      <c r="STZ9" s="293"/>
      <c r="SUA9" s="293"/>
      <c r="SUB9" s="293"/>
      <c r="SUC9" s="293"/>
      <c r="SUD9" s="293"/>
      <c r="SUE9" s="293"/>
      <c r="SUF9" s="293"/>
      <c r="SUG9" s="293"/>
      <c r="SUH9" s="293"/>
      <c r="SUI9" s="293"/>
      <c r="SUJ9" s="293"/>
      <c r="SUK9" s="293"/>
      <c r="SUL9" s="293"/>
      <c r="SUM9" s="293"/>
      <c r="SUN9" s="293"/>
      <c r="SUO9" s="293"/>
      <c r="SUP9" s="293"/>
      <c r="SUQ9" s="293"/>
      <c r="SUR9" s="293"/>
      <c r="SUS9" s="293"/>
      <c r="SUT9" s="293"/>
      <c r="SUU9" s="293"/>
      <c r="SUV9" s="293"/>
      <c r="SUW9" s="293"/>
      <c r="SUX9" s="293"/>
      <c r="SUY9" s="293"/>
      <c r="SUZ9" s="293"/>
      <c r="SVA9" s="293"/>
      <c r="SVB9" s="293"/>
      <c r="SVC9" s="293"/>
      <c r="SVD9" s="293"/>
      <c r="SVE9" s="293"/>
      <c r="SVF9" s="293"/>
      <c r="SVG9" s="293"/>
      <c r="SVH9" s="293"/>
      <c r="SVI9" s="293"/>
      <c r="SVJ9" s="293"/>
      <c r="SVK9" s="293"/>
      <c r="SVL9" s="293"/>
      <c r="SVM9" s="293"/>
      <c r="SVN9" s="293"/>
      <c r="SVO9" s="293"/>
      <c r="SVP9" s="293"/>
      <c r="SVQ9" s="293"/>
      <c r="SVR9" s="293"/>
      <c r="SVS9" s="293"/>
      <c r="SVT9" s="293"/>
      <c r="SVU9" s="293"/>
      <c r="SVV9" s="293"/>
      <c r="SVW9" s="293"/>
      <c r="SVX9" s="293"/>
      <c r="SVY9" s="293"/>
      <c r="SVZ9" s="293"/>
      <c r="SWA9" s="293"/>
      <c r="SWB9" s="293"/>
      <c r="SWC9" s="293"/>
      <c r="SWD9" s="293"/>
      <c r="SWE9" s="293"/>
      <c r="SWF9" s="293"/>
      <c r="SWG9" s="293"/>
      <c r="SWH9" s="293"/>
      <c r="SWI9" s="293"/>
      <c r="SWJ9" s="293"/>
      <c r="SWK9" s="293"/>
      <c r="SWL9" s="293"/>
      <c r="SWM9" s="293"/>
      <c r="SWN9" s="293"/>
      <c r="SWO9" s="293"/>
      <c r="SWP9" s="293"/>
      <c r="SWQ9" s="293"/>
      <c r="SWR9" s="293"/>
      <c r="SWS9" s="293"/>
      <c r="SWT9" s="293"/>
      <c r="SWU9" s="293"/>
      <c r="SWV9" s="293"/>
      <c r="SWW9" s="293"/>
      <c r="SWX9" s="293"/>
      <c r="SWY9" s="293"/>
      <c r="SWZ9" s="293"/>
      <c r="SXA9" s="293"/>
      <c r="SXB9" s="293"/>
      <c r="SXC9" s="293"/>
      <c r="SXD9" s="293"/>
      <c r="SXE9" s="293"/>
      <c r="SXF9" s="293"/>
      <c r="SXG9" s="293"/>
      <c r="SXH9" s="293"/>
      <c r="SXI9" s="293"/>
      <c r="SXJ9" s="293"/>
      <c r="SXK9" s="293"/>
      <c r="SXL9" s="293"/>
      <c r="SXM9" s="293"/>
      <c r="SXN9" s="293"/>
      <c r="SXO9" s="293"/>
      <c r="SXP9" s="293"/>
      <c r="SXQ9" s="293"/>
      <c r="SXR9" s="293"/>
      <c r="SXS9" s="293"/>
      <c r="SXT9" s="293"/>
      <c r="SXU9" s="293"/>
      <c r="SXV9" s="293"/>
      <c r="SXW9" s="293"/>
      <c r="SXX9" s="293"/>
      <c r="SXY9" s="293"/>
      <c r="SXZ9" s="293"/>
      <c r="SYA9" s="293"/>
      <c r="SYB9" s="293"/>
      <c r="SYC9" s="293"/>
      <c r="SYD9" s="293"/>
      <c r="SYE9" s="293"/>
      <c r="SYF9" s="293"/>
      <c r="SYG9" s="293"/>
      <c r="SYH9" s="293"/>
      <c r="SYI9" s="293"/>
      <c r="SYJ9" s="293"/>
      <c r="SYK9" s="293"/>
      <c r="SYL9" s="293"/>
      <c r="SYM9" s="293"/>
      <c r="SYN9" s="293"/>
      <c r="SYO9" s="293"/>
      <c r="SYP9" s="293"/>
      <c r="SYQ9" s="293"/>
      <c r="SYR9" s="293"/>
      <c r="SYS9" s="293"/>
      <c r="SYT9" s="293"/>
      <c r="SYU9" s="293"/>
      <c r="SYV9" s="293"/>
      <c r="SYW9" s="293"/>
      <c r="SYX9" s="293"/>
      <c r="SYY9" s="293"/>
      <c r="SYZ9" s="293"/>
      <c r="SZA9" s="293"/>
      <c r="SZB9" s="293"/>
      <c r="SZC9" s="293"/>
      <c r="SZD9" s="293"/>
      <c r="SZE9" s="293"/>
      <c r="SZF9" s="293"/>
      <c r="SZG9" s="293"/>
      <c r="SZH9" s="293"/>
      <c r="SZI9" s="293"/>
      <c r="SZJ9" s="293"/>
      <c r="SZK9" s="293"/>
      <c r="SZL9" s="293"/>
      <c r="SZM9" s="293"/>
      <c r="SZN9" s="293"/>
      <c r="SZO9" s="293"/>
      <c r="SZP9" s="293"/>
      <c r="SZQ9" s="293"/>
      <c r="SZR9" s="293"/>
      <c r="SZS9" s="293"/>
      <c r="SZT9" s="293"/>
      <c r="SZU9" s="293"/>
      <c r="SZV9" s="293"/>
      <c r="SZW9" s="293"/>
      <c r="SZX9" s="293"/>
      <c r="SZY9" s="293"/>
      <c r="SZZ9" s="293"/>
      <c r="TAA9" s="293"/>
      <c r="TAB9" s="293"/>
      <c r="TAC9" s="293"/>
      <c r="TAD9" s="293"/>
      <c r="TAE9" s="293"/>
      <c r="TAF9" s="293"/>
      <c r="TAG9" s="293"/>
      <c r="TAH9" s="293"/>
      <c r="TAI9" s="293"/>
      <c r="TAJ9" s="293"/>
      <c r="TAK9" s="293"/>
      <c r="TAL9" s="293"/>
      <c r="TAM9" s="293"/>
      <c r="TAN9" s="293"/>
      <c r="TAO9" s="293"/>
      <c r="TAP9" s="293"/>
      <c r="TAQ9" s="293"/>
      <c r="TAR9" s="293"/>
      <c r="TAS9" s="293"/>
      <c r="TAT9" s="293"/>
      <c r="TAU9" s="293"/>
      <c r="TAV9" s="293"/>
      <c r="TAW9" s="293"/>
      <c r="TAX9" s="293"/>
      <c r="TAY9" s="293"/>
      <c r="TAZ9" s="293"/>
      <c r="TBA9" s="293"/>
      <c r="TBB9" s="293"/>
      <c r="TBC9" s="293"/>
      <c r="TBD9" s="293"/>
      <c r="TBE9" s="293"/>
      <c r="TBF9" s="293"/>
      <c r="TBG9" s="293"/>
      <c r="TBH9" s="293"/>
      <c r="TBI9" s="293"/>
      <c r="TBJ9" s="293"/>
      <c r="TBK9" s="293"/>
      <c r="TBL9" s="293"/>
      <c r="TBM9" s="293"/>
      <c r="TBN9" s="293"/>
      <c r="TBO9" s="293"/>
      <c r="TBP9" s="293"/>
      <c r="TBQ9" s="293"/>
      <c r="TBR9" s="293"/>
      <c r="TBS9" s="293"/>
      <c r="TBT9" s="293"/>
      <c r="TBU9" s="293"/>
      <c r="TBV9" s="293"/>
      <c r="TBW9" s="293"/>
      <c r="TBX9" s="293"/>
      <c r="TBY9" s="293"/>
      <c r="TBZ9" s="293"/>
      <c r="TCA9" s="293"/>
      <c r="TCB9" s="293"/>
      <c r="TCC9" s="293"/>
      <c r="TCD9" s="293"/>
      <c r="TCE9" s="293"/>
      <c r="TCF9" s="293"/>
      <c r="TCG9" s="293"/>
      <c r="TCH9" s="293"/>
      <c r="TCI9" s="293"/>
      <c r="TCJ9" s="293"/>
      <c r="TCK9" s="293"/>
      <c r="TCL9" s="293"/>
      <c r="TCM9" s="293"/>
      <c r="TCN9" s="293"/>
      <c r="TCO9" s="293"/>
      <c r="TCP9" s="293"/>
      <c r="TCQ9" s="293"/>
      <c r="TCR9" s="293"/>
      <c r="TCS9" s="293"/>
      <c r="TCT9" s="293"/>
      <c r="TCU9" s="293"/>
      <c r="TCV9" s="293"/>
      <c r="TCW9" s="293"/>
      <c r="TCX9" s="293"/>
      <c r="TCY9" s="293"/>
      <c r="TCZ9" s="293"/>
      <c r="TDA9" s="293"/>
      <c r="TDB9" s="293"/>
      <c r="TDC9" s="293"/>
      <c r="TDD9" s="293"/>
      <c r="TDE9" s="293"/>
      <c r="TDF9" s="293"/>
      <c r="TDG9" s="293"/>
      <c r="TDH9" s="293"/>
      <c r="TDI9" s="293"/>
      <c r="TDJ9" s="293"/>
      <c r="TDK9" s="293"/>
      <c r="TDL9" s="293"/>
      <c r="TDM9" s="293"/>
      <c r="TDN9" s="293"/>
      <c r="TDO9" s="293"/>
      <c r="TDP9" s="293"/>
      <c r="TDQ9" s="293"/>
      <c r="TDR9" s="293"/>
      <c r="TDS9" s="293"/>
      <c r="TDT9" s="293"/>
      <c r="TDU9" s="293"/>
      <c r="TDV9" s="293"/>
      <c r="TDW9" s="293"/>
      <c r="TDX9" s="293"/>
      <c r="TDY9" s="293"/>
      <c r="TDZ9" s="293"/>
      <c r="TEA9" s="293"/>
      <c r="TEB9" s="293"/>
      <c r="TEC9" s="293"/>
      <c r="TED9" s="293"/>
      <c r="TEE9" s="293"/>
      <c r="TEF9" s="293"/>
      <c r="TEG9" s="293"/>
      <c r="TEH9" s="293"/>
      <c r="TEI9" s="293"/>
      <c r="TEJ9" s="293"/>
      <c r="TEK9" s="293"/>
      <c r="TEL9" s="293"/>
      <c r="TEM9" s="293"/>
      <c r="TEN9" s="293"/>
      <c r="TEO9" s="293"/>
      <c r="TEP9" s="293"/>
      <c r="TEQ9" s="293"/>
      <c r="TER9" s="293"/>
      <c r="TES9" s="293"/>
      <c r="TET9" s="293"/>
      <c r="TEU9" s="293"/>
      <c r="TEV9" s="293"/>
      <c r="TEW9" s="293"/>
      <c r="TEX9" s="293"/>
      <c r="TEY9" s="293"/>
      <c r="TEZ9" s="293"/>
      <c r="TFA9" s="293"/>
      <c r="TFB9" s="293"/>
      <c r="TFC9" s="293"/>
      <c r="TFD9" s="293"/>
      <c r="TFE9" s="293"/>
      <c r="TFF9" s="293"/>
      <c r="TFG9" s="293"/>
      <c r="TFH9" s="293"/>
      <c r="TFI9" s="293"/>
      <c r="TFJ9" s="293"/>
      <c r="TFK9" s="293"/>
      <c r="TFL9" s="293"/>
      <c r="TFM9" s="293"/>
      <c r="TFN9" s="293"/>
      <c r="TFO9" s="293"/>
      <c r="TFP9" s="293"/>
      <c r="TFQ9" s="293"/>
      <c r="TFR9" s="293"/>
      <c r="TFS9" s="293"/>
      <c r="TFT9" s="293"/>
      <c r="TFU9" s="293"/>
      <c r="TFV9" s="293"/>
      <c r="TFW9" s="293"/>
      <c r="TFX9" s="293"/>
      <c r="TFY9" s="293"/>
      <c r="TFZ9" s="293"/>
      <c r="TGA9" s="293"/>
      <c r="TGB9" s="293"/>
      <c r="TGC9" s="293"/>
      <c r="TGD9" s="293"/>
      <c r="TGE9" s="293"/>
      <c r="TGF9" s="293"/>
      <c r="TGG9" s="293"/>
      <c r="TGH9" s="293"/>
      <c r="TGI9" s="293"/>
      <c r="TGJ9" s="293"/>
      <c r="TGK9" s="293"/>
      <c r="TGL9" s="293"/>
      <c r="TGM9" s="293"/>
      <c r="TGN9" s="293"/>
      <c r="TGO9" s="293"/>
      <c r="TGP9" s="293"/>
      <c r="TGQ9" s="293"/>
      <c r="TGR9" s="293"/>
      <c r="TGS9" s="293"/>
      <c r="TGT9" s="293"/>
      <c r="TGU9" s="293"/>
      <c r="TGV9" s="293"/>
      <c r="TGW9" s="293"/>
      <c r="TGX9" s="293"/>
      <c r="TGY9" s="293"/>
      <c r="TGZ9" s="293"/>
      <c r="THA9" s="293"/>
      <c r="THB9" s="293"/>
      <c r="THC9" s="293"/>
      <c r="THD9" s="293"/>
      <c r="THE9" s="293"/>
      <c r="THF9" s="293"/>
      <c r="THG9" s="293"/>
      <c r="THH9" s="293"/>
      <c r="THI9" s="293"/>
      <c r="THJ9" s="293"/>
      <c r="THK9" s="293"/>
      <c r="THL9" s="293"/>
      <c r="THM9" s="293"/>
      <c r="THN9" s="293"/>
      <c r="THO9" s="293"/>
      <c r="THP9" s="293"/>
      <c r="THQ9" s="293"/>
      <c r="THR9" s="293"/>
      <c r="THS9" s="293"/>
      <c r="THT9" s="293"/>
      <c r="THU9" s="293"/>
      <c r="THV9" s="293"/>
      <c r="THW9" s="293"/>
      <c r="THX9" s="293"/>
      <c r="THY9" s="293"/>
      <c r="THZ9" s="293"/>
      <c r="TIA9" s="293"/>
      <c r="TIB9" s="293"/>
      <c r="TIC9" s="293"/>
      <c r="TID9" s="293"/>
      <c r="TIE9" s="293"/>
      <c r="TIF9" s="293"/>
      <c r="TIG9" s="293"/>
      <c r="TIH9" s="293"/>
      <c r="TII9" s="293"/>
      <c r="TIJ9" s="293"/>
      <c r="TIK9" s="293"/>
      <c r="TIL9" s="293"/>
      <c r="TIM9" s="293"/>
      <c r="TIN9" s="293"/>
      <c r="TIO9" s="293"/>
      <c r="TIP9" s="293"/>
      <c r="TIQ9" s="293"/>
      <c r="TIR9" s="293"/>
      <c r="TIS9" s="293"/>
      <c r="TIT9" s="293"/>
      <c r="TIU9" s="293"/>
      <c r="TIV9" s="293"/>
      <c r="TIW9" s="293"/>
      <c r="TIX9" s="293"/>
      <c r="TIY9" s="293"/>
      <c r="TIZ9" s="293"/>
      <c r="TJA9" s="293"/>
      <c r="TJB9" s="293"/>
      <c r="TJC9" s="293"/>
      <c r="TJD9" s="293"/>
      <c r="TJE9" s="293"/>
      <c r="TJF9" s="293"/>
      <c r="TJG9" s="293"/>
      <c r="TJH9" s="293"/>
      <c r="TJI9" s="293"/>
      <c r="TJJ9" s="293"/>
      <c r="TJK9" s="293"/>
      <c r="TJL9" s="293"/>
      <c r="TJM9" s="293"/>
      <c r="TJN9" s="293"/>
      <c r="TJO9" s="293"/>
      <c r="TJP9" s="293"/>
      <c r="TJQ9" s="293"/>
      <c r="TJR9" s="293"/>
      <c r="TJS9" s="293"/>
      <c r="TJT9" s="293"/>
      <c r="TJU9" s="293"/>
      <c r="TJV9" s="293"/>
      <c r="TJW9" s="293"/>
      <c r="TJX9" s="293"/>
      <c r="TJY9" s="293"/>
      <c r="TJZ9" s="293"/>
      <c r="TKA9" s="293"/>
      <c r="TKB9" s="293"/>
      <c r="TKC9" s="293"/>
      <c r="TKD9" s="293"/>
      <c r="TKE9" s="293"/>
      <c r="TKF9" s="293"/>
      <c r="TKG9" s="293"/>
      <c r="TKH9" s="293"/>
      <c r="TKI9" s="293"/>
      <c r="TKJ9" s="293"/>
      <c r="TKK9" s="293"/>
      <c r="TKL9" s="293"/>
      <c r="TKM9" s="293"/>
      <c r="TKN9" s="293"/>
      <c r="TKO9" s="293"/>
      <c r="TKP9" s="293"/>
      <c r="TKQ9" s="293"/>
      <c r="TKR9" s="293"/>
      <c r="TKS9" s="293"/>
      <c r="TKT9" s="293"/>
      <c r="TKU9" s="293"/>
      <c r="TKV9" s="293"/>
      <c r="TKW9" s="293"/>
      <c r="TKX9" s="293"/>
      <c r="TKY9" s="293"/>
      <c r="TKZ9" s="293"/>
      <c r="TLA9" s="293"/>
      <c r="TLB9" s="293"/>
      <c r="TLC9" s="293"/>
      <c r="TLD9" s="293"/>
      <c r="TLE9" s="293"/>
      <c r="TLF9" s="293"/>
      <c r="TLG9" s="293"/>
      <c r="TLH9" s="293"/>
      <c r="TLI9" s="293"/>
      <c r="TLJ9" s="293"/>
      <c r="TLK9" s="293"/>
      <c r="TLL9" s="293"/>
      <c r="TLM9" s="293"/>
      <c r="TLN9" s="293"/>
      <c r="TLO9" s="293"/>
      <c r="TLP9" s="293"/>
      <c r="TLQ9" s="293"/>
      <c r="TLR9" s="293"/>
      <c r="TLS9" s="293"/>
      <c r="TLT9" s="293"/>
      <c r="TLU9" s="293"/>
      <c r="TLV9" s="293"/>
      <c r="TLW9" s="293"/>
      <c r="TLX9" s="293"/>
      <c r="TLY9" s="293"/>
      <c r="TLZ9" s="293"/>
      <c r="TMA9" s="293"/>
      <c r="TMB9" s="293"/>
      <c r="TMC9" s="293"/>
      <c r="TMD9" s="293"/>
      <c r="TME9" s="293"/>
      <c r="TMF9" s="293"/>
      <c r="TMG9" s="293"/>
      <c r="TMH9" s="293"/>
      <c r="TMI9" s="293"/>
      <c r="TMJ9" s="293"/>
      <c r="TMK9" s="293"/>
      <c r="TML9" s="293"/>
      <c r="TMM9" s="293"/>
      <c r="TMN9" s="293"/>
      <c r="TMO9" s="293"/>
      <c r="TMP9" s="293"/>
      <c r="TMQ9" s="293"/>
      <c r="TMR9" s="293"/>
      <c r="TMS9" s="293"/>
      <c r="TMT9" s="293"/>
      <c r="TMU9" s="293"/>
      <c r="TMV9" s="293"/>
      <c r="TMW9" s="293"/>
      <c r="TMX9" s="293"/>
      <c r="TMY9" s="293"/>
      <c r="TMZ9" s="293"/>
      <c r="TNA9" s="293"/>
      <c r="TNB9" s="293"/>
      <c r="TNC9" s="293"/>
      <c r="TND9" s="293"/>
      <c r="TNE9" s="293"/>
      <c r="TNF9" s="293"/>
      <c r="TNG9" s="293"/>
      <c r="TNH9" s="293"/>
      <c r="TNI9" s="293"/>
      <c r="TNJ9" s="293"/>
      <c r="TNK9" s="293"/>
      <c r="TNL9" s="293"/>
      <c r="TNM9" s="293"/>
      <c r="TNN9" s="293"/>
      <c r="TNO9" s="293"/>
      <c r="TNP9" s="293"/>
      <c r="TNQ9" s="293"/>
      <c r="TNR9" s="293"/>
      <c r="TNS9" s="293"/>
      <c r="TNT9" s="293"/>
      <c r="TNU9" s="293"/>
      <c r="TNV9" s="293"/>
      <c r="TNW9" s="293"/>
      <c r="TNX9" s="293"/>
      <c r="TNY9" s="293"/>
      <c r="TNZ9" s="293"/>
      <c r="TOA9" s="293"/>
      <c r="TOB9" s="293"/>
      <c r="TOC9" s="293"/>
      <c r="TOD9" s="293"/>
      <c r="TOE9" s="293"/>
      <c r="TOF9" s="293"/>
      <c r="TOG9" s="293"/>
      <c r="TOH9" s="293"/>
      <c r="TOI9" s="293"/>
      <c r="TOJ9" s="293"/>
      <c r="TOK9" s="293"/>
      <c r="TOL9" s="293"/>
      <c r="TOM9" s="293"/>
      <c r="TON9" s="293"/>
      <c r="TOO9" s="293"/>
      <c r="TOP9" s="293"/>
      <c r="TOQ9" s="293"/>
      <c r="TOR9" s="293"/>
      <c r="TOS9" s="293"/>
      <c r="TOT9" s="293"/>
      <c r="TOU9" s="293"/>
      <c r="TOV9" s="293"/>
      <c r="TOW9" s="293"/>
      <c r="TOX9" s="293"/>
      <c r="TOY9" s="293"/>
      <c r="TOZ9" s="293"/>
      <c r="TPA9" s="293"/>
      <c r="TPB9" s="293"/>
      <c r="TPC9" s="293"/>
      <c r="TPD9" s="293"/>
      <c r="TPE9" s="293"/>
      <c r="TPF9" s="293"/>
      <c r="TPG9" s="293"/>
      <c r="TPH9" s="293"/>
      <c r="TPI9" s="293"/>
      <c r="TPJ9" s="293"/>
      <c r="TPK9" s="293"/>
      <c r="TPL9" s="293"/>
      <c r="TPM9" s="293"/>
      <c r="TPN9" s="293"/>
      <c r="TPO9" s="293"/>
      <c r="TPP9" s="293"/>
      <c r="TPQ9" s="293"/>
      <c r="TPR9" s="293"/>
      <c r="TPS9" s="293"/>
      <c r="TPT9" s="293"/>
      <c r="TPU9" s="293"/>
      <c r="TPV9" s="293"/>
      <c r="TPW9" s="293"/>
      <c r="TPX9" s="293"/>
      <c r="TPY9" s="293"/>
      <c r="TPZ9" s="293"/>
      <c r="TQA9" s="293"/>
      <c r="TQB9" s="293"/>
      <c r="TQC9" s="293"/>
      <c r="TQD9" s="293"/>
      <c r="TQE9" s="293"/>
      <c r="TQF9" s="293"/>
      <c r="TQG9" s="293"/>
      <c r="TQH9" s="293"/>
      <c r="TQI9" s="293"/>
      <c r="TQJ9" s="293"/>
      <c r="TQK9" s="293"/>
      <c r="TQL9" s="293"/>
      <c r="TQM9" s="293"/>
      <c r="TQN9" s="293"/>
      <c r="TQO9" s="293"/>
      <c r="TQP9" s="293"/>
      <c r="TQQ9" s="293"/>
      <c r="TQR9" s="293"/>
      <c r="TQS9" s="293"/>
      <c r="TQT9" s="293"/>
      <c r="TQU9" s="293"/>
      <c r="TQV9" s="293"/>
      <c r="TQW9" s="293"/>
      <c r="TQX9" s="293"/>
      <c r="TQY9" s="293"/>
      <c r="TQZ9" s="293"/>
      <c r="TRA9" s="293"/>
      <c r="TRB9" s="293"/>
      <c r="TRC9" s="293"/>
      <c r="TRD9" s="293"/>
      <c r="TRE9" s="293"/>
      <c r="TRF9" s="293"/>
      <c r="TRG9" s="293"/>
      <c r="TRH9" s="293"/>
      <c r="TRI9" s="293"/>
      <c r="TRJ9" s="293"/>
      <c r="TRK9" s="293"/>
      <c r="TRL9" s="293"/>
      <c r="TRM9" s="293"/>
      <c r="TRN9" s="293"/>
      <c r="TRO9" s="293"/>
      <c r="TRP9" s="293"/>
      <c r="TRQ9" s="293"/>
      <c r="TRR9" s="293"/>
      <c r="TRS9" s="293"/>
      <c r="TRT9" s="293"/>
      <c r="TRU9" s="293"/>
      <c r="TRV9" s="293"/>
      <c r="TRW9" s="293"/>
      <c r="TRX9" s="293"/>
      <c r="TRY9" s="293"/>
      <c r="TRZ9" s="293"/>
      <c r="TSA9" s="293"/>
      <c r="TSB9" s="293"/>
      <c r="TSC9" s="293"/>
      <c r="TSD9" s="293"/>
      <c r="TSE9" s="293"/>
      <c r="TSF9" s="293"/>
      <c r="TSG9" s="293"/>
      <c r="TSH9" s="293"/>
      <c r="TSI9" s="293"/>
      <c r="TSJ9" s="293"/>
      <c r="TSK9" s="293"/>
      <c r="TSL9" s="293"/>
      <c r="TSM9" s="293"/>
      <c r="TSN9" s="293"/>
      <c r="TSO9" s="293"/>
      <c r="TSP9" s="293"/>
      <c r="TSQ9" s="293"/>
      <c r="TSR9" s="293"/>
      <c r="TSS9" s="293"/>
      <c r="TST9" s="293"/>
      <c r="TSU9" s="293"/>
      <c r="TSV9" s="293"/>
      <c r="TSW9" s="293"/>
      <c r="TSX9" s="293"/>
      <c r="TSY9" s="293"/>
      <c r="TSZ9" s="293"/>
      <c r="TTA9" s="293"/>
      <c r="TTB9" s="293"/>
      <c r="TTC9" s="293"/>
      <c r="TTD9" s="293"/>
      <c r="TTE9" s="293"/>
      <c r="TTF9" s="293"/>
      <c r="TTG9" s="293"/>
      <c r="TTH9" s="293"/>
      <c r="TTI9" s="293"/>
      <c r="TTJ9" s="293"/>
      <c r="TTK9" s="293"/>
      <c r="TTL9" s="293"/>
      <c r="TTM9" s="293"/>
      <c r="TTN9" s="293"/>
      <c r="TTO9" s="293"/>
      <c r="TTP9" s="293"/>
      <c r="TTQ9" s="293"/>
      <c r="TTR9" s="293"/>
      <c r="TTS9" s="293"/>
      <c r="TTT9" s="293"/>
      <c r="TTU9" s="293"/>
      <c r="TTV9" s="293"/>
      <c r="TTW9" s="293"/>
      <c r="TTX9" s="293"/>
      <c r="TTY9" s="293"/>
      <c r="TTZ9" s="293"/>
      <c r="TUA9" s="293"/>
      <c r="TUB9" s="293"/>
      <c r="TUC9" s="293"/>
      <c r="TUD9" s="293"/>
      <c r="TUE9" s="293"/>
      <c r="TUF9" s="293"/>
      <c r="TUG9" s="293"/>
      <c r="TUH9" s="293"/>
      <c r="TUI9" s="293"/>
      <c r="TUJ9" s="293"/>
      <c r="TUK9" s="293"/>
      <c r="TUL9" s="293"/>
      <c r="TUM9" s="293"/>
      <c r="TUN9" s="293"/>
      <c r="TUO9" s="293"/>
      <c r="TUP9" s="293"/>
      <c r="TUQ9" s="293"/>
      <c r="TUR9" s="293"/>
      <c r="TUS9" s="293"/>
      <c r="TUT9" s="293"/>
      <c r="TUU9" s="293"/>
      <c r="TUV9" s="293"/>
      <c r="TUW9" s="293"/>
      <c r="TUX9" s="293"/>
      <c r="TUY9" s="293"/>
      <c r="TUZ9" s="293"/>
      <c r="TVA9" s="293"/>
      <c r="TVB9" s="293"/>
      <c r="TVC9" s="293"/>
      <c r="TVD9" s="293"/>
      <c r="TVE9" s="293"/>
      <c r="TVF9" s="293"/>
      <c r="TVG9" s="293"/>
      <c r="TVH9" s="293"/>
      <c r="TVI9" s="293"/>
      <c r="TVJ9" s="293"/>
      <c r="TVK9" s="293"/>
      <c r="TVL9" s="293"/>
      <c r="TVM9" s="293"/>
      <c r="TVN9" s="293"/>
      <c r="TVO9" s="293"/>
      <c r="TVP9" s="293"/>
      <c r="TVQ9" s="293"/>
      <c r="TVR9" s="293"/>
      <c r="TVS9" s="293"/>
      <c r="TVT9" s="293"/>
      <c r="TVU9" s="293"/>
      <c r="TVV9" s="293"/>
      <c r="TVW9" s="293"/>
      <c r="TVX9" s="293"/>
      <c r="TVY9" s="293"/>
      <c r="TVZ9" s="293"/>
      <c r="TWA9" s="293"/>
      <c r="TWB9" s="293"/>
      <c r="TWC9" s="293"/>
      <c r="TWD9" s="293"/>
      <c r="TWE9" s="293"/>
      <c r="TWF9" s="293"/>
      <c r="TWG9" s="293"/>
      <c r="TWH9" s="293"/>
      <c r="TWI9" s="293"/>
      <c r="TWJ9" s="293"/>
      <c r="TWK9" s="293"/>
      <c r="TWL9" s="293"/>
      <c r="TWM9" s="293"/>
      <c r="TWN9" s="293"/>
      <c r="TWO9" s="293"/>
      <c r="TWP9" s="293"/>
      <c r="TWQ9" s="293"/>
      <c r="TWR9" s="293"/>
      <c r="TWS9" s="293"/>
      <c r="TWT9" s="293"/>
      <c r="TWU9" s="293"/>
      <c r="TWV9" s="293"/>
      <c r="TWW9" s="293"/>
      <c r="TWX9" s="293"/>
      <c r="TWY9" s="293"/>
      <c r="TWZ9" s="293"/>
      <c r="TXA9" s="293"/>
      <c r="TXB9" s="293"/>
      <c r="TXC9" s="293"/>
      <c r="TXD9" s="293"/>
      <c r="TXE9" s="293"/>
      <c r="TXF9" s="293"/>
      <c r="TXG9" s="293"/>
      <c r="TXH9" s="293"/>
      <c r="TXI9" s="293"/>
      <c r="TXJ9" s="293"/>
      <c r="TXK9" s="293"/>
      <c r="TXL9" s="293"/>
      <c r="TXM9" s="293"/>
      <c r="TXN9" s="293"/>
      <c r="TXO9" s="293"/>
      <c r="TXP9" s="293"/>
      <c r="TXQ9" s="293"/>
      <c r="TXR9" s="293"/>
      <c r="TXS9" s="293"/>
      <c r="TXT9" s="293"/>
      <c r="TXU9" s="293"/>
      <c r="TXV9" s="293"/>
      <c r="TXW9" s="293"/>
      <c r="TXX9" s="293"/>
      <c r="TXY9" s="293"/>
      <c r="TXZ9" s="293"/>
      <c r="TYA9" s="293"/>
      <c r="TYB9" s="293"/>
      <c r="TYC9" s="293"/>
      <c r="TYD9" s="293"/>
      <c r="TYE9" s="293"/>
      <c r="TYF9" s="293"/>
      <c r="TYG9" s="293"/>
      <c r="TYH9" s="293"/>
      <c r="TYI9" s="293"/>
      <c r="TYJ9" s="293"/>
      <c r="TYK9" s="293"/>
      <c r="TYL9" s="293"/>
      <c r="TYM9" s="293"/>
      <c r="TYN9" s="293"/>
      <c r="TYO9" s="293"/>
      <c r="TYP9" s="293"/>
      <c r="TYQ9" s="293"/>
      <c r="TYR9" s="293"/>
      <c r="TYS9" s="293"/>
      <c r="TYT9" s="293"/>
      <c r="TYU9" s="293"/>
      <c r="TYV9" s="293"/>
      <c r="TYW9" s="293"/>
      <c r="TYX9" s="293"/>
      <c r="TYY9" s="293"/>
      <c r="TYZ9" s="293"/>
      <c r="TZA9" s="293"/>
      <c r="TZB9" s="293"/>
      <c r="TZC9" s="293"/>
      <c r="TZD9" s="293"/>
      <c r="TZE9" s="293"/>
      <c r="TZF9" s="293"/>
      <c r="TZG9" s="293"/>
      <c r="TZH9" s="293"/>
      <c r="TZI9" s="293"/>
      <c r="TZJ9" s="293"/>
      <c r="TZK9" s="293"/>
      <c r="TZL9" s="293"/>
      <c r="TZM9" s="293"/>
      <c r="TZN9" s="293"/>
      <c r="TZO9" s="293"/>
      <c r="TZP9" s="293"/>
      <c r="TZQ9" s="293"/>
      <c r="TZR9" s="293"/>
      <c r="TZS9" s="293"/>
      <c r="TZT9" s="293"/>
      <c r="TZU9" s="293"/>
      <c r="TZV9" s="293"/>
      <c r="TZW9" s="293"/>
      <c r="TZX9" s="293"/>
      <c r="TZY9" s="293"/>
      <c r="TZZ9" s="293"/>
      <c r="UAA9" s="293"/>
      <c r="UAB9" s="293"/>
      <c r="UAC9" s="293"/>
      <c r="UAD9" s="293"/>
      <c r="UAE9" s="293"/>
      <c r="UAF9" s="293"/>
      <c r="UAG9" s="293"/>
      <c r="UAH9" s="293"/>
      <c r="UAI9" s="293"/>
      <c r="UAJ9" s="293"/>
      <c r="UAK9" s="293"/>
      <c r="UAL9" s="293"/>
      <c r="UAM9" s="293"/>
      <c r="UAN9" s="293"/>
      <c r="UAO9" s="293"/>
      <c r="UAP9" s="293"/>
      <c r="UAQ9" s="293"/>
      <c r="UAR9" s="293"/>
      <c r="UAS9" s="293"/>
      <c r="UAT9" s="293"/>
      <c r="UAU9" s="293"/>
      <c r="UAV9" s="293"/>
      <c r="UAW9" s="293"/>
      <c r="UAX9" s="293"/>
      <c r="UAY9" s="293"/>
      <c r="UAZ9" s="293"/>
      <c r="UBA9" s="293"/>
      <c r="UBB9" s="293"/>
      <c r="UBC9" s="293"/>
      <c r="UBD9" s="293"/>
      <c r="UBE9" s="293"/>
      <c r="UBF9" s="293"/>
      <c r="UBG9" s="293"/>
      <c r="UBH9" s="293"/>
      <c r="UBI9" s="293"/>
      <c r="UBJ9" s="293"/>
      <c r="UBK9" s="293"/>
      <c r="UBL9" s="293"/>
      <c r="UBM9" s="293"/>
      <c r="UBN9" s="293"/>
      <c r="UBO9" s="293"/>
      <c r="UBP9" s="293"/>
      <c r="UBQ9" s="293"/>
      <c r="UBR9" s="293"/>
      <c r="UBS9" s="293"/>
      <c r="UBT9" s="293"/>
      <c r="UBU9" s="293"/>
      <c r="UBV9" s="293"/>
      <c r="UBW9" s="293"/>
      <c r="UBX9" s="293"/>
      <c r="UBY9" s="293"/>
      <c r="UBZ9" s="293"/>
      <c r="UCA9" s="293"/>
      <c r="UCB9" s="293"/>
      <c r="UCC9" s="293"/>
      <c r="UCD9" s="293"/>
      <c r="UCE9" s="293"/>
      <c r="UCF9" s="293"/>
      <c r="UCG9" s="293"/>
      <c r="UCH9" s="293"/>
      <c r="UCI9" s="293"/>
      <c r="UCJ9" s="293"/>
      <c r="UCK9" s="293"/>
      <c r="UCL9" s="293"/>
      <c r="UCM9" s="293"/>
      <c r="UCN9" s="293"/>
      <c r="UCO9" s="293"/>
      <c r="UCP9" s="293"/>
      <c r="UCQ9" s="293"/>
      <c r="UCR9" s="293"/>
      <c r="UCS9" s="293"/>
      <c r="UCT9" s="293"/>
      <c r="UCU9" s="293"/>
      <c r="UCV9" s="293"/>
      <c r="UCW9" s="293"/>
      <c r="UCX9" s="293"/>
      <c r="UCY9" s="293"/>
      <c r="UCZ9" s="293"/>
      <c r="UDA9" s="293"/>
      <c r="UDB9" s="293"/>
      <c r="UDC9" s="293"/>
      <c r="UDD9" s="293"/>
      <c r="UDE9" s="293"/>
      <c r="UDF9" s="293"/>
      <c r="UDG9" s="293"/>
      <c r="UDH9" s="293"/>
      <c r="UDI9" s="293"/>
      <c r="UDJ9" s="293"/>
      <c r="UDK9" s="293"/>
      <c r="UDL9" s="293"/>
      <c r="UDM9" s="293"/>
      <c r="UDN9" s="293"/>
      <c r="UDO9" s="293"/>
      <c r="UDP9" s="293"/>
      <c r="UDQ9" s="293"/>
      <c r="UDR9" s="293"/>
      <c r="UDS9" s="293"/>
      <c r="UDT9" s="293"/>
      <c r="UDU9" s="293"/>
      <c r="UDV9" s="293"/>
      <c r="UDW9" s="293"/>
      <c r="UDX9" s="293"/>
      <c r="UDY9" s="293"/>
      <c r="UDZ9" s="293"/>
      <c r="UEA9" s="293"/>
      <c r="UEB9" s="293"/>
      <c r="UEC9" s="293"/>
      <c r="UED9" s="293"/>
      <c r="UEE9" s="293"/>
      <c r="UEF9" s="293"/>
      <c r="UEG9" s="293"/>
      <c r="UEH9" s="293"/>
      <c r="UEI9" s="293"/>
      <c r="UEJ9" s="293"/>
      <c r="UEK9" s="293"/>
      <c r="UEL9" s="293"/>
      <c r="UEM9" s="293"/>
      <c r="UEN9" s="293"/>
      <c r="UEO9" s="293"/>
      <c r="UEP9" s="293"/>
      <c r="UEQ9" s="293"/>
      <c r="UER9" s="293"/>
      <c r="UES9" s="293"/>
      <c r="UET9" s="293"/>
      <c r="UEU9" s="293"/>
      <c r="UEV9" s="293"/>
      <c r="UEW9" s="293"/>
      <c r="UEX9" s="293"/>
      <c r="UEY9" s="293"/>
      <c r="UEZ9" s="293"/>
      <c r="UFA9" s="293"/>
      <c r="UFB9" s="293"/>
      <c r="UFC9" s="293"/>
      <c r="UFD9" s="293"/>
      <c r="UFE9" s="293"/>
      <c r="UFF9" s="293"/>
      <c r="UFG9" s="293"/>
      <c r="UFH9" s="293"/>
      <c r="UFI9" s="293"/>
      <c r="UFJ9" s="293"/>
      <c r="UFK9" s="293"/>
      <c r="UFL9" s="293"/>
      <c r="UFM9" s="293"/>
      <c r="UFN9" s="293"/>
      <c r="UFO9" s="293"/>
      <c r="UFP9" s="293"/>
      <c r="UFQ9" s="293"/>
      <c r="UFR9" s="293"/>
      <c r="UFS9" s="293"/>
      <c r="UFT9" s="293"/>
      <c r="UFU9" s="293"/>
      <c r="UFV9" s="293"/>
      <c r="UFW9" s="293"/>
      <c r="UFX9" s="293"/>
      <c r="UFY9" s="293"/>
      <c r="UFZ9" s="293"/>
      <c r="UGA9" s="293"/>
      <c r="UGB9" s="293"/>
      <c r="UGC9" s="293"/>
      <c r="UGD9" s="293"/>
      <c r="UGE9" s="293"/>
      <c r="UGF9" s="293"/>
      <c r="UGG9" s="293"/>
      <c r="UGH9" s="293"/>
      <c r="UGI9" s="293"/>
      <c r="UGJ9" s="293"/>
      <c r="UGK9" s="293"/>
      <c r="UGL9" s="293"/>
      <c r="UGM9" s="293"/>
      <c r="UGN9" s="293"/>
      <c r="UGO9" s="293"/>
      <c r="UGP9" s="293"/>
      <c r="UGQ9" s="293"/>
      <c r="UGR9" s="293"/>
      <c r="UGS9" s="293"/>
      <c r="UGT9" s="293"/>
      <c r="UGU9" s="293"/>
      <c r="UGV9" s="293"/>
      <c r="UGW9" s="293"/>
      <c r="UGX9" s="293"/>
      <c r="UGY9" s="293"/>
      <c r="UGZ9" s="293"/>
      <c r="UHA9" s="293"/>
      <c r="UHB9" s="293"/>
      <c r="UHC9" s="293"/>
      <c r="UHD9" s="293"/>
      <c r="UHE9" s="293"/>
      <c r="UHF9" s="293"/>
      <c r="UHG9" s="293"/>
      <c r="UHH9" s="293"/>
      <c r="UHI9" s="293"/>
      <c r="UHJ9" s="293"/>
      <c r="UHK9" s="293"/>
      <c r="UHL9" s="293"/>
      <c r="UHM9" s="293"/>
      <c r="UHN9" s="293"/>
      <c r="UHO9" s="293"/>
      <c r="UHP9" s="293"/>
      <c r="UHQ9" s="293"/>
      <c r="UHR9" s="293"/>
      <c r="UHS9" s="293"/>
      <c r="UHT9" s="293"/>
      <c r="UHU9" s="293"/>
      <c r="UHV9" s="293"/>
      <c r="UHW9" s="293"/>
      <c r="UHX9" s="293"/>
      <c r="UHY9" s="293"/>
      <c r="UHZ9" s="293"/>
      <c r="UIA9" s="293"/>
      <c r="UIB9" s="293"/>
      <c r="UIC9" s="293"/>
      <c r="UID9" s="293"/>
      <c r="UIE9" s="293"/>
      <c r="UIF9" s="293"/>
      <c r="UIG9" s="293"/>
      <c r="UIH9" s="293"/>
      <c r="UII9" s="293"/>
      <c r="UIJ9" s="293"/>
      <c r="UIK9" s="293"/>
      <c r="UIL9" s="293"/>
      <c r="UIM9" s="293"/>
      <c r="UIN9" s="293"/>
      <c r="UIO9" s="293"/>
      <c r="UIP9" s="293"/>
      <c r="UIQ9" s="293"/>
      <c r="UIR9" s="293"/>
      <c r="UIS9" s="293"/>
      <c r="UIT9" s="293"/>
      <c r="UIU9" s="293"/>
      <c r="UIV9" s="293"/>
      <c r="UIW9" s="293"/>
      <c r="UIX9" s="293"/>
      <c r="UIY9" s="293"/>
      <c r="UIZ9" s="293"/>
      <c r="UJA9" s="293"/>
      <c r="UJB9" s="293"/>
      <c r="UJC9" s="293"/>
      <c r="UJD9" s="293"/>
      <c r="UJE9" s="293"/>
      <c r="UJF9" s="293"/>
      <c r="UJG9" s="293"/>
      <c r="UJH9" s="293"/>
      <c r="UJI9" s="293"/>
      <c r="UJJ9" s="293"/>
      <c r="UJK9" s="293"/>
      <c r="UJL9" s="293"/>
      <c r="UJM9" s="293"/>
      <c r="UJN9" s="293"/>
      <c r="UJO9" s="293"/>
      <c r="UJP9" s="293"/>
      <c r="UJQ9" s="293"/>
      <c r="UJR9" s="293"/>
      <c r="UJS9" s="293"/>
      <c r="UJT9" s="293"/>
      <c r="UJU9" s="293"/>
      <c r="UJV9" s="293"/>
      <c r="UJW9" s="293"/>
      <c r="UJX9" s="293"/>
      <c r="UJY9" s="293"/>
      <c r="UJZ9" s="293"/>
      <c r="UKA9" s="293"/>
      <c r="UKB9" s="293"/>
      <c r="UKC9" s="293"/>
      <c r="UKD9" s="293"/>
      <c r="UKE9" s="293"/>
      <c r="UKF9" s="293"/>
      <c r="UKG9" s="293"/>
      <c r="UKH9" s="293"/>
      <c r="UKI9" s="293"/>
      <c r="UKJ9" s="293"/>
      <c r="UKK9" s="293"/>
      <c r="UKL9" s="293"/>
      <c r="UKM9" s="293"/>
      <c r="UKN9" s="293"/>
      <c r="UKO9" s="293"/>
      <c r="UKP9" s="293"/>
      <c r="UKQ9" s="293"/>
      <c r="UKR9" s="293"/>
      <c r="UKS9" s="293"/>
      <c r="UKT9" s="293"/>
      <c r="UKU9" s="293"/>
      <c r="UKV9" s="293"/>
      <c r="UKW9" s="293"/>
      <c r="UKX9" s="293"/>
      <c r="UKY9" s="293"/>
      <c r="UKZ9" s="293"/>
      <c r="ULA9" s="293"/>
      <c r="ULB9" s="293"/>
      <c r="ULC9" s="293"/>
      <c r="ULD9" s="293"/>
      <c r="ULE9" s="293"/>
      <c r="ULF9" s="293"/>
      <c r="ULG9" s="293"/>
      <c r="ULH9" s="293"/>
      <c r="ULI9" s="293"/>
      <c r="ULJ9" s="293"/>
      <c r="ULK9" s="293"/>
      <c r="ULL9" s="293"/>
      <c r="ULM9" s="293"/>
      <c r="ULN9" s="293"/>
      <c r="ULO9" s="293"/>
      <c r="ULP9" s="293"/>
      <c r="ULQ9" s="293"/>
      <c r="ULR9" s="293"/>
      <c r="ULS9" s="293"/>
      <c r="ULT9" s="293"/>
      <c r="ULU9" s="293"/>
      <c r="ULV9" s="293"/>
      <c r="ULW9" s="293"/>
      <c r="ULX9" s="293"/>
      <c r="ULY9" s="293"/>
      <c r="ULZ9" s="293"/>
      <c r="UMA9" s="293"/>
      <c r="UMB9" s="293"/>
      <c r="UMC9" s="293"/>
      <c r="UMD9" s="293"/>
      <c r="UME9" s="293"/>
      <c r="UMF9" s="293"/>
      <c r="UMG9" s="293"/>
      <c r="UMH9" s="293"/>
      <c r="UMI9" s="293"/>
      <c r="UMJ9" s="293"/>
      <c r="UMK9" s="293"/>
      <c r="UML9" s="293"/>
      <c r="UMM9" s="293"/>
      <c r="UMN9" s="293"/>
      <c r="UMO9" s="293"/>
      <c r="UMP9" s="293"/>
      <c r="UMQ9" s="293"/>
      <c r="UMR9" s="293"/>
      <c r="UMS9" s="293"/>
      <c r="UMT9" s="293"/>
      <c r="UMU9" s="293"/>
      <c r="UMV9" s="293"/>
      <c r="UMW9" s="293"/>
      <c r="UMX9" s="293"/>
      <c r="UMY9" s="293"/>
      <c r="UMZ9" s="293"/>
      <c r="UNA9" s="293"/>
      <c r="UNB9" s="293"/>
      <c r="UNC9" s="293"/>
      <c r="UND9" s="293"/>
      <c r="UNE9" s="293"/>
      <c r="UNF9" s="293"/>
      <c r="UNG9" s="293"/>
      <c r="UNH9" s="293"/>
      <c r="UNI9" s="293"/>
      <c r="UNJ9" s="293"/>
      <c r="UNK9" s="293"/>
      <c r="UNL9" s="293"/>
      <c r="UNM9" s="293"/>
      <c r="UNN9" s="293"/>
      <c r="UNO9" s="293"/>
      <c r="UNP9" s="293"/>
      <c r="UNQ9" s="293"/>
      <c r="UNR9" s="293"/>
      <c r="UNS9" s="293"/>
      <c r="UNT9" s="293"/>
      <c r="UNU9" s="293"/>
      <c r="UNV9" s="293"/>
      <c r="UNW9" s="293"/>
      <c r="UNX9" s="293"/>
      <c r="UNY9" s="293"/>
      <c r="UNZ9" s="293"/>
      <c r="UOA9" s="293"/>
      <c r="UOB9" s="293"/>
      <c r="UOC9" s="293"/>
      <c r="UOD9" s="293"/>
      <c r="UOE9" s="293"/>
      <c r="UOF9" s="293"/>
      <c r="UOG9" s="293"/>
      <c r="UOH9" s="293"/>
      <c r="UOI9" s="293"/>
      <c r="UOJ9" s="293"/>
      <c r="UOK9" s="293"/>
      <c r="UOL9" s="293"/>
      <c r="UOM9" s="293"/>
      <c r="UON9" s="293"/>
      <c r="UOO9" s="293"/>
      <c r="UOP9" s="293"/>
      <c r="UOQ9" s="293"/>
      <c r="UOR9" s="293"/>
      <c r="UOS9" s="293"/>
      <c r="UOT9" s="293"/>
      <c r="UOU9" s="293"/>
      <c r="UOV9" s="293"/>
      <c r="UOW9" s="293"/>
      <c r="UOX9" s="293"/>
      <c r="UOY9" s="293"/>
      <c r="UOZ9" s="293"/>
      <c r="UPA9" s="293"/>
      <c r="UPB9" s="293"/>
      <c r="UPC9" s="293"/>
      <c r="UPD9" s="293"/>
      <c r="UPE9" s="293"/>
      <c r="UPF9" s="293"/>
      <c r="UPG9" s="293"/>
      <c r="UPH9" s="293"/>
      <c r="UPI9" s="293"/>
      <c r="UPJ9" s="293"/>
      <c r="UPK9" s="293"/>
      <c r="UPL9" s="293"/>
      <c r="UPM9" s="293"/>
      <c r="UPN9" s="293"/>
      <c r="UPO9" s="293"/>
      <c r="UPP9" s="293"/>
      <c r="UPQ9" s="293"/>
      <c r="UPR9" s="293"/>
      <c r="UPS9" s="293"/>
      <c r="UPT9" s="293"/>
      <c r="UPU9" s="293"/>
      <c r="UPV9" s="293"/>
      <c r="UPW9" s="293"/>
      <c r="UPX9" s="293"/>
      <c r="UPY9" s="293"/>
      <c r="UPZ9" s="293"/>
      <c r="UQA9" s="293"/>
      <c r="UQB9" s="293"/>
      <c r="UQC9" s="293"/>
      <c r="UQD9" s="293"/>
      <c r="UQE9" s="293"/>
      <c r="UQF9" s="293"/>
      <c r="UQG9" s="293"/>
      <c r="UQH9" s="293"/>
      <c r="UQI9" s="293"/>
      <c r="UQJ9" s="293"/>
      <c r="UQK9" s="293"/>
      <c r="UQL9" s="293"/>
      <c r="UQM9" s="293"/>
      <c r="UQN9" s="293"/>
      <c r="UQO9" s="293"/>
      <c r="UQP9" s="293"/>
      <c r="UQQ9" s="293"/>
      <c r="UQR9" s="293"/>
      <c r="UQS9" s="293"/>
      <c r="UQT9" s="293"/>
      <c r="UQU9" s="293"/>
      <c r="UQV9" s="293"/>
      <c r="UQW9" s="293"/>
      <c r="UQX9" s="293"/>
      <c r="UQY9" s="293"/>
      <c r="UQZ9" s="293"/>
      <c r="URA9" s="293"/>
      <c r="URB9" s="293"/>
      <c r="URC9" s="293"/>
      <c r="URD9" s="293"/>
      <c r="URE9" s="293"/>
      <c r="URF9" s="293"/>
      <c r="URG9" s="293"/>
      <c r="URH9" s="293"/>
      <c r="URI9" s="293"/>
      <c r="URJ9" s="293"/>
      <c r="URK9" s="293"/>
      <c r="URL9" s="293"/>
      <c r="URM9" s="293"/>
      <c r="URN9" s="293"/>
      <c r="URO9" s="293"/>
      <c r="URP9" s="293"/>
      <c r="URQ9" s="293"/>
      <c r="URR9" s="293"/>
      <c r="URS9" s="293"/>
      <c r="URT9" s="293"/>
      <c r="URU9" s="293"/>
      <c r="URV9" s="293"/>
      <c r="URW9" s="293"/>
      <c r="URX9" s="293"/>
      <c r="URY9" s="293"/>
      <c r="URZ9" s="293"/>
      <c r="USA9" s="293"/>
      <c r="USB9" s="293"/>
      <c r="USC9" s="293"/>
      <c r="USD9" s="293"/>
      <c r="USE9" s="293"/>
      <c r="USF9" s="293"/>
      <c r="USG9" s="293"/>
      <c r="USH9" s="293"/>
      <c r="USI9" s="293"/>
      <c r="USJ9" s="293"/>
      <c r="USK9" s="293"/>
      <c r="USL9" s="293"/>
      <c r="USM9" s="293"/>
      <c r="USN9" s="293"/>
      <c r="USO9" s="293"/>
      <c r="USP9" s="293"/>
      <c r="USQ9" s="293"/>
      <c r="USR9" s="293"/>
      <c r="USS9" s="293"/>
      <c r="UST9" s="293"/>
      <c r="USU9" s="293"/>
      <c r="USV9" s="293"/>
      <c r="USW9" s="293"/>
      <c r="USX9" s="293"/>
      <c r="USY9" s="293"/>
      <c r="USZ9" s="293"/>
      <c r="UTA9" s="293"/>
      <c r="UTB9" s="293"/>
      <c r="UTC9" s="293"/>
      <c r="UTD9" s="293"/>
      <c r="UTE9" s="293"/>
      <c r="UTF9" s="293"/>
      <c r="UTG9" s="293"/>
      <c r="UTH9" s="293"/>
      <c r="UTI9" s="293"/>
      <c r="UTJ9" s="293"/>
      <c r="UTK9" s="293"/>
      <c r="UTL9" s="293"/>
      <c r="UTM9" s="293"/>
      <c r="UTN9" s="293"/>
      <c r="UTO9" s="293"/>
      <c r="UTP9" s="293"/>
      <c r="UTQ9" s="293"/>
      <c r="UTR9" s="293"/>
      <c r="UTS9" s="293"/>
      <c r="UTT9" s="293"/>
      <c r="UTU9" s="293"/>
      <c r="UTV9" s="293"/>
      <c r="UTW9" s="293"/>
      <c r="UTX9" s="293"/>
      <c r="UTY9" s="293"/>
      <c r="UTZ9" s="293"/>
      <c r="UUA9" s="293"/>
      <c r="UUB9" s="293"/>
      <c r="UUC9" s="293"/>
      <c r="UUD9" s="293"/>
      <c r="UUE9" s="293"/>
      <c r="UUF9" s="293"/>
      <c r="UUG9" s="293"/>
      <c r="UUH9" s="293"/>
      <c r="UUI9" s="293"/>
      <c r="UUJ9" s="293"/>
      <c r="UUK9" s="293"/>
      <c r="UUL9" s="293"/>
      <c r="UUM9" s="293"/>
      <c r="UUN9" s="293"/>
      <c r="UUO9" s="293"/>
      <c r="UUP9" s="293"/>
      <c r="UUQ9" s="293"/>
      <c r="UUR9" s="293"/>
      <c r="UUS9" s="293"/>
      <c r="UUT9" s="293"/>
      <c r="UUU9" s="293"/>
      <c r="UUV9" s="293"/>
      <c r="UUW9" s="293"/>
      <c r="UUX9" s="293"/>
      <c r="UUY9" s="293"/>
      <c r="UUZ9" s="293"/>
      <c r="UVA9" s="293"/>
      <c r="UVB9" s="293"/>
      <c r="UVC9" s="293"/>
      <c r="UVD9" s="293"/>
      <c r="UVE9" s="293"/>
      <c r="UVF9" s="293"/>
      <c r="UVG9" s="293"/>
      <c r="UVH9" s="293"/>
      <c r="UVI9" s="293"/>
      <c r="UVJ9" s="293"/>
      <c r="UVK9" s="293"/>
      <c r="UVL9" s="293"/>
      <c r="UVM9" s="293"/>
      <c r="UVN9" s="293"/>
      <c r="UVO9" s="293"/>
      <c r="UVP9" s="293"/>
      <c r="UVQ9" s="293"/>
      <c r="UVR9" s="293"/>
      <c r="UVS9" s="293"/>
      <c r="UVT9" s="293"/>
      <c r="UVU9" s="293"/>
      <c r="UVV9" s="293"/>
      <c r="UVW9" s="293"/>
      <c r="UVX9" s="293"/>
      <c r="UVY9" s="293"/>
      <c r="UVZ9" s="293"/>
      <c r="UWA9" s="293"/>
      <c r="UWB9" s="293"/>
      <c r="UWC9" s="293"/>
      <c r="UWD9" s="293"/>
      <c r="UWE9" s="293"/>
      <c r="UWF9" s="293"/>
      <c r="UWG9" s="293"/>
      <c r="UWH9" s="293"/>
      <c r="UWI9" s="293"/>
      <c r="UWJ9" s="293"/>
      <c r="UWK9" s="293"/>
      <c r="UWL9" s="293"/>
      <c r="UWM9" s="293"/>
      <c r="UWN9" s="293"/>
      <c r="UWO9" s="293"/>
      <c r="UWP9" s="293"/>
      <c r="UWQ9" s="293"/>
      <c r="UWR9" s="293"/>
      <c r="UWS9" s="293"/>
      <c r="UWT9" s="293"/>
      <c r="UWU9" s="293"/>
      <c r="UWV9" s="293"/>
      <c r="UWW9" s="293"/>
      <c r="UWX9" s="293"/>
      <c r="UWY9" s="293"/>
      <c r="UWZ9" s="293"/>
      <c r="UXA9" s="293"/>
      <c r="UXB9" s="293"/>
      <c r="UXC9" s="293"/>
      <c r="UXD9" s="293"/>
      <c r="UXE9" s="293"/>
      <c r="UXF9" s="293"/>
      <c r="UXG9" s="293"/>
      <c r="UXH9" s="293"/>
      <c r="UXI9" s="293"/>
      <c r="UXJ9" s="293"/>
      <c r="UXK9" s="293"/>
      <c r="UXL9" s="293"/>
      <c r="UXM9" s="293"/>
      <c r="UXN9" s="293"/>
      <c r="UXO9" s="293"/>
      <c r="UXP9" s="293"/>
      <c r="UXQ9" s="293"/>
      <c r="UXR9" s="293"/>
      <c r="UXS9" s="293"/>
      <c r="UXT9" s="293"/>
      <c r="UXU9" s="293"/>
      <c r="UXV9" s="293"/>
      <c r="UXW9" s="293"/>
      <c r="UXX9" s="293"/>
      <c r="UXY9" s="293"/>
      <c r="UXZ9" s="293"/>
      <c r="UYA9" s="293"/>
      <c r="UYB9" s="293"/>
      <c r="UYC9" s="293"/>
      <c r="UYD9" s="293"/>
      <c r="UYE9" s="293"/>
      <c r="UYF9" s="293"/>
      <c r="UYG9" s="293"/>
      <c r="UYH9" s="293"/>
      <c r="UYI9" s="293"/>
      <c r="UYJ9" s="293"/>
      <c r="UYK9" s="293"/>
      <c r="UYL9" s="293"/>
      <c r="UYM9" s="293"/>
      <c r="UYN9" s="293"/>
      <c r="UYO9" s="293"/>
      <c r="UYP9" s="293"/>
      <c r="UYQ9" s="293"/>
      <c r="UYR9" s="293"/>
      <c r="UYS9" s="293"/>
      <c r="UYT9" s="293"/>
      <c r="UYU9" s="293"/>
      <c r="UYV9" s="293"/>
      <c r="UYW9" s="293"/>
      <c r="UYX9" s="293"/>
      <c r="UYY9" s="293"/>
      <c r="UYZ9" s="293"/>
      <c r="UZA9" s="293"/>
      <c r="UZB9" s="293"/>
      <c r="UZC9" s="293"/>
      <c r="UZD9" s="293"/>
      <c r="UZE9" s="293"/>
      <c r="UZF9" s="293"/>
      <c r="UZG9" s="293"/>
      <c r="UZH9" s="293"/>
      <c r="UZI9" s="293"/>
      <c r="UZJ9" s="293"/>
      <c r="UZK9" s="293"/>
      <c r="UZL9" s="293"/>
      <c r="UZM9" s="293"/>
      <c r="UZN9" s="293"/>
      <c r="UZO9" s="293"/>
      <c r="UZP9" s="293"/>
      <c r="UZQ9" s="293"/>
      <c r="UZR9" s="293"/>
      <c r="UZS9" s="293"/>
      <c r="UZT9" s="293"/>
      <c r="UZU9" s="293"/>
      <c r="UZV9" s="293"/>
      <c r="UZW9" s="293"/>
      <c r="UZX9" s="293"/>
      <c r="UZY9" s="293"/>
      <c r="UZZ9" s="293"/>
      <c r="VAA9" s="293"/>
      <c r="VAB9" s="293"/>
      <c r="VAC9" s="293"/>
      <c r="VAD9" s="293"/>
      <c r="VAE9" s="293"/>
      <c r="VAF9" s="293"/>
      <c r="VAG9" s="293"/>
      <c r="VAH9" s="293"/>
      <c r="VAI9" s="293"/>
      <c r="VAJ9" s="293"/>
      <c r="VAK9" s="293"/>
      <c r="VAL9" s="293"/>
      <c r="VAM9" s="293"/>
      <c r="VAN9" s="293"/>
      <c r="VAO9" s="293"/>
      <c r="VAP9" s="293"/>
      <c r="VAQ9" s="293"/>
      <c r="VAR9" s="293"/>
      <c r="VAS9" s="293"/>
      <c r="VAT9" s="293"/>
      <c r="VAU9" s="293"/>
      <c r="VAV9" s="293"/>
      <c r="VAW9" s="293"/>
      <c r="VAX9" s="293"/>
      <c r="VAY9" s="293"/>
      <c r="VAZ9" s="293"/>
      <c r="VBA9" s="293"/>
      <c r="VBB9" s="293"/>
      <c r="VBC9" s="293"/>
      <c r="VBD9" s="293"/>
      <c r="VBE9" s="293"/>
      <c r="VBF9" s="293"/>
      <c r="VBG9" s="293"/>
      <c r="VBH9" s="293"/>
      <c r="VBI9" s="293"/>
      <c r="VBJ9" s="293"/>
      <c r="VBK9" s="293"/>
      <c r="VBL9" s="293"/>
      <c r="VBM9" s="293"/>
      <c r="VBN9" s="293"/>
      <c r="VBO9" s="293"/>
      <c r="VBP9" s="293"/>
      <c r="VBQ9" s="293"/>
      <c r="VBR9" s="293"/>
      <c r="VBS9" s="293"/>
      <c r="VBT9" s="293"/>
      <c r="VBU9" s="293"/>
      <c r="VBV9" s="293"/>
      <c r="VBW9" s="293"/>
      <c r="VBX9" s="293"/>
      <c r="VBY9" s="293"/>
      <c r="VBZ9" s="293"/>
      <c r="VCA9" s="293"/>
      <c r="VCB9" s="293"/>
      <c r="VCC9" s="293"/>
      <c r="VCD9" s="293"/>
      <c r="VCE9" s="293"/>
      <c r="VCF9" s="293"/>
      <c r="VCG9" s="293"/>
      <c r="VCH9" s="293"/>
      <c r="VCI9" s="293"/>
      <c r="VCJ9" s="293"/>
      <c r="VCK9" s="293"/>
      <c r="VCL9" s="293"/>
      <c r="VCM9" s="293"/>
      <c r="VCN9" s="293"/>
      <c r="VCO9" s="293"/>
      <c r="VCP9" s="293"/>
      <c r="VCQ9" s="293"/>
      <c r="VCR9" s="293"/>
      <c r="VCS9" s="293"/>
      <c r="VCT9" s="293"/>
      <c r="VCU9" s="293"/>
      <c r="VCV9" s="293"/>
      <c r="VCW9" s="293"/>
      <c r="VCX9" s="293"/>
      <c r="VCY9" s="293"/>
      <c r="VCZ9" s="293"/>
      <c r="VDA9" s="293"/>
      <c r="VDB9" s="293"/>
      <c r="VDC9" s="293"/>
      <c r="VDD9" s="293"/>
      <c r="VDE9" s="293"/>
      <c r="VDF9" s="293"/>
      <c r="VDG9" s="293"/>
      <c r="VDH9" s="293"/>
      <c r="VDI9" s="293"/>
      <c r="VDJ9" s="293"/>
      <c r="VDK9" s="293"/>
      <c r="VDL9" s="293"/>
      <c r="VDM9" s="293"/>
      <c r="VDN9" s="293"/>
      <c r="VDO9" s="293"/>
      <c r="VDP9" s="293"/>
      <c r="VDQ9" s="293"/>
      <c r="VDR9" s="293"/>
      <c r="VDS9" s="293"/>
      <c r="VDT9" s="293"/>
      <c r="VDU9" s="293"/>
      <c r="VDV9" s="293"/>
      <c r="VDW9" s="293"/>
      <c r="VDX9" s="293"/>
      <c r="VDY9" s="293"/>
      <c r="VDZ9" s="293"/>
      <c r="VEA9" s="293"/>
      <c r="VEB9" s="293"/>
      <c r="VEC9" s="293"/>
      <c r="VED9" s="293"/>
      <c r="VEE9" s="293"/>
      <c r="VEF9" s="293"/>
      <c r="VEG9" s="293"/>
      <c r="VEH9" s="293"/>
      <c r="VEI9" s="293"/>
      <c r="VEJ9" s="293"/>
      <c r="VEK9" s="293"/>
      <c r="VEL9" s="293"/>
      <c r="VEM9" s="293"/>
      <c r="VEN9" s="293"/>
      <c r="VEO9" s="293"/>
      <c r="VEP9" s="293"/>
      <c r="VEQ9" s="293"/>
      <c r="VER9" s="293"/>
      <c r="VES9" s="293"/>
      <c r="VET9" s="293"/>
      <c r="VEU9" s="293"/>
      <c r="VEV9" s="293"/>
      <c r="VEW9" s="293"/>
      <c r="VEX9" s="293"/>
      <c r="VEY9" s="293"/>
      <c r="VEZ9" s="293"/>
      <c r="VFA9" s="293"/>
      <c r="VFB9" s="293"/>
      <c r="VFC9" s="293"/>
      <c r="VFD9" s="293"/>
      <c r="VFE9" s="293"/>
      <c r="VFF9" s="293"/>
      <c r="VFG9" s="293"/>
      <c r="VFH9" s="293"/>
      <c r="VFI9" s="293"/>
      <c r="VFJ9" s="293"/>
      <c r="VFK9" s="293"/>
      <c r="VFL9" s="293"/>
      <c r="VFM9" s="293"/>
      <c r="VFN9" s="293"/>
      <c r="VFO9" s="293"/>
      <c r="VFP9" s="293"/>
      <c r="VFQ9" s="293"/>
      <c r="VFR9" s="293"/>
      <c r="VFS9" s="293"/>
      <c r="VFT9" s="293"/>
      <c r="VFU9" s="293"/>
      <c r="VFV9" s="293"/>
      <c r="VFW9" s="293"/>
      <c r="VFX9" s="293"/>
      <c r="VFY9" s="293"/>
      <c r="VFZ9" s="293"/>
      <c r="VGA9" s="293"/>
      <c r="VGB9" s="293"/>
      <c r="VGC9" s="293"/>
      <c r="VGD9" s="293"/>
      <c r="VGE9" s="293"/>
      <c r="VGF9" s="293"/>
      <c r="VGG9" s="293"/>
      <c r="VGH9" s="293"/>
      <c r="VGI9" s="293"/>
      <c r="VGJ9" s="293"/>
      <c r="VGK9" s="293"/>
      <c r="VGL9" s="293"/>
      <c r="VGM9" s="293"/>
      <c r="VGN9" s="293"/>
      <c r="VGO9" s="293"/>
      <c r="VGP9" s="293"/>
      <c r="VGQ9" s="293"/>
      <c r="VGR9" s="293"/>
      <c r="VGS9" s="293"/>
      <c r="VGT9" s="293"/>
      <c r="VGU9" s="293"/>
      <c r="VGV9" s="293"/>
      <c r="VGW9" s="293"/>
      <c r="VGX9" s="293"/>
      <c r="VGY9" s="293"/>
      <c r="VGZ9" s="293"/>
      <c r="VHA9" s="293"/>
      <c r="VHB9" s="293"/>
      <c r="VHC9" s="293"/>
      <c r="VHD9" s="293"/>
      <c r="VHE9" s="293"/>
      <c r="VHF9" s="293"/>
      <c r="VHG9" s="293"/>
      <c r="VHH9" s="293"/>
      <c r="VHI9" s="293"/>
      <c r="VHJ9" s="293"/>
      <c r="VHK9" s="293"/>
      <c r="VHL9" s="293"/>
      <c r="VHM9" s="293"/>
      <c r="VHN9" s="293"/>
      <c r="VHO9" s="293"/>
      <c r="VHP9" s="293"/>
      <c r="VHQ9" s="293"/>
      <c r="VHR9" s="293"/>
      <c r="VHS9" s="293"/>
      <c r="VHT9" s="293"/>
      <c r="VHU9" s="293"/>
      <c r="VHV9" s="293"/>
      <c r="VHW9" s="293"/>
      <c r="VHX9" s="293"/>
      <c r="VHY9" s="293"/>
      <c r="VHZ9" s="293"/>
      <c r="VIA9" s="293"/>
      <c r="VIB9" s="293"/>
      <c r="VIC9" s="293"/>
      <c r="VID9" s="293"/>
      <c r="VIE9" s="293"/>
      <c r="VIF9" s="293"/>
      <c r="VIG9" s="293"/>
      <c r="VIH9" s="293"/>
      <c r="VII9" s="293"/>
      <c r="VIJ9" s="293"/>
      <c r="VIK9" s="293"/>
      <c r="VIL9" s="293"/>
      <c r="VIM9" s="293"/>
      <c r="VIN9" s="293"/>
      <c r="VIO9" s="293"/>
      <c r="VIP9" s="293"/>
      <c r="VIQ9" s="293"/>
      <c r="VIR9" s="293"/>
      <c r="VIS9" s="293"/>
      <c r="VIT9" s="293"/>
      <c r="VIU9" s="293"/>
      <c r="VIV9" s="293"/>
      <c r="VIW9" s="293"/>
      <c r="VIX9" s="293"/>
      <c r="VIY9" s="293"/>
      <c r="VIZ9" s="293"/>
      <c r="VJA9" s="293"/>
      <c r="VJB9" s="293"/>
      <c r="VJC9" s="293"/>
      <c r="VJD9" s="293"/>
      <c r="VJE9" s="293"/>
      <c r="VJF9" s="293"/>
      <c r="VJG9" s="293"/>
      <c r="VJH9" s="293"/>
      <c r="VJI9" s="293"/>
      <c r="VJJ9" s="293"/>
      <c r="VJK9" s="293"/>
      <c r="VJL9" s="293"/>
      <c r="VJM9" s="293"/>
      <c r="VJN9" s="293"/>
      <c r="VJO9" s="293"/>
      <c r="VJP9" s="293"/>
      <c r="VJQ9" s="293"/>
      <c r="VJR9" s="293"/>
      <c r="VJS9" s="293"/>
      <c r="VJT9" s="293"/>
      <c r="VJU9" s="293"/>
      <c r="VJV9" s="293"/>
      <c r="VJW9" s="293"/>
      <c r="VJX9" s="293"/>
      <c r="VJY9" s="293"/>
      <c r="VJZ9" s="293"/>
      <c r="VKA9" s="293"/>
      <c r="VKB9" s="293"/>
      <c r="VKC9" s="293"/>
      <c r="VKD9" s="293"/>
      <c r="VKE9" s="293"/>
      <c r="VKF9" s="293"/>
      <c r="VKG9" s="293"/>
      <c r="VKH9" s="293"/>
      <c r="VKI9" s="293"/>
      <c r="VKJ9" s="293"/>
      <c r="VKK9" s="293"/>
      <c r="VKL9" s="293"/>
      <c r="VKM9" s="293"/>
      <c r="VKN9" s="293"/>
      <c r="VKO9" s="293"/>
      <c r="VKP9" s="293"/>
      <c r="VKQ9" s="293"/>
      <c r="VKR9" s="293"/>
      <c r="VKS9" s="293"/>
      <c r="VKT9" s="293"/>
      <c r="VKU9" s="293"/>
      <c r="VKV9" s="293"/>
      <c r="VKW9" s="293"/>
      <c r="VKX9" s="293"/>
      <c r="VKY9" s="293"/>
      <c r="VKZ9" s="293"/>
      <c r="VLA9" s="293"/>
      <c r="VLB9" s="293"/>
      <c r="VLC9" s="293"/>
      <c r="VLD9" s="293"/>
      <c r="VLE9" s="293"/>
      <c r="VLF9" s="293"/>
      <c r="VLG9" s="293"/>
      <c r="VLH9" s="293"/>
      <c r="VLI9" s="293"/>
      <c r="VLJ9" s="293"/>
      <c r="VLK9" s="293"/>
      <c r="VLL9" s="293"/>
      <c r="VLM9" s="293"/>
      <c r="VLN9" s="293"/>
      <c r="VLO9" s="293"/>
      <c r="VLP9" s="293"/>
      <c r="VLQ9" s="293"/>
      <c r="VLR9" s="293"/>
      <c r="VLS9" s="293"/>
      <c r="VLT9" s="293"/>
      <c r="VLU9" s="293"/>
      <c r="VLV9" s="293"/>
      <c r="VLW9" s="293"/>
      <c r="VLX9" s="293"/>
      <c r="VLY9" s="293"/>
      <c r="VLZ9" s="293"/>
      <c r="VMA9" s="293"/>
      <c r="VMB9" s="293"/>
      <c r="VMC9" s="293"/>
      <c r="VMD9" s="293"/>
      <c r="VME9" s="293"/>
      <c r="VMF9" s="293"/>
      <c r="VMG9" s="293"/>
      <c r="VMH9" s="293"/>
      <c r="VMI9" s="293"/>
      <c r="VMJ9" s="293"/>
      <c r="VMK9" s="293"/>
      <c r="VML9" s="293"/>
      <c r="VMM9" s="293"/>
      <c r="VMN9" s="293"/>
      <c r="VMO9" s="293"/>
      <c r="VMP9" s="293"/>
      <c r="VMQ9" s="293"/>
      <c r="VMR9" s="293"/>
      <c r="VMS9" s="293"/>
      <c r="VMT9" s="293"/>
      <c r="VMU9" s="293"/>
      <c r="VMV9" s="293"/>
      <c r="VMW9" s="293"/>
      <c r="VMX9" s="293"/>
      <c r="VMY9" s="293"/>
      <c r="VMZ9" s="293"/>
      <c r="VNA9" s="293"/>
      <c r="VNB9" s="293"/>
      <c r="VNC9" s="293"/>
      <c r="VND9" s="293"/>
      <c r="VNE9" s="293"/>
      <c r="VNF9" s="293"/>
      <c r="VNG9" s="293"/>
      <c r="VNH9" s="293"/>
      <c r="VNI9" s="293"/>
      <c r="VNJ9" s="293"/>
      <c r="VNK9" s="293"/>
      <c r="VNL9" s="293"/>
      <c r="VNM9" s="293"/>
      <c r="VNN9" s="293"/>
      <c r="VNO9" s="293"/>
      <c r="VNP9" s="293"/>
      <c r="VNQ9" s="293"/>
      <c r="VNR9" s="293"/>
      <c r="VNS9" s="293"/>
      <c r="VNT9" s="293"/>
      <c r="VNU9" s="293"/>
      <c r="VNV9" s="293"/>
      <c r="VNW9" s="293"/>
      <c r="VNX9" s="293"/>
      <c r="VNY9" s="293"/>
      <c r="VNZ9" s="293"/>
      <c r="VOA9" s="293"/>
      <c r="VOB9" s="293"/>
      <c r="VOC9" s="293"/>
      <c r="VOD9" s="293"/>
      <c r="VOE9" s="293"/>
      <c r="VOF9" s="293"/>
      <c r="VOG9" s="293"/>
      <c r="VOH9" s="293"/>
      <c r="VOI9" s="293"/>
      <c r="VOJ9" s="293"/>
      <c r="VOK9" s="293"/>
      <c r="VOL9" s="293"/>
      <c r="VOM9" s="293"/>
      <c r="VON9" s="293"/>
      <c r="VOO9" s="293"/>
      <c r="VOP9" s="293"/>
      <c r="VOQ9" s="293"/>
      <c r="VOR9" s="293"/>
      <c r="VOS9" s="293"/>
      <c r="VOT9" s="293"/>
      <c r="VOU9" s="293"/>
      <c r="VOV9" s="293"/>
      <c r="VOW9" s="293"/>
      <c r="VOX9" s="293"/>
      <c r="VOY9" s="293"/>
      <c r="VOZ9" s="293"/>
      <c r="VPA9" s="293"/>
      <c r="VPB9" s="293"/>
      <c r="VPC9" s="293"/>
      <c r="VPD9" s="293"/>
      <c r="VPE9" s="293"/>
      <c r="VPF9" s="293"/>
      <c r="VPG9" s="293"/>
      <c r="VPH9" s="293"/>
      <c r="VPI9" s="293"/>
      <c r="VPJ9" s="293"/>
      <c r="VPK9" s="293"/>
      <c r="VPL9" s="293"/>
      <c r="VPM9" s="293"/>
      <c r="VPN9" s="293"/>
      <c r="VPO9" s="293"/>
      <c r="VPP9" s="293"/>
      <c r="VPQ9" s="293"/>
      <c r="VPR9" s="293"/>
      <c r="VPS9" s="293"/>
      <c r="VPT9" s="293"/>
      <c r="VPU9" s="293"/>
      <c r="VPV9" s="293"/>
      <c r="VPW9" s="293"/>
      <c r="VPX9" s="293"/>
      <c r="VPY9" s="293"/>
      <c r="VPZ9" s="293"/>
      <c r="VQA9" s="293"/>
      <c r="VQB9" s="293"/>
      <c r="VQC9" s="293"/>
      <c r="VQD9" s="293"/>
      <c r="VQE9" s="293"/>
      <c r="VQF9" s="293"/>
      <c r="VQG9" s="293"/>
      <c r="VQH9" s="293"/>
      <c r="VQI9" s="293"/>
      <c r="VQJ9" s="293"/>
      <c r="VQK9" s="293"/>
      <c r="VQL9" s="293"/>
      <c r="VQM9" s="293"/>
      <c r="VQN9" s="293"/>
      <c r="VQO9" s="293"/>
      <c r="VQP9" s="293"/>
      <c r="VQQ9" s="293"/>
      <c r="VQR9" s="293"/>
      <c r="VQS9" s="293"/>
      <c r="VQT9" s="293"/>
      <c r="VQU9" s="293"/>
      <c r="VQV9" s="293"/>
      <c r="VQW9" s="293"/>
      <c r="VQX9" s="293"/>
      <c r="VQY9" s="293"/>
      <c r="VQZ9" s="293"/>
      <c r="VRA9" s="293"/>
      <c r="VRB9" s="293"/>
      <c r="VRC9" s="293"/>
      <c r="VRD9" s="293"/>
      <c r="VRE9" s="293"/>
      <c r="VRF9" s="293"/>
      <c r="VRG9" s="293"/>
      <c r="VRH9" s="293"/>
      <c r="VRI9" s="293"/>
      <c r="VRJ9" s="293"/>
      <c r="VRK9" s="293"/>
      <c r="VRL9" s="293"/>
      <c r="VRM9" s="293"/>
      <c r="VRN9" s="293"/>
      <c r="VRO9" s="293"/>
      <c r="VRP9" s="293"/>
      <c r="VRQ9" s="293"/>
      <c r="VRR9" s="293"/>
      <c r="VRS9" s="293"/>
      <c r="VRT9" s="293"/>
      <c r="VRU9" s="293"/>
      <c r="VRV9" s="293"/>
      <c r="VRW9" s="293"/>
      <c r="VRX9" s="293"/>
      <c r="VRY9" s="293"/>
      <c r="VRZ9" s="293"/>
      <c r="VSA9" s="293"/>
      <c r="VSB9" s="293"/>
      <c r="VSC9" s="293"/>
      <c r="VSD9" s="293"/>
      <c r="VSE9" s="293"/>
      <c r="VSF9" s="293"/>
      <c r="VSG9" s="293"/>
      <c r="VSH9" s="293"/>
      <c r="VSI9" s="293"/>
      <c r="VSJ9" s="293"/>
      <c r="VSK9" s="293"/>
      <c r="VSL9" s="293"/>
      <c r="VSM9" s="293"/>
      <c r="VSN9" s="293"/>
      <c r="VSO9" s="293"/>
      <c r="VSP9" s="293"/>
      <c r="VSQ9" s="293"/>
      <c r="VSR9" s="293"/>
      <c r="VSS9" s="293"/>
      <c r="VST9" s="293"/>
      <c r="VSU9" s="293"/>
      <c r="VSV9" s="293"/>
      <c r="VSW9" s="293"/>
      <c r="VSX9" s="293"/>
      <c r="VSY9" s="293"/>
      <c r="VSZ9" s="293"/>
      <c r="VTA9" s="293"/>
      <c r="VTB9" s="293"/>
      <c r="VTC9" s="293"/>
      <c r="VTD9" s="293"/>
      <c r="VTE9" s="293"/>
      <c r="VTF9" s="293"/>
      <c r="VTG9" s="293"/>
      <c r="VTH9" s="293"/>
      <c r="VTI9" s="293"/>
      <c r="VTJ9" s="293"/>
      <c r="VTK9" s="293"/>
      <c r="VTL9" s="293"/>
      <c r="VTM9" s="293"/>
      <c r="VTN9" s="293"/>
      <c r="VTO9" s="293"/>
      <c r="VTP9" s="293"/>
      <c r="VTQ9" s="293"/>
      <c r="VTR9" s="293"/>
      <c r="VTS9" s="293"/>
      <c r="VTT9" s="293"/>
      <c r="VTU9" s="293"/>
      <c r="VTV9" s="293"/>
      <c r="VTW9" s="293"/>
      <c r="VTX9" s="293"/>
      <c r="VTY9" s="293"/>
      <c r="VTZ9" s="293"/>
      <c r="VUA9" s="293"/>
      <c r="VUB9" s="293"/>
      <c r="VUC9" s="293"/>
      <c r="VUD9" s="293"/>
      <c r="VUE9" s="293"/>
      <c r="VUF9" s="293"/>
      <c r="VUG9" s="293"/>
      <c r="VUH9" s="293"/>
      <c r="VUI9" s="293"/>
      <c r="VUJ9" s="293"/>
      <c r="VUK9" s="293"/>
      <c r="VUL9" s="293"/>
      <c r="VUM9" s="293"/>
      <c r="VUN9" s="293"/>
      <c r="VUO9" s="293"/>
      <c r="VUP9" s="293"/>
      <c r="VUQ9" s="293"/>
      <c r="VUR9" s="293"/>
      <c r="VUS9" s="293"/>
      <c r="VUT9" s="293"/>
      <c r="VUU9" s="293"/>
      <c r="VUV9" s="293"/>
      <c r="VUW9" s="293"/>
      <c r="VUX9" s="293"/>
      <c r="VUY9" s="293"/>
      <c r="VUZ9" s="293"/>
      <c r="VVA9" s="293"/>
      <c r="VVB9" s="293"/>
      <c r="VVC9" s="293"/>
      <c r="VVD9" s="293"/>
      <c r="VVE9" s="293"/>
      <c r="VVF9" s="293"/>
      <c r="VVG9" s="293"/>
      <c r="VVH9" s="293"/>
      <c r="VVI9" s="293"/>
      <c r="VVJ9" s="293"/>
      <c r="VVK9" s="293"/>
      <c r="VVL9" s="293"/>
      <c r="VVM9" s="293"/>
      <c r="VVN9" s="293"/>
      <c r="VVO9" s="293"/>
      <c r="VVP9" s="293"/>
      <c r="VVQ9" s="293"/>
      <c r="VVR9" s="293"/>
      <c r="VVS9" s="293"/>
      <c r="VVT9" s="293"/>
      <c r="VVU9" s="293"/>
      <c r="VVV9" s="293"/>
      <c r="VVW9" s="293"/>
      <c r="VVX9" s="293"/>
      <c r="VVY9" s="293"/>
      <c r="VVZ9" s="293"/>
      <c r="VWA9" s="293"/>
      <c r="VWB9" s="293"/>
      <c r="VWC9" s="293"/>
      <c r="VWD9" s="293"/>
      <c r="VWE9" s="293"/>
      <c r="VWF9" s="293"/>
      <c r="VWG9" s="293"/>
      <c r="VWH9" s="293"/>
      <c r="VWI9" s="293"/>
      <c r="VWJ9" s="293"/>
      <c r="VWK9" s="293"/>
      <c r="VWL9" s="293"/>
      <c r="VWM9" s="293"/>
      <c r="VWN9" s="293"/>
      <c r="VWO9" s="293"/>
      <c r="VWP9" s="293"/>
      <c r="VWQ9" s="293"/>
      <c r="VWR9" s="293"/>
      <c r="VWS9" s="293"/>
      <c r="VWT9" s="293"/>
      <c r="VWU9" s="293"/>
      <c r="VWV9" s="293"/>
      <c r="VWW9" s="293"/>
      <c r="VWX9" s="293"/>
      <c r="VWY9" s="293"/>
      <c r="VWZ9" s="293"/>
      <c r="VXA9" s="293"/>
      <c r="VXB9" s="293"/>
      <c r="VXC9" s="293"/>
      <c r="VXD9" s="293"/>
      <c r="VXE9" s="293"/>
      <c r="VXF9" s="293"/>
      <c r="VXG9" s="293"/>
      <c r="VXH9" s="293"/>
      <c r="VXI9" s="293"/>
      <c r="VXJ9" s="293"/>
      <c r="VXK9" s="293"/>
      <c r="VXL9" s="293"/>
      <c r="VXM9" s="293"/>
      <c r="VXN9" s="293"/>
      <c r="VXO9" s="293"/>
      <c r="VXP9" s="293"/>
      <c r="VXQ9" s="293"/>
      <c r="VXR9" s="293"/>
      <c r="VXS9" s="293"/>
      <c r="VXT9" s="293"/>
      <c r="VXU9" s="293"/>
      <c r="VXV9" s="293"/>
      <c r="VXW9" s="293"/>
      <c r="VXX9" s="293"/>
      <c r="VXY9" s="293"/>
      <c r="VXZ9" s="293"/>
      <c r="VYA9" s="293"/>
      <c r="VYB9" s="293"/>
      <c r="VYC9" s="293"/>
      <c r="VYD9" s="293"/>
      <c r="VYE9" s="293"/>
      <c r="VYF9" s="293"/>
      <c r="VYG9" s="293"/>
      <c r="VYH9" s="293"/>
      <c r="VYI9" s="293"/>
      <c r="VYJ9" s="293"/>
      <c r="VYK9" s="293"/>
      <c r="VYL9" s="293"/>
      <c r="VYM9" s="293"/>
      <c r="VYN9" s="293"/>
      <c r="VYO9" s="293"/>
      <c r="VYP9" s="293"/>
      <c r="VYQ9" s="293"/>
      <c r="VYR9" s="293"/>
      <c r="VYS9" s="293"/>
      <c r="VYT9" s="293"/>
      <c r="VYU9" s="293"/>
      <c r="VYV9" s="293"/>
      <c r="VYW9" s="293"/>
      <c r="VYX9" s="293"/>
      <c r="VYY9" s="293"/>
      <c r="VYZ9" s="293"/>
      <c r="VZA9" s="293"/>
      <c r="VZB9" s="293"/>
      <c r="VZC9" s="293"/>
      <c r="VZD9" s="293"/>
      <c r="VZE9" s="293"/>
      <c r="VZF9" s="293"/>
      <c r="VZG9" s="293"/>
      <c r="VZH9" s="293"/>
      <c r="VZI9" s="293"/>
      <c r="VZJ9" s="293"/>
      <c r="VZK9" s="293"/>
      <c r="VZL9" s="293"/>
      <c r="VZM9" s="293"/>
      <c r="VZN9" s="293"/>
      <c r="VZO9" s="293"/>
      <c r="VZP9" s="293"/>
      <c r="VZQ9" s="293"/>
      <c r="VZR9" s="293"/>
      <c r="VZS9" s="293"/>
      <c r="VZT9" s="293"/>
      <c r="VZU9" s="293"/>
      <c r="VZV9" s="293"/>
      <c r="VZW9" s="293"/>
      <c r="VZX9" s="293"/>
      <c r="VZY9" s="293"/>
      <c r="VZZ9" s="293"/>
      <c r="WAA9" s="293"/>
      <c r="WAB9" s="293"/>
      <c r="WAC9" s="293"/>
      <c r="WAD9" s="293"/>
      <c r="WAE9" s="293"/>
      <c r="WAF9" s="293"/>
      <c r="WAG9" s="293"/>
      <c r="WAH9" s="293"/>
      <c r="WAI9" s="293"/>
      <c r="WAJ9" s="293"/>
      <c r="WAK9" s="293"/>
      <c r="WAL9" s="293"/>
      <c r="WAM9" s="293"/>
      <c r="WAN9" s="293"/>
      <c r="WAO9" s="293"/>
      <c r="WAP9" s="293"/>
      <c r="WAQ9" s="293"/>
      <c r="WAR9" s="293"/>
      <c r="WAS9" s="293"/>
      <c r="WAT9" s="293"/>
      <c r="WAU9" s="293"/>
      <c r="WAV9" s="293"/>
      <c r="WAW9" s="293"/>
      <c r="WAX9" s="293"/>
      <c r="WAY9" s="293"/>
      <c r="WAZ9" s="293"/>
      <c r="WBA9" s="293"/>
      <c r="WBB9" s="293"/>
      <c r="WBC9" s="293"/>
      <c r="WBD9" s="293"/>
      <c r="WBE9" s="293"/>
      <c r="WBF9" s="293"/>
      <c r="WBG9" s="293"/>
      <c r="WBH9" s="293"/>
      <c r="WBI9" s="293"/>
      <c r="WBJ9" s="293"/>
      <c r="WBK9" s="293"/>
      <c r="WBL9" s="293"/>
      <c r="WBM9" s="293"/>
      <c r="WBN9" s="293"/>
      <c r="WBO9" s="293"/>
      <c r="WBP9" s="293"/>
      <c r="WBQ9" s="293"/>
      <c r="WBR9" s="293"/>
      <c r="WBS9" s="293"/>
      <c r="WBT9" s="293"/>
      <c r="WBU9" s="293"/>
      <c r="WBV9" s="293"/>
      <c r="WBW9" s="293"/>
      <c r="WBX9" s="293"/>
      <c r="WBY9" s="293"/>
      <c r="WBZ9" s="293"/>
      <c r="WCA9" s="293"/>
      <c r="WCB9" s="293"/>
      <c r="WCC9" s="293"/>
      <c r="WCD9" s="293"/>
      <c r="WCE9" s="293"/>
      <c r="WCF9" s="293"/>
      <c r="WCG9" s="293"/>
      <c r="WCH9" s="293"/>
      <c r="WCI9" s="293"/>
      <c r="WCJ9" s="293"/>
      <c r="WCK9" s="293"/>
      <c r="WCL9" s="293"/>
      <c r="WCM9" s="293"/>
      <c r="WCN9" s="293"/>
      <c r="WCO9" s="293"/>
      <c r="WCP9" s="293"/>
      <c r="WCQ9" s="293"/>
      <c r="WCR9" s="293"/>
      <c r="WCS9" s="293"/>
      <c r="WCT9" s="293"/>
      <c r="WCU9" s="293"/>
      <c r="WCV9" s="293"/>
      <c r="WCW9" s="293"/>
      <c r="WCX9" s="293"/>
      <c r="WCY9" s="293"/>
      <c r="WCZ9" s="293"/>
      <c r="WDA9" s="293"/>
      <c r="WDB9" s="293"/>
      <c r="WDC9" s="293"/>
      <c r="WDD9" s="293"/>
      <c r="WDE9" s="293"/>
      <c r="WDF9" s="293"/>
      <c r="WDG9" s="293"/>
      <c r="WDH9" s="293"/>
      <c r="WDI9" s="293"/>
      <c r="WDJ9" s="293"/>
      <c r="WDK9" s="293"/>
      <c r="WDL9" s="293"/>
      <c r="WDM9" s="293"/>
      <c r="WDN9" s="293"/>
      <c r="WDO9" s="293"/>
      <c r="WDP9" s="293"/>
      <c r="WDQ9" s="293"/>
      <c r="WDR9" s="293"/>
      <c r="WDS9" s="293"/>
      <c r="WDT9" s="293"/>
      <c r="WDU9" s="293"/>
      <c r="WDV9" s="293"/>
      <c r="WDW9" s="293"/>
      <c r="WDX9" s="293"/>
      <c r="WDY9" s="293"/>
      <c r="WDZ9" s="293"/>
      <c r="WEA9" s="293"/>
      <c r="WEB9" s="293"/>
      <c r="WEC9" s="293"/>
      <c r="WED9" s="293"/>
      <c r="WEE9" s="293"/>
      <c r="WEF9" s="293"/>
      <c r="WEG9" s="293"/>
      <c r="WEH9" s="293"/>
      <c r="WEI9" s="293"/>
      <c r="WEJ9" s="293"/>
      <c r="WEK9" s="293"/>
      <c r="WEL9" s="293"/>
      <c r="WEM9" s="293"/>
      <c r="WEN9" s="293"/>
      <c r="WEO9" s="293"/>
      <c r="WEP9" s="293"/>
      <c r="WEQ9" s="293"/>
      <c r="WER9" s="293"/>
      <c r="WES9" s="293"/>
      <c r="WET9" s="293"/>
      <c r="WEU9" s="293"/>
      <c r="WEV9" s="293"/>
      <c r="WEW9" s="293"/>
      <c r="WEX9" s="293"/>
      <c r="WEY9" s="293"/>
      <c r="WEZ9" s="293"/>
      <c r="WFA9" s="293"/>
      <c r="WFB9" s="293"/>
      <c r="WFC9" s="293"/>
      <c r="WFD9" s="293"/>
      <c r="WFE9" s="293"/>
      <c r="WFF9" s="293"/>
      <c r="WFG9" s="293"/>
      <c r="WFH9" s="293"/>
      <c r="WFI9" s="293"/>
      <c r="WFJ9" s="293"/>
      <c r="WFK9" s="293"/>
      <c r="WFL9" s="293"/>
      <c r="WFM9" s="293"/>
      <c r="WFN9" s="293"/>
      <c r="WFO9" s="293"/>
      <c r="WFP9" s="293"/>
      <c r="WFQ9" s="293"/>
      <c r="WFR9" s="293"/>
      <c r="WFS9" s="293"/>
      <c r="WFT9" s="293"/>
      <c r="WFU9" s="293"/>
      <c r="WFV9" s="293"/>
      <c r="WFW9" s="293"/>
      <c r="WFX9" s="293"/>
      <c r="WFY9" s="293"/>
      <c r="WFZ9" s="293"/>
      <c r="WGA9" s="293"/>
      <c r="WGB9" s="293"/>
      <c r="WGC9" s="293"/>
      <c r="WGD9" s="293"/>
      <c r="WGE9" s="293"/>
      <c r="WGF9" s="293"/>
      <c r="WGG9" s="293"/>
      <c r="WGH9" s="293"/>
      <c r="WGI9" s="293"/>
      <c r="WGJ9" s="293"/>
      <c r="WGK9" s="293"/>
      <c r="WGL9" s="293"/>
      <c r="WGM9" s="293"/>
      <c r="WGN9" s="293"/>
      <c r="WGO9" s="293"/>
      <c r="WGP9" s="293"/>
      <c r="WGQ9" s="293"/>
      <c r="WGR9" s="293"/>
      <c r="WGS9" s="293"/>
      <c r="WGT9" s="293"/>
      <c r="WGU9" s="293"/>
      <c r="WGV9" s="293"/>
      <c r="WGW9" s="293"/>
      <c r="WGX9" s="293"/>
      <c r="WGY9" s="293"/>
      <c r="WGZ9" s="293"/>
      <c r="WHA9" s="293"/>
      <c r="WHB9" s="293"/>
      <c r="WHC9" s="293"/>
      <c r="WHD9" s="293"/>
      <c r="WHE9" s="293"/>
      <c r="WHF9" s="293"/>
      <c r="WHG9" s="293"/>
      <c r="WHH9" s="293"/>
      <c r="WHI9" s="293"/>
      <c r="WHJ9" s="293"/>
      <c r="WHK9" s="293"/>
      <c r="WHL9" s="293"/>
      <c r="WHM9" s="293"/>
      <c r="WHN9" s="293"/>
      <c r="WHO9" s="293"/>
      <c r="WHP9" s="293"/>
      <c r="WHQ9" s="293"/>
      <c r="WHR9" s="293"/>
      <c r="WHS9" s="293"/>
      <c r="WHT9" s="293"/>
      <c r="WHU9" s="293"/>
      <c r="WHV9" s="293"/>
      <c r="WHW9" s="293"/>
      <c r="WHX9" s="293"/>
      <c r="WHY9" s="293"/>
      <c r="WHZ9" s="293"/>
      <c r="WIA9" s="293"/>
      <c r="WIB9" s="293"/>
      <c r="WIC9" s="293"/>
      <c r="WID9" s="293"/>
      <c r="WIE9" s="293"/>
      <c r="WIF9" s="293"/>
      <c r="WIG9" s="293"/>
      <c r="WIH9" s="293"/>
      <c r="WII9" s="293"/>
      <c r="WIJ9" s="293"/>
      <c r="WIK9" s="293"/>
      <c r="WIL9" s="293"/>
      <c r="WIM9" s="293"/>
      <c r="WIN9" s="293"/>
      <c r="WIO9" s="293"/>
      <c r="WIP9" s="293"/>
      <c r="WIQ9" s="293"/>
      <c r="WIR9" s="293"/>
      <c r="WIS9" s="293"/>
      <c r="WIT9" s="293"/>
      <c r="WIU9" s="293"/>
      <c r="WIV9" s="293"/>
      <c r="WIW9" s="293"/>
      <c r="WIX9" s="293"/>
      <c r="WIY9" s="293"/>
      <c r="WIZ9" s="293"/>
      <c r="WJA9" s="293"/>
      <c r="WJB9" s="293"/>
      <c r="WJC9" s="293"/>
      <c r="WJD9" s="293"/>
      <c r="WJE9" s="293"/>
      <c r="WJF9" s="293"/>
      <c r="WJG9" s="293"/>
      <c r="WJH9" s="293"/>
      <c r="WJI9" s="293"/>
      <c r="WJJ9" s="293"/>
      <c r="WJK9" s="293"/>
      <c r="WJL9" s="293"/>
      <c r="WJM9" s="293"/>
      <c r="WJN9" s="293"/>
      <c r="WJO9" s="293"/>
      <c r="WJP9" s="293"/>
      <c r="WJQ9" s="293"/>
      <c r="WJR9" s="293"/>
      <c r="WJS9" s="293"/>
      <c r="WJT9" s="293"/>
      <c r="WJU9" s="293"/>
      <c r="WJV9" s="293"/>
      <c r="WJW9" s="293"/>
      <c r="WJX9" s="293"/>
      <c r="WJY9" s="293"/>
      <c r="WJZ9" s="293"/>
      <c r="WKA9" s="293"/>
      <c r="WKB9" s="293"/>
      <c r="WKC9" s="293"/>
      <c r="WKD9" s="293"/>
      <c r="WKE9" s="293"/>
      <c r="WKF9" s="293"/>
      <c r="WKG9" s="293"/>
      <c r="WKH9" s="293"/>
      <c r="WKI9" s="293"/>
      <c r="WKJ9" s="293"/>
      <c r="WKK9" s="293"/>
      <c r="WKL9" s="293"/>
      <c r="WKM9" s="293"/>
      <c r="WKN9" s="293"/>
      <c r="WKO9" s="293"/>
      <c r="WKP9" s="293"/>
      <c r="WKQ9" s="293"/>
      <c r="WKR9" s="293"/>
      <c r="WKS9" s="293"/>
      <c r="WKT9" s="293"/>
      <c r="WKU9" s="293"/>
      <c r="WKV9" s="293"/>
      <c r="WKW9" s="293"/>
      <c r="WKX9" s="293"/>
      <c r="WKY9" s="293"/>
      <c r="WKZ9" s="293"/>
      <c r="WLA9" s="293"/>
      <c r="WLB9" s="293"/>
      <c r="WLC9" s="293"/>
      <c r="WLD9" s="293"/>
      <c r="WLE9" s="293"/>
      <c r="WLF9" s="293"/>
      <c r="WLG9" s="293"/>
      <c r="WLH9" s="293"/>
      <c r="WLI9" s="293"/>
      <c r="WLJ9" s="293"/>
      <c r="WLK9" s="293"/>
      <c r="WLL9" s="293"/>
      <c r="WLM9" s="293"/>
      <c r="WLN9" s="293"/>
      <c r="WLO9" s="293"/>
      <c r="WLP9" s="293"/>
      <c r="WLQ9" s="293"/>
      <c r="WLR9" s="293"/>
      <c r="WLS9" s="293"/>
      <c r="WLT9" s="293"/>
      <c r="WLU9" s="293"/>
      <c r="WLV9" s="293"/>
      <c r="WLW9" s="293"/>
      <c r="WLX9" s="293"/>
      <c r="WLY9" s="293"/>
      <c r="WLZ9" s="293"/>
      <c r="WMA9" s="293"/>
      <c r="WMB9" s="293"/>
      <c r="WMC9" s="293"/>
      <c r="WMD9" s="293"/>
      <c r="WME9" s="293"/>
      <c r="WMF9" s="293"/>
      <c r="WMG9" s="293"/>
      <c r="WMH9" s="293"/>
      <c r="WMI9" s="293"/>
      <c r="WMJ9" s="293"/>
      <c r="WMK9" s="293"/>
      <c r="WML9" s="293"/>
      <c r="WMM9" s="293"/>
      <c r="WMN9" s="293"/>
      <c r="WMO9" s="293"/>
      <c r="WMP9" s="293"/>
      <c r="WMQ9" s="293"/>
      <c r="WMR9" s="293"/>
      <c r="WMS9" s="293"/>
      <c r="WMT9" s="293"/>
      <c r="WMU9" s="293"/>
      <c r="WMV9" s="293"/>
      <c r="WMW9" s="293"/>
      <c r="WMX9" s="293"/>
      <c r="WMY9" s="293"/>
      <c r="WMZ9" s="293"/>
      <c r="WNA9" s="293"/>
      <c r="WNB9" s="293"/>
      <c r="WNC9" s="293"/>
      <c r="WND9" s="293"/>
      <c r="WNE9" s="293"/>
      <c r="WNF9" s="293"/>
      <c r="WNG9" s="293"/>
      <c r="WNH9" s="293"/>
      <c r="WNI9" s="293"/>
      <c r="WNJ9" s="293"/>
      <c r="WNK9" s="293"/>
      <c r="WNL9" s="293"/>
      <c r="WNM9" s="293"/>
      <c r="WNN9" s="293"/>
      <c r="WNO9" s="293"/>
      <c r="WNP9" s="293"/>
      <c r="WNQ9" s="293"/>
      <c r="WNR9" s="293"/>
      <c r="WNS9" s="293"/>
      <c r="WNT9" s="293"/>
      <c r="WNU9" s="293"/>
      <c r="WNV9" s="293"/>
      <c r="WNW9" s="293"/>
      <c r="WNX9" s="293"/>
      <c r="WNY9" s="293"/>
      <c r="WNZ9" s="293"/>
      <c r="WOA9" s="293"/>
      <c r="WOB9" s="293"/>
      <c r="WOC9" s="293"/>
      <c r="WOD9" s="293"/>
      <c r="WOE9" s="293"/>
      <c r="WOF9" s="293"/>
      <c r="WOG9" s="293"/>
      <c r="WOH9" s="293"/>
      <c r="WOI9" s="293"/>
      <c r="WOJ9" s="293"/>
      <c r="WOK9" s="293"/>
      <c r="WOL9" s="293"/>
      <c r="WOM9" s="293"/>
      <c r="WON9" s="293"/>
      <c r="WOO9" s="293"/>
      <c r="WOP9" s="293"/>
      <c r="WOQ9" s="293"/>
      <c r="WOR9" s="293"/>
      <c r="WOS9" s="293"/>
      <c r="WOT9" s="293"/>
      <c r="WOU9" s="293"/>
      <c r="WOV9" s="293"/>
      <c r="WOW9" s="293"/>
      <c r="WOX9" s="293"/>
      <c r="WOY9" s="293"/>
      <c r="WOZ9" s="293"/>
      <c r="WPA9" s="293"/>
      <c r="WPB9" s="293"/>
      <c r="WPC9" s="293"/>
      <c r="WPD9" s="293"/>
      <c r="WPE9" s="293"/>
      <c r="WPF9" s="293"/>
      <c r="WPG9" s="293"/>
      <c r="WPH9" s="293"/>
      <c r="WPI9" s="293"/>
      <c r="WPJ9" s="293"/>
      <c r="WPK9" s="293"/>
      <c r="WPL9" s="293"/>
      <c r="WPM9" s="293"/>
      <c r="WPN9" s="293"/>
      <c r="WPO9" s="293"/>
      <c r="WPP9" s="293"/>
      <c r="WPQ9" s="293"/>
      <c r="WPR9" s="293"/>
      <c r="WPS9" s="293"/>
      <c r="WPT9" s="293"/>
      <c r="WPU9" s="293"/>
      <c r="WPV9" s="293"/>
      <c r="WPW9" s="293"/>
      <c r="WPX9" s="293"/>
      <c r="WPY9" s="293"/>
      <c r="WPZ9" s="293"/>
      <c r="WQA9" s="293"/>
      <c r="WQB9" s="293"/>
      <c r="WQC9" s="293"/>
      <c r="WQD9" s="293"/>
      <c r="WQE9" s="293"/>
      <c r="WQF9" s="293"/>
      <c r="WQG9" s="293"/>
      <c r="WQH9" s="293"/>
      <c r="WQI9" s="293"/>
      <c r="WQJ9" s="293"/>
      <c r="WQK9" s="293"/>
      <c r="WQL9" s="293"/>
      <c r="WQM9" s="293"/>
      <c r="WQN9" s="293"/>
      <c r="WQO9" s="293"/>
      <c r="WQP9" s="293"/>
      <c r="WQQ9" s="293"/>
      <c r="WQR9" s="293"/>
      <c r="WQS9" s="293"/>
      <c r="WQT9" s="293"/>
      <c r="WQU9" s="293"/>
      <c r="WQV9" s="293"/>
      <c r="WQW9" s="293"/>
      <c r="WQX9" s="293"/>
      <c r="WQY9" s="293"/>
      <c r="WQZ9" s="293"/>
      <c r="WRA9" s="293"/>
      <c r="WRB9" s="293"/>
      <c r="WRC9" s="293"/>
      <c r="WRD9" s="293"/>
      <c r="WRE9" s="293"/>
      <c r="WRF9" s="293"/>
      <c r="WRG9" s="293"/>
      <c r="WRH9" s="293"/>
      <c r="WRI9" s="293"/>
      <c r="WRJ9" s="293"/>
      <c r="WRK9" s="293"/>
      <c r="WRL9" s="293"/>
      <c r="WRM9" s="293"/>
      <c r="WRN9" s="293"/>
      <c r="WRO9" s="293"/>
      <c r="WRP9" s="293"/>
      <c r="WRQ9" s="293"/>
      <c r="WRR9" s="293"/>
      <c r="WRS9" s="293"/>
      <c r="WRT9" s="293"/>
      <c r="WRU9" s="293"/>
      <c r="WRV9" s="293"/>
      <c r="WRW9" s="293"/>
      <c r="WRX9" s="293"/>
      <c r="WRY9" s="293"/>
      <c r="WRZ9" s="293"/>
      <c r="WSA9" s="293"/>
      <c r="WSB9" s="293"/>
      <c r="WSC9" s="293"/>
      <c r="WSD9" s="293"/>
      <c r="WSE9" s="293"/>
      <c r="WSF9" s="293"/>
      <c r="WSG9" s="293"/>
      <c r="WSH9" s="293"/>
      <c r="WSI9" s="293"/>
      <c r="WSJ9" s="293"/>
      <c r="WSK9" s="293"/>
      <c r="WSL9" s="293"/>
      <c r="WSM9" s="293"/>
      <c r="WSN9" s="293"/>
      <c r="WSO9" s="293"/>
      <c r="WSP9" s="293"/>
      <c r="WSQ9" s="293"/>
      <c r="WSR9" s="293"/>
      <c r="WSS9" s="293"/>
      <c r="WST9" s="293"/>
      <c r="WSU9" s="293"/>
      <c r="WSV9" s="293"/>
      <c r="WSW9" s="293"/>
      <c r="WSX9" s="293"/>
      <c r="WSY9" s="293"/>
      <c r="WSZ9" s="293"/>
      <c r="WTA9" s="293"/>
      <c r="WTB9" s="293"/>
      <c r="WTC9" s="293"/>
      <c r="WTD9" s="293"/>
      <c r="WTE9" s="293"/>
      <c r="WTF9" s="293"/>
      <c r="WTG9" s="293"/>
      <c r="WTH9" s="293"/>
      <c r="WTI9" s="293"/>
      <c r="WTJ9" s="293"/>
      <c r="WTK9" s="293"/>
      <c r="WTL9" s="293"/>
      <c r="WTM9" s="293"/>
      <c r="WTN9" s="293"/>
      <c r="WTO9" s="293"/>
      <c r="WTP9" s="293"/>
      <c r="WTQ9" s="293"/>
      <c r="WTR9" s="293"/>
      <c r="WTS9" s="293"/>
      <c r="WTT9" s="293"/>
      <c r="WTU9" s="293"/>
      <c r="WTV9" s="293"/>
      <c r="WTW9" s="293"/>
      <c r="WTX9" s="293"/>
      <c r="WTY9" s="293"/>
      <c r="WTZ9" s="293"/>
      <c r="WUA9" s="293"/>
      <c r="WUB9" s="293"/>
      <c r="WUC9" s="293"/>
      <c r="WUD9" s="293"/>
      <c r="WUE9" s="293"/>
      <c r="WUF9" s="293"/>
      <c r="WUG9" s="293"/>
      <c r="WUH9" s="293"/>
      <c r="WUI9" s="293"/>
      <c r="WUJ9" s="293"/>
      <c r="WUK9" s="293"/>
      <c r="WUL9" s="293"/>
      <c r="WUM9" s="293"/>
      <c r="WUN9" s="293"/>
      <c r="WUO9" s="293"/>
      <c r="WUP9" s="293"/>
      <c r="WUQ9" s="293"/>
      <c r="WUR9" s="293"/>
      <c r="WUS9" s="293"/>
      <c r="WUT9" s="293"/>
      <c r="WUU9" s="293"/>
      <c r="WUV9" s="293"/>
      <c r="WUW9" s="293"/>
      <c r="WUX9" s="293"/>
      <c r="WUY9" s="293"/>
      <c r="WUZ9" s="293"/>
      <c r="WVA9" s="293"/>
      <c r="WVB9" s="293"/>
      <c r="WVC9" s="293"/>
      <c r="WVD9" s="293"/>
      <c r="WVE9" s="293"/>
      <c r="WVF9" s="293"/>
      <c r="WVG9" s="293"/>
      <c r="WVH9" s="293"/>
      <c r="WVI9" s="293"/>
      <c r="WVJ9" s="293"/>
      <c r="WVK9" s="293"/>
      <c r="WVL9" s="293"/>
      <c r="WVM9" s="293"/>
      <c r="WVN9" s="293"/>
      <c r="WVO9" s="293"/>
      <c r="WVP9" s="293"/>
      <c r="WVQ9" s="293"/>
      <c r="WVR9" s="293"/>
      <c r="WVS9" s="293"/>
      <c r="WVT9" s="293"/>
      <c r="WVU9" s="293"/>
      <c r="WVV9" s="293"/>
      <c r="WVW9" s="293"/>
      <c r="WVX9" s="293"/>
      <c r="WVY9" s="293"/>
      <c r="WVZ9" s="293"/>
      <c r="WWA9" s="293"/>
      <c r="WWB9" s="293"/>
      <c r="WWC9" s="293"/>
      <c r="WWD9" s="293"/>
      <c r="WWE9" s="293"/>
      <c r="WWF9" s="293"/>
      <c r="WWG9" s="293"/>
      <c r="WWH9" s="293"/>
      <c r="WWI9" s="293"/>
      <c r="WWJ9" s="293"/>
      <c r="WWK9" s="293"/>
      <c r="WWL9" s="293"/>
      <c r="WWM9" s="293"/>
      <c r="WWN9" s="293"/>
      <c r="WWO9" s="293"/>
      <c r="WWP9" s="293"/>
      <c r="WWQ9" s="293"/>
      <c r="WWR9" s="293"/>
      <c r="WWS9" s="293"/>
      <c r="WWT9" s="293"/>
      <c r="WWU9" s="293"/>
      <c r="WWV9" s="293"/>
      <c r="WWW9" s="293"/>
      <c r="WWX9" s="293"/>
      <c r="WWY9" s="293"/>
      <c r="WWZ9" s="293"/>
      <c r="WXA9" s="293"/>
      <c r="WXB9" s="293"/>
      <c r="WXC9" s="293"/>
      <c r="WXD9" s="293"/>
      <c r="WXE9" s="293"/>
      <c r="WXF9" s="293"/>
      <c r="WXG9" s="293"/>
      <c r="WXH9" s="293"/>
      <c r="WXI9" s="293"/>
      <c r="WXJ9" s="293"/>
      <c r="WXK9" s="293"/>
      <c r="WXL9" s="293"/>
      <c r="WXM9" s="293"/>
      <c r="WXN9" s="293"/>
      <c r="WXO9" s="293"/>
      <c r="WXP9" s="293"/>
      <c r="WXQ9" s="293"/>
      <c r="WXR9" s="293"/>
      <c r="WXS9" s="293"/>
      <c r="WXT9" s="293"/>
      <c r="WXU9" s="293"/>
      <c r="WXV9" s="293"/>
      <c r="WXW9" s="293"/>
      <c r="WXX9" s="293"/>
      <c r="WXY9" s="293"/>
      <c r="WXZ9" s="293"/>
      <c r="WYA9" s="293"/>
      <c r="WYB9" s="293"/>
      <c r="WYC9" s="293"/>
      <c r="WYD9" s="293"/>
      <c r="WYE9" s="293"/>
      <c r="WYF9" s="293"/>
      <c r="WYG9" s="293"/>
      <c r="WYH9" s="293"/>
      <c r="WYI9" s="293"/>
      <c r="WYJ9" s="293"/>
      <c r="WYK9" s="293"/>
      <c r="WYL9" s="293"/>
      <c r="WYM9" s="293"/>
      <c r="WYN9" s="293"/>
      <c r="WYO9" s="293"/>
      <c r="WYP9" s="293"/>
      <c r="WYQ9" s="293"/>
      <c r="WYR9" s="293"/>
      <c r="WYS9" s="293"/>
      <c r="WYT9" s="293"/>
      <c r="WYU9" s="293"/>
      <c r="WYV9" s="293"/>
      <c r="WYW9" s="293"/>
      <c r="WYX9" s="293"/>
      <c r="WYY9" s="293"/>
      <c r="WYZ9" s="293"/>
      <c r="WZA9" s="293"/>
      <c r="WZB9" s="293"/>
      <c r="WZC9" s="293"/>
      <c r="WZD9" s="293"/>
      <c r="WZE9" s="293"/>
      <c r="WZF9" s="293"/>
      <c r="WZG9" s="293"/>
      <c r="WZH9" s="293"/>
      <c r="WZI9" s="293"/>
      <c r="WZJ9" s="293"/>
      <c r="WZK9" s="293"/>
      <c r="WZL9" s="293"/>
      <c r="WZM9" s="293"/>
      <c r="WZN9" s="293"/>
      <c r="WZO9" s="293"/>
      <c r="WZP9" s="293"/>
      <c r="WZQ9" s="293"/>
      <c r="WZR9" s="293"/>
      <c r="WZS9" s="293"/>
      <c r="WZT9" s="293"/>
      <c r="WZU9" s="293"/>
      <c r="WZV9" s="293"/>
      <c r="WZW9" s="293"/>
      <c r="WZX9" s="293"/>
      <c r="WZY9" s="293"/>
      <c r="WZZ9" s="293"/>
      <c r="XAA9" s="293"/>
      <c r="XAB9" s="293"/>
      <c r="XAC9" s="293"/>
      <c r="XAD9" s="293"/>
      <c r="XAE9" s="293"/>
      <c r="XAF9" s="293"/>
      <c r="XAG9" s="293"/>
      <c r="XAH9" s="293"/>
      <c r="XAI9" s="293"/>
      <c r="XAJ9" s="293"/>
      <c r="XAK9" s="293"/>
      <c r="XAL9" s="293"/>
      <c r="XAM9" s="293"/>
      <c r="XAN9" s="293"/>
      <c r="XAO9" s="293"/>
      <c r="XAP9" s="293"/>
      <c r="XAQ9" s="293"/>
      <c r="XAR9" s="293"/>
      <c r="XAS9" s="293"/>
      <c r="XAT9" s="293"/>
      <c r="XAU9" s="293"/>
      <c r="XAV9" s="293"/>
      <c r="XAW9" s="293"/>
      <c r="XAX9" s="293"/>
      <c r="XAY9" s="293"/>
      <c r="XAZ9" s="293"/>
      <c r="XBA9" s="293"/>
      <c r="XBB9" s="293"/>
      <c r="XBC9" s="293"/>
      <c r="XBD9" s="293"/>
      <c r="XBE9" s="293"/>
      <c r="XBF9" s="293"/>
      <c r="XBG9" s="293"/>
      <c r="XBH9" s="293"/>
      <c r="XBI9" s="293"/>
      <c r="XBJ9" s="293"/>
      <c r="XBK9" s="293"/>
      <c r="XBL9" s="293"/>
      <c r="XBM9" s="293"/>
      <c r="XBN9" s="293"/>
      <c r="XBO9" s="293"/>
      <c r="XBP9" s="293"/>
      <c r="XBQ9" s="293"/>
      <c r="XBR9" s="293"/>
      <c r="XBS9" s="293"/>
      <c r="XBT9" s="293"/>
      <c r="XBU9" s="293"/>
      <c r="XBV9" s="293"/>
      <c r="XBW9" s="293"/>
      <c r="XBX9" s="293"/>
      <c r="XBY9" s="293"/>
      <c r="XBZ9" s="293"/>
      <c r="XCA9" s="293"/>
      <c r="XCB9" s="293"/>
      <c r="XCC9" s="293"/>
      <c r="XCD9" s="293"/>
      <c r="XCE9" s="293"/>
      <c r="XCF9" s="293"/>
      <c r="XCG9" s="293"/>
      <c r="XCH9" s="293"/>
      <c r="XCI9" s="293"/>
      <c r="XCJ9" s="293"/>
      <c r="XCK9" s="293"/>
      <c r="XCL9" s="293"/>
      <c r="XCM9" s="293"/>
      <c r="XCN9" s="293"/>
      <c r="XCO9" s="293"/>
      <c r="XCP9" s="293"/>
      <c r="XCQ9" s="293"/>
      <c r="XCR9" s="293"/>
      <c r="XCS9" s="293"/>
      <c r="XCT9" s="293"/>
      <c r="XCU9" s="293"/>
      <c r="XCV9" s="293"/>
      <c r="XCW9" s="293"/>
      <c r="XCX9" s="293"/>
      <c r="XCY9" s="293"/>
      <c r="XCZ9" s="293"/>
      <c r="XDA9" s="293"/>
      <c r="XDB9" s="293"/>
      <c r="XDC9" s="293"/>
      <c r="XDD9" s="293"/>
      <c r="XDE9" s="293"/>
      <c r="XDF9" s="293"/>
      <c r="XDG9" s="293"/>
      <c r="XDH9" s="293"/>
      <c r="XDI9" s="293"/>
      <c r="XDJ9" s="293"/>
      <c r="XDK9" s="293"/>
      <c r="XDL9" s="293"/>
      <c r="XDM9" s="293"/>
      <c r="XDN9" s="293"/>
      <c r="XDO9" s="293"/>
      <c r="XDP9" s="293"/>
      <c r="XDQ9" s="293"/>
      <c r="XDR9" s="293"/>
      <c r="XDS9" s="293"/>
      <c r="XDT9" s="293"/>
      <c r="XDU9" s="293"/>
      <c r="XDV9" s="293"/>
      <c r="XDW9" s="293"/>
      <c r="XDX9" s="293"/>
      <c r="XDY9" s="293"/>
      <c r="XDZ9" s="293"/>
      <c r="XEA9" s="293"/>
      <c r="XEB9" s="293"/>
      <c r="XEC9" s="293"/>
      <c r="XED9" s="293"/>
      <c r="XEE9" s="293"/>
      <c r="XEF9" s="293"/>
      <c r="XEG9" s="293"/>
      <c r="XEH9" s="293"/>
      <c r="XEI9" s="293"/>
      <c r="XEJ9" s="293"/>
      <c r="XEK9" s="293"/>
      <c r="XEL9" s="293"/>
      <c r="XEM9" s="293"/>
      <c r="XEN9" s="293"/>
      <c r="XEO9" s="293"/>
      <c r="XEP9" s="293"/>
      <c r="XEQ9" s="293"/>
      <c r="XER9" s="293"/>
      <c r="XES9" s="293"/>
      <c r="XET9" s="293"/>
      <c r="XEU9" s="293"/>
      <c r="XEV9" s="293"/>
      <c r="XEW9" s="293"/>
      <c r="XEX9" s="293"/>
      <c r="XEY9" s="293"/>
      <c r="XEZ9" s="293"/>
    </row>
    <row r="10" s="247" customFormat="1" ht="44" customHeight="1" outlineLevel="1" spans="1:16380">
      <c r="A10" s="35">
        <f>+IF(D10="","",COUNTA($D$7:D10))</f>
        <v>4</v>
      </c>
      <c r="B10" s="270" t="s">
        <v>193</v>
      </c>
      <c r="C10" s="36" t="s">
        <v>194</v>
      </c>
      <c r="D10" s="35" t="s">
        <v>66</v>
      </c>
      <c r="E10" s="35">
        <v>37.19</v>
      </c>
      <c r="F10" s="59">
        <f>F9</f>
        <v>165</v>
      </c>
      <c r="G10" s="59">
        <f>H10+H10*I10</f>
        <v>945</v>
      </c>
      <c r="H10" s="267">
        <f>+(275+275*0.1*25+13*25)*0+900</f>
        <v>900</v>
      </c>
      <c r="I10" s="54">
        <v>0.05</v>
      </c>
      <c r="J10" s="59">
        <f>J9</f>
        <v>135</v>
      </c>
      <c r="K10" s="218">
        <f>(F10+G10+J10)*$K$5</f>
        <v>74.7</v>
      </c>
      <c r="L10" s="218">
        <f>(F10+G10+J10+K10)*$L$5</f>
        <v>118.773</v>
      </c>
      <c r="M10" s="286">
        <f>F10+G10+J10+K10+L10</f>
        <v>1438.473</v>
      </c>
      <c r="N10" s="43">
        <f>E10*M10</f>
        <v>53496.81087</v>
      </c>
      <c r="O10" s="218" t="s">
        <v>190</v>
      </c>
      <c r="P10" s="287"/>
      <c r="Q10" s="245"/>
      <c r="R10" s="245"/>
      <c r="S10" s="245"/>
      <c r="T10" s="245"/>
      <c r="U10" s="245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</row>
    <row r="11" s="249" customFormat="1" ht="37" customHeight="1" spans="1:16380">
      <c r="A11" s="235" t="str">
        <f>+IF(D11="","",COUNTA($D$7:D11))</f>
        <v/>
      </c>
      <c r="B11" s="271"/>
      <c r="C11" s="272" t="s">
        <v>41</v>
      </c>
      <c r="D11" s="271"/>
      <c r="E11" s="273"/>
      <c r="F11" s="273"/>
      <c r="G11" s="273"/>
      <c r="H11" s="273"/>
      <c r="I11" s="289"/>
      <c r="J11" s="273"/>
      <c r="K11" s="273"/>
      <c r="L11" s="273"/>
      <c r="M11" s="273"/>
      <c r="N11" s="290">
        <f>SUM(N6:N10)</f>
        <v>57455.858294</v>
      </c>
      <c r="O11" s="273"/>
      <c r="P11" s="291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  <c r="GB11" s="294"/>
      <c r="GC11" s="294"/>
      <c r="GD11" s="294"/>
      <c r="GE11" s="294"/>
      <c r="GF11" s="294"/>
      <c r="GG11" s="294"/>
      <c r="GH11" s="294"/>
      <c r="GI11" s="294"/>
      <c r="GJ11" s="294"/>
      <c r="GK11" s="294"/>
      <c r="GL11" s="294"/>
      <c r="GM11" s="294"/>
      <c r="GN11" s="294"/>
      <c r="GO11" s="294"/>
      <c r="GP11" s="294"/>
      <c r="GQ11" s="294"/>
      <c r="GR11" s="294"/>
      <c r="GS11" s="294"/>
      <c r="GT11" s="294"/>
      <c r="GU11" s="294"/>
      <c r="GV11" s="294"/>
      <c r="GW11" s="294"/>
      <c r="GX11" s="294"/>
      <c r="GY11" s="294"/>
      <c r="GZ11" s="294"/>
      <c r="HA11" s="294"/>
      <c r="HB11" s="294"/>
      <c r="HC11" s="294"/>
      <c r="HD11" s="294"/>
      <c r="HE11" s="294"/>
      <c r="HF11" s="294"/>
      <c r="HG11" s="294"/>
      <c r="HH11" s="294"/>
      <c r="HI11" s="294"/>
      <c r="HJ11" s="294"/>
      <c r="HK11" s="294"/>
      <c r="HL11" s="294"/>
      <c r="HM11" s="294"/>
      <c r="HN11" s="294"/>
      <c r="HO11" s="294"/>
      <c r="HP11" s="294"/>
      <c r="HQ11" s="294"/>
      <c r="HR11" s="294"/>
      <c r="HS11" s="294"/>
      <c r="HT11" s="294"/>
      <c r="HU11" s="294"/>
      <c r="HV11" s="294"/>
      <c r="HW11" s="294"/>
      <c r="HX11" s="294"/>
      <c r="HY11" s="294"/>
      <c r="HZ11" s="294"/>
      <c r="IA11" s="294"/>
      <c r="IB11" s="294"/>
      <c r="IC11" s="294"/>
      <c r="ID11" s="294"/>
      <c r="IE11" s="294"/>
      <c r="IF11" s="294"/>
      <c r="IG11" s="294"/>
      <c r="IH11" s="294"/>
      <c r="II11" s="294"/>
      <c r="IJ11" s="294"/>
      <c r="IK11" s="294"/>
      <c r="IL11" s="294"/>
      <c r="IM11" s="294"/>
      <c r="IN11" s="294"/>
      <c r="IO11" s="294"/>
      <c r="IP11" s="294"/>
      <c r="IQ11" s="294"/>
      <c r="IR11" s="294"/>
      <c r="IS11" s="294"/>
      <c r="IT11" s="294"/>
      <c r="IU11" s="294"/>
      <c r="IV11" s="294"/>
      <c r="IW11" s="294"/>
      <c r="IX11" s="294"/>
      <c r="IY11" s="294"/>
      <c r="IZ11" s="294"/>
      <c r="JA11" s="294"/>
      <c r="JB11" s="294"/>
      <c r="JC11" s="294"/>
      <c r="JD11" s="294"/>
      <c r="JE11" s="294"/>
      <c r="JF11" s="294"/>
      <c r="JG11" s="294"/>
      <c r="JH11" s="294"/>
      <c r="JI11" s="294"/>
      <c r="JJ11" s="294"/>
      <c r="JK11" s="294"/>
      <c r="JL11" s="294"/>
      <c r="JM11" s="294"/>
      <c r="JN11" s="294"/>
      <c r="JO11" s="294"/>
      <c r="JP11" s="294"/>
      <c r="JQ11" s="294"/>
      <c r="JR11" s="294"/>
      <c r="JS11" s="294"/>
      <c r="JT11" s="294"/>
      <c r="JU11" s="294"/>
      <c r="JV11" s="294"/>
      <c r="JW11" s="294"/>
      <c r="JX11" s="294"/>
      <c r="JY11" s="294"/>
      <c r="JZ11" s="294"/>
      <c r="KA11" s="294"/>
      <c r="KB11" s="294"/>
      <c r="KC11" s="294"/>
      <c r="KD11" s="294"/>
      <c r="KE11" s="294"/>
      <c r="KF11" s="294"/>
      <c r="KG11" s="294"/>
      <c r="KH11" s="294"/>
      <c r="KI11" s="294"/>
      <c r="KJ11" s="294"/>
      <c r="KK11" s="294"/>
      <c r="KL11" s="294"/>
      <c r="KM11" s="294"/>
      <c r="KN11" s="294"/>
      <c r="KO11" s="294"/>
      <c r="KP11" s="294"/>
      <c r="KQ11" s="294"/>
      <c r="KR11" s="294"/>
      <c r="KS11" s="294"/>
      <c r="KT11" s="294"/>
      <c r="KU11" s="294"/>
      <c r="KV11" s="294"/>
      <c r="KW11" s="294"/>
      <c r="KX11" s="294"/>
      <c r="KY11" s="294"/>
      <c r="KZ11" s="294"/>
      <c r="LA11" s="294"/>
      <c r="LB11" s="294"/>
      <c r="LC11" s="294"/>
      <c r="LD11" s="294"/>
      <c r="LE11" s="294"/>
      <c r="LF11" s="294"/>
      <c r="LG11" s="294"/>
      <c r="LH11" s="294"/>
      <c r="LI11" s="294"/>
      <c r="LJ11" s="294"/>
      <c r="LK11" s="294"/>
      <c r="LL11" s="294"/>
      <c r="LM11" s="294"/>
      <c r="LN11" s="294"/>
      <c r="LO11" s="294"/>
      <c r="LP11" s="294"/>
      <c r="LQ11" s="294"/>
      <c r="LR11" s="294"/>
      <c r="LS11" s="294"/>
      <c r="LT11" s="294"/>
      <c r="LU11" s="294"/>
      <c r="LV11" s="294"/>
      <c r="LW11" s="294"/>
      <c r="LX11" s="294"/>
      <c r="LY11" s="294"/>
      <c r="LZ11" s="294"/>
      <c r="MA11" s="294"/>
      <c r="MB11" s="294"/>
      <c r="MC11" s="294"/>
      <c r="MD11" s="294"/>
      <c r="ME11" s="294"/>
      <c r="MF11" s="294"/>
      <c r="MG11" s="294"/>
      <c r="MH11" s="294"/>
      <c r="MI11" s="294"/>
      <c r="MJ11" s="294"/>
      <c r="MK11" s="294"/>
      <c r="ML11" s="294"/>
      <c r="MM11" s="294"/>
      <c r="MN11" s="294"/>
      <c r="MO11" s="294"/>
      <c r="MP11" s="294"/>
      <c r="MQ11" s="294"/>
      <c r="MR11" s="294"/>
      <c r="MS11" s="294"/>
      <c r="MT11" s="294"/>
      <c r="MU11" s="294"/>
      <c r="MV11" s="294"/>
      <c r="MW11" s="294"/>
      <c r="MX11" s="294"/>
      <c r="MY11" s="294"/>
      <c r="MZ11" s="294"/>
      <c r="NA11" s="294"/>
      <c r="NB11" s="294"/>
      <c r="NC11" s="294"/>
      <c r="ND11" s="294"/>
      <c r="NE11" s="294"/>
      <c r="NF11" s="294"/>
      <c r="NG11" s="294"/>
      <c r="NH11" s="294"/>
      <c r="NI11" s="294"/>
      <c r="NJ11" s="294"/>
      <c r="NK11" s="294"/>
      <c r="NL11" s="294"/>
      <c r="NM11" s="294"/>
      <c r="NN11" s="294"/>
      <c r="NO11" s="294"/>
      <c r="NP11" s="294"/>
      <c r="NQ11" s="294"/>
      <c r="NR11" s="294"/>
      <c r="NS11" s="294"/>
      <c r="NT11" s="294"/>
      <c r="NU11" s="294"/>
      <c r="NV11" s="294"/>
      <c r="NW11" s="294"/>
      <c r="NX11" s="294"/>
      <c r="NY11" s="294"/>
      <c r="NZ11" s="294"/>
      <c r="OA11" s="294"/>
      <c r="OB11" s="294"/>
      <c r="OC11" s="294"/>
      <c r="OD11" s="294"/>
      <c r="OE11" s="294"/>
      <c r="OF11" s="294"/>
      <c r="OG11" s="294"/>
      <c r="OH11" s="294"/>
      <c r="OI11" s="294"/>
      <c r="OJ11" s="294"/>
      <c r="OK11" s="294"/>
      <c r="OL11" s="294"/>
      <c r="OM11" s="294"/>
      <c r="ON11" s="294"/>
      <c r="OO11" s="294"/>
      <c r="OP11" s="294"/>
      <c r="OQ11" s="294"/>
      <c r="OR11" s="294"/>
      <c r="OS11" s="294"/>
      <c r="OT11" s="294"/>
      <c r="OU11" s="294"/>
      <c r="OV11" s="294"/>
      <c r="OW11" s="294"/>
      <c r="OX11" s="294"/>
      <c r="OY11" s="294"/>
      <c r="OZ11" s="294"/>
      <c r="PA11" s="294"/>
      <c r="PB11" s="294"/>
      <c r="PC11" s="294"/>
      <c r="PD11" s="294"/>
      <c r="PE11" s="294"/>
      <c r="PF11" s="294"/>
      <c r="PG11" s="294"/>
      <c r="PH11" s="294"/>
      <c r="PI11" s="294"/>
      <c r="PJ11" s="294"/>
      <c r="PK11" s="294"/>
      <c r="PL11" s="294"/>
      <c r="PM11" s="294"/>
      <c r="PN11" s="294"/>
      <c r="PO11" s="294"/>
      <c r="PP11" s="294"/>
      <c r="PQ11" s="294"/>
      <c r="PR11" s="294"/>
      <c r="PS11" s="294"/>
      <c r="PT11" s="294"/>
      <c r="PU11" s="294"/>
      <c r="PV11" s="294"/>
      <c r="PW11" s="294"/>
      <c r="PX11" s="294"/>
      <c r="PY11" s="294"/>
      <c r="PZ11" s="294"/>
      <c r="QA11" s="294"/>
      <c r="QB11" s="294"/>
      <c r="QC11" s="294"/>
      <c r="QD11" s="294"/>
      <c r="QE11" s="294"/>
      <c r="QF11" s="294"/>
      <c r="QG11" s="294"/>
      <c r="QH11" s="294"/>
      <c r="QI11" s="294"/>
      <c r="QJ11" s="294"/>
      <c r="QK11" s="294"/>
      <c r="QL11" s="294"/>
      <c r="QM11" s="294"/>
      <c r="QN11" s="294"/>
      <c r="QO11" s="294"/>
      <c r="QP11" s="294"/>
      <c r="QQ11" s="294"/>
      <c r="QR11" s="294"/>
      <c r="QS11" s="294"/>
      <c r="QT11" s="294"/>
      <c r="QU11" s="294"/>
      <c r="QV11" s="294"/>
      <c r="QW11" s="294"/>
      <c r="QX11" s="294"/>
      <c r="QY11" s="294"/>
      <c r="QZ11" s="294"/>
      <c r="RA11" s="294"/>
      <c r="RB11" s="294"/>
      <c r="RC11" s="294"/>
      <c r="RD11" s="294"/>
      <c r="RE11" s="294"/>
      <c r="RF11" s="294"/>
      <c r="RG11" s="294"/>
      <c r="RH11" s="294"/>
      <c r="RI11" s="294"/>
      <c r="RJ11" s="294"/>
      <c r="RK11" s="294"/>
      <c r="RL11" s="294"/>
      <c r="RM11" s="294"/>
      <c r="RN11" s="294"/>
      <c r="RO11" s="294"/>
      <c r="RP11" s="294"/>
      <c r="RQ11" s="294"/>
      <c r="RR11" s="294"/>
      <c r="RS11" s="294"/>
      <c r="RT11" s="294"/>
      <c r="RU11" s="294"/>
      <c r="RV11" s="294"/>
      <c r="RW11" s="294"/>
      <c r="RX11" s="294"/>
      <c r="RY11" s="294"/>
      <c r="RZ11" s="294"/>
      <c r="SA11" s="294"/>
      <c r="SB11" s="294"/>
      <c r="SC11" s="294"/>
      <c r="SD11" s="294"/>
      <c r="SE11" s="294"/>
      <c r="SF11" s="294"/>
      <c r="SG11" s="294"/>
      <c r="SH11" s="294"/>
      <c r="SI11" s="294"/>
      <c r="SJ11" s="294"/>
      <c r="SK11" s="294"/>
      <c r="SL11" s="294"/>
      <c r="SM11" s="294"/>
      <c r="SN11" s="294"/>
      <c r="SO11" s="294"/>
      <c r="SP11" s="294"/>
      <c r="SQ11" s="294"/>
      <c r="SR11" s="294"/>
      <c r="SS11" s="294"/>
      <c r="ST11" s="294"/>
      <c r="SU11" s="294"/>
      <c r="SV11" s="294"/>
      <c r="SW11" s="294"/>
      <c r="SX11" s="294"/>
      <c r="SY11" s="294"/>
      <c r="SZ11" s="294"/>
      <c r="TA11" s="294"/>
      <c r="TB11" s="294"/>
      <c r="TC11" s="294"/>
      <c r="TD11" s="294"/>
      <c r="TE11" s="294"/>
      <c r="TF11" s="294"/>
      <c r="TG11" s="294"/>
      <c r="TH11" s="294"/>
      <c r="TI11" s="294"/>
      <c r="TJ11" s="294"/>
      <c r="TK11" s="294"/>
      <c r="TL11" s="294"/>
      <c r="TM11" s="294"/>
      <c r="TN11" s="294"/>
      <c r="TO11" s="294"/>
      <c r="TP11" s="294"/>
      <c r="TQ11" s="294"/>
      <c r="TR11" s="294"/>
      <c r="TS11" s="294"/>
      <c r="TT11" s="294"/>
      <c r="TU11" s="294"/>
      <c r="TV11" s="294"/>
      <c r="TW11" s="294"/>
      <c r="TX11" s="294"/>
      <c r="TY11" s="294"/>
      <c r="TZ11" s="294"/>
      <c r="UA11" s="294"/>
      <c r="UB11" s="294"/>
      <c r="UC11" s="294"/>
      <c r="UD11" s="294"/>
      <c r="UE11" s="294"/>
      <c r="UF11" s="294"/>
      <c r="UG11" s="294"/>
      <c r="UH11" s="294"/>
      <c r="UI11" s="294"/>
      <c r="UJ11" s="294"/>
      <c r="UK11" s="294"/>
      <c r="UL11" s="294"/>
      <c r="UM11" s="294"/>
      <c r="UN11" s="294"/>
      <c r="UO11" s="294"/>
      <c r="UP11" s="294"/>
      <c r="UQ11" s="294"/>
      <c r="UR11" s="294"/>
      <c r="US11" s="294"/>
      <c r="UT11" s="294"/>
      <c r="UU11" s="294"/>
      <c r="UV11" s="294"/>
      <c r="UW11" s="294"/>
      <c r="UX11" s="294"/>
      <c r="UY11" s="294"/>
      <c r="UZ11" s="294"/>
      <c r="VA11" s="294"/>
      <c r="VB11" s="294"/>
      <c r="VC11" s="294"/>
      <c r="VD11" s="294"/>
      <c r="VE11" s="294"/>
      <c r="VF11" s="294"/>
      <c r="VG11" s="294"/>
      <c r="VH11" s="294"/>
      <c r="VI11" s="294"/>
      <c r="VJ11" s="294"/>
      <c r="VK11" s="294"/>
      <c r="VL11" s="294"/>
      <c r="VM11" s="294"/>
      <c r="VN11" s="294"/>
      <c r="VO11" s="294"/>
      <c r="VP11" s="294"/>
      <c r="VQ11" s="294"/>
      <c r="VR11" s="294"/>
      <c r="VS11" s="294"/>
      <c r="VT11" s="294"/>
      <c r="VU11" s="294"/>
      <c r="VV11" s="294"/>
      <c r="VW11" s="294"/>
      <c r="VX11" s="294"/>
      <c r="VY11" s="294"/>
      <c r="VZ11" s="294"/>
      <c r="WA11" s="294"/>
      <c r="WB11" s="294"/>
      <c r="WC11" s="294"/>
      <c r="WD11" s="294"/>
      <c r="WE11" s="294"/>
      <c r="WF11" s="294"/>
      <c r="WG11" s="294"/>
      <c r="WH11" s="294"/>
      <c r="WI11" s="294"/>
      <c r="WJ11" s="294"/>
      <c r="WK11" s="294"/>
      <c r="WL11" s="294"/>
      <c r="WM11" s="294"/>
      <c r="WN11" s="294"/>
      <c r="WO11" s="294"/>
      <c r="WP11" s="294"/>
      <c r="WQ11" s="294"/>
      <c r="WR11" s="294"/>
      <c r="WS11" s="294"/>
      <c r="WT11" s="294"/>
      <c r="WU11" s="294"/>
      <c r="WV11" s="294"/>
      <c r="WW11" s="294"/>
      <c r="WX11" s="294"/>
      <c r="WY11" s="294"/>
      <c r="WZ11" s="294"/>
      <c r="XA11" s="294"/>
      <c r="XB11" s="294"/>
      <c r="XC11" s="294"/>
      <c r="XD11" s="294"/>
      <c r="XE11" s="294"/>
      <c r="XF11" s="294"/>
      <c r="XG11" s="294"/>
      <c r="XH11" s="294"/>
      <c r="XI11" s="294"/>
      <c r="XJ11" s="294"/>
      <c r="XK11" s="294"/>
      <c r="XL11" s="294"/>
      <c r="XM11" s="294"/>
      <c r="XN11" s="294"/>
      <c r="XO11" s="294"/>
      <c r="XP11" s="294"/>
      <c r="XQ11" s="294"/>
      <c r="XR11" s="294"/>
      <c r="XS11" s="294"/>
      <c r="XT11" s="294"/>
      <c r="XU11" s="294"/>
      <c r="XV11" s="294"/>
      <c r="XW11" s="294"/>
      <c r="XX11" s="294"/>
      <c r="XY11" s="294"/>
      <c r="XZ11" s="294"/>
      <c r="YA11" s="294"/>
      <c r="YB11" s="294"/>
      <c r="YC11" s="294"/>
      <c r="YD11" s="294"/>
      <c r="YE11" s="294"/>
      <c r="YF11" s="294"/>
      <c r="YG11" s="294"/>
      <c r="YH11" s="294"/>
      <c r="YI11" s="294"/>
      <c r="YJ11" s="294"/>
      <c r="YK11" s="294"/>
      <c r="YL11" s="294"/>
      <c r="YM11" s="294"/>
      <c r="YN11" s="294"/>
      <c r="YO11" s="294"/>
      <c r="YP11" s="294"/>
      <c r="YQ11" s="294"/>
      <c r="YR11" s="294"/>
      <c r="YS11" s="294"/>
      <c r="YT11" s="294"/>
      <c r="YU11" s="294"/>
      <c r="YV11" s="294"/>
      <c r="YW11" s="294"/>
      <c r="YX11" s="294"/>
      <c r="YY11" s="294"/>
      <c r="YZ11" s="294"/>
      <c r="ZA11" s="294"/>
      <c r="ZB11" s="294"/>
      <c r="ZC11" s="294"/>
      <c r="ZD11" s="294"/>
      <c r="ZE11" s="294"/>
      <c r="ZF11" s="294"/>
      <c r="ZG11" s="294"/>
      <c r="ZH11" s="294"/>
      <c r="ZI11" s="294"/>
      <c r="ZJ11" s="294"/>
      <c r="ZK11" s="294"/>
      <c r="ZL11" s="294"/>
      <c r="ZM11" s="294"/>
      <c r="ZN11" s="294"/>
      <c r="ZO11" s="294"/>
      <c r="ZP11" s="294"/>
      <c r="ZQ11" s="294"/>
      <c r="ZR11" s="294"/>
      <c r="ZS11" s="294"/>
      <c r="ZT11" s="294"/>
      <c r="ZU11" s="294"/>
      <c r="ZV11" s="294"/>
      <c r="ZW11" s="294"/>
      <c r="ZX11" s="294"/>
      <c r="ZY11" s="294"/>
      <c r="ZZ11" s="294"/>
      <c r="AAA11" s="294"/>
      <c r="AAB11" s="294"/>
      <c r="AAC11" s="294"/>
      <c r="AAD11" s="294"/>
      <c r="AAE11" s="294"/>
      <c r="AAF11" s="294"/>
      <c r="AAG11" s="294"/>
      <c r="AAH11" s="294"/>
      <c r="AAI11" s="294"/>
      <c r="AAJ11" s="294"/>
      <c r="AAK11" s="294"/>
      <c r="AAL11" s="294"/>
      <c r="AAM11" s="294"/>
      <c r="AAN11" s="294"/>
      <c r="AAO11" s="294"/>
      <c r="AAP11" s="294"/>
      <c r="AAQ11" s="294"/>
      <c r="AAR11" s="294"/>
      <c r="AAS11" s="294"/>
      <c r="AAT11" s="294"/>
      <c r="AAU11" s="294"/>
      <c r="AAV11" s="294"/>
      <c r="AAW11" s="294"/>
      <c r="AAX11" s="294"/>
      <c r="AAY11" s="294"/>
      <c r="AAZ11" s="294"/>
      <c r="ABA11" s="294"/>
      <c r="ABB11" s="294"/>
      <c r="ABC11" s="294"/>
      <c r="ABD11" s="294"/>
      <c r="ABE11" s="294"/>
      <c r="ABF11" s="294"/>
      <c r="ABG11" s="294"/>
      <c r="ABH11" s="294"/>
      <c r="ABI11" s="294"/>
      <c r="ABJ11" s="294"/>
      <c r="ABK11" s="294"/>
      <c r="ABL11" s="294"/>
      <c r="ABM11" s="294"/>
      <c r="ABN11" s="294"/>
      <c r="ABO11" s="294"/>
      <c r="ABP11" s="294"/>
      <c r="ABQ11" s="294"/>
      <c r="ABR11" s="294"/>
      <c r="ABS11" s="294"/>
      <c r="ABT11" s="294"/>
      <c r="ABU11" s="294"/>
      <c r="ABV11" s="294"/>
      <c r="ABW11" s="294"/>
      <c r="ABX11" s="294"/>
      <c r="ABY11" s="294"/>
      <c r="ABZ11" s="294"/>
      <c r="ACA11" s="294"/>
      <c r="ACB11" s="294"/>
      <c r="ACC11" s="294"/>
      <c r="ACD11" s="294"/>
      <c r="ACE11" s="294"/>
      <c r="ACF11" s="294"/>
      <c r="ACG11" s="294"/>
      <c r="ACH11" s="294"/>
      <c r="ACI11" s="294"/>
      <c r="ACJ11" s="294"/>
      <c r="ACK11" s="294"/>
      <c r="ACL11" s="294"/>
      <c r="ACM11" s="294"/>
      <c r="ACN11" s="294"/>
      <c r="ACO11" s="294"/>
      <c r="ACP11" s="294"/>
      <c r="ACQ11" s="294"/>
      <c r="ACR11" s="294"/>
      <c r="ACS11" s="294"/>
      <c r="ACT11" s="294"/>
      <c r="ACU11" s="294"/>
      <c r="ACV11" s="294"/>
      <c r="ACW11" s="294"/>
      <c r="ACX11" s="294"/>
      <c r="ACY11" s="294"/>
      <c r="ACZ11" s="294"/>
      <c r="ADA11" s="294"/>
      <c r="ADB11" s="294"/>
      <c r="ADC11" s="294"/>
      <c r="ADD11" s="294"/>
      <c r="ADE11" s="294"/>
      <c r="ADF11" s="294"/>
      <c r="ADG11" s="294"/>
      <c r="ADH11" s="294"/>
      <c r="ADI11" s="294"/>
      <c r="ADJ11" s="294"/>
      <c r="ADK11" s="294"/>
      <c r="ADL11" s="294"/>
      <c r="ADM11" s="294"/>
      <c r="ADN11" s="294"/>
      <c r="ADO11" s="294"/>
      <c r="ADP11" s="294"/>
      <c r="ADQ11" s="294"/>
      <c r="ADR11" s="294"/>
      <c r="ADS11" s="294"/>
      <c r="ADT11" s="294"/>
      <c r="ADU11" s="294"/>
      <c r="ADV11" s="294"/>
      <c r="ADW11" s="294"/>
      <c r="ADX11" s="294"/>
      <c r="ADY11" s="294"/>
      <c r="ADZ11" s="294"/>
      <c r="AEA11" s="294"/>
      <c r="AEB11" s="294"/>
      <c r="AEC11" s="294"/>
      <c r="AED11" s="294"/>
      <c r="AEE11" s="294"/>
      <c r="AEF11" s="294"/>
      <c r="AEG11" s="294"/>
      <c r="AEH11" s="294"/>
      <c r="AEI11" s="294"/>
      <c r="AEJ11" s="294"/>
      <c r="AEK11" s="294"/>
      <c r="AEL11" s="294"/>
      <c r="AEM11" s="294"/>
      <c r="AEN11" s="294"/>
      <c r="AEO11" s="294"/>
      <c r="AEP11" s="294"/>
      <c r="AEQ11" s="294"/>
      <c r="AER11" s="294"/>
      <c r="AES11" s="294"/>
      <c r="AET11" s="294"/>
      <c r="AEU11" s="294"/>
      <c r="AEV11" s="294"/>
      <c r="AEW11" s="294"/>
      <c r="AEX11" s="294"/>
      <c r="AEY11" s="294"/>
      <c r="AEZ11" s="294"/>
      <c r="AFA11" s="294"/>
      <c r="AFB11" s="294"/>
      <c r="AFC11" s="294"/>
      <c r="AFD11" s="294"/>
      <c r="AFE11" s="294"/>
      <c r="AFF11" s="294"/>
      <c r="AFG11" s="294"/>
      <c r="AFH11" s="294"/>
      <c r="AFI11" s="294"/>
      <c r="AFJ11" s="294"/>
      <c r="AFK11" s="294"/>
      <c r="AFL11" s="294"/>
      <c r="AFM11" s="294"/>
      <c r="AFN11" s="294"/>
      <c r="AFO11" s="294"/>
      <c r="AFP11" s="294"/>
      <c r="AFQ11" s="294"/>
      <c r="AFR11" s="294"/>
      <c r="AFS11" s="294"/>
      <c r="AFT11" s="294"/>
      <c r="AFU11" s="294"/>
      <c r="AFV11" s="294"/>
      <c r="AFW11" s="294"/>
      <c r="AFX11" s="294"/>
      <c r="AFY11" s="294"/>
      <c r="AFZ11" s="294"/>
      <c r="AGA11" s="294"/>
      <c r="AGB11" s="294"/>
      <c r="AGC11" s="294"/>
      <c r="AGD11" s="294"/>
      <c r="AGE11" s="294"/>
      <c r="AGF11" s="294"/>
      <c r="AGG11" s="294"/>
      <c r="AGH11" s="294"/>
      <c r="AGI11" s="294"/>
      <c r="AGJ11" s="294"/>
      <c r="AGK11" s="294"/>
      <c r="AGL11" s="294"/>
      <c r="AGM11" s="294"/>
      <c r="AGN11" s="294"/>
      <c r="AGO11" s="294"/>
      <c r="AGP11" s="294"/>
      <c r="AGQ11" s="294"/>
      <c r="AGR11" s="294"/>
      <c r="AGS11" s="294"/>
      <c r="AGT11" s="294"/>
      <c r="AGU11" s="294"/>
      <c r="AGV11" s="294"/>
      <c r="AGW11" s="294"/>
      <c r="AGX11" s="294"/>
      <c r="AGY11" s="294"/>
      <c r="AGZ11" s="294"/>
      <c r="AHA11" s="294"/>
      <c r="AHB11" s="294"/>
      <c r="AHC11" s="294"/>
      <c r="AHD11" s="294"/>
      <c r="AHE11" s="294"/>
      <c r="AHF11" s="294"/>
      <c r="AHG11" s="294"/>
      <c r="AHH11" s="294"/>
      <c r="AHI11" s="294"/>
      <c r="AHJ11" s="294"/>
      <c r="AHK11" s="294"/>
      <c r="AHL11" s="294"/>
      <c r="AHM11" s="294"/>
      <c r="AHN11" s="294"/>
      <c r="AHO11" s="294"/>
      <c r="AHP11" s="294"/>
      <c r="AHQ11" s="294"/>
      <c r="AHR11" s="294"/>
      <c r="AHS11" s="294"/>
      <c r="AHT11" s="294"/>
      <c r="AHU11" s="294"/>
      <c r="AHV11" s="294"/>
      <c r="AHW11" s="294"/>
      <c r="AHX11" s="294"/>
      <c r="AHY11" s="294"/>
      <c r="AHZ11" s="294"/>
      <c r="AIA11" s="294"/>
      <c r="AIB11" s="294"/>
      <c r="AIC11" s="294"/>
      <c r="AID11" s="294"/>
      <c r="AIE11" s="294"/>
      <c r="AIF11" s="294"/>
      <c r="AIG11" s="294"/>
      <c r="AIH11" s="294"/>
      <c r="AII11" s="294"/>
      <c r="AIJ11" s="294"/>
      <c r="AIK11" s="294"/>
      <c r="AIL11" s="294"/>
      <c r="AIM11" s="294"/>
      <c r="AIN11" s="294"/>
      <c r="AIO11" s="294"/>
      <c r="AIP11" s="294"/>
      <c r="AIQ11" s="294"/>
      <c r="AIR11" s="294"/>
      <c r="AIS11" s="294"/>
      <c r="AIT11" s="294"/>
      <c r="AIU11" s="294"/>
      <c r="AIV11" s="294"/>
      <c r="AIW11" s="294"/>
      <c r="AIX11" s="294"/>
      <c r="AIY11" s="294"/>
      <c r="AIZ11" s="294"/>
      <c r="AJA11" s="294"/>
      <c r="AJB11" s="294"/>
      <c r="AJC11" s="294"/>
      <c r="AJD11" s="294"/>
      <c r="AJE11" s="294"/>
      <c r="AJF11" s="294"/>
      <c r="AJG11" s="294"/>
      <c r="AJH11" s="294"/>
      <c r="AJI11" s="294"/>
      <c r="AJJ11" s="294"/>
      <c r="AJK11" s="294"/>
      <c r="AJL11" s="294"/>
      <c r="AJM11" s="294"/>
      <c r="AJN11" s="294"/>
      <c r="AJO11" s="294"/>
      <c r="AJP11" s="294"/>
      <c r="AJQ11" s="294"/>
      <c r="AJR11" s="294"/>
      <c r="AJS11" s="294"/>
      <c r="AJT11" s="294"/>
      <c r="AJU11" s="294"/>
      <c r="AJV11" s="294"/>
      <c r="AJW11" s="294"/>
      <c r="AJX11" s="294"/>
      <c r="AJY11" s="294"/>
      <c r="AJZ11" s="294"/>
      <c r="AKA11" s="294"/>
      <c r="AKB11" s="294"/>
      <c r="AKC11" s="294"/>
      <c r="AKD11" s="294"/>
      <c r="AKE11" s="294"/>
      <c r="AKF11" s="294"/>
      <c r="AKG11" s="294"/>
      <c r="AKH11" s="294"/>
      <c r="AKI11" s="294"/>
      <c r="AKJ11" s="294"/>
      <c r="AKK11" s="294"/>
      <c r="AKL11" s="294"/>
      <c r="AKM11" s="294"/>
      <c r="AKN11" s="294"/>
      <c r="AKO11" s="294"/>
      <c r="AKP11" s="294"/>
      <c r="AKQ11" s="294"/>
      <c r="AKR11" s="294"/>
      <c r="AKS11" s="294"/>
      <c r="AKT11" s="294"/>
      <c r="AKU11" s="294"/>
      <c r="AKV11" s="294"/>
      <c r="AKW11" s="294"/>
      <c r="AKX11" s="294"/>
      <c r="AKY11" s="294"/>
      <c r="AKZ11" s="294"/>
      <c r="ALA11" s="294"/>
      <c r="ALB11" s="294"/>
      <c r="ALC11" s="294"/>
      <c r="ALD11" s="294"/>
      <c r="ALE11" s="294"/>
      <c r="ALF11" s="294"/>
      <c r="ALG11" s="294"/>
      <c r="ALH11" s="294"/>
      <c r="ALI11" s="294"/>
      <c r="ALJ11" s="294"/>
      <c r="ALK11" s="294"/>
      <c r="ALL11" s="294"/>
      <c r="ALM11" s="294"/>
      <c r="ALN11" s="294"/>
      <c r="ALO11" s="294"/>
      <c r="ALP11" s="294"/>
      <c r="ALQ11" s="294"/>
      <c r="ALR11" s="294"/>
      <c r="ALS11" s="294"/>
      <c r="ALT11" s="294"/>
      <c r="ALU11" s="294"/>
      <c r="ALV11" s="294"/>
      <c r="ALW11" s="294"/>
      <c r="ALX11" s="294"/>
      <c r="ALY11" s="294"/>
      <c r="ALZ11" s="294"/>
      <c r="AMA11" s="294"/>
      <c r="AMB11" s="294"/>
      <c r="AMC11" s="294"/>
      <c r="AMD11" s="294"/>
      <c r="AME11" s="294"/>
      <c r="AMF11" s="294"/>
      <c r="AMG11" s="294"/>
      <c r="AMH11" s="294"/>
      <c r="AMI11" s="294"/>
      <c r="AMJ11" s="294"/>
      <c r="AMK11" s="294"/>
      <c r="AML11" s="294"/>
      <c r="AMM11" s="294"/>
      <c r="AMN11" s="294"/>
      <c r="AMO11" s="294"/>
      <c r="AMP11" s="294"/>
      <c r="AMQ11" s="294"/>
      <c r="AMR11" s="294"/>
      <c r="AMS11" s="294"/>
      <c r="AMT11" s="294"/>
      <c r="AMU11" s="294"/>
      <c r="AMV11" s="294"/>
      <c r="AMW11" s="294"/>
      <c r="AMX11" s="294"/>
      <c r="AMY11" s="294"/>
      <c r="AMZ11" s="294"/>
      <c r="ANA11" s="294"/>
      <c r="ANB11" s="294"/>
      <c r="ANC11" s="294"/>
      <c r="AND11" s="294"/>
      <c r="ANE11" s="294"/>
      <c r="ANF11" s="294"/>
      <c r="ANG11" s="294"/>
      <c r="ANH11" s="294"/>
      <c r="ANI11" s="294"/>
      <c r="ANJ11" s="294"/>
      <c r="ANK11" s="294"/>
      <c r="ANL11" s="294"/>
      <c r="ANM11" s="294"/>
      <c r="ANN11" s="294"/>
      <c r="ANO11" s="294"/>
      <c r="ANP11" s="294"/>
      <c r="ANQ11" s="294"/>
      <c r="ANR11" s="294"/>
      <c r="ANS11" s="294"/>
      <c r="ANT11" s="294"/>
      <c r="ANU11" s="294"/>
      <c r="ANV11" s="294"/>
      <c r="ANW11" s="294"/>
      <c r="ANX11" s="294"/>
      <c r="ANY11" s="294"/>
      <c r="ANZ11" s="294"/>
      <c r="AOA11" s="294"/>
      <c r="AOB11" s="294"/>
      <c r="AOC11" s="294"/>
      <c r="AOD11" s="294"/>
      <c r="AOE11" s="294"/>
      <c r="AOF11" s="294"/>
      <c r="AOG11" s="294"/>
      <c r="AOH11" s="294"/>
      <c r="AOI11" s="294"/>
      <c r="AOJ11" s="294"/>
      <c r="AOK11" s="294"/>
      <c r="AOL11" s="294"/>
      <c r="AOM11" s="294"/>
      <c r="AON11" s="294"/>
      <c r="AOO11" s="294"/>
      <c r="AOP11" s="294"/>
      <c r="AOQ11" s="294"/>
      <c r="AOR11" s="294"/>
      <c r="AOS11" s="294"/>
      <c r="AOT11" s="294"/>
      <c r="AOU11" s="294"/>
      <c r="AOV11" s="294"/>
      <c r="AOW11" s="294"/>
      <c r="AOX11" s="294"/>
      <c r="AOY11" s="294"/>
      <c r="AOZ11" s="294"/>
      <c r="APA11" s="294"/>
      <c r="APB11" s="294"/>
      <c r="APC11" s="294"/>
      <c r="APD11" s="294"/>
      <c r="APE11" s="294"/>
      <c r="APF11" s="294"/>
      <c r="APG11" s="294"/>
      <c r="APH11" s="294"/>
      <c r="API11" s="294"/>
      <c r="APJ11" s="294"/>
      <c r="APK11" s="294"/>
      <c r="APL11" s="294"/>
      <c r="APM11" s="294"/>
      <c r="APN11" s="294"/>
      <c r="APO11" s="294"/>
      <c r="APP11" s="294"/>
      <c r="APQ11" s="294"/>
      <c r="APR11" s="294"/>
      <c r="APS11" s="294"/>
      <c r="APT11" s="294"/>
      <c r="APU11" s="294"/>
      <c r="APV11" s="294"/>
      <c r="APW11" s="294"/>
      <c r="APX11" s="294"/>
      <c r="APY11" s="294"/>
      <c r="APZ11" s="294"/>
      <c r="AQA11" s="294"/>
      <c r="AQB11" s="294"/>
      <c r="AQC11" s="294"/>
      <c r="AQD11" s="294"/>
      <c r="AQE11" s="294"/>
      <c r="AQF11" s="294"/>
      <c r="AQG11" s="294"/>
      <c r="AQH11" s="294"/>
      <c r="AQI11" s="294"/>
      <c r="AQJ11" s="294"/>
      <c r="AQK11" s="294"/>
      <c r="AQL11" s="294"/>
      <c r="AQM11" s="294"/>
      <c r="AQN11" s="294"/>
      <c r="AQO11" s="294"/>
      <c r="AQP11" s="294"/>
      <c r="AQQ11" s="294"/>
      <c r="AQR11" s="294"/>
      <c r="AQS11" s="294"/>
      <c r="AQT11" s="294"/>
      <c r="AQU11" s="294"/>
      <c r="AQV11" s="294"/>
      <c r="AQW11" s="294"/>
      <c r="AQX11" s="294"/>
      <c r="AQY11" s="294"/>
      <c r="AQZ11" s="294"/>
      <c r="ARA11" s="294"/>
      <c r="ARB11" s="294"/>
      <c r="ARC11" s="294"/>
      <c r="ARD11" s="294"/>
      <c r="ARE11" s="294"/>
      <c r="ARF11" s="294"/>
      <c r="ARG11" s="294"/>
      <c r="ARH11" s="294"/>
      <c r="ARI11" s="294"/>
      <c r="ARJ11" s="294"/>
      <c r="ARK11" s="294"/>
      <c r="ARL11" s="294"/>
      <c r="ARM11" s="294"/>
      <c r="ARN11" s="294"/>
      <c r="ARO11" s="294"/>
      <c r="ARP11" s="294"/>
      <c r="ARQ11" s="294"/>
      <c r="ARR11" s="294"/>
      <c r="ARS11" s="294"/>
      <c r="ART11" s="294"/>
      <c r="ARU11" s="294"/>
      <c r="ARV11" s="294"/>
      <c r="ARW11" s="294"/>
      <c r="ARX11" s="294"/>
      <c r="ARY11" s="294"/>
      <c r="ARZ11" s="294"/>
      <c r="ASA11" s="294"/>
      <c r="ASB11" s="294"/>
      <c r="ASC11" s="294"/>
      <c r="ASD11" s="294"/>
      <c r="ASE11" s="294"/>
      <c r="ASF11" s="294"/>
      <c r="ASG11" s="294"/>
      <c r="ASH11" s="294"/>
      <c r="ASI11" s="294"/>
      <c r="ASJ11" s="294"/>
      <c r="ASK11" s="294"/>
      <c r="ASL11" s="294"/>
      <c r="ASM11" s="294"/>
      <c r="ASN11" s="294"/>
      <c r="ASO11" s="294"/>
      <c r="ASP11" s="294"/>
      <c r="ASQ11" s="294"/>
      <c r="ASR11" s="294"/>
      <c r="ASS11" s="294"/>
      <c r="AST11" s="294"/>
      <c r="ASU11" s="294"/>
      <c r="ASV11" s="294"/>
      <c r="ASW11" s="294"/>
      <c r="ASX11" s="294"/>
      <c r="ASY11" s="294"/>
      <c r="ASZ11" s="294"/>
      <c r="ATA11" s="294"/>
      <c r="ATB11" s="294"/>
      <c r="ATC11" s="294"/>
      <c r="ATD11" s="294"/>
      <c r="ATE11" s="294"/>
      <c r="ATF11" s="294"/>
      <c r="ATG11" s="294"/>
      <c r="ATH11" s="294"/>
      <c r="ATI11" s="294"/>
      <c r="ATJ11" s="294"/>
      <c r="ATK11" s="294"/>
      <c r="ATL11" s="294"/>
      <c r="ATM11" s="294"/>
      <c r="ATN11" s="294"/>
      <c r="ATO11" s="294"/>
      <c r="ATP11" s="294"/>
      <c r="ATQ11" s="294"/>
      <c r="ATR11" s="294"/>
      <c r="ATS11" s="294"/>
      <c r="ATT11" s="294"/>
      <c r="ATU11" s="294"/>
      <c r="ATV11" s="294"/>
      <c r="ATW11" s="294"/>
      <c r="ATX11" s="294"/>
      <c r="ATY11" s="294"/>
      <c r="ATZ11" s="294"/>
      <c r="AUA11" s="294"/>
      <c r="AUB11" s="294"/>
      <c r="AUC11" s="294"/>
      <c r="AUD11" s="294"/>
      <c r="AUE11" s="294"/>
      <c r="AUF11" s="294"/>
      <c r="AUG11" s="294"/>
      <c r="AUH11" s="294"/>
      <c r="AUI11" s="294"/>
      <c r="AUJ11" s="294"/>
      <c r="AUK11" s="294"/>
      <c r="AUL11" s="294"/>
      <c r="AUM11" s="294"/>
      <c r="AUN11" s="294"/>
      <c r="AUO11" s="294"/>
      <c r="AUP11" s="294"/>
      <c r="AUQ11" s="294"/>
      <c r="AUR11" s="294"/>
      <c r="AUS11" s="294"/>
      <c r="AUT11" s="294"/>
      <c r="AUU11" s="294"/>
      <c r="AUV11" s="294"/>
      <c r="AUW11" s="294"/>
      <c r="AUX11" s="294"/>
      <c r="AUY11" s="294"/>
      <c r="AUZ11" s="294"/>
      <c r="AVA11" s="294"/>
      <c r="AVB11" s="294"/>
      <c r="AVC11" s="294"/>
      <c r="AVD11" s="294"/>
      <c r="AVE11" s="294"/>
      <c r="AVF11" s="294"/>
      <c r="AVG11" s="294"/>
      <c r="AVH11" s="294"/>
      <c r="AVI11" s="294"/>
      <c r="AVJ11" s="294"/>
      <c r="AVK11" s="294"/>
      <c r="AVL11" s="294"/>
      <c r="AVM11" s="294"/>
      <c r="AVN11" s="294"/>
      <c r="AVO11" s="294"/>
      <c r="AVP11" s="294"/>
      <c r="AVQ11" s="294"/>
      <c r="AVR11" s="294"/>
      <c r="AVS11" s="294"/>
      <c r="AVT11" s="294"/>
      <c r="AVU11" s="294"/>
      <c r="AVV11" s="294"/>
      <c r="AVW11" s="294"/>
      <c r="AVX11" s="294"/>
      <c r="AVY11" s="294"/>
      <c r="AVZ11" s="294"/>
      <c r="AWA11" s="294"/>
      <c r="AWB11" s="294"/>
      <c r="AWC11" s="294"/>
      <c r="AWD11" s="294"/>
      <c r="AWE11" s="294"/>
      <c r="AWF11" s="294"/>
      <c r="AWG11" s="294"/>
      <c r="AWH11" s="294"/>
      <c r="AWI11" s="294"/>
      <c r="AWJ11" s="294"/>
      <c r="AWK11" s="294"/>
      <c r="AWL11" s="294"/>
      <c r="AWM11" s="294"/>
      <c r="AWN11" s="294"/>
      <c r="AWO11" s="294"/>
      <c r="AWP11" s="294"/>
      <c r="AWQ11" s="294"/>
      <c r="AWR11" s="294"/>
      <c r="AWS11" s="294"/>
      <c r="AWT11" s="294"/>
      <c r="AWU11" s="294"/>
      <c r="AWV11" s="294"/>
      <c r="AWW11" s="294"/>
      <c r="AWX11" s="294"/>
      <c r="AWY11" s="294"/>
      <c r="AWZ11" s="294"/>
      <c r="AXA11" s="294"/>
      <c r="AXB11" s="294"/>
      <c r="AXC11" s="294"/>
      <c r="AXD11" s="294"/>
      <c r="AXE11" s="294"/>
      <c r="AXF11" s="294"/>
      <c r="AXG11" s="294"/>
      <c r="AXH11" s="294"/>
      <c r="AXI11" s="294"/>
      <c r="AXJ11" s="294"/>
      <c r="AXK11" s="294"/>
      <c r="AXL11" s="294"/>
      <c r="AXM11" s="294"/>
      <c r="AXN11" s="294"/>
      <c r="AXO11" s="294"/>
      <c r="AXP11" s="294"/>
      <c r="AXQ11" s="294"/>
      <c r="AXR11" s="294"/>
      <c r="AXS11" s="294"/>
      <c r="AXT11" s="294"/>
      <c r="AXU11" s="294"/>
      <c r="AXV11" s="294"/>
      <c r="AXW11" s="294"/>
      <c r="AXX11" s="294"/>
      <c r="AXY11" s="294"/>
      <c r="AXZ11" s="294"/>
      <c r="AYA11" s="294"/>
      <c r="AYB11" s="294"/>
      <c r="AYC11" s="294"/>
      <c r="AYD11" s="294"/>
      <c r="AYE11" s="294"/>
      <c r="AYF11" s="294"/>
      <c r="AYG11" s="294"/>
      <c r="AYH11" s="294"/>
      <c r="AYI11" s="294"/>
      <c r="AYJ11" s="294"/>
      <c r="AYK11" s="294"/>
      <c r="AYL11" s="294"/>
      <c r="AYM11" s="294"/>
      <c r="AYN11" s="294"/>
      <c r="AYO11" s="294"/>
      <c r="AYP11" s="294"/>
      <c r="AYQ11" s="294"/>
      <c r="AYR11" s="294"/>
      <c r="AYS11" s="294"/>
      <c r="AYT11" s="294"/>
      <c r="AYU11" s="294"/>
      <c r="AYV11" s="294"/>
      <c r="AYW11" s="294"/>
      <c r="AYX11" s="294"/>
      <c r="AYY11" s="294"/>
      <c r="AYZ11" s="294"/>
      <c r="AZA11" s="294"/>
      <c r="AZB11" s="294"/>
      <c r="AZC11" s="294"/>
      <c r="AZD11" s="294"/>
      <c r="AZE11" s="294"/>
      <c r="AZF11" s="294"/>
      <c r="AZG11" s="294"/>
      <c r="AZH11" s="294"/>
      <c r="AZI11" s="294"/>
      <c r="AZJ11" s="294"/>
      <c r="AZK11" s="294"/>
      <c r="AZL11" s="294"/>
      <c r="AZM11" s="294"/>
      <c r="AZN11" s="294"/>
      <c r="AZO11" s="294"/>
      <c r="AZP11" s="294"/>
      <c r="AZQ11" s="294"/>
      <c r="AZR11" s="294"/>
      <c r="AZS11" s="294"/>
      <c r="AZT11" s="294"/>
      <c r="AZU11" s="294"/>
      <c r="AZV11" s="294"/>
      <c r="AZW11" s="294"/>
      <c r="AZX11" s="294"/>
      <c r="AZY11" s="294"/>
      <c r="AZZ11" s="294"/>
      <c r="BAA11" s="294"/>
      <c r="BAB11" s="294"/>
      <c r="BAC11" s="294"/>
      <c r="BAD11" s="294"/>
      <c r="BAE11" s="294"/>
      <c r="BAF11" s="294"/>
      <c r="BAG11" s="294"/>
      <c r="BAH11" s="294"/>
      <c r="BAI11" s="294"/>
      <c r="BAJ11" s="294"/>
      <c r="BAK11" s="294"/>
      <c r="BAL11" s="294"/>
      <c r="BAM11" s="294"/>
      <c r="BAN11" s="294"/>
      <c r="BAO11" s="294"/>
      <c r="BAP11" s="294"/>
      <c r="BAQ11" s="294"/>
      <c r="BAR11" s="294"/>
      <c r="BAS11" s="294"/>
      <c r="BAT11" s="294"/>
      <c r="BAU11" s="294"/>
      <c r="BAV11" s="294"/>
      <c r="BAW11" s="294"/>
      <c r="BAX11" s="294"/>
      <c r="BAY11" s="294"/>
      <c r="BAZ11" s="294"/>
      <c r="BBA11" s="294"/>
      <c r="BBB11" s="294"/>
      <c r="BBC11" s="294"/>
      <c r="BBD11" s="294"/>
      <c r="BBE11" s="294"/>
      <c r="BBF11" s="294"/>
      <c r="BBG11" s="294"/>
      <c r="BBH11" s="294"/>
      <c r="BBI11" s="294"/>
      <c r="BBJ11" s="294"/>
      <c r="BBK11" s="294"/>
      <c r="BBL11" s="294"/>
      <c r="BBM11" s="294"/>
      <c r="BBN11" s="294"/>
      <c r="BBO11" s="294"/>
      <c r="BBP11" s="294"/>
      <c r="BBQ11" s="294"/>
      <c r="BBR11" s="294"/>
      <c r="BBS11" s="294"/>
      <c r="BBT11" s="294"/>
      <c r="BBU11" s="294"/>
      <c r="BBV11" s="294"/>
      <c r="BBW11" s="294"/>
      <c r="BBX11" s="294"/>
      <c r="BBY11" s="294"/>
      <c r="BBZ11" s="294"/>
      <c r="BCA11" s="294"/>
      <c r="BCB11" s="294"/>
      <c r="BCC11" s="294"/>
      <c r="BCD11" s="294"/>
      <c r="BCE11" s="294"/>
      <c r="BCF11" s="294"/>
      <c r="BCG11" s="294"/>
      <c r="BCH11" s="294"/>
      <c r="BCI11" s="294"/>
      <c r="BCJ11" s="294"/>
      <c r="BCK11" s="294"/>
      <c r="BCL11" s="294"/>
      <c r="BCM11" s="294"/>
      <c r="BCN11" s="294"/>
      <c r="BCO11" s="294"/>
      <c r="BCP11" s="294"/>
      <c r="BCQ11" s="294"/>
      <c r="BCR11" s="294"/>
      <c r="BCS11" s="294"/>
      <c r="BCT11" s="294"/>
      <c r="BCU11" s="294"/>
      <c r="BCV11" s="294"/>
      <c r="BCW11" s="294"/>
      <c r="BCX11" s="294"/>
      <c r="BCY11" s="294"/>
      <c r="BCZ11" s="294"/>
      <c r="BDA11" s="294"/>
      <c r="BDB11" s="294"/>
      <c r="BDC11" s="294"/>
      <c r="BDD11" s="294"/>
      <c r="BDE11" s="294"/>
      <c r="BDF11" s="294"/>
      <c r="BDG11" s="294"/>
      <c r="BDH11" s="294"/>
      <c r="BDI11" s="294"/>
      <c r="BDJ11" s="294"/>
      <c r="BDK11" s="294"/>
      <c r="BDL11" s="294"/>
      <c r="BDM11" s="294"/>
      <c r="BDN11" s="294"/>
      <c r="BDO11" s="294"/>
      <c r="BDP11" s="294"/>
      <c r="BDQ11" s="294"/>
      <c r="BDR11" s="294"/>
      <c r="BDS11" s="294"/>
      <c r="BDT11" s="294"/>
      <c r="BDU11" s="294"/>
      <c r="BDV11" s="294"/>
      <c r="BDW11" s="294"/>
      <c r="BDX11" s="294"/>
      <c r="BDY11" s="294"/>
      <c r="BDZ11" s="294"/>
      <c r="BEA11" s="294"/>
      <c r="BEB11" s="294"/>
      <c r="BEC11" s="294"/>
      <c r="BED11" s="294"/>
      <c r="BEE11" s="294"/>
      <c r="BEF11" s="294"/>
      <c r="BEG11" s="294"/>
      <c r="BEH11" s="294"/>
      <c r="BEI11" s="294"/>
      <c r="BEJ11" s="294"/>
      <c r="BEK11" s="294"/>
      <c r="BEL11" s="294"/>
      <c r="BEM11" s="294"/>
      <c r="BEN11" s="294"/>
      <c r="BEO11" s="294"/>
      <c r="BEP11" s="294"/>
      <c r="BEQ11" s="294"/>
      <c r="BER11" s="294"/>
      <c r="BES11" s="294"/>
      <c r="BET11" s="294"/>
      <c r="BEU11" s="294"/>
      <c r="BEV11" s="294"/>
      <c r="BEW11" s="294"/>
      <c r="BEX11" s="294"/>
      <c r="BEY11" s="294"/>
      <c r="BEZ11" s="294"/>
      <c r="BFA11" s="294"/>
      <c r="BFB11" s="294"/>
      <c r="BFC11" s="294"/>
      <c r="BFD11" s="294"/>
      <c r="BFE11" s="294"/>
      <c r="BFF11" s="294"/>
      <c r="BFG11" s="294"/>
      <c r="BFH11" s="294"/>
      <c r="BFI11" s="294"/>
      <c r="BFJ11" s="294"/>
      <c r="BFK11" s="294"/>
      <c r="BFL11" s="294"/>
      <c r="BFM11" s="294"/>
      <c r="BFN11" s="294"/>
      <c r="BFO11" s="294"/>
      <c r="BFP11" s="294"/>
      <c r="BFQ11" s="294"/>
      <c r="BFR11" s="294"/>
      <c r="BFS11" s="294"/>
      <c r="BFT11" s="294"/>
      <c r="BFU11" s="294"/>
      <c r="BFV11" s="294"/>
      <c r="BFW11" s="294"/>
      <c r="BFX11" s="294"/>
      <c r="BFY11" s="294"/>
      <c r="BFZ11" s="294"/>
      <c r="BGA11" s="294"/>
      <c r="BGB11" s="294"/>
      <c r="BGC11" s="294"/>
      <c r="BGD11" s="294"/>
      <c r="BGE11" s="294"/>
      <c r="BGF11" s="294"/>
      <c r="BGG11" s="294"/>
      <c r="BGH11" s="294"/>
      <c r="BGI11" s="294"/>
      <c r="BGJ11" s="294"/>
      <c r="BGK11" s="294"/>
      <c r="BGL11" s="294"/>
      <c r="BGM11" s="294"/>
      <c r="BGN11" s="294"/>
      <c r="BGO11" s="294"/>
      <c r="BGP11" s="294"/>
      <c r="BGQ11" s="294"/>
      <c r="BGR11" s="294"/>
      <c r="BGS11" s="294"/>
      <c r="BGT11" s="294"/>
      <c r="BGU11" s="294"/>
      <c r="BGV11" s="294"/>
      <c r="BGW11" s="294"/>
      <c r="BGX11" s="294"/>
      <c r="BGY11" s="294"/>
      <c r="BGZ11" s="294"/>
      <c r="BHA11" s="294"/>
      <c r="BHB11" s="294"/>
      <c r="BHC11" s="294"/>
      <c r="BHD11" s="294"/>
      <c r="BHE11" s="294"/>
      <c r="BHF11" s="294"/>
      <c r="BHG11" s="294"/>
      <c r="BHH11" s="294"/>
      <c r="BHI11" s="294"/>
      <c r="BHJ11" s="294"/>
      <c r="BHK11" s="294"/>
      <c r="BHL11" s="294"/>
      <c r="BHM11" s="294"/>
      <c r="BHN11" s="294"/>
      <c r="BHO11" s="294"/>
      <c r="BHP11" s="294"/>
      <c r="BHQ11" s="294"/>
      <c r="BHR11" s="294"/>
      <c r="BHS11" s="294"/>
      <c r="BHT11" s="294"/>
      <c r="BHU11" s="294"/>
      <c r="BHV11" s="294"/>
      <c r="BHW11" s="294"/>
      <c r="BHX11" s="294"/>
      <c r="BHY11" s="294"/>
      <c r="BHZ11" s="294"/>
      <c r="BIA11" s="294"/>
      <c r="BIB11" s="294"/>
      <c r="BIC11" s="294"/>
      <c r="BID11" s="294"/>
      <c r="BIE11" s="294"/>
      <c r="BIF11" s="294"/>
      <c r="BIG11" s="294"/>
      <c r="BIH11" s="294"/>
      <c r="BII11" s="294"/>
      <c r="BIJ11" s="294"/>
      <c r="BIK11" s="294"/>
      <c r="BIL11" s="294"/>
      <c r="BIM11" s="294"/>
      <c r="BIN11" s="294"/>
      <c r="BIO11" s="294"/>
      <c r="BIP11" s="294"/>
      <c r="BIQ11" s="294"/>
      <c r="BIR11" s="294"/>
      <c r="BIS11" s="294"/>
      <c r="BIT11" s="294"/>
      <c r="BIU11" s="294"/>
      <c r="BIV11" s="294"/>
      <c r="BIW11" s="294"/>
      <c r="BIX11" s="294"/>
      <c r="BIY11" s="294"/>
      <c r="BIZ11" s="294"/>
      <c r="BJA11" s="294"/>
      <c r="BJB11" s="294"/>
      <c r="BJC11" s="294"/>
      <c r="BJD11" s="294"/>
      <c r="BJE11" s="294"/>
      <c r="BJF11" s="294"/>
      <c r="BJG11" s="294"/>
      <c r="BJH11" s="294"/>
      <c r="BJI11" s="294"/>
      <c r="BJJ11" s="294"/>
      <c r="BJK11" s="294"/>
      <c r="BJL11" s="294"/>
      <c r="BJM11" s="294"/>
      <c r="BJN11" s="294"/>
      <c r="BJO11" s="294"/>
      <c r="BJP11" s="294"/>
      <c r="BJQ11" s="294"/>
      <c r="BJR11" s="294"/>
      <c r="BJS11" s="294"/>
      <c r="BJT11" s="294"/>
      <c r="BJU11" s="294"/>
      <c r="BJV11" s="294"/>
      <c r="BJW11" s="294"/>
      <c r="BJX11" s="294"/>
      <c r="BJY11" s="294"/>
      <c r="BJZ11" s="294"/>
      <c r="BKA11" s="294"/>
      <c r="BKB11" s="294"/>
      <c r="BKC11" s="294"/>
      <c r="BKD11" s="294"/>
      <c r="BKE11" s="294"/>
      <c r="BKF11" s="294"/>
      <c r="BKG11" s="294"/>
      <c r="BKH11" s="294"/>
      <c r="BKI11" s="294"/>
      <c r="BKJ11" s="294"/>
      <c r="BKK11" s="294"/>
      <c r="BKL11" s="294"/>
      <c r="BKM11" s="294"/>
      <c r="BKN11" s="294"/>
      <c r="BKO11" s="294"/>
      <c r="BKP11" s="294"/>
      <c r="BKQ11" s="294"/>
      <c r="BKR11" s="294"/>
      <c r="BKS11" s="294"/>
      <c r="BKT11" s="294"/>
      <c r="BKU11" s="294"/>
      <c r="BKV11" s="294"/>
      <c r="BKW11" s="294"/>
      <c r="BKX11" s="294"/>
      <c r="BKY11" s="294"/>
      <c r="BKZ11" s="294"/>
      <c r="BLA11" s="294"/>
      <c r="BLB11" s="294"/>
      <c r="BLC11" s="294"/>
      <c r="BLD11" s="294"/>
      <c r="BLE11" s="294"/>
      <c r="BLF11" s="294"/>
      <c r="BLG11" s="294"/>
      <c r="BLH11" s="294"/>
      <c r="BLI11" s="294"/>
      <c r="BLJ11" s="294"/>
      <c r="BLK11" s="294"/>
      <c r="BLL11" s="294"/>
      <c r="BLM11" s="294"/>
      <c r="BLN11" s="294"/>
      <c r="BLO11" s="294"/>
      <c r="BLP11" s="294"/>
      <c r="BLQ11" s="294"/>
      <c r="BLR11" s="294"/>
      <c r="BLS11" s="294"/>
      <c r="BLT11" s="294"/>
      <c r="BLU11" s="294"/>
      <c r="BLV11" s="294"/>
      <c r="BLW11" s="294"/>
      <c r="BLX11" s="294"/>
      <c r="BLY11" s="294"/>
      <c r="BLZ11" s="294"/>
      <c r="BMA11" s="294"/>
      <c r="BMB11" s="294"/>
      <c r="BMC11" s="294"/>
      <c r="BMD11" s="294"/>
      <c r="BME11" s="294"/>
      <c r="BMF11" s="294"/>
      <c r="BMG11" s="294"/>
      <c r="BMH11" s="294"/>
      <c r="BMI11" s="294"/>
      <c r="BMJ11" s="294"/>
      <c r="BMK11" s="294"/>
      <c r="BML11" s="294"/>
      <c r="BMM11" s="294"/>
      <c r="BMN11" s="294"/>
      <c r="BMO11" s="294"/>
      <c r="BMP11" s="294"/>
      <c r="BMQ11" s="294"/>
      <c r="BMR11" s="294"/>
      <c r="BMS11" s="294"/>
      <c r="BMT11" s="294"/>
      <c r="BMU11" s="294"/>
      <c r="BMV11" s="294"/>
      <c r="BMW11" s="294"/>
      <c r="BMX11" s="294"/>
      <c r="BMY11" s="294"/>
      <c r="BMZ11" s="294"/>
      <c r="BNA11" s="294"/>
      <c r="BNB11" s="294"/>
      <c r="BNC11" s="294"/>
      <c r="BND11" s="294"/>
      <c r="BNE11" s="294"/>
      <c r="BNF11" s="294"/>
      <c r="BNG11" s="294"/>
      <c r="BNH11" s="294"/>
      <c r="BNI11" s="294"/>
      <c r="BNJ11" s="294"/>
      <c r="BNK11" s="294"/>
      <c r="BNL11" s="294"/>
      <c r="BNM11" s="294"/>
      <c r="BNN11" s="294"/>
      <c r="BNO11" s="294"/>
      <c r="BNP11" s="294"/>
      <c r="BNQ11" s="294"/>
      <c r="BNR11" s="294"/>
      <c r="BNS11" s="294"/>
      <c r="BNT11" s="294"/>
      <c r="BNU11" s="294"/>
      <c r="BNV11" s="294"/>
      <c r="BNW11" s="294"/>
      <c r="BNX11" s="294"/>
      <c r="BNY11" s="294"/>
      <c r="BNZ11" s="294"/>
      <c r="BOA11" s="294"/>
      <c r="BOB11" s="294"/>
      <c r="BOC11" s="294"/>
      <c r="BOD11" s="294"/>
      <c r="BOE11" s="294"/>
      <c r="BOF11" s="294"/>
      <c r="BOG11" s="294"/>
      <c r="BOH11" s="294"/>
      <c r="BOI11" s="294"/>
      <c r="BOJ11" s="294"/>
      <c r="BOK11" s="294"/>
      <c r="BOL11" s="294"/>
      <c r="BOM11" s="294"/>
      <c r="BON11" s="294"/>
      <c r="BOO11" s="294"/>
      <c r="BOP11" s="294"/>
      <c r="BOQ11" s="294"/>
      <c r="BOR11" s="294"/>
      <c r="BOS11" s="294"/>
      <c r="BOT11" s="294"/>
      <c r="BOU11" s="294"/>
      <c r="BOV11" s="294"/>
      <c r="BOW11" s="294"/>
      <c r="BOX11" s="294"/>
      <c r="BOY11" s="294"/>
      <c r="BOZ11" s="294"/>
      <c r="BPA11" s="294"/>
      <c r="BPB11" s="294"/>
      <c r="BPC11" s="294"/>
      <c r="BPD11" s="294"/>
      <c r="BPE11" s="294"/>
      <c r="BPF11" s="294"/>
      <c r="BPG11" s="294"/>
      <c r="BPH11" s="294"/>
      <c r="BPI11" s="294"/>
      <c r="BPJ11" s="294"/>
      <c r="BPK11" s="294"/>
      <c r="BPL11" s="294"/>
      <c r="BPM11" s="294"/>
      <c r="BPN11" s="294"/>
      <c r="BPO11" s="294"/>
      <c r="BPP11" s="294"/>
      <c r="BPQ11" s="294"/>
      <c r="BPR11" s="294"/>
      <c r="BPS11" s="294"/>
      <c r="BPT11" s="294"/>
      <c r="BPU11" s="294"/>
      <c r="BPV11" s="294"/>
      <c r="BPW11" s="294"/>
      <c r="BPX11" s="294"/>
      <c r="BPY11" s="294"/>
      <c r="BPZ11" s="294"/>
      <c r="BQA11" s="294"/>
      <c r="BQB11" s="294"/>
      <c r="BQC11" s="294"/>
      <c r="BQD11" s="294"/>
      <c r="BQE11" s="294"/>
      <c r="BQF11" s="294"/>
      <c r="BQG11" s="294"/>
      <c r="BQH11" s="294"/>
      <c r="BQI11" s="294"/>
      <c r="BQJ11" s="294"/>
      <c r="BQK11" s="294"/>
      <c r="BQL11" s="294"/>
      <c r="BQM11" s="294"/>
      <c r="BQN11" s="294"/>
      <c r="BQO11" s="294"/>
      <c r="BQP11" s="294"/>
      <c r="BQQ11" s="294"/>
      <c r="BQR11" s="294"/>
      <c r="BQS11" s="294"/>
      <c r="BQT11" s="294"/>
      <c r="BQU11" s="294"/>
      <c r="BQV11" s="294"/>
      <c r="BQW11" s="294"/>
      <c r="BQX11" s="294"/>
      <c r="BQY11" s="294"/>
      <c r="BQZ11" s="294"/>
      <c r="BRA11" s="294"/>
      <c r="BRB11" s="294"/>
      <c r="BRC11" s="294"/>
      <c r="BRD11" s="294"/>
      <c r="BRE11" s="294"/>
      <c r="BRF11" s="294"/>
      <c r="BRG11" s="294"/>
      <c r="BRH11" s="294"/>
      <c r="BRI11" s="294"/>
      <c r="BRJ11" s="294"/>
      <c r="BRK11" s="294"/>
      <c r="BRL11" s="294"/>
      <c r="BRM11" s="294"/>
      <c r="BRN11" s="294"/>
      <c r="BRO11" s="294"/>
      <c r="BRP11" s="294"/>
      <c r="BRQ11" s="294"/>
      <c r="BRR11" s="294"/>
      <c r="BRS11" s="294"/>
      <c r="BRT11" s="294"/>
      <c r="BRU11" s="294"/>
      <c r="BRV11" s="294"/>
      <c r="BRW11" s="294"/>
      <c r="BRX11" s="294"/>
      <c r="BRY11" s="294"/>
      <c r="BRZ11" s="294"/>
      <c r="BSA11" s="294"/>
      <c r="BSB11" s="294"/>
      <c r="BSC11" s="294"/>
      <c r="BSD11" s="294"/>
      <c r="BSE11" s="294"/>
      <c r="BSF11" s="294"/>
      <c r="BSG11" s="294"/>
      <c r="BSH11" s="294"/>
      <c r="BSI11" s="294"/>
      <c r="BSJ11" s="294"/>
      <c r="BSK11" s="294"/>
      <c r="BSL11" s="294"/>
      <c r="BSM11" s="294"/>
      <c r="BSN11" s="294"/>
      <c r="BSO11" s="294"/>
      <c r="BSP11" s="294"/>
      <c r="BSQ11" s="294"/>
      <c r="BSR11" s="294"/>
      <c r="BSS11" s="294"/>
      <c r="BST11" s="294"/>
      <c r="BSU11" s="294"/>
      <c r="BSV11" s="294"/>
      <c r="BSW11" s="294"/>
      <c r="BSX11" s="294"/>
      <c r="BSY11" s="294"/>
      <c r="BSZ11" s="294"/>
      <c r="BTA11" s="294"/>
      <c r="BTB11" s="294"/>
      <c r="BTC11" s="294"/>
      <c r="BTD11" s="294"/>
      <c r="BTE11" s="294"/>
      <c r="BTF11" s="294"/>
      <c r="BTG11" s="294"/>
      <c r="BTH11" s="294"/>
      <c r="BTI11" s="294"/>
      <c r="BTJ11" s="294"/>
      <c r="BTK11" s="294"/>
      <c r="BTL11" s="294"/>
      <c r="BTM11" s="294"/>
      <c r="BTN11" s="294"/>
      <c r="BTO11" s="294"/>
      <c r="BTP11" s="294"/>
      <c r="BTQ11" s="294"/>
      <c r="BTR11" s="294"/>
      <c r="BTS11" s="294"/>
      <c r="BTT11" s="294"/>
      <c r="BTU11" s="294"/>
      <c r="BTV11" s="294"/>
      <c r="BTW11" s="294"/>
      <c r="BTX11" s="294"/>
      <c r="BTY11" s="294"/>
      <c r="BTZ11" s="294"/>
      <c r="BUA11" s="294"/>
      <c r="BUB11" s="294"/>
      <c r="BUC11" s="294"/>
      <c r="BUD11" s="294"/>
      <c r="BUE11" s="294"/>
      <c r="BUF11" s="294"/>
      <c r="BUG11" s="294"/>
      <c r="BUH11" s="294"/>
      <c r="BUI11" s="294"/>
      <c r="BUJ11" s="294"/>
      <c r="BUK11" s="294"/>
      <c r="BUL11" s="294"/>
      <c r="BUM11" s="294"/>
      <c r="BUN11" s="294"/>
      <c r="BUO11" s="294"/>
      <c r="BUP11" s="294"/>
      <c r="BUQ11" s="294"/>
      <c r="BUR11" s="294"/>
      <c r="BUS11" s="294"/>
      <c r="BUT11" s="294"/>
      <c r="BUU11" s="294"/>
      <c r="BUV11" s="294"/>
      <c r="BUW11" s="294"/>
      <c r="BUX11" s="294"/>
      <c r="BUY11" s="294"/>
      <c r="BUZ11" s="294"/>
      <c r="BVA11" s="294"/>
      <c r="BVB11" s="294"/>
      <c r="BVC11" s="294"/>
      <c r="BVD11" s="294"/>
      <c r="BVE11" s="294"/>
      <c r="BVF11" s="294"/>
      <c r="BVG11" s="294"/>
      <c r="BVH11" s="294"/>
      <c r="BVI11" s="294"/>
      <c r="BVJ11" s="294"/>
      <c r="BVK11" s="294"/>
      <c r="BVL11" s="294"/>
      <c r="BVM11" s="294"/>
      <c r="BVN11" s="294"/>
      <c r="BVO11" s="294"/>
      <c r="BVP11" s="294"/>
      <c r="BVQ11" s="294"/>
      <c r="BVR11" s="294"/>
      <c r="BVS11" s="294"/>
      <c r="BVT11" s="294"/>
      <c r="BVU11" s="294"/>
      <c r="BVV11" s="294"/>
      <c r="BVW11" s="294"/>
      <c r="BVX11" s="294"/>
      <c r="BVY11" s="294"/>
      <c r="BVZ11" s="294"/>
      <c r="BWA11" s="294"/>
      <c r="BWB11" s="294"/>
      <c r="BWC11" s="294"/>
      <c r="BWD11" s="294"/>
      <c r="BWE11" s="294"/>
      <c r="BWF11" s="294"/>
      <c r="BWG11" s="294"/>
      <c r="BWH11" s="294"/>
      <c r="BWI11" s="294"/>
      <c r="BWJ11" s="294"/>
      <c r="BWK11" s="294"/>
      <c r="BWL11" s="294"/>
      <c r="BWM11" s="294"/>
      <c r="BWN11" s="294"/>
      <c r="BWO11" s="294"/>
      <c r="BWP11" s="294"/>
      <c r="BWQ11" s="294"/>
      <c r="BWR11" s="294"/>
      <c r="BWS11" s="294"/>
      <c r="BWT11" s="294"/>
      <c r="BWU11" s="294"/>
      <c r="BWV11" s="294"/>
      <c r="BWW11" s="294"/>
      <c r="BWX11" s="294"/>
      <c r="BWY11" s="294"/>
      <c r="BWZ11" s="294"/>
      <c r="BXA11" s="294"/>
      <c r="BXB11" s="294"/>
      <c r="BXC11" s="294"/>
      <c r="BXD11" s="294"/>
      <c r="BXE11" s="294"/>
      <c r="BXF11" s="294"/>
      <c r="BXG11" s="294"/>
      <c r="BXH11" s="294"/>
      <c r="BXI11" s="294"/>
      <c r="BXJ11" s="294"/>
      <c r="BXK11" s="294"/>
      <c r="BXL11" s="294"/>
      <c r="BXM11" s="294"/>
      <c r="BXN11" s="294"/>
      <c r="BXO11" s="294"/>
      <c r="BXP11" s="294"/>
      <c r="BXQ11" s="294"/>
      <c r="BXR11" s="294"/>
      <c r="BXS11" s="294"/>
      <c r="BXT11" s="294"/>
      <c r="BXU11" s="294"/>
      <c r="BXV11" s="294"/>
      <c r="BXW11" s="294"/>
      <c r="BXX11" s="294"/>
      <c r="BXY11" s="294"/>
      <c r="BXZ11" s="294"/>
      <c r="BYA11" s="294"/>
      <c r="BYB11" s="294"/>
      <c r="BYC11" s="294"/>
      <c r="BYD11" s="294"/>
      <c r="BYE11" s="294"/>
      <c r="BYF11" s="294"/>
      <c r="BYG11" s="294"/>
      <c r="BYH11" s="294"/>
      <c r="BYI11" s="294"/>
      <c r="BYJ11" s="294"/>
      <c r="BYK11" s="294"/>
      <c r="BYL11" s="294"/>
      <c r="BYM11" s="294"/>
      <c r="BYN11" s="294"/>
      <c r="BYO11" s="294"/>
      <c r="BYP11" s="294"/>
      <c r="BYQ11" s="294"/>
      <c r="BYR11" s="294"/>
      <c r="BYS11" s="294"/>
      <c r="BYT11" s="294"/>
      <c r="BYU11" s="294"/>
      <c r="BYV11" s="294"/>
      <c r="BYW11" s="294"/>
      <c r="BYX11" s="294"/>
      <c r="BYY11" s="294"/>
      <c r="BYZ11" s="294"/>
      <c r="BZA11" s="294"/>
      <c r="BZB11" s="294"/>
      <c r="BZC11" s="294"/>
      <c r="BZD11" s="294"/>
      <c r="BZE11" s="294"/>
      <c r="BZF11" s="294"/>
      <c r="BZG11" s="294"/>
      <c r="BZH11" s="294"/>
      <c r="BZI11" s="294"/>
      <c r="BZJ11" s="294"/>
      <c r="BZK11" s="294"/>
      <c r="BZL11" s="294"/>
      <c r="BZM11" s="294"/>
      <c r="BZN11" s="294"/>
      <c r="BZO11" s="294"/>
      <c r="BZP11" s="294"/>
      <c r="BZQ11" s="294"/>
      <c r="BZR11" s="294"/>
      <c r="BZS11" s="294"/>
      <c r="BZT11" s="294"/>
      <c r="BZU11" s="294"/>
      <c r="BZV11" s="294"/>
      <c r="BZW11" s="294"/>
      <c r="BZX11" s="294"/>
      <c r="BZY11" s="294"/>
      <c r="BZZ11" s="294"/>
      <c r="CAA11" s="294"/>
      <c r="CAB11" s="294"/>
      <c r="CAC11" s="294"/>
      <c r="CAD11" s="294"/>
      <c r="CAE11" s="294"/>
      <c r="CAF11" s="294"/>
      <c r="CAG11" s="294"/>
      <c r="CAH11" s="294"/>
      <c r="CAI11" s="294"/>
      <c r="CAJ11" s="294"/>
      <c r="CAK11" s="294"/>
      <c r="CAL11" s="294"/>
      <c r="CAM11" s="294"/>
      <c r="CAN11" s="294"/>
      <c r="CAO11" s="294"/>
      <c r="CAP11" s="294"/>
      <c r="CAQ11" s="294"/>
      <c r="CAR11" s="294"/>
      <c r="CAS11" s="294"/>
      <c r="CAT11" s="294"/>
      <c r="CAU11" s="294"/>
      <c r="CAV11" s="294"/>
      <c r="CAW11" s="294"/>
      <c r="CAX11" s="294"/>
      <c r="CAY11" s="294"/>
      <c r="CAZ11" s="294"/>
      <c r="CBA11" s="294"/>
      <c r="CBB11" s="294"/>
      <c r="CBC11" s="294"/>
      <c r="CBD11" s="294"/>
      <c r="CBE11" s="294"/>
      <c r="CBF11" s="294"/>
      <c r="CBG11" s="294"/>
      <c r="CBH11" s="294"/>
      <c r="CBI11" s="294"/>
      <c r="CBJ11" s="294"/>
      <c r="CBK11" s="294"/>
      <c r="CBL11" s="294"/>
      <c r="CBM11" s="294"/>
      <c r="CBN11" s="294"/>
      <c r="CBO11" s="294"/>
      <c r="CBP11" s="294"/>
      <c r="CBQ11" s="294"/>
      <c r="CBR11" s="294"/>
      <c r="CBS11" s="294"/>
      <c r="CBT11" s="294"/>
      <c r="CBU11" s="294"/>
      <c r="CBV11" s="294"/>
      <c r="CBW11" s="294"/>
      <c r="CBX11" s="294"/>
      <c r="CBY11" s="294"/>
      <c r="CBZ11" s="294"/>
      <c r="CCA11" s="294"/>
      <c r="CCB11" s="294"/>
      <c r="CCC11" s="294"/>
      <c r="CCD11" s="294"/>
      <c r="CCE11" s="294"/>
      <c r="CCF11" s="294"/>
      <c r="CCG11" s="294"/>
      <c r="CCH11" s="294"/>
      <c r="CCI11" s="294"/>
      <c r="CCJ11" s="294"/>
      <c r="CCK11" s="294"/>
      <c r="CCL11" s="294"/>
      <c r="CCM11" s="294"/>
      <c r="CCN11" s="294"/>
      <c r="CCO11" s="294"/>
      <c r="CCP11" s="294"/>
      <c r="CCQ11" s="294"/>
      <c r="CCR11" s="294"/>
      <c r="CCS11" s="294"/>
      <c r="CCT11" s="294"/>
      <c r="CCU11" s="294"/>
      <c r="CCV11" s="294"/>
      <c r="CCW11" s="294"/>
      <c r="CCX11" s="294"/>
      <c r="CCY11" s="294"/>
      <c r="CCZ11" s="294"/>
      <c r="CDA11" s="294"/>
      <c r="CDB11" s="294"/>
      <c r="CDC11" s="294"/>
      <c r="CDD11" s="294"/>
      <c r="CDE11" s="294"/>
      <c r="CDF11" s="294"/>
      <c r="CDG11" s="294"/>
      <c r="CDH11" s="294"/>
      <c r="CDI11" s="294"/>
      <c r="CDJ11" s="294"/>
      <c r="CDK11" s="294"/>
      <c r="CDL11" s="294"/>
      <c r="CDM11" s="294"/>
      <c r="CDN11" s="294"/>
      <c r="CDO11" s="294"/>
      <c r="CDP11" s="294"/>
      <c r="CDQ11" s="294"/>
      <c r="CDR11" s="294"/>
      <c r="CDS11" s="294"/>
      <c r="CDT11" s="294"/>
      <c r="CDU11" s="294"/>
      <c r="CDV11" s="294"/>
      <c r="CDW11" s="294"/>
      <c r="CDX11" s="294"/>
      <c r="CDY11" s="294"/>
      <c r="CDZ11" s="294"/>
      <c r="CEA11" s="294"/>
      <c r="CEB11" s="294"/>
      <c r="CEC11" s="294"/>
      <c r="CED11" s="294"/>
      <c r="CEE11" s="294"/>
      <c r="CEF11" s="294"/>
      <c r="CEG11" s="294"/>
      <c r="CEH11" s="294"/>
      <c r="CEI11" s="294"/>
      <c r="CEJ11" s="294"/>
      <c r="CEK11" s="294"/>
      <c r="CEL11" s="294"/>
      <c r="CEM11" s="294"/>
      <c r="CEN11" s="294"/>
      <c r="CEO11" s="294"/>
      <c r="CEP11" s="294"/>
      <c r="CEQ11" s="294"/>
      <c r="CER11" s="294"/>
      <c r="CES11" s="294"/>
      <c r="CET11" s="294"/>
      <c r="CEU11" s="294"/>
      <c r="CEV11" s="294"/>
      <c r="CEW11" s="294"/>
      <c r="CEX11" s="294"/>
      <c r="CEY11" s="294"/>
      <c r="CEZ11" s="294"/>
      <c r="CFA11" s="294"/>
      <c r="CFB11" s="294"/>
      <c r="CFC11" s="294"/>
      <c r="CFD11" s="294"/>
      <c r="CFE11" s="294"/>
      <c r="CFF11" s="294"/>
      <c r="CFG11" s="294"/>
      <c r="CFH11" s="294"/>
      <c r="CFI11" s="294"/>
      <c r="CFJ11" s="294"/>
      <c r="CFK11" s="294"/>
      <c r="CFL11" s="294"/>
      <c r="CFM11" s="294"/>
      <c r="CFN11" s="294"/>
      <c r="CFO11" s="294"/>
      <c r="CFP11" s="294"/>
      <c r="CFQ11" s="294"/>
      <c r="CFR11" s="294"/>
      <c r="CFS11" s="294"/>
      <c r="CFT11" s="294"/>
      <c r="CFU11" s="294"/>
      <c r="CFV11" s="294"/>
      <c r="CFW11" s="294"/>
      <c r="CFX11" s="294"/>
      <c r="CFY11" s="294"/>
      <c r="CFZ11" s="294"/>
      <c r="CGA11" s="294"/>
      <c r="CGB11" s="294"/>
      <c r="CGC11" s="294"/>
      <c r="CGD11" s="294"/>
      <c r="CGE11" s="294"/>
      <c r="CGF11" s="294"/>
      <c r="CGG11" s="294"/>
      <c r="CGH11" s="294"/>
      <c r="CGI11" s="294"/>
      <c r="CGJ11" s="294"/>
      <c r="CGK11" s="294"/>
      <c r="CGL11" s="294"/>
      <c r="CGM11" s="294"/>
      <c r="CGN11" s="294"/>
      <c r="CGO11" s="294"/>
      <c r="CGP11" s="294"/>
      <c r="CGQ11" s="294"/>
      <c r="CGR11" s="294"/>
      <c r="CGS11" s="294"/>
      <c r="CGT11" s="294"/>
      <c r="CGU11" s="294"/>
      <c r="CGV11" s="294"/>
      <c r="CGW11" s="294"/>
      <c r="CGX11" s="294"/>
      <c r="CGY11" s="294"/>
      <c r="CGZ11" s="294"/>
      <c r="CHA11" s="294"/>
      <c r="CHB11" s="294"/>
      <c r="CHC11" s="294"/>
      <c r="CHD11" s="294"/>
      <c r="CHE11" s="294"/>
      <c r="CHF11" s="294"/>
      <c r="CHG11" s="294"/>
      <c r="CHH11" s="294"/>
      <c r="CHI11" s="294"/>
      <c r="CHJ11" s="294"/>
      <c r="CHK11" s="294"/>
      <c r="CHL11" s="294"/>
      <c r="CHM11" s="294"/>
      <c r="CHN11" s="294"/>
      <c r="CHO11" s="294"/>
      <c r="CHP11" s="294"/>
      <c r="CHQ11" s="294"/>
      <c r="CHR11" s="294"/>
      <c r="CHS11" s="294"/>
      <c r="CHT11" s="294"/>
      <c r="CHU11" s="294"/>
      <c r="CHV11" s="294"/>
      <c r="CHW11" s="294"/>
      <c r="CHX11" s="294"/>
      <c r="CHY11" s="294"/>
      <c r="CHZ11" s="294"/>
      <c r="CIA11" s="294"/>
      <c r="CIB11" s="294"/>
      <c r="CIC11" s="294"/>
      <c r="CID11" s="294"/>
      <c r="CIE11" s="294"/>
      <c r="CIF11" s="294"/>
      <c r="CIG11" s="294"/>
      <c r="CIH11" s="294"/>
      <c r="CII11" s="294"/>
      <c r="CIJ11" s="294"/>
      <c r="CIK11" s="294"/>
      <c r="CIL11" s="294"/>
      <c r="CIM11" s="294"/>
      <c r="CIN11" s="294"/>
      <c r="CIO11" s="294"/>
      <c r="CIP11" s="294"/>
      <c r="CIQ11" s="294"/>
      <c r="CIR11" s="294"/>
      <c r="CIS11" s="294"/>
      <c r="CIT11" s="294"/>
      <c r="CIU11" s="294"/>
      <c r="CIV11" s="294"/>
      <c r="CIW11" s="294"/>
      <c r="CIX11" s="294"/>
      <c r="CIY11" s="294"/>
      <c r="CIZ11" s="294"/>
      <c r="CJA11" s="294"/>
      <c r="CJB11" s="294"/>
      <c r="CJC11" s="294"/>
      <c r="CJD11" s="294"/>
      <c r="CJE11" s="294"/>
      <c r="CJF11" s="294"/>
      <c r="CJG11" s="294"/>
      <c r="CJH11" s="294"/>
      <c r="CJI11" s="294"/>
      <c r="CJJ11" s="294"/>
      <c r="CJK11" s="294"/>
      <c r="CJL11" s="294"/>
      <c r="CJM11" s="294"/>
      <c r="CJN11" s="294"/>
      <c r="CJO11" s="294"/>
      <c r="CJP11" s="294"/>
      <c r="CJQ11" s="294"/>
      <c r="CJR11" s="294"/>
      <c r="CJS11" s="294"/>
      <c r="CJT11" s="294"/>
      <c r="CJU11" s="294"/>
      <c r="CJV11" s="294"/>
      <c r="CJW11" s="294"/>
      <c r="CJX11" s="294"/>
      <c r="CJY11" s="294"/>
      <c r="CJZ11" s="294"/>
      <c r="CKA11" s="294"/>
      <c r="CKB11" s="294"/>
      <c r="CKC11" s="294"/>
      <c r="CKD11" s="294"/>
      <c r="CKE11" s="294"/>
      <c r="CKF11" s="294"/>
      <c r="CKG11" s="294"/>
      <c r="CKH11" s="294"/>
      <c r="CKI11" s="294"/>
      <c r="CKJ11" s="294"/>
      <c r="CKK11" s="294"/>
      <c r="CKL11" s="294"/>
      <c r="CKM11" s="294"/>
      <c r="CKN11" s="294"/>
      <c r="CKO11" s="294"/>
      <c r="CKP11" s="294"/>
      <c r="CKQ11" s="294"/>
      <c r="CKR11" s="294"/>
      <c r="CKS11" s="294"/>
      <c r="CKT11" s="294"/>
      <c r="CKU11" s="294"/>
      <c r="CKV11" s="294"/>
      <c r="CKW11" s="294"/>
      <c r="CKX11" s="294"/>
      <c r="CKY11" s="294"/>
      <c r="CKZ11" s="294"/>
      <c r="CLA11" s="294"/>
      <c r="CLB11" s="294"/>
      <c r="CLC11" s="294"/>
      <c r="CLD11" s="294"/>
      <c r="CLE11" s="294"/>
      <c r="CLF11" s="294"/>
      <c r="CLG11" s="294"/>
      <c r="CLH11" s="294"/>
      <c r="CLI11" s="294"/>
      <c r="CLJ11" s="294"/>
      <c r="CLK11" s="294"/>
      <c r="CLL11" s="294"/>
      <c r="CLM11" s="294"/>
      <c r="CLN11" s="294"/>
      <c r="CLO11" s="294"/>
      <c r="CLP11" s="294"/>
      <c r="CLQ11" s="294"/>
      <c r="CLR11" s="294"/>
      <c r="CLS11" s="294"/>
      <c r="CLT11" s="294"/>
      <c r="CLU11" s="294"/>
      <c r="CLV11" s="294"/>
      <c r="CLW11" s="294"/>
      <c r="CLX11" s="294"/>
      <c r="CLY11" s="294"/>
      <c r="CLZ11" s="294"/>
      <c r="CMA11" s="294"/>
      <c r="CMB11" s="294"/>
      <c r="CMC11" s="294"/>
      <c r="CMD11" s="294"/>
      <c r="CME11" s="294"/>
      <c r="CMF11" s="294"/>
      <c r="CMG11" s="294"/>
      <c r="CMH11" s="294"/>
      <c r="CMI11" s="294"/>
      <c r="CMJ11" s="294"/>
      <c r="CMK11" s="294"/>
      <c r="CML11" s="294"/>
      <c r="CMM11" s="294"/>
      <c r="CMN11" s="294"/>
      <c r="CMO11" s="294"/>
      <c r="CMP11" s="294"/>
      <c r="CMQ11" s="294"/>
      <c r="CMR11" s="294"/>
      <c r="CMS11" s="294"/>
      <c r="CMT11" s="294"/>
      <c r="CMU11" s="294"/>
      <c r="CMV11" s="294"/>
      <c r="CMW11" s="294"/>
      <c r="CMX11" s="294"/>
      <c r="CMY11" s="294"/>
      <c r="CMZ11" s="294"/>
      <c r="CNA11" s="294"/>
      <c r="CNB11" s="294"/>
      <c r="CNC11" s="294"/>
      <c r="CND11" s="294"/>
      <c r="CNE11" s="294"/>
      <c r="CNF11" s="294"/>
      <c r="CNG11" s="294"/>
      <c r="CNH11" s="294"/>
      <c r="CNI11" s="294"/>
      <c r="CNJ11" s="294"/>
      <c r="CNK11" s="294"/>
      <c r="CNL11" s="294"/>
      <c r="CNM11" s="294"/>
      <c r="CNN11" s="294"/>
      <c r="CNO11" s="294"/>
      <c r="CNP11" s="294"/>
      <c r="CNQ11" s="294"/>
      <c r="CNR11" s="294"/>
      <c r="CNS11" s="294"/>
      <c r="CNT11" s="294"/>
      <c r="CNU11" s="294"/>
      <c r="CNV11" s="294"/>
      <c r="CNW11" s="294"/>
      <c r="CNX11" s="294"/>
      <c r="CNY11" s="294"/>
      <c r="CNZ11" s="294"/>
      <c r="COA11" s="294"/>
      <c r="COB11" s="294"/>
      <c r="COC11" s="294"/>
      <c r="COD11" s="294"/>
      <c r="COE11" s="294"/>
      <c r="COF11" s="294"/>
      <c r="COG11" s="294"/>
      <c r="COH11" s="294"/>
      <c r="COI11" s="294"/>
      <c r="COJ11" s="294"/>
      <c r="COK11" s="294"/>
      <c r="COL11" s="294"/>
      <c r="COM11" s="294"/>
      <c r="CON11" s="294"/>
      <c r="COO11" s="294"/>
      <c r="COP11" s="294"/>
      <c r="COQ11" s="294"/>
      <c r="COR11" s="294"/>
      <c r="COS11" s="294"/>
      <c r="COT11" s="294"/>
      <c r="COU11" s="294"/>
      <c r="COV11" s="294"/>
      <c r="COW11" s="294"/>
      <c r="COX11" s="294"/>
      <c r="COY11" s="294"/>
      <c r="COZ11" s="294"/>
      <c r="CPA11" s="294"/>
      <c r="CPB11" s="294"/>
      <c r="CPC11" s="294"/>
      <c r="CPD11" s="294"/>
      <c r="CPE11" s="294"/>
      <c r="CPF11" s="294"/>
      <c r="CPG11" s="294"/>
      <c r="CPH11" s="294"/>
      <c r="CPI11" s="294"/>
      <c r="CPJ11" s="294"/>
      <c r="CPK11" s="294"/>
      <c r="CPL11" s="294"/>
      <c r="CPM11" s="294"/>
      <c r="CPN11" s="294"/>
      <c r="CPO11" s="294"/>
      <c r="CPP11" s="294"/>
      <c r="CPQ11" s="294"/>
      <c r="CPR11" s="294"/>
      <c r="CPS11" s="294"/>
      <c r="CPT11" s="294"/>
      <c r="CPU11" s="294"/>
      <c r="CPV11" s="294"/>
      <c r="CPW11" s="294"/>
      <c r="CPX11" s="294"/>
      <c r="CPY11" s="294"/>
      <c r="CPZ11" s="294"/>
      <c r="CQA11" s="294"/>
      <c r="CQB11" s="294"/>
      <c r="CQC11" s="294"/>
      <c r="CQD11" s="294"/>
      <c r="CQE11" s="294"/>
      <c r="CQF11" s="294"/>
      <c r="CQG11" s="294"/>
      <c r="CQH11" s="294"/>
      <c r="CQI11" s="294"/>
      <c r="CQJ11" s="294"/>
      <c r="CQK11" s="294"/>
      <c r="CQL11" s="294"/>
      <c r="CQM11" s="294"/>
      <c r="CQN11" s="294"/>
      <c r="CQO11" s="294"/>
      <c r="CQP11" s="294"/>
      <c r="CQQ11" s="294"/>
      <c r="CQR11" s="294"/>
      <c r="CQS11" s="294"/>
      <c r="CQT11" s="294"/>
      <c r="CQU11" s="294"/>
      <c r="CQV11" s="294"/>
      <c r="CQW11" s="294"/>
      <c r="CQX11" s="294"/>
      <c r="CQY11" s="294"/>
      <c r="CQZ11" s="294"/>
      <c r="CRA11" s="294"/>
      <c r="CRB11" s="294"/>
      <c r="CRC11" s="294"/>
      <c r="CRD11" s="294"/>
      <c r="CRE11" s="294"/>
      <c r="CRF11" s="294"/>
      <c r="CRG11" s="294"/>
      <c r="CRH11" s="294"/>
      <c r="CRI11" s="294"/>
      <c r="CRJ11" s="294"/>
      <c r="CRK11" s="294"/>
      <c r="CRL11" s="294"/>
      <c r="CRM11" s="294"/>
      <c r="CRN11" s="294"/>
      <c r="CRO11" s="294"/>
      <c r="CRP11" s="294"/>
      <c r="CRQ11" s="294"/>
      <c r="CRR11" s="294"/>
      <c r="CRS11" s="294"/>
      <c r="CRT11" s="294"/>
      <c r="CRU11" s="294"/>
      <c r="CRV11" s="294"/>
      <c r="CRW11" s="294"/>
      <c r="CRX11" s="294"/>
      <c r="CRY11" s="294"/>
      <c r="CRZ11" s="294"/>
      <c r="CSA11" s="294"/>
      <c r="CSB11" s="294"/>
      <c r="CSC11" s="294"/>
      <c r="CSD11" s="294"/>
      <c r="CSE11" s="294"/>
      <c r="CSF11" s="294"/>
      <c r="CSG11" s="294"/>
      <c r="CSH11" s="294"/>
      <c r="CSI11" s="294"/>
      <c r="CSJ11" s="294"/>
      <c r="CSK11" s="294"/>
      <c r="CSL11" s="294"/>
      <c r="CSM11" s="294"/>
      <c r="CSN11" s="294"/>
      <c r="CSO11" s="294"/>
      <c r="CSP11" s="294"/>
      <c r="CSQ11" s="294"/>
      <c r="CSR11" s="294"/>
      <c r="CSS11" s="294"/>
      <c r="CST11" s="294"/>
      <c r="CSU11" s="294"/>
      <c r="CSV11" s="294"/>
      <c r="CSW11" s="294"/>
      <c r="CSX11" s="294"/>
      <c r="CSY11" s="294"/>
      <c r="CSZ11" s="294"/>
      <c r="CTA11" s="294"/>
      <c r="CTB11" s="294"/>
      <c r="CTC11" s="294"/>
      <c r="CTD11" s="294"/>
      <c r="CTE11" s="294"/>
      <c r="CTF11" s="294"/>
      <c r="CTG11" s="294"/>
      <c r="CTH11" s="294"/>
      <c r="CTI11" s="294"/>
      <c r="CTJ11" s="294"/>
      <c r="CTK11" s="294"/>
      <c r="CTL11" s="294"/>
      <c r="CTM11" s="294"/>
      <c r="CTN11" s="294"/>
      <c r="CTO11" s="294"/>
      <c r="CTP11" s="294"/>
      <c r="CTQ11" s="294"/>
      <c r="CTR11" s="294"/>
      <c r="CTS11" s="294"/>
      <c r="CTT11" s="294"/>
      <c r="CTU11" s="294"/>
      <c r="CTV11" s="294"/>
      <c r="CTW11" s="294"/>
      <c r="CTX11" s="294"/>
      <c r="CTY11" s="294"/>
      <c r="CTZ11" s="294"/>
      <c r="CUA11" s="294"/>
      <c r="CUB11" s="294"/>
      <c r="CUC11" s="294"/>
      <c r="CUD11" s="294"/>
      <c r="CUE11" s="294"/>
      <c r="CUF11" s="294"/>
      <c r="CUG11" s="294"/>
      <c r="CUH11" s="294"/>
      <c r="CUI11" s="294"/>
      <c r="CUJ11" s="294"/>
      <c r="CUK11" s="294"/>
      <c r="CUL11" s="294"/>
      <c r="CUM11" s="294"/>
      <c r="CUN11" s="294"/>
      <c r="CUO11" s="294"/>
      <c r="CUP11" s="294"/>
      <c r="CUQ11" s="294"/>
      <c r="CUR11" s="294"/>
      <c r="CUS11" s="294"/>
      <c r="CUT11" s="294"/>
      <c r="CUU11" s="294"/>
      <c r="CUV11" s="294"/>
      <c r="CUW11" s="294"/>
      <c r="CUX11" s="294"/>
      <c r="CUY11" s="294"/>
      <c r="CUZ11" s="294"/>
      <c r="CVA11" s="294"/>
      <c r="CVB11" s="294"/>
      <c r="CVC11" s="294"/>
      <c r="CVD11" s="294"/>
      <c r="CVE11" s="294"/>
      <c r="CVF11" s="294"/>
      <c r="CVG11" s="294"/>
      <c r="CVH11" s="294"/>
      <c r="CVI11" s="294"/>
      <c r="CVJ11" s="294"/>
      <c r="CVK11" s="294"/>
      <c r="CVL11" s="294"/>
      <c r="CVM11" s="294"/>
      <c r="CVN11" s="294"/>
      <c r="CVO11" s="294"/>
      <c r="CVP11" s="294"/>
      <c r="CVQ11" s="294"/>
      <c r="CVR11" s="294"/>
      <c r="CVS11" s="294"/>
      <c r="CVT11" s="294"/>
      <c r="CVU11" s="294"/>
      <c r="CVV11" s="294"/>
      <c r="CVW11" s="294"/>
      <c r="CVX11" s="294"/>
      <c r="CVY11" s="294"/>
      <c r="CVZ11" s="294"/>
      <c r="CWA11" s="294"/>
      <c r="CWB11" s="294"/>
      <c r="CWC11" s="294"/>
      <c r="CWD11" s="294"/>
      <c r="CWE11" s="294"/>
      <c r="CWF11" s="294"/>
      <c r="CWG11" s="294"/>
      <c r="CWH11" s="294"/>
      <c r="CWI11" s="294"/>
      <c r="CWJ11" s="294"/>
      <c r="CWK11" s="294"/>
      <c r="CWL11" s="294"/>
      <c r="CWM11" s="294"/>
      <c r="CWN11" s="294"/>
      <c r="CWO11" s="294"/>
      <c r="CWP11" s="294"/>
      <c r="CWQ11" s="294"/>
      <c r="CWR11" s="294"/>
      <c r="CWS11" s="294"/>
      <c r="CWT11" s="294"/>
      <c r="CWU11" s="294"/>
      <c r="CWV11" s="294"/>
      <c r="CWW11" s="294"/>
      <c r="CWX11" s="294"/>
      <c r="CWY11" s="294"/>
      <c r="CWZ11" s="294"/>
      <c r="CXA11" s="294"/>
      <c r="CXB11" s="294"/>
      <c r="CXC11" s="294"/>
      <c r="CXD11" s="294"/>
      <c r="CXE11" s="294"/>
      <c r="CXF11" s="294"/>
      <c r="CXG11" s="294"/>
      <c r="CXH11" s="294"/>
      <c r="CXI11" s="294"/>
      <c r="CXJ11" s="294"/>
      <c r="CXK11" s="294"/>
      <c r="CXL11" s="294"/>
      <c r="CXM11" s="294"/>
      <c r="CXN11" s="294"/>
      <c r="CXO11" s="294"/>
      <c r="CXP11" s="294"/>
      <c r="CXQ11" s="294"/>
      <c r="CXR11" s="294"/>
      <c r="CXS11" s="294"/>
      <c r="CXT11" s="294"/>
      <c r="CXU11" s="294"/>
      <c r="CXV11" s="294"/>
      <c r="CXW11" s="294"/>
      <c r="CXX11" s="294"/>
      <c r="CXY11" s="294"/>
      <c r="CXZ11" s="294"/>
      <c r="CYA11" s="294"/>
      <c r="CYB11" s="294"/>
      <c r="CYC11" s="294"/>
      <c r="CYD11" s="294"/>
      <c r="CYE11" s="294"/>
      <c r="CYF11" s="294"/>
      <c r="CYG11" s="294"/>
      <c r="CYH11" s="294"/>
      <c r="CYI11" s="294"/>
      <c r="CYJ11" s="294"/>
      <c r="CYK11" s="294"/>
      <c r="CYL11" s="294"/>
      <c r="CYM11" s="294"/>
      <c r="CYN11" s="294"/>
      <c r="CYO11" s="294"/>
      <c r="CYP11" s="294"/>
      <c r="CYQ11" s="294"/>
      <c r="CYR11" s="294"/>
      <c r="CYS11" s="294"/>
      <c r="CYT11" s="294"/>
      <c r="CYU11" s="294"/>
      <c r="CYV11" s="294"/>
      <c r="CYW11" s="294"/>
      <c r="CYX11" s="294"/>
      <c r="CYY11" s="294"/>
      <c r="CYZ11" s="294"/>
      <c r="CZA11" s="294"/>
      <c r="CZB11" s="294"/>
      <c r="CZC11" s="294"/>
      <c r="CZD11" s="294"/>
      <c r="CZE11" s="294"/>
      <c r="CZF11" s="294"/>
      <c r="CZG11" s="294"/>
      <c r="CZH11" s="294"/>
      <c r="CZI11" s="294"/>
      <c r="CZJ11" s="294"/>
      <c r="CZK11" s="294"/>
      <c r="CZL11" s="294"/>
      <c r="CZM11" s="294"/>
      <c r="CZN11" s="294"/>
      <c r="CZO11" s="294"/>
      <c r="CZP11" s="294"/>
      <c r="CZQ11" s="294"/>
      <c r="CZR11" s="294"/>
      <c r="CZS11" s="294"/>
      <c r="CZT11" s="294"/>
      <c r="CZU11" s="294"/>
      <c r="CZV11" s="294"/>
      <c r="CZW11" s="294"/>
      <c r="CZX11" s="294"/>
      <c r="CZY11" s="294"/>
      <c r="CZZ11" s="294"/>
      <c r="DAA11" s="294"/>
      <c r="DAB11" s="294"/>
      <c r="DAC11" s="294"/>
      <c r="DAD11" s="294"/>
      <c r="DAE11" s="294"/>
      <c r="DAF11" s="294"/>
      <c r="DAG11" s="294"/>
      <c r="DAH11" s="294"/>
      <c r="DAI11" s="294"/>
      <c r="DAJ11" s="294"/>
      <c r="DAK11" s="294"/>
      <c r="DAL11" s="294"/>
      <c r="DAM11" s="294"/>
      <c r="DAN11" s="294"/>
      <c r="DAO11" s="294"/>
      <c r="DAP11" s="294"/>
      <c r="DAQ11" s="294"/>
      <c r="DAR11" s="294"/>
      <c r="DAS11" s="294"/>
      <c r="DAT11" s="294"/>
      <c r="DAU11" s="294"/>
      <c r="DAV11" s="294"/>
      <c r="DAW11" s="294"/>
      <c r="DAX11" s="294"/>
      <c r="DAY11" s="294"/>
      <c r="DAZ11" s="294"/>
      <c r="DBA11" s="294"/>
      <c r="DBB11" s="294"/>
      <c r="DBC11" s="294"/>
      <c r="DBD11" s="294"/>
      <c r="DBE11" s="294"/>
      <c r="DBF11" s="294"/>
      <c r="DBG11" s="294"/>
      <c r="DBH11" s="294"/>
      <c r="DBI11" s="294"/>
      <c r="DBJ11" s="294"/>
      <c r="DBK11" s="294"/>
      <c r="DBL11" s="294"/>
      <c r="DBM11" s="294"/>
      <c r="DBN11" s="294"/>
      <c r="DBO11" s="294"/>
      <c r="DBP11" s="294"/>
      <c r="DBQ11" s="294"/>
      <c r="DBR11" s="294"/>
      <c r="DBS11" s="294"/>
      <c r="DBT11" s="294"/>
      <c r="DBU11" s="294"/>
      <c r="DBV11" s="294"/>
      <c r="DBW11" s="294"/>
      <c r="DBX11" s="294"/>
      <c r="DBY11" s="294"/>
      <c r="DBZ11" s="294"/>
      <c r="DCA11" s="294"/>
      <c r="DCB11" s="294"/>
      <c r="DCC11" s="294"/>
      <c r="DCD11" s="294"/>
      <c r="DCE11" s="294"/>
      <c r="DCF11" s="294"/>
      <c r="DCG11" s="294"/>
      <c r="DCH11" s="294"/>
      <c r="DCI11" s="294"/>
      <c r="DCJ11" s="294"/>
      <c r="DCK11" s="294"/>
      <c r="DCL11" s="294"/>
      <c r="DCM11" s="294"/>
      <c r="DCN11" s="294"/>
      <c r="DCO11" s="294"/>
      <c r="DCP11" s="294"/>
      <c r="DCQ11" s="294"/>
      <c r="DCR11" s="294"/>
      <c r="DCS11" s="294"/>
      <c r="DCT11" s="294"/>
      <c r="DCU11" s="294"/>
      <c r="DCV11" s="294"/>
      <c r="DCW11" s="294"/>
      <c r="DCX11" s="294"/>
      <c r="DCY11" s="294"/>
      <c r="DCZ11" s="294"/>
      <c r="DDA11" s="294"/>
      <c r="DDB11" s="294"/>
      <c r="DDC11" s="294"/>
      <c r="DDD11" s="294"/>
      <c r="DDE11" s="294"/>
      <c r="DDF11" s="294"/>
      <c r="DDG11" s="294"/>
      <c r="DDH11" s="294"/>
      <c r="DDI11" s="294"/>
      <c r="DDJ11" s="294"/>
      <c r="DDK11" s="294"/>
      <c r="DDL11" s="294"/>
      <c r="DDM11" s="294"/>
      <c r="DDN11" s="294"/>
      <c r="DDO11" s="294"/>
      <c r="DDP11" s="294"/>
      <c r="DDQ11" s="294"/>
      <c r="DDR11" s="294"/>
      <c r="DDS11" s="294"/>
      <c r="DDT11" s="294"/>
      <c r="DDU11" s="294"/>
      <c r="DDV11" s="294"/>
      <c r="DDW11" s="294"/>
      <c r="DDX11" s="294"/>
      <c r="DDY11" s="294"/>
      <c r="DDZ11" s="294"/>
      <c r="DEA11" s="294"/>
      <c r="DEB11" s="294"/>
      <c r="DEC11" s="294"/>
      <c r="DED11" s="294"/>
      <c r="DEE11" s="294"/>
      <c r="DEF11" s="294"/>
      <c r="DEG11" s="294"/>
      <c r="DEH11" s="294"/>
      <c r="DEI11" s="294"/>
      <c r="DEJ11" s="294"/>
      <c r="DEK11" s="294"/>
      <c r="DEL11" s="294"/>
      <c r="DEM11" s="294"/>
      <c r="DEN11" s="294"/>
      <c r="DEO11" s="294"/>
      <c r="DEP11" s="294"/>
      <c r="DEQ11" s="294"/>
      <c r="DER11" s="294"/>
      <c r="DES11" s="294"/>
      <c r="DET11" s="294"/>
      <c r="DEU11" s="294"/>
      <c r="DEV11" s="294"/>
      <c r="DEW11" s="294"/>
      <c r="DEX11" s="294"/>
      <c r="DEY11" s="294"/>
      <c r="DEZ11" s="294"/>
      <c r="DFA11" s="294"/>
      <c r="DFB11" s="294"/>
      <c r="DFC11" s="294"/>
      <c r="DFD11" s="294"/>
      <c r="DFE11" s="294"/>
      <c r="DFF11" s="294"/>
      <c r="DFG11" s="294"/>
      <c r="DFH11" s="294"/>
      <c r="DFI11" s="294"/>
      <c r="DFJ11" s="294"/>
      <c r="DFK11" s="294"/>
      <c r="DFL11" s="294"/>
      <c r="DFM11" s="294"/>
      <c r="DFN11" s="294"/>
      <c r="DFO11" s="294"/>
      <c r="DFP11" s="294"/>
      <c r="DFQ11" s="294"/>
      <c r="DFR11" s="294"/>
      <c r="DFS11" s="294"/>
      <c r="DFT11" s="294"/>
      <c r="DFU11" s="294"/>
      <c r="DFV11" s="294"/>
      <c r="DFW11" s="294"/>
      <c r="DFX11" s="294"/>
      <c r="DFY11" s="294"/>
      <c r="DFZ11" s="294"/>
      <c r="DGA11" s="294"/>
      <c r="DGB11" s="294"/>
      <c r="DGC11" s="294"/>
      <c r="DGD11" s="294"/>
      <c r="DGE11" s="294"/>
      <c r="DGF11" s="294"/>
      <c r="DGG11" s="294"/>
      <c r="DGH11" s="294"/>
      <c r="DGI11" s="294"/>
      <c r="DGJ11" s="294"/>
      <c r="DGK11" s="294"/>
      <c r="DGL11" s="294"/>
      <c r="DGM11" s="294"/>
      <c r="DGN11" s="294"/>
      <c r="DGO11" s="294"/>
      <c r="DGP11" s="294"/>
      <c r="DGQ11" s="294"/>
      <c r="DGR11" s="294"/>
      <c r="DGS11" s="294"/>
      <c r="DGT11" s="294"/>
      <c r="DGU11" s="294"/>
      <c r="DGV11" s="294"/>
      <c r="DGW11" s="294"/>
      <c r="DGX11" s="294"/>
      <c r="DGY11" s="294"/>
      <c r="DGZ11" s="294"/>
      <c r="DHA11" s="294"/>
      <c r="DHB11" s="294"/>
      <c r="DHC11" s="294"/>
      <c r="DHD11" s="294"/>
      <c r="DHE11" s="294"/>
      <c r="DHF11" s="294"/>
      <c r="DHG11" s="294"/>
      <c r="DHH11" s="294"/>
      <c r="DHI11" s="294"/>
      <c r="DHJ11" s="294"/>
      <c r="DHK11" s="294"/>
      <c r="DHL11" s="294"/>
      <c r="DHM11" s="294"/>
      <c r="DHN11" s="294"/>
      <c r="DHO11" s="294"/>
      <c r="DHP11" s="294"/>
      <c r="DHQ11" s="294"/>
      <c r="DHR11" s="294"/>
      <c r="DHS11" s="294"/>
      <c r="DHT11" s="294"/>
      <c r="DHU11" s="294"/>
      <c r="DHV11" s="294"/>
      <c r="DHW11" s="294"/>
      <c r="DHX11" s="294"/>
      <c r="DHY11" s="294"/>
      <c r="DHZ11" s="294"/>
      <c r="DIA11" s="294"/>
      <c r="DIB11" s="294"/>
      <c r="DIC11" s="294"/>
      <c r="DID11" s="294"/>
      <c r="DIE11" s="294"/>
      <c r="DIF11" s="294"/>
      <c r="DIG11" s="294"/>
      <c r="DIH11" s="294"/>
      <c r="DII11" s="294"/>
      <c r="DIJ11" s="294"/>
      <c r="DIK11" s="294"/>
      <c r="DIL11" s="294"/>
      <c r="DIM11" s="294"/>
      <c r="DIN11" s="294"/>
      <c r="DIO11" s="294"/>
      <c r="DIP11" s="294"/>
      <c r="DIQ11" s="294"/>
      <c r="DIR11" s="294"/>
      <c r="DIS11" s="294"/>
      <c r="DIT11" s="294"/>
      <c r="DIU11" s="294"/>
      <c r="DIV11" s="294"/>
      <c r="DIW11" s="294"/>
      <c r="DIX11" s="294"/>
      <c r="DIY11" s="294"/>
      <c r="DIZ11" s="294"/>
      <c r="DJA11" s="294"/>
      <c r="DJB11" s="294"/>
      <c r="DJC11" s="294"/>
      <c r="DJD11" s="294"/>
      <c r="DJE11" s="294"/>
      <c r="DJF11" s="294"/>
      <c r="DJG11" s="294"/>
      <c r="DJH11" s="294"/>
      <c r="DJI11" s="294"/>
      <c r="DJJ11" s="294"/>
      <c r="DJK11" s="294"/>
      <c r="DJL11" s="294"/>
      <c r="DJM11" s="294"/>
      <c r="DJN11" s="294"/>
      <c r="DJO11" s="294"/>
      <c r="DJP11" s="294"/>
      <c r="DJQ11" s="294"/>
      <c r="DJR11" s="294"/>
      <c r="DJS11" s="294"/>
      <c r="DJT11" s="294"/>
      <c r="DJU11" s="294"/>
      <c r="DJV11" s="294"/>
      <c r="DJW11" s="294"/>
      <c r="DJX11" s="294"/>
      <c r="DJY11" s="294"/>
      <c r="DJZ11" s="294"/>
      <c r="DKA11" s="294"/>
      <c r="DKB11" s="294"/>
      <c r="DKC11" s="294"/>
      <c r="DKD11" s="294"/>
      <c r="DKE11" s="294"/>
      <c r="DKF11" s="294"/>
      <c r="DKG11" s="294"/>
      <c r="DKH11" s="294"/>
      <c r="DKI11" s="294"/>
      <c r="DKJ11" s="294"/>
      <c r="DKK11" s="294"/>
      <c r="DKL11" s="294"/>
      <c r="DKM11" s="294"/>
      <c r="DKN11" s="294"/>
      <c r="DKO11" s="294"/>
      <c r="DKP11" s="294"/>
      <c r="DKQ11" s="294"/>
      <c r="DKR11" s="294"/>
      <c r="DKS11" s="294"/>
      <c r="DKT11" s="294"/>
      <c r="DKU11" s="294"/>
      <c r="DKV11" s="294"/>
      <c r="DKW11" s="294"/>
      <c r="DKX11" s="294"/>
      <c r="DKY11" s="294"/>
      <c r="DKZ11" s="294"/>
      <c r="DLA11" s="294"/>
      <c r="DLB11" s="294"/>
      <c r="DLC11" s="294"/>
      <c r="DLD11" s="294"/>
      <c r="DLE11" s="294"/>
      <c r="DLF11" s="294"/>
      <c r="DLG11" s="294"/>
      <c r="DLH11" s="294"/>
      <c r="DLI11" s="294"/>
      <c r="DLJ11" s="294"/>
      <c r="DLK11" s="294"/>
      <c r="DLL11" s="294"/>
      <c r="DLM11" s="294"/>
      <c r="DLN11" s="294"/>
      <c r="DLO11" s="294"/>
      <c r="DLP11" s="294"/>
      <c r="DLQ11" s="294"/>
      <c r="DLR11" s="294"/>
      <c r="DLS11" s="294"/>
      <c r="DLT11" s="294"/>
      <c r="DLU11" s="294"/>
      <c r="DLV11" s="294"/>
      <c r="DLW11" s="294"/>
      <c r="DLX11" s="294"/>
      <c r="DLY11" s="294"/>
      <c r="DLZ11" s="294"/>
      <c r="DMA11" s="294"/>
      <c r="DMB11" s="294"/>
      <c r="DMC11" s="294"/>
      <c r="DMD11" s="294"/>
      <c r="DME11" s="294"/>
      <c r="DMF11" s="294"/>
      <c r="DMG11" s="294"/>
      <c r="DMH11" s="294"/>
      <c r="DMI11" s="294"/>
      <c r="DMJ11" s="294"/>
      <c r="DMK11" s="294"/>
      <c r="DML11" s="294"/>
      <c r="DMM11" s="294"/>
      <c r="DMN11" s="294"/>
      <c r="DMO11" s="294"/>
      <c r="DMP11" s="294"/>
      <c r="DMQ11" s="294"/>
      <c r="DMR11" s="294"/>
      <c r="DMS11" s="294"/>
      <c r="DMT11" s="294"/>
      <c r="DMU11" s="294"/>
      <c r="DMV11" s="294"/>
      <c r="DMW11" s="294"/>
      <c r="DMX11" s="294"/>
      <c r="DMY11" s="294"/>
      <c r="DMZ11" s="294"/>
      <c r="DNA11" s="294"/>
      <c r="DNB11" s="294"/>
      <c r="DNC11" s="294"/>
      <c r="DND11" s="294"/>
      <c r="DNE11" s="294"/>
      <c r="DNF11" s="294"/>
      <c r="DNG11" s="294"/>
      <c r="DNH11" s="294"/>
      <c r="DNI11" s="294"/>
      <c r="DNJ11" s="294"/>
      <c r="DNK11" s="294"/>
      <c r="DNL11" s="294"/>
      <c r="DNM11" s="294"/>
      <c r="DNN11" s="294"/>
      <c r="DNO11" s="294"/>
      <c r="DNP11" s="294"/>
      <c r="DNQ11" s="294"/>
      <c r="DNR11" s="294"/>
      <c r="DNS11" s="294"/>
      <c r="DNT11" s="294"/>
      <c r="DNU11" s="294"/>
      <c r="DNV11" s="294"/>
      <c r="DNW11" s="294"/>
      <c r="DNX11" s="294"/>
      <c r="DNY11" s="294"/>
      <c r="DNZ11" s="294"/>
      <c r="DOA11" s="294"/>
      <c r="DOB11" s="294"/>
      <c r="DOC11" s="294"/>
      <c r="DOD11" s="294"/>
      <c r="DOE11" s="294"/>
      <c r="DOF11" s="294"/>
      <c r="DOG11" s="294"/>
      <c r="DOH11" s="294"/>
      <c r="DOI11" s="294"/>
      <c r="DOJ11" s="294"/>
      <c r="DOK11" s="294"/>
      <c r="DOL11" s="294"/>
      <c r="DOM11" s="294"/>
      <c r="DON11" s="294"/>
      <c r="DOO11" s="294"/>
      <c r="DOP11" s="294"/>
      <c r="DOQ11" s="294"/>
      <c r="DOR11" s="294"/>
      <c r="DOS11" s="294"/>
      <c r="DOT11" s="294"/>
      <c r="DOU11" s="294"/>
      <c r="DOV11" s="294"/>
      <c r="DOW11" s="294"/>
      <c r="DOX11" s="294"/>
      <c r="DOY11" s="294"/>
      <c r="DOZ11" s="294"/>
      <c r="DPA11" s="294"/>
      <c r="DPB11" s="294"/>
      <c r="DPC11" s="294"/>
      <c r="DPD11" s="294"/>
      <c r="DPE11" s="294"/>
      <c r="DPF11" s="294"/>
      <c r="DPG11" s="294"/>
      <c r="DPH11" s="294"/>
      <c r="DPI11" s="294"/>
      <c r="DPJ11" s="294"/>
      <c r="DPK11" s="294"/>
      <c r="DPL11" s="294"/>
      <c r="DPM11" s="294"/>
      <c r="DPN11" s="294"/>
      <c r="DPO11" s="294"/>
      <c r="DPP11" s="294"/>
      <c r="DPQ11" s="294"/>
      <c r="DPR11" s="294"/>
      <c r="DPS11" s="294"/>
      <c r="DPT11" s="294"/>
      <c r="DPU11" s="294"/>
      <c r="DPV11" s="294"/>
      <c r="DPW11" s="294"/>
      <c r="DPX11" s="294"/>
      <c r="DPY11" s="294"/>
      <c r="DPZ11" s="294"/>
      <c r="DQA11" s="294"/>
      <c r="DQB11" s="294"/>
      <c r="DQC11" s="294"/>
      <c r="DQD11" s="294"/>
      <c r="DQE11" s="294"/>
      <c r="DQF11" s="294"/>
      <c r="DQG11" s="294"/>
      <c r="DQH11" s="294"/>
      <c r="DQI11" s="294"/>
      <c r="DQJ11" s="294"/>
      <c r="DQK11" s="294"/>
      <c r="DQL11" s="294"/>
      <c r="DQM11" s="294"/>
      <c r="DQN11" s="294"/>
      <c r="DQO11" s="294"/>
      <c r="DQP11" s="294"/>
      <c r="DQQ11" s="294"/>
      <c r="DQR11" s="294"/>
      <c r="DQS11" s="294"/>
      <c r="DQT11" s="294"/>
      <c r="DQU11" s="294"/>
      <c r="DQV11" s="294"/>
      <c r="DQW11" s="294"/>
      <c r="DQX11" s="294"/>
      <c r="DQY11" s="294"/>
      <c r="DQZ11" s="294"/>
      <c r="DRA11" s="294"/>
      <c r="DRB11" s="294"/>
      <c r="DRC11" s="294"/>
      <c r="DRD11" s="294"/>
      <c r="DRE11" s="294"/>
      <c r="DRF11" s="294"/>
      <c r="DRG11" s="294"/>
      <c r="DRH11" s="294"/>
      <c r="DRI11" s="294"/>
      <c r="DRJ11" s="294"/>
      <c r="DRK11" s="294"/>
      <c r="DRL11" s="294"/>
      <c r="DRM11" s="294"/>
      <c r="DRN11" s="294"/>
      <c r="DRO11" s="294"/>
      <c r="DRP11" s="294"/>
      <c r="DRQ11" s="294"/>
      <c r="DRR11" s="294"/>
      <c r="DRS11" s="294"/>
      <c r="DRT11" s="294"/>
      <c r="DRU11" s="294"/>
      <c r="DRV11" s="294"/>
      <c r="DRW11" s="294"/>
      <c r="DRX11" s="294"/>
      <c r="DRY11" s="294"/>
      <c r="DRZ11" s="294"/>
      <c r="DSA11" s="294"/>
      <c r="DSB11" s="294"/>
      <c r="DSC11" s="294"/>
      <c r="DSD11" s="294"/>
      <c r="DSE11" s="294"/>
      <c r="DSF11" s="294"/>
      <c r="DSG11" s="294"/>
      <c r="DSH11" s="294"/>
      <c r="DSI11" s="294"/>
      <c r="DSJ11" s="294"/>
      <c r="DSK11" s="294"/>
      <c r="DSL11" s="294"/>
      <c r="DSM11" s="294"/>
      <c r="DSN11" s="294"/>
      <c r="DSO11" s="294"/>
      <c r="DSP11" s="294"/>
      <c r="DSQ11" s="294"/>
      <c r="DSR11" s="294"/>
      <c r="DSS11" s="294"/>
      <c r="DST11" s="294"/>
      <c r="DSU11" s="294"/>
      <c r="DSV11" s="294"/>
      <c r="DSW11" s="294"/>
      <c r="DSX11" s="294"/>
      <c r="DSY11" s="294"/>
      <c r="DSZ11" s="294"/>
      <c r="DTA11" s="294"/>
      <c r="DTB11" s="294"/>
      <c r="DTC11" s="294"/>
      <c r="DTD11" s="294"/>
      <c r="DTE11" s="294"/>
      <c r="DTF11" s="294"/>
      <c r="DTG11" s="294"/>
      <c r="DTH11" s="294"/>
      <c r="DTI11" s="294"/>
      <c r="DTJ11" s="294"/>
      <c r="DTK11" s="294"/>
      <c r="DTL11" s="294"/>
      <c r="DTM11" s="294"/>
      <c r="DTN11" s="294"/>
      <c r="DTO11" s="294"/>
      <c r="DTP11" s="294"/>
      <c r="DTQ11" s="294"/>
      <c r="DTR11" s="294"/>
      <c r="DTS11" s="294"/>
      <c r="DTT11" s="294"/>
      <c r="DTU11" s="294"/>
      <c r="DTV11" s="294"/>
      <c r="DTW11" s="294"/>
      <c r="DTX11" s="294"/>
      <c r="DTY11" s="294"/>
      <c r="DTZ11" s="294"/>
      <c r="DUA11" s="294"/>
      <c r="DUB11" s="294"/>
      <c r="DUC11" s="294"/>
      <c r="DUD11" s="294"/>
      <c r="DUE11" s="294"/>
      <c r="DUF11" s="294"/>
      <c r="DUG11" s="294"/>
      <c r="DUH11" s="294"/>
      <c r="DUI11" s="294"/>
      <c r="DUJ11" s="294"/>
      <c r="DUK11" s="294"/>
      <c r="DUL11" s="294"/>
      <c r="DUM11" s="294"/>
      <c r="DUN11" s="294"/>
      <c r="DUO11" s="294"/>
      <c r="DUP11" s="294"/>
      <c r="DUQ11" s="294"/>
      <c r="DUR11" s="294"/>
      <c r="DUS11" s="294"/>
      <c r="DUT11" s="294"/>
      <c r="DUU11" s="294"/>
      <c r="DUV11" s="294"/>
      <c r="DUW11" s="294"/>
      <c r="DUX11" s="294"/>
      <c r="DUY11" s="294"/>
      <c r="DUZ11" s="294"/>
      <c r="DVA11" s="294"/>
      <c r="DVB11" s="294"/>
      <c r="DVC11" s="294"/>
      <c r="DVD11" s="294"/>
      <c r="DVE11" s="294"/>
      <c r="DVF11" s="294"/>
      <c r="DVG11" s="294"/>
      <c r="DVH11" s="294"/>
      <c r="DVI11" s="294"/>
      <c r="DVJ11" s="294"/>
      <c r="DVK11" s="294"/>
      <c r="DVL11" s="294"/>
      <c r="DVM11" s="294"/>
      <c r="DVN11" s="294"/>
      <c r="DVO11" s="294"/>
      <c r="DVP11" s="294"/>
      <c r="DVQ11" s="294"/>
      <c r="DVR11" s="294"/>
      <c r="DVS11" s="294"/>
      <c r="DVT11" s="294"/>
      <c r="DVU11" s="294"/>
      <c r="DVV11" s="294"/>
      <c r="DVW11" s="294"/>
      <c r="DVX11" s="294"/>
      <c r="DVY11" s="294"/>
      <c r="DVZ11" s="294"/>
      <c r="DWA11" s="294"/>
      <c r="DWB11" s="294"/>
      <c r="DWC11" s="294"/>
      <c r="DWD11" s="294"/>
      <c r="DWE11" s="294"/>
      <c r="DWF11" s="294"/>
      <c r="DWG11" s="294"/>
      <c r="DWH11" s="294"/>
      <c r="DWI11" s="294"/>
      <c r="DWJ11" s="294"/>
      <c r="DWK11" s="294"/>
      <c r="DWL11" s="294"/>
      <c r="DWM11" s="294"/>
      <c r="DWN11" s="294"/>
      <c r="DWO11" s="294"/>
      <c r="DWP11" s="294"/>
      <c r="DWQ11" s="294"/>
      <c r="DWR11" s="294"/>
      <c r="DWS11" s="294"/>
      <c r="DWT11" s="294"/>
      <c r="DWU11" s="294"/>
      <c r="DWV11" s="294"/>
      <c r="DWW11" s="294"/>
      <c r="DWX11" s="294"/>
      <c r="DWY11" s="294"/>
      <c r="DWZ11" s="294"/>
      <c r="DXA11" s="294"/>
      <c r="DXB11" s="294"/>
      <c r="DXC11" s="294"/>
      <c r="DXD11" s="294"/>
      <c r="DXE11" s="294"/>
      <c r="DXF11" s="294"/>
      <c r="DXG11" s="294"/>
      <c r="DXH11" s="294"/>
      <c r="DXI11" s="294"/>
      <c r="DXJ11" s="294"/>
      <c r="DXK11" s="294"/>
      <c r="DXL11" s="294"/>
      <c r="DXM11" s="294"/>
      <c r="DXN11" s="294"/>
      <c r="DXO11" s="294"/>
      <c r="DXP11" s="294"/>
      <c r="DXQ11" s="294"/>
      <c r="DXR11" s="294"/>
      <c r="DXS11" s="294"/>
      <c r="DXT11" s="294"/>
      <c r="DXU11" s="294"/>
      <c r="DXV11" s="294"/>
      <c r="DXW11" s="294"/>
      <c r="DXX11" s="294"/>
      <c r="DXY11" s="294"/>
      <c r="DXZ11" s="294"/>
      <c r="DYA11" s="294"/>
      <c r="DYB11" s="294"/>
      <c r="DYC11" s="294"/>
      <c r="DYD11" s="294"/>
      <c r="DYE11" s="294"/>
      <c r="DYF11" s="294"/>
      <c r="DYG11" s="294"/>
      <c r="DYH11" s="294"/>
      <c r="DYI11" s="294"/>
      <c r="DYJ11" s="294"/>
      <c r="DYK11" s="294"/>
      <c r="DYL11" s="294"/>
      <c r="DYM11" s="294"/>
      <c r="DYN11" s="294"/>
      <c r="DYO11" s="294"/>
      <c r="DYP11" s="294"/>
      <c r="DYQ11" s="294"/>
      <c r="DYR11" s="294"/>
      <c r="DYS11" s="294"/>
      <c r="DYT11" s="294"/>
      <c r="DYU11" s="294"/>
      <c r="DYV11" s="294"/>
      <c r="DYW11" s="294"/>
      <c r="DYX11" s="294"/>
      <c r="DYY11" s="294"/>
      <c r="DYZ11" s="294"/>
      <c r="DZA11" s="294"/>
      <c r="DZB11" s="294"/>
      <c r="DZC11" s="294"/>
      <c r="DZD11" s="294"/>
      <c r="DZE11" s="294"/>
      <c r="DZF11" s="294"/>
      <c r="DZG11" s="294"/>
      <c r="DZH11" s="294"/>
      <c r="DZI11" s="294"/>
      <c r="DZJ11" s="294"/>
      <c r="DZK11" s="294"/>
      <c r="DZL11" s="294"/>
      <c r="DZM11" s="294"/>
      <c r="DZN11" s="294"/>
      <c r="DZO11" s="294"/>
      <c r="DZP11" s="294"/>
      <c r="DZQ11" s="294"/>
      <c r="DZR11" s="294"/>
      <c r="DZS11" s="294"/>
      <c r="DZT11" s="294"/>
      <c r="DZU11" s="294"/>
      <c r="DZV11" s="294"/>
      <c r="DZW11" s="294"/>
      <c r="DZX11" s="294"/>
      <c r="DZY11" s="294"/>
      <c r="DZZ11" s="294"/>
      <c r="EAA11" s="294"/>
      <c r="EAB11" s="294"/>
      <c r="EAC11" s="294"/>
      <c r="EAD11" s="294"/>
      <c r="EAE11" s="294"/>
      <c r="EAF11" s="294"/>
      <c r="EAG11" s="294"/>
      <c r="EAH11" s="294"/>
      <c r="EAI11" s="294"/>
      <c r="EAJ11" s="294"/>
      <c r="EAK11" s="294"/>
      <c r="EAL11" s="294"/>
      <c r="EAM11" s="294"/>
      <c r="EAN11" s="294"/>
      <c r="EAO11" s="294"/>
      <c r="EAP11" s="294"/>
      <c r="EAQ11" s="294"/>
      <c r="EAR11" s="294"/>
      <c r="EAS11" s="294"/>
      <c r="EAT11" s="294"/>
      <c r="EAU11" s="294"/>
      <c r="EAV11" s="294"/>
      <c r="EAW11" s="294"/>
      <c r="EAX11" s="294"/>
      <c r="EAY11" s="294"/>
      <c r="EAZ11" s="294"/>
      <c r="EBA11" s="294"/>
      <c r="EBB11" s="294"/>
      <c r="EBC11" s="294"/>
      <c r="EBD11" s="294"/>
      <c r="EBE11" s="294"/>
      <c r="EBF11" s="294"/>
      <c r="EBG11" s="294"/>
      <c r="EBH11" s="294"/>
      <c r="EBI11" s="294"/>
      <c r="EBJ11" s="294"/>
      <c r="EBK11" s="294"/>
      <c r="EBL11" s="294"/>
      <c r="EBM11" s="294"/>
      <c r="EBN11" s="294"/>
      <c r="EBO11" s="294"/>
      <c r="EBP11" s="294"/>
      <c r="EBQ11" s="294"/>
      <c r="EBR11" s="294"/>
      <c r="EBS11" s="294"/>
      <c r="EBT11" s="294"/>
      <c r="EBU11" s="294"/>
      <c r="EBV11" s="294"/>
      <c r="EBW11" s="294"/>
      <c r="EBX11" s="294"/>
      <c r="EBY11" s="294"/>
      <c r="EBZ11" s="294"/>
      <c r="ECA11" s="294"/>
      <c r="ECB11" s="294"/>
      <c r="ECC11" s="294"/>
      <c r="ECD11" s="294"/>
      <c r="ECE11" s="294"/>
      <c r="ECF11" s="294"/>
      <c r="ECG11" s="294"/>
      <c r="ECH11" s="294"/>
      <c r="ECI11" s="294"/>
      <c r="ECJ11" s="294"/>
      <c r="ECK11" s="294"/>
      <c r="ECL11" s="294"/>
      <c r="ECM11" s="294"/>
      <c r="ECN11" s="294"/>
      <c r="ECO11" s="294"/>
      <c r="ECP11" s="294"/>
      <c r="ECQ11" s="294"/>
      <c r="ECR11" s="294"/>
      <c r="ECS11" s="294"/>
      <c r="ECT11" s="294"/>
      <c r="ECU11" s="294"/>
      <c r="ECV11" s="294"/>
      <c r="ECW11" s="294"/>
      <c r="ECX11" s="294"/>
      <c r="ECY11" s="294"/>
      <c r="ECZ11" s="294"/>
      <c r="EDA11" s="294"/>
      <c r="EDB11" s="294"/>
      <c r="EDC11" s="294"/>
      <c r="EDD11" s="294"/>
      <c r="EDE11" s="294"/>
      <c r="EDF11" s="294"/>
      <c r="EDG11" s="294"/>
      <c r="EDH11" s="294"/>
      <c r="EDI11" s="294"/>
      <c r="EDJ11" s="294"/>
      <c r="EDK11" s="294"/>
      <c r="EDL11" s="294"/>
      <c r="EDM11" s="294"/>
      <c r="EDN11" s="294"/>
      <c r="EDO11" s="294"/>
      <c r="EDP11" s="294"/>
      <c r="EDQ11" s="294"/>
      <c r="EDR11" s="294"/>
      <c r="EDS11" s="294"/>
      <c r="EDT11" s="294"/>
      <c r="EDU11" s="294"/>
      <c r="EDV11" s="294"/>
      <c r="EDW11" s="294"/>
      <c r="EDX11" s="294"/>
      <c r="EDY11" s="294"/>
      <c r="EDZ11" s="294"/>
      <c r="EEA11" s="294"/>
      <c r="EEB11" s="294"/>
      <c r="EEC11" s="294"/>
      <c r="EED11" s="294"/>
      <c r="EEE11" s="294"/>
      <c r="EEF11" s="294"/>
      <c r="EEG11" s="294"/>
      <c r="EEH11" s="294"/>
      <c r="EEI11" s="294"/>
      <c r="EEJ11" s="294"/>
      <c r="EEK11" s="294"/>
      <c r="EEL11" s="294"/>
      <c r="EEM11" s="294"/>
      <c r="EEN11" s="294"/>
      <c r="EEO11" s="294"/>
      <c r="EEP11" s="294"/>
      <c r="EEQ11" s="294"/>
      <c r="EER11" s="294"/>
      <c r="EES11" s="294"/>
      <c r="EET11" s="294"/>
      <c r="EEU11" s="294"/>
      <c r="EEV11" s="294"/>
      <c r="EEW11" s="294"/>
      <c r="EEX11" s="294"/>
      <c r="EEY11" s="294"/>
      <c r="EEZ11" s="294"/>
      <c r="EFA11" s="294"/>
      <c r="EFB11" s="294"/>
      <c r="EFC11" s="294"/>
      <c r="EFD11" s="294"/>
      <c r="EFE11" s="294"/>
      <c r="EFF11" s="294"/>
      <c r="EFG11" s="294"/>
      <c r="EFH11" s="294"/>
      <c r="EFI11" s="294"/>
      <c r="EFJ11" s="294"/>
      <c r="EFK11" s="294"/>
      <c r="EFL11" s="294"/>
      <c r="EFM11" s="294"/>
      <c r="EFN11" s="294"/>
      <c r="EFO11" s="294"/>
      <c r="EFP11" s="294"/>
      <c r="EFQ11" s="294"/>
      <c r="EFR11" s="294"/>
      <c r="EFS11" s="294"/>
      <c r="EFT11" s="294"/>
      <c r="EFU11" s="294"/>
      <c r="EFV11" s="294"/>
      <c r="EFW11" s="294"/>
      <c r="EFX11" s="294"/>
      <c r="EFY11" s="294"/>
      <c r="EFZ11" s="294"/>
      <c r="EGA11" s="294"/>
      <c r="EGB11" s="294"/>
      <c r="EGC11" s="294"/>
      <c r="EGD11" s="294"/>
      <c r="EGE11" s="294"/>
      <c r="EGF11" s="294"/>
      <c r="EGG11" s="294"/>
      <c r="EGH11" s="294"/>
      <c r="EGI11" s="294"/>
      <c r="EGJ11" s="294"/>
      <c r="EGK11" s="294"/>
      <c r="EGL11" s="294"/>
      <c r="EGM11" s="294"/>
      <c r="EGN11" s="294"/>
      <c r="EGO11" s="294"/>
      <c r="EGP11" s="294"/>
      <c r="EGQ11" s="294"/>
      <c r="EGR11" s="294"/>
      <c r="EGS11" s="294"/>
      <c r="EGT11" s="294"/>
      <c r="EGU11" s="294"/>
      <c r="EGV11" s="294"/>
      <c r="EGW11" s="294"/>
      <c r="EGX11" s="294"/>
      <c r="EGY11" s="294"/>
      <c r="EGZ11" s="294"/>
      <c r="EHA11" s="294"/>
      <c r="EHB11" s="294"/>
      <c r="EHC11" s="294"/>
      <c r="EHD11" s="294"/>
      <c r="EHE11" s="294"/>
      <c r="EHF11" s="294"/>
      <c r="EHG11" s="294"/>
      <c r="EHH11" s="294"/>
      <c r="EHI11" s="294"/>
      <c r="EHJ11" s="294"/>
      <c r="EHK11" s="294"/>
      <c r="EHL11" s="294"/>
      <c r="EHM11" s="294"/>
      <c r="EHN11" s="294"/>
      <c r="EHO11" s="294"/>
      <c r="EHP11" s="294"/>
      <c r="EHQ11" s="294"/>
      <c r="EHR11" s="294"/>
      <c r="EHS11" s="294"/>
      <c r="EHT11" s="294"/>
      <c r="EHU11" s="294"/>
      <c r="EHV11" s="294"/>
      <c r="EHW11" s="294"/>
      <c r="EHX11" s="294"/>
      <c r="EHY11" s="294"/>
      <c r="EHZ11" s="294"/>
      <c r="EIA11" s="294"/>
      <c r="EIB11" s="294"/>
      <c r="EIC11" s="294"/>
      <c r="EID11" s="294"/>
      <c r="EIE11" s="294"/>
      <c r="EIF11" s="294"/>
      <c r="EIG11" s="294"/>
      <c r="EIH11" s="294"/>
      <c r="EII11" s="294"/>
      <c r="EIJ11" s="294"/>
      <c r="EIK11" s="294"/>
      <c r="EIL11" s="294"/>
      <c r="EIM11" s="294"/>
      <c r="EIN11" s="294"/>
      <c r="EIO11" s="294"/>
      <c r="EIP11" s="294"/>
      <c r="EIQ11" s="294"/>
      <c r="EIR11" s="294"/>
      <c r="EIS11" s="294"/>
      <c r="EIT11" s="294"/>
      <c r="EIU11" s="294"/>
      <c r="EIV11" s="294"/>
      <c r="EIW11" s="294"/>
      <c r="EIX11" s="294"/>
      <c r="EIY11" s="294"/>
      <c r="EIZ11" s="294"/>
      <c r="EJA11" s="294"/>
      <c r="EJB11" s="294"/>
      <c r="EJC11" s="294"/>
      <c r="EJD11" s="294"/>
      <c r="EJE11" s="294"/>
      <c r="EJF11" s="294"/>
      <c r="EJG11" s="294"/>
      <c r="EJH11" s="294"/>
      <c r="EJI11" s="294"/>
      <c r="EJJ11" s="294"/>
      <c r="EJK11" s="294"/>
      <c r="EJL11" s="294"/>
      <c r="EJM11" s="294"/>
      <c r="EJN11" s="294"/>
      <c r="EJO11" s="294"/>
      <c r="EJP11" s="294"/>
      <c r="EJQ11" s="294"/>
      <c r="EJR11" s="294"/>
      <c r="EJS11" s="294"/>
      <c r="EJT11" s="294"/>
      <c r="EJU11" s="294"/>
      <c r="EJV11" s="294"/>
      <c r="EJW11" s="294"/>
      <c r="EJX11" s="294"/>
      <c r="EJY11" s="294"/>
      <c r="EJZ11" s="294"/>
      <c r="EKA11" s="294"/>
      <c r="EKB11" s="294"/>
      <c r="EKC11" s="294"/>
      <c r="EKD11" s="294"/>
      <c r="EKE11" s="294"/>
      <c r="EKF11" s="294"/>
      <c r="EKG11" s="294"/>
      <c r="EKH11" s="294"/>
      <c r="EKI11" s="294"/>
      <c r="EKJ11" s="294"/>
      <c r="EKK11" s="294"/>
      <c r="EKL11" s="294"/>
      <c r="EKM11" s="294"/>
      <c r="EKN11" s="294"/>
      <c r="EKO11" s="294"/>
      <c r="EKP11" s="294"/>
      <c r="EKQ11" s="294"/>
      <c r="EKR11" s="294"/>
      <c r="EKS11" s="294"/>
      <c r="EKT11" s="294"/>
      <c r="EKU11" s="294"/>
      <c r="EKV11" s="294"/>
      <c r="EKW11" s="294"/>
      <c r="EKX11" s="294"/>
      <c r="EKY11" s="294"/>
      <c r="EKZ11" s="294"/>
      <c r="ELA11" s="294"/>
      <c r="ELB11" s="294"/>
      <c r="ELC11" s="294"/>
      <c r="ELD11" s="294"/>
      <c r="ELE11" s="294"/>
      <c r="ELF11" s="294"/>
      <c r="ELG11" s="294"/>
      <c r="ELH11" s="294"/>
      <c r="ELI11" s="294"/>
      <c r="ELJ11" s="294"/>
      <c r="ELK11" s="294"/>
      <c r="ELL11" s="294"/>
      <c r="ELM11" s="294"/>
      <c r="ELN11" s="294"/>
      <c r="ELO11" s="294"/>
      <c r="ELP11" s="294"/>
      <c r="ELQ11" s="294"/>
      <c r="ELR11" s="294"/>
      <c r="ELS11" s="294"/>
      <c r="ELT11" s="294"/>
      <c r="ELU11" s="294"/>
      <c r="ELV11" s="294"/>
      <c r="ELW11" s="294"/>
      <c r="ELX11" s="294"/>
      <c r="ELY11" s="294"/>
      <c r="ELZ11" s="294"/>
      <c r="EMA11" s="294"/>
      <c r="EMB11" s="294"/>
      <c r="EMC11" s="294"/>
      <c r="EMD11" s="294"/>
      <c r="EME11" s="294"/>
      <c r="EMF11" s="294"/>
      <c r="EMG11" s="294"/>
      <c r="EMH11" s="294"/>
      <c r="EMI11" s="294"/>
      <c r="EMJ11" s="294"/>
      <c r="EMK11" s="294"/>
      <c r="EML11" s="294"/>
      <c r="EMM11" s="294"/>
      <c r="EMN11" s="294"/>
      <c r="EMO11" s="294"/>
      <c r="EMP11" s="294"/>
      <c r="EMQ11" s="294"/>
      <c r="EMR11" s="294"/>
      <c r="EMS11" s="294"/>
      <c r="EMT11" s="294"/>
      <c r="EMU11" s="294"/>
      <c r="EMV11" s="294"/>
      <c r="EMW11" s="294"/>
      <c r="EMX11" s="294"/>
      <c r="EMY11" s="294"/>
      <c r="EMZ11" s="294"/>
      <c r="ENA11" s="294"/>
      <c r="ENB11" s="294"/>
      <c r="ENC11" s="294"/>
      <c r="END11" s="294"/>
      <c r="ENE11" s="294"/>
      <c r="ENF11" s="294"/>
      <c r="ENG11" s="294"/>
      <c r="ENH11" s="294"/>
      <c r="ENI11" s="294"/>
      <c r="ENJ11" s="294"/>
      <c r="ENK11" s="294"/>
      <c r="ENL11" s="294"/>
      <c r="ENM11" s="294"/>
      <c r="ENN11" s="294"/>
      <c r="ENO11" s="294"/>
      <c r="ENP11" s="294"/>
      <c r="ENQ11" s="294"/>
      <c r="ENR11" s="294"/>
      <c r="ENS11" s="294"/>
      <c r="ENT11" s="294"/>
      <c r="ENU11" s="294"/>
      <c r="ENV11" s="294"/>
      <c r="ENW11" s="294"/>
      <c r="ENX11" s="294"/>
      <c r="ENY11" s="294"/>
      <c r="ENZ11" s="294"/>
      <c r="EOA11" s="294"/>
      <c r="EOB11" s="294"/>
      <c r="EOC11" s="294"/>
      <c r="EOD11" s="294"/>
      <c r="EOE11" s="294"/>
      <c r="EOF11" s="294"/>
      <c r="EOG11" s="294"/>
      <c r="EOH11" s="294"/>
      <c r="EOI11" s="294"/>
      <c r="EOJ11" s="294"/>
      <c r="EOK11" s="294"/>
      <c r="EOL11" s="294"/>
      <c r="EOM11" s="294"/>
      <c r="EON11" s="294"/>
      <c r="EOO11" s="294"/>
      <c r="EOP11" s="294"/>
      <c r="EOQ11" s="294"/>
      <c r="EOR11" s="294"/>
      <c r="EOS11" s="294"/>
      <c r="EOT11" s="294"/>
      <c r="EOU11" s="294"/>
      <c r="EOV11" s="294"/>
      <c r="EOW11" s="294"/>
      <c r="EOX11" s="294"/>
      <c r="EOY11" s="294"/>
      <c r="EOZ11" s="294"/>
      <c r="EPA11" s="294"/>
      <c r="EPB11" s="294"/>
      <c r="EPC11" s="294"/>
      <c r="EPD11" s="294"/>
      <c r="EPE11" s="294"/>
      <c r="EPF11" s="294"/>
      <c r="EPG11" s="294"/>
      <c r="EPH11" s="294"/>
      <c r="EPI11" s="294"/>
      <c r="EPJ11" s="294"/>
      <c r="EPK11" s="294"/>
      <c r="EPL11" s="294"/>
      <c r="EPM11" s="294"/>
      <c r="EPN11" s="294"/>
      <c r="EPO11" s="294"/>
      <c r="EPP11" s="294"/>
      <c r="EPQ11" s="294"/>
      <c r="EPR11" s="294"/>
      <c r="EPS11" s="294"/>
      <c r="EPT11" s="294"/>
      <c r="EPU11" s="294"/>
      <c r="EPV11" s="294"/>
      <c r="EPW11" s="294"/>
      <c r="EPX11" s="294"/>
      <c r="EPY11" s="294"/>
      <c r="EPZ11" s="294"/>
      <c r="EQA11" s="294"/>
      <c r="EQB11" s="294"/>
      <c r="EQC11" s="294"/>
      <c r="EQD11" s="294"/>
      <c r="EQE11" s="294"/>
      <c r="EQF11" s="294"/>
      <c r="EQG11" s="294"/>
      <c r="EQH11" s="294"/>
      <c r="EQI11" s="294"/>
      <c r="EQJ11" s="294"/>
      <c r="EQK11" s="294"/>
      <c r="EQL11" s="294"/>
      <c r="EQM11" s="294"/>
      <c r="EQN11" s="294"/>
      <c r="EQO11" s="294"/>
      <c r="EQP11" s="294"/>
      <c r="EQQ11" s="294"/>
      <c r="EQR11" s="294"/>
      <c r="EQS11" s="294"/>
      <c r="EQT11" s="294"/>
      <c r="EQU11" s="294"/>
      <c r="EQV11" s="294"/>
      <c r="EQW11" s="294"/>
      <c r="EQX11" s="294"/>
      <c r="EQY11" s="294"/>
      <c r="EQZ11" s="294"/>
      <c r="ERA11" s="294"/>
      <c r="ERB11" s="294"/>
      <c r="ERC11" s="294"/>
      <c r="ERD11" s="294"/>
      <c r="ERE11" s="294"/>
      <c r="ERF11" s="294"/>
      <c r="ERG11" s="294"/>
      <c r="ERH11" s="294"/>
      <c r="ERI11" s="294"/>
      <c r="ERJ11" s="294"/>
      <c r="ERK11" s="294"/>
      <c r="ERL11" s="294"/>
      <c r="ERM11" s="294"/>
      <c r="ERN11" s="294"/>
      <c r="ERO11" s="294"/>
      <c r="ERP11" s="294"/>
      <c r="ERQ11" s="294"/>
      <c r="ERR11" s="294"/>
      <c r="ERS11" s="294"/>
      <c r="ERT11" s="294"/>
      <c r="ERU11" s="294"/>
      <c r="ERV11" s="294"/>
      <c r="ERW11" s="294"/>
      <c r="ERX11" s="294"/>
      <c r="ERY11" s="294"/>
      <c r="ERZ11" s="294"/>
      <c r="ESA11" s="294"/>
      <c r="ESB11" s="294"/>
      <c r="ESC11" s="294"/>
      <c r="ESD11" s="294"/>
      <c r="ESE11" s="294"/>
      <c r="ESF11" s="294"/>
      <c r="ESG11" s="294"/>
      <c r="ESH11" s="294"/>
      <c r="ESI11" s="294"/>
      <c r="ESJ11" s="294"/>
      <c r="ESK11" s="294"/>
      <c r="ESL11" s="294"/>
      <c r="ESM11" s="294"/>
      <c r="ESN11" s="294"/>
      <c r="ESO11" s="294"/>
      <c r="ESP11" s="294"/>
      <c r="ESQ11" s="294"/>
      <c r="ESR11" s="294"/>
      <c r="ESS11" s="294"/>
      <c r="EST11" s="294"/>
      <c r="ESU11" s="294"/>
      <c r="ESV11" s="294"/>
      <c r="ESW11" s="294"/>
      <c r="ESX11" s="294"/>
      <c r="ESY11" s="294"/>
      <c r="ESZ11" s="294"/>
      <c r="ETA11" s="294"/>
      <c r="ETB11" s="294"/>
      <c r="ETC11" s="294"/>
      <c r="ETD11" s="294"/>
      <c r="ETE11" s="294"/>
      <c r="ETF11" s="294"/>
      <c r="ETG11" s="294"/>
      <c r="ETH11" s="294"/>
      <c r="ETI11" s="294"/>
      <c r="ETJ11" s="294"/>
      <c r="ETK11" s="294"/>
      <c r="ETL11" s="294"/>
      <c r="ETM11" s="294"/>
      <c r="ETN11" s="294"/>
      <c r="ETO11" s="294"/>
      <c r="ETP11" s="294"/>
      <c r="ETQ11" s="294"/>
      <c r="ETR11" s="294"/>
      <c r="ETS11" s="294"/>
      <c r="ETT11" s="294"/>
      <c r="ETU11" s="294"/>
      <c r="ETV11" s="294"/>
      <c r="ETW11" s="294"/>
      <c r="ETX11" s="294"/>
      <c r="ETY11" s="294"/>
      <c r="ETZ11" s="294"/>
      <c r="EUA11" s="294"/>
      <c r="EUB11" s="294"/>
      <c r="EUC11" s="294"/>
      <c r="EUD11" s="294"/>
      <c r="EUE11" s="294"/>
      <c r="EUF11" s="294"/>
      <c r="EUG11" s="294"/>
      <c r="EUH11" s="294"/>
      <c r="EUI11" s="294"/>
      <c r="EUJ11" s="294"/>
      <c r="EUK11" s="294"/>
      <c r="EUL11" s="294"/>
      <c r="EUM11" s="294"/>
      <c r="EUN11" s="294"/>
      <c r="EUO11" s="294"/>
      <c r="EUP11" s="294"/>
      <c r="EUQ11" s="294"/>
      <c r="EUR11" s="294"/>
      <c r="EUS11" s="294"/>
      <c r="EUT11" s="294"/>
      <c r="EUU11" s="294"/>
      <c r="EUV11" s="294"/>
      <c r="EUW11" s="294"/>
      <c r="EUX11" s="294"/>
      <c r="EUY11" s="294"/>
      <c r="EUZ11" s="294"/>
      <c r="EVA11" s="294"/>
      <c r="EVB11" s="294"/>
      <c r="EVC11" s="294"/>
      <c r="EVD11" s="294"/>
      <c r="EVE11" s="294"/>
      <c r="EVF11" s="294"/>
      <c r="EVG11" s="294"/>
      <c r="EVH11" s="294"/>
      <c r="EVI11" s="294"/>
      <c r="EVJ11" s="294"/>
      <c r="EVK11" s="294"/>
      <c r="EVL11" s="294"/>
      <c r="EVM11" s="294"/>
      <c r="EVN11" s="294"/>
      <c r="EVO11" s="294"/>
      <c r="EVP11" s="294"/>
      <c r="EVQ11" s="294"/>
      <c r="EVR11" s="294"/>
      <c r="EVS11" s="294"/>
      <c r="EVT11" s="294"/>
      <c r="EVU11" s="294"/>
      <c r="EVV11" s="294"/>
      <c r="EVW11" s="294"/>
      <c r="EVX11" s="294"/>
      <c r="EVY11" s="294"/>
      <c r="EVZ11" s="294"/>
      <c r="EWA11" s="294"/>
      <c r="EWB11" s="294"/>
      <c r="EWC11" s="294"/>
      <c r="EWD11" s="294"/>
      <c r="EWE11" s="294"/>
      <c r="EWF11" s="294"/>
      <c r="EWG11" s="294"/>
      <c r="EWH11" s="294"/>
      <c r="EWI11" s="294"/>
      <c r="EWJ11" s="294"/>
      <c r="EWK11" s="294"/>
      <c r="EWL11" s="294"/>
      <c r="EWM11" s="294"/>
      <c r="EWN11" s="294"/>
      <c r="EWO11" s="294"/>
      <c r="EWP11" s="294"/>
      <c r="EWQ11" s="294"/>
      <c r="EWR11" s="294"/>
      <c r="EWS11" s="294"/>
      <c r="EWT11" s="294"/>
      <c r="EWU11" s="294"/>
      <c r="EWV11" s="294"/>
      <c r="EWW11" s="294"/>
      <c r="EWX11" s="294"/>
      <c r="EWY11" s="294"/>
      <c r="EWZ11" s="294"/>
      <c r="EXA11" s="294"/>
      <c r="EXB11" s="294"/>
      <c r="EXC11" s="294"/>
      <c r="EXD11" s="294"/>
      <c r="EXE11" s="294"/>
      <c r="EXF11" s="294"/>
      <c r="EXG11" s="294"/>
      <c r="EXH11" s="294"/>
      <c r="EXI11" s="294"/>
      <c r="EXJ11" s="294"/>
      <c r="EXK11" s="294"/>
      <c r="EXL11" s="294"/>
      <c r="EXM11" s="294"/>
      <c r="EXN11" s="294"/>
      <c r="EXO11" s="294"/>
      <c r="EXP11" s="294"/>
      <c r="EXQ11" s="294"/>
      <c r="EXR11" s="294"/>
      <c r="EXS11" s="294"/>
      <c r="EXT11" s="294"/>
      <c r="EXU11" s="294"/>
      <c r="EXV11" s="294"/>
      <c r="EXW11" s="294"/>
      <c r="EXX11" s="294"/>
      <c r="EXY11" s="294"/>
      <c r="EXZ11" s="294"/>
      <c r="EYA11" s="294"/>
      <c r="EYB11" s="294"/>
      <c r="EYC11" s="294"/>
      <c r="EYD11" s="294"/>
      <c r="EYE11" s="294"/>
      <c r="EYF11" s="294"/>
      <c r="EYG11" s="294"/>
      <c r="EYH11" s="294"/>
      <c r="EYI11" s="294"/>
      <c r="EYJ11" s="294"/>
      <c r="EYK11" s="294"/>
      <c r="EYL11" s="294"/>
      <c r="EYM11" s="294"/>
      <c r="EYN11" s="294"/>
      <c r="EYO11" s="294"/>
      <c r="EYP11" s="294"/>
      <c r="EYQ11" s="294"/>
      <c r="EYR11" s="294"/>
      <c r="EYS11" s="294"/>
      <c r="EYT11" s="294"/>
      <c r="EYU11" s="294"/>
      <c r="EYV11" s="294"/>
      <c r="EYW11" s="294"/>
      <c r="EYX11" s="294"/>
      <c r="EYY11" s="294"/>
      <c r="EYZ11" s="294"/>
      <c r="EZA11" s="294"/>
      <c r="EZB11" s="294"/>
      <c r="EZC11" s="294"/>
      <c r="EZD11" s="294"/>
      <c r="EZE11" s="294"/>
      <c r="EZF11" s="294"/>
      <c r="EZG11" s="294"/>
      <c r="EZH11" s="294"/>
      <c r="EZI11" s="294"/>
      <c r="EZJ11" s="294"/>
      <c r="EZK11" s="294"/>
      <c r="EZL11" s="294"/>
      <c r="EZM11" s="294"/>
      <c r="EZN11" s="294"/>
      <c r="EZO11" s="294"/>
      <c r="EZP11" s="294"/>
      <c r="EZQ11" s="294"/>
      <c r="EZR11" s="294"/>
      <c r="EZS11" s="294"/>
      <c r="EZT11" s="294"/>
      <c r="EZU11" s="294"/>
      <c r="EZV11" s="294"/>
      <c r="EZW11" s="294"/>
      <c r="EZX11" s="294"/>
      <c r="EZY11" s="294"/>
      <c r="EZZ11" s="294"/>
      <c r="FAA11" s="294"/>
      <c r="FAB11" s="294"/>
      <c r="FAC11" s="294"/>
      <c r="FAD11" s="294"/>
      <c r="FAE11" s="294"/>
      <c r="FAF11" s="294"/>
      <c r="FAG11" s="294"/>
      <c r="FAH11" s="294"/>
      <c r="FAI11" s="294"/>
      <c r="FAJ11" s="294"/>
      <c r="FAK11" s="294"/>
      <c r="FAL11" s="294"/>
      <c r="FAM11" s="294"/>
      <c r="FAN11" s="294"/>
      <c r="FAO11" s="294"/>
      <c r="FAP11" s="294"/>
      <c r="FAQ11" s="294"/>
      <c r="FAR11" s="294"/>
      <c r="FAS11" s="294"/>
      <c r="FAT11" s="294"/>
      <c r="FAU11" s="294"/>
      <c r="FAV11" s="294"/>
      <c r="FAW11" s="294"/>
      <c r="FAX11" s="294"/>
      <c r="FAY11" s="294"/>
      <c r="FAZ11" s="294"/>
      <c r="FBA11" s="294"/>
      <c r="FBB11" s="294"/>
      <c r="FBC11" s="294"/>
      <c r="FBD11" s="294"/>
      <c r="FBE11" s="294"/>
      <c r="FBF11" s="294"/>
      <c r="FBG11" s="294"/>
      <c r="FBH11" s="294"/>
      <c r="FBI11" s="294"/>
      <c r="FBJ11" s="294"/>
      <c r="FBK11" s="294"/>
      <c r="FBL11" s="294"/>
      <c r="FBM11" s="294"/>
      <c r="FBN11" s="294"/>
      <c r="FBO11" s="294"/>
      <c r="FBP11" s="294"/>
      <c r="FBQ11" s="294"/>
      <c r="FBR11" s="294"/>
      <c r="FBS11" s="294"/>
      <c r="FBT11" s="294"/>
      <c r="FBU11" s="294"/>
      <c r="FBV11" s="294"/>
      <c r="FBW11" s="294"/>
      <c r="FBX11" s="294"/>
      <c r="FBY11" s="294"/>
      <c r="FBZ11" s="294"/>
      <c r="FCA11" s="294"/>
      <c r="FCB11" s="294"/>
      <c r="FCC11" s="294"/>
      <c r="FCD11" s="294"/>
      <c r="FCE11" s="294"/>
      <c r="FCF11" s="294"/>
      <c r="FCG11" s="294"/>
      <c r="FCH11" s="294"/>
      <c r="FCI11" s="294"/>
      <c r="FCJ11" s="294"/>
      <c r="FCK11" s="294"/>
      <c r="FCL11" s="294"/>
      <c r="FCM11" s="294"/>
      <c r="FCN11" s="294"/>
      <c r="FCO11" s="294"/>
      <c r="FCP11" s="294"/>
      <c r="FCQ11" s="294"/>
      <c r="FCR11" s="294"/>
      <c r="FCS11" s="294"/>
      <c r="FCT11" s="294"/>
      <c r="FCU11" s="294"/>
      <c r="FCV11" s="294"/>
      <c r="FCW11" s="294"/>
      <c r="FCX11" s="294"/>
      <c r="FCY11" s="294"/>
      <c r="FCZ11" s="294"/>
      <c r="FDA11" s="294"/>
      <c r="FDB11" s="294"/>
      <c r="FDC11" s="294"/>
      <c r="FDD11" s="294"/>
      <c r="FDE11" s="294"/>
      <c r="FDF11" s="294"/>
      <c r="FDG11" s="294"/>
      <c r="FDH11" s="294"/>
      <c r="FDI11" s="294"/>
      <c r="FDJ11" s="294"/>
      <c r="FDK11" s="294"/>
      <c r="FDL11" s="294"/>
      <c r="FDM11" s="294"/>
      <c r="FDN11" s="294"/>
      <c r="FDO11" s="294"/>
      <c r="FDP11" s="294"/>
      <c r="FDQ11" s="294"/>
      <c r="FDR11" s="294"/>
      <c r="FDS11" s="294"/>
      <c r="FDT11" s="294"/>
      <c r="FDU11" s="294"/>
      <c r="FDV11" s="294"/>
      <c r="FDW11" s="294"/>
      <c r="FDX11" s="294"/>
      <c r="FDY11" s="294"/>
      <c r="FDZ11" s="294"/>
      <c r="FEA11" s="294"/>
      <c r="FEB11" s="294"/>
      <c r="FEC11" s="294"/>
      <c r="FED11" s="294"/>
      <c r="FEE11" s="294"/>
      <c r="FEF11" s="294"/>
      <c r="FEG11" s="294"/>
      <c r="FEH11" s="294"/>
      <c r="FEI11" s="294"/>
      <c r="FEJ11" s="294"/>
      <c r="FEK11" s="294"/>
      <c r="FEL11" s="294"/>
      <c r="FEM11" s="294"/>
      <c r="FEN11" s="294"/>
      <c r="FEO11" s="294"/>
      <c r="FEP11" s="294"/>
      <c r="FEQ11" s="294"/>
      <c r="FER11" s="294"/>
      <c r="FES11" s="294"/>
      <c r="FET11" s="294"/>
      <c r="FEU11" s="294"/>
      <c r="FEV11" s="294"/>
      <c r="FEW11" s="294"/>
      <c r="FEX11" s="294"/>
      <c r="FEY11" s="294"/>
      <c r="FEZ11" s="294"/>
      <c r="FFA11" s="294"/>
      <c r="FFB11" s="294"/>
      <c r="FFC11" s="294"/>
      <c r="FFD11" s="294"/>
      <c r="FFE11" s="294"/>
      <c r="FFF11" s="294"/>
      <c r="FFG11" s="294"/>
      <c r="FFH11" s="294"/>
      <c r="FFI11" s="294"/>
      <c r="FFJ11" s="294"/>
      <c r="FFK11" s="294"/>
      <c r="FFL11" s="294"/>
      <c r="FFM11" s="294"/>
      <c r="FFN11" s="294"/>
      <c r="FFO11" s="294"/>
      <c r="FFP11" s="294"/>
      <c r="FFQ11" s="294"/>
      <c r="FFR11" s="294"/>
      <c r="FFS11" s="294"/>
      <c r="FFT11" s="294"/>
      <c r="FFU11" s="294"/>
      <c r="FFV11" s="294"/>
      <c r="FFW11" s="294"/>
      <c r="FFX11" s="294"/>
      <c r="FFY11" s="294"/>
      <c r="FFZ11" s="294"/>
      <c r="FGA11" s="294"/>
      <c r="FGB11" s="294"/>
      <c r="FGC11" s="294"/>
      <c r="FGD11" s="294"/>
      <c r="FGE11" s="294"/>
      <c r="FGF11" s="294"/>
      <c r="FGG11" s="294"/>
      <c r="FGH11" s="294"/>
      <c r="FGI11" s="294"/>
      <c r="FGJ11" s="294"/>
      <c r="FGK11" s="294"/>
      <c r="FGL11" s="294"/>
      <c r="FGM11" s="294"/>
      <c r="FGN11" s="294"/>
      <c r="FGO11" s="294"/>
      <c r="FGP11" s="294"/>
      <c r="FGQ11" s="294"/>
      <c r="FGR11" s="294"/>
      <c r="FGS11" s="294"/>
      <c r="FGT11" s="294"/>
      <c r="FGU11" s="294"/>
      <c r="FGV11" s="294"/>
      <c r="FGW11" s="294"/>
      <c r="FGX11" s="294"/>
      <c r="FGY11" s="294"/>
      <c r="FGZ11" s="294"/>
      <c r="FHA11" s="294"/>
      <c r="FHB11" s="294"/>
      <c r="FHC11" s="294"/>
      <c r="FHD11" s="294"/>
      <c r="FHE11" s="294"/>
      <c r="FHF11" s="294"/>
      <c r="FHG11" s="294"/>
      <c r="FHH11" s="294"/>
      <c r="FHI11" s="294"/>
      <c r="FHJ11" s="294"/>
      <c r="FHK11" s="294"/>
      <c r="FHL11" s="294"/>
      <c r="FHM11" s="294"/>
      <c r="FHN11" s="294"/>
      <c r="FHO11" s="294"/>
      <c r="FHP11" s="294"/>
      <c r="FHQ11" s="294"/>
      <c r="FHR11" s="294"/>
      <c r="FHS11" s="294"/>
      <c r="FHT11" s="294"/>
      <c r="FHU11" s="294"/>
      <c r="FHV11" s="294"/>
      <c r="FHW11" s="294"/>
      <c r="FHX11" s="294"/>
      <c r="FHY11" s="294"/>
      <c r="FHZ11" s="294"/>
      <c r="FIA11" s="294"/>
      <c r="FIB11" s="294"/>
      <c r="FIC11" s="294"/>
      <c r="FID11" s="294"/>
      <c r="FIE11" s="294"/>
      <c r="FIF11" s="294"/>
      <c r="FIG11" s="294"/>
      <c r="FIH11" s="294"/>
      <c r="FII11" s="294"/>
      <c r="FIJ11" s="294"/>
      <c r="FIK11" s="294"/>
      <c r="FIL11" s="294"/>
      <c r="FIM11" s="294"/>
      <c r="FIN11" s="294"/>
      <c r="FIO11" s="294"/>
      <c r="FIP11" s="294"/>
      <c r="FIQ11" s="294"/>
      <c r="FIR11" s="294"/>
      <c r="FIS11" s="294"/>
      <c r="FIT11" s="294"/>
      <c r="FIU11" s="294"/>
      <c r="FIV11" s="294"/>
      <c r="FIW11" s="294"/>
      <c r="FIX11" s="294"/>
      <c r="FIY11" s="294"/>
      <c r="FIZ11" s="294"/>
      <c r="FJA11" s="294"/>
      <c r="FJB11" s="294"/>
      <c r="FJC11" s="294"/>
      <c r="FJD11" s="294"/>
      <c r="FJE11" s="294"/>
      <c r="FJF11" s="294"/>
      <c r="FJG11" s="294"/>
      <c r="FJH11" s="294"/>
      <c r="FJI11" s="294"/>
      <c r="FJJ11" s="294"/>
      <c r="FJK11" s="294"/>
      <c r="FJL11" s="294"/>
      <c r="FJM11" s="294"/>
      <c r="FJN11" s="294"/>
      <c r="FJO11" s="294"/>
      <c r="FJP11" s="294"/>
      <c r="FJQ11" s="294"/>
      <c r="FJR11" s="294"/>
      <c r="FJS11" s="294"/>
      <c r="FJT11" s="294"/>
      <c r="FJU11" s="294"/>
      <c r="FJV11" s="294"/>
      <c r="FJW11" s="294"/>
      <c r="FJX11" s="294"/>
      <c r="FJY11" s="294"/>
      <c r="FJZ11" s="294"/>
      <c r="FKA11" s="294"/>
      <c r="FKB11" s="294"/>
      <c r="FKC11" s="294"/>
      <c r="FKD11" s="294"/>
      <c r="FKE11" s="294"/>
      <c r="FKF11" s="294"/>
      <c r="FKG11" s="294"/>
      <c r="FKH11" s="294"/>
      <c r="FKI11" s="294"/>
      <c r="FKJ11" s="294"/>
      <c r="FKK11" s="294"/>
      <c r="FKL11" s="294"/>
      <c r="FKM11" s="294"/>
      <c r="FKN11" s="294"/>
      <c r="FKO11" s="294"/>
      <c r="FKP11" s="294"/>
      <c r="FKQ11" s="294"/>
      <c r="FKR11" s="294"/>
      <c r="FKS11" s="294"/>
      <c r="FKT11" s="294"/>
      <c r="FKU11" s="294"/>
      <c r="FKV11" s="294"/>
      <c r="FKW11" s="294"/>
      <c r="FKX11" s="294"/>
      <c r="FKY11" s="294"/>
      <c r="FKZ11" s="294"/>
      <c r="FLA11" s="294"/>
      <c r="FLB11" s="294"/>
      <c r="FLC11" s="294"/>
      <c r="FLD11" s="294"/>
      <c r="FLE11" s="294"/>
      <c r="FLF11" s="294"/>
      <c r="FLG11" s="294"/>
      <c r="FLH11" s="294"/>
      <c r="FLI11" s="294"/>
      <c r="FLJ11" s="294"/>
      <c r="FLK11" s="294"/>
      <c r="FLL11" s="294"/>
      <c r="FLM11" s="294"/>
      <c r="FLN11" s="294"/>
      <c r="FLO11" s="294"/>
      <c r="FLP11" s="294"/>
      <c r="FLQ11" s="294"/>
      <c r="FLR11" s="294"/>
      <c r="FLS11" s="294"/>
      <c r="FLT11" s="294"/>
      <c r="FLU11" s="294"/>
      <c r="FLV11" s="294"/>
      <c r="FLW11" s="294"/>
      <c r="FLX11" s="294"/>
      <c r="FLY11" s="294"/>
      <c r="FLZ11" s="294"/>
      <c r="FMA11" s="294"/>
      <c r="FMB11" s="294"/>
      <c r="FMC11" s="294"/>
      <c r="FMD11" s="294"/>
      <c r="FME11" s="294"/>
      <c r="FMF11" s="294"/>
      <c r="FMG11" s="294"/>
      <c r="FMH11" s="294"/>
      <c r="FMI11" s="294"/>
      <c r="FMJ11" s="294"/>
      <c r="FMK11" s="294"/>
      <c r="FML11" s="294"/>
      <c r="FMM11" s="294"/>
      <c r="FMN11" s="294"/>
      <c r="FMO11" s="294"/>
      <c r="FMP11" s="294"/>
      <c r="FMQ11" s="294"/>
      <c r="FMR11" s="294"/>
      <c r="FMS11" s="294"/>
      <c r="FMT11" s="294"/>
      <c r="FMU11" s="294"/>
      <c r="FMV11" s="294"/>
      <c r="FMW11" s="294"/>
      <c r="FMX11" s="294"/>
      <c r="FMY11" s="294"/>
      <c r="FMZ11" s="294"/>
      <c r="FNA11" s="294"/>
      <c r="FNB11" s="294"/>
      <c r="FNC11" s="294"/>
      <c r="FND11" s="294"/>
      <c r="FNE11" s="294"/>
      <c r="FNF11" s="294"/>
      <c r="FNG11" s="294"/>
      <c r="FNH11" s="294"/>
      <c r="FNI11" s="294"/>
      <c r="FNJ11" s="294"/>
      <c r="FNK11" s="294"/>
      <c r="FNL11" s="294"/>
      <c r="FNM11" s="294"/>
      <c r="FNN11" s="294"/>
      <c r="FNO11" s="294"/>
      <c r="FNP11" s="294"/>
      <c r="FNQ11" s="294"/>
      <c r="FNR11" s="294"/>
      <c r="FNS11" s="294"/>
      <c r="FNT11" s="294"/>
      <c r="FNU11" s="294"/>
      <c r="FNV11" s="294"/>
      <c r="FNW11" s="294"/>
      <c r="FNX11" s="294"/>
      <c r="FNY11" s="294"/>
      <c r="FNZ11" s="294"/>
      <c r="FOA11" s="294"/>
      <c r="FOB11" s="294"/>
      <c r="FOC11" s="294"/>
      <c r="FOD11" s="294"/>
      <c r="FOE11" s="294"/>
      <c r="FOF11" s="294"/>
      <c r="FOG11" s="294"/>
      <c r="FOH11" s="294"/>
      <c r="FOI11" s="294"/>
      <c r="FOJ11" s="294"/>
      <c r="FOK11" s="294"/>
      <c r="FOL11" s="294"/>
      <c r="FOM11" s="294"/>
      <c r="FON11" s="294"/>
      <c r="FOO11" s="294"/>
      <c r="FOP11" s="294"/>
      <c r="FOQ11" s="294"/>
      <c r="FOR11" s="294"/>
      <c r="FOS11" s="294"/>
      <c r="FOT11" s="294"/>
      <c r="FOU11" s="294"/>
      <c r="FOV11" s="294"/>
      <c r="FOW11" s="294"/>
      <c r="FOX11" s="294"/>
      <c r="FOY11" s="294"/>
      <c r="FOZ11" s="294"/>
      <c r="FPA11" s="294"/>
      <c r="FPB11" s="294"/>
      <c r="FPC11" s="294"/>
      <c r="FPD11" s="294"/>
      <c r="FPE11" s="294"/>
      <c r="FPF11" s="294"/>
      <c r="FPG11" s="294"/>
      <c r="FPH11" s="294"/>
      <c r="FPI11" s="294"/>
      <c r="FPJ11" s="294"/>
      <c r="FPK11" s="294"/>
      <c r="FPL11" s="294"/>
      <c r="FPM11" s="294"/>
      <c r="FPN11" s="294"/>
      <c r="FPO11" s="294"/>
      <c r="FPP11" s="294"/>
      <c r="FPQ11" s="294"/>
      <c r="FPR11" s="294"/>
      <c r="FPS11" s="294"/>
      <c r="FPT11" s="294"/>
      <c r="FPU11" s="294"/>
      <c r="FPV11" s="294"/>
      <c r="FPW11" s="294"/>
      <c r="FPX11" s="294"/>
      <c r="FPY11" s="294"/>
      <c r="FPZ11" s="294"/>
      <c r="FQA11" s="294"/>
      <c r="FQB11" s="294"/>
      <c r="FQC11" s="294"/>
      <c r="FQD11" s="294"/>
      <c r="FQE11" s="294"/>
      <c r="FQF11" s="294"/>
      <c r="FQG11" s="294"/>
      <c r="FQH11" s="294"/>
      <c r="FQI11" s="294"/>
      <c r="FQJ11" s="294"/>
      <c r="FQK11" s="294"/>
      <c r="FQL11" s="294"/>
      <c r="FQM11" s="294"/>
      <c r="FQN11" s="294"/>
      <c r="FQO11" s="294"/>
      <c r="FQP11" s="294"/>
      <c r="FQQ11" s="294"/>
      <c r="FQR11" s="294"/>
      <c r="FQS11" s="294"/>
      <c r="FQT11" s="294"/>
      <c r="FQU11" s="294"/>
      <c r="FQV11" s="294"/>
      <c r="FQW11" s="294"/>
      <c r="FQX11" s="294"/>
      <c r="FQY11" s="294"/>
      <c r="FQZ11" s="294"/>
      <c r="FRA11" s="294"/>
      <c r="FRB11" s="294"/>
      <c r="FRC11" s="294"/>
      <c r="FRD11" s="294"/>
      <c r="FRE11" s="294"/>
      <c r="FRF11" s="294"/>
      <c r="FRG11" s="294"/>
      <c r="FRH11" s="294"/>
      <c r="FRI11" s="294"/>
      <c r="FRJ11" s="294"/>
      <c r="FRK11" s="294"/>
      <c r="FRL11" s="294"/>
      <c r="FRM11" s="294"/>
      <c r="FRN11" s="294"/>
      <c r="FRO11" s="294"/>
      <c r="FRP11" s="294"/>
      <c r="FRQ11" s="294"/>
      <c r="FRR11" s="294"/>
      <c r="FRS11" s="294"/>
      <c r="FRT11" s="294"/>
      <c r="FRU11" s="294"/>
      <c r="FRV11" s="294"/>
      <c r="FRW11" s="294"/>
      <c r="FRX11" s="294"/>
      <c r="FRY11" s="294"/>
      <c r="FRZ11" s="294"/>
      <c r="FSA11" s="294"/>
      <c r="FSB11" s="294"/>
      <c r="FSC11" s="294"/>
      <c r="FSD11" s="294"/>
      <c r="FSE11" s="294"/>
      <c r="FSF11" s="294"/>
      <c r="FSG11" s="294"/>
      <c r="FSH11" s="294"/>
      <c r="FSI11" s="294"/>
      <c r="FSJ11" s="294"/>
      <c r="FSK11" s="294"/>
      <c r="FSL11" s="294"/>
      <c r="FSM11" s="294"/>
      <c r="FSN11" s="294"/>
      <c r="FSO11" s="294"/>
      <c r="FSP11" s="294"/>
      <c r="FSQ11" s="294"/>
      <c r="FSR11" s="294"/>
      <c r="FSS11" s="294"/>
      <c r="FST11" s="294"/>
      <c r="FSU11" s="294"/>
      <c r="FSV11" s="294"/>
      <c r="FSW11" s="294"/>
      <c r="FSX11" s="294"/>
      <c r="FSY11" s="294"/>
      <c r="FSZ11" s="294"/>
      <c r="FTA11" s="294"/>
      <c r="FTB11" s="294"/>
      <c r="FTC11" s="294"/>
      <c r="FTD11" s="294"/>
      <c r="FTE11" s="294"/>
      <c r="FTF11" s="294"/>
      <c r="FTG11" s="294"/>
      <c r="FTH11" s="294"/>
      <c r="FTI11" s="294"/>
      <c r="FTJ11" s="294"/>
      <c r="FTK11" s="294"/>
      <c r="FTL11" s="294"/>
      <c r="FTM11" s="294"/>
      <c r="FTN11" s="294"/>
      <c r="FTO11" s="294"/>
      <c r="FTP11" s="294"/>
      <c r="FTQ11" s="294"/>
      <c r="FTR11" s="294"/>
      <c r="FTS11" s="294"/>
      <c r="FTT11" s="294"/>
      <c r="FTU11" s="294"/>
      <c r="FTV11" s="294"/>
      <c r="FTW11" s="294"/>
      <c r="FTX11" s="294"/>
      <c r="FTY11" s="294"/>
      <c r="FTZ11" s="294"/>
      <c r="FUA11" s="294"/>
      <c r="FUB11" s="294"/>
      <c r="FUC11" s="294"/>
      <c r="FUD11" s="294"/>
      <c r="FUE11" s="294"/>
      <c r="FUF11" s="294"/>
      <c r="FUG11" s="294"/>
      <c r="FUH11" s="294"/>
      <c r="FUI11" s="294"/>
      <c r="FUJ11" s="294"/>
      <c r="FUK11" s="294"/>
      <c r="FUL11" s="294"/>
      <c r="FUM11" s="294"/>
      <c r="FUN11" s="294"/>
      <c r="FUO11" s="294"/>
      <c r="FUP11" s="294"/>
      <c r="FUQ11" s="294"/>
      <c r="FUR11" s="294"/>
      <c r="FUS11" s="294"/>
      <c r="FUT11" s="294"/>
      <c r="FUU11" s="294"/>
      <c r="FUV11" s="294"/>
      <c r="FUW11" s="294"/>
      <c r="FUX11" s="294"/>
      <c r="FUY11" s="294"/>
      <c r="FUZ11" s="294"/>
      <c r="FVA11" s="294"/>
      <c r="FVB11" s="294"/>
      <c r="FVC11" s="294"/>
      <c r="FVD11" s="294"/>
      <c r="FVE11" s="294"/>
      <c r="FVF11" s="294"/>
      <c r="FVG11" s="294"/>
      <c r="FVH11" s="294"/>
      <c r="FVI11" s="294"/>
      <c r="FVJ11" s="294"/>
      <c r="FVK11" s="294"/>
      <c r="FVL11" s="294"/>
      <c r="FVM11" s="294"/>
      <c r="FVN11" s="294"/>
      <c r="FVO11" s="294"/>
      <c r="FVP11" s="294"/>
      <c r="FVQ11" s="294"/>
      <c r="FVR11" s="294"/>
      <c r="FVS11" s="294"/>
      <c r="FVT11" s="294"/>
      <c r="FVU11" s="294"/>
      <c r="FVV11" s="294"/>
      <c r="FVW11" s="294"/>
      <c r="FVX11" s="294"/>
      <c r="FVY11" s="294"/>
      <c r="FVZ11" s="294"/>
      <c r="FWA11" s="294"/>
      <c r="FWB11" s="294"/>
      <c r="FWC11" s="294"/>
      <c r="FWD11" s="294"/>
      <c r="FWE11" s="294"/>
      <c r="FWF11" s="294"/>
      <c r="FWG11" s="294"/>
      <c r="FWH11" s="294"/>
      <c r="FWI11" s="294"/>
      <c r="FWJ11" s="294"/>
      <c r="FWK11" s="294"/>
      <c r="FWL11" s="294"/>
      <c r="FWM11" s="294"/>
      <c r="FWN11" s="294"/>
      <c r="FWO11" s="294"/>
      <c r="FWP11" s="294"/>
      <c r="FWQ11" s="294"/>
      <c r="FWR11" s="294"/>
      <c r="FWS11" s="294"/>
      <c r="FWT11" s="294"/>
      <c r="FWU11" s="294"/>
      <c r="FWV11" s="294"/>
      <c r="FWW11" s="294"/>
      <c r="FWX11" s="294"/>
      <c r="FWY11" s="294"/>
      <c r="FWZ11" s="294"/>
      <c r="FXA11" s="294"/>
      <c r="FXB11" s="294"/>
      <c r="FXC11" s="294"/>
      <c r="FXD11" s="294"/>
      <c r="FXE11" s="294"/>
      <c r="FXF11" s="294"/>
      <c r="FXG11" s="294"/>
      <c r="FXH11" s="294"/>
      <c r="FXI11" s="294"/>
      <c r="FXJ11" s="294"/>
      <c r="FXK11" s="294"/>
      <c r="FXL11" s="294"/>
      <c r="FXM11" s="294"/>
      <c r="FXN11" s="294"/>
      <c r="FXO11" s="294"/>
      <c r="FXP11" s="294"/>
      <c r="FXQ11" s="294"/>
      <c r="FXR11" s="294"/>
      <c r="FXS11" s="294"/>
      <c r="FXT11" s="294"/>
      <c r="FXU11" s="294"/>
      <c r="FXV11" s="294"/>
      <c r="FXW11" s="294"/>
      <c r="FXX11" s="294"/>
      <c r="FXY11" s="294"/>
      <c r="FXZ11" s="294"/>
      <c r="FYA11" s="294"/>
      <c r="FYB11" s="294"/>
      <c r="FYC11" s="294"/>
      <c r="FYD11" s="294"/>
      <c r="FYE11" s="294"/>
      <c r="FYF11" s="294"/>
      <c r="FYG11" s="294"/>
      <c r="FYH11" s="294"/>
      <c r="FYI11" s="294"/>
      <c r="FYJ11" s="294"/>
      <c r="FYK11" s="294"/>
      <c r="FYL11" s="294"/>
      <c r="FYM11" s="294"/>
      <c r="FYN11" s="294"/>
      <c r="FYO11" s="294"/>
      <c r="FYP11" s="294"/>
      <c r="FYQ11" s="294"/>
      <c r="FYR11" s="294"/>
      <c r="FYS11" s="294"/>
      <c r="FYT11" s="294"/>
      <c r="FYU11" s="294"/>
      <c r="FYV11" s="294"/>
      <c r="FYW11" s="294"/>
      <c r="FYX11" s="294"/>
      <c r="FYY11" s="294"/>
      <c r="FYZ11" s="294"/>
      <c r="FZA11" s="294"/>
      <c r="FZB11" s="294"/>
      <c r="FZC11" s="294"/>
      <c r="FZD11" s="294"/>
      <c r="FZE11" s="294"/>
      <c r="FZF11" s="294"/>
      <c r="FZG11" s="294"/>
      <c r="FZH11" s="294"/>
      <c r="FZI11" s="294"/>
      <c r="FZJ11" s="294"/>
      <c r="FZK11" s="294"/>
      <c r="FZL11" s="294"/>
      <c r="FZM11" s="294"/>
      <c r="FZN11" s="294"/>
      <c r="FZO11" s="294"/>
      <c r="FZP11" s="294"/>
      <c r="FZQ11" s="294"/>
      <c r="FZR11" s="294"/>
      <c r="FZS11" s="294"/>
      <c r="FZT11" s="294"/>
      <c r="FZU11" s="294"/>
      <c r="FZV11" s="294"/>
      <c r="FZW11" s="294"/>
      <c r="FZX11" s="294"/>
      <c r="FZY11" s="294"/>
      <c r="FZZ11" s="294"/>
      <c r="GAA11" s="294"/>
      <c r="GAB11" s="294"/>
      <c r="GAC11" s="294"/>
      <c r="GAD11" s="294"/>
      <c r="GAE11" s="294"/>
      <c r="GAF11" s="294"/>
      <c r="GAG11" s="294"/>
      <c r="GAH11" s="294"/>
      <c r="GAI11" s="294"/>
      <c r="GAJ11" s="294"/>
      <c r="GAK11" s="294"/>
      <c r="GAL11" s="294"/>
      <c r="GAM11" s="294"/>
      <c r="GAN11" s="294"/>
      <c r="GAO11" s="294"/>
      <c r="GAP11" s="294"/>
      <c r="GAQ11" s="294"/>
      <c r="GAR11" s="294"/>
      <c r="GAS11" s="294"/>
      <c r="GAT11" s="294"/>
      <c r="GAU11" s="294"/>
      <c r="GAV11" s="294"/>
      <c r="GAW11" s="294"/>
      <c r="GAX11" s="294"/>
      <c r="GAY11" s="294"/>
      <c r="GAZ11" s="294"/>
      <c r="GBA11" s="294"/>
      <c r="GBB11" s="294"/>
      <c r="GBC11" s="294"/>
      <c r="GBD11" s="294"/>
      <c r="GBE11" s="294"/>
      <c r="GBF11" s="294"/>
      <c r="GBG11" s="294"/>
      <c r="GBH11" s="294"/>
      <c r="GBI11" s="294"/>
      <c r="GBJ11" s="294"/>
      <c r="GBK11" s="294"/>
      <c r="GBL11" s="294"/>
      <c r="GBM11" s="294"/>
      <c r="GBN11" s="294"/>
      <c r="GBO11" s="294"/>
      <c r="GBP11" s="294"/>
      <c r="GBQ11" s="294"/>
      <c r="GBR11" s="294"/>
      <c r="GBS11" s="294"/>
      <c r="GBT11" s="294"/>
      <c r="GBU11" s="294"/>
      <c r="GBV11" s="294"/>
      <c r="GBW11" s="294"/>
      <c r="GBX11" s="294"/>
      <c r="GBY11" s="294"/>
      <c r="GBZ11" s="294"/>
      <c r="GCA11" s="294"/>
      <c r="GCB11" s="294"/>
      <c r="GCC11" s="294"/>
      <c r="GCD11" s="294"/>
      <c r="GCE11" s="294"/>
      <c r="GCF11" s="294"/>
      <c r="GCG11" s="294"/>
      <c r="GCH11" s="294"/>
      <c r="GCI11" s="294"/>
      <c r="GCJ11" s="294"/>
      <c r="GCK11" s="294"/>
      <c r="GCL11" s="294"/>
      <c r="GCM11" s="294"/>
      <c r="GCN11" s="294"/>
      <c r="GCO11" s="294"/>
      <c r="GCP11" s="294"/>
      <c r="GCQ11" s="294"/>
      <c r="GCR11" s="294"/>
      <c r="GCS11" s="294"/>
      <c r="GCT11" s="294"/>
      <c r="GCU11" s="294"/>
      <c r="GCV11" s="294"/>
      <c r="GCW11" s="294"/>
      <c r="GCX11" s="294"/>
      <c r="GCY11" s="294"/>
      <c r="GCZ11" s="294"/>
      <c r="GDA11" s="294"/>
      <c r="GDB11" s="294"/>
      <c r="GDC11" s="294"/>
      <c r="GDD11" s="294"/>
      <c r="GDE11" s="294"/>
      <c r="GDF11" s="294"/>
      <c r="GDG11" s="294"/>
      <c r="GDH11" s="294"/>
      <c r="GDI11" s="294"/>
      <c r="GDJ11" s="294"/>
      <c r="GDK11" s="294"/>
      <c r="GDL11" s="294"/>
      <c r="GDM11" s="294"/>
      <c r="GDN11" s="294"/>
      <c r="GDO11" s="294"/>
      <c r="GDP11" s="294"/>
      <c r="GDQ11" s="294"/>
      <c r="GDR11" s="294"/>
      <c r="GDS11" s="294"/>
      <c r="GDT11" s="294"/>
      <c r="GDU11" s="294"/>
      <c r="GDV11" s="294"/>
      <c r="GDW11" s="294"/>
      <c r="GDX11" s="294"/>
      <c r="GDY11" s="294"/>
      <c r="GDZ11" s="294"/>
      <c r="GEA11" s="294"/>
      <c r="GEB11" s="294"/>
      <c r="GEC11" s="294"/>
      <c r="GED11" s="294"/>
      <c r="GEE11" s="294"/>
      <c r="GEF11" s="294"/>
      <c r="GEG11" s="294"/>
      <c r="GEH11" s="294"/>
      <c r="GEI11" s="294"/>
      <c r="GEJ11" s="294"/>
      <c r="GEK11" s="294"/>
      <c r="GEL11" s="294"/>
      <c r="GEM11" s="294"/>
      <c r="GEN11" s="294"/>
      <c r="GEO11" s="294"/>
      <c r="GEP11" s="294"/>
      <c r="GEQ11" s="294"/>
      <c r="GER11" s="294"/>
      <c r="GES11" s="294"/>
      <c r="GET11" s="294"/>
      <c r="GEU11" s="294"/>
      <c r="GEV11" s="294"/>
      <c r="GEW11" s="294"/>
      <c r="GEX11" s="294"/>
      <c r="GEY11" s="294"/>
      <c r="GEZ11" s="294"/>
      <c r="GFA11" s="294"/>
      <c r="GFB11" s="294"/>
      <c r="GFC11" s="294"/>
      <c r="GFD11" s="294"/>
      <c r="GFE11" s="294"/>
      <c r="GFF11" s="294"/>
      <c r="GFG11" s="294"/>
      <c r="GFH11" s="294"/>
      <c r="GFI11" s="294"/>
      <c r="GFJ11" s="294"/>
      <c r="GFK11" s="294"/>
      <c r="GFL11" s="294"/>
      <c r="GFM11" s="294"/>
      <c r="GFN11" s="294"/>
      <c r="GFO11" s="294"/>
      <c r="GFP11" s="294"/>
      <c r="GFQ11" s="294"/>
      <c r="GFR11" s="294"/>
      <c r="GFS11" s="294"/>
      <c r="GFT11" s="294"/>
      <c r="GFU11" s="294"/>
      <c r="GFV11" s="294"/>
      <c r="GFW11" s="294"/>
      <c r="GFX11" s="294"/>
      <c r="GFY11" s="294"/>
      <c r="GFZ11" s="294"/>
      <c r="GGA11" s="294"/>
      <c r="GGB11" s="294"/>
      <c r="GGC11" s="294"/>
      <c r="GGD11" s="294"/>
      <c r="GGE11" s="294"/>
      <c r="GGF11" s="294"/>
      <c r="GGG11" s="294"/>
      <c r="GGH11" s="294"/>
      <c r="GGI11" s="294"/>
      <c r="GGJ11" s="294"/>
      <c r="GGK11" s="294"/>
      <c r="GGL11" s="294"/>
      <c r="GGM11" s="294"/>
      <c r="GGN11" s="294"/>
      <c r="GGO11" s="294"/>
      <c r="GGP11" s="294"/>
      <c r="GGQ11" s="294"/>
      <c r="GGR11" s="294"/>
      <c r="GGS11" s="294"/>
      <c r="GGT11" s="294"/>
      <c r="GGU11" s="294"/>
      <c r="GGV11" s="294"/>
      <c r="GGW11" s="294"/>
      <c r="GGX11" s="294"/>
      <c r="GGY11" s="294"/>
      <c r="GGZ11" s="294"/>
      <c r="GHA11" s="294"/>
      <c r="GHB11" s="294"/>
      <c r="GHC11" s="294"/>
      <c r="GHD11" s="294"/>
      <c r="GHE11" s="294"/>
      <c r="GHF11" s="294"/>
      <c r="GHG11" s="294"/>
      <c r="GHH11" s="294"/>
      <c r="GHI11" s="294"/>
      <c r="GHJ11" s="294"/>
      <c r="GHK11" s="294"/>
      <c r="GHL11" s="294"/>
      <c r="GHM11" s="294"/>
      <c r="GHN11" s="294"/>
      <c r="GHO11" s="294"/>
      <c r="GHP11" s="294"/>
      <c r="GHQ11" s="294"/>
      <c r="GHR11" s="294"/>
      <c r="GHS11" s="294"/>
      <c r="GHT11" s="294"/>
      <c r="GHU11" s="294"/>
      <c r="GHV11" s="294"/>
      <c r="GHW11" s="294"/>
      <c r="GHX11" s="294"/>
      <c r="GHY11" s="294"/>
      <c r="GHZ11" s="294"/>
      <c r="GIA11" s="294"/>
      <c r="GIB11" s="294"/>
      <c r="GIC11" s="294"/>
      <c r="GID11" s="294"/>
      <c r="GIE11" s="294"/>
      <c r="GIF11" s="294"/>
      <c r="GIG11" s="294"/>
      <c r="GIH11" s="294"/>
      <c r="GII11" s="294"/>
      <c r="GIJ11" s="294"/>
      <c r="GIK11" s="294"/>
      <c r="GIL11" s="294"/>
      <c r="GIM11" s="294"/>
      <c r="GIN11" s="294"/>
      <c r="GIO11" s="294"/>
      <c r="GIP11" s="294"/>
      <c r="GIQ11" s="294"/>
      <c r="GIR11" s="294"/>
      <c r="GIS11" s="294"/>
      <c r="GIT11" s="294"/>
      <c r="GIU11" s="294"/>
      <c r="GIV11" s="294"/>
      <c r="GIW11" s="294"/>
      <c r="GIX11" s="294"/>
      <c r="GIY11" s="294"/>
      <c r="GIZ11" s="294"/>
      <c r="GJA11" s="294"/>
      <c r="GJB11" s="294"/>
      <c r="GJC11" s="294"/>
      <c r="GJD11" s="294"/>
      <c r="GJE11" s="294"/>
      <c r="GJF11" s="294"/>
      <c r="GJG11" s="294"/>
      <c r="GJH11" s="294"/>
      <c r="GJI11" s="294"/>
      <c r="GJJ11" s="294"/>
      <c r="GJK11" s="294"/>
      <c r="GJL11" s="294"/>
      <c r="GJM11" s="294"/>
      <c r="GJN11" s="294"/>
      <c r="GJO11" s="294"/>
      <c r="GJP11" s="294"/>
      <c r="GJQ11" s="294"/>
      <c r="GJR11" s="294"/>
      <c r="GJS11" s="294"/>
      <c r="GJT11" s="294"/>
      <c r="GJU11" s="294"/>
      <c r="GJV11" s="294"/>
      <c r="GJW11" s="294"/>
      <c r="GJX11" s="294"/>
      <c r="GJY11" s="294"/>
      <c r="GJZ11" s="294"/>
      <c r="GKA11" s="294"/>
      <c r="GKB11" s="294"/>
      <c r="GKC11" s="294"/>
      <c r="GKD11" s="294"/>
      <c r="GKE11" s="294"/>
      <c r="GKF11" s="294"/>
      <c r="GKG11" s="294"/>
      <c r="GKH11" s="294"/>
      <c r="GKI11" s="294"/>
      <c r="GKJ11" s="294"/>
      <c r="GKK11" s="294"/>
      <c r="GKL11" s="294"/>
      <c r="GKM11" s="294"/>
      <c r="GKN11" s="294"/>
      <c r="GKO11" s="294"/>
      <c r="GKP11" s="294"/>
      <c r="GKQ11" s="294"/>
      <c r="GKR11" s="294"/>
      <c r="GKS11" s="294"/>
      <c r="GKT11" s="294"/>
      <c r="GKU11" s="294"/>
      <c r="GKV11" s="294"/>
      <c r="GKW11" s="294"/>
      <c r="GKX11" s="294"/>
      <c r="GKY11" s="294"/>
      <c r="GKZ11" s="294"/>
      <c r="GLA11" s="294"/>
      <c r="GLB11" s="294"/>
      <c r="GLC11" s="294"/>
      <c r="GLD11" s="294"/>
      <c r="GLE11" s="294"/>
      <c r="GLF11" s="294"/>
      <c r="GLG11" s="294"/>
      <c r="GLH11" s="294"/>
      <c r="GLI11" s="294"/>
      <c r="GLJ11" s="294"/>
      <c r="GLK11" s="294"/>
      <c r="GLL11" s="294"/>
      <c r="GLM11" s="294"/>
      <c r="GLN11" s="294"/>
      <c r="GLO11" s="294"/>
      <c r="GLP11" s="294"/>
      <c r="GLQ11" s="294"/>
      <c r="GLR11" s="294"/>
      <c r="GLS11" s="294"/>
      <c r="GLT11" s="294"/>
      <c r="GLU11" s="294"/>
      <c r="GLV11" s="294"/>
      <c r="GLW11" s="294"/>
      <c r="GLX11" s="294"/>
      <c r="GLY11" s="294"/>
      <c r="GLZ11" s="294"/>
      <c r="GMA11" s="294"/>
      <c r="GMB11" s="294"/>
      <c r="GMC11" s="294"/>
      <c r="GMD11" s="294"/>
      <c r="GME11" s="294"/>
      <c r="GMF11" s="294"/>
      <c r="GMG11" s="294"/>
      <c r="GMH11" s="294"/>
      <c r="GMI11" s="294"/>
      <c r="GMJ11" s="294"/>
      <c r="GMK11" s="294"/>
      <c r="GML11" s="294"/>
      <c r="GMM11" s="294"/>
      <c r="GMN11" s="294"/>
      <c r="GMO11" s="294"/>
      <c r="GMP11" s="294"/>
      <c r="GMQ11" s="294"/>
      <c r="GMR11" s="294"/>
      <c r="GMS11" s="294"/>
      <c r="GMT11" s="294"/>
      <c r="GMU11" s="294"/>
      <c r="GMV11" s="294"/>
      <c r="GMW11" s="294"/>
      <c r="GMX11" s="294"/>
      <c r="GMY11" s="294"/>
      <c r="GMZ11" s="294"/>
      <c r="GNA11" s="294"/>
      <c r="GNB11" s="294"/>
      <c r="GNC11" s="294"/>
      <c r="GND11" s="294"/>
      <c r="GNE11" s="294"/>
      <c r="GNF11" s="294"/>
      <c r="GNG11" s="294"/>
      <c r="GNH11" s="294"/>
      <c r="GNI11" s="294"/>
      <c r="GNJ11" s="294"/>
      <c r="GNK11" s="294"/>
      <c r="GNL11" s="294"/>
      <c r="GNM11" s="294"/>
      <c r="GNN11" s="294"/>
      <c r="GNO11" s="294"/>
      <c r="GNP11" s="294"/>
      <c r="GNQ11" s="294"/>
      <c r="GNR11" s="294"/>
      <c r="GNS11" s="294"/>
      <c r="GNT11" s="294"/>
      <c r="GNU11" s="294"/>
      <c r="GNV11" s="294"/>
      <c r="GNW11" s="294"/>
      <c r="GNX11" s="294"/>
      <c r="GNY11" s="294"/>
      <c r="GNZ11" s="294"/>
      <c r="GOA11" s="294"/>
      <c r="GOB11" s="294"/>
      <c r="GOC11" s="294"/>
      <c r="GOD11" s="294"/>
      <c r="GOE11" s="294"/>
      <c r="GOF11" s="294"/>
      <c r="GOG11" s="294"/>
      <c r="GOH11" s="294"/>
      <c r="GOI11" s="294"/>
      <c r="GOJ11" s="294"/>
      <c r="GOK11" s="294"/>
      <c r="GOL11" s="294"/>
      <c r="GOM11" s="294"/>
      <c r="GON11" s="294"/>
      <c r="GOO11" s="294"/>
      <c r="GOP11" s="294"/>
      <c r="GOQ11" s="294"/>
      <c r="GOR11" s="294"/>
      <c r="GOS11" s="294"/>
      <c r="GOT11" s="294"/>
      <c r="GOU11" s="294"/>
      <c r="GOV11" s="294"/>
      <c r="GOW11" s="294"/>
      <c r="GOX11" s="294"/>
      <c r="GOY11" s="294"/>
      <c r="GOZ11" s="294"/>
      <c r="GPA11" s="294"/>
      <c r="GPB11" s="294"/>
      <c r="GPC11" s="294"/>
      <c r="GPD11" s="294"/>
      <c r="GPE11" s="294"/>
      <c r="GPF11" s="294"/>
      <c r="GPG11" s="294"/>
      <c r="GPH11" s="294"/>
      <c r="GPI11" s="294"/>
      <c r="GPJ11" s="294"/>
      <c r="GPK11" s="294"/>
      <c r="GPL11" s="294"/>
      <c r="GPM11" s="294"/>
      <c r="GPN11" s="294"/>
      <c r="GPO11" s="294"/>
      <c r="GPP11" s="294"/>
      <c r="GPQ11" s="294"/>
      <c r="GPR11" s="294"/>
      <c r="GPS11" s="294"/>
      <c r="GPT11" s="294"/>
      <c r="GPU11" s="294"/>
      <c r="GPV11" s="294"/>
      <c r="GPW11" s="294"/>
      <c r="GPX11" s="294"/>
      <c r="GPY11" s="294"/>
      <c r="GPZ11" s="294"/>
      <c r="GQA11" s="294"/>
      <c r="GQB11" s="294"/>
      <c r="GQC11" s="294"/>
      <c r="GQD11" s="294"/>
      <c r="GQE11" s="294"/>
      <c r="GQF11" s="294"/>
      <c r="GQG11" s="294"/>
      <c r="GQH11" s="294"/>
      <c r="GQI11" s="294"/>
      <c r="GQJ11" s="294"/>
      <c r="GQK11" s="294"/>
      <c r="GQL11" s="294"/>
      <c r="GQM11" s="294"/>
      <c r="GQN11" s="294"/>
      <c r="GQO11" s="294"/>
      <c r="GQP11" s="294"/>
      <c r="GQQ11" s="294"/>
      <c r="GQR11" s="294"/>
      <c r="GQS11" s="294"/>
      <c r="GQT11" s="294"/>
      <c r="GQU11" s="294"/>
      <c r="GQV11" s="294"/>
      <c r="GQW11" s="294"/>
      <c r="GQX11" s="294"/>
      <c r="GQY11" s="294"/>
      <c r="GQZ11" s="294"/>
      <c r="GRA11" s="294"/>
      <c r="GRB11" s="294"/>
      <c r="GRC11" s="294"/>
      <c r="GRD11" s="294"/>
      <c r="GRE11" s="294"/>
      <c r="GRF11" s="294"/>
      <c r="GRG11" s="294"/>
      <c r="GRH11" s="294"/>
      <c r="GRI11" s="294"/>
      <c r="GRJ11" s="294"/>
      <c r="GRK11" s="294"/>
      <c r="GRL11" s="294"/>
      <c r="GRM11" s="294"/>
      <c r="GRN11" s="294"/>
      <c r="GRO11" s="294"/>
      <c r="GRP11" s="294"/>
      <c r="GRQ11" s="294"/>
      <c r="GRR11" s="294"/>
      <c r="GRS11" s="294"/>
      <c r="GRT11" s="294"/>
      <c r="GRU11" s="294"/>
      <c r="GRV11" s="294"/>
      <c r="GRW11" s="294"/>
      <c r="GRX11" s="294"/>
      <c r="GRY11" s="294"/>
      <c r="GRZ11" s="294"/>
      <c r="GSA11" s="294"/>
      <c r="GSB11" s="294"/>
      <c r="GSC11" s="294"/>
      <c r="GSD11" s="294"/>
      <c r="GSE11" s="294"/>
      <c r="GSF11" s="294"/>
      <c r="GSG11" s="294"/>
      <c r="GSH11" s="294"/>
      <c r="GSI11" s="294"/>
      <c r="GSJ11" s="294"/>
      <c r="GSK11" s="294"/>
      <c r="GSL11" s="294"/>
      <c r="GSM11" s="294"/>
      <c r="GSN11" s="294"/>
      <c r="GSO11" s="294"/>
      <c r="GSP11" s="294"/>
      <c r="GSQ11" s="294"/>
      <c r="GSR11" s="294"/>
      <c r="GSS11" s="294"/>
      <c r="GST11" s="294"/>
      <c r="GSU11" s="294"/>
      <c r="GSV11" s="294"/>
      <c r="GSW11" s="294"/>
      <c r="GSX11" s="294"/>
      <c r="GSY11" s="294"/>
      <c r="GSZ11" s="294"/>
      <c r="GTA11" s="294"/>
      <c r="GTB11" s="294"/>
      <c r="GTC11" s="294"/>
      <c r="GTD11" s="294"/>
      <c r="GTE11" s="294"/>
      <c r="GTF11" s="294"/>
      <c r="GTG11" s="294"/>
      <c r="GTH11" s="294"/>
      <c r="GTI11" s="294"/>
      <c r="GTJ11" s="294"/>
      <c r="GTK11" s="294"/>
      <c r="GTL11" s="294"/>
      <c r="GTM11" s="294"/>
      <c r="GTN11" s="294"/>
      <c r="GTO11" s="294"/>
      <c r="GTP11" s="294"/>
      <c r="GTQ11" s="294"/>
      <c r="GTR11" s="294"/>
      <c r="GTS11" s="294"/>
      <c r="GTT11" s="294"/>
      <c r="GTU11" s="294"/>
      <c r="GTV11" s="294"/>
      <c r="GTW11" s="294"/>
      <c r="GTX11" s="294"/>
      <c r="GTY11" s="294"/>
      <c r="GTZ11" s="294"/>
      <c r="GUA11" s="294"/>
      <c r="GUB11" s="294"/>
      <c r="GUC11" s="294"/>
      <c r="GUD11" s="294"/>
      <c r="GUE11" s="294"/>
      <c r="GUF11" s="294"/>
      <c r="GUG11" s="294"/>
      <c r="GUH11" s="294"/>
      <c r="GUI11" s="294"/>
      <c r="GUJ11" s="294"/>
      <c r="GUK11" s="294"/>
      <c r="GUL11" s="294"/>
      <c r="GUM11" s="294"/>
      <c r="GUN11" s="294"/>
      <c r="GUO11" s="294"/>
      <c r="GUP11" s="294"/>
      <c r="GUQ11" s="294"/>
      <c r="GUR11" s="294"/>
      <c r="GUS11" s="294"/>
      <c r="GUT11" s="294"/>
      <c r="GUU11" s="294"/>
      <c r="GUV11" s="294"/>
      <c r="GUW11" s="294"/>
      <c r="GUX11" s="294"/>
      <c r="GUY11" s="294"/>
      <c r="GUZ11" s="294"/>
      <c r="GVA11" s="294"/>
      <c r="GVB11" s="294"/>
      <c r="GVC11" s="294"/>
      <c r="GVD11" s="294"/>
      <c r="GVE11" s="294"/>
      <c r="GVF11" s="294"/>
      <c r="GVG11" s="294"/>
      <c r="GVH11" s="294"/>
      <c r="GVI11" s="294"/>
      <c r="GVJ11" s="294"/>
      <c r="GVK11" s="294"/>
      <c r="GVL11" s="294"/>
      <c r="GVM11" s="294"/>
      <c r="GVN11" s="294"/>
      <c r="GVO11" s="294"/>
      <c r="GVP11" s="294"/>
      <c r="GVQ11" s="294"/>
      <c r="GVR11" s="294"/>
      <c r="GVS11" s="294"/>
      <c r="GVT11" s="294"/>
      <c r="GVU11" s="294"/>
      <c r="GVV11" s="294"/>
      <c r="GVW11" s="294"/>
      <c r="GVX11" s="294"/>
      <c r="GVY11" s="294"/>
      <c r="GVZ11" s="294"/>
      <c r="GWA11" s="294"/>
      <c r="GWB11" s="294"/>
      <c r="GWC11" s="294"/>
      <c r="GWD11" s="294"/>
      <c r="GWE11" s="294"/>
      <c r="GWF11" s="294"/>
      <c r="GWG11" s="294"/>
      <c r="GWH11" s="294"/>
      <c r="GWI11" s="294"/>
      <c r="GWJ11" s="294"/>
      <c r="GWK11" s="294"/>
      <c r="GWL11" s="294"/>
      <c r="GWM11" s="294"/>
      <c r="GWN11" s="294"/>
      <c r="GWO11" s="294"/>
      <c r="GWP11" s="294"/>
      <c r="GWQ11" s="294"/>
      <c r="GWR11" s="294"/>
      <c r="GWS11" s="294"/>
      <c r="GWT11" s="294"/>
      <c r="GWU11" s="294"/>
      <c r="GWV11" s="294"/>
      <c r="GWW11" s="294"/>
      <c r="GWX11" s="294"/>
      <c r="GWY11" s="294"/>
      <c r="GWZ11" s="294"/>
      <c r="GXA11" s="294"/>
      <c r="GXB11" s="294"/>
      <c r="GXC11" s="294"/>
      <c r="GXD11" s="294"/>
      <c r="GXE11" s="294"/>
      <c r="GXF11" s="294"/>
      <c r="GXG11" s="294"/>
      <c r="GXH11" s="294"/>
      <c r="GXI11" s="294"/>
      <c r="GXJ11" s="294"/>
      <c r="GXK11" s="294"/>
      <c r="GXL11" s="294"/>
      <c r="GXM11" s="294"/>
      <c r="GXN11" s="294"/>
      <c r="GXO11" s="294"/>
      <c r="GXP11" s="294"/>
      <c r="GXQ11" s="294"/>
      <c r="GXR11" s="294"/>
      <c r="GXS11" s="294"/>
      <c r="GXT11" s="294"/>
      <c r="GXU11" s="294"/>
      <c r="GXV11" s="294"/>
      <c r="GXW11" s="294"/>
      <c r="GXX11" s="294"/>
      <c r="GXY11" s="294"/>
      <c r="GXZ11" s="294"/>
      <c r="GYA11" s="294"/>
      <c r="GYB11" s="294"/>
      <c r="GYC11" s="294"/>
      <c r="GYD11" s="294"/>
      <c r="GYE11" s="294"/>
      <c r="GYF11" s="294"/>
      <c r="GYG11" s="294"/>
      <c r="GYH11" s="294"/>
      <c r="GYI11" s="294"/>
      <c r="GYJ11" s="294"/>
      <c r="GYK11" s="294"/>
      <c r="GYL11" s="294"/>
      <c r="GYM11" s="294"/>
      <c r="GYN11" s="294"/>
      <c r="GYO11" s="294"/>
      <c r="GYP11" s="294"/>
      <c r="GYQ11" s="294"/>
      <c r="GYR11" s="294"/>
      <c r="GYS11" s="294"/>
      <c r="GYT11" s="294"/>
      <c r="GYU11" s="294"/>
      <c r="GYV11" s="294"/>
      <c r="GYW11" s="294"/>
      <c r="GYX11" s="294"/>
      <c r="GYY11" s="294"/>
      <c r="GYZ11" s="294"/>
      <c r="GZA11" s="294"/>
      <c r="GZB11" s="294"/>
      <c r="GZC11" s="294"/>
      <c r="GZD11" s="294"/>
      <c r="GZE11" s="294"/>
      <c r="GZF11" s="294"/>
      <c r="GZG11" s="294"/>
      <c r="GZH11" s="294"/>
      <c r="GZI11" s="294"/>
      <c r="GZJ11" s="294"/>
      <c r="GZK11" s="294"/>
      <c r="GZL11" s="294"/>
      <c r="GZM11" s="294"/>
      <c r="GZN11" s="294"/>
      <c r="GZO11" s="294"/>
      <c r="GZP11" s="294"/>
      <c r="GZQ11" s="294"/>
      <c r="GZR11" s="294"/>
      <c r="GZS11" s="294"/>
      <c r="GZT11" s="294"/>
      <c r="GZU11" s="294"/>
      <c r="GZV11" s="294"/>
      <c r="GZW11" s="294"/>
      <c r="GZX11" s="294"/>
      <c r="GZY11" s="294"/>
      <c r="GZZ11" s="294"/>
      <c r="HAA11" s="294"/>
      <c r="HAB11" s="294"/>
      <c r="HAC11" s="294"/>
      <c r="HAD11" s="294"/>
      <c r="HAE11" s="294"/>
      <c r="HAF11" s="294"/>
      <c r="HAG11" s="294"/>
      <c r="HAH11" s="294"/>
      <c r="HAI11" s="294"/>
      <c r="HAJ11" s="294"/>
      <c r="HAK11" s="294"/>
      <c r="HAL11" s="294"/>
      <c r="HAM11" s="294"/>
      <c r="HAN11" s="294"/>
      <c r="HAO11" s="294"/>
      <c r="HAP11" s="294"/>
      <c r="HAQ11" s="294"/>
      <c r="HAR11" s="294"/>
      <c r="HAS11" s="294"/>
      <c r="HAT11" s="294"/>
      <c r="HAU11" s="294"/>
      <c r="HAV11" s="294"/>
      <c r="HAW11" s="294"/>
      <c r="HAX11" s="294"/>
      <c r="HAY11" s="294"/>
      <c r="HAZ11" s="294"/>
      <c r="HBA11" s="294"/>
      <c r="HBB11" s="294"/>
      <c r="HBC11" s="294"/>
      <c r="HBD11" s="294"/>
      <c r="HBE11" s="294"/>
      <c r="HBF11" s="294"/>
      <c r="HBG11" s="294"/>
      <c r="HBH11" s="294"/>
      <c r="HBI11" s="294"/>
      <c r="HBJ11" s="294"/>
      <c r="HBK11" s="294"/>
      <c r="HBL11" s="294"/>
      <c r="HBM11" s="294"/>
      <c r="HBN11" s="294"/>
      <c r="HBO11" s="294"/>
      <c r="HBP11" s="294"/>
      <c r="HBQ11" s="294"/>
      <c r="HBR11" s="294"/>
      <c r="HBS11" s="294"/>
      <c r="HBT11" s="294"/>
      <c r="HBU11" s="294"/>
      <c r="HBV11" s="294"/>
      <c r="HBW11" s="294"/>
      <c r="HBX11" s="294"/>
      <c r="HBY11" s="294"/>
      <c r="HBZ11" s="294"/>
      <c r="HCA11" s="294"/>
      <c r="HCB11" s="294"/>
      <c r="HCC11" s="294"/>
      <c r="HCD11" s="294"/>
      <c r="HCE11" s="294"/>
      <c r="HCF11" s="294"/>
      <c r="HCG11" s="294"/>
      <c r="HCH11" s="294"/>
      <c r="HCI11" s="294"/>
      <c r="HCJ11" s="294"/>
      <c r="HCK11" s="294"/>
      <c r="HCL11" s="294"/>
      <c r="HCM11" s="294"/>
      <c r="HCN11" s="294"/>
      <c r="HCO11" s="294"/>
      <c r="HCP11" s="294"/>
      <c r="HCQ11" s="294"/>
      <c r="HCR11" s="294"/>
      <c r="HCS11" s="294"/>
      <c r="HCT11" s="294"/>
      <c r="HCU11" s="294"/>
      <c r="HCV11" s="294"/>
      <c r="HCW11" s="294"/>
      <c r="HCX11" s="294"/>
      <c r="HCY11" s="294"/>
      <c r="HCZ11" s="294"/>
      <c r="HDA11" s="294"/>
      <c r="HDB11" s="294"/>
      <c r="HDC11" s="294"/>
      <c r="HDD11" s="294"/>
      <c r="HDE11" s="294"/>
      <c r="HDF11" s="294"/>
      <c r="HDG11" s="294"/>
      <c r="HDH11" s="294"/>
      <c r="HDI11" s="294"/>
      <c r="HDJ11" s="294"/>
      <c r="HDK11" s="294"/>
      <c r="HDL11" s="294"/>
      <c r="HDM11" s="294"/>
      <c r="HDN11" s="294"/>
      <c r="HDO11" s="294"/>
      <c r="HDP11" s="294"/>
      <c r="HDQ11" s="294"/>
      <c r="HDR11" s="294"/>
      <c r="HDS11" s="294"/>
      <c r="HDT11" s="294"/>
      <c r="HDU11" s="294"/>
      <c r="HDV11" s="294"/>
      <c r="HDW11" s="294"/>
      <c r="HDX11" s="294"/>
      <c r="HDY11" s="294"/>
      <c r="HDZ11" s="294"/>
      <c r="HEA11" s="294"/>
      <c r="HEB11" s="294"/>
      <c r="HEC11" s="294"/>
      <c r="HED11" s="294"/>
      <c r="HEE11" s="294"/>
      <c r="HEF11" s="294"/>
      <c r="HEG11" s="294"/>
      <c r="HEH11" s="294"/>
      <c r="HEI11" s="294"/>
      <c r="HEJ11" s="294"/>
      <c r="HEK11" s="294"/>
      <c r="HEL11" s="294"/>
      <c r="HEM11" s="294"/>
      <c r="HEN11" s="294"/>
      <c r="HEO11" s="294"/>
      <c r="HEP11" s="294"/>
      <c r="HEQ11" s="294"/>
      <c r="HER11" s="294"/>
      <c r="HES11" s="294"/>
      <c r="HET11" s="294"/>
      <c r="HEU11" s="294"/>
      <c r="HEV11" s="294"/>
      <c r="HEW11" s="294"/>
      <c r="HEX11" s="294"/>
      <c r="HEY11" s="294"/>
      <c r="HEZ11" s="294"/>
      <c r="HFA11" s="294"/>
      <c r="HFB11" s="294"/>
      <c r="HFC11" s="294"/>
      <c r="HFD11" s="294"/>
      <c r="HFE11" s="294"/>
      <c r="HFF11" s="294"/>
      <c r="HFG11" s="294"/>
      <c r="HFH11" s="294"/>
      <c r="HFI11" s="294"/>
      <c r="HFJ11" s="294"/>
      <c r="HFK11" s="294"/>
      <c r="HFL11" s="294"/>
      <c r="HFM11" s="294"/>
      <c r="HFN11" s="294"/>
      <c r="HFO11" s="294"/>
      <c r="HFP11" s="294"/>
      <c r="HFQ11" s="294"/>
      <c r="HFR11" s="294"/>
      <c r="HFS11" s="294"/>
      <c r="HFT11" s="294"/>
      <c r="HFU11" s="294"/>
      <c r="HFV11" s="294"/>
      <c r="HFW11" s="294"/>
      <c r="HFX11" s="294"/>
      <c r="HFY11" s="294"/>
      <c r="HFZ11" s="294"/>
      <c r="HGA11" s="294"/>
      <c r="HGB11" s="294"/>
      <c r="HGC11" s="294"/>
      <c r="HGD11" s="294"/>
      <c r="HGE11" s="294"/>
      <c r="HGF11" s="294"/>
      <c r="HGG11" s="294"/>
      <c r="HGH11" s="294"/>
      <c r="HGI11" s="294"/>
      <c r="HGJ11" s="294"/>
      <c r="HGK11" s="294"/>
      <c r="HGL11" s="294"/>
      <c r="HGM11" s="294"/>
      <c r="HGN11" s="294"/>
      <c r="HGO11" s="294"/>
      <c r="HGP11" s="294"/>
      <c r="HGQ11" s="294"/>
      <c r="HGR11" s="294"/>
      <c r="HGS11" s="294"/>
      <c r="HGT11" s="294"/>
      <c r="HGU11" s="294"/>
      <c r="HGV11" s="294"/>
      <c r="HGW11" s="294"/>
      <c r="HGX11" s="294"/>
      <c r="HGY11" s="294"/>
      <c r="HGZ11" s="294"/>
      <c r="HHA11" s="294"/>
      <c r="HHB11" s="294"/>
      <c r="HHC11" s="294"/>
      <c r="HHD11" s="294"/>
      <c r="HHE11" s="294"/>
      <c r="HHF11" s="294"/>
      <c r="HHG11" s="294"/>
      <c r="HHH11" s="294"/>
      <c r="HHI11" s="294"/>
      <c r="HHJ11" s="294"/>
      <c r="HHK11" s="294"/>
      <c r="HHL11" s="294"/>
      <c r="HHM11" s="294"/>
      <c r="HHN11" s="294"/>
      <c r="HHO11" s="294"/>
      <c r="HHP11" s="294"/>
      <c r="HHQ11" s="294"/>
      <c r="HHR11" s="294"/>
      <c r="HHS11" s="294"/>
      <c r="HHT11" s="294"/>
      <c r="HHU11" s="294"/>
      <c r="HHV11" s="294"/>
      <c r="HHW11" s="294"/>
      <c r="HHX11" s="294"/>
      <c r="HHY11" s="294"/>
      <c r="HHZ11" s="294"/>
      <c r="HIA11" s="294"/>
      <c r="HIB11" s="294"/>
      <c r="HIC11" s="294"/>
      <c r="HID11" s="294"/>
      <c r="HIE11" s="294"/>
      <c r="HIF11" s="294"/>
      <c r="HIG11" s="294"/>
      <c r="HIH11" s="294"/>
      <c r="HII11" s="294"/>
      <c r="HIJ11" s="294"/>
      <c r="HIK11" s="294"/>
      <c r="HIL11" s="294"/>
      <c r="HIM11" s="294"/>
      <c r="HIN11" s="294"/>
      <c r="HIO11" s="294"/>
      <c r="HIP11" s="294"/>
      <c r="HIQ11" s="294"/>
      <c r="HIR11" s="294"/>
      <c r="HIS11" s="294"/>
      <c r="HIT11" s="294"/>
      <c r="HIU11" s="294"/>
      <c r="HIV11" s="294"/>
      <c r="HIW11" s="294"/>
      <c r="HIX11" s="294"/>
      <c r="HIY11" s="294"/>
      <c r="HIZ11" s="294"/>
      <c r="HJA11" s="294"/>
      <c r="HJB11" s="294"/>
      <c r="HJC11" s="294"/>
      <c r="HJD11" s="294"/>
      <c r="HJE11" s="294"/>
      <c r="HJF11" s="294"/>
      <c r="HJG11" s="294"/>
      <c r="HJH11" s="294"/>
      <c r="HJI11" s="294"/>
      <c r="HJJ11" s="294"/>
      <c r="HJK11" s="294"/>
      <c r="HJL11" s="294"/>
      <c r="HJM11" s="294"/>
      <c r="HJN11" s="294"/>
      <c r="HJO11" s="294"/>
      <c r="HJP11" s="294"/>
      <c r="HJQ11" s="294"/>
      <c r="HJR11" s="294"/>
      <c r="HJS11" s="294"/>
      <c r="HJT11" s="294"/>
      <c r="HJU11" s="294"/>
      <c r="HJV11" s="294"/>
      <c r="HJW11" s="294"/>
      <c r="HJX11" s="294"/>
      <c r="HJY11" s="294"/>
      <c r="HJZ11" s="294"/>
      <c r="HKA11" s="294"/>
      <c r="HKB11" s="294"/>
      <c r="HKC11" s="294"/>
      <c r="HKD11" s="294"/>
      <c r="HKE11" s="294"/>
      <c r="HKF11" s="294"/>
      <c r="HKG11" s="294"/>
      <c r="HKH11" s="294"/>
      <c r="HKI11" s="294"/>
      <c r="HKJ11" s="294"/>
      <c r="HKK11" s="294"/>
      <c r="HKL11" s="294"/>
      <c r="HKM11" s="294"/>
      <c r="HKN11" s="294"/>
      <c r="HKO11" s="294"/>
      <c r="HKP11" s="294"/>
      <c r="HKQ11" s="294"/>
      <c r="HKR11" s="294"/>
      <c r="HKS11" s="294"/>
      <c r="HKT11" s="294"/>
      <c r="HKU11" s="294"/>
      <c r="HKV11" s="294"/>
      <c r="HKW11" s="294"/>
      <c r="HKX11" s="294"/>
      <c r="HKY11" s="294"/>
      <c r="HKZ11" s="294"/>
      <c r="HLA11" s="294"/>
      <c r="HLB11" s="294"/>
      <c r="HLC11" s="294"/>
      <c r="HLD11" s="294"/>
      <c r="HLE11" s="294"/>
      <c r="HLF11" s="294"/>
      <c r="HLG11" s="294"/>
      <c r="HLH11" s="294"/>
      <c r="HLI11" s="294"/>
      <c r="HLJ11" s="294"/>
      <c r="HLK11" s="294"/>
      <c r="HLL11" s="294"/>
      <c r="HLM11" s="294"/>
      <c r="HLN11" s="294"/>
      <c r="HLO11" s="294"/>
      <c r="HLP11" s="294"/>
      <c r="HLQ11" s="294"/>
      <c r="HLR11" s="294"/>
      <c r="HLS11" s="294"/>
      <c r="HLT11" s="294"/>
      <c r="HLU11" s="294"/>
      <c r="HLV11" s="294"/>
      <c r="HLW11" s="294"/>
      <c r="HLX11" s="294"/>
      <c r="HLY11" s="294"/>
      <c r="HLZ11" s="294"/>
      <c r="HMA11" s="294"/>
      <c r="HMB11" s="294"/>
      <c r="HMC11" s="294"/>
      <c r="HMD11" s="294"/>
      <c r="HME11" s="294"/>
      <c r="HMF11" s="294"/>
      <c r="HMG11" s="294"/>
      <c r="HMH11" s="294"/>
      <c r="HMI11" s="294"/>
      <c r="HMJ11" s="294"/>
      <c r="HMK11" s="294"/>
      <c r="HML11" s="294"/>
      <c r="HMM11" s="294"/>
      <c r="HMN11" s="294"/>
      <c r="HMO11" s="294"/>
      <c r="HMP11" s="294"/>
      <c r="HMQ11" s="294"/>
      <c r="HMR11" s="294"/>
      <c r="HMS11" s="294"/>
      <c r="HMT11" s="294"/>
      <c r="HMU11" s="294"/>
      <c r="HMV11" s="294"/>
      <c r="HMW11" s="294"/>
      <c r="HMX11" s="294"/>
      <c r="HMY11" s="294"/>
      <c r="HMZ11" s="294"/>
      <c r="HNA11" s="294"/>
      <c r="HNB11" s="294"/>
      <c r="HNC11" s="294"/>
      <c r="HND11" s="294"/>
      <c r="HNE11" s="294"/>
      <c r="HNF11" s="294"/>
      <c r="HNG11" s="294"/>
      <c r="HNH11" s="294"/>
      <c r="HNI11" s="294"/>
      <c r="HNJ11" s="294"/>
      <c r="HNK11" s="294"/>
      <c r="HNL11" s="294"/>
      <c r="HNM11" s="294"/>
      <c r="HNN11" s="294"/>
      <c r="HNO11" s="294"/>
      <c r="HNP11" s="294"/>
      <c r="HNQ11" s="294"/>
      <c r="HNR11" s="294"/>
      <c r="HNS11" s="294"/>
      <c r="HNT11" s="294"/>
      <c r="HNU11" s="294"/>
      <c r="HNV11" s="294"/>
      <c r="HNW11" s="294"/>
      <c r="HNX11" s="294"/>
      <c r="HNY11" s="294"/>
      <c r="HNZ11" s="294"/>
      <c r="HOA11" s="294"/>
      <c r="HOB11" s="294"/>
      <c r="HOC11" s="294"/>
      <c r="HOD11" s="294"/>
      <c r="HOE11" s="294"/>
      <c r="HOF11" s="294"/>
      <c r="HOG11" s="294"/>
      <c r="HOH11" s="294"/>
      <c r="HOI11" s="294"/>
      <c r="HOJ11" s="294"/>
      <c r="HOK11" s="294"/>
      <c r="HOL11" s="294"/>
      <c r="HOM11" s="294"/>
      <c r="HON11" s="294"/>
      <c r="HOO11" s="294"/>
      <c r="HOP11" s="294"/>
      <c r="HOQ11" s="294"/>
      <c r="HOR11" s="294"/>
      <c r="HOS11" s="294"/>
      <c r="HOT11" s="294"/>
      <c r="HOU11" s="294"/>
      <c r="HOV11" s="294"/>
      <c r="HOW11" s="294"/>
      <c r="HOX11" s="294"/>
      <c r="HOY11" s="294"/>
      <c r="HOZ11" s="294"/>
      <c r="HPA11" s="294"/>
      <c r="HPB11" s="294"/>
      <c r="HPC11" s="294"/>
      <c r="HPD11" s="294"/>
      <c r="HPE11" s="294"/>
      <c r="HPF11" s="294"/>
      <c r="HPG11" s="294"/>
      <c r="HPH11" s="294"/>
      <c r="HPI11" s="294"/>
      <c r="HPJ11" s="294"/>
      <c r="HPK11" s="294"/>
      <c r="HPL11" s="294"/>
      <c r="HPM11" s="294"/>
      <c r="HPN11" s="294"/>
      <c r="HPO11" s="294"/>
      <c r="HPP11" s="294"/>
      <c r="HPQ11" s="294"/>
      <c r="HPR11" s="294"/>
      <c r="HPS11" s="294"/>
      <c r="HPT11" s="294"/>
      <c r="HPU11" s="294"/>
      <c r="HPV11" s="294"/>
      <c r="HPW11" s="294"/>
      <c r="HPX11" s="294"/>
      <c r="HPY11" s="294"/>
      <c r="HPZ11" s="294"/>
      <c r="HQA11" s="294"/>
      <c r="HQB11" s="294"/>
      <c r="HQC11" s="294"/>
      <c r="HQD11" s="294"/>
      <c r="HQE11" s="294"/>
      <c r="HQF11" s="294"/>
      <c r="HQG11" s="294"/>
      <c r="HQH11" s="294"/>
      <c r="HQI11" s="294"/>
      <c r="HQJ11" s="294"/>
      <c r="HQK11" s="294"/>
      <c r="HQL11" s="294"/>
      <c r="HQM11" s="294"/>
      <c r="HQN11" s="294"/>
      <c r="HQO11" s="294"/>
      <c r="HQP11" s="294"/>
      <c r="HQQ11" s="294"/>
      <c r="HQR11" s="294"/>
      <c r="HQS11" s="294"/>
      <c r="HQT11" s="294"/>
      <c r="HQU11" s="294"/>
      <c r="HQV11" s="294"/>
      <c r="HQW11" s="294"/>
      <c r="HQX11" s="294"/>
      <c r="HQY11" s="294"/>
      <c r="HQZ11" s="294"/>
      <c r="HRA11" s="294"/>
      <c r="HRB11" s="294"/>
      <c r="HRC11" s="294"/>
      <c r="HRD11" s="294"/>
      <c r="HRE11" s="294"/>
      <c r="HRF11" s="294"/>
      <c r="HRG11" s="294"/>
      <c r="HRH11" s="294"/>
      <c r="HRI11" s="294"/>
      <c r="HRJ11" s="294"/>
      <c r="HRK11" s="294"/>
      <c r="HRL11" s="294"/>
      <c r="HRM11" s="294"/>
      <c r="HRN11" s="294"/>
      <c r="HRO11" s="294"/>
      <c r="HRP11" s="294"/>
      <c r="HRQ11" s="294"/>
      <c r="HRR11" s="294"/>
      <c r="HRS11" s="294"/>
      <c r="HRT11" s="294"/>
      <c r="HRU11" s="294"/>
      <c r="HRV11" s="294"/>
      <c r="HRW11" s="294"/>
      <c r="HRX11" s="294"/>
      <c r="HRY11" s="294"/>
      <c r="HRZ11" s="294"/>
      <c r="HSA11" s="294"/>
      <c r="HSB11" s="294"/>
      <c r="HSC11" s="294"/>
      <c r="HSD11" s="294"/>
      <c r="HSE11" s="294"/>
      <c r="HSF11" s="294"/>
      <c r="HSG11" s="294"/>
      <c r="HSH11" s="294"/>
      <c r="HSI11" s="294"/>
      <c r="HSJ11" s="294"/>
      <c r="HSK11" s="294"/>
      <c r="HSL11" s="294"/>
      <c r="HSM11" s="294"/>
      <c r="HSN11" s="294"/>
      <c r="HSO11" s="294"/>
      <c r="HSP11" s="294"/>
      <c r="HSQ11" s="294"/>
      <c r="HSR11" s="294"/>
      <c r="HSS11" s="294"/>
      <c r="HST11" s="294"/>
      <c r="HSU11" s="294"/>
      <c r="HSV11" s="294"/>
      <c r="HSW11" s="294"/>
      <c r="HSX11" s="294"/>
      <c r="HSY11" s="294"/>
      <c r="HSZ11" s="294"/>
      <c r="HTA11" s="294"/>
      <c r="HTB11" s="294"/>
      <c r="HTC11" s="294"/>
      <c r="HTD11" s="294"/>
      <c r="HTE11" s="294"/>
      <c r="HTF11" s="294"/>
      <c r="HTG11" s="294"/>
      <c r="HTH11" s="294"/>
      <c r="HTI11" s="294"/>
      <c r="HTJ11" s="294"/>
      <c r="HTK11" s="294"/>
      <c r="HTL11" s="294"/>
      <c r="HTM11" s="294"/>
      <c r="HTN11" s="294"/>
      <c r="HTO11" s="294"/>
      <c r="HTP11" s="294"/>
      <c r="HTQ11" s="294"/>
      <c r="HTR11" s="294"/>
      <c r="HTS11" s="294"/>
      <c r="HTT11" s="294"/>
      <c r="HTU11" s="294"/>
      <c r="HTV11" s="294"/>
      <c r="HTW11" s="294"/>
      <c r="HTX11" s="294"/>
      <c r="HTY11" s="294"/>
      <c r="HTZ11" s="294"/>
      <c r="HUA11" s="294"/>
      <c r="HUB11" s="294"/>
      <c r="HUC11" s="294"/>
      <c r="HUD11" s="294"/>
      <c r="HUE11" s="294"/>
      <c r="HUF11" s="294"/>
      <c r="HUG11" s="294"/>
      <c r="HUH11" s="294"/>
      <c r="HUI11" s="294"/>
      <c r="HUJ11" s="294"/>
      <c r="HUK11" s="294"/>
      <c r="HUL11" s="294"/>
      <c r="HUM11" s="294"/>
      <c r="HUN11" s="294"/>
      <c r="HUO11" s="294"/>
      <c r="HUP11" s="294"/>
      <c r="HUQ11" s="294"/>
      <c r="HUR11" s="294"/>
      <c r="HUS11" s="294"/>
      <c r="HUT11" s="294"/>
      <c r="HUU11" s="294"/>
      <c r="HUV11" s="294"/>
      <c r="HUW11" s="294"/>
      <c r="HUX11" s="294"/>
      <c r="HUY11" s="294"/>
      <c r="HUZ11" s="294"/>
      <c r="HVA11" s="294"/>
      <c r="HVB11" s="294"/>
      <c r="HVC11" s="294"/>
      <c r="HVD11" s="294"/>
      <c r="HVE11" s="294"/>
      <c r="HVF11" s="294"/>
      <c r="HVG11" s="294"/>
      <c r="HVH11" s="294"/>
      <c r="HVI11" s="294"/>
      <c r="HVJ11" s="294"/>
      <c r="HVK11" s="294"/>
      <c r="HVL11" s="294"/>
      <c r="HVM11" s="294"/>
      <c r="HVN11" s="294"/>
      <c r="HVO11" s="294"/>
      <c r="HVP11" s="294"/>
      <c r="HVQ11" s="294"/>
      <c r="HVR11" s="294"/>
      <c r="HVS11" s="294"/>
      <c r="HVT11" s="294"/>
      <c r="HVU11" s="294"/>
      <c r="HVV11" s="294"/>
      <c r="HVW11" s="294"/>
      <c r="HVX11" s="294"/>
      <c r="HVY11" s="294"/>
      <c r="HVZ11" s="294"/>
      <c r="HWA11" s="294"/>
      <c r="HWB11" s="294"/>
      <c r="HWC11" s="294"/>
      <c r="HWD11" s="294"/>
      <c r="HWE11" s="294"/>
      <c r="HWF11" s="294"/>
      <c r="HWG11" s="294"/>
      <c r="HWH11" s="294"/>
      <c r="HWI11" s="294"/>
      <c r="HWJ11" s="294"/>
      <c r="HWK11" s="294"/>
      <c r="HWL11" s="294"/>
      <c r="HWM11" s="294"/>
      <c r="HWN11" s="294"/>
      <c r="HWO11" s="294"/>
      <c r="HWP11" s="294"/>
      <c r="HWQ11" s="294"/>
      <c r="HWR11" s="294"/>
      <c r="HWS11" s="294"/>
      <c r="HWT11" s="294"/>
      <c r="HWU11" s="294"/>
      <c r="HWV11" s="294"/>
      <c r="HWW11" s="294"/>
      <c r="HWX11" s="294"/>
      <c r="HWY11" s="294"/>
      <c r="HWZ11" s="294"/>
      <c r="HXA11" s="294"/>
      <c r="HXB11" s="294"/>
      <c r="HXC11" s="294"/>
      <c r="HXD11" s="294"/>
      <c r="HXE11" s="294"/>
      <c r="HXF11" s="294"/>
      <c r="HXG11" s="294"/>
      <c r="HXH11" s="294"/>
      <c r="HXI11" s="294"/>
      <c r="HXJ11" s="294"/>
      <c r="HXK11" s="294"/>
      <c r="HXL11" s="294"/>
      <c r="HXM11" s="294"/>
      <c r="HXN11" s="294"/>
      <c r="HXO11" s="294"/>
      <c r="HXP11" s="294"/>
      <c r="HXQ11" s="294"/>
      <c r="HXR11" s="294"/>
      <c r="HXS11" s="294"/>
      <c r="HXT11" s="294"/>
      <c r="HXU11" s="294"/>
      <c r="HXV11" s="294"/>
      <c r="HXW11" s="294"/>
      <c r="HXX11" s="294"/>
      <c r="HXY11" s="294"/>
      <c r="HXZ11" s="294"/>
      <c r="HYA11" s="294"/>
      <c r="HYB11" s="294"/>
      <c r="HYC11" s="294"/>
      <c r="HYD11" s="294"/>
      <c r="HYE11" s="294"/>
      <c r="HYF11" s="294"/>
      <c r="HYG11" s="294"/>
      <c r="HYH11" s="294"/>
      <c r="HYI11" s="294"/>
      <c r="HYJ11" s="294"/>
      <c r="HYK11" s="294"/>
      <c r="HYL11" s="294"/>
      <c r="HYM11" s="294"/>
      <c r="HYN11" s="294"/>
      <c r="HYO11" s="294"/>
      <c r="HYP11" s="294"/>
      <c r="HYQ11" s="294"/>
      <c r="HYR11" s="294"/>
      <c r="HYS11" s="294"/>
      <c r="HYT11" s="294"/>
      <c r="HYU11" s="294"/>
      <c r="HYV11" s="294"/>
      <c r="HYW11" s="294"/>
      <c r="HYX11" s="294"/>
      <c r="HYY11" s="294"/>
      <c r="HYZ11" s="294"/>
      <c r="HZA11" s="294"/>
      <c r="HZB11" s="294"/>
      <c r="HZC11" s="294"/>
      <c r="HZD11" s="294"/>
      <c r="HZE11" s="294"/>
      <c r="HZF11" s="294"/>
      <c r="HZG11" s="294"/>
      <c r="HZH11" s="294"/>
      <c r="HZI11" s="294"/>
      <c r="HZJ11" s="294"/>
      <c r="HZK11" s="294"/>
      <c r="HZL11" s="294"/>
      <c r="HZM11" s="294"/>
      <c r="HZN11" s="294"/>
      <c r="HZO11" s="294"/>
      <c r="HZP11" s="294"/>
      <c r="HZQ11" s="294"/>
      <c r="HZR11" s="294"/>
      <c r="HZS11" s="294"/>
      <c r="HZT11" s="294"/>
      <c r="HZU11" s="294"/>
      <c r="HZV11" s="294"/>
      <c r="HZW11" s="294"/>
      <c r="HZX11" s="294"/>
      <c r="HZY11" s="294"/>
      <c r="HZZ11" s="294"/>
      <c r="IAA11" s="294"/>
      <c r="IAB11" s="294"/>
      <c r="IAC11" s="294"/>
      <c r="IAD11" s="294"/>
      <c r="IAE11" s="294"/>
      <c r="IAF11" s="294"/>
      <c r="IAG11" s="294"/>
      <c r="IAH11" s="294"/>
      <c r="IAI11" s="294"/>
      <c r="IAJ11" s="294"/>
      <c r="IAK11" s="294"/>
      <c r="IAL11" s="294"/>
      <c r="IAM11" s="294"/>
      <c r="IAN11" s="294"/>
      <c r="IAO11" s="294"/>
      <c r="IAP11" s="294"/>
      <c r="IAQ11" s="294"/>
      <c r="IAR11" s="294"/>
      <c r="IAS11" s="294"/>
      <c r="IAT11" s="294"/>
      <c r="IAU11" s="294"/>
      <c r="IAV11" s="294"/>
      <c r="IAW11" s="294"/>
      <c r="IAX11" s="294"/>
      <c r="IAY11" s="294"/>
      <c r="IAZ11" s="294"/>
      <c r="IBA11" s="294"/>
      <c r="IBB11" s="294"/>
      <c r="IBC11" s="294"/>
      <c r="IBD11" s="294"/>
      <c r="IBE11" s="294"/>
      <c r="IBF11" s="294"/>
      <c r="IBG11" s="294"/>
      <c r="IBH11" s="294"/>
      <c r="IBI11" s="294"/>
      <c r="IBJ11" s="294"/>
      <c r="IBK11" s="294"/>
      <c r="IBL11" s="294"/>
      <c r="IBM11" s="294"/>
      <c r="IBN11" s="294"/>
      <c r="IBO11" s="294"/>
      <c r="IBP11" s="294"/>
      <c r="IBQ11" s="294"/>
      <c r="IBR11" s="294"/>
      <c r="IBS11" s="294"/>
      <c r="IBT11" s="294"/>
      <c r="IBU11" s="294"/>
      <c r="IBV11" s="294"/>
      <c r="IBW11" s="294"/>
      <c r="IBX11" s="294"/>
      <c r="IBY11" s="294"/>
      <c r="IBZ11" s="294"/>
      <c r="ICA11" s="294"/>
      <c r="ICB11" s="294"/>
      <c r="ICC11" s="294"/>
      <c r="ICD11" s="294"/>
      <c r="ICE11" s="294"/>
      <c r="ICF11" s="294"/>
      <c r="ICG11" s="294"/>
      <c r="ICH11" s="294"/>
      <c r="ICI11" s="294"/>
      <c r="ICJ11" s="294"/>
      <c r="ICK11" s="294"/>
      <c r="ICL11" s="294"/>
      <c r="ICM11" s="294"/>
      <c r="ICN11" s="294"/>
      <c r="ICO11" s="294"/>
      <c r="ICP11" s="294"/>
      <c r="ICQ11" s="294"/>
      <c r="ICR11" s="294"/>
      <c r="ICS11" s="294"/>
      <c r="ICT11" s="294"/>
      <c r="ICU11" s="294"/>
      <c r="ICV11" s="294"/>
      <c r="ICW11" s="294"/>
      <c r="ICX11" s="294"/>
      <c r="ICY11" s="294"/>
      <c r="ICZ11" s="294"/>
      <c r="IDA11" s="294"/>
      <c r="IDB11" s="294"/>
      <c r="IDC11" s="294"/>
      <c r="IDD11" s="294"/>
      <c r="IDE11" s="294"/>
      <c r="IDF11" s="294"/>
      <c r="IDG11" s="294"/>
      <c r="IDH11" s="294"/>
      <c r="IDI11" s="294"/>
      <c r="IDJ11" s="294"/>
      <c r="IDK11" s="294"/>
      <c r="IDL11" s="294"/>
      <c r="IDM11" s="294"/>
      <c r="IDN11" s="294"/>
      <c r="IDO11" s="294"/>
      <c r="IDP11" s="294"/>
      <c r="IDQ11" s="294"/>
      <c r="IDR11" s="294"/>
      <c r="IDS11" s="294"/>
      <c r="IDT11" s="294"/>
      <c r="IDU11" s="294"/>
      <c r="IDV11" s="294"/>
      <c r="IDW11" s="294"/>
      <c r="IDX11" s="294"/>
      <c r="IDY11" s="294"/>
      <c r="IDZ11" s="294"/>
      <c r="IEA11" s="294"/>
      <c r="IEB11" s="294"/>
      <c r="IEC11" s="294"/>
      <c r="IED11" s="294"/>
      <c r="IEE11" s="294"/>
      <c r="IEF11" s="294"/>
      <c r="IEG11" s="294"/>
      <c r="IEH11" s="294"/>
      <c r="IEI11" s="294"/>
      <c r="IEJ11" s="294"/>
      <c r="IEK11" s="294"/>
      <c r="IEL11" s="294"/>
      <c r="IEM11" s="294"/>
      <c r="IEN11" s="294"/>
      <c r="IEO11" s="294"/>
      <c r="IEP11" s="294"/>
      <c r="IEQ11" s="294"/>
      <c r="IER11" s="294"/>
      <c r="IES11" s="294"/>
      <c r="IET11" s="294"/>
      <c r="IEU11" s="294"/>
      <c r="IEV11" s="294"/>
      <c r="IEW11" s="294"/>
      <c r="IEX11" s="294"/>
      <c r="IEY11" s="294"/>
      <c r="IEZ11" s="294"/>
      <c r="IFA11" s="294"/>
      <c r="IFB11" s="294"/>
      <c r="IFC11" s="294"/>
      <c r="IFD11" s="294"/>
      <c r="IFE11" s="294"/>
      <c r="IFF11" s="294"/>
      <c r="IFG11" s="294"/>
      <c r="IFH11" s="294"/>
      <c r="IFI11" s="294"/>
      <c r="IFJ11" s="294"/>
      <c r="IFK11" s="294"/>
      <c r="IFL11" s="294"/>
      <c r="IFM11" s="294"/>
      <c r="IFN11" s="294"/>
      <c r="IFO11" s="294"/>
      <c r="IFP11" s="294"/>
      <c r="IFQ11" s="294"/>
      <c r="IFR11" s="294"/>
      <c r="IFS11" s="294"/>
      <c r="IFT11" s="294"/>
      <c r="IFU11" s="294"/>
      <c r="IFV11" s="294"/>
      <c r="IFW11" s="294"/>
      <c r="IFX11" s="294"/>
      <c r="IFY11" s="294"/>
      <c r="IFZ11" s="294"/>
      <c r="IGA11" s="294"/>
      <c r="IGB11" s="294"/>
      <c r="IGC11" s="294"/>
      <c r="IGD11" s="294"/>
      <c r="IGE11" s="294"/>
      <c r="IGF11" s="294"/>
      <c r="IGG11" s="294"/>
      <c r="IGH11" s="294"/>
      <c r="IGI11" s="294"/>
      <c r="IGJ11" s="294"/>
      <c r="IGK11" s="294"/>
      <c r="IGL11" s="294"/>
      <c r="IGM11" s="294"/>
      <c r="IGN11" s="294"/>
      <c r="IGO11" s="294"/>
      <c r="IGP11" s="294"/>
      <c r="IGQ11" s="294"/>
      <c r="IGR11" s="294"/>
      <c r="IGS11" s="294"/>
      <c r="IGT11" s="294"/>
      <c r="IGU11" s="294"/>
      <c r="IGV11" s="294"/>
      <c r="IGW11" s="294"/>
      <c r="IGX11" s="294"/>
      <c r="IGY11" s="294"/>
      <c r="IGZ11" s="294"/>
      <c r="IHA11" s="294"/>
      <c r="IHB11" s="294"/>
      <c r="IHC11" s="294"/>
      <c r="IHD11" s="294"/>
      <c r="IHE11" s="294"/>
      <c r="IHF11" s="294"/>
      <c r="IHG11" s="294"/>
      <c r="IHH11" s="294"/>
      <c r="IHI11" s="294"/>
      <c r="IHJ11" s="294"/>
      <c r="IHK11" s="294"/>
      <c r="IHL11" s="294"/>
      <c r="IHM11" s="294"/>
      <c r="IHN11" s="294"/>
      <c r="IHO11" s="294"/>
      <c r="IHP11" s="294"/>
      <c r="IHQ11" s="294"/>
      <c r="IHR11" s="294"/>
      <c r="IHS11" s="294"/>
      <c r="IHT11" s="294"/>
      <c r="IHU11" s="294"/>
      <c r="IHV11" s="294"/>
      <c r="IHW11" s="294"/>
      <c r="IHX11" s="294"/>
      <c r="IHY11" s="294"/>
      <c r="IHZ11" s="294"/>
      <c r="IIA11" s="294"/>
      <c r="IIB11" s="294"/>
      <c r="IIC11" s="294"/>
      <c r="IID11" s="294"/>
      <c r="IIE11" s="294"/>
      <c r="IIF11" s="294"/>
      <c r="IIG11" s="294"/>
      <c r="IIH11" s="294"/>
      <c r="III11" s="294"/>
      <c r="IIJ11" s="294"/>
      <c r="IIK11" s="294"/>
      <c r="IIL11" s="294"/>
      <c r="IIM11" s="294"/>
      <c r="IIN11" s="294"/>
      <c r="IIO11" s="294"/>
      <c r="IIP11" s="294"/>
      <c r="IIQ11" s="294"/>
      <c r="IIR11" s="294"/>
      <c r="IIS11" s="294"/>
      <c r="IIT11" s="294"/>
      <c r="IIU11" s="294"/>
      <c r="IIV11" s="294"/>
      <c r="IIW11" s="294"/>
      <c r="IIX11" s="294"/>
      <c r="IIY11" s="294"/>
      <c r="IIZ11" s="294"/>
      <c r="IJA11" s="294"/>
      <c r="IJB11" s="294"/>
      <c r="IJC11" s="294"/>
      <c r="IJD11" s="294"/>
      <c r="IJE11" s="294"/>
      <c r="IJF11" s="294"/>
      <c r="IJG11" s="294"/>
      <c r="IJH11" s="294"/>
      <c r="IJI11" s="294"/>
      <c r="IJJ11" s="294"/>
      <c r="IJK11" s="294"/>
      <c r="IJL11" s="294"/>
      <c r="IJM11" s="294"/>
      <c r="IJN11" s="294"/>
      <c r="IJO11" s="294"/>
      <c r="IJP11" s="294"/>
      <c r="IJQ11" s="294"/>
      <c r="IJR11" s="294"/>
      <c r="IJS11" s="294"/>
      <c r="IJT11" s="294"/>
      <c r="IJU11" s="294"/>
      <c r="IJV11" s="294"/>
      <c r="IJW11" s="294"/>
      <c r="IJX11" s="294"/>
      <c r="IJY11" s="294"/>
      <c r="IJZ11" s="294"/>
      <c r="IKA11" s="294"/>
      <c r="IKB11" s="294"/>
      <c r="IKC11" s="294"/>
      <c r="IKD11" s="294"/>
      <c r="IKE11" s="294"/>
      <c r="IKF11" s="294"/>
      <c r="IKG11" s="294"/>
      <c r="IKH11" s="294"/>
      <c r="IKI11" s="294"/>
      <c r="IKJ11" s="294"/>
      <c r="IKK11" s="294"/>
      <c r="IKL11" s="294"/>
      <c r="IKM11" s="294"/>
      <c r="IKN11" s="294"/>
      <c r="IKO11" s="294"/>
      <c r="IKP11" s="294"/>
      <c r="IKQ11" s="294"/>
      <c r="IKR11" s="294"/>
      <c r="IKS11" s="294"/>
      <c r="IKT11" s="294"/>
      <c r="IKU11" s="294"/>
      <c r="IKV11" s="294"/>
      <c r="IKW11" s="294"/>
      <c r="IKX11" s="294"/>
      <c r="IKY11" s="294"/>
      <c r="IKZ11" s="294"/>
      <c r="ILA11" s="294"/>
      <c r="ILB11" s="294"/>
      <c r="ILC11" s="294"/>
      <c r="ILD11" s="294"/>
      <c r="ILE11" s="294"/>
      <c r="ILF11" s="294"/>
      <c r="ILG11" s="294"/>
      <c r="ILH11" s="294"/>
      <c r="ILI11" s="294"/>
      <c r="ILJ11" s="294"/>
      <c r="ILK11" s="294"/>
      <c r="ILL11" s="294"/>
      <c r="ILM11" s="294"/>
      <c r="ILN11" s="294"/>
      <c r="ILO11" s="294"/>
      <c r="ILP11" s="294"/>
      <c r="ILQ11" s="294"/>
      <c r="ILR11" s="294"/>
      <c r="ILS11" s="294"/>
      <c r="ILT11" s="294"/>
      <c r="ILU11" s="294"/>
      <c r="ILV11" s="294"/>
      <c r="ILW11" s="294"/>
      <c r="ILX11" s="294"/>
      <c r="ILY11" s="294"/>
      <c r="ILZ11" s="294"/>
      <c r="IMA11" s="294"/>
      <c r="IMB11" s="294"/>
      <c r="IMC11" s="294"/>
      <c r="IMD11" s="294"/>
      <c r="IME11" s="294"/>
      <c r="IMF11" s="294"/>
      <c r="IMG11" s="294"/>
      <c r="IMH11" s="294"/>
      <c r="IMI11" s="294"/>
      <c r="IMJ11" s="294"/>
      <c r="IMK11" s="294"/>
      <c r="IML11" s="294"/>
      <c r="IMM11" s="294"/>
      <c r="IMN11" s="294"/>
      <c r="IMO11" s="294"/>
      <c r="IMP11" s="294"/>
      <c r="IMQ11" s="294"/>
      <c r="IMR11" s="294"/>
      <c r="IMS11" s="294"/>
      <c r="IMT11" s="294"/>
      <c r="IMU11" s="294"/>
      <c r="IMV11" s="294"/>
      <c r="IMW11" s="294"/>
      <c r="IMX11" s="294"/>
      <c r="IMY11" s="294"/>
      <c r="IMZ11" s="294"/>
      <c r="INA11" s="294"/>
      <c r="INB11" s="294"/>
      <c r="INC11" s="294"/>
      <c r="IND11" s="294"/>
      <c r="INE11" s="294"/>
      <c r="INF11" s="294"/>
      <c r="ING11" s="294"/>
      <c r="INH11" s="294"/>
      <c r="INI11" s="294"/>
      <c r="INJ11" s="294"/>
      <c r="INK11" s="294"/>
      <c r="INL11" s="294"/>
      <c r="INM11" s="294"/>
      <c r="INN11" s="294"/>
      <c r="INO11" s="294"/>
      <c r="INP11" s="294"/>
      <c r="INQ11" s="294"/>
      <c r="INR11" s="294"/>
      <c r="INS11" s="294"/>
      <c r="INT11" s="294"/>
      <c r="INU11" s="294"/>
      <c r="INV11" s="294"/>
      <c r="INW11" s="294"/>
      <c r="INX11" s="294"/>
      <c r="INY11" s="294"/>
      <c r="INZ11" s="294"/>
      <c r="IOA11" s="294"/>
      <c r="IOB11" s="294"/>
      <c r="IOC11" s="294"/>
      <c r="IOD11" s="294"/>
      <c r="IOE11" s="294"/>
      <c r="IOF11" s="294"/>
      <c r="IOG11" s="294"/>
      <c r="IOH11" s="294"/>
      <c r="IOI11" s="294"/>
      <c r="IOJ11" s="294"/>
      <c r="IOK11" s="294"/>
      <c r="IOL11" s="294"/>
      <c r="IOM11" s="294"/>
      <c r="ION11" s="294"/>
      <c r="IOO11" s="294"/>
      <c r="IOP11" s="294"/>
      <c r="IOQ11" s="294"/>
      <c r="IOR11" s="294"/>
      <c r="IOS11" s="294"/>
      <c r="IOT11" s="294"/>
      <c r="IOU11" s="294"/>
      <c r="IOV11" s="294"/>
      <c r="IOW11" s="294"/>
      <c r="IOX11" s="294"/>
      <c r="IOY11" s="294"/>
      <c r="IOZ11" s="294"/>
      <c r="IPA11" s="294"/>
      <c r="IPB11" s="294"/>
      <c r="IPC11" s="294"/>
      <c r="IPD11" s="294"/>
      <c r="IPE11" s="294"/>
      <c r="IPF11" s="294"/>
      <c r="IPG11" s="294"/>
      <c r="IPH11" s="294"/>
      <c r="IPI11" s="294"/>
      <c r="IPJ11" s="294"/>
      <c r="IPK11" s="294"/>
      <c r="IPL11" s="294"/>
      <c r="IPM11" s="294"/>
      <c r="IPN11" s="294"/>
      <c r="IPO11" s="294"/>
      <c r="IPP11" s="294"/>
      <c r="IPQ11" s="294"/>
      <c r="IPR11" s="294"/>
      <c r="IPS11" s="294"/>
      <c r="IPT11" s="294"/>
      <c r="IPU11" s="294"/>
      <c r="IPV11" s="294"/>
      <c r="IPW11" s="294"/>
      <c r="IPX11" s="294"/>
      <c r="IPY11" s="294"/>
      <c r="IPZ11" s="294"/>
      <c r="IQA11" s="294"/>
      <c r="IQB11" s="294"/>
      <c r="IQC11" s="294"/>
      <c r="IQD11" s="294"/>
      <c r="IQE11" s="294"/>
      <c r="IQF11" s="294"/>
      <c r="IQG11" s="294"/>
      <c r="IQH11" s="294"/>
      <c r="IQI11" s="294"/>
      <c r="IQJ11" s="294"/>
      <c r="IQK11" s="294"/>
      <c r="IQL11" s="294"/>
      <c r="IQM11" s="294"/>
      <c r="IQN11" s="294"/>
      <c r="IQO11" s="294"/>
      <c r="IQP11" s="294"/>
      <c r="IQQ11" s="294"/>
      <c r="IQR11" s="294"/>
      <c r="IQS11" s="294"/>
      <c r="IQT11" s="294"/>
      <c r="IQU11" s="294"/>
      <c r="IQV11" s="294"/>
      <c r="IQW11" s="294"/>
      <c r="IQX11" s="294"/>
      <c r="IQY11" s="294"/>
      <c r="IQZ11" s="294"/>
      <c r="IRA11" s="294"/>
      <c r="IRB11" s="294"/>
      <c r="IRC11" s="294"/>
      <c r="IRD11" s="294"/>
      <c r="IRE11" s="294"/>
      <c r="IRF11" s="294"/>
      <c r="IRG11" s="294"/>
      <c r="IRH11" s="294"/>
      <c r="IRI11" s="294"/>
      <c r="IRJ11" s="294"/>
      <c r="IRK11" s="294"/>
      <c r="IRL11" s="294"/>
      <c r="IRM11" s="294"/>
      <c r="IRN11" s="294"/>
      <c r="IRO11" s="294"/>
      <c r="IRP11" s="294"/>
      <c r="IRQ11" s="294"/>
      <c r="IRR11" s="294"/>
      <c r="IRS11" s="294"/>
      <c r="IRT11" s="294"/>
      <c r="IRU11" s="294"/>
      <c r="IRV11" s="294"/>
      <c r="IRW11" s="294"/>
      <c r="IRX11" s="294"/>
      <c r="IRY11" s="294"/>
      <c r="IRZ11" s="294"/>
      <c r="ISA11" s="294"/>
      <c r="ISB11" s="294"/>
      <c r="ISC11" s="294"/>
      <c r="ISD11" s="294"/>
      <c r="ISE11" s="294"/>
      <c r="ISF11" s="294"/>
      <c r="ISG11" s="294"/>
      <c r="ISH11" s="294"/>
      <c r="ISI11" s="294"/>
      <c r="ISJ11" s="294"/>
      <c r="ISK11" s="294"/>
      <c r="ISL11" s="294"/>
      <c r="ISM11" s="294"/>
      <c r="ISN11" s="294"/>
      <c r="ISO11" s="294"/>
      <c r="ISP11" s="294"/>
      <c r="ISQ11" s="294"/>
      <c r="ISR11" s="294"/>
      <c r="ISS11" s="294"/>
      <c r="IST11" s="294"/>
      <c r="ISU11" s="294"/>
      <c r="ISV11" s="294"/>
      <c r="ISW11" s="294"/>
      <c r="ISX11" s="294"/>
      <c r="ISY11" s="294"/>
      <c r="ISZ11" s="294"/>
      <c r="ITA11" s="294"/>
      <c r="ITB11" s="294"/>
      <c r="ITC11" s="294"/>
      <c r="ITD11" s="294"/>
      <c r="ITE11" s="294"/>
      <c r="ITF11" s="294"/>
      <c r="ITG11" s="294"/>
      <c r="ITH11" s="294"/>
      <c r="ITI11" s="294"/>
      <c r="ITJ11" s="294"/>
      <c r="ITK11" s="294"/>
      <c r="ITL11" s="294"/>
      <c r="ITM11" s="294"/>
      <c r="ITN11" s="294"/>
      <c r="ITO11" s="294"/>
      <c r="ITP11" s="294"/>
      <c r="ITQ11" s="294"/>
      <c r="ITR11" s="294"/>
      <c r="ITS11" s="294"/>
      <c r="ITT11" s="294"/>
      <c r="ITU11" s="294"/>
      <c r="ITV11" s="294"/>
      <c r="ITW11" s="294"/>
      <c r="ITX11" s="294"/>
      <c r="ITY11" s="294"/>
      <c r="ITZ11" s="294"/>
      <c r="IUA11" s="294"/>
      <c r="IUB11" s="294"/>
      <c r="IUC11" s="294"/>
      <c r="IUD11" s="294"/>
      <c r="IUE11" s="294"/>
      <c r="IUF11" s="294"/>
      <c r="IUG11" s="294"/>
      <c r="IUH11" s="294"/>
      <c r="IUI11" s="294"/>
      <c r="IUJ11" s="294"/>
      <c r="IUK11" s="294"/>
      <c r="IUL11" s="294"/>
      <c r="IUM11" s="294"/>
      <c r="IUN11" s="294"/>
      <c r="IUO11" s="294"/>
      <c r="IUP11" s="294"/>
      <c r="IUQ11" s="294"/>
      <c r="IUR11" s="294"/>
      <c r="IUS11" s="294"/>
      <c r="IUT11" s="294"/>
      <c r="IUU11" s="294"/>
      <c r="IUV11" s="294"/>
      <c r="IUW11" s="294"/>
      <c r="IUX11" s="294"/>
      <c r="IUY11" s="294"/>
      <c r="IUZ11" s="294"/>
      <c r="IVA11" s="294"/>
      <c r="IVB11" s="294"/>
      <c r="IVC11" s="294"/>
      <c r="IVD11" s="294"/>
      <c r="IVE11" s="294"/>
      <c r="IVF11" s="294"/>
      <c r="IVG11" s="294"/>
      <c r="IVH11" s="294"/>
      <c r="IVI11" s="294"/>
      <c r="IVJ11" s="294"/>
      <c r="IVK11" s="294"/>
      <c r="IVL11" s="294"/>
      <c r="IVM11" s="294"/>
      <c r="IVN11" s="294"/>
      <c r="IVO11" s="294"/>
      <c r="IVP11" s="294"/>
      <c r="IVQ11" s="294"/>
      <c r="IVR11" s="294"/>
      <c r="IVS11" s="294"/>
      <c r="IVT11" s="294"/>
      <c r="IVU11" s="294"/>
      <c r="IVV11" s="294"/>
      <c r="IVW11" s="294"/>
      <c r="IVX11" s="294"/>
      <c r="IVY11" s="294"/>
      <c r="IVZ11" s="294"/>
      <c r="IWA11" s="294"/>
      <c r="IWB11" s="294"/>
      <c r="IWC11" s="294"/>
      <c r="IWD11" s="294"/>
      <c r="IWE11" s="294"/>
      <c r="IWF11" s="294"/>
      <c r="IWG11" s="294"/>
      <c r="IWH11" s="294"/>
      <c r="IWI11" s="294"/>
      <c r="IWJ11" s="294"/>
      <c r="IWK11" s="294"/>
      <c r="IWL11" s="294"/>
      <c r="IWM11" s="294"/>
      <c r="IWN11" s="294"/>
      <c r="IWO11" s="294"/>
      <c r="IWP11" s="294"/>
      <c r="IWQ11" s="294"/>
      <c r="IWR11" s="294"/>
      <c r="IWS11" s="294"/>
      <c r="IWT11" s="294"/>
      <c r="IWU11" s="294"/>
      <c r="IWV11" s="294"/>
      <c r="IWW11" s="294"/>
      <c r="IWX11" s="294"/>
      <c r="IWY11" s="294"/>
      <c r="IWZ11" s="294"/>
      <c r="IXA11" s="294"/>
      <c r="IXB11" s="294"/>
      <c r="IXC11" s="294"/>
      <c r="IXD11" s="294"/>
      <c r="IXE11" s="294"/>
      <c r="IXF11" s="294"/>
      <c r="IXG11" s="294"/>
      <c r="IXH11" s="294"/>
      <c r="IXI11" s="294"/>
      <c r="IXJ11" s="294"/>
      <c r="IXK11" s="294"/>
      <c r="IXL11" s="294"/>
      <c r="IXM11" s="294"/>
      <c r="IXN11" s="294"/>
      <c r="IXO11" s="294"/>
      <c r="IXP11" s="294"/>
      <c r="IXQ11" s="294"/>
      <c r="IXR11" s="294"/>
      <c r="IXS11" s="294"/>
      <c r="IXT11" s="294"/>
      <c r="IXU11" s="294"/>
      <c r="IXV11" s="294"/>
      <c r="IXW11" s="294"/>
      <c r="IXX11" s="294"/>
      <c r="IXY11" s="294"/>
      <c r="IXZ11" s="294"/>
      <c r="IYA11" s="294"/>
      <c r="IYB11" s="294"/>
      <c r="IYC11" s="294"/>
      <c r="IYD11" s="294"/>
      <c r="IYE11" s="294"/>
      <c r="IYF11" s="294"/>
      <c r="IYG11" s="294"/>
      <c r="IYH11" s="294"/>
      <c r="IYI11" s="294"/>
      <c r="IYJ11" s="294"/>
      <c r="IYK11" s="294"/>
      <c r="IYL11" s="294"/>
      <c r="IYM11" s="294"/>
      <c r="IYN11" s="294"/>
      <c r="IYO11" s="294"/>
      <c r="IYP11" s="294"/>
      <c r="IYQ11" s="294"/>
      <c r="IYR11" s="294"/>
      <c r="IYS11" s="294"/>
      <c r="IYT11" s="294"/>
      <c r="IYU11" s="294"/>
      <c r="IYV11" s="294"/>
      <c r="IYW11" s="294"/>
      <c r="IYX11" s="294"/>
      <c r="IYY11" s="294"/>
      <c r="IYZ11" s="294"/>
      <c r="IZA11" s="294"/>
      <c r="IZB11" s="294"/>
      <c r="IZC11" s="294"/>
      <c r="IZD11" s="294"/>
      <c r="IZE11" s="294"/>
      <c r="IZF11" s="294"/>
      <c r="IZG11" s="294"/>
      <c r="IZH11" s="294"/>
      <c r="IZI11" s="294"/>
      <c r="IZJ11" s="294"/>
      <c r="IZK11" s="294"/>
      <c r="IZL11" s="294"/>
      <c r="IZM11" s="294"/>
      <c r="IZN11" s="294"/>
      <c r="IZO11" s="294"/>
      <c r="IZP11" s="294"/>
      <c r="IZQ11" s="294"/>
      <c r="IZR11" s="294"/>
      <c r="IZS11" s="294"/>
      <c r="IZT11" s="294"/>
      <c r="IZU11" s="294"/>
      <c r="IZV11" s="294"/>
      <c r="IZW11" s="294"/>
      <c r="IZX11" s="294"/>
      <c r="IZY11" s="294"/>
      <c r="IZZ11" s="294"/>
      <c r="JAA11" s="294"/>
      <c r="JAB11" s="294"/>
      <c r="JAC11" s="294"/>
      <c r="JAD11" s="294"/>
      <c r="JAE11" s="294"/>
      <c r="JAF11" s="294"/>
      <c r="JAG11" s="294"/>
      <c r="JAH11" s="294"/>
      <c r="JAI11" s="294"/>
      <c r="JAJ11" s="294"/>
      <c r="JAK11" s="294"/>
      <c r="JAL11" s="294"/>
      <c r="JAM11" s="294"/>
      <c r="JAN11" s="294"/>
      <c r="JAO11" s="294"/>
      <c r="JAP11" s="294"/>
      <c r="JAQ11" s="294"/>
      <c r="JAR11" s="294"/>
      <c r="JAS11" s="294"/>
      <c r="JAT11" s="294"/>
      <c r="JAU11" s="294"/>
      <c r="JAV11" s="294"/>
      <c r="JAW11" s="294"/>
      <c r="JAX11" s="294"/>
      <c r="JAY11" s="294"/>
      <c r="JAZ11" s="294"/>
      <c r="JBA11" s="294"/>
      <c r="JBB11" s="294"/>
      <c r="JBC11" s="294"/>
      <c r="JBD11" s="294"/>
      <c r="JBE11" s="294"/>
      <c r="JBF11" s="294"/>
      <c r="JBG11" s="294"/>
      <c r="JBH11" s="294"/>
      <c r="JBI11" s="294"/>
      <c r="JBJ11" s="294"/>
      <c r="JBK11" s="294"/>
      <c r="JBL11" s="294"/>
      <c r="JBM11" s="294"/>
      <c r="JBN11" s="294"/>
      <c r="JBO11" s="294"/>
      <c r="JBP11" s="294"/>
      <c r="JBQ11" s="294"/>
      <c r="JBR11" s="294"/>
      <c r="JBS11" s="294"/>
      <c r="JBT11" s="294"/>
      <c r="JBU11" s="294"/>
      <c r="JBV11" s="294"/>
      <c r="JBW11" s="294"/>
      <c r="JBX11" s="294"/>
      <c r="JBY11" s="294"/>
      <c r="JBZ11" s="294"/>
      <c r="JCA11" s="294"/>
      <c r="JCB11" s="294"/>
      <c r="JCC11" s="294"/>
      <c r="JCD11" s="294"/>
      <c r="JCE11" s="294"/>
      <c r="JCF11" s="294"/>
      <c r="JCG11" s="294"/>
      <c r="JCH11" s="294"/>
      <c r="JCI11" s="294"/>
      <c r="JCJ11" s="294"/>
      <c r="JCK11" s="294"/>
      <c r="JCL11" s="294"/>
      <c r="JCM11" s="294"/>
      <c r="JCN11" s="294"/>
      <c r="JCO11" s="294"/>
      <c r="JCP11" s="294"/>
      <c r="JCQ11" s="294"/>
      <c r="JCR11" s="294"/>
      <c r="JCS11" s="294"/>
      <c r="JCT11" s="294"/>
      <c r="JCU11" s="294"/>
      <c r="JCV11" s="294"/>
      <c r="JCW11" s="294"/>
      <c r="JCX11" s="294"/>
      <c r="JCY11" s="294"/>
      <c r="JCZ11" s="294"/>
      <c r="JDA11" s="294"/>
      <c r="JDB11" s="294"/>
      <c r="JDC11" s="294"/>
      <c r="JDD11" s="294"/>
      <c r="JDE11" s="294"/>
      <c r="JDF11" s="294"/>
      <c r="JDG11" s="294"/>
      <c r="JDH11" s="294"/>
      <c r="JDI11" s="294"/>
      <c r="JDJ11" s="294"/>
      <c r="JDK11" s="294"/>
      <c r="JDL11" s="294"/>
      <c r="JDM11" s="294"/>
      <c r="JDN11" s="294"/>
      <c r="JDO11" s="294"/>
      <c r="JDP11" s="294"/>
      <c r="JDQ11" s="294"/>
      <c r="JDR11" s="294"/>
      <c r="JDS11" s="294"/>
      <c r="JDT11" s="294"/>
      <c r="JDU11" s="294"/>
      <c r="JDV11" s="294"/>
      <c r="JDW11" s="294"/>
      <c r="JDX11" s="294"/>
      <c r="JDY11" s="294"/>
      <c r="JDZ11" s="294"/>
      <c r="JEA11" s="294"/>
      <c r="JEB11" s="294"/>
      <c r="JEC11" s="294"/>
      <c r="JED11" s="294"/>
      <c r="JEE11" s="294"/>
      <c r="JEF11" s="294"/>
      <c r="JEG11" s="294"/>
      <c r="JEH11" s="294"/>
      <c r="JEI11" s="294"/>
      <c r="JEJ11" s="294"/>
      <c r="JEK11" s="294"/>
      <c r="JEL11" s="294"/>
      <c r="JEM11" s="294"/>
      <c r="JEN11" s="294"/>
      <c r="JEO11" s="294"/>
      <c r="JEP11" s="294"/>
      <c r="JEQ11" s="294"/>
      <c r="JER11" s="294"/>
      <c r="JES11" s="294"/>
      <c r="JET11" s="294"/>
      <c r="JEU11" s="294"/>
      <c r="JEV11" s="294"/>
      <c r="JEW11" s="294"/>
      <c r="JEX11" s="294"/>
      <c r="JEY11" s="294"/>
      <c r="JEZ11" s="294"/>
      <c r="JFA11" s="294"/>
      <c r="JFB11" s="294"/>
      <c r="JFC11" s="294"/>
      <c r="JFD11" s="294"/>
      <c r="JFE11" s="294"/>
      <c r="JFF11" s="294"/>
      <c r="JFG11" s="294"/>
      <c r="JFH11" s="294"/>
      <c r="JFI11" s="294"/>
      <c r="JFJ11" s="294"/>
      <c r="JFK11" s="294"/>
      <c r="JFL11" s="294"/>
      <c r="JFM11" s="294"/>
      <c r="JFN11" s="294"/>
      <c r="JFO11" s="294"/>
      <c r="JFP11" s="294"/>
      <c r="JFQ11" s="294"/>
      <c r="JFR11" s="294"/>
      <c r="JFS11" s="294"/>
      <c r="JFT11" s="294"/>
      <c r="JFU11" s="294"/>
      <c r="JFV11" s="294"/>
      <c r="JFW11" s="294"/>
      <c r="JFX11" s="294"/>
      <c r="JFY11" s="294"/>
      <c r="JFZ11" s="294"/>
      <c r="JGA11" s="294"/>
      <c r="JGB11" s="294"/>
      <c r="JGC11" s="294"/>
      <c r="JGD11" s="294"/>
      <c r="JGE11" s="294"/>
      <c r="JGF11" s="294"/>
      <c r="JGG11" s="294"/>
      <c r="JGH11" s="294"/>
      <c r="JGI11" s="294"/>
      <c r="JGJ11" s="294"/>
      <c r="JGK11" s="294"/>
      <c r="JGL11" s="294"/>
      <c r="JGM11" s="294"/>
      <c r="JGN11" s="294"/>
      <c r="JGO11" s="294"/>
      <c r="JGP11" s="294"/>
      <c r="JGQ11" s="294"/>
      <c r="JGR11" s="294"/>
      <c r="JGS11" s="294"/>
      <c r="JGT11" s="294"/>
      <c r="JGU11" s="294"/>
      <c r="JGV11" s="294"/>
      <c r="JGW11" s="294"/>
      <c r="JGX11" s="294"/>
      <c r="JGY11" s="294"/>
      <c r="JGZ11" s="294"/>
      <c r="JHA11" s="294"/>
      <c r="JHB11" s="294"/>
      <c r="JHC11" s="294"/>
      <c r="JHD11" s="294"/>
      <c r="JHE11" s="294"/>
      <c r="JHF11" s="294"/>
      <c r="JHG11" s="294"/>
      <c r="JHH11" s="294"/>
      <c r="JHI11" s="294"/>
      <c r="JHJ11" s="294"/>
      <c r="JHK11" s="294"/>
      <c r="JHL11" s="294"/>
      <c r="JHM11" s="294"/>
      <c r="JHN11" s="294"/>
      <c r="JHO11" s="294"/>
      <c r="JHP11" s="294"/>
      <c r="JHQ11" s="294"/>
      <c r="JHR11" s="294"/>
      <c r="JHS11" s="294"/>
      <c r="JHT11" s="294"/>
      <c r="JHU11" s="294"/>
      <c r="JHV11" s="294"/>
      <c r="JHW11" s="294"/>
      <c r="JHX11" s="294"/>
      <c r="JHY11" s="294"/>
      <c r="JHZ11" s="294"/>
      <c r="JIA11" s="294"/>
      <c r="JIB11" s="294"/>
      <c r="JIC11" s="294"/>
      <c r="JID11" s="294"/>
      <c r="JIE11" s="294"/>
      <c r="JIF11" s="294"/>
      <c r="JIG11" s="294"/>
      <c r="JIH11" s="294"/>
      <c r="JII11" s="294"/>
      <c r="JIJ11" s="294"/>
      <c r="JIK11" s="294"/>
      <c r="JIL11" s="294"/>
      <c r="JIM11" s="294"/>
      <c r="JIN11" s="294"/>
      <c r="JIO11" s="294"/>
      <c r="JIP11" s="294"/>
      <c r="JIQ11" s="294"/>
      <c r="JIR11" s="294"/>
      <c r="JIS11" s="294"/>
      <c r="JIT11" s="294"/>
      <c r="JIU11" s="294"/>
      <c r="JIV11" s="294"/>
      <c r="JIW11" s="294"/>
      <c r="JIX11" s="294"/>
      <c r="JIY11" s="294"/>
      <c r="JIZ11" s="294"/>
      <c r="JJA11" s="294"/>
      <c r="JJB11" s="294"/>
      <c r="JJC11" s="294"/>
      <c r="JJD11" s="294"/>
      <c r="JJE11" s="294"/>
      <c r="JJF11" s="294"/>
      <c r="JJG11" s="294"/>
      <c r="JJH11" s="294"/>
      <c r="JJI11" s="294"/>
      <c r="JJJ11" s="294"/>
      <c r="JJK11" s="294"/>
      <c r="JJL11" s="294"/>
      <c r="JJM11" s="294"/>
      <c r="JJN11" s="294"/>
      <c r="JJO11" s="294"/>
      <c r="JJP11" s="294"/>
      <c r="JJQ11" s="294"/>
      <c r="JJR11" s="294"/>
      <c r="JJS11" s="294"/>
      <c r="JJT11" s="294"/>
      <c r="JJU11" s="294"/>
      <c r="JJV11" s="294"/>
      <c r="JJW11" s="294"/>
      <c r="JJX11" s="294"/>
      <c r="JJY11" s="294"/>
      <c r="JJZ11" s="294"/>
      <c r="JKA11" s="294"/>
      <c r="JKB11" s="294"/>
      <c r="JKC11" s="294"/>
      <c r="JKD11" s="294"/>
      <c r="JKE11" s="294"/>
      <c r="JKF11" s="294"/>
      <c r="JKG11" s="294"/>
      <c r="JKH11" s="294"/>
      <c r="JKI11" s="294"/>
      <c r="JKJ11" s="294"/>
      <c r="JKK11" s="294"/>
      <c r="JKL11" s="294"/>
      <c r="JKM11" s="294"/>
      <c r="JKN11" s="294"/>
      <c r="JKO11" s="294"/>
      <c r="JKP11" s="294"/>
      <c r="JKQ11" s="294"/>
      <c r="JKR11" s="294"/>
      <c r="JKS11" s="294"/>
      <c r="JKT11" s="294"/>
      <c r="JKU11" s="294"/>
      <c r="JKV11" s="294"/>
      <c r="JKW11" s="294"/>
      <c r="JKX11" s="294"/>
      <c r="JKY11" s="294"/>
      <c r="JKZ11" s="294"/>
      <c r="JLA11" s="294"/>
      <c r="JLB11" s="294"/>
      <c r="JLC11" s="294"/>
      <c r="JLD11" s="294"/>
      <c r="JLE11" s="294"/>
      <c r="JLF11" s="294"/>
      <c r="JLG11" s="294"/>
      <c r="JLH11" s="294"/>
      <c r="JLI11" s="294"/>
      <c r="JLJ11" s="294"/>
      <c r="JLK11" s="294"/>
      <c r="JLL11" s="294"/>
      <c r="JLM11" s="294"/>
      <c r="JLN11" s="294"/>
      <c r="JLO11" s="294"/>
      <c r="JLP11" s="294"/>
      <c r="JLQ11" s="294"/>
      <c r="JLR11" s="294"/>
      <c r="JLS11" s="294"/>
      <c r="JLT11" s="294"/>
      <c r="JLU11" s="294"/>
      <c r="JLV11" s="294"/>
      <c r="JLW11" s="294"/>
      <c r="JLX11" s="294"/>
      <c r="JLY11" s="294"/>
      <c r="JLZ11" s="294"/>
      <c r="JMA11" s="294"/>
      <c r="JMB11" s="294"/>
      <c r="JMC11" s="294"/>
      <c r="JMD11" s="294"/>
      <c r="JME11" s="294"/>
      <c r="JMF11" s="294"/>
      <c r="JMG11" s="294"/>
      <c r="JMH11" s="294"/>
      <c r="JMI11" s="294"/>
      <c r="JMJ11" s="294"/>
      <c r="JMK11" s="294"/>
      <c r="JML11" s="294"/>
      <c r="JMM11" s="294"/>
      <c r="JMN11" s="294"/>
      <c r="JMO11" s="294"/>
      <c r="JMP11" s="294"/>
      <c r="JMQ11" s="294"/>
      <c r="JMR11" s="294"/>
      <c r="JMS11" s="294"/>
      <c r="JMT11" s="294"/>
      <c r="JMU11" s="294"/>
      <c r="JMV11" s="294"/>
      <c r="JMW11" s="294"/>
      <c r="JMX11" s="294"/>
      <c r="JMY11" s="294"/>
      <c r="JMZ11" s="294"/>
      <c r="JNA11" s="294"/>
      <c r="JNB11" s="294"/>
      <c r="JNC11" s="294"/>
      <c r="JND11" s="294"/>
      <c r="JNE11" s="294"/>
      <c r="JNF11" s="294"/>
      <c r="JNG11" s="294"/>
      <c r="JNH11" s="294"/>
      <c r="JNI11" s="294"/>
      <c r="JNJ11" s="294"/>
      <c r="JNK11" s="294"/>
      <c r="JNL11" s="294"/>
      <c r="JNM11" s="294"/>
      <c r="JNN11" s="294"/>
      <c r="JNO11" s="294"/>
      <c r="JNP11" s="294"/>
      <c r="JNQ11" s="294"/>
      <c r="JNR11" s="294"/>
      <c r="JNS11" s="294"/>
      <c r="JNT11" s="294"/>
      <c r="JNU11" s="294"/>
      <c r="JNV11" s="294"/>
      <c r="JNW11" s="294"/>
      <c r="JNX11" s="294"/>
      <c r="JNY11" s="294"/>
      <c r="JNZ11" s="294"/>
      <c r="JOA11" s="294"/>
      <c r="JOB11" s="294"/>
      <c r="JOC11" s="294"/>
      <c r="JOD11" s="294"/>
      <c r="JOE11" s="294"/>
      <c r="JOF11" s="294"/>
      <c r="JOG11" s="294"/>
      <c r="JOH11" s="294"/>
      <c r="JOI11" s="294"/>
      <c r="JOJ11" s="294"/>
      <c r="JOK11" s="294"/>
      <c r="JOL11" s="294"/>
      <c r="JOM11" s="294"/>
      <c r="JON11" s="294"/>
      <c r="JOO11" s="294"/>
      <c r="JOP11" s="294"/>
      <c r="JOQ11" s="294"/>
      <c r="JOR11" s="294"/>
      <c r="JOS11" s="294"/>
      <c r="JOT11" s="294"/>
      <c r="JOU11" s="294"/>
      <c r="JOV11" s="294"/>
      <c r="JOW11" s="294"/>
      <c r="JOX11" s="294"/>
      <c r="JOY11" s="294"/>
      <c r="JOZ11" s="294"/>
      <c r="JPA11" s="294"/>
      <c r="JPB11" s="294"/>
      <c r="JPC11" s="294"/>
      <c r="JPD11" s="294"/>
      <c r="JPE11" s="294"/>
      <c r="JPF11" s="294"/>
      <c r="JPG11" s="294"/>
      <c r="JPH11" s="294"/>
      <c r="JPI11" s="294"/>
      <c r="JPJ11" s="294"/>
      <c r="JPK11" s="294"/>
      <c r="JPL11" s="294"/>
      <c r="JPM11" s="294"/>
      <c r="JPN11" s="294"/>
      <c r="JPO11" s="294"/>
      <c r="JPP11" s="294"/>
      <c r="JPQ11" s="294"/>
      <c r="JPR11" s="294"/>
      <c r="JPS11" s="294"/>
      <c r="JPT11" s="294"/>
      <c r="JPU11" s="294"/>
      <c r="JPV11" s="294"/>
      <c r="JPW11" s="294"/>
      <c r="JPX11" s="294"/>
      <c r="JPY11" s="294"/>
      <c r="JPZ11" s="294"/>
      <c r="JQA11" s="294"/>
      <c r="JQB11" s="294"/>
      <c r="JQC11" s="294"/>
      <c r="JQD11" s="294"/>
      <c r="JQE11" s="294"/>
      <c r="JQF11" s="294"/>
      <c r="JQG11" s="294"/>
      <c r="JQH11" s="294"/>
      <c r="JQI11" s="294"/>
      <c r="JQJ11" s="294"/>
      <c r="JQK11" s="294"/>
      <c r="JQL11" s="294"/>
      <c r="JQM11" s="294"/>
      <c r="JQN11" s="294"/>
      <c r="JQO11" s="294"/>
      <c r="JQP11" s="294"/>
      <c r="JQQ11" s="294"/>
      <c r="JQR11" s="294"/>
      <c r="JQS11" s="294"/>
      <c r="JQT11" s="294"/>
      <c r="JQU11" s="294"/>
      <c r="JQV11" s="294"/>
      <c r="JQW11" s="294"/>
      <c r="JQX11" s="294"/>
      <c r="JQY11" s="294"/>
      <c r="JQZ11" s="294"/>
      <c r="JRA11" s="294"/>
      <c r="JRB11" s="294"/>
      <c r="JRC11" s="294"/>
      <c r="JRD11" s="294"/>
      <c r="JRE11" s="294"/>
      <c r="JRF11" s="294"/>
      <c r="JRG11" s="294"/>
      <c r="JRH11" s="294"/>
      <c r="JRI11" s="294"/>
      <c r="JRJ11" s="294"/>
      <c r="JRK11" s="294"/>
      <c r="JRL11" s="294"/>
      <c r="JRM11" s="294"/>
      <c r="JRN11" s="294"/>
      <c r="JRO11" s="294"/>
      <c r="JRP11" s="294"/>
      <c r="JRQ11" s="294"/>
      <c r="JRR11" s="294"/>
      <c r="JRS11" s="294"/>
      <c r="JRT11" s="294"/>
      <c r="JRU11" s="294"/>
      <c r="JRV11" s="294"/>
      <c r="JRW11" s="294"/>
      <c r="JRX11" s="294"/>
      <c r="JRY11" s="294"/>
      <c r="JRZ11" s="294"/>
      <c r="JSA11" s="294"/>
      <c r="JSB11" s="294"/>
      <c r="JSC11" s="294"/>
      <c r="JSD11" s="294"/>
      <c r="JSE11" s="294"/>
      <c r="JSF11" s="294"/>
      <c r="JSG11" s="294"/>
      <c r="JSH11" s="294"/>
      <c r="JSI11" s="294"/>
      <c r="JSJ11" s="294"/>
      <c r="JSK11" s="294"/>
      <c r="JSL11" s="294"/>
      <c r="JSM11" s="294"/>
      <c r="JSN11" s="294"/>
      <c r="JSO11" s="294"/>
      <c r="JSP11" s="294"/>
      <c r="JSQ11" s="294"/>
      <c r="JSR11" s="294"/>
      <c r="JSS11" s="294"/>
      <c r="JST11" s="294"/>
      <c r="JSU11" s="294"/>
      <c r="JSV11" s="294"/>
      <c r="JSW11" s="294"/>
      <c r="JSX11" s="294"/>
      <c r="JSY11" s="294"/>
      <c r="JSZ11" s="294"/>
      <c r="JTA11" s="294"/>
      <c r="JTB11" s="294"/>
      <c r="JTC11" s="294"/>
      <c r="JTD11" s="294"/>
      <c r="JTE11" s="294"/>
      <c r="JTF11" s="294"/>
      <c r="JTG11" s="294"/>
      <c r="JTH11" s="294"/>
      <c r="JTI11" s="294"/>
      <c r="JTJ11" s="294"/>
      <c r="JTK11" s="294"/>
      <c r="JTL11" s="294"/>
      <c r="JTM11" s="294"/>
      <c r="JTN11" s="294"/>
      <c r="JTO11" s="294"/>
      <c r="JTP11" s="294"/>
      <c r="JTQ11" s="294"/>
      <c r="JTR11" s="294"/>
      <c r="JTS11" s="294"/>
      <c r="JTT11" s="294"/>
      <c r="JTU11" s="294"/>
      <c r="JTV11" s="294"/>
      <c r="JTW11" s="294"/>
      <c r="JTX11" s="294"/>
      <c r="JTY11" s="294"/>
      <c r="JTZ11" s="294"/>
      <c r="JUA11" s="294"/>
      <c r="JUB11" s="294"/>
      <c r="JUC11" s="294"/>
      <c r="JUD11" s="294"/>
      <c r="JUE11" s="294"/>
      <c r="JUF11" s="294"/>
      <c r="JUG11" s="294"/>
      <c r="JUH11" s="294"/>
      <c r="JUI11" s="294"/>
      <c r="JUJ11" s="294"/>
      <c r="JUK11" s="294"/>
      <c r="JUL11" s="294"/>
      <c r="JUM11" s="294"/>
      <c r="JUN11" s="294"/>
      <c r="JUO11" s="294"/>
      <c r="JUP11" s="294"/>
      <c r="JUQ11" s="294"/>
      <c r="JUR11" s="294"/>
      <c r="JUS11" s="294"/>
      <c r="JUT11" s="294"/>
      <c r="JUU11" s="294"/>
      <c r="JUV11" s="294"/>
      <c r="JUW11" s="294"/>
      <c r="JUX11" s="294"/>
      <c r="JUY11" s="294"/>
      <c r="JUZ11" s="294"/>
      <c r="JVA11" s="294"/>
      <c r="JVB11" s="294"/>
      <c r="JVC11" s="294"/>
      <c r="JVD11" s="294"/>
      <c r="JVE11" s="294"/>
      <c r="JVF11" s="294"/>
      <c r="JVG11" s="294"/>
      <c r="JVH11" s="294"/>
      <c r="JVI11" s="294"/>
      <c r="JVJ11" s="294"/>
      <c r="JVK11" s="294"/>
      <c r="JVL11" s="294"/>
      <c r="JVM11" s="294"/>
      <c r="JVN11" s="294"/>
      <c r="JVO11" s="294"/>
      <c r="JVP11" s="294"/>
      <c r="JVQ11" s="294"/>
      <c r="JVR11" s="294"/>
      <c r="JVS11" s="294"/>
      <c r="JVT11" s="294"/>
      <c r="JVU11" s="294"/>
      <c r="JVV11" s="294"/>
      <c r="JVW11" s="294"/>
      <c r="JVX11" s="294"/>
      <c r="JVY11" s="294"/>
      <c r="JVZ11" s="294"/>
      <c r="JWA11" s="294"/>
      <c r="JWB11" s="294"/>
      <c r="JWC11" s="294"/>
      <c r="JWD11" s="294"/>
      <c r="JWE11" s="294"/>
      <c r="JWF11" s="294"/>
      <c r="JWG11" s="294"/>
      <c r="JWH11" s="294"/>
      <c r="JWI11" s="294"/>
      <c r="JWJ11" s="294"/>
      <c r="JWK11" s="294"/>
      <c r="JWL11" s="294"/>
      <c r="JWM11" s="294"/>
      <c r="JWN11" s="294"/>
      <c r="JWO11" s="294"/>
      <c r="JWP11" s="294"/>
      <c r="JWQ11" s="294"/>
      <c r="JWR11" s="294"/>
      <c r="JWS11" s="294"/>
      <c r="JWT11" s="294"/>
      <c r="JWU11" s="294"/>
      <c r="JWV11" s="294"/>
      <c r="JWW11" s="294"/>
      <c r="JWX11" s="294"/>
      <c r="JWY11" s="294"/>
      <c r="JWZ11" s="294"/>
      <c r="JXA11" s="294"/>
      <c r="JXB11" s="294"/>
      <c r="JXC11" s="294"/>
      <c r="JXD11" s="294"/>
      <c r="JXE11" s="294"/>
      <c r="JXF11" s="294"/>
      <c r="JXG11" s="294"/>
      <c r="JXH11" s="294"/>
      <c r="JXI11" s="294"/>
      <c r="JXJ11" s="294"/>
      <c r="JXK11" s="294"/>
      <c r="JXL11" s="294"/>
      <c r="JXM11" s="294"/>
      <c r="JXN11" s="294"/>
      <c r="JXO11" s="294"/>
      <c r="JXP11" s="294"/>
      <c r="JXQ11" s="294"/>
      <c r="JXR11" s="294"/>
      <c r="JXS11" s="294"/>
      <c r="JXT11" s="294"/>
      <c r="JXU11" s="294"/>
      <c r="JXV11" s="294"/>
      <c r="JXW11" s="294"/>
      <c r="JXX11" s="294"/>
      <c r="JXY11" s="294"/>
      <c r="JXZ11" s="294"/>
      <c r="JYA11" s="294"/>
      <c r="JYB11" s="294"/>
      <c r="JYC11" s="294"/>
      <c r="JYD11" s="294"/>
      <c r="JYE11" s="294"/>
      <c r="JYF11" s="294"/>
      <c r="JYG11" s="294"/>
      <c r="JYH11" s="294"/>
      <c r="JYI11" s="294"/>
      <c r="JYJ11" s="294"/>
      <c r="JYK11" s="294"/>
      <c r="JYL11" s="294"/>
      <c r="JYM11" s="294"/>
      <c r="JYN11" s="294"/>
      <c r="JYO11" s="294"/>
      <c r="JYP11" s="294"/>
      <c r="JYQ11" s="294"/>
      <c r="JYR11" s="294"/>
      <c r="JYS11" s="294"/>
      <c r="JYT11" s="294"/>
      <c r="JYU11" s="294"/>
      <c r="JYV11" s="294"/>
      <c r="JYW11" s="294"/>
      <c r="JYX11" s="294"/>
      <c r="JYY11" s="294"/>
      <c r="JYZ11" s="294"/>
      <c r="JZA11" s="294"/>
      <c r="JZB11" s="294"/>
      <c r="JZC11" s="294"/>
      <c r="JZD11" s="294"/>
      <c r="JZE11" s="294"/>
      <c r="JZF11" s="294"/>
      <c r="JZG11" s="294"/>
      <c r="JZH11" s="294"/>
      <c r="JZI11" s="294"/>
      <c r="JZJ11" s="294"/>
      <c r="JZK11" s="294"/>
      <c r="JZL11" s="294"/>
      <c r="JZM11" s="294"/>
      <c r="JZN11" s="294"/>
      <c r="JZO11" s="294"/>
      <c r="JZP11" s="294"/>
      <c r="JZQ11" s="294"/>
      <c r="JZR11" s="294"/>
      <c r="JZS11" s="294"/>
      <c r="JZT11" s="294"/>
      <c r="JZU11" s="294"/>
      <c r="JZV11" s="294"/>
      <c r="JZW11" s="294"/>
      <c r="JZX11" s="294"/>
      <c r="JZY11" s="294"/>
      <c r="JZZ11" s="294"/>
      <c r="KAA11" s="294"/>
      <c r="KAB11" s="294"/>
      <c r="KAC11" s="294"/>
      <c r="KAD11" s="294"/>
      <c r="KAE11" s="294"/>
      <c r="KAF11" s="294"/>
      <c r="KAG11" s="294"/>
      <c r="KAH11" s="294"/>
      <c r="KAI11" s="294"/>
      <c r="KAJ11" s="294"/>
      <c r="KAK11" s="294"/>
      <c r="KAL11" s="294"/>
      <c r="KAM11" s="294"/>
      <c r="KAN11" s="294"/>
      <c r="KAO11" s="294"/>
      <c r="KAP11" s="294"/>
      <c r="KAQ11" s="294"/>
      <c r="KAR11" s="294"/>
      <c r="KAS11" s="294"/>
      <c r="KAT11" s="294"/>
      <c r="KAU11" s="294"/>
      <c r="KAV11" s="294"/>
      <c r="KAW11" s="294"/>
      <c r="KAX11" s="294"/>
      <c r="KAY11" s="294"/>
      <c r="KAZ11" s="294"/>
      <c r="KBA11" s="294"/>
      <c r="KBB11" s="294"/>
      <c r="KBC11" s="294"/>
      <c r="KBD11" s="294"/>
      <c r="KBE11" s="294"/>
      <c r="KBF11" s="294"/>
      <c r="KBG11" s="294"/>
      <c r="KBH11" s="294"/>
      <c r="KBI11" s="294"/>
      <c r="KBJ11" s="294"/>
      <c r="KBK11" s="294"/>
      <c r="KBL11" s="294"/>
      <c r="KBM11" s="294"/>
      <c r="KBN11" s="294"/>
      <c r="KBO11" s="294"/>
      <c r="KBP11" s="294"/>
      <c r="KBQ11" s="294"/>
      <c r="KBR11" s="294"/>
      <c r="KBS11" s="294"/>
      <c r="KBT11" s="294"/>
      <c r="KBU11" s="294"/>
      <c r="KBV11" s="294"/>
      <c r="KBW11" s="294"/>
      <c r="KBX11" s="294"/>
      <c r="KBY11" s="294"/>
      <c r="KBZ11" s="294"/>
      <c r="KCA11" s="294"/>
      <c r="KCB11" s="294"/>
      <c r="KCC11" s="294"/>
      <c r="KCD11" s="294"/>
      <c r="KCE11" s="294"/>
      <c r="KCF11" s="294"/>
      <c r="KCG11" s="294"/>
      <c r="KCH11" s="294"/>
      <c r="KCI11" s="294"/>
      <c r="KCJ11" s="294"/>
      <c r="KCK11" s="294"/>
      <c r="KCL11" s="294"/>
      <c r="KCM11" s="294"/>
      <c r="KCN11" s="294"/>
      <c r="KCO11" s="294"/>
      <c r="KCP11" s="294"/>
      <c r="KCQ11" s="294"/>
      <c r="KCR11" s="294"/>
      <c r="KCS11" s="294"/>
      <c r="KCT11" s="294"/>
      <c r="KCU11" s="294"/>
      <c r="KCV11" s="294"/>
      <c r="KCW11" s="294"/>
      <c r="KCX11" s="294"/>
      <c r="KCY11" s="294"/>
      <c r="KCZ11" s="294"/>
      <c r="KDA11" s="294"/>
      <c r="KDB11" s="294"/>
      <c r="KDC11" s="294"/>
      <c r="KDD11" s="294"/>
      <c r="KDE11" s="294"/>
      <c r="KDF11" s="294"/>
      <c r="KDG11" s="294"/>
      <c r="KDH11" s="294"/>
      <c r="KDI11" s="294"/>
      <c r="KDJ11" s="294"/>
      <c r="KDK11" s="294"/>
      <c r="KDL11" s="294"/>
      <c r="KDM11" s="294"/>
      <c r="KDN11" s="294"/>
      <c r="KDO11" s="294"/>
      <c r="KDP11" s="294"/>
      <c r="KDQ11" s="294"/>
      <c r="KDR11" s="294"/>
      <c r="KDS11" s="294"/>
      <c r="KDT11" s="294"/>
      <c r="KDU11" s="294"/>
      <c r="KDV11" s="294"/>
      <c r="KDW11" s="294"/>
      <c r="KDX11" s="294"/>
      <c r="KDY11" s="294"/>
      <c r="KDZ11" s="294"/>
      <c r="KEA11" s="294"/>
      <c r="KEB11" s="294"/>
      <c r="KEC11" s="294"/>
      <c r="KED11" s="294"/>
      <c r="KEE11" s="294"/>
      <c r="KEF11" s="294"/>
      <c r="KEG11" s="294"/>
      <c r="KEH11" s="294"/>
      <c r="KEI11" s="294"/>
      <c r="KEJ11" s="294"/>
      <c r="KEK11" s="294"/>
      <c r="KEL11" s="294"/>
      <c r="KEM11" s="294"/>
      <c r="KEN11" s="294"/>
      <c r="KEO11" s="294"/>
      <c r="KEP11" s="294"/>
      <c r="KEQ11" s="294"/>
      <c r="KER11" s="294"/>
      <c r="KES11" s="294"/>
      <c r="KET11" s="294"/>
      <c r="KEU11" s="294"/>
      <c r="KEV11" s="294"/>
      <c r="KEW11" s="294"/>
      <c r="KEX11" s="294"/>
      <c r="KEY11" s="294"/>
      <c r="KEZ11" s="294"/>
      <c r="KFA11" s="294"/>
      <c r="KFB11" s="294"/>
      <c r="KFC11" s="294"/>
      <c r="KFD11" s="294"/>
      <c r="KFE11" s="294"/>
      <c r="KFF11" s="294"/>
      <c r="KFG11" s="294"/>
      <c r="KFH11" s="294"/>
      <c r="KFI11" s="294"/>
      <c r="KFJ11" s="294"/>
      <c r="KFK11" s="294"/>
      <c r="KFL11" s="294"/>
      <c r="KFM11" s="294"/>
      <c r="KFN11" s="294"/>
      <c r="KFO11" s="294"/>
      <c r="KFP11" s="294"/>
      <c r="KFQ11" s="294"/>
      <c r="KFR11" s="294"/>
      <c r="KFS11" s="294"/>
      <c r="KFT11" s="294"/>
      <c r="KFU11" s="294"/>
      <c r="KFV11" s="294"/>
      <c r="KFW11" s="294"/>
      <c r="KFX11" s="294"/>
      <c r="KFY11" s="294"/>
      <c r="KFZ11" s="294"/>
      <c r="KGA11" s="294"/>
      <c r="KGB11" s="294"/>
      <c r="KGC11" s="294"/>
      <c r="KGD11" s="294"/>
      <c r="KGE11" s="294"/>
      <c r="KGF11" s="294"/>
      <c r="KGG11" s="294"/>
      <c r="KGH11" s="294"/>
      <c r="KGI11" s="294"/>
      <c r="KGJ11" s="294"/>
      <c r="KGK11" s="294"/>
      <c r="KGL11" s="294"/>
      <c r="KGM11" s="294"/>
      <c r="KGN11" s="294"/>
      <c r="KGO11" s="294"/>
      <c r="KGP11" s="294"/>
      <c r="KGQ11" s="294"/>
      <c r="KGR11" s="294"/>
      <c r="KGS11" s="294"/>
      <c r="KGT11" s="294"/>
      <c r="KGU11" s="294"/>
      <c r="KGV11" s="294"/>
      <c r="KGW11" s="294"/>
      <c r="KGX11" s="294"/>
      <c r="KGY11" s="294"/>
      <c r="KGZ11" s="294"/>
      <c r="KHA11" s="294"/>
      <c r="KHB11" s="294"/>
      <c r="KHC11" s="294"/>
      <c r="KHD11" s="294"/>
      <c r="KHE11" s="294"/>
      <c r="KHF11" s="294"/>
      <c r="KHG11" s="294"/>
      <c r="KHH11" s="294"/>
      <c r="KHI11" s="294"/>
      <c r="KHJ11" s="294"/>
      <c r="KHK11" s="294"/>
      <c r="KHL11" s="294"/>
      <c r="KHM11" s="294"/>
      <c r="KHN11" s="294"/>
      <c r="KHO11" s="294"/>
      <c r="KHP11" s="294"/>
      <c r="KHQ11" s="294"/>
      <c r="KHR11" s="294"/>
      <c r="KHS11" s="294"/>
      <c r="KHT11" s="294"/>
      <c r="KHU11" s="294"/>
      <c r="KHV11" s="294"/>
      <c r="KHW11" s="294"/>
      <c r="KHX11" s="294"/>
      <c r="KHY11" s="294"/>
      <c r="KHZ11" s="294"/>
      <c r="KIA11" s="294"/>
      <c r="KIB11" s="294"/>
      <c r="KIC11" s="294"/>
      <c r="KID11" s="294"/>
      <c r="KIE11" s="294"/>
      <c r="KIF11" s="294"/>
      <c r="KIG11" s="294"/>
      <c r="KIH11" s="294"/>
      <c r="KII11" s="294"/>
      <c r="KIJ11" s="294"/>
      <c r="KIK11" s="294"/>
      <c r="KIL11" s="294"/>
      <c r="KIM11" s="294"/>
      <c r="KIN11" s="294"/>
      <c r="KIO11" s="294"/>
      <c r="KIP11" s="294"/>
      <c r="KIQ11" s="294"/>
      <c r="KIR11" s="294"/>
      <c r="KIS11" s="294"/>
      <c r="KIT11" s="294"/>
      <c r="KIU11" s="294"/>
      <c r="KIV11" s="294"/>
      <c r="KIW11" s="294"/>
      <c r="KIX11" s="294"/>
      <c r="KIY11" s="294"/>
      <c r="KIZ11" s="294"/>
      <c r="KJA11" s="294"/>
      <c r="KJB11" s="294"/>
      <c r="KJC11" s="294"/>
      <c r="KJD11" s="294"/>
      <c r="KJE11" s="294"/>
      <c r="KJF11" s="294"/>
      <c r="KJG11" s="294"/>
      <c r="KJH11" s="294"/>
      <c r="KJI11" s="294"/>
      <c r="KJJ11" s="294"/>
      <c r="KJK11" s="294"/>
      <c r="KJL11" s="294"/>
      <c r="KJM11" s="294"/>
      <c r="KJN11" s="294"/>
      <c r="KJO11" s="294"/>
      <c r="KJP11" s="294"/>
      <c r="KJQ11" s="294"/>
      <c r="KJR11" s="294"/>
      <c r="KJS11" s="294"/>
      <c r="KJT11" s="294"/>
      <c r="KJU11" s="294"/>
      <c r="KJV11" s="294"/>
      <c r="KJW11" s="294"/>
      <c r="KJX11" s="294"/>
      <c r="KJY11" s="294"/>
      <c r="KJZ11" s="294"/>
      <c r="KKA11" s="294"/>
      <c r="KKB11" s="294"/>
      <c r="KKC11" s="294"/>
      <c r="KKD11" s="294"/>
      <c r="KKE11" s="294"/>
      <c r="KKF11" s="294"/>
      <c r="KKG11" s="294"/>
      <c r="KKH11" s="294"/>
      <c r="KKI11" s="294"/>
      <c r="KKJ11" s="294"/>
      <c r="KKK11" s="294"/>
      <c r="KKL11" s="294"/>
      <c r="KKM11" s="294"/>
      <c r="KKN11" s="294"/>
      <c r="KKO11" s="294"/>
      <c r="KKP11" s="294"/>
      <c r="KKQ11" s="294"/>
      <c r="KKR11" s="294"/>
      <c r="KKS11" s="294"/>
      <c r="KKT11" s="294"/>
      <c r="KKU11" s="294"/>
      <c r="KKV11" s="294"/>
      <c r="KKW11" s="294"/>
      <c r="KKX11" s="294"/>
      <c r="KKY11" s="294"/>
      <c r="KKZ11" s="294"/>
      <c r="KLA11" s="294"/>
      <c r="KLB11" s="294"/>
      <c r="KLC11" s="294"/>
      <c r="KLD11" s="294"/>
      <c r="KLE11" s="294"/>
      <c r="KLF11" s="294"/>
      <c r="KLG11" s="294"/>
      <c r="KLH11" s="294"/>
      <c r="KLI11" s="294"/>
      <c r="KLJ11" s="294"/>
      <c r="KLK11" s="294"/>
      <c r="KLL11" s="294"/>
      <c r="KLM11" s="294"/>
      <c r="KLN11" s="294"/>
      <c r="KLO11" s="294"/>
      <c r="KLP11" s="294"/>
      <c r="KLQ11" s="294"/>
      <c r="KLR11" s="294"/>
      <c r="KLS11" s="294"/>
      <c r="KLT11" s="294"/>
      <c r="KLU11" s="294"/>
      <c r="KLV11" s="294"/>
      <c r="KLW11" s="294"/>
      <c r="KLX11" s="294"/>
      <c r="KLY11" s="294"/>
      <c r="KLZ11" s="294"/>
      <c r="KMA11" s="294"/>
      <c r="KMB11" s="294"/>
      <c r="KMC11" s="294"/>
      <c r="KMD11" s="294"/>
      <c r="KME11" s="294"/>
      <c r="KMF11" s="294"/>
      <c r="KMG11" s="294"/>
      <c r="KMH11" s="294"/>
      <c r="KMI11" s="294"/>
      <c r="KMJ11" s="294"/>
      <c r="KMK11" s="294"/>
      <c r="KML11" s="294"/>
      <c r="KMM11" s="294"/>
      <c r="KMN11" s="294"/>
      <c r="KMO11" s="294"/>
      <c r="KMP11" s="294"/>
      <c r="KMQ11" s="294"/>
      <c r="KMR11" s="294"/>
      <c r="KMS11" s="294"/>
      <c r="KMT11" s="294"/>
      <c r="KMU11" s="294"/>
      <c r="KMV11" s="294"/>
      <c r="KMW11" s="294"/>
      <c r="KMX11" s="294"/>
      <c r="KMY11" s="294"/>
      <c r="KMZ11" s="294"/>
      <c r="KNA11" s="294"/>
      <c r="KNB11" s="294"/>
      <c r="KNC11" s="294"/>
      <c r="KND11" s="294"/>
      <c r="KNE11" s="294"/>
      <c r="KNF11" s="294"/>
      <c r="KNG11" s="294"/>
      <c r="KNH11" s="294"/>
      <c r="KNI11" s="294"/>
      <c r="KNJ11" s="294"/>
      <c r="KNK11" s="294"/>
      <c r="KNL11" s="294"/>
      <c r="KNM11" s="294"/>
      <c r="KNN11" s="294"/>
      <c r="KNO11" s="294"/>
      <c r="KNP11" s="294"/>
      <c r="KNQ11" s="294"/>
      <c r="KNR11" s="294"/>
      <c r="KNS11" s="294"/>
      <c r="KNT11" s="294"/>
      <c r="KNU11" s="294"/>
      <c r="KNV11" s="294"/>
      <c r="KNW11" s="294"/>
      <c r="KNX11" s="294"/>
      <c r="KNY11" s="294"/>
      <c r="KNZ11" s="294"/>
      <c r="KOA11" s="294"/>
      <c r="KOB11" s="294"/>
      <c r="KOC11" s="294"/>
      <c r="KOD11" s="294"/>
      <c r="KOE11" s="294"/>
      <c r="KOF11" s="294"/>
      <c r="KOG11" s="294"/>
      <c r="KOH11" s="294"/>
      <c r="KOI11" s="294"/>
      <c r="KOJ11" s="294"/>
      <c r="KOK11" s="294"/>
      <c r="KOL11" s="294"/>
      <c r="KOM11" s="294"/>
      <c r="KON11" s="294"/>
      <c r="KOO11" s="294"/>
      <c r="KOP11" s="294"/>
      <c r="KOQ11" s="294"/>
      <c r="KOR11" s="294"/>
      <c r="KOS11" s="294"/>
      <c r="KOT11" s="294"/>
      <c r="KOU11" s="294"/>
      <c r="KOV11" s="294"/>
      <c r="KOW11" s="294"/>
      <c r="KOX11" s="294"/>
      <c r="KOY11" s="294"/>
      <c r="KOZ11" s="294"/>
      <c r="KPA11" s="294"/>
      <c r="KPB11" s="294"/>
      <c r="KPC11" s="294"/>
      <c r="KPD11" s="294"/>
      <c r="KPE11" s="294"/>
      <c r="KPF11" s="294"/>
      <c r="KPG11" s="294"/>
      <c r="KPH11" s="294"/>
      <c r="KPI11" s="294"/>
      <c r="KPJ11" s="294"/>
      <c r="KPK11" s="294"/>
      <c r="KPL11" s="294"/>
      <c r="KPM11" s="294"/>
      <c r="KPN11" s="294"/>
      <c r="KPO11" s="294"/>
      <c r="KPP11" s="294"/>
      <c r="KPQ11" s="294"/>
      <c r="KPR11" s="294"/>
      <c r="KPS11" s="294"/>
      <c r="KPT11" s="294"/>
      <c r="KPU11" s="294"/>
      <c r="KPV11" s="294"/>
      <c r="KPW11" s="294"/>
      <c r="KPX11" s="294"/>
      <c r="KPY11" s="294"/>
      <c r="KPZ11" s="294"/>
      <c r="KQA11" s="294"/>
      <c r="KQB11" s="294"/>
      <c r="KQC11" s="294"/>
      <c r="KQD11" s="294"/>
      <c r="KQE11" s="294"/>
      <c r="KQF11" s="294"/>
      <c r="KQG11" s="294"/>
      <c r="KQH11" s="294"/>
      <c r="KQI11" s="294"/>
      <c r="KQJ11" s="294"/>
      <c r="KQK11" s="294"/>
      <c r="KQL11" s="294"/>
      <c r="KQM11" s="294"/>
      <c r="KQN11" s="294"/>
      <c r="KQO11" s="294"/>
      <c r="KQP11" s="294"/>
      <c r="KQQ11" s="294"/>
      <c r="KQR11" s="294"/>
      <c r="KQS11" s="294"/>
      <c r="KQT11" s="294"/>
      <c r="KQU11" s="294"/>
      <c r="KQV11" s="294"/>
      <c r="KQW11" s="294"/>
      <c r="KQX11" s="294"/>
      <c r="KQY11" s="294"/>
      <c r="KQZ11" s="294"/>
      <c r="KRA11" s="294"/>
      <c r="KRB11" s="294"/>
      <c r="KRC11" s="294"/>
      <c r="KRD11" s="294"/>
      <c r="KRE11" s="294"/>
      <c r="KRF11" s="294"/>
      <c r="KRG11" s="294"/>
      <c r="KRH11" s="294"/>
      <c r="KRI11" s="294"/>
      <c r="KRJ11" s="294"/>
      <c r="KRK11" s="294"/>
      <c r="KRL11" s="294"/>
      <c r="KRM11" s="294"/>
      <c r="KRN11" s="294"/>
      <c r="KRO11" s="294"/>
      <c r="KRP11" s="294"/>
      <c r="KRQ11" s="294"/>
      <c r="KRR11" s="294"/>
      <c r="KRS11" s="294"/>
      <c r="KRT11" s="294"/>
      <c r="KRU11" s="294"/>
      <c r="KRV11" s="294"/>
      <c r="KRW11" s="294"/>
      <c r="KRX11" s="294"/>
      <c r="KRY11" s="294"/>
      <c r="KRZ11" s="294"/>
      <c r="KSA11" s="294"/>
      <c r="KSB11" s="294"/>
      <c r="KSC11" s="294"/>
      <c r="KSD11" s="294"/>
      <c r="KSE11" s="294"/>
      <c r="KSF11" s="294"/>
      <c r="KSG11" s="294"/>
      <c r="KSH11" s="294"/>
      <c r="KSI11" s="294"/>
      <c r="KSJ11" s="294"/>
      <c r="KSK11" s="294"/>
      <c r="KSL11" s="294"/>
      <c r="KSM11" s="294"/>
      <c r="KSN11" s="294"/>
      <c r="KSO11" s="294"/>
      <c r="KSP11" s="294"/>
      <c r="KSQ11" s="294"/>
      <c r="KSR11" s="294"/>
      <c r="KSS11" s="294"/>
      <c r="KST11" s="294"/>
      <c r="KSU11" s="294"/>
      <c r="KSV11" s="294"/>
      <c r="KSW11" s="294"/>
      <c r="KSX11" s="294"/>
      <c r="KSY11" s="294"/>
      <c r="KSZ11" s="294"/>
      <c r="KTA11" s="294"/>
      <c r="KTB11" s="294"/>
      <c r="KTC11" s="294"/>
      <c r="KTD11" s="294"/>
      <c r="KTE11" s="294"/>
      <c r="KTF11" s="294"/>
      <c r="KTG11" s="294"/>
      <c r="KTH11" s="294"/>
      <c r="KTI11" s="294"/>
      <c r="KTJ11" s="294"/>
      <c r="KTK11" s="294"/>
      <c r="KTL11" s="294"/>
      <c r="KTM11" s="294"/>
      <c r="KTN11" s="294"/>
      <c r="KTO11" s="294"/>
      <c r="KTP11" s="294"/>
      <c r="KTQ11" s="294"/>
      <c r="KTR11" s="294"/>
      <c r="KTS11" s="294"/>
      <c r="KTT11" s="294"/>
      <c r="KTU11" s="294"/>
      <c r="KTV11" s="294"/>
      <c r="KTW11" s="294"/>
      <c r="KTX11" s="294"/>
      <c r="KTY11" s="294"/>
      <c r="KTZ11" s="294"/>
      <c r="KUA11" s="294"/>
      <c r="KUB11" s="294"/>
      <c r="KUC11" s="294"/>
      <c r="KUD11" s="294"/>
      <c r="KUE11" s="294"/>
      <c r="KUF11" s="294"/>
      <c r="KUG11" s="294"/>
      <c r="KUH11" s="294"/>
      <c r="KUI11" s="294"/>
      <c r="KUJ11" s="294"/>
      <c r="KUK11" s="294"/>
      <c r="KUL11" s="294"/>
      <c r="KUM11" s="294"/>
      <c r="KUN11" s="294"/>
      <c r="KUO11" s="294"/>
      <c r="KUP11" s="294"/>
      <c r="KUQ11" s="294"/>
      <c r="KUR11" s="294"/>
      <c r="KUS11" s="294"/>
      <c r="KUT11" s="294"/>
      <c r="KUU11" s="294"/>
      <c r="KUV11" s="294"/>
      <c r="KUW11" s="294"/>
      <c r="KUX11" s="294"/>
      <c r="KUY11" s="294"/>
      <c r="KUZ11" s="294"/>
      <c r="KVA11" s="294"/>
      <c r="KVB11" s="294"/>
      <c r="KVC11" s="294"/>
      <c r="KVD11" s="294"/>
      <c r="KVE11" s="294"/>
      <c r="KVF11" s="294"/>
      <c r="KVG11" s="294"/>
      <c r="KVH11" s="294"/>
      <c r="KVI11" s="294"/>
      <c r="KVJ11" s="294"/>
      <c r="KVK11" s="294"/>
      <c r="KVL11" s="294"/>
      <c r="KVM11" s="294"/>
      <c r="KVN11" s="294"/>
      <c r="KVO11" s="294"/>
      <c r="KVP11" s="294"/>
      <c r="KVQ11" s="294"/>
      <c r="KVR11" s="294"/>
      <c r="KVS11" s="294"/>
      <c r="KVT11" s="294"/>
      <c r="KVU11" s="294"/>
      <c r="KVV11" s="294"/>
      <c r="KVW11" s="294"/>
      <c r="KVX11" s="294"/>
      <c r="KVY11" s="294"/>
      <c r="KVZ11" s="294"/>
      <c r="KWA11" s="294"/>
      <c r="KWB11" s="294"/>
      <c r="KWC11" s="294"/>
      <c r="KWD11" s="294"/>
      <c r="KWE11" s="294"/>
      <c r="KWF11" s="294"/>
      <c r="KWG11" s="294"/>
      <c r="KWH11" s="294"/>
      <c r="KWI11" s="294"/>
      <c r="KWJ11" s="294"/>
      <c r="KWK11" s="294"/>
      <c r="KWL11" s="294"/>
      <c r="KWM11" s="294"/>
      <c r="KWN11" s="294"/>
      <c r="KWO11" s="294"/>
      <c r="KWP11" s="294"/>
      <c r="KWQ11" s="294"/>
      <c r="KWR11" s="294"/>
      <c r="KWS11" s="294"/>
      <c r="KWT11" s="294"/>
      <c r="KWU11" s="294"/>
      <c r="KWV11" s="294"/>
      <c r="KWW11" s="294"/>
      <c r="KWX11" s="294"/>
      <c r="KWY11" s="294"/>
      <c r="KWZ11" s="294"/>
      <c r="KXA11" s="294"/>
      <c r="KXB11" s="294"/>
      <c r="KXC11" s="294"/>
      <c r="KXD11" s="294"/>
      <c r="KXE11" s="294"/>
      <c r="KXF11" s="294"/>
      <c r="KXG11" s="294"/>
      <c r="KXH11" s="294"/>
      <c r="KXI11" s="294"/>
      <c r="KXJ11" s="294"/>
      <c r="KXK11" s="294"/>
      <c r="KXL11" s="294"/>
      <c r="KXM11" s="294"/>
      <c r="KXN11" s="294"/>
      <c r="KXO11" s="294"/>
      <c r="KXP11" s="294"/>
      <c r="KXQ11" s="294"/>
      <c r="KXR11" s="294"/>
      <c r="KXS11" s="294"/>
      <c r="KXT11" s="294"/>
      <c r="KXU11" s="294"/>
      <c r="KXV11" s="294"/>
      <c r="KXW11" s="294"/>
      <c r="KXX11" s="294"/>
      <c r="KXY11" s="294"/>
      <c r="KXZ11" s="294"/>
      <c r="KYA11" s="294"/>
      <c r="KYB11" s="294"/>
      <c r="KYC11" s="294"/>
      <c r="KYD11" s="294"/>
      <c r="KYE11" s="294"/>
      <c r="KYF11" s="294"/>
      <c r="KYG11" s="294"/>
      <c r="KYH11" s="294"/>
      <c r="KYI11" s="294"/>
      <c r="KYJ11" s="294"/>
      <c r="KYK11" s="294"/>
      <c r="KYL11" s="294"/>
      <c r="KYM11" s="294"/>
      <c r="KYN11" s="294"/>
      <c r="KYO11" s="294"/>
      <c r="KYP11" s="294"/>
      <c r="KYQ11" s="294"/>
      <c r="KYR11" s="294"/>
      <c r="KYS11" s="294"/>
      <c r="KYT11" s="294"/>
      <c r="KYU11" s="294"/>
      <c r="KYV11" s="294"/>
      <c r="KYW11" s="294"/>
      <c r="KYX11" s="294"/>
      <c r="KYY11" s="294"/>
      <c r="KYZ11" s="294"/>
      <c r="KZA11" s="294"/>
      <c r="KZB11" s="294"/>
      <c r="KZC11" s="294"/>
      <c r="KZD11" s="294"/>
      <c r="KZE11" s="294"/>
      <c r="KZF11" s="294"/>
      <c r="KZG11" s="294"/>
      <c r="KZH11" s="294"/>
      <c r="KZI11" s="294"/>
      <c r="KZJ11" s="294"/>
      <c r="KZK11" s="294"/>
      <c r="KZL11" s="294"/>
      <c r="KZM11" s="294"/>
      <c r="KZN11" s="294"/>
      <c r="KZO11" s="294"/>
      <c r="KZP11" s="294"/>
      <c r="KZQ11" s="294"/>
      <c r="KZR11" s="294"/>
      <c r="KZS11" s="294"/>
      <c r="KZT11" s="294"/>
      <c r="KZU11" s="294"/>
      <c r="KZV11" s="294"/>
      <c r="KZW11" s="294"/>
      <c r="KZX11" s="294"/>
      <c r="KZY11" s="294"/>
      <c r="KZZ11" s="294"/>
      <c r="LAA11" s="294"/>
      <c r="LAB11" s="294"/>
      <c r="LAC11" s="294"/>
      <c r="LAD11" s="294"/>
      <c r="LAE11" s="294"/>
      <c r="LAF11" s="294"/>
      <c r="LAG11" s="294"/>
      <c r="LAH11" s="294"/>
      <c r="LAI11" s="294"/>
      <c r="LAJ11" s="294"/>
      <c r="LAK11" s="294"/>
      <c r="LAL11" s="294"/>
      <c r="LAM11" s="294"/>
      <c r="LAN11" s="294"/>
      <c r="LAO11" s="294"/>
      <c r="LAP11" s="294"/>
      <c r="LAQ11" s="294"/>
      <c r="LAR11" s="294"/>
      <c r="LAS11" s="294"/>
      <c r="LAT11" s="294"/>
      <c r="LAU11" s="294"/>
      <c r="LAV11" s="294"/>
      <c r="LAW11" s="294"/>
      <c r="LAX11" s="294"/>
      <c r="LAY11" s="294"/>
      <c r="LAZ11" s="294"/>
      <c r="LBA11" s="294"/>
      <c r="LBB11" s="294"/>
      <c r="LBC11" s="294"/>
      <c r="LBD11" s="294"/>
      <c r="LBE11" s="294"/>
      <c r="LBF11" s="294"/>
      <c r="LBG11" s="294"/>
      <c r="LBH11" s="294"/>
      <c r="LBI11" s="294"/>
      <c r="LBJ11" s="294"/>
      <c r="LBK11" s="294"/>
      <c r="LBL11" s="294"/>
      <c r="LBM11" s="294"/>
      <c r="LBN11" s="294"/>
      <c r="LBO11" s="294"/>
      <c r="LBP11" s="294"/>
      <c r="LBQ11" s="294"/>
      <c r="LBR11" s="294"/>
      <c r="LBS11" s="294"/>
      <c r="LBT11" s="294"/>
      <c r="LBU11" s="294"/>
      <c r="LBV11" s="294"/>
      <c r="LBW11" s="294"/>
      <c r="LBX11" s="294"/>
      <c r="LBY11" s="294"/>
      <c r="LBZ11" s="294"/>
      <c r="LCA11" s="294"/>
      <c r="LCB11" s="294"/>
      <c r="LCC11" s="294"/>
      <c r="LCD11" s="294"/>
      <c r="LCE11" s="294"/>
      <c r="LCF11" s="294"/>
      <c r="LCG11" s="294"/>
      <c r="LCH11" s="294"/>
      <c r="LCI11" s="294"/>
      <c r="LCJ11" s="294"/>
      <c r="LCK11" s="294"/>
      <c r="LCL11" s="294"/>
      <c r="LCM11" s="294"/>
      <c r="LCN11" s="294"/>
      <c r="LCO11" s="294"/>
      <c r="LCP11" s="294"/>
      <c r="LCQ11" s="294"/>
      <c r="LCR11" s="294"/>
      <c r="LCS11" s="294"/>
      <c r="LCT11" s="294"/>
      <c r="LCU11" s="294"/>
      <c r="LCV11" s="294"/>
      <c r="LCW11" s="294"/>
      <c r="LCX11" s="294"/>
      <c r="LCY11" s="294"/>
      <c r="LCZ11" s="294"/>
      <c r="LDA11" s="294"/>
      <c r="LDB11" s="294"/>
      <c r="LDC11" s="294"/>
      <c r="LDD11" s="294"/>
      <c r="LDE11" s="294"/>
      <c r="LDF11" s="294"/>
      <c r="LDG11" s="294"/>
      <c r="LDH11" s="294"/>
      <c r="LDI11" s="294"/>
      <c r="LDJ11" s="294"/>
      <c r="LDK11" s="294"/>
      <c r="LDL11" s="294"/>
      <c r="LDM11" s="294"/>
      <c r="LDN11" s="294"/>
      <c r="LDO11" s="294"/>
      <c r="LDP11" s="294"/>
      <c r="LDQ11" s="294"/>
      <c r="LDR11" s="294"/>
      <c r="LDS11" s="294"/>
      <c r="LDT11" s="294"/>
      <c r="LDU11" s="294"/>
      <c r="LDV11" s="294"/>
      <c r="LDW11" s="294"/>
      <c r="LDX11" s="294"/>
      <c r="LDY11" s="294"/>
      <c r="LDZ11" s="294"/>
      <c r="LEA11" s="294"/>
      <c r="LEB11" s="294"/>
      <c r="LEC11" s="294"/>
      <c r="LED11" s="294"/>
      <c r="LEE11" s="294"/>
      <c r="LEF11" s="294"/>
      <c r="LEG11" s="294"/>
      <c r="LEH11" s="294"/>
      <c r="LEI11" s="294"/>
      <c r="LEJ11" s="294"/>
      <c r="LEK11" s="294"/>
      <c r="LEL11" s="294"/>
      <c r="LEM11" s="294"/>
      <c r="LEN11" s="294"/>
      <c r="LEO11" s="294"/>
      <c r="LEP11" s="294"/>
      <c r="LEQ11" s="294"/>
      <c r="LER11" s="294"/>
      <c r="LES11" s="294"/>
      <c r="LET11" s="294"/>
      <c r="LEU11" s="294"/>
      <c r="LEV11" s="294"/>
      <c r="LEW11" s="294"/>
      <c r="LEX11" s="294"/>
      <c r="LEY11" s="294"/>
      <c r="LEZ11" s="294"/>
      <c r="LFA11" s="294"/>
      <c r="LFB11" s="294"/>
      <c r="LFC11" s="294"/>
      <c r="LFD11" s="294"/>
      <c r="LFE11" s="294"/>
      <c r="LFF11" s="294"/>
      <c r="LFG11" s="294"/>
      <c r="LFH11" s="294"/>
      <c r="LFI11" s="294"/>
      <c r="LFJ11" s="294"/>
      <c r="LFK11" s="294"/>
      <c r="LFL11" s="294"/>
      <c r="LFM11" s="294"/>
      <c r="LFN11" s="294"/>
      <c r="LFO11" s="294"/>
      <c r="LFP11" s="294"/>
      <c r="LFQ11" s="294"/>
      <c r="LFR11" s="294"/>
      <c r="LFS11" s="294"/>
      <c r="LFT11" s="294"/>
      <c r="LFU11" s="294"/>
      <c r="LFV11" s="294"/>
      <c r="LFW11" s="294"/>
      <c r="LFX11" s="294"/>
      <c r="LFY11" s="294"/>
      <c r="LFZ11" s="294"/>
      <c r="LGA11" s="294"/>
      <c r="LGB11" s="294"/>
      <c r="LGC11" s="294"/>
      <c r="LGD11" s="294"/>
      <c r="LGE11" s="294"/>
      <c r="LGF11" s="294"/>
      <c r="LGG11" s="294"/>
      <c r="LGH11" s="294"/>
      <c r="LGI11" s="294"/>
      <c r="LGJ11" s="294"/>
      <c r="LGK11" s="294"/>
      <c r="LGL11" s="294"/>
      <c r="LGM11" s="294"/>
      <c r="LGN11" s="294"/>
      <c r="LGO11" s="294"/>
      <c r="LGP11" s="294"/>
      <c r="LGQ11" s="294"/>
      <c r="LGR11" s="294"/>
      <c r="LGS11" s="294"/>
      <c r="LGT11" s="294"/>
      <c r="LGU11" s="294"/>
      <c r="LGV11" s="294"/>
      <c r="LGW11" s="294"/>
      <c r="LGX11" s="294"/>
      <c r="LGY11" s="294"/>
      <c r="LGZ11" s="294"/>
      <c r="LHA11" s="294"/>
      <c r="LHB11" s="294"/>
      <c r="LHC11" s="294"/>
      <c r="LHD11" s="294"/>
      <c r="LHE11" s="294"/>
      <c r="LHF11" s="294"/>
      <c r="LHG11" s="294"/>
      <c r="LHH11" s="294"/>
      <c r="LHI11" s="294"/>
      <c r="LHJ11" s="294"/>
      <c r="LHK11" s="294"/>
      <c r="LHL11" s="294"/>
      <c r="LHM11" s="294"/>
      <c r="LHN11" s="294"/>
      <c r="LHO11" s="294"/>
      <c r="LHP11" s="294"/>
      <c r="LHQ11" s="294"/>
      <c r="LHR11" s="294"/>
      <c r="LHS11" s="294"/>
      <c r="LHT11" s="294"/>
      <c r="LHU11" s="294"/>
      <c r="LHV11" s="294"/>
      <c r="LHW11" s="294"/>
      <c r="LHX11" s="294"/>
      <c r="LHY11" s="294"/>
      <c r="LHZ11" s="294"/>
      <c r="LIA11" s="294"/>
      <c r="LIB11" s="294"/>
      <c r="LIC11" s="294"/>
      <c r="LID11" s="294"/>
      <c r="LIE11" s="294"/>
      <c r="LIF11" s="294"/>
      <c r="LIG11" s="294"/>
      <c r="LIH11" s="294"/>
      <c r="LII11" s="294"/>
      <c r="LIJ11" s="294"/>
      <c r="LIK11" s="294"/>
      <c r="LIL11" s="294"/>
      <c r="LIM11" s="294"/>
      <c r="LIN11" s="294"/>
      <c r="LIO11" s="294"/>
      <c r="LIP11" s="294"/>
      <c r="LIQ11" s="294"/>
      <c r="LIR11" s="294"/>
      <c r="LIS11" s="294"/>
      <c r="LIT11" s="294"/>
      <c r="LIU11" s="294"/>
      <c r="LIV11" s="294"/>
      <c r="LIW11" s="294"/>
      <c r="LIX11" s="294"/>
      <c r="LIY11" s="294"/>
      <c r="LIZ11" s="294"/>
      <c r="LJA11" s="294"/>
      <c r="LJB11" s="294"/>
      <c r="LJC11" s="294"/>
      <c r="LJD11" s="294"/>
      <c r="LJE11" s="294"/>
      <c r="LJF11" s="294"/>
      <c r="LJG11" s="294"/>
      <c r="LJH11" s="294"/>
      <c r="LJI11" s="294"/>
      <c r="LJJ11" s="294"/>
      <c r="LJK11" s="294"/>
      <c r="LJL11" s="294"/>
      <c r="LJM11" s="294"/>
      <c r="LJN11" s="294"/>
      <c r="LJO11" s="294"/>
      <c r="LJP11" s="294"/>
      <c r="LJQ11" s="294"/>
      <c r="LJR11" s="294"/>
      <c r="LJS11" s="294"/>
      <c r="LJT11" s="294"/>
      <c r="LJU11" s="294"/>
      <c r="LJV11" s="294"/>
      <c r="LJW11" s="294"/>
      <c r="LJX11" s="294"/>
      <c r="LJY11" s="294"/>
      <c r="LJZ11" s="294"/>
      <c r="LKA11" s="294"/>
      <c r="LKB11" s="294"/>
      <c r="LKC11" s="294"/>
      <c r="LKD11" s="294"/>
      <c r="LKE11" s="294"/>
      <c r="LKF11" s="294"/>
      <c r="LKG11" s="294"/>
      <c r="LKH11" s="294"/>
      <c r="LKI11" s="294"/>
      <c r="LKJ11" s="294"/>
      <c r="LKK11" s="294"/>
      <c r="LKL11" s="294"/>
      <c r="LKM11" s="294"/>
      <c r="LKN11" s="294"/>
      <c r="LKO11" s="294"/>
      <c r="LKP11" s="294"/>
      <c r="LKQ11" s="294"/>
      <c r="LKR11" s="294"/>
      <c r="LKS11" s="294"/>
      <c r="LKT11" s="294"/>
      <c r="LKU11" s="294"/>
      <c r="LKV11" s="294"/>
      <c r="LKW11" s="294"/>
      <c r="LKX11" s="294"/>
      <c r="LKY11" s="294"/>
      <c r="LKZ11" s="294"/>
      <c r="LLA11" s="294"/>
      <c r="LLB11" s="294"/>
      <c r="LLC11" s="294"/>
      <c r="LLD11" s="294"/>
      <c r="LLE11" s="294"/>
      <c r="LLF11" s="294"/>
      <c r="LLG11" s="294"/>
      <c r="LLH11" s="294"/>
      <c r="LLI11" s="294"/>
      <c r="LLJ11" s="294"/>
      <c r="LLK11" s="294"/>
      <c r="LLL11" s="294"/>
      <c r="LLM11" s="294"/>
      <c r="LLN11" s="294"/>
      <c r="LLO11" s="294"/>
      <c r="LLP11" s="294"/>
      <c r="LLQ11" s="294"/>
      <c r="LLR11" s="294"/>
      <c r="LLS11" s="294"/>
      <c r="LLT11" s="294"/>
      <c r="LLU11" s="294"/>
      <c r="LLV11" s="294"/>
      <c r="LLW11" s="294"/>
      <c r="LLX11" s="294"/>
      <c r="LLY11" s="294"/>
      <c r="LLZ11" s="294"/>
      <c r="LMA11" s="294"/>
      <c r="LMB11" s="294"/>
      <c r="LMC11" s="294"/>
      <c r="LMD11" s="294"/>
      <c r="LME11" s="294"/>
      <c r="LMF11" s="294"/>
      <c r="LMG11" s="294"/>
      <c r="LMH11" s="294"/>
      <c r="LMI11" s="294"/>
      <c r="LMJ11" s="294"/>
      <c r="LMK11" s="294"/>
      <c r="LML11" s="294"/>
      <c r="LMM11" s="294"/>
      <c r="LMN11" s="294"/>
      <c r="LMO11" s="294"/>
      <c r="LMP11" s="294"/>
      <c r="LMQ11" s="294"/>
      <c r="LMR11" s="294"/>
      <c r="LMS11" s="294"/>
      <c r="LMT11" s="294"/>
      <c r="LMU11" s="294"/>
      <c r="LMV11" s="294"/>
      <c r="LMW11" s="294"/>
      <c r="LMX11" s="294"/>
      <c r="LMY11" s="294"/>
      <c r="LMZ11" s="294"/>
      <c r="LNA11" s="294"/>
      <c r="LNB11" s="294"/>
      <c r="LNC11" s="294"/>
      <c r="LND11" s="294"/>
      <c r="LNE11" s="294"/>
      <c r="LNF11" s="294"/>
      <c r="LNG11" s="294"/>
      <c r="LNH11" s="294"/>
      <c r="LNI11" s="294"/>
      <c r="LNJ11" s="294"/>
      <c r="LNK11" s="294"/>
      <c r="LNL11" s="294"/>
      <c r="LNM11" s="294"/>
      <c r="LNN11" s="294"/>
      <c r="LNO11" s="294"/>
      <c r="LNP11" s="294"/>
      <c r="LNQ11" s="294"/>
      <c r="LNR11" s="294"/>
      <c r="LNS11" s="294"/>
      <c r="LNT11" s="294"/>
      <c r="LNU11" s="294"/>
      <c r="LNV11" s="294"/>
      <c r="LNW11" s="294"/>
      <c r="LNX11" s="294"/>
      <c r="LNY11" s="294"/>
      <c r="LNZ11" s="294"/>
      <c r="LOA11" s="294"/>
      <c r="LOB11" s="294"/>
      <c r="LOC11" s="294"/>
      <c r="LOD11" s="294"/>
      <c r="LOE11" s="294"/>
      <c r="LOF11" s="294"/>
      <c r="LOG11" s="294"/>
      <c r="LOH11" s="294"/>
      <c r="LOI11" s="294"/>
      <c r="LOJ11" s="294"/>
      <c r="LOK11" s="294"/>
      <c r="LOL11" s="294"/>
      <c r="LOM11" s="294"/>
      <c r="LON11" s="294"/>
      <c r="LOO11" s="294"/>
      <c r="LOP11" s="294"/>
      <c r="LOQ11" s="294"/>
      <c r="LOR11" s="294"/>
      <c r="LOS11" s="294"/>
      <c r="LOT11" s="294"/>
      <c r="LOU11" s="294"/>
      <c r="LOV11" s="294"/>
      <c r="LOW11" s="294"/>
      <c r="LOX11" s="294"/>
      <c r="LOY11" s="294"/>
      <c r="LOZ11" s="294"/>
      <c r="LPA11" s="294"/>
      <c r="LPB11" s="294"/>
      <c r="LPC11" s="294"/>
      <c r="LPD11" s="294"/>
      <c r="LPE11" s="294"/>
      <c r="LPF11" s="294"/>
      <c r="LPG11" s="294"/>
      <c r="LPH11" s="294"/>
      <c r="LPI11" s="294"/>
      <c r="LPJ11" s="294"/>
      <c r="LPK11" s="294"/>
      <c r="LPL11" s="294"/>
      <c r="LPM11" s="294"/>
      <c r="LPN11" s="294"/>
      <c r="LPO11" s="294"/>
      <c r="LPP11" s="294"/>
      <c r="LPQ11" s="294"/>
      <c r="LPR11" s="294"/>
      <c r="LPS11" s="294"/>
      <c r="LPT11" s="294"/>
      <c r="LPU11" s="294"/>
      <c r="LPV11" s="294"/>
      <c r="LPW11" s="294"/>
      <c r="LPX11" s="294"/>
      <c r="LPY11" s="294"/>
      <c r="LPZ11" s="294"/>
      <c r="LQA11" s="294"/>
      <c r="LQB11" s="294"/>
      <c r="LQC11" s="294"/>
      <c r="LQD11" s="294"/>
      <c r="LQE11" s="294"/>
      <c r="LQF11" s="294"/>
      <c r="LQG11" s="294"/>
      <c r="LQH11" s="294"/>
      <c r="LQI11" s="294"/>
      <c r="LQJ11" s="294"/>
      <c r="LQK11" s="294"/>
      <c r="LQL11" s="294"/>
      <c r="LQM11" s="294"/>
      <c r="LQN11" s="294"/>
      <c r="LQO11" s="294"/>
      <c r="LQP11" s="294"/>
      <c r="LQQ11" s="294"/>
      <c r="LQR11" s="294"/>
      <c r="LQS11" s="294"/>
      <c r="LQT11" s="294"/>
      <c r="LQU11" s="294"/>
      <c r="LQV11" s="294"/>
      <c r="LQW11" s="294"/>
      <c r="LQX11" s="294"/>
      <c r="LQY11" s="294"/>
      <c r="LQZ11" s="294"/>
      <c r="LRA11" s="294"/>
      <c r="LRB11" s="294"/>
      <c r="LRC11" s="294"/>
      <c r="LRD11" s="294"/>
      <c r="LRE11" s="294"/>
      <c r="LRF11" s="294"/>
      <c r="LRG11" s="294"/>
      <c r="LRH11" s="294"/>
      <c r="LRI11" s="294"/>
      <c r="LRJ11" s="294"/>
      <c r="LRK11" s="294"/>
      <c r="LRL11" s="294"/>
      <c r="LRM11" s="294"/>
      <c r="LRN11" s="294"/>
      <c r="LRO11" s="294"/>
      <c r="LRP11" s="294"/>
      <c r="LRQ11" s="294"/>
      <c r="LRR11" s="294"/>
      <c r="LRS11" s="294"/>
      <c r="LRT11" s="294"/>
      <c r="LRU11" s="294"/>
      <c r="LRV11" s="294"/>
      <c r="LRW11" s="294"/>
      <c r="LRX11" s="294"/>
      <c r="LRY11" s="294"/>
      <c r="LRZ11" s="294"/>
      <c r="LSA11" s="294"/>
      <c r="LSB11" s="294"/>
      <c r="LSC11" s="294"/>
      <c r="LSD11" s="294"/>
      <c r="LSE11" s="294"/>
      <c r="LSF11" s="294"/>
      <c r="LSG11" s="294"/>
      <c r="LSH11" s="294"/>
      <c r="LSI11" s="294"/>
      <c r="LSJ11" s="294"/>
      <c r="LSK11" s="294"/>
      <c r="LSL11" s="294"/>
      <c r="LSM11" s="294"/>
      <c r="LSN11" s="294"/>
      <c r="LSO11" s="294"/>
      <c r="LSP11" s="294"/>
      <c r="LSQ11" s="294"/>
      <c r="LSR11" s="294"/>
      <c r="LSS11" s="294"/>
      <c r="LST11" s="294"/>
      <c r="LSU11" s="294"/>
      <c r="LSV11" s="294"/>
      <c r="LSW11" s="294"/>
      <c r="LSX11" s="294"/>
      <c r="LSY11" s="294"/>
      <c r="LSZ11" s="294"/>
      <c r="LTA11" s="294"/>
      <c r="LTB11" s="294"/>
      <c r="LTC11" s="294"/>
      <c r="LTD11" s="294"/>
      <c r="LTE11" s="294"/>
      <c r="LTF11" s="294"/>
      <c r="LTG11" s="294"/>
      <c r="LTH11" s="294"/>
      <c r="LTI11" s="294"/>
      <c r="LTJ11" s="294"/>
      <c r="LTK11" s="294"/>
      <c r="LTL11" s="294"/>
      <c r="LTM11" s="294"/>
      <c r="LTN11" s="294"/>
      <c r="LTO11" s="294"/>
      <c r="LTP11" s="294"/>
      <c r="LTQ11" s="294"/>
      <c r="LTR11" s="294"/>
      <c r="LTS11" s="294"/>
      <c r="LTT11" s="294"/>
      <c r="LTU11" s="294"/>
      <c r="LTV11" s="294"/>
      <c r="LTW11" s="294"/>
      <c r="LTX11" s="294"/>
      <c r="LTY11" s="294"/>
      <c r="LTZ11" s="294"/>
      <c r="LUA11" s="294"/>
      <c r="LUB11" s="294"/>
      <c r="LUC11" s="294"/>
      <c r="LUD11" s="294"/>
      <c r="LUE11" s="294"/>
      <c r="LUF11" s="294"/>
      <c r="LUG11" s="294"/>
      <c r="LUH11" s="294"/>
      <c r="LUI11" s="294"/>
      <c r="LUJ11" s="294"/>
      <c r="LUK11" s="294"/>
      <c r="LUL11" s="294"/>
      <c r="LUM11" s="294"/>
      <c r="LUN11" s="294"/>
      <c r="LUO11" s="294"/>
      <c r="LUP11" s="294"/>
      <c r="LUQ11" s="294"/>
      <c r="LUR11" s="294"/>
      <c r="LUS11" s="294"/>
      <c r="LUT11" s="294"/>
      <c r="LUU11" s="294"/>
      <c r="LUV11" s="294"/>
      <c r="LUW11" s="294"/>
      <c r="LUX11" s="294"/>
      <c r="LUY11" s="294"/>
      <c r="LUZ11" s="294"/>
      <c r="LVA11" s="294"/>
      <c r="LVB11" s="294"/>
      <c r="LVC11" s="294"/>
      <c r="LVD11" s="294"/>
      <c r="LVE11" s="294"/>
      <c r="LVF11" s="294"/>
      <c r="LVG11" s="294"/>
      <c r="LVH11" s="294"/>
      <c r="LVI11" s="294"/>
      <c r="LVJ11" s="294"/>
      <c r="LVK11" s="294"/>
      <c r="LVL11" s="294"/>
      <c r="LVM11" s="294"/>
      <c r="LVN11" s="294"/>
      <c r="LVO11" s="294"/>
      <c r="LVP11" s="294"/>
      <c r="LVQ11" s="294"/>
      <c r="LVR11" s="294"/>
      <c r="LVS11" s="294"/>
      <c r="LVT11" s="294"/>
      <c r="LVU11" s="294"/>
      <c r="LVV11" s="294"/>
      <c r="LVW11" s="294"/>
      <c r="LVX11" s="294"/>
      <c r="LVY11" s="294"/>
      <c r="LVZ11" s="294"/>
      <c r="LWA11" s="294"/>
      <c r="LWB11" s="294"/>
      <c r="LWC11" s="294"/>
      <c r="LWD11" s="294"/>
      <c r="LWE11" s="294"/>
      <c r="LWF11" s="294"/>
      <c r="LWG11" s="294"/>
      <c r="LWH11" s="294"/>
      <c r="LWI11" s="294"/>
      <c r="LWJ11" s="294"/>
      <c r="LWK11" s="294"/>
      <c r="LWL11" s="294"/>
      <c r="LWM11" s="294"/>
      <c r="LWN11" s="294"/>
      <c r="LWO11" s="294"/>
      <c r="LWP11" s="294"/>
      <c r="LWQ11" s="294"/>
      <c r="LWR11" s="294"/>
      <c r="LWS11" s="294"/>
      <c r="LWT11" s="294"/>
      <c r="LWU11" s="294"/>
      <c r="LWV11" s="294"/>
      <c r="LWW11" s="294"/>
      <c r="LWX11" s="294"/>
      <c r="LWY11" s="294"/>
      <c r="LWZ11" s="294"/>
      <c r="LXA11" s="294"/>
      <c r="LXB11" s="294"/>
      <c r="LXC11" s="294"/>
      <c r="LXD11" s="294"/>
      <c r="LXE11" s="294"/>
      <c r="LXF11" s="294"/>
      <c r="LXG11" s="294"/>
      <c r="LXH11" s="294"/>
      <c r="LXI11" s="294"/>
      <c r="LXJ11" s="294"/>
      <c r="LXK11" s="294"/>
      <c r="LXL11" s="294"/>
      <c r="LXM11" s="294"/>
      <c r="LXN11" s="294"/>
      <c r="LXO11" s="294"/>
      <c r="LXP11" s="294"/>
      <c r="LXQ11" s="294"/>
      <c r="LXR11" s="294"/>
      <c r="LXS11" s="294"/>
      <c r="LXT11" s="294"/>
      <c r="LXU11" s="294"/>
      <c r="LXV11" s="294"/>
      <c r="LXW11" s="294"/>
      <c r="LXX11" s="294"/>
      <c r="LXY11" s="294"/>
      <c r="LXZ11" s="294"/>
      <c r="LYA11" s="294"/>
      <c r="LYB11" s="294"/>
      <c r="LYC11" s="294"/>
      <c r="LYD11" s="294"/>
      <c r="LYE11" s="294"/>
      <c r="LYF11" s="294"/>
      <c r="LYG11" s="294"/>
      <c r="LYH11" s="294"/>
      <c r="LYI11" s="294"/>
      <c r="LYJ11" s="294"/>
      <c r="LYK11" s="294"/>
      <c r="LYL11" s="294"/>
      <c r="LYM11" s="294"/>
      <c r="LYN11" s="294"/>
      <c r="LYO11" s="294"/>
      <c r="LYP11" s="294"/>
      <c r="LYQ11" s="294"/>
      <c r="LYR11" s="294"/>
      <c r="LYS11" s="294"/>
      <c r="LYT11" s="294"/>
      <c r="LYU11" s="294"/>
      <c r="LYV11" s="294"/>
      <c r="LYW11" s="294"/>
      <c r="LYX11" s="294"/>
      <c r="LYY11" s="294"/>
      <c r="LYZ11" s="294"/>
      <c r="LZA11" s="294"/>
      <c r="LZB11" s="294"/>
      <c r="LZC11" s="294"/>
      <c r="LZD11" s="294"/>
      <c r="LZE11" s="294"/>
      <c r="LZF11" s="294"/>
      <c r="LZG11" s="294"/>
      <c r="LZH11" s="294"/>
      <c r="LZI11" s="294"/>
      <c r="LZJ11" s="294"/>
      <c r="LZK11" s="294"/>
      <c r="LZL11" s="294"/>
      <c r="LZM11" s="294"/>
      <c r="LZN11" s="294"/>
      <c r="LZO11" s="294"/>
      <c r="LZP11" s="294"/>
      <c r="LZQ11" s="294"/>
      <c r="LZR11" s="294"/>
      <c r="LZS11" s="294"/>
      <c r="LZT11" s="294"/>
      <c r="LZU11" s="294"/>
      <c r="LZV11" s="294"/>
      <c r="LZW11" s="294"/>
      <c r="LZX11" s="294"/>
      <c r="LZY11" s="294"/>
      <c r="LZZ11" s="294"/>
      <c r="MAA11" s="294"/>
      <c r="MAB11" s="294"/>
      <c r="MAC11" s="294"/>
      <c r="MAD11" s="294"/>
      <c r="MAE11" s="294"/>
      <c r="MAF11" s="294"/>
      <c r="MAG11" s="294"/>
      <c r="MAH11" s="294"/>
      <c r="MAI11" s="294"/>
      <c r="MAJ11" s="294"/>
      <c r="MAK11" s="294"/>
      <c r="MAL11" s="294"/>
      <c r="MAM11" s="294"/>
      <c r="MAN11" s="294"/>
      <c r="MAO11" s="294"/>
      <c r="MAP11" s="294"/>
      <c r="MAQ11" s="294"/>
      <c r="MAR11" s="294"/>
      <c r="MAS11" s="294"/>
      <c r="MAT11" s="294"/>
      <c r="MAU11" s="294"/>
      <c r="MAV11" s="294"/>
      <c r="MAW11" s="294"/>
      <c r="MAX11" s="294"/>
      <c r="MAY11" s="294"/>
      <c r="MAZ11" s="294"/>
      <c r="MBA11" s="294"/>
      <c r="MBB11" s="294"/>
      <c r="MBC11" s="294"/>
      <c r="MBD11" s="294"/>
      <c r="MBE11" s="294"/>
      <c r="MBF11" s="294"/>
      <c r="MBG11" s="294"/>
      <c r="MBH11" s="294"/>
      <c r="MBI11" s="294"/>
      <c r="MBJ11" s="294"/>
      <c r="MBK11" s="294"/>
      <c r="MBL11" s="294"/>
      <c r="MBM11" s="294"/>
      <c r="MBN11" s="294"/>
      <c r="MBO11" s="294"/>
      <c r="MBP11" s="294"/>
      <c r="MBQ11" s="294"/>
      <c r="MBR11" s="294"/>
      <c r="MBS11" s="294"/>
      <c r="MBT11" s="294"/>
      <c r="MBU11" s="294"/>
      <c r="MBV11" s="294"/>
      <c r="MBW11" s="294"/>
      <c r="MBX11" s="294"/>
      <c r="MBY11" s="294"/>
      <c r="MBZ11" s="294"/>
      <c r="MCA11" s="294"/>
      <c r="MCB11" s="294"/>
      <c r="MCC11" s="294"/>
      <c r="MCD11" s="294"/>
      <c r="MCE11" s="294"/>
      <c r="MCF11" s="294"/>
      <c r="MCG11" s="294"/>
      <c r="MCH11" s="294"/>
      <c r="MCI11" s="294"/>
      <c r="MCJ11" s="294"/>
      <c r="MCK11" s="294"/>
      <c r="MCL11" s="294"/>
      <c r="MCM11" s="294"/>
      <c r="MCN11" s="294"/>
      <c r="MCO11" s="294"/>
      <c r="MCP11" s="294"/>
      <c r="MCQ11" s="294"/>
      <c r="MCR11" s="294"/>
      <c r="MCS11" s="294"/>
      <c r="MCT11" s="294"/>
      <c r="MCU11" s="294"/>
      <c r="MCV11" s="294"/>
      <c r="MCW11" s="294"/>
      <c r="MCX11" s="294"/>
      <c r="MCY11" s="294"/>
      <c r="MCZ11" s="294"/>
      <c r="MDA11" s="294"/>
      <c r="MDB11" s="294"/>
      <c r="MDC11" s="294"/>
      <c r="MDD11" s="294"/>
      <c r="MDE11" s="294"/>
      <c r="MDF11" s="294"/>
      <c r="MDG11" s="294"/>
      <c r="MDH11" s="294"/>
      <c r="MDI11" s="294"/>
      <c r="MDJ11" s="294"/>
      <c r="MDK11" s="294"/>
      <c r="MDL11" s="294"/>
      <c r="MDM11" s="294"/>
      <c r="MDN11" s="294"/>
      <c r="MDO11" s="294"/>
      <c r="MDP11" s="294"/>
      <c r="MDQ11" s="294"/>
      <c r="MDR11" s="294"/>
      <c r="MDS11" s="294"/>
      <c r="MDT11" s="294"/>
      <c r="MDU11" s="294"/>
      <c r="MDV11" s="294"/>
      <c r="MDW11" s="294"/>
      <c r="MDX11" s="294"/>
      <c r="MDY11" s="294"/>
      <c r="MDZ11" s="294"/>
      <c r="MEA11" s="294"/>
      <c r="MEB11" s="294"/>
      <c r="MEC11" s="294"/>
      <c r="MED11" s="294"/>
      <c r="MEE11" s="294"/>
      <c r="MEF11" s="294"/>
      <c r="MEG11" s="294"/>
      <c r="MEH11" s="294"/>
      <c r="MEI11" s="294"/>
      <c r="MEJ11" s="294"/>
      <c r="MEK11" s="294"/>
      <c r="MEL11" s="294"/>
      <c r="MEM11" s="294"/>
      <c r="MEN11" s="294"/>
      <c r="MEO11" s="294"/>
      <c r="MEP11" s="294"/>
      <c r="MEQ11" s="294"/>
      <c r="MER11" s="294"/>
      <c r="MES11" s="294"/>
      <c r="MET11" s="294"/>
      <c r="MEU11" s="294"/>
      <c r="MEV11" s="294"/>
      <c r="MEW11" s="294"/>
      <c r="MEX11" s="294"/>
      <c r="MEY11" s="294"/>
      <c r="MEZ11" s="294"/>
      <c r="MFA11" s="294"/>
      <c r="MFB11" s="294"/>
      <c r="MFC11" s="294"/>
      <c r="MFD11" s="294"/>
      <c r="MFE11" s="294"/>
      <c r="MFF11" s="294"/>
      <c r="MFG11" s="294"/>
      <c r="MFH11" s="294"/>
      <c r="MFI11" s="294"/>
      <c r="MFJ11" s="294"/>
      <c r="MFK11" s="294"/>
      <c r="MFL11" s="294"/>
      <c r="MFM11" s="294"/>
      <c r="MFN11" s="294"/>
      <c r="MFO11" s="294"/>
      <c r="MFP11" s="294"/>
      <c r="MFQ11" s="294"/>
      <c r="MFR11" s="294"/>
      <c r="MFS11" s="294"/>
      <c r="MFT11" s="294"/>
      <c r="MFU11" s="294"/>
      <c r="MFV11" s="294"/>
      <c r="MFW11" s="294"/>
      <c r="MFX11" s="294"/>
      <c r="MFY11" s="294"/>
      <c r="MFZ11" s="294"/>
      <c r="MGA11" s="294"/>
      <c r="MGB11" s="294"/>
      <c r="MGC11" s="294"/>
      <c r="MGD11" s="294"/>
      <c r="MGE11" s="294"/>
      <c r="MGF11" s="294"/>
      <c r="MGG11" s="294"/>
      <c r="MGH11" s="294"/>
      <c r="MGI11" s="294"/>
      <c r="MGJ11" s="294"/>
      <c r="MGK11" s="294"/>
      <c r="MGL11" s="294"/>
      <c r="MGM11" s="294"/>
      <c r="MGN11" s="294"/>
      <c r="MGO11" s="294"/>
      <c r="MGP11" s="294"/>
      <c r="MGQ11" s="294"/>
      <c r="MGR11" s="294"/>
      <c r="MGS11" s="294"/>
      <c r="MGT11" s="294"/>
      <c r="MGU11" s="294"/>
      <c r="MGV11" s="294"/>
      <c r="MGW11" s="294"/>
      <c r="MGX11" s="294"/>
      <c r="MGY11" s="294"/>
      <c r="MGZ11" s="294"/>
      <c r="MHA11" s="294"/>
      <c r="MHB11" s="294"/>
      <c r="MHC11" s="294"/>
      <c r="MHD11" s="294"/>
      <c r="MHE11" s="294"/>
      <c r="MHF11" s="294"/>
      <c r="MHG11" s="294"/>
      <c r="MHH11" s="294"/>
      <c r="MHI11" s="294"/>
      <c r="MHJ11" s="294"/>
      <c r="MHK11" s="294"/>
      <c r="MHL11" s="294"/>
      <c r="MHM11" s="294"/>
      <c r="MHN11" s="294"/>
      <c r="MHO11" s="294"/>
      <c r="MHP11" s="294"/>
      <c r="MHQ11" s="294"/>
      <c r="MHR11" s="294"/>
      <c r="MHS11" s="294"/>
      <c r="MHT11" s="294"/>
      <c r="MHU11" s="294"/>
      <c r="MHV11" s="294"/>
      <c r="MHW11" s="294"/>
      <c r="MHX11" s="294"/>
      <c r="MHY11" s="294"/>
      <c r="MHZ11" s="294"/>
      <c r="MIA11" s="294"/>
      <c r="MIB11" s="294"/>
      <c r="MIC11" s="294"/>
      <c r="MID11" s="294"/>
      <c r="MIE11" s="294"/>
      <c r="MIF11" s="294"/>
      <c r="MIG11" s="294"/>
      <c r="MIH11" s="294"/>
      <c r="MII11" s="294"/>
      <c r="MIJ11" s="294"/>
      <c r="MIK11" s="294"/>
      <c r="MIL11" s="294"/>
      <c r="MIM11" s="294"/>
      <c r="MIN11" s="294"/>
      <c r="MIO11" s="294"/>
      <c r="MIP11" s="294"/>
      <c r="MIQ11" s="294"/>
      <c r="MIR11" s="294"/>
      <c r="MIS11" s="294"/>
      <c r="MIT11" s="294"/>
      <c r="MIU11" s="294"/>
      <c r="MIV11" s="294"/>
      <c r="MIW11" s="294"/>
      <c r="MIX11" s="294"/>
      <c r="MIY11" s="294"/>
      <c r="MIZ11" s="294"/>
      <c r="MJA11" s="294"/>
      <c r="MJB11" s="294"/>
      <c r="MJC11" s="294"/>
      <c r="MJD11" s="294"/>
      <c r="MJE11" s="294"/>
      <c r="MJF11" s="294"/>
      <c r="MJG11" s="294"/>
      <c r="MJH11" s="294"/>
      <c r="MJI11" s="294"/>
      <c r="MJJ11" s="294"/>
      <c r="MJK11" s="294"/>
      <c r="MJL11" s="294"/>
      <c r="MJM11" s="294"/>
      <c r="MJN11" s="294"/>
      <c r="MJO11" s="294"/>
      <c r="MJP11" s="294"/>
      <c r="MJQ11" s="294"/>
      <c r="MJR11" s="294"/>
      <c r="MJS11" s="294"/>
      <c r="MJT11" s="294"/>
      <c r="MJU11" s="294"/>
      <c r="MJV11" s="294"/>
      <c r="MJW11" s="294"/>
      <c r="MJX11" s="294"/>
      <c r="MJY11" s="294"/>
      <c r="MJZ11" s="294"/>
      <c r="MKA11" s="294"/>
      <c r="MKB11" s="294"/>
      <c r="MKC11" s="294"/>
      <c r="MKD11" s="294"/>
      <c r="MKE11" s="294"/>
      <c r="MKF11" s="294"/>
      <c r="MKG11" s="294"/>
      <c r="MKH11" s="294"/>
      <c r="MKI11" s="294"/>
      <c r="MKJ11" s="294"/>
      <c r="MKK11" s="294"/>
      <c r="MKL11" s="294"/>
      <c r="MKM11" s="294"/>
      <c r="MKN11" s="294"/>
      <c r="MKO11" s="294"/>
      <c r="MKP11" s="294"/>
      <c r="MKQ11" s="294"/>
      <c r="MKR11" s="294"/>
      <c r="MKS11" s="294"/>
      <c r="MKT11" s="294"/>
      <c r="MKU11" s="294"/>
      <c r="MKV11" s="294"/>
      <c r="MKW11" s="294"/>
      <c r="MKX11" s="294"/>
      <c r="MKY11" s="294"/>
      <c r="MKZ11" s="294"/>
      <c r="MLA11" s="294"/>
      <c r="MLB11" s="294"/>
      <c r="MLC11" s="294"/>
      <c r="MLD11" s="294"/>
      <c r="MLE11" s="294"/>
      <c r="MLF11" s="294"/>
      <c r="MLG11" s="294"/>
      <c r="MLH11" s="294"/>
      <c r="MLI11" s="294"/>
      <c r="MLJ11" s="294"/>
      <c r="MLK11" s="294"/>
      <c r="MLL11" s="294"/>
      <c r="MLM11" s="294"/>
      <c r="MLN11" s="294"/>
      <c r="MLO11" s="294"/>
      <c r="MLP11" s="294"/>
      <c r="MLQ11" s="294"/>
      <c r="MLR11" s="294"/>
      <c r="MLS11" s="294"/>
      <c r="MLT11" s="294"/>
      <c r="MLU11" s="294"/>
      <c r="MLV11" s="294"/>
      <c r="MLW11" s="294"/>
      <c r="MLX11" s="294"/>
      <c r="MLY11" s="294"/>
      <c r="MLZ11" s="294"/>
      <c r="MMA11" s="294"/>
      <c r="MMB11" s="294"/>
      <c r="MMC11" s="294"/>
      <c r="MMD11" s="294"/>
      <c r="MME11" s="294"/>
      <c r="MMF11" s="294"/>
      <c r="MMG11" s="294"/>
      <c r="MMH11" s="294"/>
      <c r="MMI11" s="294"/>
      <c r="MMJ11" s="294"/>
      <c r="MMK11" s="294"/>
      <c r="MML11" s="294"/>
      <c r="MMM11" s="294"/>
      <c r="MMN11" s="294"/>
      <c r="MMO11" s="294"/>
      <c r="MMP11" s="294"/>
      <c r="MMQ11" s="294"/>
      <c r="MMR11" s="294"/>
      <c r="MMS11" s="294"/>
      <c r="MMT11" s="294"/>
      <c r="MMU11" s="294"/>
      <c r="MMV11" s="294"/>
      <c r="MMW11" s="294"/>
      <c r="MMX11" s="294"/>
      <c r="MMY11" s="294"/>
      <c r="MMZ11" s="294"/>
      <c r="MNA11" s="294"/>
      <c r="MNB11" s="294"/>
      <c r="MNC11" s="294"/>
      <c r="MND11" s="294"/>
      <c r="MNE11" s="294"/>
      <c r="MNF11" s="294"/>
      <c r="MNG11" s="294"/>
      <c r="MNH11" s="294"/>
      <c r="MNI11" s="294"/>
      <c r="MNJ11" s="294"/>
      <c r="MNK11" s="294"/>
      <c r="MNL11" s="294"/>
      <c r="MNM11" s="294"/>
      <c r="MNN11" s="294"/>
      <c r="MNO11" s="294"/>
      <c r="MNP11" s="294"/>
      <c r="MNQ11" s="294"/>
      <c r="MNR11" s="294"/>
      <c r="MNS11" s="294"/>
      <c r="MNT11" s="294"/>
      <c r="MNU11" s="294"/>
      <c r="MNV11" s="294"/>
      <c r="MNW11" s="294"/>
      <c r="MNX11" s="294"/>
      <c r="MNY11" s="294"/>
      <c r="MNZ11" s="294"/>
      <c r="MOA11" s="294"/>
      <c r="MOB11" s="294"/>
      <c r="MOC11" s="294"/>
      <c r="MOD11" s="294"/>
      <c r="MOE11" s="294"/>
      <c r="MOF11" s="294"/>
      <c r="MOG11" s="294"/>
      <c r="MOH11" s="294"/>
      <c r="MOI11" s="294"/>
      <c r="MOJ11" s="294"/>
      <c r="MOK11" s="294"/>
      <c r="MOL11" s="294"/>
      <c r="MOM11" s="294"/>
      <c r="MON11" s="294"/>
      <c r="MOO11" s="294"/>
      <c r="MOP11" s="294"/>
      <c r="MOQ11" s="294"/>
      <c r="MOR11" s="294"/>
      <c r="MOS11" s="294"/>
      <c r="MOT11" s="294"/>
      <c r="MOU11" s="294"/>
      <c r="MOV11" s="294"/>
      <c r="MOW11" s="294"/>
      <c r="MOX11" s="294"/>
      <c r="MOY11" s="294"/>
      <c r="MOZ11" s="294"/>
      <c r="MPA11" s="294"/>
      <c r="MPB11" s="294"/>
      <c r="MPC11" s="294"/>
      <c r="MPD11" s="294"/>
      <c r="MPE11" s="294"/>
      <c r="MPF11" s="294"/>
      <c r="MPG11" s="294"/>
      <c r="MPH11" s="294"/>
      <c r="MPI11" s="294"/>
      <c r="MPJ11" s="294"/>
      <c r="MPK11" s="294"/>
      <c r="MPL11" s="294"/>
      <c r="MPM11" s="294"/>
      <c r="MPN11" s="294"/>
      <c r="MPO11" s="294"/>
      <c r="MPP11" s="294"/>
      <c r="MPQ11" s="294"/>
      <c r="MPR11" s="294"/>
      <c r="MPS11" s="294"/>
      <c r="MPT11" s="294"/>
      <c r="MPU11" s="294"/>
      <c r="MPV11" s="294"/>
      <c r="MPW11" s="294"/>
      <c r="MPX11" s="294"/>
      <c r="MPY11" s="294"/>
      <c r="MPZ11" s="294"/>
      <c r="MQA11" s="294"/>
      <c r="MQB11" s="294"/>
      <c r="MQC11" s="294"/>
      <c r="MQD11" s="294"/>
      <c r="MQE11" s="294"/>
      <c r="MQF11" s="294"/>
      <c r="MQG11" s="294"/>
      <c r="MQH11" s="294"/>
      <c r="MQI11" s="294"/>
      <c r="MQJ11" s="294"/>
      <c r="MQK11" s="294"/>
      <c r="MQL11" s="294"/>
      <c r="MQM11" s="294"/>
      <c r="MQN11" s="294"/>
      <c r="MQO11" s="294"/>
      <c r="MQP11" s="294"/>
      <c r="MQQ11" s="294"/>
      <c r="MQR11" s="294"/>
      <c r="MQS11" s="294"/>
      <c r="MQT11" s="294"/>
      <c r="MQU11" s="294"/>
      <c r="MQV11" s="294"/>
      <c r="MQW11" s="294"/>
      <c r="MQX11" s="294"/>
      <c r="MQY11" s="294"/>
      <c r="MQZ11" s="294"/>
      <c r="MRA11" s="294"/>
      <c r="MRB11" s="294"/>
      <c r="MRC11" s="294"/>
      <c r="MRD11" s="294"/>
      <c r="MRE11" s="294"/>
      <c r="MRF11" s="294"/>
      <c r="MRG11" s="294"/>
      <c r="MRH11" s="294"/>
      <c r="MRI11" s="294"/>
      <c r="MRJ11" s="294"/>
      <c r="MRK11" s="294"/>
      <c r="MRL11" s="294"/>
      <c r="MRM11" s="294"/>
      <c r="MRN11" s="294"/>
      <c r="MRO11" s="294"/>
      <c r="MRP11" s="294"/>
      <c r="MRQ11" s="294"/>
      <c r="MRR11" s="294"/>
      <c r="MRS11" s="294"/>
      <c r="MRT11" s="294"/>
      <c r="MRU11" s="294"/>
      <c r="MRV11" s="294"/>
      <c r="MRW11" s="294"/>
      <c r="MRX11" s="294"/>
      <c r="MRY11" s="294"/>
      <c r="MRZ11" s="294"/>
      <c r="MSA11" s="294"/>
      <c r="MSB11" s="294"/>
      <c r="MSC11" s="294"/>
      <c r="MSD11" s="294"/>
      <c r="MSE11" s="294"/>
      <c r="MSF11" s="294"/>
      <c r="MSG11" s="294"/>
      <c r="MSH11" s="294"/>
      <c r="MSI11" s="294"/>
      <c r="MSJ11" s="294"/>
      <c r="MSK11" s="294"/>
      <c r="MSL11" s="294"/>
      <c r="MSM11" s="294"/>
      <c r="MSN11" s="294"/>
      <c r="MSO11" s="294"/>
      <c r="MSP11" s="294"/>
      <c r="MSQ11" s="294"/>
      <c r="MSR11" s="294"/>
      <c r="MSS11" s="294"/>
      <c r="MST11" s="294"/>
      <c r="MSU11" s="294"/>
      <c r="MSV11" s="294"/>
      <c r="MSW11" s="294"/>
      <c r="MSX11" s="294"/>
      <c r="MSY11" s="294"/>
      <c r="MSZ11" s="294"/>
      <c r="MTA11" s="294"/>
      <c r="MTB11" s="294"/>
      <c r="MTC11" s="294"/>
      <c r="MTD11" s="294"/>
      <c r="MTE11" s="294"/>
      <c r="MTF11" s="294"/>
      <c r="MTG11" s="294"/>
      <c r="MTH11" s="294"/>
      <c r="MTI11" s="294"/>
      <c r="MTJ11" s="294"/>
      <c r="MTK11" s="294"/>
      <c r="MTL11" s="294"/>
      <c r="MTM11" s="294"/>
      <c r="MTN11" s="294"/>
      <c r="MTO11" s="294"/>
      <c r="MTP11" s="294"/>
      <c r="MTQ11" s="294"/>
      <c r="MTR11" s="294"/>
      <c r="MTS11" s="294"/>
      <c r="MTT11" s="294"/>
      <c r="MTU11" s="294"/>
      <c r="MTV11" s="294"/>
      <c r="MTW11" s="294"/>
      <c r="MTX11" s="294"/>
      <c r="MTY11" s="294"/>
      <c r="MTZ11" s="294"/>
      <c r="MUA11" s="294"/>
      <c r="MUB11" s="294"/>
      <c r="MUC11" s="294"/>
      <c r="MUD11" s="294"/>
      <c r="MUE11" s="294"/>
      <c r="MUF11" s="294"/>
      <c r="MUG11" s="294"/>
      <c r="MUH11" s="294"/>
      <c r="MUI11" s="294"/>
      <c r="MUJ11" s="294"/>
      <c r="MUK11" s="294"/>
      <c r="MUL11" s="294"/>
      <c r="MUM11" s="294"/>
      <c r="MUN11" s="294"/>
      <c r="MUO11" s="294"/>
      <c r="MUP11" s="294"/>
      <c r="MUQ11" s="294"/>
      <c r="MUR11" s="294"/>
      <c r="MUS11" s="294"/>
      <c r="MUT11" s="294"/>
      <c r="MUU11" s="294"/>
      <c r="MUV11" s="294"/>
      <c r="MUW11" s="294"/>
      <c r="MUX11" s="294"/>
      <c r="MUY11" s="294"/>
      <c r="MUZ11" s="294"/>
      <c r="MVA11" s="294"/>
      <c r="MVB11" s="294"/>
      <c r="MVC11" s="294"/>
      <c r="MVD11" s="294"/>
      <c r="MVE11" s="294"/>
      <c r="MVF11" s="294"/>
      <c r="MVG11" s="294"/>
      <c r="MVH11" s="294"/>
      <c r="MVI11" s="294"/>
      <c r="MVJ11" s="294"/>
      <c r="MVK11" s="294"/>
      <c r="MVL11" s="294"/>
      <c r="MVM11" s="294"/>
      <c r="MVN11" s="294"/>
      <c r="MVO11" s="294"/>
      <c r="MVP11" s="294"/>
      <c r="MVQ11" s="294"/>
      <c r="MVR11" s="294"/>
      <c r="MVS11" s="294"/>
      <c r="MVT11" s="294"/>
      <c r="MVU11" s="294"/>
      <c r="MVV11" s="294"/>
      <c r="MVW11" s="294"/>
      <c r="MVX11" s="294"/>
      <c r="MVY11" s="294"/>
      <c r="MVZ11" s="294"/>
      <c r="MWA11" s="294"/>
      <c r="MWB11" s="294"/>
      <c r="MWC11" s="294"/>
      <c r="MWD11" s="294"/>
      <c r="MWE11" s="294"/>
      <c r="MWF11" s="294"/>
      <c r="MWG11" s="294"/>
      <c r="MWH11" s="294"/>
      <c r="MWI11" s="294"/>
      <c r="MWJ11" s="294"/>
      <c r="MWK11" s="294"/>
      <c r="MWL11" s="294"/>
      <c r="MWM11" s="294"/>
      <c r="MWN11" s="294"/>
      <c r="MWO11" s="294"/>
      <c r="MWP11" s="294"/>
      <c r="MWQ11" s="294"/>
      <c r="MWR11" s="294"/>
      <c r="MWS11" s="294"/>
      <c r="MWT11" s="294"/>
      <c r="MWU11" s="294"/>
      <c r="MWV11" s="294"/>
      <c r="MWW11" s="294"/>
      <c r="MWX11" s="294"/>
      <c r="MWY11" s="294"/>
      <c r="MWZ11" s="294"/>
      <c r="MXA11" s="294"/>
      <c r="MXB11" s="294"/>
      <c r="MXC11" s="294"/>
      <c r="MXD11" s="294"/>
      <c r="MXE11" s="294"/>
      <c r="MXF11" s="294"/>
      <c r="MXG11" s="294"/>
      <c r="MXH11" s="294"/>
      <c r="MXI11" s="294"/>
      <c r="MXJ11" s="294"/>
      <c r="MXK11" s="294"/>
      <c r="MXL11" s="294"/>
      <c r="MXM11" s="294"/>
      <c r="MXN11" s="294"/>
      <c r="MXO11" s="294"/>
      <c r="MXP11" s="294"/>
      <c r="MXQ11" s="294"/>
      <c r="MXR11" s="294"/>
      <c r="MXS11" s="294"/>
      <c r="MXT11" s="294"/>
      <c r="MXU11" s="294"/>
      <c r="MXV11" s="294"/>
      <c r="MXW11" s="294"/>
      <c r="MXX11" s="294"/>
      <c r="MXY11" s="294"/>
      <c r="MXZ11" s="294"/>
      <c r="MYA11" s="294"/>
      <c r="MYB11" s="294"/>
      <c r="MYC11" s="294"/>
      <c r="MYD11" s="294"/>
      <c r="MYE11" s="294"/>
      <c r="MYF11" s="294"/>
      <c r="MYG11" s="294"/>
      <c r="MYH11" s="294"/>
      <c r="MYI11" s="294"/>
      <c r="MYJ11" s="294"/>
      <c r="MYK11" s="294"/>
      <c r="MYL11" s="294"/>
      <c r="MYM11" s="294"/>
      <c r="MYN11" s="294"/>
      <c r="MYO11" s="294"/>
      <c r="MYP11" s="294"/>
      <c r="MYQ11" s="294"/>
      <c r="MYR11" s="294"/>
      <c r="MYS11" s="294"/>
      <c r="MYT11" s="294"/>
      <c r="MYU11" s="294"/>
      <c r="MYV11" s="294"/>
      <c r="MYW11" s="294"/>
      <c r="MYX11" s="294"/>
      <c r="MYY11" s="294"/>
      <c r="MYZ11" s="294"/>
      <c r="MZA11" s="294"/>
      <c r="MZB11" s="294"/>
      <c r="MZC11" s="294"/>
      <c r="MZD11" s="294"/>
      <c r="MZE11" s="294"/>
      <c r="MZF11" s="294"/>
      <c r="MZG11" s="294"/>
      <c r="MZH11" s="294"/>
      <c r="MZI11" s="294"/>
      <c r="MZJ11" s="294"/>
      <c r="MZK11" s="294"/>
      <c r="MZL11" s="294"/>
      <c r="MZM11" s="294"/>
      <c r="MZN11" s="294"/>
      <c r="MZO11" s="294"/>
      <c r="MZP11" s="294"/>
      <c r="MZQ11" s="294"/>
      <c r="MZR11" s="294"/>
      <c r="MZS11" s="294"/>
      <c r="MZT11" s="294"/>
      <c r="MZU11" s="294"/>
      <c r="MZV11" s="294"/>
      <c r="MZW11" s="294"/>
      <c r="MZX11" s="294"/>
      <c r="MZY11" s="294"/>
      <c r="MZZ11" s="294"/>
      <c r="NAA11" s="294"/>
      <c r="NAB11" s="294"/>
      <c r="NAC11" s="294"/>
      <c r="NAD11" s="294"/>
      <c r="NAE11" s="294"/>
      <c r="NAF11" s="294"/>
      <c r="NAG11" s="294"/>
      <c r="NAH11" s="294"/>
      <c r="NAI11" s="294"/>
      <c r="NAJ11" s="294"/>
      <c r="NAK11" s="294"/>
      <c r="NAL11" s="294"/>
      <c r="NAM11" s="294"/>
      <c r="NAN11" s="294"/>
      <c r="NAO11" s="294"/>
      <c r="NAP11" s="294"/>
      <c r="NAQ11" s="294"/>
      <c r="NAR11" s="294"/>
      <c r="NAS11" s="294"/>
      <c r="NAT11" s="294"/>
      <c r="NAU11" s="294"/>
      <c r="NAV11" s="294"/>
      <c r="NAW11" s="294"/>
      <c r="NAX11" s="294"/>
      <c r="NAY11" s="294"/>
      <c r="NAZ11" s="294"/>
      <c r="NBA11" s="294"/>
      <c r="NBB11" s="294"/>
      <c r="NBC11" s="294"/>
      <c r="NBD11" s="294"/>
      <c r="NBE11" s="294"/>
      <c r="NBF11" s="294"/>
      <c r="NBG11" s="294"/>
      <c r="NBH11" s="294"/>
      <c r="NBI11" s="294"/>
      <c r="NBJ11" s="294"/>
      <c r="NBK11" s="294"/>
      <c r="NBL11" s="294"/>
      <c r="NBM11" s="294"/>
      <c r="NBN11" s="294"/>
      <c r="NBO11" s="294"/>
      <c r="NBP11" s="294"/>
      <c r="NBQ11" s="294"/>
      <c r="NBR11" s="294"/>
      <c r="NBS11" s="294"/>
      <c r="NBT11" s="294"/>
      <c r="NBU11" s="294"/>
      <c r="NBV11" s="294"/>
      <c r="NBW11" s="294"/>
      <c r="NBX11" s="294"/>
      <c r="NBY11" s="294"/>
      <c r="NBZ11" s="294"/>
      <c r="NCA11" s="294"/>
      <c r="NCB11" s="294"/>
      <c r="NCC11" s="294"/>
      <c r="NCD11" s="294"/>
      <c r="NCE11" s="294"/>
      <c r="NCF11" s="294"/>
      <c r="NCG11" s="294"/>
      <c r="NCH11" s="294"/>
      <c r="NCI11" s="294"/>
      <c r="NCJ11" s="294"/>
      <c r="NCK11" s="294"/>
      <c r="NCL11" s="294"/>
      <c r="NCM11" s="294"/>
      <c r="NCN11" s="294"/>
      <c r="NCO11" s="294"/>
      <c r="NCP11" s="294"/>
      <c r="NCQ11" s="294"/>
      <c r="NCR11" s="294"/>
      <c r="NCS11" s="294"/>
      <c r="NCT11" s="294"/>
      <c r="NCU11" s="294"/>
      <c r="NCV11" s="294"/>
      <c r="NCW11" s="294"/>
      <c r="NCX11" s="294"/>
      <c r="NCY11" s="294"/>
      <c r="NCZ11" s="294"/>
      <c r="NDA11" s="294"/>
      <c r="NDB11" s="294"/>
      <c r="NDC11" s="294"/>
      <c r="NDD11" s="294"/>
      <c r="NDE11" s="294"/>
      <c r="NDF11" s="294"/>
      <c r="NDG11" s="294"/>
      <c r="NDH11" s="294"/>
      <c r="NDI11" s="294"/>
      <c r="NDJ11" s="294"/>
      <c r="NDK11" s="294"/>
      <c r="NDL11" s="294"/>
      <c r="NDM11" s="294"/>
      <c r="NDN11" s="294"/>
      <c r="NDO11" s="294"/>
      <c r="NDP11" s="294"/>
      <c r="NDQ11" s="294"/>
      <c r="NDR11" s="294"/>
      <c r="NDS11" s="294"/>
      <c r="NDT11" s="294"/>
      <c r="NDU11" s="294"/>
      <c r="NDV11" s="294"/>
      <c r="NDW11" s="294"/>
      <c r="NDX11" s="294"/>
      <c r="NDY11" s="294"/>
      <c r="NDZ11" s="294"/>
      <c r="NEA11" s="294"/>
      <c r="NEB11" s="294"/>
      <c r="NEC11" s="294"/>
      <c r="NED11" s="294"/>
      <c r="NEE11" s="294"/>
      <c r="NEF11" s="294"/>
      <c r="NEG11" s="294"/>
      <c r="NEH11" s="294"/>
      <c r="NEI11" s="294"/>
      <c r="NEJ11" s="294"/>
      <c r="NEK11" s="294"/>
      <c r="NEL11" s="294"/>
      <c r="NEM11" s="294"/>
      <c r="NEN11" s="294"/>
      <c r="NEO11" s="294"/>
      <c r="NEP11" s="294"/>
      <c r="NEQ11" s="294"/>
      <c r="NER11" s="294"/>
      <c r="NES11" s="294"/>
      <c r="NET11" s="294"/>
      <c r="NEU11" s="294"/>
      <c r="NEV11" s="294"/>
      <c r="NEW11" s="294"/>
      <c r="NEX11" s="294"/>
      <c r="NEY11" s="294"/>
      <c r="NEZ11" s="294"/>
      <c r="NFA11" s="294"/>
      <c r="NFB11" s="294"/>
      <c r="NFC11" s="294"/>
      <c r="NFD11" s="294"/>
      <c r="NFE11" s="294"/>
      <c r="NFF11" s="294"/>
      <c r="NFG11" s="294"/>
      <c r="NFH11" s="294"/>
      <c r="NFI11" s="294"/>
      <c r="NFJ11" s="294"/>
      <c r="NFK11" s="294"/>
      <c r="NFL11" s="294"/>
      <c r="NFM11" s="294"/>
      <c r="NFN11" s="294"/>
      <c r="NFO11" s="294"/>
      <c r="NFP11" s="294"/>
      <c r="NFQ11" s="294"/>
      <c r="NFR11" s="294"/>
      <c r="NFS11" s="294"/>
      <c r="NFT11" s="294"/>
      <c r="NFU11" s="294"/>
      <c r="NFV11" s="294"/>
      <c r="NFW11" s="294"/>
      <c r="NFX11" s="294"/>
      <c r="NFY11" s="294"/>
      <c r="NFZ11" s="294"/>
      <c r="NGA11" s="294"/>
      <c r="NGB11" s="294"/>
      <c r="NGC11" s="294"/>
      <c r="NGD11" s="294"/>
      <c r="NGE11" s="294"/>
      <c r="NGF11" s="294"/>
      <c r="NGG11" s="294"/>
      <c r="NGH11" s="294"/>
      <c r="NGI11" s="294"/>
      <c r="NGJ11" s="294"/>
      <c r="NGK11" s="294"/>
      <c r="NGL11" s="294"/>
      <c r="NGM11" s="294"/>
      <c r="NGN11" s="294"/>
      <c r="NGO11" s="294"/>
      <c r="NGP11" s="294"/>
      <c r="NGQ11" s="294"/>
      <c r="NGR11" s="294"/>
      <c r="NGS11" s="294"/>
      <c r="NGT11" s="294"/>
      <c r="NGU11" s="294"/>
      <c r="NGV11" s="294"/>
      <c r="NGW11" s="294"/>
      <c r="NGX11" s="294"/>
      <c r="NGY11" s="294"/>
      <c r="NGZ11" s="294"/>
      <c r="NHA11" s="294"/>
      <c r="NHB11" s="294"/>
      <c r="NHC11" s="294"/>
      <c r="NHD11" s="294"/>
      <c r="NHE11" s="294"/>
      <c r="NHF11" s="294"/>
      <c r="NHG11" s="294"/>
      <c r="NHH11" s="294"/>
      <c r="NHI11" s="294"/>
      <c r="NHJ11" s="294"/>
      <c r="NHK11" s="294"/>
      <c r="NHL11" s="294"/>
      <c r="NHM11" s="294"/>
      <c r="NHN11" s="294"/>
      <c r="NHO11" s="294"/>
      <c r="NHP11" s="294"/>
      <c r="NHQ11" s="294"/>
      <c r="NHR11" s="294"/>
      <c r="NHS11" s="294"/>
      <c r="NHT11" s="294"/>
      <c r="NHU11" s="294"/>
      <c r="NHV11" s="294"/>
      <c r="NHW11" s="294"/>
      <c r="NHX11" s="294"/>
      <c r="NHY11" s="294"/>
      <c r="NHZ11" s="294"/>
      <c r="NIA11" s="294"/>
      <c r="NIB11" s="294"/>
      <c r="NIC11" s="294"/>
      <c r="NID11" s="294"/>
      <c r="NIE11" s="294"/>
      <c r="NIF11" s="294"/>
      <c r="NIG11" s="294"/>
      <c r="NIH11" s="294"/>
      <c r="NII11" s="294"/>
      <c r="NIJ11" s="294"/>
      <c r="NIK11" s="294"/>
      <c r="NIL11" s="294"/>
      <c r="NIM11" s="294"/>
      <c r="NIN11" s="294"/>
      <c r="NIO11" s="294"/>
      <c r="NIP11" s="294"/>
      <c r="NIQ11" s="294"/>
      <c r="NIR11" s="294"/>
      <c r="NIS11" s="294"/>
      <c r="NIT11" s="294"/>
      <c r="NIU11" s="294"/>
      <c r="NIV11" s="294"/>
      <c r="NIW11" s="294"/>
      <c r="NIX11" s="294"/>
      <c r="NIY11" s="294"/>
      <c r="NIZ11" s="294"/>
      <c r="NJA11" s="294"/>
      <c r="NJB11" s="294"/>
      <c r="NJC11" s="294"/>
      <c r="NJD11" s="294"/>
      <c r="NJE11" s="294"/>
      <c r="NJF11" s="294"/>
      <c r="NJG11" s="294"/>
      <c r="NJH11" s="294"/>
      <c r="NJI11" s="294"/>
      <c r="NJJ11" s="294"/>
      <c r="NJK11" s="294"/>
      <c r="NJL11" s="294"/>
      <c r="NJM11" s="294"/>
      <c r="NJN11" s="294"/>
      <c r="NJO11" s="294"/>
      <c r="NJP11" s="294"/>
      <c r="NJQ11" s="294"/>
      <c r="NJR11" s="294"/>
      <c r="NJS11" s="294"/>
      <c r="NJT11" s="294"/>
      <c r="NJU11" s="294"/>
      <c r="NJV11" s="294"/>
      <c r="NJW11" s="294"/>
      <c r="NJX11" s="294"/>
      <c r="NJY11" s="294"/>
      <c r="NJZ11" s="294"/>
      <c r="NKA11" s="294"/>
      <c r="NKB11" s="294"/>
      <c r="NKC11" s="294"/>
      <c r="NKD11" s="294"/>
      <c r="NKE11" s="294"/>
      <c r="NKF11" s="294"/>
      <c r="NKG11" s="294"/>
      <c r="NKH11" s="294"/>
      <c r="NKI11" s="294"/>
      <c r="NKJ11" s="294"/>
      <c r="NKK11" s="294"/>
      <c r="NKL11" s="294"/>
      <c r="NKM11" s="294"/>
      <c r="NKN11" s="294"/>
      <c r="NKO11" s="294"/>
      <c r="NKP11" s="294"/>
      <c r="NKQ11" s="294"/>
      <c r="NKR11" s="294"/>
      <c r="NKS11" s="294"/>
      <c r="NKT11" s="294"/>
      <c r="NKU11" s="294"/>
      <c r="NKV11" s="294"/>
      <c r="NKW11" s="294"/>
      <c r="NKX11" s="294"/>
      <c r="NKY11" s="294"/>
      <c r="NKZ11" s="294"/>
      <c r="NLA11" s="294"/>
      <c r="NLB11" s="294"/>
      <c r="NLC11" s="294"/>
      <c r="NLD11" s="294"/>
      <c r="NLE11" s="294"/>
      <c r="NLF11" s="294"/>
      <c r="NLG11" s="294"/>
      <c r="NLH11" s="294"/>
      <c r="NLI11" s="294"/>
      <c r="NLJ11" s="294"/>
      <c r="NLK11" s="294"/>
      <c r="NLL11" s="294"/>
      <c r="NLM11" s="294"/>
      <c r="NLN11" s="294"/>
      <c r="NLO11" s="294"/>
      <c r="NLP11" s="294"/>
      <c r="NLQ11" s="294"/>
      <c r="NLR11" s="294"/>
      <c r="NLS11" s="294"/>
      <c r="NLT11" s="294"/>
      <c r="NLU11" s="294"/>
      <c r="NLV11" s="294"/>
      <c r="NLW11" s="294"/>
      <c r="NLX11" s="294"/>
      <c r="NLY11" s="294"/>
      <c r="NLZ11" s="294"/>
      <c r="NMA11" s="294"/>
      <c r="NMB11" s="294"/>
      <c r="NMC11" s="294"/>
      <c r="NMD11" s="294"/>
      <c r="NME11" s="294"/>
      <c r="NMF11" s="294"/>
      <c r="NMG11" s="294"/>
      <c r="NMH11" s="294"/>
      <c r="NMI11" s="294"/>
      <c r="NMJ11" s="294"/>
      <c r="NMK11" s="294"/>
      <c r="NML11" s="294"/>
      <c r="NMM11" s="294"/>
      <c r="NMN11" s="294"/>
      <c r="NMO11" s="294"/>
      <c r="NMP11" s="294"/>
      <c r="NMQ11" s="294"/>
      <c r="NMR11" s="294"/>
      <c r="NMS11" s="294"/>
      <c r="NMT11" s="294"/>
      <c r="NMU11" s="294"/>
      <c r="NMV11" s="294"/>
      <c r="NMW11" s="294"/>
      <c r="NMX11" s="294"/>
      <c r="NMY11" s="294"/>
      <c r="NMZ11" s="294"/>
      <c r="NNA11" s="294"/>
      <c r="NNB11" s="294"/>
      <c r="NNC11" s="294"/>
      <c r="NND11" s="294"/>
      <c r="NNE11" s="294"/>
      <c r="NNF11" s="294"/>
      <c r="NNG11" s="294"/>
      <c r="NNH11" s="294"/>
      <c r="NNI11" s="294"/>
      <c r="NNJ11" s="294"/>
      <c r="NNK11" s="294"/>
      <c r="NNL11" s="294"/>
      <c r="NNM11" s="294"/>
      <c r="NNN11" s="294"/>
      <c r="NNO11" s="294"/>
      <c r="NNP11" s="294"/>
      <c r="NNQ11" s="294"/>
      <c r="NNR11" s="294"/>
      <c r="NNS11" s="294"/>
      <c r="NNT11" s="294"/>
      <c r="NNU11" s="294"/>
      <c r="NNV11" s="294"/>
      <c r="NNW11" s="294"/>
      <c r="NNX11" s="294"/>
      <c r="NNY11" s="294"/>
      <c r="NNZ11" s="294"/>
      <c r="NOA11" s="294"/>
      <c r="NOB11" s="294"/>
      <c r="NOC11" s="294"/>
      <c r="NOD11" s="294"/>
      <c r="NOE11" s="294"/>
      <c r="NOF11" s="294"/>
      <c r="NOG11" s="294"/>
      <c r="NOH11" s="294"/>
      <c r="NOI11" s="294"/>
      <c r="NOJ11" s="294"/>
      <c r="NOK11" s="294"/>
      <c r="NOL11" s="294"/>
      <c r="NOM11" s="294"/>
      <c r="NON11" s="294"/>
      <c r="NOO11" s="294"/>
      <c r="NOP11" s="294"/>
      <c r="NOQ11" s="294"/>
      <c r="NOR11" s="294"/>
      <c r="NOS11" s="294"/>
      <c r="NOT11" s="294"/>
      <c r="NOU11" s="294"/>
      <c r="NOV11" s="294"/>
      <c r="NOW11" s="294"/>
      <c r="NOX11" s="294"/>
      <c r="NOY11" s="294"/>
      <c r="NOZ11" s="294"/>
      <c r="NPA11" s="294"/>
      <c r="NPB11" s="294"/>
      <c r="NPC11" s="294"/>
      <c r="NPD11" s="294"/>
      <c r="NPE11" s="294"/>
      <c r="NPF11" s="294"/>
      <c r="NPG11" s="294"/>
      <c r="NPH11" s="294"/>
      <c r="NPI11" s="294"/>
      <c r="NPJ11" s="294"/>
      <c r="NPK11" s="294"/>
      <c r="NPL11" s="294"/>
      <c r="NPM11" s="294"/>
      <c r="NPN11" s="294"/>
      <c r="NPO11" s="294"/>
      <c r="NPP11" s="294"/>
      <c r="NPQ11" s="294"/>
      <c r="NPR11" s="294"/>
      <c r="NPS11" s="294"/>
      <c r="NPT11" s="294"/>
      <c r="NPU11" s="294"/>
      <c r="NPV11" s="294"/>
      <c r="NPW11" s="294"/>
      <c r="NPX11" s="294"/>
      <c r="NPY11" s="294"/>
      <c r="NPZ11" s="294"/>
      <c r="NQA11" s="294"/>
      <c r="NQB11" s="294"/>
      <c r="NQC11" s="294"/>
      <c r="NQD11" s="294"/>
      <c r="NQE11" s="294"/>
      <c r="NQF11" s="294"/>
      <c r="NQG11" s="294"/>
      <c r="NQH11" s="294"/>
      <c r="NQI11" s="294"/>
      <c r="NQJ11" s="294"/>
      <c r="NQK11" s="294"/>
      <c r="NQL11" s="294"/>
      <c r="NQM11" s="294"/>
      <c r="NQN11" s="294"/>
      <c r="NQO11" s="294"/>
      <c r="NQP11" s="294"/>
      <c r="NQQ11" s="294"/>
      <c r="NQR11" s="294"/>
      <c r="NQS11" s="294"/>
      <c r="NQT11" s="294"/>
      <c r="NQU11" s="294"/>
      <c r="NQV11" s="294"/>
      <c r="NQW11" s="294"/>
      <c r="NQX11" s="294"/>
      <c r="NQY11" s="294"/>
      <c r="NQZ11" s="294"/>
      <c r="NRA11" s="294"/>
      <c r="NRB11" s="294"/>
      <c r="NRC11" s="294"/>
      <c r="NRD11" s="294"/>
      <c r="NRE11" s="294"/>
      <c r="NRF11" s="294"/>
      <c r="NRG11" s="294"/>
      <c r="NRH11" s="294"/>
      <c r="NRI11" s="294"/>
      <c r="NRJ11" s="294"/>
      <c r="NRK11" s="294"/>
      <c r="NRL11" s="294"/>
      <c r="NRM11" s="294"/>
      <c r="NRN11" s="294"/>
      <c r="NRO11" s="294"/>
      <c r="NRP11" s="294"/>
      <c r="NRQ11" s="294"/>
      <c r="NRR11" s="294"/>
      <c r="NRS11" s="294"/>
      <c r="NRT11" s="294"/>
      <c r="NRU11" s="294"/>
      <c r="NRV11" s="294"/>
      <c r="NRW11" s="294"/>
      <c r="NRX11" s="294"/>
      <c r="NRY11" s="294"/>
      <c r="NRZ11" s="294"/>
      <c r="NSA11" s="294"/>
      <c r="NSB11" s="294"/>
      <c r="NSC11" s="294"/>
      <c r="NSD11" s="294"/>
      <c r="NSE11" s="294"/>
      <c r="NSF11" s="294"/>
      <c r="NSG11" s="294"/>
      <c r="NSH11" s="294"/>
      <c r="NSI11" s="294"/>
      <c r="NSJ11" s="294"/>
      <c r="NSK11" s="294"/>
      <c r="NSL11" s="294"/>
      <c r="NSM11" s="294"/>
      <c r="NSN11" s="294"/>
      <c r="NSO11" s="294"/>
      <c r="NSP11" s="294"/>
      <c r="NSQ11" s="294"/>
      <c r="NSR11" s="294"/>
      <c r="NSS11" s="294"/>
      <c r="NST11" s="294"/>
      <c r="NSU11" s="294"/>
      <c r="NSV11" s="294"/>
      <c r="NSW11" s="294"/>
      <c r="NSX11" s="294"/>
      <c r="NSY11" s="294"/>
      <c r="NSZ11" s="294"/>
      <c r="NTA11" s="294"/>
      <c r="NTB11" s="294"/>
      <c r="NTC11" s="294"/>
      <c r="NTD11" s="294"/>
      <c r="NTE11" s="294"/>
      <c r="NTF11" s="294"/>
      <c r="NTG11" s="294"/>
      <c r="NTH11" s="294"/>
      <c r="NTI11" s="294"/>
      <c r="NTJ11" s="294"/>
      <c r="NTK11" s="294"/>
      <c r="NTL11" s="294"/>
      <c r="NTM11" s="294"/>
      <c r="NTN11" s="294"/>
      <c r="NTO11" s="294"/>
      <c r="NTP11" s="294"/>
      <c r="NTQ11" s="294"/>
      <c r="NTR11" s="294"/>
      <c r="NTS11" s="294"/>
      <c r="NTT11" s="294"/>
      <c r="NTU11" s="294"/>
      <c r="NTV11" s="294"/>
      <c r="NTW11" s="294"/>
      <c r="NTX11" s="294"/>
      <c r="NTY11" s="294"/>
      <c r="NTZ11" s="294"/>
      <c r="NUA11" s="294"/>
      <c r="NUB11" s="294"/>
      <c r="NUC11" s="294"/>
      <c r="NUD11" s="294"/>
      <c r="NUE11" s="294"/>
      <c r="NUF11" s="294"/>
      <c r="NUG11" s="294"/>
      <c r="NUH11" s="294"/>
      <c r="NUI11" s="294"/>
      <c r="NUJ11" s="294"/>
      <c r="NUK11" s="294"/>
      <c r="NUL11" s="294"/>
      <c r="NUM11" s="294"/>
      <c r="NUN11" s="294"/>
      <c r="NUO11" s="294"/>
      <c r="NUP11" s="294"/>
      <c r="NUQ11" s="294"/>
      <c r="NUR11" s="294"/>
      <c r="NUS11" s="294"/>
      <c r="NUT11" s="294"/>
      <c r="NUU11" s="294"/>
      <c r="NUV11" s="294"/>
      <c r="NUW11" s="294"/>
      <c r="NUX11" s="294"/>
      <c r="NUY11" s="294"/>
      <c r="NUZ11" s="294"/>
      <c r="NVA11" s="294"/>
      <c r="NVB11" s="294"/>
      <c r="NVC11" s="294"/>
      <c r="NVD11" s="294"/>
      <c r="NVE11" s="294"/>
      <c r="NVF11" s="294"/>
      <c r="NVG11" s="294"/>
      <c r="NVH11" s="294"/>
      <c r="NVI11" s="294"/>
      <c r="NVJ11" s="294"/>
      <c r="NVK11" s="294"/>
      <c r="NVL11" s="294"/>
      <c r="NVM11" s="294"/>
      <c r="NVN11" s="294"/>
      <c r="NVO11" s="294"/>
      <c r="NVP11" s="294"/>
      <c r="NVQ11" s="294"/>
      <c r="NVR11" s="294"/>
      <c r="NVS11" s="294"/>
      <c r="NVT11" s="294"/>
      <c r="NVU11" s="294"/>
      <c r="NVV11" s="294"/>
      <c r="NVW11" s="294"/>
      <c r="NVX11" s="294"/>
      <c r="NVY11" s="294"/>
      <c r="NVZ11" s="294"/>
      <c r="NWA11" s="294"/>
      <c r="NWB11" s="294"/>
      <c r="NWC11" s="294"/>
      <c r="NWD11" s="294"/>
      <c r="NWE11" s="294"/>
      <c r="NWF11" s="294"/>
      <c r="NWG11" s="294"/>
      <c r="NWH11" s="294"/>
      <c r="NWI11" s="294"/>
      <c r="NWJ11" s="294"/>
      <c r="NWK11" s="294"/>
      <c r="NWL11" s="294"/>
      <c r="NWM11" s="294"/>
      <c r="NWN11" s="294"/>
      <c r="NWO11" s="294"/>
      <c r="NWP11" s="294"/>
      <c r="NWQ11" s="294"/>
      <c r="NWR11" s="294"/>
      <c r="NWS11" s="294"/>
      <c r="NWT11" s="294"/>
      <c r="NWU11" s="294"/>
      <c r="NWV11" s="294"/>
      <c r="NWW11" s="294"/>
      <c r="NWX11" s="294"/>
      <c r="NWY11" s="294"/>
      <c r="NWZ11" s="294"/>
      <c r="NXA11" s="294"/>
      <c r="NXB11" s="294"/>
      <c r="NXC11" s="294"/>
      <c r="NXD11" s="294"/>
      <c r="NXE11" s="294"/>
      <c r="NXF11" s="294"/>
      <c r="NXG11" s="294"/>
      <c r="NXH11" s="294"/>
      <c r="NXI11" s="294"/>
      <c r="NXJ11" s="294"/>
      <c r="NXK11" s="294"/>
      <c r="NXL11" s="294"/>
      <c r="NXM11" s="294"/>
      <c r="NXN11" s="294"/>
      <c r="NXO11" s="294"/>
      <c r="NXP11" s="294"/>
      <c r="NXQ11" s="294"/>
      <c r="NXR11" s="294"/>
      <c r="NXS11" s="294"/>
      <c r="NXT11" s="294"/>
      <c r="NXU11" s="294"/>
      <c r="NXV11" s="294"/>
      <c r="NXW11" s="294"/>
      <c r="NXX11" s="294"/>
      <c r="NXY11" s="294"/>
      <c r="NXZ11" s="294"/>
      <c r="NYA11" s="294"/>
      <c r="NYB11" s="294"/>
      <c r="NYC11" s="294"/>
      <c r="NYD11" s="294"/>
      <c r="NYE11" s="294"/>
      <c r="NYF11" s="294"/>
      <c r="NYG11" s="294"/>
      <c r="NYH11" s="294"/>
      <c r="NYI11" s="294"/>
      <c r="NYJ11" s="294"/>
      <c r="NYK11" s="294"/>
      <c r="NYL11" s="294"/>
      <c r="NYM11" s="294"/>
      <c r="NYN11" s="294"/>
      <c r="NYO11" s="294"/>
      <c r="NYP11" s="294"/>
      <c r="NYQ11" s="294"/>
      <c r="NYR11" s="294"/>
      <c r="NYS11" s="294"/>
      <c r="NYT11" s="294"/>
      <c r="NYU11" s="294"/>
      <c r="NYV11" s="294"/>
      <c r="NYW11" s="294"/>
      <c r="NYX11" s="294"/>
      <c r="NYY11" s="294"/>
      <c r="NYZ11" s="294"/>
      <c r="NZA11" s="294"/>
      <c r="NZB11" s="294"/>
      <c r="NZC11" s="294"/>
      <c r="NZD11" s="294"/>
      <c r="NZE11" s="294"/>
      <c r="NZF11" s="294"/>
      <c r="NZG11" s="294"/>
      <c r="NZH11" s="294"/>
      <c r="NZI11" s="294"/>
      <c r="NZJ11" s="294"/>
      <c r="NZK11" s="294"/>
      <c r="NZL11" s="294"/>
      <c r="NZM11" s="294"/>
      <c r="NZN11" s="294"/>
      <c r="NZO11" s="294"/>
      <c r="NZP11" s="294"/>
      <c r="NZQ11" s="294"/>
      <c r="NZR11" s="294"/>
      <c r="NZS11" s="294"/>
      <c r="NZT11" s="294"/>
      <c r="NZU11" s="294"/>
      <c r="NZV11" s="294"/>
      <c r="NZW11" s="294"/>
      <c r="NZX11" s="294"/>
      <c r="NZY11" s="294"/>
      <c r="NZZ11" s="294"/>
      <c r="OAA11" s="294"/>
      <c r="OAB11" s="294"/>
      <c r="OAC11" s="294"/>
      <c r="OAD11" s="294"/>
      <c r="OAE11" s="294"/>
      <c r="OAF11" s="294"/>
      <c r="OAG11" s="294"/>
      <c r="OAH11" s="294"/>
      <c r="OAI11" s="294"/>
      <c r="OAJ11" s="294"/>
      <c r="OAK11" s="294"/>
      <c r="OAL11" s="294"/>
      <c r="OAM11" s="294"/>
      <c r="OAN11" s="294"/>
      <c r="OAO11" s="294"/>
      <c r="OAP11" s="294"/>
      <c r="OAQ11" s="294"/>
      <c r="OAR11" s="294"/>
      <c r="OAS11" s="294"/>
      <c r="OAT11" s="294"/>
      <c r="OAU11" s="294"/>
      <c r="OAV11" s="294"/>
      <c r="OAW11" s="294"/>
      <c r="OAX11" s="294"/>
      <c r="OAY11" s="294"/>
      <c r="OAZ11" s="294"/>
      <c r="OBA11" s="294"/>
      <c r="OBB11" s="294"/>
      <c r="OBC11" s="294"/>
      <c r="OBD11" s="294"/>
      <c r="OBE11" s="294"/>
      <c r="OBF11" s="294"/>
      <c r="OBG11" s="294"/>
      <c r="OBH11" s="294"/>
      <c r="OBI11" s="294"/>
      <c r="OBJ11" s="294"/>
      <c r="OBK11" s="294"/>
      <c r="OBL11" s="294"/>
      <c r="OBM11" s="294"/>
      <c r="OBN11" s="294"/>
      <c r="OBO11" s="294"/>
      <c r="OBP11" s="294"/>
      <c r="OBQ11" s="294"/>
      <c r="OBR11" s="294"/>
      <c r="OBS11" s="294"/>
      <c r="OBT11" s="294"/>
      <c r="OBU11" s="294"/>
      <c r="OBV11" s="294"/>
      <c r="OBW11" s="294"/>
      <c r="OBX11" s="294"/>
      <c r="OBY11" s="294"/>
      <c r="OBZ11" s="294"/>
      <c r="OCA11" s="294"/>
      <c r="OCB11" s="294"/>
      <c r="OCC11" s="294"/>
      <c r="OCD11" s="294"/>
      <c r="OCE11" s="294"/>
      <c r="OCF11" s="294"/>
      <c r="OCG11" s="294"/>
      <c r="OCH11" s="294"/>
      <c r="OCI11" s="294"/>
      <c r="OCJ11" s="294"/>
      <c r="OCK11" s="294"/>
      <c r="OCL11" s="294"/>
      <c r="OCM11" s="294"/>
      <c r="OCN11" s="294"/>
      <c r="OCO11" s="294"/>
      <c r="OCP11" s="294"/>
      <c r="OCQ11" s="294"/>
      <c r="OCR11" s="294"/>
      <c r="OCS11" s="294"/>
      <c r="OCT11" s="294"/>
      <c r="OCU11" s="294"/>
      <c r="OCV11" s="294"/>
      <c r="OCW11" s="294"/>
      <c r="OCX11" s="294"/>
      <c r="OCY11" s="294"/>
      <c r="OCZ11" s="294"/>
      <c r="ODA11" s="294"/>
      <c r="ODB11" s="294"/>
      <c r="ODC11" s="294"/>
      <c r="ODD11" s="294"/>
      <c r="ODE11" s="294"/>
      <c r="ODF11" s="294"/>
      <c r="ODG11" s="294"/>
      <c r="ODH11" s="294"/>
      <c r="ODI11" s="294"/>
      <c r="ODJ11" s="294"/>
      <c r="ODK11" s="294"/>
      <c r="ODL11" s="294"/>
      <c r="ODM11" s="294"/>
      <c r="ODN11" s="294"/>
      <c r="ODO11" s="294"/>
      <c r="ODP11" s="294"/>
      <c r="ODQ11" s="294"/>
      <c r="ODR11" s="294"/>
      <c r="ODS11" s="294"/>
      <c r="ODT11" s="294"/>
      <c r="ODU11" s="294"/>
      <c r="ODV11" s="294"/>
      <c r="ODW11" s="294"/>
      <c r="ODX11" s="294"/>
      <c r="ODY11" s="294"/>
      <c r="ODZ11" s="294"/>
      <c r="OEA11" s="294"/>
      <c r="OEB11" s="294"/>
      <c r="OEC11" s="294"/>
      <c r="OED11" s="294"/>
      <c r="OEE11" s="294"/>
      <c r="OEF11" s="294"/>
      <c r="OEG11" s="294"/>
      <c r="OEH11" s="294"/>
      <c r="OEI11" s="294"/>
      <c r="OEJ11" s="294"/>
      <c r="OEK11" s="294"/>
      <c r="OEL11" s="294"/>
      <c r="OEM11" s="294"/>
      <c r="OEN11" s="294"/>
      <c r="OEO11" s="294"/>
      <c r="OEP11" s="294"/>
      <c r="OEQ11" s="294"/>
      <c r="OER11" s="294"/>
      <c r="OES11" s="294"/>
      <c r="OET11" s="294"/>
      <c r="OEU11" s="294"/>
      <c r="OEV11" s="294"/>
      <c r="OEW11" s="294"/>
      <c r="OEX11" s="294"/>
      <c r="OEY11" s="294"/>
      <c r="OEZ11" s="294"/>
      <c r="OFA11" s="294"/>
      <c r="OFB11" s="294"/>
      <c r="OFC11" s="294"/>
      <c r="OFD11" s="294"/>
      <c r="OFE11" s="294"/>
      <c r="OFF11" s="294"/>
      <c r="OFG11" s="294"/>
      <c r="OFH11" s="294"/>
      <c r="OFI11" s="294"/>
      <c r="OFJ11" s="294"/>
      <c r="OFK11" s="294"/>
      <c r="OFL11" s="294"/>
      <c r="OFM11" s="294"/>
      <c r="OFN11" s="294"/>
      <c r="OFO11" s="294"/>
      <c r="OFP11" s="294"/>
      <c r="OFQ11" s="294"/>
      <c r="OFR11" s="294"/>
      <c r="OFS11" s="294"/>
      <c r="OFT11" s="294"/>
      <c r="OFU11" s="294"/>
      <c r="OFV11" s="294"/>
      <c r="OFW11" s="294"/>
      <c r="OFX11" s="294"/>
      <c r="OFY11" s="294"/>
      <c r="OFZ11" s="294"/>
      <c r="OGA11" s="294"/>
      <c r="OGB11" s="294"/>
      <c r="OGC11" s="294"/>
      <c r="OGD11" s="294"/>
      <c r="OGE11" s="294"/>
      <c r="OGF11" s="294"/>
      <c r="OGG11" s="294"/>
      <c r="OGH11" s="294"/>
      <c r="OGI11" s="294"/>
      <c r="OGJ11" s="294"/>
      <c r="OGK11" s="294"/>
      <c r="OGL11" s="294"/>
      <c r="OGM11" s="294"/>
      <c r="OGN11" s="294"/>
      <c r="OGO11" s="294"/>
      <c r="OGP11" s="294"/>
      <c r="OGQ11" s="294"/>
      <c r="OGR11" s="294"/>
      <c r="OGS11" s="294"/>
      <c r="OGT11" s="294"/>
      <c r="OGU11" s="294"/>
      <c r="OGV11" s="294"/>
      <c r="OGW11" s="294"/>
      <c r="OGX11" s="294"/>
      <c r="OGY11" s="294"/>
      <c r="OGZ11" s="294"/>
      <c r="OHA11" s="294"/>
      <c r="OHB11" s="294"/>
      <c r="OHC11" s="294"/>
      <c r="OHD11" s="294"/>
      <c r="OHE11" s="294"/>
      <c r="OHF11" s="294"/>
      <c r="OHG11" s="294"/>
      <c r="OHH11" s="294"/>
      <c r="OHI11" s="294"/>
      <c r="OHJ11" s="294"/>
      <c r="OHK11" s="294"/>
      <c r="OHL11" s="294"/>
      <c r="OHM11" s="294"/>
      <c r="OHN11" s="294"/>
      <c r="OHO11" s="294"/>
      <c r="OHP11" s="294"/>
      <c r="OHQ11" s="294"/>
      <c r="OHR11" s="294"/>
      <c r="OHS11" s="294"/>
      <c r="OHT11" s="294"/>
      <c r="OHU11" s="294"/>
      <c r="OHV11" s="294"/>
      <c r="OHW11" s="294"/>
      <c r="OHX11" s="294"/>
      <c r="OHY11" s="294"/>
      <c r="OHZ11" s="294"/>
      <c r="OIA11" s="294"/>
      <c r="OIB11" s="294"/>
      <c r="OIC11" s="294"/>
      <c r="OID11" s="294"/>
      <c r="OIE11" s="294"/>
      <c r="OIF11" s="294"/>
      <c r="OIG11" s="294"/>
      <c r="OIH11" s="294"/>
      <c r="OII11" s="294"/>
      <c r="OIJ11" s="294"/>
      <c r="OIK11" s="294"/>
      <c r="OIL11" s="294"/>
      <c r="OIM11" s="294"/>
      <c r="OIN11" s="294"/>
      <c r="OIO11" s="294"/>
      <c r="OIP11" s="294"/>
      <c r="OIQ11" s="294"/>
      <c r="OIR11" s="294"/>
      <c r="OIS11" s="294"/>
      <c r="OIT11" s="294"/>
      <c r="OIU11" s="294"/>
      <c r="OIV11" s="294"/>
      <c r="OIW11" s="294"/>
      <c r="OIX11" s="294"/>
      <c r="OIY11" s="294"/>
      <c r="OIZ11" s="294"/>
      <c r="OJA11" s="294"/>
      <c r="OJB11" s="294"/>
      <c r="OJC11" s="294"/>
      <c r="OJD11" s="294"/>
      <c r="OJE11" s="294"/>
      <c r="OJF11" s="294"/>
      <c r="OJG11" s="294"/>
      <c r="OJH11" s="294"/>
      <c r="OJI11" s="294"/>
      <c r="OJJ11" s="294"/>
      <c r="OJK11" s="294"/>
      <c r="OJL11" s="294"/>
      <c r="OJM11" s="294"/>
      <c r="OJN11" s="294"/>
      <c r="OJO11" s="294"/>
      <c r="OJP11" s="294"/>
      <c r="OJQ11" s="294"/>
      <c r="OJR11" s="294"/>
      <c r="OJS11" s="294"/>
      <c r="OJT11" s="294"/>
      <c r="OJU11" s="294"/>
      <c r="OJV11" s="294"/>
      <c r="OJW11" s="294"/>
      <c r="OJX11" s="294"/>
      <c r="OJY11" s="294"/>
      <c r="OJZ11" s="294"/>
      <c r="OKA11" s="294"/>
      <c r="OKB11" s="294"/>
      <c r="OKC11" s="294"/>
      <c r="OKD11" s="294"/>
      <c r="OKE11" s="294"/>
      <c r="OKF11" s="294"/>
      <c r="OKG11" s="294"/>
      <c r="OKH11" s="294"/>
      <c r="OKI11" s="294"/>
      <c r="OKJ11" s="294"/>
      <c r="OKK11" s="294"/>
      <c r="OKL11" s="294"/>
      <c r="OKM11" s="294"/>
      <c r="OKN11" s="294"/>
      <c r="OKO11" s="294"/>
      <c r="OKP11" s="294"/>
      <c r="OKQ11" s="294"/>
      <c r="OKR11" s="294"/>
      <c r="OKS11" s="294"/>
      <c r="OKT11" s="294"/>
      <c r="OKU11" s="294"/>
      <c r="OKV11" s="294"/>
      <c r="OKW11" s="294"/>
      <c r="OKX11" s="294"/>
      <c r="OKY11" s="294"/>
      <c r="OKZ11" s="294"/>
      <c r="OLA11" s="294"/>
      <c r="OLB11" s="294"/>
      <c r="OLC11" s="294"/>
      <c r="OLD11" s="294"/>
      <c r="OLE11" s="294"/>
      <c r="OLF11" s="294"/>
      <c r="OLG11" s="294"/>
      <c r="OLH11" s="294"/>
      <c r="OLI11" s="294"/>
      <c r="OLJ11" s="294"/>
      <c r="OLK11" s="294"/>
      <c r="OLL11" s="294"/>
      <c r="OLM11" s="294"/>
      <c r="OLN11" s="294"/>
      <c r="OLO11" s="294"/>
      <c r="OLP11" s="294"/>
      <c r="OLQ11" s="294"/>
      <c r="OLR11" s="294"/>
      <c r="OLS11" s="294"/>
      <c r="OLT11" s="294"/>
      <c r="OLU11" s="294"/>
      <c r="OLV11" s="294"/>
      <c r="OLW11" s="294"/>
      <c r="OLX11" s="294"/>
      <c r="OLY11" s="294"/>
      <c r="OLZ11" s="294"/>
      <c r="OMA11" s="294"/>
      <c r="OMB11" s="294"/>
      <c r="OMC11" s="294"/>
      <c r="OMD11" s="294"/>
      <c r="OME11" s="294"/>
      <c r="OMF11" s="294"/>
      <c r="OMG11" s="294"/>
      <c r="OMH11" s="294"/>
      <c r="OMI11" s="294"/>
      <c r="OMJ11" s="294"/>
      <c r="OMK11" s="294"/>
      <c r="OML11" s="294"/>
      <c r="OMM11" s="294"/>
      <c r="OMN11" s="294"/>
      <c r="OMO11" s="294"/>
      <c r="OMP11" s="294"/>
      <c r="OMQ11" s="294"/>
      <c r="OMR11" s="294"/>
      <c r="OMS11" s="294"/>
      <c r="OMT11" s="294"/>
      <c r="OMU11" s="294"/>
      <c r="OMV11" s="294"/>
      <c r="OMW11" s="294"/>
      <c r="OMX11" s="294"/>
      <c r="OMY11" s="294"/>
      <c r="OMZ11" s="294"/>
      <c r="ONA11" s="294"/>
      <c r="ONB11" s="294"/>
      <c r="ONC11" s="294"/>
      <c r="OND11" s="294"/>
      <c r="ONE11" s="294"/>
      <c r="ONF11" s="294"/>
      <c r="ONG11" s="294"/>
      <c r="ONH11" s="294"/>
      <c r="ONI11" s="294"/>
      <c r="ONJ11" s="294"/>
      <c r="ONK11" s="294"/>
      <c r="ONL11" s="294"/>
      <c r="ONM11" s="294"/>
      <c r="ONN11" s="294"/>
      <c r="ONO11" s="294"/>
      <c r="ONP11" s="294"/>
      <c r="ONQ11" s="294"/>
      <c r="ONR11" s="294"/>
      <c r="ONS11" s="294"/>
      <c r="ONT11" s="294"/>
      <c r="ONU11" s="294"/>
      <c r="ONV11" s="294"/>
      <c r="ONW11" s="294"/>
      <c r="ONX11" s="294"/>
      <c r="ONY11" s="294"/>
      <c r="ONZ11" s="294"/>
      <c r="OOA11" s="294"/>
      <c r="OOB11" s="294"/>
      <c r="OOC11" s="294"/>
      <c r="OOD11" s="294"/>
      <c r="OOE11" s="294"/>
      <c r="OOF11" s="294"/>
      <c r="OOG11" s="294"/>
      <c r="OOH11" s="294"/>
      <c r="OOI11" s="294"/>
      <c r="OOJ11" s="294"/>
      <c r="OOK11" s="294"/>
      <c r="OOL11" s="294"/>
      <c r="OOM11" s="294"/>
      <c r="OON11" s="294"/>
      <c r="OOO11" s="294"/>
      <c r="OOP11" s="294"/>
      <c r="OOQ11" s="294"/>
      <c r="OOR11" s="294"/>
      <c r="OOS11" s="294"/>
      <c r="OOT11" s="294"/>
      <c r="OOU11" s="294"/>
      <c r="OOV11" s="294"/>
      <c r="OOW11" s="294"/>
      <c r="OOX11" s="294"/>
      <c r="OOY11" s="294"/>
      <c r="OOZ11" s="294"/>
      <c r="OPA11" s="294"/>
      <c r="OPB11" s="294"/>
      <c r="OPC11" s="294"/>
      <c r="OPD11" s="294"/>
      <c r="OPE11" s="294"/>
      <c r="OPF11" s="294"/>
      <c r="OPG11" s="294"/>
      <c r="OPH11" s="294"/>
      <c r="OPI11" s="294"/>
      <c r="OPJ11" s="294"/>
      <c r="OPK11" s="294"/>
      <c r="OPL11" s="294"/>
      <c r="OPM11" s="294"/>
      <c r="OPN11" s="294"/>
      <c r="OPO11" s="294"/>
      <c r="OPP11" s="294"/>
      <c r="OPQ11" s="294"/>
      <c r="OPR11" s="294"/>
      <c r="OPS11" s="294"/>
      <c r="OPT11" s="294"/>
      <c r="OPU11" s="294"/>
      <c r="OPV11" s="294"/>
      <c r="OPW11" s="294"/>
      <c r="OPX11" s="294"/>
      <c r="OPY11" s="294"/>
      <c r="OPZ11" s="294"/>
      <c r="OQA11" s="294"/>
      <c r="OQB11" s="294"/>
      <c r="OQC11" s="294"/>
      <c r="OQD11" s="294"/>
      <c r="OQE11" s="294"/>
      <c r="OQF11" s="294"/>
      <c r="OQG11" s="294"/>
      <c r="OQH11" s="294"/>
      <c r="OQI11" s="294"/>
      <c r="OQJ11" s="294"/>
      <c r="OQK11" s="294"/>
      <c r="OQL11" s="294"/>
      <c r="OQM11" s="294"/>
      <c r="OQN11" s="294"/>
      <c r="OQO11" s="294"/>
      <c r="OQP11" s="294"/>
      <c r="OQQ11" s="294"/>
      <c r="OQR11" s="294"/>
      <c r="OQS11" s="294"/>
      <c r="OQT11" s="294"/>
      <c r="OQU11" s="294"/>
      <c r="OQV11" s="294"/>
      <c r="OQW11" s="294"/>
      <c r="OQX11" s="294"/>
      <c r="OQY11" s="294"/>
      <c r="OQZ11" s="294"/>
      <c r="ORA11" s="294"/>
      <c r="ORB11" s="294"/>
      <c r="ORC11" s="294"/>
      <c r="ORD11" s="294"/>
      <c r="ORE11" s="294"/>
      <c r="ORF11" s="294"/>
      <c r="ORG11" s="294"/>
      <c r="ORH11" s="294"/>
      <c r="ORI11" s="294"/>
      <c r="ORJ11" s="294"/>
      <c r="ORK11" s="294"/>
      <c r="ORL11" s="294"/>
      <c r="ORM11" s="294"/>
      <c r="ORN11" s="294"/>
      <c r="ORO11" s="294"/>
      <c r="ORP11" s="294"/>
      <c r="ORQ11" s="294"/>
      <c r="ORR11" s="294"/>
      <c r="ORS11" s="294"/>
      <c r="ORT11" s="294"/>
      <c r="ORU11" s="294"/>
      <c r="ORV11" s="294"/>
      <c r="ORW11" s="294"/>
      <c r="ORX11" s="294"/>
      <c r="ORY11" s="294"/>
      <c r="ORZ11" s="294"/>
      <c r="OSA11" s="294"/>
      <c r="OSB11" s="294"/>
      <c r="OSC11" s="294"/>
      <c r="OSD11" s="294"/>
      <c r="OSE11" s="294"/>
      <c r="OSF11" s="294"/>
      <c r="OSG11" s="294"/>
      <c r="OSH11" s="294"/>
      <c r="OSI11" s="294"/>
      <c r="OSJ11" s="294"/>
      <c r="OSK11" s="294"/>
      <c r="OSL11" s="294"/>
      <c r="OSM11" s="294"/>
      <c r="OSN11" s="294"/>
      <c r="OSO11" s="294"/>
      <c r="OSP11" s="294"/>
      <c r="OSQ11" s="294"/>
      <c r="OSR11" s="294"/>
      <c r="OSS11" s="294"/>
      <c r="OST11" s="294"/>
      <c r="OSU11" s="294"/>
      <c r="OSV11" s="294"/>
      <c r="OSW11" s="294"/>
      <c r="OSX11" s="294"/>
      <c r="OSY11" s="294"/>
      <c r="OSZ11" s="294"/>
      <c r="OTA11" s="294"/>
      <c r="OTB11" s="294"/>
      <c r="OTC11" s="294"/>
      <c r="OTD11" s="294"/>
      <c r="OTE11" s="294"/>
      <c r="OTF11" s="294"/>
      <c r="OTG11" s="294"/>
      <c r="OTH11" s="294"/>
      <c r="OTI11" s="294"/>
      <c r="OTJ11" s="294"/>
      <c r="OTK11" s="294"/>
      <c r="OTL11" s="294"/>
      <c r="OTM11" s="294"/>
      <c r="OTN11" s="294"/>
      <c r="OTO11" s="294"/>
      <c r="OTP11" s="294"/>
      <c r="OTQ11" s="294"/>
      <c r="OTR11" s="294"/>
      <c r="OTS11" s="294"/>
      <c r="OTT11" s="294"/>
      <c r="OTU11" s="294"/>
      <c r="OTV11" s="294"/>
      <c r="OTW11" s="294"/>
      <c r="OTX11" s="294"/>
      <c r="OTY11" s="294"/>
      <c r="OTZ11" s="294"/>
      <c r="OUA11" s="294"/>
      <c r="OUB11" s="294"/>
      <c r="OUC11" s="294"/>
      <c r="OUD11" s="294"/>
      <c r="OUE11" s="294"/>
      <c r="OUF11" s="294"/>
      <c r="OUG11" s="294"/>
      <c r="OUH11" s="294"/>
      <c r="OUI11" s="294"/>
      <c r="OUJ11" s="294"/>
      <c r="OUK11" s="294"/>
      <c r="OUL11" s="294"/>
      <c r="OUM11" s="294"/>
      <c r="OUN11" s="294"/>
      <c r="OUO11" s="294"/>
      <c r="OUP11" s="294"/>
      <c r="OUQ11" s="294"/>
      <c r="OUR11" s="294"/>
      <c r="OUS11" s="294"/>
      <c r="OUT11" s="294"/>
      <c r="OUU11" s="294"/>
      <c r="OUV11" s="294"/>
      <c r="OUW11" s="294"/>
      <c r="OUX11" s="294"/>
      <c r="OUY11" s="294"/>
      <c r="OUZ11" s="294"/>
      <c r="OVA11" s="294"/>
      <c r="OVB11" s="294"/>
      <c r="OVC11" s="294"/>
      <c r="OVD11" s="294"/>
      <c r="OVE11" s="294"/>
      <c r="OVF11" s="294"/>
      <c r="OVG11" s="294"/>
      <c r="OVH11" s="294"/>
      <c r="OVI11" s="294"/>
      <c r="OVJ11" s="294"/>
      <c r="OVK11" s="294"/>
      <c r="OVL11" s="294"/>
      <c r="OVM11" s="294"/>
      <c r="OVN11" s="294"/>
      <c r="OVO11" s="294"/>
      <c r="OVP11" s="294"/>
      <c r="OVQ11" s="294"/>
      <c r="OVR11" s="294"/>
      <c r="OVS11" s="294"/>
      <c r="OVT11" s="294"/>
      <c r="OVU11" s="294"/>
      <c r="OVV11" s="294"/>
      <c r="OVW11" s="294"/>
      <c r="OVX11" s="294"/>
      <c r="OVY11" s="294"/>
      <c r="OVZ11" s="294"/>
      <c r="OWA11" s="294"/>
      <c r="OWB11" s="294"/>
      <c r="OWC11" s="294"/>
      <c r="OWD11" s="294"/>
      <c r="OWE11" s="294"/>
      <c r="OWF11" s="294"/>
      <c r="OWG11" s="294"/>
      <c r="OWH11" s="294"/>
      <c r="OWI11" s="294"/>
      <c r="OWJ11" s="294"/>
      <c r="OWK11" s="294"/>
      <c r="OWL11" s="294"/>
      <c r="OWM11" s="294"/>
      <c r="OWN11" s="294"/>
      <c r="OWO11" s="294"/>
      <c r="OWP11" s="294"/>
      <c r="OWQ11" s="294"/>
      <c r="OWR11" s="294"/>
      <c r="OWS11" s="294"/>
      <c r="OWT11" s="294"/>
      <c r="OWU11" s="294"/>
      <c r="OWV11" s="294"/>
      <c r="OWW11" s="294"/>
      <c r="OWX11" s="294"/>
      <c r="OWY11" s="294"/>
      <c r="OWZ11" s="294"/>
      <c r="OXA11" s="294"/>
      <c r="OXB11" s="294"/>
      <c r="OXC11" s="294"/>
      <c r="OXD11" s="294"/>
      <c r="OXE11" s="294"/>
      <c r="OXF11" s="294"/>
      <c r="OXG11" s="294"/>
      <c r="OXH11" s="294"/>
      <c r="OXI11" s="294"/>
      <c r="OXJ11" s="294"/>
      <c r="OXK11" s="294"/>
      <c r="OXL11" s="294"/>
      <c r="OXM11" s="294"/>
      <c r="OXN11" s="294"/>
      <c r="OXO11" s="294"/>
      <c r="OXP11" s="294"/>
      <c r="OXQ11" s="294"/>
      <c r="OXR11" s="294"/>
      <c r="OXS11" s="294"/>
      <c r="OXT11" s="294"/>
      <c r="OXU11" s="294"/>
      <c r="OXV11" s="294"/>
      <c r="OXW11" s="294"/>
      <c r="OXX11" s="294"/>
      <c r="OXY11" s="294"/>
      <c r="OXZ11" s="294"/>
      <c r="OYA11" s="294"/>
      <c r="OYB11" s="294"/>
      <c r="OYC11" s="294"/>
      <c r="OYD11" s="294"/>
      <c r="OYE11" s="294"/>
      <c r="OYF11" s="294"/>
      <c r="OYG11" s="294"/>
      <c r="OYH11" s="294"/>
      <c r="OYI11" s="294"/>
      <c r="OYJ11" s="294"/>
      <c r="OYK11" s="294"/>
      <c r="OYL11" s="294"/>
      <c r="OYM11" s="294"/>
      <c r="OYN11" s="294"/>
      <c r="OYO11" s="294"/>
      <c r="OYP11" s="294"/>
      <c r="OYQ11" s="294"/>
      <c r="OYR11" s="294"/>
      <c r="OYS11" s="294"/>
      <c r="OYT11" s="294"/>
      <c r="OYU11" s="294"/>
      <c r="OYV11" s="294"/>
      <c r="OYW11" s="294"/>
      <c r="OYX11" s="294"/>
      <c r="OYY11" s="294"/>
      <c r="OYZ11" s="294"/>
      <c r="OZA11" s="294"/>
      <c r="OZB11" s="294"/>
      <c r="OZC11" s="294"/>
      <c r="OZD11" s="294"/>
      <c r="OZE11" s="294"/>
      <c r="OZF11" s="294"/>
      <c r="OZG11" s="294"/>
      <c r="OZH11" s="294"/>
      <c r="OZI11" s="294"/>
      <c r="OZJ11" s="294"/>
      <c r="OZK11" s="294"/>
      <c r="OZL11" s="294"/>
      <c r="OZM11" s="294"/>
      <c r="OZN11" s="294"/>
      <c r="OZO11" s="294"/>
      <c r="OZP11" s="294"/>
      <c r="OZQ11" s="294"/>
      <c r="OZR11" s="294"/>
      <c r="OZS11" s="294"/>
      <c r="OZT11" s="294"/>
      <c r="OZU11" s="294"/>
      <c r="OZV11" s="294"/>
      <c r="OZW11" s="294"/>
      <c r="OZX11" s="294"/>
      <c r="OZY11" s="294"/>
      <c r="OZZ11" s="294"/>
      <c r="PAA11" s="294"/>
      <c r="PAB11" s="294"/>
      <c r="PAC11" s="294"/>
      <c r="PAD11" s="294"/>
      <c r="PAE11" s="294"/>
      <c r="PAF11" s="294"/>
      <c r="PAG11" s="294"/>
      <c r="PAH11" s="294"/>
      <c r="PAI11" s="294"/>
      <c r="PAJ11" s="294"/>
      <c r="PAK11" s="294"/>
      <c r="PAL11" s="294"/>
      <c r="PAM11" s="294"/>
      <c r="PAN11" s="294"/>
      <c r="PAO11" s="294"/>
      <c r="PAP11" s="294"/>
      <c r="PAQ11" s="294"/>
      <c r="PAR11" s="294"/>
      <c r="PAS11" s="294"/>
      <c r="PAT11" s="294"/>
      <c r="PAU11" s="294"/>
      <c r="PAV11" s="294"/>
      <c r="PAW11" s="294"/>
      <c r="PAX11" s="294"/>
      <c r="PAY11" s="294"/>
      <c r="PAZ11" s="294"/>
      <c r="PBA11" s="294"/>
      <c r="PBB11" s="294"/>
      <c r="PBC11" s="294"/>
      <c r="PBD11" s="294"/>
      <c r="PBE11" s="294"/>
      <c r="PBF11" s="294"/>
      <c r="PBG11" s="294"/>
      <c r="PBH11" s="294"/>
      <c r="PBI11" s="294"/>
      <c r="PBJ11" s="294"/>
      <c r="PBK11" s="294"/>
      <c r="PBL11" s="294"/>
      <c r="PBM11" s="294"/>
      <c r="PBN11" s="294"/>
      <c r="PBO11" s="294"/>
      <c r="PBP11" s="294"/>
      <c r="PBQ11" s="294"/>
      <c r="PBR11" s="294"/>
      <c r="PBS11" s="294"/>
      <c r="PBT11" s="294"/>
      <c r="PBU11" s="294"/>
      <c r="PBV11" s="294"/>
      <c r="PBW11" s="294"/>
      <c r="PBX11" s="294"/>
      <c r="PBY11" s="294"/>
      <c r="PBZ11" s="294"/>
      <c r="PCA11" s="294"/>
      <c r="PCB11" s="294"/>
      <c r="PCC11" s="294"/>
      <c r="PCD11" s="294"/>
      <c r="PCE11" s="294"/>
      <c r="PCF11" s="294"/>
      <c r="PCG11" s="294"/>
      <c r="PCH11" s="294"/>
      <c r="PCI11" s="294"/>
      <c r="PCJ11" s="294"/>
      <c r="PCK11" s="294"/>
      <c r="PCL11" s="294"/>
      <c r="PCM11" s="294"/>
      <c r="PCN11" s="294"/>
      <c r="PCO11" s="294"/>
      <c r="PCP11" s="294"/>
      <c r="PCQ11" s="294"/>
      <c r="PCR11" s="294"/>
      <c r="PCS11" s="294"/>
      <c r="PCT11" s="294"/>
      <c r="PCU11" s="294"/>
      <c r="PCV11" s="294"/>
      <c r="PCW11" s="294"/>
      <c r="PCX11" s="294"/>
      <c r="PCY11" s="294"/>
      <c r="PCZ11" s="294"/>
      <c r="PDA11" s="294"/>
      <c r="PDB11" s="294"/>
      <c r="PDC11" s="294"/>
      <c r="PDD11" s="294"/>
      <c r="PDE11" s="294"/>
      <c r="PDF11" s="294"/>
      <c r="PDG11" s="294"/>
      <c r="PDH11" s="294"/>
      <c r="PDI11" s="294"/>
      <c r="PDJ11" s="294"/>
      <c r="PDK11" s="294"/>
      <c r="PDL11" s="294"/>
      <c r="PDM11" s="294"/>
      <c r="PDN11" s="294"/>
      <c r="PDO11" s="294"/>
      <c r="PDP11" s="294"/>
      <c r="PDQ11" s="294"/>
      <c r="PDR11" s="294"/>
      <c r="PDS11" s="294"/>
      <c r="PDT11" s="294"/>
      <c r="PDU11" s="294"/>
      <c r="PDV11" s="294"/>
      <c r="PDW11" s="294"/>
      <c r="PDX11" s="294"/>
      <c r="PDY11" s="294"/>
      <c r="PDZ11" s="294"/>
      <c r="PEA11" s="294"/>
      <c r="PEB11" s="294"/>
      <c r="PEC11" s="294"/>
      <c r="PED11" s="294"/>
      <c r="PEE11" s="294"/>
      <c r="PEF11" s="294"/>
      <c r="PEG11" s="294"/>
      <c r="PEH11" s="294"/>
      <c r="PEI11" s="294"/>
      <c r="PEJ11" s="294"/>
      <c r="PEK11" s="294"/>
      <c r="PEL11" s="294"/>
      <c r="PEM11" s="294"/>
      <c r="PEN11" s="294"/>
      <c r="PEO11" s="294"/>
      <c r="PEP11" s="294"/>
      <c r="PEQ11" s="294"/>
      <c r="PER11" s="294"/>
      <c r="PES11" s="294"/>
      <c r="PET11" s="294"/>
      <c r="PEU11" s="294"/>
      <c r="PEV11" s="294"/>
      <c r="PEW11" s="294"/>
      <c r="PEX11" s="294"/>
      <c r="PEY11" s="294"/>
      <c r="PEZ11" s="294"/>
      <c r="PFA11" s="294"/>
      <c r="PFB11" s="294"/>
      <c r="PFC11" s="294"/>
      <c r="PFD11" s="294"/>
      <c r="PFE11" s="294"/>
      <c r="PFF11" s="294"/>
      <c r="PFG11" s="294"/>
      <c r="PFH11" s="294"/>
      <c r="PFI11" s="294"/>
      <c r="PFJ11" s="294"/>
      <c r="PFK11" s="294"/>
      <c r="PFL11" s="294"/>
      <c r="PFM11" s="294"/>
      <c r="PFN11" s="294"/>
      <c r="PFO11" s="294"/>
      <c r="PFP11" s="294"/>
      <c r="PFQ11" s="294"/>
      <c r="PFR11" s="294"/>
      <c r="PFS11" s="294"/>
      <c r="PFT11" s="294"/>
      <c r="PFU11" s="294"/>
      <c r="PFV11" s="294"/>
      <c r="PFW11" s="294"/>
      <c r="PFX11" s="294"/>
      <c r="PFY11" s="294"/>
      <c r="PFZ11" s="294"/>
      <c r="PGA11" s="294"/>
      <c r="PGB11" s="294"/>
      <c r="PGC11" s="294"/>
      <c r="PGD11" s="294"/>
      <c r="PGE11" s="294"/>
      <c r="PGF11" s="294"/>
      <c r="PGG11" s="294"/>
      <c r="PGH11" s="294"/>
      <c r="PGI11" s="294"/>
      <c r="PGJ11" s="294"/>
      <c r="PGK11" s="294"/>
      <c r="PGL11" s="294"/>
      <c r="PGM11" s="294"/>
      <c r="PGN11" s="294"/>
      <c r="PGO11" s="294"/>
      <c r="PGP11" s="294"/>
      <c r="PGQ11" s="294"/>
      <c r="PGR11" s="294"/>
      <c r="PGS11" s="294"/>
      <c r="PGT11" s="294"/>
      <c r="PGU11" s="294"/>
      <c r="PGV11" s="294"/>
      <c r="PGW11" s="294"/>
      <c r="PGX11" s="294"/>
      <c r="PGY11" s="294"/>
      <c r="PGZ11" s="294"/>
      <c r="PHA11" s="294"/>
      <c r="PHB11" s="294"/>
      <c r="PHC11" s="294"/>
      <c r="PHD11" s="294"/>
      <c r="PHE11" s="294"/>
      <c r="PHF11" s="294"/>
      <c r="PHG11" s="294"/>
      <c r="PHH11" s="294"/>
      <c r="PHI11" s="294"/>
      <c r="PHJ11" s="294"/>
      <c r="PHK11" s="294"/>
      <c r="PHL11" s="294"/>
      <c r="PHM11" s="294"/>
      <c r="PHN11" s="294"/>
      <c r="PHO11" s="294"/>
      <c r="PHP11" s="294"/>
      <c r="PHQ11" s="294"/>
      <c r="PHR11" s="294"/>
      <c r="PHS11" s="294"/>
      <c r="PHT11" s="294"/>
      <c r="PHU11" s="294"/>
      <c r="PHV11" s="294"/>
      <c r="PHW11" s="294"/>
      <c r="PHX11" s="294"/>
      <c r="PHY11" s="294"/>
      <c r="PHZ11" s="294"/>
      <c r="PIA11" s="294"/>
      <c r="PIB11" s="294"/>
      <c r="PIC11" s="294"/>
      <c r="PID11" s="294"/>
      <c r="PIE11" s="294"/>
      <c r="PIF11" s="294"/>
      <c r="PIG11" s="294"/>
      <c r="PIH11" s="294"/>
      <c r="PII11" s="294"/>
      <c r="PIJ11" s="294"/>
      <c r="PIK11" s="294"/>
      <c r="PIL11" s="294"/>
      <c r="PIM11" s="294"/>
      <c r="PIN11" s="294"/>
      <c r="PIO11" s="294"/>
      <c r="PIP11" s="294"/>
      <c r="PIQ11" s="294"/>
      <c r="PIR11" s="294"/>
      <c r="PIS11" s="294"/>
      <c r="PIT11" s="294"/>
      <c r="PIU11" s="294"/>
      <c r="PIV11" s="294"/>
      <c r="PIW11" s="294"/>
      <c r="PIX11" s="294"/>
      <c r="PIY11" s="294"/>
      <c r="PIZ11" s="294"/>
      <c r="PJA11" s="294"/>
      <c r="PJB11" s="294"/>
      <c r="PJC11" s="294"/>
      <c r="PJD11" s="294"/>
      <c r="PJE11" s="294"/>
      <c r="PJF11" s="294"/>
      <c r="PJG11" s="294"/>
      <c r="PJH11" s="294"/>
      <c r="PJI11" s="294"/>
      <c r="PJJ11" s="294"/>
      <c r="PJK11" s="294"/>
      <c r="PJL11" s="294"/>
      <c r="PJM11" s="294"/>
      <c r="PJN11" s="294"/>
      <c r="PJO11" s="294"/>
      <c r="PJP11" s="294"/>
      <c r="PJQ11" s="294"/>
      <c r="PJR11" s="294"/>
      <c r="PJS11" s="294"/>
      <c r="PJT11" s="294"/>
      <c r="PJU11" s="294"/>
      <c r="PJV11" s="294"/>
      <c r="PJW11" s="294"/>
      <c r="PJX11" s="294"/>
      <c r="PJY11" s="294"/>
      <c r="PJZ11" s="294"/>
      <c r="PKA11" s="294"/>
      <c r="PKB11" s="294"/>
      <c r="PKC11" s="294"/>
      <c r="PKD11" s="294"/>
      <c r="PKE11" s="294"/>
      <c r="PKF11" s="294"/>
      <c r="PKG11" s="294"/>
      <c r="PKH11" s="294"/>
      <c r="PKI11" s="294"/>
      <c r="PKJ11" s="294"/>
      <c r="PKK11" s="294"/>
      <c r="PKL11" s="294"/>
      <c r="PKM11" s="294"/>
      <c r="PKN11" s="294"/>
      <c r="PKO11" s="294"/>
      <c r="PKP11" s="294"/>
      <c r="PKQ11" s="294"/>
      <c r="PKR11" s="294"/>
      <c r="PKS11" s="294"/>
      <c r="PKT11" s="294"/>
      <c r="PKU11" s="294"/>
      <c r="PKV11" s="294"/>
      <c r="PKW11" s="294"/>
      <c r="PKX11" s="294"/>
      <c r="PKY11" s="294"/>
      <c r="PKZ11" s="294"/>
      <c r="PLA11" s="294"/>
      <c r="PLB11" s="294"/>
      <c r="PLC11" s="294"/>
      <c r="PLD11" s="294"/>
      <c r="PLE11" s="294"/>
      <c r="PLF11" s="294"/>
      <c r="PLG11" s="294"/>
      <c r="PLH11" s="294"/>
      <c r="PLI11" s="294"/>
      <c r="PLJ11" s="294"/>
      <c r="PLK11" s="294"/>
      <c r="PLL11" s="294"/>
      <c r="PLM11" s="294"/>
      <c r="PLN11" s="294"/>
      <c r="PLO11" s="294"/>
      <c r="PLP11" s="294"/>
      <c r="PLQ11" s="294"/>
      <c r="PLR11" s="294"/>
      <c r="PLS11" s="294"/>
      <c r="PLT11" s="294"/>
      <c r="PLU11" s="294"/>
      <c r="PLV11" s="294"/>
      <c r="PLW11" s="294"/>
      <c r="PLX11" s="294"/>
      <c r="PLY11" s="294"/>
      <c r="PLZ11" s="294"/>
      <c r="PMA11" s="294"/>
      <c r="PMB11" s="294"/>
      <c r="PMC11" s="294"/>
      <c r="PMD11" s="294"/>
      <c r="PME11" s="294"/>
      <c r="PMF11" s="294"/>
      <c r="PMG11" s="294"/>
      <c r="PMH11" s="294"/>
      <c r="PMI11" s="294"/>
      <c r="PMJ11" s="294"/>
      <c r="PMK11" s="294"/>
      <c r="PML11" s="294"/>
      <c r="PMM11" s="294"/>
      <c r="PMN11" s="294"/>
      <c r="PMO11" s="294"/>
      <c r="PMP11" s="294"/>
      <c r="PMQ11" s="294"/>
      <c r="PMR11" s="294"/>
      <c r="PMS11" s="294"/>
      <c r="PMT11" s="294"/>
      <c r="PMU11" s="294"/>
      <c r="PMV11" s="294"/>
      <c r="PMW11" s="294"/>
      <c r="PMX11" s="294"/>
      <c r="PMY11" s="294"/>
      <c r="PMZ11" s="294"/>
      <c r="PNA11" s="294"/>
      <c r="PNB11" s="294"/>
      <c r="PNC11" s="294"/>
      <c r="PND11" s="294"/>
      <c r="PNE11" s="294"/>
      <c r="PNF11" s="294"/>
      <c r="PNG11" s="294"/>
      <c r="PNH11" s="294"/>
      <c r="PNI11" s="294"/>
      <c r="PNJ11" s="294"/>
      <c r="PNK11" s="294"/>
      <c r="PNL11" s="294"/>
      <c r="PNM11" s="294"/>
      <c r="PNN11" s="294"/>
      <c r="PNO11" s="294"/>
      <c r="PNP11" s="294"/>
      <c r="PNQ11" s="294"/>
      <c r="PNR11" s="294"/>
      <c r="PNS11" s="294"/>
      <c r="PNT11" s="294"/>
      <c r="PNU11" s="294"/>
      <c r="PNV11" s="294"/>
      <c r="PNW11" s="294"/>
      <c r="PNX11" s="294"/>
      <c r="PNY11" s="294"/>
      <c r="PNZ11" s="294"/>
      <c r="POA11" s="294"/>
      <c r="POB11" s="294"/>
      <c r="POC11" s="294"/>
      <c r="POD11" s="294"/>
      <c r="POE11" s="294"/>
      <c r="POF11" s="294"/>
      <c r="POG11" s="294"/>
      <c r="POH11" s="294"/>
      <c r="POI11" s="294"/>
      <c r="POJ11" s="294"/>
      <c r="POK11" s="294"/>
      <c r="POL11" s="294"/>
      <c r="POM11" s="294"/>
      <c r="PON11" s="294"/>
      <c r="POO11" s="294"/>
      <c r="POP11" s="294"/>
      <c r="POQ11" s="294"/>
      <c r="POR11" s="294"/>
      <c r="POS11" s="294"/>
      <c r="POT11" s="294"/>
      <c r="POU11" s="294"/>
      <c r="POV11" s="294"/>
      <c r="POW11" s="294"/>
      <c r="POX11" s="294"/>
      <c r="POY11" s="294"/>
      <c r="POZ11" s="294"/>
      <c r="PPA11" s="294"/>
      <c r="PPB11" s="294"/>
      <c r="PPC11" s="294"/>
      <c r="PPD11" s="294"/>
      <c r="PPE11" s="294"/>
      <c r="PPF11" s="294"/>
      <c r="PPG11" s="294"/>
      <c r="PPH11" s="294"/>
      <c r="PPI11" s="294"/>
      <c r="PPJ11" s="294"/>
      <c r="PPK11" s="294"/>
      <c r="PPL11" s="294"/>
      <c r="PPM11" s="294"/>
      <c r="PPN11" s="294"/>
      <c r="PPO11" s="294"/>
      <c r="PPP11" s="294"/>
      <c r="PPQ11" s="294"/>
      <c r="PPR11" s="294"/>
      <c r="PPS11" s="294"/>
      <c r="PPT11" s="294"/>
      <c r="PPU11" s="294"/>
      <c r="PPV11" s="294"/>
      <c r="PPW11" s="294"/>
      <c r="PPX11" s="294"/>
      <c r="PPY11" s="294"/>
      <c r="PPZ11" s="294"/>
      <c r="PQA11" s="294"/>
      <c r="PQB11" s="294"/>
      <c r="PQC11" s="294"/>
      <c r="PQD11" s="294"/>
      <c r="PQE11" s="294"/>
      <c r="PQF11" s="294"/>
      <c r="PQG11" s="294"/>
      <c r="PQH11" s="294"/>
      <c r="PQI11" s="294"/>
      <c r="PQJ11" s="294"/>
      <c r="PQK11" s="294"/>
      <c r="PQL11" s="294"/>
      <c r="PQM11" s="294"/>
      <c r="PQN11" s="294"/>
      <c r="PQO11" s="294"/>
      <c r="PQP11" s="294"/>
      <c r="PQQ11" s="294"/>
      <c r="PQR11" s="294"/>
      <c r="PQS11" s="294"/>
      <c r="PQT11" s="294"/>
      <c r="PQU11" s="294"/>
      <c r="PQV11" s="294"/>
      <c r="PQW11" s="294"/>
      <c r="PQX11" s="294"/>
      <c r="PQY11" s="294"/>
      <c r="PQZ11" s="294"/>
      <c r="PRA11" s="294"/>
      <c r="PRB11" s="294"/>
      <c r="PRC11" s="294"/>
      <c r="PRD11" s="294"/>
      <c r="PRE11" s="294"/>
      <c r="PRF11" s="294"/>
      <c r="PRG11" s="294"/>
      <c r="PRH11" s="294"/>
      <c r="PRI11" s="294"/>
      <c r="PRJ11" s="294"/>
      <c r="PRK11" s="294"/>
      <c r="PRL11" s="294"/>
      <c r="PRM11" s="294"/>
      <c r="PRN11" s="294"/>
      <c r="PRO11" s="294"/>
      <c r="PRP11" s="294"/>
      <c r="PRQ11" s="294"/>
      <c r="PRR11" s="294"/>
      <c r="PRS11" s="294"/>
      <c r="PRT11" s="294"/>
      <c r="PRU11" s="294"/>
      <c r="PRV11" s="294"/>
      <c r="PRW11" s="294"/>
      <c r="PRX11" s="294"/>
      <c r="PRY11" s="294"/>
      <c r="PRZ11" s="294"/>
      <c r="PSA11" s="294"/>
      <c r="PSB11" s="294"/>
      <c r="PSC11" s="294"/>
      <c r="PSD11" s="294"/>
      <c r="PSE11" s="294"/>
      <c r="PSF11" s="294"/>
      <c r="PSG11" s="294"/>
      <c r="PSH11" s="294"/>
      <c r="PSI11" s="294"/>
      <c r="PSJ11" s="294"/>
      <c r="PSK11" s="294"/>
      <c r="PSL11" s="294"/>
      <c r="PSM11" s="294"/>
      <c r="PSN11" s="294"/>
      <c r="PSO11" s="294"/>
      <c r="PSP11" s="294"/>
      <c r="PSQ11" s="294"/>
      <c r="PSR11" s="294"/>
      <c r="PSS11" s="294"/>
      <c r="PST11" s="294"/>
      <c r="PSU11" s="294"/>
      <c r="PSV11" s="294"/>
      <c r="PSW11" s="294"/>
      <c r="PSX11" s="294"/>
      <c r="PSY11" s="294"/>
      <c r="PSZ11" s="294"/>
      <c r="PTA11" s="294"/>
      <c r="PTB11" s="294"/>
      <c r="PTC11" s="294"/>
      <c r="PTD11" s="294"/>
      <c r="PTE11" s="294"/>
      <c r="PTF11" s="294"/>
      <c r="PTG11" s="294"/>
      <c r="PTH11" s="294"/>
      <c r="PTI11" s="294"/>
      <c r="PTJ11" s="294"/>
      <c r="PTK11" s="294"/>
      <c r="PTL11" s="294"/>
      <c r="PTM11" s="294"/>
      <c r="PTN11" s="294"/>
      <c r="PTO11" s="294"/>
      <c r="PTP11" s="294"/>
      <c r="PTQ11" s="294"/>
      <c r="PTR11" s="294"/>
      <c r="PTS11" s="294"/>
      <c r="PTT11" s="294"/>
      <c r="PTU11" s="294"/>
      <c r="PTV11" s="294"/>
      <c r="PTW11" s="294"/>
      <c r="PTX11" s="294"/>
      <c r="PTY11" s="294"/>
      <c r="PTZ11" s="294"/>
      <c r="PUA11" s="294"/>
      <c r="PUB11" s="294"/>
      <c r="PUC11" s="294"/>
      <c r="PUD11" s="294"/>
      <c r="PUE11" s="294"/>
      <c r="PUF11" s="294"/>
      <c r="PUG11" s="294"/>
      <c r="PUH11" s="294"/>
      <c r="PUI11" s="294"/>
      <c r="PUJ11" s="294"/>
      <c r="PUK11" s="294"/>
      <c r="PUL11" s="294"/>
      <c r="PUM11" s="294"/>
      <c r="PUN11" s="294"/>
      <c r="PUO11" s="294"/>
      <c r="PUP11" s="294"/>
      <c r="PUQ11" s="294"/>
      <c r="PUR11" s="294"/>
      <c r="PUS11" s="294"/>
      <c r="PUT11" s="294"/>
      <c r="PUU11" s="294"/>
      <c r="PUV11" s="294"/>
      <c r="PUW11" s="294"/>
      <c r="PUX11" s="294"/>
      <c r="PUY11" s="294"/>
      <c r="PUZ11" s="294"/>
      <c r="PVA11" s="294"/>
      <c r="PVB11" s="294"/>
      <c r="PVC11" s="294"/>
      <c r="PVD11" s="294"/>
      <c r="PVE11" s="294"/>
      <c r="PVF11" s="294"/>
      <c r="PVG11" s="294"/>
      <c r="PVH11" s="294"/>
      <c r="PVI11" s="294"/>
      <c r="PVJ11" s="294"/>
      <c r="PVK11" s="294"/>
      <c r="PVL11" s="294"/>
      <c r="PVM11" s="294"/>
      <c r="PVN11" s="294"/>
      <c r="PVO11" s="294"/>
      <c r="PVP11" s="294"/>
      <c r="PVQ11" s="294"/>
      <c r="PVR11" s="294"/>
      <c r="PVS11" s="294"/>
      <c r="PVT11" s="294"/>
      <c r="PVU11" s="294"/>
      <c r="PVV11" s="294"/>
      <c r="PVW11" s="294"/>
      <c r="PVX11" s="294"/>
      <c r="PVY11" s="294"/>
      <c r="PVZ11" s="294"/>
      <c r="PWA11" s="294"/>
      <c r="PWB11" s="294"/>
      <c r="PWC11" s="294"/>
      <c r="PWD11" s="294"/>
      <c r="PWE11" s="294"/>
      <c r="PWF11" s="294"/>
      <c r="PWG11" s="294"/>
      <c r="PWH11" s="294"/>
      <c r="PWI11" s="294"/>
      <c r="PWJ11" s="294"/>
      <c r="PWK11" s="294"/>
      <c r="PWL11" s="294"/>
      <c r="PWM11" s="294"/>
      <c r="PWN11" s="294"/>
      <c r="PWO11" s="294"/>
      <c r="PWP11" s="294"/>
      <c r="PWQ11" s="294"/>
      <c r="PWR11" s="294"/>
      <c r="PWS11" s="294"/>
      <c r="PWT11" s="294"/>
      <c r="PWU11" s="294"/>
      <c r="PWV11" s="294"/>
      <c r="PWW11" s="294"/>
      <c r="PWX11" s="294"/>
      <c r="PWY11" s="294"/>
      <c r="PWZ11" s="294"/>
      <c r="PXA11" s="294"/>
      <c r="PXB11" s="294"/>
      <c r="PXC11" s="294"/>
      <c r="PXD11" s="294"/>
      <c r="PXE11" s="294"/>
      <c r="PXF11" s="294"/>
      <c r="PXG11" s="294"/>
      <c r="PXH11" s="294"/>
      <c r="PXI11" s="294"/>
      <c r="PXJ11" s="294"/>
      <c r="PXK11" s="294"/>
      <c r="PXL11" s="294"/>
      <c r="PXM11" s="294"/>
      <c r="PXN11" s="294"/>
      <c r="PXO11" s="294"/>
      <c r="PXP11" s="294"/>
      <c r="PXQ11" s="294"/>
      <c r="PXR11" s="294"/>
      <c r="PXS11" s="294"/>
      <c r="PXT11" s="294"/>
      <c r="PXU11" s="294"/>
      <c r="PXV11" s="294"/>
      <c r="PXW11" s="294"/>
      <c r="PXX11" s="294"/>
      <c r="PXY11" s="294"/>
      <c r="PXZ11" s="294"/>
      <c r="PYA11" s="294"/>
      <c r="PYB11" s="294"/>
      <c r="PYC11" s="294"/>
      <c r="PYD11" s="294"/>
      <c r="PYE11" s="294"/>
      <c r="PYF11" s="294"/>
      <c r="PYG11" s="294"/>
      <c r="PYH11" s="294"/>
      <c r="PYI11" s="294"/>
      <c r="PYJ11" s="294"/>
      <c r="PYK11" s="294"/>
      <c r="PYL11" s="294"/>
      <c r="PYM11" s="294"/>
      <c r="PYN11" s="294"/>
      <c r="PYO11" s="294"/>
      <c r="PYP11" s="294"/>
      <c r="PYQ11" s="294"/>
      <c r="PYR11" s="294"/>
      <c r="PYS11" s="294"/>
      <c r="PYT11" s="294"/>
      <c r="PYU11" s="294"/>
      <c r="PYV11" s="294"/>
      <c r="PYW11" s="294"/>
      <c r="PYX11" s="294"/>
      <c r="PYY11" s="294"/>
      <c r="PYZ11" s="294"/>
      <c r="PZA11" s="294"/>
      <c r="PZB11" s="294"/>
      <c r="PZC11" s="294"/>
      <c r="PZD11" s="294"/>
      <c r="PZE11" s="294"/>
      <c r="PZF11" s="294"/>
      <c r="PZG11" s="294"/>
      <c r="PZH11" s="294"/>
      <c r="PZI11" s="294"/>
      <c r="PZJ11" s="294"/>
      <c r="PZK11" s="294"/>
      <c r="PZL11" s="294"/>
      <c r="PZM11" s="294"/>
      <c r="PZN11" s="294"/>
      <c r="PZO11" s="294"/>
      <c r="PZP11" s="294"/>
      <c r="PZQ11" s="294"/>
      <c r="PZR11" s="294"/>
      <c r="PZS11" s="294"/>
      <c r="PZT11" s="294"/>
      <c r="PZU11" s="294"/>
      <c r="PZV11" s="294"/>
      <c r="PZW11" s="294"/>
      <c r="PZX11" s="294"/>
      <c r="PZY11" s="294"/>
      <c r="PZZ11" s="294"/>
      <c r="QAA11" s="294"/>
      <c r="QAB11" s="294"/>
      <c r="QAC11" s="294"/>
      <c r="QAD11" s="294"/>
      <c r="QAE11" s="294"/>
      <c r="QAF11" s="294"/>
      <c r="QAG11" s="294"/>
      <c r="QAH11" s="294"/>
      <c r="QAI11" s="294"/>
      <c r="QAJ11" s="294"/>
      <c r="QAK11" s="294"/>
      <c r="QAL11" s="294"/>
      <c r="QAM11" s="294"/>
      <c r="QAN11" s="294"/>
      <c r="QAO11" s="294"/>
      <c r="QAP11" s="294"/>
      <c r="QAQ11" s="294"/>
      <c r="QAR11" s="294"/>
      <c r="QAS11" s="294"/>
      <c r="QAT11" s="294"/>
      <c r="QAU11" s="294"/>
      <c r="QAV11" s="294"/>
      <c r="QAW11" s="294"/>
      <c r="QAX11" s="294"/>
      <c r="QAY11" s="294"/>
      <c r="QAZ11" s="294"/>
      <c r="QBA11" s="294"/>
      <c r="QBB11" s="294"/>
      <c r="QBC11" s="294"/>
      <c r="QBD11" s="294"/>
      <c r="QBE11" s="294"/>
      <c r="QBF11" s="294"/>
      <c r="QBG11" s="294"/>
      <c r="QBH11" s="294"/>
      <c r="QBI11" s="294"/>
      <c r="QBJ11" s="294"/>
      <c r="QBK11" s="294"/>
      <c r="QBL11" s="294"/>
      <c r="QBM11" s="294"/>
      <c r="QBN11" s="294"/>
      <c r="QBO11" s="294"/>
      <c r="QBP11" s="294"/>
      <c r="QBQ11" s="294"/>
      <c r="QBR11" s="294"/>
      <c r="QBS11" s="294"/>
      <c r="QBT11" s="294"/>
      <c r="QBU11" s="294"/>
      <c r="QBV11" s="294"/>
      <c r="QBW11" s="294"/>
      <c r="QBX11" s="294"/>
      <c r="QBY11" s="294"/>
      <c r="QBZ11" s="294"/>
      <c r="QCA11" s="294"/>
      <c r="QCB11" s="294"/>
      <c r="QCC11" s="294"/>
      <c r="QCD11" s="294"/>
      <c r="QCE11" s="294"/>
      <c r="QCF11" s="294"/>
      <c r="QCG11" s="294"/>
      <c r="QCH11" s="294"/>
      <c r="QCI11" s="294"/>
      <c r="QCJ11" s="294"/>
      <c r="QCK11" s="294"/>
      <c r="QCL11" s="294"/>
      <c r="QCM11" s="294"/>
      <c r="QCN11" s="294"/>
      <c r="QCO11" s="294"/>
      <c r="QCP11" s="294"/>
      <c r="QCQ11" s="294"/>
      <c r="QCR11" s="294"/>
      <c r="QCS11" s="294"/>
      <c r="QCT11" s="294"/>
      <c r="QCU11" s="294"/>
      <c r="QCV11" s="294"/>
      <c r="QCW11" s="294"/>
      <c r="QCX11" s="294"/>
      <c r="QCY11" s="294"/>
      <c r="QCZ11" s="294"/>
      <c r="QDA11" s="294"/>
      <c r="QDB11" s="294"/>
      <c r="QDC11" s="294"/>
      <c r="QDD11" s="294"/>
      <c r="QDE11" s="294"/>
      <c r="QDF11" s="294"/>
      <c r="QDG11" s="294"/>
      <c r="QDH11" s="294"/>
      <c r="QDI11" s="294"/>
      <c r="QDJ11" s="294"/>
      <c r="QDK11" s="294"/>
      <c r="QDL11" s="294"/>
      <c r="QDM11" s="294"/>
      <c r="QDN11" s="294"/>
      <c r="QDO11" s="294"/>
      <c r="QDP11" s="294"/>
      <c r="QDQ11" s="294"/>
      <c r="QDR11" s="294"/>
      <c r="QDS11" s="294"/>
      <c r="QDT11" s="294"/>
      <c r="QDU11" s="294"/>
      <c r="QDV11" s="294"/>
      <c r="QDW11" s="294"/>
      <c r="QDX11" s="294"/>
      <c r="QDY11" s="294"/>
      <c r="QDZ11" s="294"/>
      <c r="QEA11" s="294"/>
      <c r="QEB11" s="294"/>
      <c r="QEC11" s="294"/>
      <c r="QED11" s="294"/>
      <c r="QEE11" s="294"/>
      <c r="QEF11" s="294"/>
      <c r="QEG11" s="294"/>
      <c r="QEH11" s="294"/>
      <c r="QEI11" s="294"/>
      <c r="QEJ11" s="294"/>
      <c r="QEK11" s="294"/>
      <c r="QEL11" s="294"/>
      <c r="QEM11" s="294"/>
      <c r="QEN11" s="294"/>
      <c r="QEO11" s="294"/>
      <c r="QEP11" s="294"/>
      <c r="QEQ11" s="294"/>
      <c r="QER11" s="294"/>
      <c r="QES11" s="294"/>
      <c r="QET11" s="294"/>
      <c r="QEU11" s="294"/>
      <c r="QEV11" s="294"/>
      <c r="QEW11" s="294"/>
      <c r="QEX11" s="294"/>
      <c r="QEY11" s="294"/>
      <c r="QEZ11" s="294"/>
      <c r="QFA11" s="294"/>
      <c r="QFB11" s="294"/>
      <c r="QFC11" s="294"/>
      <c r="QFD11" s="294"/>
      <c r="QFE11" s="294"/>
      <c r="QFF11" s="294"/>
      <c r="QFG11" s="294"/>
      <c r="QFH11" s="294"/>
      <c r="QFI11" s="294"/>
      <c r="QFJ11" s="294"/>
      <c r="QFK11" s="294"/>
      <c r="QFL11" s="294"/>
      <c r="QFM11" s="294"/>
      <c r="QFN11" s="294"/>
      <c r="QFO11" s="294"/>
      <c r="QFP11" s="294"/>
      <c r="QFQ11" s="294"/>
      <c r="QFR11" s="294"/>
      <c r="QFS11" s="294"/>
      <c r="QFT11" s="294"/>
      <c r="QFU11" s="294"/>
      <c r="QFV11" s="294"/>
      <c r="QFW11" s="294"/>
      <c r="QFX11" s="294"/>
      <c r="QFY11" s="294"/>
      <c r="QFZ11" s="294"/>
      <c r="QGA11" s="294"/>
      <c r="QGB11" s="294"/>
      <c r="QGC11" s="294"/>
      <c r="QGD11" s="294"/>
      <c r="QGE11" s="294"/>
      <c r="QGF11" s="294"/>
      <c r="QGG11" s="294"/>
      <c r="QGH11" s="294"/>
      <c r="QGI11" s="294"/>
      <c r="QGJ11" s="294"/>
      <c r="QGK11" s="294"/>
      <c r="QGL11" s="294"/>
      <c r="QGM11" s="294"/>
      <c r="QGN11" s="294"/>
      <c r="QGO11" s="294"/>
      <c r="QGP11" s="294"/>
      <c r="QGQ11" s="294"/>
      <c r="QGR11" s="294"/>
      <c r="QGS11" s="294"/>
      <c r="QGT11" s="294"/>
      <c r="QGU11" s="294"/>
      <c r="QGV11" s="294"/>
      <c r="QGW11" s="294"/>
      <c r="QGX11" s="294"/>
      <c r="QGY11" s="294"/>
      <c r="QGZ11" s="294"/>
      <c r="QHA11" s="294"/>
      <c r="QHB11" s="294"/>
      <c r="QHC11" s="294"/>
      <c r="QHD11" s="294"/>
      <c r="QHE11" s="294"/>
      <c r="QHF11" s="294"/>
      <c r="QHG11" s="294"/>
      <c r="QHH11" s="294"/>
      <c r="QHI11" s="294"/>
      <c r="QHJ11" s="294"/>
      <c r="QHK11" s="294"/>
      <c r="QHL11" s="294"/>
      <c r="QHM11" s="294"/>
      <c r="QHN11" s="294"/>
      <c r="QHO11" s="294"/>
      <c r="QHP11" s="294"/>
      <c r="QHQ11" s="294"/>
      <c r="QHR11" s="294"/>
      <c r="QHS11" s="294"/>
      <c r="QHT11" s="294"/>
      <c r="QHU11" s="294"/>
      <c r="QHV11" s="294"/>
      <c r="QHW11" s="294"/>
      <c r="QHX11" s="294"/>
      <c r="QHY11" s="294"/>
      <c r="QHZ11" s="294"/>
      <c r="QIA11" s="294"/>
      <c r="QIB11" s="294"/>
      <c r="QIC11" s="294"/>
      <c r="QID11" s="294"/>
      <c r="QIE11" s="294"/>
      <c r="QIF11" s="294"/>
      <c r="QIG11" s="294"/>
      <c r="QIH11" s="294"/>
      <c r="QII11" s="294"/>
      <c r="QIJ11" s="294"/>
      <c r="QIK11" s="294"/>
      <c r="QIL11" s="294"/>
      <c r="QIM11" s="294"/>
      <c r="QIN11" s="294"/>
      <c r="QIO11" s="294"/>
      <c r="QIP11" s="294"/>
      <c r="QIQ11" s="294"/>
      <c r="QIR11" s="294"/>
      <c r="QIS11" s="294"/>
      <c r="QIT11" s="294"/>
      <c r="QIU11" s="294"/>
      <c r="QIV11" s="294"/>
      <c r="QIW11" s="294"/>
      <c r="QIX11" s="294"/>
      <c r="QIY11" s="294"/>
      <c r="QIZ11" s="294"/>
      <c r="QJA11" s="294"/>
      <c r="QJB11" s="294"/>
      <c r="QJC11" s="294"/>
      <c r="QJD11" s="294"/>
      <c r="QJE11" s="294"/>
      <c r="QJF11" s="294"/>
      <c r="QJG11" s="294"/>
      <c r="QJH11" s="294"/>
      <c r="QJI11" s="294"/>
      <c r="QJJ11" s="294"/>
      <c r="QJK11" s="294"/>
      <c r="QJL11" s="294"/>
      <c r="QJM11" s="294"/>
      <c r="QJN11" s="294"/>
      <c r="QJO11" s="294"/>
      <c r="QJP11" s="294"/>
      <c r="QJQ11" s="294"/>
      <c r="QJR11" s="294"/>
      <c r="QJS11" s="294"/>
      <c r="QJT11" s="294"/>
      <c r="QJU11" s="294"/>
      <c r="QJV11" s="294"/>
      <c r="QJW11" s="294"/>
      <c r="QJX11" s="294"/>
      <c r="QJY11" s="294"/>
      <c r="QJZ11" s="294"/>
      <c r="QKA11" s="294"/>
      <c r="QKB11" s="294"/>
      <c r="QKC11" s="294"/>
      <c r="QKD11" s="294"/>
      <c r="QKE11" s="294"/>
      <c r="QKF11" s="294"/>
      <c r="QKG11" s="294"/>
      <c r="QKH11" s="294"/>
      <c r="QKI11" s="294"/>
      <c r="QKJ11" s="294"/>
      <c r="QKK11" s="294"/>
      <c r="QKL11" s="294"/>
      <c r="QKM11" s="294"/>
      <c r="QKN11" s="294"/>
      <c r="QKO11" s="294"/>
      <c r="QKP11" s="294"/>
      <c r="QKQ11" s="294"/>
      <c r="QKR11" s="294"/>
      <c r="QKS11" s="294"/>
      <c r="QKT11" s="294"/>
      <c r="QKU11" s="294"/>
      <c r="QKV11" s="294"/>
      <c r="QKW11" s="294"/>
      <c r="QKX11" s="294"/>
      <c r="QKY11" s="294"/>
      <c r="QKZ11" s="294"/>
      <c r="QLA11" s="294"/>
      <c r="QLB11" s="294"/>
      <c r="QLC11" s="294"/>
      <c r="QLD11" s="294"/>
      <c r="QLE11" s="294"/>
      <c r="QLF11" s="294"/>
      <c r="QLG11" s="294"/>
      <c r="QLH11" s="294"/>
      <c r="QLI11" s="294"/>
      <c r="QLJ11" s="294"/>
      <c r="QLK11" s="294"/>
      <c r="QLL11" s="294"/>
      <c r="QLM11" s="294"/>
      <c r="QLN11" s="294"/>
      <c r="QLO11" s="294"/>
      <c r="QLP11" s="294"/>
      <c r="QLQ11" s="294"/>
      <c r="QLR11" s="294"/>
      <c r="QLS11" s="294"/>
      <c r="QLT11" s="294"/>
      <c r="QLU11" s="294"/>
      <c r="QLV11" s="294"/>
      <c r="QLW11" s="294"/>
      <c r="QLX11" s="294"/>
      <c r="QLY11" s="294"/>
      <c r="QLZ11" s="294"/>
      <c r="QMA11" s="294"/>
      <c r="QMB11" s="294"/>
      <c r="QMC11" s="294"/>
      <c r="QMD11" s="294"/>
      <c r="QME11" s="294"/>
      <c r="QMF11" s="294"/>
      <c r="QMG11" s="294"/>
      <c r="QMH11" s="294"/>
      <c r="QMI11" s="294"/>
      <c r="QMJ11" s="294"/>
      <c r="QMK11" s="294"/>
      <c r="QML11" s="294"/>
      <c r="QMM11" s="294"/>
      <c r="QMN11" s="294"/>
      <c r="QMO11" s="294"/>
      <c r="QMP11" s="294"/>
      <c r="QMQ11" s="294"/>
      <c r="QMR11" s="294"/>
      <c r="QMS11" s="294"/>
      <c r="QMT11" s="294"/>
      <c r="QMU11" s="294"/>
      <c r="QMV11" s="294"/>
      <c r="QMW11" s="294"/>
      <c r="QMX11" s="294"/>
      <c r="QMY11" s="294"/>
      <c r="QMZ11" s="294"/>
      <c r="QNA11" s="294"/>
      <c r="QNB11" s="294"/>
      <c r="QNC11" s="294"/>
      <c r="QND11" s="294"/>
      <c r="QNE11" s="294"/>
      <c r="QNF11" s="294"/>
      <c r="QNG11" s="294"/>
      <c r="QNH11" s="294"/>
      <c r="QNI11" s="294"/>
      <c r="QNJ11" s="294"/>
      <c r="QNK11" s="294"/>
      <c r="QNL11" s="294"/>
      <c r="QNM11" s="294"/>
      <c r="QNN11" s="294"/>
      <c r="QNO11" s="294"/>
      <c r="QNP11" s="294"/>
      <c r="QNQ11" s="294"/>
      <c r="QNR11" s="294"/>
      <c r="QNS11" s="294"/>
      <c r="QNT11" s="294"/>
      <c r="QNU11" s="294"/>
      <c r="QNV11" s="294"/>
      <c r="QNW11" s="294"/>
      <c r="QNX11" s="294"/>
      <c r="QNY11" s="294"/>
      <c r="QNZ11" s="294"/>
      <c r="QOA11" s="294"/>
      <c r="QOB11" s="294"/>
      <c r="QOC11" s="294"/>
      <c r="QOD11" s="294"/>
      <c r="QOE11" s="294"/>
      <c r="QOF11" s="294"/>
      <c r="QOG11" s="294"/>
      <c r="QOH11" s="294"/>
      <c r="QOI11" s="294"/>
      <c r="QOJ11" s="294"/>
      <c r="QOK11" s="294"/>
      <c r="QOL11" s="294"/>
      <c r="QOM11" s="294"/>
      <c r="QON11" s="294"/>
      <c r="QOO11" s="294"/>
      <c r="QOP11" s="294"/>
      <c r="QOQ11" s="294"/>
      <c r="QOR11" s="294"/>
      <c r="QOS11" s="294"/>
      <c r="QOT11" s="294"/>
      <c r="QOU11" s="294"/>
      <c r="QOV11" s="294"/>
      <c r="QOW11" s="294"/>
      <c r="QOX11" s="294"/>
      <c r="QOY11" s="294"/>
      <c r="QOZ11" s="294"/>
      <c r="QPA11" s="294"/>
      <c r="QPB11" s="294"/>
      <c r="QPC11" s="294"/>
      <c r="QPD11" s="294"/>
      <c r="QPE11" s="294"/>
      <c r="QPF11" s="294"/>
      <c r="QPG11" s="294"/>
      <c r="QPH11" s="294"/>
      <c r="QPI11" s="294"/>
      <c r="QPJ11" s="294"/>
      <c r="QPK11" s="294"/>
      <c r="QPL11" s="294"/>
      <c r="QPM11" s="294"/>
      <c r="QPN11" s="294"/>
      <c r="QPO11" s="294"/>
      <c r="QPP11" s="294"/>
      <c r="QPQ11" s="294"/>
      <c r="QPR11" s="294"/>
      <c r="QPS11" s="294"/>
      <c r="QPT11" s="294"/>
      <c r="QPU11" s="294"/>
      <c r="QPV11" s="294"/>
      <c r="QPW11" s="294"/>
      <c r="QPX11" s="294"/>
      <c r="QPY11" s="294"/>
      <c r="QPZ11" s="294"/>
      <c r="QQA11" s="294"/>
      <c r="QQB11" s="294"/>
      <c r="QQC11" s="294"/>
      <c r="QQD11" s="294"/>
      <c r="QQE11" s="294"/>
      <c r="QQF11" s="294"/>
      <c r="QQG11" s="294"/>
      <c r="QQH11" s="294"/>
      <c r="QQI11" s="294"/>
      <c r="QQJ11" s="294"/>
      <c r="QQK11" s="294"/>
      <c r="QQL11" s="294"/>
      <c r="QQM11" s="294"/>
      <c r="QQN11" s="294"/>
      <c r="QQO11" s="294"/>
      <c r="QQP11" s="294"/>
      <c r="QQQ11" s="294"/>
      <c r="QQR11" s="294"/>
      <c r="QQS11" s="294"/>
      <c r="QQT11" s="294"/>
      <c r="QQU11" s="294"/>
      <c r="QQV11" s="294"/>
      <c r="QQW11" s="294"/>
      <c r="QQX11" s="294"/>
      <c r="QQY11" s="294"/>
      <c r="QQZ11" s="294"/>
      <c r="QRA11" s="294"/>
      <c r="QRB11" s="294"/>
      <c r="QRC11" s="294"/>
      <c r="QRD11" s="294"/>
      <c r="QRE11" s="294"/>
      <c r="QRF11" s="294"/>
      <c r="QRG11" s="294"/>
      <c r="QRH11" s="294"/>
      <c r="QRI11" s="294"/>
      <c r="QRJ11" s="294"/>
      <c r="QRK11" s="294"/>
      <c r="QRL11" s="294"/>
      <c r="QRM11" s="294"/>
      <c r="QRN11" s="294"/>
      <c r="QRO11" s="294"/>
      <c r="QRP11" s="294"/>
      <c r="QRQ11" s="294"/>
      <c r="QRR11" s="294"/>
      <c r="QRS11" s="294"/>
      <c r="QRT11" s="294"/>
      <c r="QRU11" s="294"/>
      <c r="QRV11" s="294"/>
      <c r="QRW11" s="294"/>
      <c r="QRX11" s="294"/>
      <c r="QRY11" s="294"/>
      <c r="QRZ11" s="294"/>
      <c r="QSA11" s="294"/>
      <c r="QSB11" s="294"/>
      <c r="QSC11" s="294"/>
      <c r="QSD11" s="294"/>
      <c r="QSE11" s="294"/>
      <c r="QSF11" s="294"/>
      <c r="QSG11" s="294"/>
      <c r="QSH11" s="294"/>
      <c r="QSI11" s="294"/>
      <c r="QSJ11" s="294"/>
      <c r="QSK11" s="294"/>
      <c r="QSL11" s="294"/>
      <c r="QSM11" s="294"/>
      <c r="QSN11" s="294"/>
      <c r="QSO11" s="294"/>
      <c r="QSP11" s="294"/>
      <c r="QSQ11" s="294"/>
      <c r="QSR11" s="294"/>
      <c r="QSS11" s="294"/>
      <c r="QST11" s="294"/>
      <c r="QSU11" s="294"/>
      <c r="QSV11" s="294"/>
      <c r="QSW11" s="294"/>
      <c r="QSX11" s="294"/>
      <c r="QSY11" s="294"/>
      <c r="QSZ11" s="294"/>
      <c r="QTA11" s="294"/>
      <c r="QTB11" s="294"/>
      <c r="QTC11" s="294"/>
      <c r="QTD11" s="294"/>
      <c r="QTE11" s="294"/>
      <c r="QTF11" s="294"/>
      <c r="QTG11" s="294"/>
      <c r="QTH11" s="294"/>
      <c r="QTI11" s="294"/>
      <c r="QTJ11" s="294"/>
      <c r="QTK11" s="294"/>
      <c r="QTL11" s="294"/>
      <c r="QTM11" s="294"/>
      <c r="QTN11" s="294"/>
      <c r="QTO11" s="294"/>
      <c r="QTP11" s="294"/>
      <c r="QTQ11" s="294"/>
      <c r="QTR11" s="294"/>
      <c r="QTS11" s="294"/>
      <c r="QTT11" s="294"/>
      <c r="QTU11" s="294"/>
      <c r="QTV11" s="294"/>
      <c r="QTW11" s="294"/>
      <c r="QTX11" s="294"/>
      <c r="QTY11" s="294"/>
      <c r="QTZ11" s="294"/>
      <c r="QUA11" s="294"/>
      <c r="QUB11" s="294"/>
      <c r="QUC11" s="294"/>
      <c r="QUD11" s="294"/>
      <c r="QUE11" s="294"/>
      <c r="QUF11" s="294"/>
      <c r="QUG11" s="294"/>
      <c r="QUH11" s="294"/>
      <c r="QUI11" s="294"/>
      <c r="QUJ11" s="294"/>
      <c r="QUK11" s="294"/>
      <c r="QUL11" s="294"/>
      <c r="QUM11" s="294"/>
      <c r="QUN11" s="294"/>
      <c r="QUO11" s="294"/>
      <c r="QUP11" s="294"/>
      <c r="QUQ11" s="294"/>
      <c r="QUR11" s="294"/>
      <c r="QUS11" s="294"/>
      <c r="QUT11" s="294"/>
      <c r="QUU11" s="294"/>
      <c r="QUV11" s="294"/>
      <c r="QUW11" s="294"/>
      <c r="QUX11" s="294"/>
      <c r="QUY11" s="294"/>
      <c r="QUZ11" s="294"/>
      <c r="QVA11" s="294"/>
      <c r="QVB11" s="294"/>
      <c r="QVC11" s="294"/>
      <c r="QVD11" s="294"/>
      <c r="QVE11" s="294"/>
      <c r="QVF11" s="294"/>
      <c r="QVG11" s="294"/>
      <c r="QVH11" s="294"/>
      <c r="QVI11" s="294"/>
      <c r="QVJ11" s="294"/>
      <c r="QVK11" s="294"/>
      <c r="QVL11" s="294"/>
      <c r="QVM11" s="294"/>
      <c r="QVN11" s="294"/>
      <c r="QVO11" s="294"/>
      <c r="QVP11" s="294"/>
      <c r="QVQ11" s="294"/>
      <c r="QVR11" s="294"/>
      <c r="QVS11" s="294"/>
      <c r="QVT11" s="294"/>
      <c r="QVU11" s="294"/>
      <c r="QVV11" s="294"/>
      <c r="QVW11" s="294"/>
      <c r="QVX11" s="294"/>
      <c r="QVY11" s="294"/>
      <c r="QVZ11" s="294"/>
      <c r="QWA11" s="294"/>
      <c r="QWB11" s="294"/>
      <c r="QWC11" s="294"/>
      <c r="QWD11" s="294"/>
      <c r="QWE11" s="294"/>
      <c r="QWF11" s="294"/>
      <c r="QWG11" s="294"/>
      <c r="QWH11" s="294"/>
      <c r="QWI11" s="294"/>
      <c r="QWJ11" s="294"/>
      <c r="QWK11" s="294"/>
      <c r="QWL11" s="294"/>
      <c r="QWM11" s="294"/>
      <c r="QWN11" s="294"/>
      <c r="QWO11" s="294"/>
      <c r="QWP11" s="294"/>
      <c r="QWQ11" s="294"/>
      <c r="QWR11" s="294"/>
      <c r="QWS11" s="294"/>
      <c r="QWT11" s="294"/>
      <c r="QWU11" s="294"/>
      <c r="QWV11" s="294"/>
      <c r="QWW11" s="294"/>
      <c r="QWX11" s="294"/>
      <c r="QWY11" s="294"/>
      <c r="QWZ11" s="294"/>
      <c r="QXA11" s="294"/>
      <c r="QXB11" s="294"/>
      <c r="QXC11" s="294"/>
      <c r="QXD11" s="294"/>
      <c r="QXE11" s="294"/>
      <c r="QXF11" s="294"/>
      <c r="QXG11" s="294"/>
      <c r="QXH11" s="294"/>
      <c r="QXI11" s="294"/>
      <c r="QXJ11" s="294"/>
      <c r="QXK11" s="294"/>
      <c r="QXL11" s="294"/>
      <c r="QXM11" s="294"/>
      <c r="QXN11" s="294"/>
      <c r="QXO11" s="294"/>
      <c r="QXP11" s="294"/>
      <c r="QXQ11" s="294"/>
      <c r="QXR11" s="294"/>
      <c r="QXS11" s="294"/>
      <c r="QXT11" s="294"/>
      <c r="QXU11" s="294"/>
      <c r="QXV11" s="294"/>
      <c r="QXW11" s="294"/>
      <c r="QXX11" s="294"/>
      <c r="QXY11" s="294"/>
      <c r="QXZ11" s="294"/>
      <c r="QYA11" s="294"/>
      <c r="QYB11" s="294"/>
      <c r="QYC11" s="294"/>
      <c r="QYD11" s="294"/>
      <c r="QYE11" s="294"/>
      <c r="QYF11" s="294"/>
      <c r="QYG11" s="294"/>
      <c r="QYH11" s="294"/>
      <c r="QYI11" s="294"/>
      <c r="QYJ11" s="294"/>
      <c r="QYK11" s="294"/>
      <c r="QYL11" s="294"/>
      <c r="QYM11" s="294"/>
      <c r="QYN11" s="294"/>
      <c r="QYO11" s="294"/>
      <c r="QYP11" s="294"/>
      <c r="QYQ11" s="294"/>
      <c r="QYR11" s="294"/>
      <c r="QYS11" s="294"/>
      <c r="QYT11" s="294"/>
      <c r="QYU11" s="294"/>
      <c r="QYV11" s="294"/>
      <c r="QYW11" s="294"/>
      <c r="QYX11" s="294"/>
      <c r="QYY11" s="294"/>
      <c r="QYZ11" s="294"/>
      <c r="QZA11" s="294"/>
      <c r="QZB11" s="294"/>
      <c r="QZC11" s="294"/>
      <c r="QZD11" s="294"/>
      <c r="QZE11" s="294"/>
      <c r="QZF11" s="294"/>
      <c r="QZG11" s="294"/>
      <c r="QZH11" s="294"/>
      <c r="QZI11" s="294"/>
      <c r="QZJ11" s="294"/>
      <c r="QZK11" s="294"/>
      <c r="QZL11" s="294"/>
      <c r="QZM11" s="294"/>
      <c r="QZN11" s="294"/>
      <c r="QZO11" s="294"/>
      <c r="QZP11" s="294"/>
      <c r="QZQ11" s="294"/>
      <c r="QZR11" s="294"/>
      <c r="QZS11" s="294"/>
      <c r="QZT11" s="294"/>
      <c r="QZU11" s="294"/>
      <c r="QZV11" s="294"/>
      <c r="QZW11" s="294"/>
      <c r="QZX11" s="294"/>
      <c r="QZY11" s="294"/>
      <c r="QZZ11" s="294"/>
      <c r="RAA11" s="294"/>
      <c r="RAB11" s="294"/>
      <c r="RAC11" s="294"/>
      <c r="RAD11" s="294"/>
      <c r="RAE11" s="294"/>
      <c r="RAF11" s="294"/>
      <c r="RAG11" s="294"/>
      <c r="RAH11" s="294"/>
      <c r="RAI11" s="294"/>
      <c r="RAJ11" s="294"/>
      <c r="RAK11" s="294"/>
      <c r="RAL11" s="294"/>
      <c r="RAM11" s="294"/>
      <c r="RAN11" s="294"/>
      <c r="RAO11" s="294"/>
      <c r="RAP11" s="294"/>
      <c r="RAQ11" s="294"/>
      <c r="RAR11" s="294"/>
      <c r="RAS11" s="294"/>
      <c r="RAT11" s="294"/>
      <c r="RAU11" s="294"/>
      <c r="RAV11" s="294"/>
      <c r="RAW11" s="294"/>
      <c r="RAX11" s="294"/>
      <c r="RAY11" s="294"/>
      <c r="RAZ11" s="294"/>
      <c r="RBA11" s="294"/>
      <c r="RBB11" s="294"/>
      <c r="RBC11" s="294"/>
      <c r="RBD11" s="294"/>
      <c r="RBE11" s="294"/>
      <c r="RBF11" s="294"/>
      <c r="RBG11" s="294"/>
      <c r="RBH11" s="294"/>
      <c r="RBI11" s="294"/>
      <c r="RBJ11" s="294"/>
      <c r="RBK11" s="294"/>
      <c r="RBL11" s="294"/>
      <c r="RBM11" s="294"/>
      <c r="RBN11" s="294"/>
      <c r="RBO11" s="294"/>
      <c r="RBP11" s="294"/>
      <c r="RBQ11" s="294"/>
      <c r="RBR11" s="294"/>
      <c r="RBS11" s="294"/>
      <c r="RBT11" s="294"/>
      <c r="RBU11" s="294"/>
      <c r="RBV11" s="294"/>
      <c r="RBW11" s="294"/>
      <c r="RBX11" s="294"/>
      <c r="RBY11" s="294"/>
      <c r="RBZ11" s="294"/>
      <c r="RCA11" s="294"/>
      <c r="RCB11" s="294"/>
      <c r="RCC11" s="294"/>
      <c r="RCD11" s="294"/>
      <c r="RCE11" s="294"/>
      <c r="RCF11" s="294"/>
      <c r="RCG11" s="294"/>
      <c r="RCH11" s="294"/>
      <c r="RCI11" s="294"/>
      <c r="RCJ11" s="294"/>
      <c r="RCK11" s="294"/>
      <c r="RCL11" s="294"/>
      <c r="RCM11" s="294"/>
      <c r="RCN11" s="294"/>
      <c r="RCO11" s="294"/>
      <c r="RCP11" s="294"/>
      <c r="RCQ11" s="294"/>
      <c r="RCR11" s="294"/>
      <c r="RCS11" s="294"/>
      <c r="RCT11" s="294"/>
      <c r="RCU11" s="294"/>
      <c r="RCV11" s="294"/>
      <c r="RCW11" s="294"/>
      <c r="RCX11" s="294"/>
      <c r="RCY11" s="294"/>
      <c r="RCZ11" s="294"/>
      <c r="RDA11" s="294"/>
      <c r="RDB11" s="294"/>
      <c r="RDC11" s="294"/>
      <c r="RDD11" s="294"/>
      <c r="RDE11" s="294"/>
      <c r="RDF11" s="294"/>
      <c r="RDG11" s="294"/>
      <c r="RDH11" s="294"/>
      <c r="RDI11" s="294"/>
      <c r="RDJ11" s="294"/>
      <c r="RDK11" s="294"/>
      <c r="RDL11" s="294"/>
      <c r="RDM11" s="294"/>
      <c r="RDN11" s="294"/>
      <c r="RDO11" s="294"/>
      <c r="RDP11" s="294"/>
      <c r="RDQ11" s="294"/>
      <c r="RDR11" s="294"/>
      <c r="RDS11" s="294"/>
      <c r="RDT11" s="294"/>
      <c r="RDU11" s="294"/>
      <c r="RDV11" s="294"/>
      <c r="RDW11" s="294"/>
      <c r="RDX11" s="294"/>
      <c r="RDY11" s="294"/>
      <c r="RDZ11" s="294"/>
      <c r="REA11" s="294"/>
      <c r="REB11" s="294"/>
      <c r="REC11" s="294"/>
      <c r="RED11" s="294"/>
      <c r="REE11" s="294"/>
      <c r="REF11" s="294"/>
      <c r="REG11" s="294"/>
      <c r="REH11" s="294"/>
      <c r="REI11" s="294"/>
      <c r="REJ11" s="294"/>
      <c r="REK11" s="294"/>
      <c r="REL11" s="294"/>
      <c r="REM11" s="294"/>
      <c r="REN11" s="294"/>
      <c r="REO11" s="294"/>
      <c r="REP11" s="294"/>
      <c r="REQ11" s="294"/>
      <c r="RER11" s="294"/>
      <c r="RES11" s="294"/>
      <c r="RET11" s="294"/>
      <c r="REU11" s="294"/>
      <c r="REV11" s="294"/>
      <c r="REW11" s="294"/>
      <c r="REX11" s="294"/>
      <c r="REY11" s="294"/>
      <c r="REZ11" s="294"/>
      <c r="RFA11" s="294"/>
      <c r="RFB11" s="294"/>
      <c r="RFC11" s="294"/>
      <c r="RFD11" s="294"/>
      <c r="RFE11" s="294"/>
      <c r="RFF11" s="294"/>
      <c r="RFG11" s="294"/>
      <c r="RFH11" s="294"/>
      <c r="RFI11" s="294"/>
      <c r="RFJ11" s="294"/>
      <c r="RFK11" s="294"/>
      <c r="RFL11" s="294"/>
      <c r="RFM11" s="294"/>
      <c r="RFN11" s="294"/>
      <c r="RFO11" s="294"/>
      <c r="RFP11" s="294"/>
      <c r="RFQ11" s="294"/>
      <c r="RFR11" s="294"/>
      <c r="RFS11" s="294"/>
      <c r="RFT11" s="294"/>
      <c r="RFU11" s="294"/>
      <c r="RFV11" s="294"/>
      <c r="RFW11" s="294"/>
      <c r="RFX11" s="294"/>
      <c r="RFY11" s="294"/>
      <c r="RFZ11" s="294"/>
      <c r="RGA11" s="294"/>
      <c r="RGB11" s="294"/>
      <c r="RGC11" s="294"/>
      <c r="RGD11" s="294"/>
      <c r="RGE11" s="294"/>
      <c r="RGF11" s="294"/>
      <c r="RGG11" s="294"/>
      <c r="RGH11" s="294"/>
      <c r="RGI11" s="294"/>
      <c r="RGJ11" s="294"/>
      <c r="RGK11" s="294"/>
      <c r="RGL11" s="294"/>
      <c r="RGM11" s="294"/>
      <c r="RGN11" s="294"/>
      <c r="RGO11" s="294"/>
      <c r="RGP11" s="294"/>
      <c r="RGQ11" s="294"/>
      <c r="RGR11" s="294"/>
      <c r="RGS11" s="294"/>
      <c r="RGT11" s="294"/>
      <c r="RGU11" s="294"/>
      <c r="RGV11" s="294"/>
      <c r="RGW11" s="294"/>
      <c r="RGX11" s="294"/>
      <c r="RGY11" s="294"/>
      <c r="RGZ11" s="294"/>
      <c r="RHA11" s="294"/>
      <c r="RHB11" s="294"/>
      <c r="RHC11" s="294"/>
      <c r="RHD11" s="294"/>
      <c r="RHE11" s="294"/>
      <c r="RHF11" s="294"/>
      <c r="RHG11" s="294"/>
      <c r="RHH11" s="294"/>
      <c r="RHI11" s="294"/>
      <c r="RHJ11" s="294"/>
      <c r="RHK11" s="294"/>
      <c r="RHL11" s="294"/>
      <c r="RHM11" s="294"/>
      <c r="RHN11" s="294"/>
      <c r="RHO11" s="294"/>
      <c r="RHP11" s="294"/>
      <c r="RHQ11" s="294"/>
      <c r="RHR11" s="294"/>
      <c r="RHS11" s="294"/>
      <c r="RHT11" s="294"/>
      <c r="RHU11" s="294"/>
      <c r="RHV11" s="294"/>
      <c r="RHW11" s="294"/>
      <c r="RHX11" s="294"/>
      <c r="RHY11" s="294"/>
      <c r="RHZ11" s="294"/>
      <c r="RIA11" s="294"/>
      <c r="RIB11" s="294"/>
      <c r="RIC11" s="294"/>
      <c r="RID11" s="294"/>
      <c r="RIE11" s="294"/>
      <c r="RIF11" s="294"/>
      <c r="RIG11" s="294"/>
      <c r="RIH11" s="294"/>
      <c r="RII11" s="294"/>
      <c r="RIJ11" s="294"/>
      <c r="RIK11" s="294"/>
      <c r="RIL11" s="294"/>
      <c r="RIM11" s="294"/>
      <c r="RIN11" s="294"/>
      <c r="RIO11" s="294"/>
      <c r="RIP11" s="294"/>
      <c r="RIQ11" s="294"/>
      <c r="RIR11" s="294"/>
      <c r="RIS11" s="294"/>
      <c r="RIT11" s="294"/>
      <c r="RIU11" s="294"/>
      <c r="RIV11" s="294"/>
      <c r="RIW11" s="294"/>
      <c r="RIX11" s="294"/>
      <c r="RIY11" s="294"/>
      <c r="RIZ11" s="294"/>
      <c r="RJA11" s="294"/>
      <c r="RJB11" s="294"/>
      <c r="RJC11" s="294"/>
      <c r="RJD11" s="294"/>
      <c r="RJE11" s="294"/>
      <c r="RJF11" s="294"/>
      <c r="RJG11" s="294"/>
      <c r="RJH11" s="294"/>
      <c r="RJI11" s="294"/>
      <c r="RJJ11" s="294"/>
      <c r="RJK11" s="294"/>
      <c r="RJL11" s="294"/>
      <c r="RJM11" s="294"/>
      <c r="RJN11" s="294"/>
      <c r="RJO11" s="294"/>
      <c r="RJP11" s="294"/>
      <c r="RJQ11" s="294"/>
      <c r="RJR11" s="294"/>
      <c r="RJS11" s="294"/>
      <c r="RJT11" s="294"/>
      <c r="RJU11" s="294"/>
      <c r="RJV11" s="294"/>
      <c r="RJW11" s="294"/>
      <c r="RJX11" s="294"/>
      <c r="RJY11" s="294"/>
      <c r="RJZ11" s="294"/>
      <c r="RKA11" s="294"/>
      <c r="RKB11" s="294"/>
      <c r="RKC11" s="294"/>
      <c r="RKD11" s="294"/>
      <c r="RKE11" s="294"/>
      <c r="RKF11" s="294"/>
      <c r="RKG11" s="294"/>
      <c r="RKH11" s="294"/>
      <c r="RKI11" s="294"/>
      <c r="RKJ11" s="294"/>
      <c r="RKK11" s="294"/>
      <c r="RKL11" s="294"/>
      <c r="RKM11" s="294"/>
      <c r="RKN11" s="294"/>
      <c r="RKO11" s="294"/>
      <c r="RKP11" s="294"/>
      <c r="RKQ11" s="294"/>
      <c r="RKR11" s="294"/>
      <c r="RKS11" s="294"/>
      <c r="RKT11" s="294"/>
      <c r="RKU11" s="294"/>
      <c r="RKV11" s="294"/>
      <c r="RKW11" s="294"/>
      <c r="RKX11" s="294"/>
      <c r="RKY11" s="294"/>
      <c r="RKZ11" s="294"/>
      <c r="RLA11" s="294"/>
      <c r="RLB11" s="294"/>
      <c r="RLC11" s="294"/>
      <c r="RLD11" s="294"/>
      <c r="RLE11" s="294"/>
      <c r="RLF11" s="294"/>
      <c r="RLG11" s="294"/>
      <c r="RLH11" s="294"/>
      <c r="RLI11" s="294"/>
      <c r="RLJ11" s="294"/>
      <c r="RLK11" s="294"/>
      <c r="RLL11" s="294"/>
      <c r="RLM11" s="294"/>
      <c r="RLN11" s="294"/>
      <c r="RLO11" s="294"/>
      <c r="RLP11" s="294"/>
      <c r="RLQ11" s="294"/>
      <c r="RLR11" s="294"/>
      <c r="RLS11" s="294"/>
      <c r="RLT11" s="294"/>
      <c r="RLU11" s="294"/>
      <c r="RLV11" s="294"/>
      <c r="RLW11" s="294"/>
      <c r="RLX11" s="294"/>
      <c r="RLY11" s="294"/>
      <c r="RLZ11" s="294"/>
      <c r="RMA11" s="294"/>
      <c r="RMB11" s="294"/>
      <c r="RMC11" s="294"/>
      <c r="RMD11" s="294"/>
      <c r="RME11" s="294"/>
      <c r="RMF11" s="294"/>
      <c r="RMG11" s="294"/>
      <c r="RMH11" s="294"/>
      <c r="RMI11" s="294"/>
      <c r="RMJ11" s="294"/>
      <c r="RMK11" s="294"/>
      <c r="RML11" s="294"/>
      <c r="RMM11" s="294"/>
      <c r="RMN11" s="294"/>
      <c r="RMO11" s="294"/>
      <c r="RMP11" s="294"/>
      <c r="RMQ11" s="294"/>
      <c r="RMR11" s="294"/>
      <c r="RMS11" s="294"/>
      <c r="RMT11" s="294"/>
      <c r="RMU11" s="294"/>
      <c r="RMV11" s="294"/>
      <c r="RMW11" s="294"/>
      <c r="RMX11" s="294"/>
      <c r="RMY11" s="294"/>
      <c r="RMZ11" s="294"/>
      <c r="RNA11" s="294"/>
      <c r="RNB11" s="294"/>
      <c r="RNC11" s="294"/>
      <c r="RND11" s="294"/>
      <c r="RNE11" s="294"/>
      <c r="RNF11" s="294"/>
      <c r="RNG11" s="294"/>
      <c r="RNH11" s="294"/>
      <c r="RNI11" s="294"/>
      <c r="RNJ11" s="294"/>
      <c r="RNK11" s="294"/>
      <c r="RNL11" s="294"/>
      <c r="RNM11" s="294"/>
      <c r="RNN11" s="294"/>
      <c r="RNO11" s="294"/>
      <c r="RNP11" s="294"/>
      <c r="RNQ11" s="294"/>
      <c r="RNR11" s="294"/>
      <c r="RNS11" s="294"/>
      <c r="RNT11" s="294"/>
      <c r="RNU11" s="294"/>
      <c r="RNV11" s="294"/>
      <c r="RNW11" s="294"/>
      <c r="RNX11" s="294"/>
      <c r="RNY11" s="294"/>
      <c r="RNZ11" s="294"/>
      <c r="ROA11" s="294"/>
      <c r="ROB11" s="294"/>
      <c r="ROC11" s="294"/>
      <c r="ROD11" s="294"/>
      <c r="ROE11" s="294"/>
      <c r="ROF11" s="294"/>
      <c r="ROG11" s="294"/>
      <c r="ROH11" s="294"/>
      <c r="ROI11" s="294"/>
      <c r="ROJ11" s="294"/>
      <c r="ROK11" s="294"/>
      <c r="ROL11" s="294"/>
      <c r="ROM11" s="294"/>
      <c r="RON11" s="294"/>
      <c r="ROO11" s="294"/>
      <c r="ROP11" s="294"/>
      <c r="ROQ11" s="294"/>
      <c r="ROR11" s="294"/>
      <c r="ROS11" s="294"/>
      <c r="ROT11" s="294"/>
      <c r="ROU11" s="294"/>
      <c r="ROV11" s="294"/>
      <c r="ROW11" s="294"/>
      <c r="ROX11" s="294"/>
      <c r="ROY11" s="294"/>
      <c r="ROZ11" s="294"/>
      <c r="RPA11" s="294"/>
      <c r="RPB11" s="294"/>
      <c r="RPC11" s="294"/>
      <c r="RPD11" s="294"/>
      <c r="RPE11" s="294"/>
      <c r="RPF11" s="294"/>
      <c r="RPG11" s="294"/>
      <c r="RPH11" s="294"/>
      <c r="RPI11" s="294"/>
      <c r="RPJ11" s="294"/>
      <c r="RPK11" s="294"/>
      <c r="RPL11" s="294"/>
      <c r="RPM11" s="294"/>
      <c r="RPN11" s="294"/>
      <c r="RPO11" s="294"/>
      <c r="RPP11" s="294"/>
      <c r="RPQ11" s="294"/>
      <c r="RPR11" s="294"/>
      <c r="RPS11" s="294"/>
      <c r="RPT11" s="294"/>
      <c r="RPU11" s="294"/>
      <c r="RPV11" s="294"/>
      <c r="RPW11" s="294"/>
      <c r="RPX11" s="294"/>
      <c r="RPY11" s="294"/>
      <c r="RPZ11" s="294"/>
      <c r="RQA11" s="294"/>
      <c r="RQB11" s="294"/>
      <c r="RQC11" s="294"/>
      <c r="RQD11" s="294"/>
      <c r="RQE11" s="294"/>
      <c r="RQF11" s="294"/>
      <c r="RQG11" s="294"/>
      <c r="RQH11" s="294"/>
      <c r="RQI11" s="294"/>
      <c r="RQJ11" s="294"/>
      <c r="RQK11" s="294"/>
      <c r="RQL11" s="294"/>
      <c r="RQM11" s="294"/>
      <c r="RQN11" s="294"/>
      <c r="RQO11" s="294"/>
      <c r="RQP11" s="294"/>
      <c r="RQQ11" s="294"/>
      <c r="RQR11" s="294"/>
      <c r="RQS11" s="294"/>
      <c r="RQT11" s="294"/>
      <c r="RQU11" s="294"/>
      <c r="RQV11" s="294"/>
      <c r="RQW11" s="294"/>
      <c r="RQX11" s="294"/>
      <c r="RQY11" s="294"/>
      <c r="RQZ11" s="294"/>
      <c r="RRA11" s="294"/>
      <c r="RRB11" s="294"/>
      <c r="RRC11" s="294"/>
      <c r="RRD11" s="294"/>
      <c r="RRE11" s="294"/>
      <c r="RRF11" s="294"/>
      <c r="RRG11" s="294"/>
      <c r="RRH11" s="294"/>
      <c r="RRI11" s="294"/>
      <c r="RRJ11" s="294"/>
      <c r="RRK11" s="294"/>
      <c r="RRL11" s="294"/>
      <c r="RRM11" s="294"/>
      <c r="RRN11" s="294"/>
      <c r="RRO11" s="294"/>
      <c r="RRP11" s="294"/>
      <c r="RRQ11" s="294"/>
      <c r="RRR11" s="294"/>
      <c r="RRS11" s="294"/>
      <c r="RRT11" s="294"/>
      <c r="RRU11" s="294"/>
      <c r="RRV11" s="294"/>
      <c r="RRW11" s="294"/>
      <c r="RRX11" s="294"/>
      <c r="RRY11" s="294"/>
      <c r="RRZ11" s="294"/>
      <c r="RSA11" s="294"/>
      <c r="RSB11" s="294"/>
      <c r="RSC11" s="294"/>
      <c r="RSD11" s="294"/>
      <c r="RSE11" s="294"/>
      <c r="RSF11" s="294"/>
      <c r="RSG11" s="294"/>
      <c r="RSH11" s="294"/>
      <c r="RSI11" s="294"/>
      <c r="RSJ11" s="294"/>
      <c r="RSK11" s="294"/>
      <c r="RSL11" s="294"/>
      <c r="RSM11" s="294"/>
      <c r="RSN11" s="294"/>
      <c r="RSO11" s="294"/>
      <c r="RSP11" s="294"/>
      <c r="RSQ11" s="294"/>
      <c r="RSR11" s="294"/>
      <c r="RSS11" s="294"/>
      <c r="RST11" s="294"/>
      <c r="RSU11" s="294"/>
      <c r="RSV11" s="294"/>
      <c r="RSW11" s="294"/>
      <c r="RSX11" s="294"/>
      <c r="RSY11" s="294"/>
      <c r="RSZ11" s="294"/>
      <c r="RTA11" s="294"/>
      <c r="RTB11" s="294"/>
      <c r="RTC11" s="294"/>
      <c r="RTD11" s="294"/>
      <c r="RTE11" s="294"/>
      <c r="RTF11" s="294"/>
      <c r="RTG11" s="294"/>
      <c r="RTH11" s="294"/>
      <c r="RTI11" s="294"/>
      <c r="RTJ11" s="294"/>
      <c r="RTK11" s="294"/>
      <c r="RTL11" s="294"/>
      <c r="RTM11" s="294"/>
      <c r="RTN11" s="294"/>
      <c r="RTO11" s="294"/>
      <c r="RTP11" s="294"/>
      <c r="RTQ11" s="294"/>
      <c r="RTR11" s="294"/>
      <c r="RTS11" s="294"/>
      <c r="RTT11" s="294"/>
      <c r="RTU11" s="294"/>
      <c r="RTV11" s="294"/>
      <c r="RTW11" s="294"/>
      <c r="RTX11" s="294"/>
      <c r="RTY11" s="294"/>
      <c r="RTZ11" s="294"/>
      <c r="RUA11" s="294"/>
      <c r="RUB11" s="294"/>
      <c r="RUC11" s="294"/>
      <c r="RUD11" s="294"/>
      <c r="RUE11" s="294"/>
      <c r="RUF11" s="294"/>
      <c r="RUG11" s="294"/>
      <c r="RUH11" s="294"/>
      <c r="RUI11" s="294"/>
      <c r="RUJ11" s="294"/>
      <c r="RUK11" s="294"/>
      <c r="RUL11" s="294"/>
      <c r="RUM11" s="294"/>
      <c r="RUN11" s="294"/>
      <c r="RUO11" s="294"/>
      <c r="RUP11" s="294"/>
      <c r="RUQ11" s="294"/>
      <c r="RUR11" s="294"/>
      <c r="RUS11" s="294"/>
      <c r="RUT11" s="294"/>
      <c r="RUU11" s="294"/>
      <c r="RUV11" s="294"/>
      <c r="RUW11" s="294"/>
      <c r="RUX11" s="294"/>
      <c r="RUY11" s="294"/>
      <c r="RUZ11" s="294"/>
      <c r="RVA11" s="294"/>
      <c r="RVB11" s="294"/>
      <c r="RVC11" s="294"/>
      <c r="RVD11" s="294"/>
      <c r="RVE11" s="294"/>
      <c r="RVF11" s="294"/>
      <c r="RVG11" s="294"/>
      <c r="RVH11" s="294"/>
      <c r="RVI11" s="294"/>
      <c r="RVJ11" s="294"/>
      <c r="RVK11" s="294"/>
      <c r="RVL11" s="294"/>
      <c r="RVM11" s="294"/>
      <c r="RVN11" s="294"/>
      <c r="RVO11" s="294"/>
      <c r="RVP11" s="294"/>
      <c r="RVQ11" s="294"/>
      <c r="RVR11" s="294"/>
      <c r="RVS11" s="294"/>
      <c r="RVT11" s="294"/>
      <c r="RVU11" s="294"/>
      <c r="RVV11" s="294"/>
      <c r="RVW11" s="294"/>
      <c r="RVX11" s="294"/>
      <c r="RVY11" s="294"/>
      <c r="RVZ11" s="294"/>
      <c r="RWA11" s="294"/>
      <c r="RWB11" s="294"/>
      <c r="RWC11" s="294"/>
      <c r="RWD11" s="294"/>
      <c r="RWE11" s="294"/>
      <c r="RWF11" s="294"/>
      <c r="RWG11" s="294"/>
      <c r="RWH11" s="294"/>
      <c r="RWI11" s="294"/>
      <c r="RWJ11" s="294"/>
      <c r="RWK11" s="294"/>
      <c r="RWL11" s="294"/>
      <c r="RWM11" s="294"/>
      <c r="RWN11" s="294"/>
      <c r="RWO11" s="294"/>
      <c r="RWP11" s="294"/>
      <c r="RWQ11" s="294"/>
      <c r="RWR11" s="294"/>
      <c r="RWS11" s="294"/>
      <c r="RWT11" s="294"/>
      <c r="RWU11" s="294"/>
      <c r="RWV11" s="294"/>
      <c r="RWW11" s="294"/>
      <c r="RWX11" s="294"/>
      <c r="RWY11" s="294"/>
      <c r="RWZ11" s="294"/>
      <c r="RXA11" s="294"/>
      <c r="RXB11" s="294"/>
      <c r="RXC11" s="294"/>
      <c r="RXD11" s="294"/>
      <c r="RXE11" s="294"/>
      <c r="RXF11" s="294"/>
      <c r="RXG11" s="294"/>
      <c r="RXH11" s="294"/>
      <c r="RXI11" s="294"/>
      <c r="RXJ11" s="294"/>
      <c r="RXK11" s="294"/>
      <c r="RXL11" s="294"/>
      <c r="RXM11" s="294"/>
      <c r="RXN11" s="294"/>
      <c r="RXO11" s="294"/>
      <c r="RXP11" s="294"/>
      <c r="RXQ11" s="294"/>
      <c r="RXR11" s="294"/>
      <c r="RXS11" s="294"/>
      <c r="RXT11" s="294"/>
      <c r="RXU11" s="294"/>
      <c r="RXV11" s="294"/>
      <c r="RXW11" s="294"/>
      <c r="RXX11" s="294"/>
      <c r="RXY11" s="294"/>
      <c r="RXZ11" s="294"/>
      <c r="RYA11" s="294"/>
      <c r="RYB11" s="294"/>
      <c r="RYC11" s="294"/>
      <c r="RYD11" s="294"/>
      <c r="RYE11" s="294"/>
      <c r="RYF11" s="294"/>
      <c r="RYG11" s="294"/>
      <c r="RYH11" s="294"/>
      <c r="RYI11" s="294"/>
      <c r="RYJ11" s="294"/>
      <c r="RYK11" s="294"/>
      <c r="RYL11" s="294"/>
      <c r="RYM11" s="294"/>
      <c r="RYN11" s="294"/>
      <c r="RYO11" s="294"/>
      <c r="RYP11" s="294"/>
      <c r="RYQ11" s="294"/>
      <c r="RYR11" s="294"/>
      <c r="RYS11" s="294"/>
      <c r="RYT11" s="294"/>
      <c r="RYU11" s="294"/>
      <c r="RYV11" s="294"/>
      <c r="RYW11" s="294"/>
      <c r="RYX11" s="294"/>
      <c r="RYY11" s="294"/>
      <c r="RYZ11" s="294"/>
      <c r="RZA11" s="294"/>
      <c r="RZB11" s="294"/>
      <c r="RZC11" s="294"/>
      <c r="RZD11" s="294"/>
      <c r="RZE11" s="294"/>
      <c r="RZF11" s="294"/>
      <c r="RZG11" s="294"/>
      <c r="RZH11" s="294"/>
      <c r="RZI11" s="294"/>
      <c r="RZJ11" s="294"/>
      <c r="RZK11" s="294"/>
      <c r="RZL11" s="294"/>
      <c r="RZM11" s="294"/>
      <c r="RZN11" s="294"/>
      <c r="RZO11" s="294"/>
      <c r="RZP11" s="294"/>
      <c r="RZQ11" s="294"/>
      <c r="RZR11" s="294"/>
      <c r="RZS11" s="294"/>
      <c r="RZT11" s="294"/>
      <c r="RZU11" s="294"/>
      <c r="RZV11" s="294"/>
      <c r="RZW11" s="294"/>
      <c r="RZX11" s="294"/>
      <c r="RZY11" s="294"/>
      <c r="RZZ11" s="294"/>
      <c r="SAA11" s="294"/>
      <c r="SAB11" s="294"/>
      <c r="SAC11" s="294"/>
      <c r="SAD11" s="294"/>
      <c r="SAE11" s="294"/>
      <c r="SAF11" s="294"/>
      <c r="SAG11" s="294"/>
      <c r="SAH11" s="294"/>
      <c r="SAI11" s="294"/>
      <c r="SAJ11" s="294"/>
      <c r="SAK11" s="294"/>
      <c r="SAL11" s="294"/>
      <c r="SAM11" s="294"/>
      <c r="SAN11" s="294"/>
      <c r="SAO11" s="294"/>
      <c r="SAP11" s="294"/>
      <c r="SAQ11" s="294"/>
      <c r="SAR11" s="294"/>
      <c r="SAS11" s="294"/>
      <c r="SAT11" s="294"/>
      <c r="SAU11" s="294"/>
      <c r="SAV11" s="294"/>
      <c r="SAW11" s="294"/>
      <c r="SAX11" s="294"/>
      <c r="SAY11" s="294"/>
      <c r="SAZ11" s="294"/>
      <c r="SBA11" s="294"/>
      <c r="SBB11" s="294"/>
      <c r="SBC11" s="294"/>
      <c r="SBD11" s="294"/>
      <c r="SBE11" s="294"/>
      <c r="SBF11" s="294"/>
      <c r="SBG11" s="294"/>
      <c r="SBH11" s="294"/>
      <c r="SBI11" s="294"/>
      <c r="SBJ11" s="294"/>
      <c r="SBK11" s="294"/>
      <c r="SBL11" s="294"/>
      <c r="SBM11" s="294"/>
      <c r="SBN11" s="294"/>
      <c r="SBO11" s="294"/>
      <c r="SBP11" s="294"/>
      <c r="SBQ11" s="294"/>
      <c r="SBR11" s="294"/>
      <c r="SBS11" s="294"/>
      <c r="SBT11" s="294"/>
      <c r="SBU11" s="294"/>
      <c r="SBV11" s="294"/>
      <c r="SBW11" s="294"/>
      <c r="SBX11" s="294"/>
      <c r="SBY11" s="294"/>
      <c r="SBZ11" s="294"/>
      <c r="SCA11" s="294"/>
      <c r="SCB11" s="294"/>
      <c r="SCC11" s="294"/>
      <c r="SCD11" s="294"/>
      <c r="SCE11" s="294"/>
      <c r="SCF11" s="294"/>
      <c r="SCG11" s="294"/>
      <c r="SCH11" s="294"/>
      <c r="SCI11" s="294"/>
      <c r="SCJ11" s="294"/>
      <c r="SCK11" s="294"/>
      <c r="SCL11" s="294"/>
      <c r="SCM11" s="294"/>
      <c r="SCN11" s="294"/>
      <c r="SCO11" s="294"/>
      <c r="SCP11" s="294"/>
      <c r="SCQ11" s="294"/>
      <c r="SCR11" s="294"/>
      <c r="SCS11" s="294"/>
      <c r="SCT11" s="294"/>
      <c r="SCU11" s="294"/>
      <c r="SCV11" s="294"/>
      <c r="SCW11" s="294"/>
      <c r="SCX11" s="294"/>
      <c r="SCY11" s="294"/>
      <c r="SCZ11" s="294"/>
      <c r="SDA11" s="294"/>
      <c r="SDB11" s="294"/>
      <c r="SDC11" s="294"/>
      <c r="SDD11" s="294"/>
      <c r="SDE11" s="294"/>
      <c r="SDF11" s="294"/>
      <c r="SDG11" s="294"/>
      <c r="SDH11" s="294"/>
      <c r="SDI11" s="294"/>
      <c r="SDJ11" s="294"/>
      <c r="SDK11" s="294"/>
      <c r="SDL11" s="294"/>
      <c r="SDM11" s="294"/>
      <c r="SDN11" s="294"/>
      <c r="SDO11" s="294"/>
      <c r="SDP11" s="294"/>
      <c r="SDQ11" s="294"/>
      <c r="SDR11" s="294"/>
      <c r="SDS11" s="294"/>
      <c r="SDT11" s="294"/>
      <c r="SDU11" s="294"/>
      <c r="SDV11" s="294"/>
      <c r="SDW11" s="294"/>
      <c r="SDX11" s="294"/>
      <c r="SDY11" s="294"/>
      <c r="SDZ11" s="294"/>
      <c r="SEA11" s="294"/>
      <c r="SEB11" s="294"/>
      <c r="SEC11" s="294"/>
      <c r="SED11" s="294"/>
      <c r="SEE11" s="294"/>
      <c r="SEF11" s="294"/>
      <c r="SEG11" s="294"/>
      <c r="SEH11" s="294"/>
      <c r="SEI11" s="294"/>
      <c r="SEJ11" s="294"/>
      <c r="SEK11" s="294"/>
      <c r="SEL11" s="294"/>
      <c r="SEM11" s="294"/>
      <c r="SEN11" s="294"/>
      <c r="SEO11" s="294"/>
      <c r="SEP11" s="294"/>
      <c r="SEQ11" s="294"/>
      <c r="SER11" s="294"/>
      <c r="SES11" s="294"/>
      <c r="SET11" s="294"/>
      <c r="SEU11" s="294"/>
      <c r="SEV11" s="294"/>
      <c r="SEW11" s="294"/>
      <c r="SEX11" s="294"/>
      <c r="SEY11" s="294"/>
      <c r="SEZ11" s="294"/>
      <c r="SFA11" s="294"/>
      <c r="SFB11" s="294"/>
      <c r="SFC11" s="294"/>
      <c r="SFD11" s="294"/>
      <c r="SFE11" s="294"/>
      <c r="SFF11" s="294"/>
      <c r="SFG11" s="294"/>
      <c r="SFH11" s="294"/>
      <c r="SFI11" s="294"/>
      <c r="SFJ11" s="294"/>
      <c r="SFK11" s="294"/>
      <c r="SFL11" s="294"/>
      <c r="SFM11" s="294"/>
      <c r="SFN11" s="294"/>
      <c r="SFO11" s="294"/>
      <c r="SFP11" s="294"/>
      <c r="SFQ11" s="294"/>
      <c r="SFR11" s="294"/>
      <c r="SFS11" s="294"/>
      <c r="SFT11" s="294"/>
      <c r="SFU11" s="294"/>
      <c r="SFV11" s="294"/>
      <c r="SFW11" s="294"/>
      <c r="SFX11" s="294"/>
      <c r="SFY11" s="294"/>
      <c r="SFZ11" s="294"/>
      <c r="SGA11" s="294"/>
      <c r="SGB11" s="294"/>
      <c r="SGC11" s="294"/>
      <c r="SGD11" s="294"/>
      <c r="SGE11" s="294"/>
      <c r="SGF11" s="294"/>
      <c r="SGG11" s="294"/>
      <c r="SGH11" s="294"/>
      <c r="SGI11" s="294"/>
      <c r="SGJ11" s="294"/>
      <c r="SGK11" s="294"/>
      <c r="SGL11" s="294"/>
      <c r="SGM11" s="294"/>
      <c r="SGN11" s="294"/>
      <c r="SGO11" s="294"/>
      <c r="SGP11" s="294"/>
      <c r="SGQ11" s="294"/>
      <c r="SGR11" s="294"/>
      <c r="SGS11" s="294"/>
      <c r="SGT11" s="294"/>
      <c r="SGU11" s="294"/>
      <c r="SGV11" s="294"/>
      <c r="SGW11" s="294"/>
      <c r="SGX11" s="294"/>
      <c r="SGY11" s="294"/>
      <c r="SGZ11" s="294"/>
      <c r="SHA11" s="294"/>
      <c r="SHB11" s="294"/>
      <c r="SHC11" s="294"/>
      <c r="SHD11" s="294"/>
      <c r="SHE11" s="294"/>
      <c r="SHF11" s="294"/>
      <c r="SHG11" s="294"/>
      <c r="SHH11" s="294"/>
      <c r="SHI11" s="294"/>
      <c r="SHJ11" s="294"/>
      <c r="SHK11" s="294"/>
      <c r="SHL11" s="294"/>
      <c r="SHM11" s="294"/>
      <c r="SHN11" s="294"/>
      <c r="SHO11" s="294"/>
      <c r="SHP11" s="294"/>
      <c r="SHQ11" s="294"/>
      <c r="SHR11" s="294"/>
      <c r="SHS11" s="294"/>
      <c r="SHT11" s="294"/>
      <c r="SHU11" s="294"/>
      <c r="SHV11" s="294"/>
      <c r="SHW11" s="294"/>
      <c r="SHX11" s="294"/>
      <c r="SHY11" s="294"/>
      <c r="SHZ11" s="294"/>
      <c r="SIA11" s="294"/>
      <c r="SIB11" s="294"/>
      <c r="SIC11" s="294"/>
      <c r="SID11" s="294"/>
      <c r="SIE11" s="294"/>
      <c r="SIF11" s="294"/>
      <c r="SIG11" s="294"/>
      <c r="SIH11" s="294"/>
      <c r="SII11" s="294"/>
      <c r="SIJ11" s="294"/>
      <c r="SIK11" s="294"/>
      <c r="SIL11" s="294"/>
      <c r="SIM11" s="294"/>
      <c r="SIN11" s="294"/>
      <c r="SIO11" s="294"/>
      <c r="SIP11" s="294"/>
      <c r="SIQ11" s="294"/>
      <c r="SIR11" s="294"/>
      <c r="SIS11" s="294"/>
      <c r="SIT11" s="294"/>
      <c r="SIU11" s="294"/>
      <c r="SIV11" s="294"/>
      <c r="SIW11" s="294"/>
      <c r="SIX11" s="294"/>
      <c r="SIY11" s="294"/>
      <c r="SIZ11" s="294"/>
      <c r="SJA11" s="294"/>
      <c r="SJB11" s="294"/>
      <c r="SJC11" s="294"/>
      <c r="SJD11" s="294"/>
      <c r="SJE11" s="294"/>
      <c r="SJF11" s="294"/>
      <c r="SJG11" s="294"/>
      <c r="SJH11" s="294"/>
      <c r="SJI11" s="294"/>
      <c r="SJJ11" s="294"/>
      <c r="SJK11" s="294"/>
      <c r="SJL11" s="294"/>
      <c r="SJM11" s="294"/>
      <c r="SJN11" s="294"/>
      <c r="SJO11" s="294"/>
      <c r="SJP11" s="294"/>
      <c r="SJQ11" s="294"/>
      <c r="SJR11" s="294"/>
      <c r="SJS11" s="294"/>
      <c r="SJT11" s="294"/>
      <c r="SJU11" s="294"/>
      <c r="SJV11" s="294"/>
      <c r="SJW11" s="294"/>
      <c r="SJX11" s="294"/>
      <c r="SJY11" s="294"/>
      <c r="SJZ11" s="294"/>
      <c r="SKA11" s="294"/>
      <c r="SKB11" s="294"/>
      <c r="SKC11" s="294"/>
      <c r="SKD11" s="294"/>
      <c r="SKE11" s="294"/>
      <c r="SKF11" s="294"/>
      <c r="SKG11" s="294"/>
      <c r="SKH11" s="294"/>
      <c r="SKI11" s="294"/>
      <c r="SKJ11" s="294"/>
      <c r="SKK11" s="294"/>
      <c r="SKL11" s="294"/>
      <c r="SKM11" s="294"/>
      <c r="SKN11" s="294"/>
      <c r="SKO11" s="294"/>
      <c r="SKP11" s="294"/>
      <c r="SKQ11" s="294"/>
      <c r="SKR11" s="294"/>
      <c r="SKS11" s="294"/>
      <c r="SKT11" s="294"/>
      <c r="SKU11" s="294"/>
      <c r="SKV11" s="294"/>
      <c r="SKW11" s="294"/>
      <c r="SKX11" s="294"/>
      <c r="SKY11" s="294"/>
      <c r="SKZ11" s="294"/>
      <c r="SLA11" s="294"/>
      <c r="SLB11" s="294"/>
      <c r="SLC11" s="294"/>
      <c r="SLD11" s="294"/>
      <c r="SLE11" s="294"/>
      <c r="SLF11" s="294"/>
      <c r="SLG11" s="294"/>
      <c r="SLH11" s="294"/>
      <c r="SLI11" s="294"/>
      <c r="SLJ11" s="294"/>
      <c r="SLK11" s="294"/>
      <c r="SLL11" s="294"/>
      <c r="SLM11" s="294"/>
      <c r="SLN11" s="294"/>
      <c r="SLO11" s="294"/>
      <c r="SLP11" s="294"/>
      <c r="SLQ11" s="294"/>
      <c r="SLR11" s="294"/>
      <c r="SLS11" s="294"/>
      <c r="SLT11" s="294"/>
      <c r="SLU11" s="294"/>
      <c r="SLV11" s="294"/>
      <c r="SLW11" s="294"/>
      <c r="SLX11" s="294"/>
      <c r="SLY11" s="294"/>
      <c r="SLZ11" s="294"/>
      <c r="SMA11" s="294"/>
      <c r="SMB11" s="294"/>
      <c r="SMC11" s="294"/>
      <c r="SMD11" s="294"/>
      <c r="SME11" s="294"/>
      <c r="SMF11" s="294"/>
      <c r="SMG11" s="294"/>
      <c r="SMH11" s="294"/>
      <c r="SMI11" s="294"/>
      <c r="SMJ11" s="294"/>
      <c r="SMK11" s="294"/>
      <c r="SML11" s="294"/>
      <c r="SMM11" s="294"/>
      <c r="SMN11" s="294"/>
      <c r="SMO11" s="294"/>
      <c r="SMP11" s="294"/>
      <c r="SMQ11" s="294"/>
      <c r="SMR11" s="294"/>
      <c r="SMS11" s="294"/>
      <c r="SMT11" s="294"/>
      <c r="SMU11" s="294"/>
      <c r="SMV11" s="294"/>
      <c r="SMW11" s="294"/>
      <c r="SMX11" s="294"/>
      <c r="SMY11" s="294"/>
      <c r="SMZ11" s="294"/>
      <c r="SNA11" s="294"/>
      <c r="SNB11" s="294"/>
      <c r="SNC11" s="294"/>
      <c r="SND11" s="294"/>
      <c r="SNE11" s="294"/>
      <c r="SNF11" s="294"/>
      <c r="SNG11" s="294"/>
      <c r="SNH11" s="294"/>
      <c r="SNI11" s="294"/>
      <c r="SNJ11" s="294"/>
      <c r="SNK11" s="294"/>
      <c r="SNL11" s="294"/>
      <c r="SNM11" s="294"/>
      <c r="SNN11" s="294"/>
      <c r="SNO11" s="294"/>
      <c r="SNP11" s="294"/>
      <c r="SNQ11" s="294"/>
      <c r="SNR11" s="294"/>
      <c r="SNS11" s="294"/>
      <c r="SNT11" s="294"/>
      <c r="SNU11" s="294"/>
      <c r="SNV11" s="294"/>
      <c r="SNW11" s="294"/>
      <c r="SNX11" s="294"/>
      <c r="SNY11" s="294"/>
      <c r="SNZ11" s="294"/>
      <c r="SOA11" s="294"/>
      <c r="SOB11" s="294"/>
      <c r="SOC11" s="294"/>
      <c r="SOD11" s="294"/>
      <c r="SOE11" s="294"/>
      <c r="SOF11" s="294"/>
      <c r="SOG11" s="294"/>
      <c r="SOH11" s="294"/>
      <c r="SOI11" s="294"/>
      <c r="SOJ11" s="294"/>
      <c r="SOK11" s="294"/>
      <c r="SOL11" s="294"/>
      <c r="SOM11" s="294"/>
      <c r="SON11" s="294"/>
      <c r="SOO11" s="294"/>
      <c r="SOP11" s="294"/>
      <c r="SOQ11" s="294"/>
      <c r="SOR11" s="294"/>
      <c r="SOS11" s="294"/>
      <c r="SOT11" s="294"/>
      <c r="SOU11" s="294"/>
      <c r="SOV11" s="294"/>
      <c r="SOW11" s="294"/>
      <c r="SOX11" s="294"/>
      <c r="SOY11" s="294"/>
      <c r="SOZ11" s="294"/>
      <c r="SPA11" s="294"/>
      <c r="SPB11" s="294"/>
      <c r="SPC11" s="294"/>
      <c r="SPD11" s="294"/>
      <c r="SPE11" s="294"/>
      <c r="SPF11" s="294"/>
      <c r="SPG11" s="294"/>
      <c r="SPH11" s="294"/>
      <c r="SPI11" s="294"/>
      <c r="SPJ11" s="294"/>
      <c r="SPK11" s="294"/>
      <c r="SPL11" s="294"/>
      <c r="SPM11" s="294"/>
      <c r="SPN11" s="294"/>
      <c r="SPO11" s="294"/>
      <c r="SPP11" s="294"/>
      <c r="SPQ11" s="294"/>
      <c r="SPR11" s="294"/>
      <c r="SPS11" s="294"/>
      <c r="SPT11" s="294"/>
      <c r="SPU11" s="294"/>
      <c r="SPV11" s="294"/>
      <c r="SPW11" s="294"/>
      <c r="SPX11" s="294"/>
      <c r="SPY11" s="294"/>
      <c r="SPZ11" s="294"/>
      <c r="SQA11" s="294"/>
      <c r="SQB11" s="294"/>
      <c r="SQC11" s="294"/>
      <c r="SQD11" s="294"/>
      <c r="SQE11" s="294"/>
      <c r="SQF11" s="294"/>
      <c r="SQG11" s="294"/>
      <c r="SQH11" s="294"/>
      <c r="SQI11" s="294"/>
      <c r="SQJ11" s="294"/>
      <c r="SQK11" s="294"/>
      <c r="SQL11" s="294"/>
      <c r="SQM11" s="294"/>
      <c r="SQN11" s="294"/>
      <c r="SQO11" s="294"/>
      <c r="SQP11" s="294"/>
      <c r="SQQ11" s="294"/>
      <c r="SQR11" s="294"/>
      <c r="SQS11" s="294"/>
      <c r="SQT11" s="294"/>
      <c r="SQU11" s="294"/>
      <c r="SQV11" s="294"/>
      <c r="SQW11" s="294"/>
      <c r="SQX11" s="294"/>
      <c r="SQY11" s="294"/>
      <c r="SQZ11" s="294"/>
      <c r="SRA11" s="294"/>
      <c r="SRB11" s="294"/>
      <c r="SRC11" s="294"/>
      <c r="SRD11" s="294"/>
      <c r="SRE11" s="294"/>
      <c r="SRF11" s="294"/>
      <c r="SRG11" s="294"/>
      <c r="SRH11" s="294"/>
      <c r="SRI11" s="294"/>
      <c r="SRJ11" s="294"/>
      <c r="SRK11" s="294"/>
      <c r="SRL11" s="294"/>
      <c r="SRM11" s="294"/>
      <c r="SRN11" s="294"/>
      <c r="SRO11" s="294"/>
      <c r="SRP11" s="294"/>
      <c r="SRQ11" s="294"/>
      <c r="SRR11" s="294"/>
      <c r="SRS11" s="294"/>
      <c r="SRT11" s="294"/>
      <c r="SRU11" s="294"/>
      <c r="SRV11" s="294"/>
      <c r="SRW11" s="294"/>
      <c r="SRX11" s="294"/>
      <c r="SRY11" s="294"/>
      <c r="SRZ11" s="294"/>
      <c r="SSA11" s="294"/>
      <c r="SSB11" s="294"/>
      <c r="SSC11" s="294"/>
      <c r="SSD11" s="294"/>
      <c r="SSE11" s="294"/>
      <c r="SSF11" s="294"/>
      <c r="SSG11" s="294"/>
      <c r="SSH11" s="294"/>
      <c r="SSI11" s="294"/>
      <c r="SSJ11" s="294"/>
      <c r="SSK11" s="294"/>
      <c r="SSL11" s="294"/>
      <c r="SSM11" s="294"/>
      <c r="SSN11" s="294"/>
      <c r="SSO11" s="294"/>
      <c r="SSP11" s="294"/>
      <c r="SSQ11" s="294"/>
      <c r="SSR11" s="294"/>
      <c r="SSS11" s="294"/>
      <c r="SST11" s="294"/>
      <c r="SSU11" s="294"/>
      <c r="SSV11" s="294"/>
      <c r="SSW11" s="294"/>
      <c r="SSX11" s="294"/>
      <c r="SSY11" s="294"/>
      <c r="SSZ11" s="294"/>
      <c r="STA11" s="294"/>
      <c r="STB11" s="294"/>
      <c r="STC11" s="294"/>
      <c r="STD11" s="294"/>
      <c r="STE11" s="294"/>
      <c r="STF11" s="294"/>
      <c r="STG11" s="294"/>
      <c r="STH11" s="294"/>
      <c r="STI11" s="294"/>
      <c r="STJ11" s="294"/>
      <c r="STK11" s="294"/>
      <c r="STL11" s="294"/>
      <c r="STM11" s="294"/>
      <c r="STN11" s="294"/>
      <c r="STO11" s="294"/>
      <c r="STP11" s="294"/>
      <c r="STQ11" s="294"/>
      <c r="STR11" s="294"/>
      <c r="STS11" s="294"/>
      <c r="STT11" s="294"/>
      <c r="STU11" s="294"/>
      <c r="STV11" s="294"/>
      <c r="STW11" s="294"/>
      <c r="STX11" s="294"/>
      <c r="STY11" s="294"/>
      <c r="STZ11" s="294"/>
      <c r="SUA11" s="294"/>
      <c r="SUB11" s="294"/>
      <c r="SUC11" s="294"/>
      <c r="SUD11" s="294"/>
      <c r="SUE11" s="294"/>
      <c r="SUF11" s="294"/>
      <c r="SUG11" s="294"/>
      <c r="SUH11" s="294"/>
      <c r="SUI11" s="294"/>
      <c r="SUJ11" s="294"/>
      <c r="SUK11" s="294"/>
      <c r="SUL11" s="294"/>
      <c r="SUM11" s="294"/>
      <c r="SUN11" s="294"/>
      <c r="SUO11" s="294"/>
      <c r="SUP11" s="294"/>
      <c r="SUQ11" s="294"/>
      <c r="SUR11" s="294"/>
      <c r="SUS11" s="294"/>
      <c r="SUT11" s="294"/>
      <c r="SUU11" s="294"/>
      <c r="SUV11" s="294"/>
      <c r="SUW11" s="294"/>
      <c r="SUX11" s="294"/>
      <c r="SUY11" s="294"/>
      <c r="SUZ11" s="294"/>
      <c r="SVA11" s="294"/>
      <c r="SVB11" s="294"/>
      <c r="SVC11" s="294"/>
      <c r="SVD11" s="294"/>
      <c r="SVE11" s="294"/>
      <c r="SVF11" s="294"/>
      <c r="SVG11" s="294"/>
      <c r="SVH11" s="294"/>
      <c r="SVI11" s="294"/>
      <c r="SVJ11" s="294"/>
      <c r="SVK11" s="294"/>
      <c r="SVL11" s="294"/>
      <c r="SVM11" s="294"/>
      <c r="SVN11" s="294"/>
      <c r="SVO11" s="294"/>
      <c r="SVP11" s="294"/>
      <c r="SVQ11" s="294"/>
      <c r="SVR11" s="294"/>
      <c r="SVS11" s="294"/>
      <c r="SVT11" s="294"/>
      <c r="SVU11" s="294"/>
      <c r="SVV11" s="294"/>
      <c r="SVW11" s="294"/>
      <c r="SVX11" s="294"/>
      <c r="SVY11" s="294"/>
      <c r="SVZ11" s="294"/>
      <c r="SWA11" s="294"/>
      <c r="SWB11" s="294"/>
      <c r="SWC11" s="294"/>
      <c r="SWD11" s="294"/>
      <c r="SWE11" s="294"/>
      <c r="SWF11" s="294"/>
      <c r="SWG11" s="294"/>
      <c r="SWH11" s="294"/>
      <c r="SWI11" s="294"/>
      <c r="SWJ11" s="294"/>
      <c r="SWK11" s="294"/>
      <c r="SWL11" s="294"/>
      <c r="SWM11" s="294"/>
      <c r="SWN11" s="294"/>
      <c r="SWO11" s="294"/>
      <c r="SWP11" s="294"/>
      <c r="SWQ11" s="294"/>
      <c r="SWR11" s="294"/>
      <c r="SWS11" s="294"/>
      <c r="SWT11" s="294"/>
      <c r="SWU11" s="294"/>
      <c r="SWV11" s="294"/>
      <c r="SWW11" s="294"/>
      <c r="SWX11" s="294"/>
      <c r="SWY11" s="294"/>
      <c r="SWZ11" s="294"/>
      <c r="SXA11" s="294"/>
      <c r="SXB11" s="294"/>
      <c r="SXC11" s="294"/>
      <c r="SXD11" s="294"/>
      <c r="SXE11" s="294"/>
      <c r="SXF11" s="294"/>
      <c r="SXG11" s="294"/>
      <c r="SXH11" s="294"/>
      <c r="SXI11" s="294"/>
      <c r="SXJ11" s="294"/>
      <c r="SXK11" s="294"/>
      <c r="SXL11" s="294"/>
      <c r="SXM11" s="294"/>
      <c r="SXN11" s="294"/>
      <c r="SXO11" s="294"/>
      <c r="SXP11" s="294"/>
      <c r="SXQ11" s="294"/>
      <c r="SXR11" s="294"/>
      <c r="SXS11" s="294"/>
      <c r="SXT11" s="294"/>
      <c r="SXU11" s="294"/>
      <c r="SXV11" s="294"/>
      <c r="SXW11" s="294"/>
      <c r="SXX11" s="294"/>
      <c r="SXY11" s="294"/>
      <c r="SXZ11" s="294"/>
      <c r="SYA11" s="294"/>
      <c r="SYB11" s="294"/>
      <c r="SYC11" s="294"/>
      <c r="SYD11" s="294"/>
      <c r="SYE11" s="294"/>
      <c r="SYF11" s="294"/>
      <c r="SYG11" s="294"/>
      <c r="SYH11" s="294"/>
      <c r="SYI11" s="294"/>
      <c r="SYJ11" s="294"/>
      <c r="SYK11" s="294"/>
      <c r="SYL11" s="294"/>
      <c r="SYM11" s="294"/>
      <c r="SYN11" s="294"/>
      <c r="SYO11" s="294"/>
      <c r="SYP11" s="294"/>
      <c r="SYQ11" s="294"/>
      <c r="SYR11" s="294"/>
      <c r="SYS11" s="294"/>
      <c r="SYT11" s="294"/>
      <c r="SYU11" s="294"/>
      <c r="SYV11" s="294"/>
      <c r="SYW11" s="294"/>
      <c r="SYX11" s="294"/>
      <c r="SYY11" s="294"/>
      <c r="SYZ11" s="294"/>
      <c r="SZA11" s="294"/>
      <c r="SZB11" s="294"/>
      <c r="SZC11" s="294"/>
      <c r="SZD11" s="294"/>
      <c r="SZE11" s="294"/>
      <c r="SZF11" s="294"/>
      <c r="SZG11" s="294"/>
      <c r="SZH11" s="294"/>
      <c r="SZI11" s="294"/>
      <c r="SZJ11" s="294"/>
      <c r="SZK11" s="294"/>
      <c r="SZL11" s="294"/>
      <c r="SZM11" s="294"/>
      <c r="SZN11" s="294"/>
      <c r="SZO11" s="294"/>
      <c r="SZP11" s="294"/>
      <c r="SZQ11" s="294"/>
      <c r="SZR11" s="294"/>
      <c r="SZS11" s="294"/>
      <c r="SZT11" s="294"/>
      <c r="SZU11" s="294"/>
      <c r="SZV11" s="294"/>
      <c r="SZW11" s="294"/>
      <c r="SZX11" s="294"/>
      <c r="SZY11" s="294"/>
      <c r="SZZ11" s="294"/>
      <c r="TAA11" s="294"/>
      <c r="TAB11" s="294"/>
      <c r="TAC11" s="294"/>
      <c r="TAD11" s="294"/>
      <c r="TAE11" s="294"/>
      <c r="TAF11" s="294"/>
      <c r="TAG11" s="294"/>
      <c r="TAH11" s="294"/>
      <c r="TAI11" s="294"/>
      <c r="TAJ11" s="294"/>
      <c r="TAK11" s="294"/>
      <c r="TAL11" s="294"/>
      <c r="TAM11" s="294"/>
      <c r="TAN11" s="294"/>
      <c r="TAO11" s="294"/>
      <c r="TAP11" s="294"/>
      <c r="TAQ11" s="294"/>
      <c r="TAR11" s="294"/>
      <c r="TAS11" s="294"/>
      <c r="TAT11" s="294"/>
      <c r="TAU11" s="294"/>
      <c r="TAV11" s="294"/>
      <c r="TAW11" s="294"/>
      <c r="TAX11" s="294"/>
      <c r="TAY11" s="294"/>
      <c r="TAZ11" s="294"/>
      <c r="TBA11" s="294"/>
      <c r="TBB11" s="294"/>
      <c r="TBC11" s="294"/>
      <c r="TBD11" s="294"/>
      <c r="TBE11" s="294"/>
      <c r="TBF11" s="294"/>
      <c r="TBG11" s="294"/>
      <c r="TBH11" s="294"/>
      <c r="TBI11" s="294"/>
      <c r="TBJ11" s="294"/>
      <c r="TBK11" s="294"/>
      <c r="TBL11" s="294"/>
      <c r="TBM11" s="294"/>
      <c r="TBN11" s="294"/>
      <c r="TBO11" s="294"/>
      <c r="TBP11" s="294"/>
      <c r="TBQ11" s="294"/>
      <c r="TBR11" s="294"/>
      <c r="TBS11" s="294"/>
      <c r="TBT11" s="294"/>
      <c r="TBU11" s="294"/>
      <c r="TBV11" s="294"/>
      <c r="TBW11" s="294"/>
      <c r="TBX11" s="294"/>
      <c r="TBY11" s="294"/>
      <c r="TBZ11" s="294"/>
      <c r="TCA11" s="294"/>
      <c r="TCB11" s="294"/>
      <c r="TCC11" s="294"/>
      <c r="TCD11" s="294"/>
      <c r="TCE11" s="294"/>
      <c r="TCF11" s="294"/>
      <c r="TCG11" s="294"/>
      <c r="TCH11" s="294"/>
      <c r="TCI11" s="294"/>
      <c r="TCJ11" s="294"/>
      <c r="TCK11" s="294"/>
      <c r="TCL11" s="294"/>
      <c r="TCM11" s="294"/>
      <c r="TCN11" s="294"/>
      <c r="TCO11" s="294"/>
      <c r="TCP11" s="294"/>
      <c r="TCQ11" s="294"/>
      <c r="TCR11" s="294"/>
      <c r="TCS11" s="294"/>
      <c r="TCT11" s="294"/>
      <c r="TCU11" s="294"/>
      <c r="TCV11" s="294"/>
      <c r="TCW11" s="294"/>
      <c r="TCX11" s="294"/>
      <c r="TCY11" s="294"/>
      <c r="TCZ11" s="294"/>
      <c r="TDA11" s="294"/>
      <c r="TDB11" s="294"/>
      <c r="TDC11" s="294"/>
      <c r="TDD11" s="294"/>
      <c r="TDE11" s="294"/>
      <c r="TDF11" s="294"/>
      <c r="TDG11" s="294"/>
      <c r="TDH11" s="294"/>
      <c r="TDI11" s="294"/>
      <c r="TDJ11" s="294"/>
      <c r="TDK11" s="294"/>
      <c r="TDL11" s="294"/>
      <c r="TDM11" s="294"/>
      <c r="TDN11" s="294"/>
      <c r="TDO11" s="294"/>
      <c r="TDP11" s="294"/>
      <c r="TDQ11" s="294"/>
      <c r="TDR11" s="294"/>
      <c r="TDS11" s="294"/>
      <c r="TDT11" s="294"/>
      <c r="TDU11" s="294"/>
      <c r="TDV11" s="294"/>
      <c r="TDW11" s="294"/>
      <c r="TDX11" s="294"/>
      <c r="TDY11" s="294"/>
      <c r="TDZ11" s="294"/>
      <c r="TEA11" s="294"/>
      <c r="TEB11" s="294"/>
      <c r="TEC11" s="294"/>
      <c r="TED11" s="294"/>
      <c r="TEE11" s="294"/>
      <c r="TEF11" s="294"/>
      <c r="TEG11" s="294"/>
      <c r="TEH11" s="294"/>
      <c r="TEI11" s="294"/>
      <c r="TEJ11" s="294"/>
      <c r="TEK11" s="294"/>
      <c r="TEL11" s="294"/>
      <c r="TEM11" s="294"/>
      <c r="TEN11" s="294"/>
      <c r="TEO11" s="294"/>
      <c r="TEP11" s="294"/>
      <c r="TEQ11" s="294"/>
      <c r="TER11" s="294"/>
      <c r="TES11" s="294"/>
      <c r="TET11" s="294"/>
      <c r="TEU11" s="294"/>
      <c r="TEV11" s="294"/>
      <c r="TEW11" s="294"/>
      <c r="TEX11" s="294"/>
      <c r="TEY11" s="294"/>
      <c r="TEZ11" s="294"/>
      <c r="TFA11" s="294"/>
      <c r="TFB11" s="294"/>
      <c r="TFC11" s="294"/>
      <c r="TFD11" s="294"/>
      <c r="TFE11" s="294"/>
      <c r="TFF11" s="294"/>
      <c r="TFG11" s="294"/>
      <c r="TFH11" s="294"/>
      <c r="TFI11" s="294"/>
      <c r="TFJ11" s="294"/>
      <c r="TFK11" s="294"/>
      <c r="TFL11" s="294"/>
      <c r="TFM11" s="294"/>
      <c r="TFN11" s="294"/>
      <c r="TFO11" s="294"/>
      <c r="TFP11" s="294"/>
      <c r="TFQ11" s="294"/>
      <c r="TFR11" s="294"/>
      <c r="TFS11" s="294"/>
      <c r="TFT11" s="294"/>
      <c r="TFU11" s="294"/>
      <c r="TFV11" s="294"/>
      <c r="TFW11" s="294"/>
      <c r="TFX11" s="294"/>
      <c r="TFY11" s="294"/>
      <c r="TFZ11" s="294"/>
      <c r="TGA11" s="294"/>
      <c r="TGB11" s="294"/>
      <c r="TGC11" s="294"/>
      <c r="TGD11" s="294"/>
      <c r="TGE11" s="294"/>
      <c r="TGF11" s="294"/>
      <c r="TGG11" s="294"/>
      <c r="TGH11" s="294"/>
      <c r="TGI11" s="294"/>
      <c r="TGJ11" s="294"/>
      <c r="TGK11" s="294"/>
      <c r="TGL11" s="294"/>
      <c r="TGM11" s="294"/>
      <c r="TGN11" s="294"/>
      <c r="TGO11" s="294"/>
      <c r="TGP11" s="294"/>
      <c r="TGQ11" s="294"/>
      <c r="TGR11" s="294"/>
      <c r="TGS11" s="294"/>
      <c r="TGT11" s="294"/>
      <c r="TGU11" s="294"/>
      <c r="TGV11" s="294"/>
      <c r="TGW11" s="294"/>
      <c r="TGX11" s="294"/>
      <c r="TGY11" s="294"/>
      <c r="TGZ11" s="294"/>
      <c r="THA11" s="294"/>
      <c r="THB11" s="294"/>
      <c r="THC11" s="294"/>
      <c r="THD11" s="294"/>
      <c r="THE11" s="294"/>
      <c r="THF11" s="294"/>
      <c r="THG11" s="294"/>
      <c r="THH11" s="294"/>
      <c r="THI11" s="294"/>
      <c r="THJ11" s="294"/>
      <c r="THK11" s="294"/>
      <c r="THL11" s="294"/>
      <c r="THM11" s="294"/>
      <c r="THN11" s="294"/>
      <c r="THO11" s="294"/>
      <c r="THP11" s="294"/>
      <c r="THQ11" s="294"/>
      <c r="THR11" s="294"/>
      <c r="THS11" s="294"/>
      <c r="THT11" s="294"/>
      <c r="THU11" s="294"/>
      <c r="THV11" s="294"/>
      <c r="THW11" s="294"/>
      <c r="THX11" s="294"/>
      <c r="THY11" s="294"/>
      <c r="THZ11" s="294"/>
      <c r="TIA11" s="294"/>
      <c r="TIB11" s="294"/>
      <c r="TIC11" s="294"/>
      <c r="TID11" s="294"/>
      <c r="TIE11" s="294"/>
      <c r="TIF11" s="294"/>
      <c r="TIG11" s="294"/>
      <c r="TIH11" s="294"/>
      <c r="TII11" s="294"/>
      <c r="TIJ11" s="294"/>
      <c r="TIK11" s="294"/>
      <c r="TIL11" s="294"/>
      <c r="TIM11" s="294"/>
      <c r="TIN11" s="294"/>
      <c r="TIO11" s="294"/>
      <c r="TIP11" s="294"/>
      <c r="TIQ11" s="294"/>
      <c r="TIR11" s="294"/>
      <c r="TIS11" s="294"/>
      <c r="TIT11" s="294"/>
      <c r="TIU11" s="294"/>
      <c r="TIV11" s="294"/>
      <c r="TIW11" s="294"/>
      <c r="TIX11" s="294"/>
      <c r="TIY11" s="294"/>
      <c r="TIZ11" s="294"/>
      <c r="TJA11" s="294"/>
      <c r="TJB11" s="294"/>
      <c r="TJC11" s="294"/>
      <c r="TJD11" s="294"/>
      <c r="TJE11" s="294"/>
      <c r="TJF11" s="294"/>
      <c r="TJG11" s="294"/>
      <c r="TJH11" s="294"/>
      <c r="TJI11" s="294"/>
      <c r="TJJ11" s="294"/>
      <c r="TJK11" s="294"/>
      <c r="TJL11" s="294"/>
      <c r="TJM11" s="294"/>
      <c r="TJN11" s="294"/>
      <c r="TJO11" s="294"/>
      <c r="TJP11" s="294"/>
      <c r="TJQ11" s="294"/>
      <c r="TJR11" s="294"/>
      <c r="TJS11" s="294"/>
      <c r="TJT11" s="294"/>
      <c r="TJU11" s="294"/>
      <c r="TJV11" s="294"/>
      <c r="TJW11" s="294"/>
      <c r="TJX11" s="294"/>
      <c r="TJY11" s="294"/>
      <c r="TJZ11" s="294"/>
      <c r="TKA11" s="294"/>
      <c r="TKB11" s="294"/>
      <c r="TKC11" s="294"/>
      <c r="TKD11" s="294"/>
      <c r="TKE11" s="294"/>
      <c r="TKF11" s="294"/>
      <c r="TKG11" s="294"/>
      <c r="TKH11" s="294"/>
      <c r="TKI11" s="294"/>
      <c r="TKJ11" s="294"/>
      <c r="TKK11" s="294"/>
      <c r="TKL11" s="294"/>
      <c r="TKM11" s="294"/>
      <c r="TKN11" s="294"/>
      <c r="TKO11" s="294"/>
      <c r="TKP11" s="294"/>
      <c r="TKQ11" s="294"/>
      <c r="TKR11" s="294"/>
      <c r="TKS11" s="294"/>
      <c r="TKT11" s="294"/>
      <c r="TKU11" s="294"/>
      <c r="TKV11" s="294"/>
      <c r="TKW11" s="294"/>
      <c r="TKX11" s="294"/>
      <c r="TKY11" s="294"/>
      <c r="TKZ11" s="294"/>
      <c r="TLA11" s="294"/>
      <c r="TLB11" s="294"/>
      <c r="TLC11" s="294"/>
      <c r="TLD11" s="294"/>
      <c r="TLE11" s="294"/>
      <c r="TLF11" s="294"/>
      <c r="TLG11" s="294"/>
      <c r="TLH11" s="294"/>
      <c r="TLI11" s="294"/>
      <c r="TLJ11" s="294"/>
      <c r="TLK11" s="294"/>
      <c r="TLL11" s="294"/>
      <c r="TLM11" s="294"/>
      <c r="TLN11" s="294"/>
      <c r="TLO11" s="294"/>
      <c r="TLP11" s="294"/>
      <c r="TLQ11" s="294"/>
      <c r="TLR11" s="294"/>
      <c r="TLS11" s="294"/>
      <c r="TLT11" s="294"/>
      <c r="TLU11" s="294"/>
      <c r="TLV11" s="294"/>
      <c r="TLW11" s="294"/>
      <c r="TLX11" s="294"/>
      <c r="TLY11" s="294"/>
      <c r="TLZ11" s="294"/>
      <c r="TMA11" s="294"/>
      <c r="TMB11" s="294"/>
      <c r="TMC11" s="294"/>
      <c r="TMD11" s="294"/>
      <c r="TME11" s="294"/>
      <c r="TMF11" s="294"/>
      <c r="TMG11" s="294"/>
      <c r="TMH11" s="294"/>
      <c r="TMI11" s="294"/>
      <c r="TMJ11" s="294"/>
      <c r="TMK11" s="294"/>
      <c r="TML11" s="294"/>
      <c r="TMM11" s="294"/>
      <c r="TMN11" s="294"/>
      <c r="TMO11" s="294"/>
      <c r="TMP11" s="294"/>
      <c r="TMQ11" s="294"/>
      <c r="TMR11" s="294"/>
      <c r="TMS11" s="294"/>
      <c r="TMT11" s="294"/>
      <c r="TMU11" s="294"/>
      <c r="TMV11" s="294"/>
      <c r="TMW11" s="294"/>
      <c r="TMX11" s="294"/>
      <c r="TMY11" s="294"/>
      <c r="TMZ11" s="294"/>
      <c r="TNA11" s="294"/>
      <c r="TNB11" s="294"/>
      <c r="TNC11" s="294"/>
      <c r="TND11" s="294"/>
      <c r="TNE11" s="294"/>
      <c r="TNF11" s="294"/>
      <c r="TNG11" s="294"/>
      <c r="TNH11" s="294"/>
      <c r="TNI11" s="294"/>
      <c r="TNJ11" s="294"/>
      <c r="TNK11" s="294"/>
      <c r="TNL11" s="294"/>
      <c r="TNM11" s="294"/>
      <c r="TNN11" s="294"/>
      <c r="TNO11" s="294"/>
      <c r="TNP11" s="294"/>
      <c r="TNQ11" s="294"/>
      <c r="TNR11" s="294"/>
      <c r="TNS11" s="294"/>
      <c r="TNT11" s="294"/>
      <c r="TNU11" s="294"/>
      <c r="TNV11" s="294"/>
      <c r="TNW11" s="294"/>
      <c r="TNX11" s="294"/>
      <c r="TNY11" s="294"/>
      <c r="TNZ11" s="294"/>
      <c r="TOA11" s="294"/>
      <c r="TOB11" s="294"/>
      <c r="TOC11" s="294"/>
      <c r="TOD11" s="294"/>
      <c r="TOE11" s="294"/>
      <c r="TOF11" s="294"/>
      <c r="TOG11" s="294"/>
      <c r="TOH11" s="294"/>
      <c r="TOI11" s="294"/>
      <c r="TOJ11" s="294"/>
      <c r="TOK11" s="294"/>
      <c r="TOL11" s="294"/>
      <c r="TOM11" s="294"/>
      <c r="TON11" s="294"/>
      <c r="TOO11" s="294"/>
      <c r="TOP11" s="294"/>
      <c r="TOQ11" s="294"/>
      <c r="TOR11" s="294"/>
      <c r="TOS11" s="294"/>
      <c r="TOT11" s="294"/>
      <c r="TOU11" s="294"/>
      <c r="TOV11" s="294"/>
      <c r="TOW11" s="294"/>
      <c r="TOX11" s="294"/>
      <c r="TOY11" s="294"/>
      <c r="TOZ11" s="294"/>
      <c r="TPA11" s="294"/>
      <c r="TPB11" s="294"/>
      <c r="TPC11" s="294"/>
      <c r="TPD11" s="294"/>
      <c r="TPE11" s="294"/>
      <c r="TPF11" s="294"/>
      <c r="TPG11" s="294"/>
      <c r="TPH11" s="294"/>
      <c r="TPI11" s="294"/>
      <c r="TPJ11" s="294"/>
      <c r="TPK11" s="294"/>
      <c r="TPL11" s="294"/>
      <c r="TPM11" s="294"/>
      <c r="TPN11" s="294"/>
      <c r="TPO11" s="294"/>
      <c r="TPP11" s="294"/>
      <c r="TPQ11" s="294"/>
      <c r="TPR11" s="294"/>
      <c r="TPS11" s="294"/>
      <c r="TPT11" s="294"/>
      <c r="TPU11" s="294"/>
      <c r="TPV11" s="294"/>
      <c r="TPW11" s="294"/>
      <c r="TPX11" s="294"/>
      <c r="TPY11" s="294"/>
      <c r="TPZ11" s="294"/>
      <c r="TQA11" s="294"/>
      <c r="TQB11" s="294"/>
      <c r="TQC11" s="294"/>
      <c r="TQD11" s="294"/>
      <c r="TQE11" s="294"/>
      <c r="TQF11" s="294"/>
      <c r="TQG11" s="294"/>
      <c r="TQH11" s="294"/>
      <c r="TQI11" s="294"/>
      <c r="TQJ11" s="294"/>
      <c r="TQK11" s="294"/>
      <c r="TQL11" s="294"/>
      <c r="TQM11" s="294"/>
      <c r="TQN11" s="294"/>
      <c r="TQO11" s="294"/>
      <c r="TQP11" s="294"/>
      <c r="TQQ11" s="294"/>
      <c r="TQR11" s="294"/>
      <c r="TQS11" s="294"/>
      <c r="TQT11" s="294"/>
      <c r="TQU11" s="294"/>
      <c r="TQV11" s="294"/>
      <c r="TQW11" s="294"/>
      <c r="TQX11" s="294"/>
      <c r="TQY11" s="294"/>
      <c r="TQZ11" s="294"/>
      <c r="TRA11" s="294"/>
      <c r="TRB11" s="294"/>
      <c r="TRC11" s="294"/>
      <c r="TRD11" s="294"/>
      <c r="TRE11" s="294"/>
      <c r="TRF11" s="294"/>
      <c r="TRG11" s="294"/>
      <c r="TRH11" s="294"/>
      <c r="TRI11" s="294"/>
      <c r="TRJ11" s="294"/>
      <c r="TRK11" s="294"/>
      <c r="TRL11" s="294"/>
      <c r="TRM11" s="294"/>
      <c r="TRN11" s="294"/>
      <c r="TRO11" s="294"/>
      <c r="TRP11" s="294"/>
      <c r="TRQ11" s="294"/>
      <c r="TRR11" s="294"/>
      <c r="TRS11" s="294"/>
      <c r="TRT11" s="294"/>
      <c r="TRU11" s="294"/>
      <c r="TRV11" s="294"/>
      <c r="TRW11" s="294"/>
      <c r="TRX11" s="294"/>
      <c r="TRY11" s="294"/>
      <c r="TRZ11" s="294"/>
      <c r="TSA11" s="294"/>
      <c r="TSB11" s="294"/>
      <c r="TSC11" s="294"/>
      <c r="TSD11" s="294"/>
      <c r="TSE11" s="294"/>
      <c r="TSF11" s="294"/>
      <c r="TSG11" s="294"/>
      <c r="TSH11" s="294"/>
      <c r="TSI11" s="294"/>
      <c r="TSJ11" s="294"/>
      <c r="TSK11" s="294"/>
      <c r="TSL11" s="294"/>
      <c r="TSM11" s="294"/>
      <c r="TSN11" s="294"/>
      <c r="TSO11" s="294"/>
      <c r="TSP11" s="294"/>
      <c r="TSQ11" s="294"/>
      <c r="TSR11" s="294"/>
      <c r="TSS11" s="294"/>
      <c r="TST11" s="294"/>
      <c r="TSU11" s="294"/>
      <c r="TSV11" s="294"/>
      <c r="TSW11" s="294"/>
      <c r="TSX11" s="294"/>
      <c r="TSY11" s="294"/>
      <c r="TSZ11" s="294"/>
      <c r="TTA11" s="294"/>
      <c r="TTB11" s="294"/>
      <c r="TTC11" s="294"/>
      <c r="TTD11" s="294"/>
      <c r="TTE11" s="294"/>
      <c r="TTF11" s="294"/>
      <c r="TTG11" s="294"/>
      <c r="TTH11" s="294"/>
      <c r="TTI11" s="294"/>
      <c r="TTJ11" s="294"/>
      <c r="TTK11" s="294"/>
      <c r="TTL11" s="294"/>
      <c r="TTM11" s="294"/>
      <c r="TTN11" s="294"/>
      <c r="TTO11" s="294"/>
      <c r="TTP11" s="294"/>
      <c r="TTQ11" s="294"/>
      <c r="TTR11" s="294"/>
      <c r="TTS11" s="294"/>
      <c r="TTT11" s="294"/>
      <c r="TTU11" s="294"/>
      <c r="TTV11" s="294"/>
      <c r="TTW11" s="294"/>
      <c r="TTX11" s="294"/>
      <c r="TTY11" s="294"/>
      <c r="TTZ11" s="294"/>
      <c r="TUA11" s="294"/>
      <c r="TUB11" s="294"/>
      <c r="TUC11" s="294"/>
      <c r="TUD11" s="294"/>
      <c r="TUE11" s="294"/>
      <c r="TUF11" s="294"/>
      <c r="TUG11" s="294"/>
      <c r="TUH11" s="294"/>
      <c r="TUI11" s="294"/>
      <c r="TUJ11" s="294"/>
      <c r="TUK11" s="294"/>
      <c r="TUL11" s="294"/>
      <c r="TUM11" s="294"/>
      <c r="TUN11" s="294"/>
      <c r="TUO11" s="294"/>
      <c r="TUP11" s="294"/>
      <c r="TUQ11" s="294"/>
      <c r="TUR11" s="294"/>
      <c r="TUS11" s="294"/>
      <c r="TUT11" s="294"/>
      <c r="TUU11" s="294"/>
      <c r="TUV11" s="294"/>
      <c r="TUW11" s="294"/>
      <c r="TUX11" s="294"/>
      <c r="TUY11" s="294"/>
      <c r="TUZ11" s="294"/>
      <c r="TVA11" s="294"/>
      <c r="TVB11" s="294"/>
      <c r="TVC11" s="294"/>
      <c r="TVD11" s="294"/>
      <c r="TVE11" s="294"/>
      <c r="TVF11" s="294"/>
      <c r="TVG11" s="294"/>
      <c r="TVH11" s="294"/>
      <c r="TVI11" s="294"/>
      <c r="TVJ11" s="294"/>
      <c r="TVK11" s="294"/>
      <c r="TVL11" s="294"/>
      <c r="TVM11" s="294"/>
      <c r="TVN11" s="294"/>
      <c r="TVO11" s="294"/>
      <c r="TVP11" s="294"/>
      <c r="TVQ11" s="294"/>
      <c r="TVR11" s="294"/>
      <c r="TVS11" s="294"/>
      <c r="TVT11" s="294"/>
      <c r="TVU11" s="294"/>
      <c r="TVV11" s="294"/>
      <c r="TVW11" s="294"/>
      <c r="TVX11" s="294"/>
      <c r="TVY11" s="294"/>
      <c r="TVZ11" s="294"/>
      <c r="TWA11" s="294"/>
      <c r="TWB11" s="294"/>
      <c r="TWC11" s="294"/>
      <c r="TWD11" s="294"/>
      <c r="TWE11" s="294"/>
      <c r="TWF11" s="294"/>
      <c r="TWG11" s="294"/>
      <c r="TWH11" s="294"/>
      <c r="TWI11" s="294"/>
      <c r="TWJ11" s="294"/>
      <c r="TWK11" s="294"/>
      <c r="TWL11" s="294"/>
      <c r="TWM11" s="294"/>
      <c r="TWN11" s="294"/>
      <c r="TWO11" s="294"/>
      <c r="TWP11" s="294"/>
      <c r="TWQ11" s="294"/>
      <c r="TWR11" s="294"/>
      <c r="TWS11" s="294"/>
      <c r="TWT11" s="294"/>
      <c r="TWU11" s="294"/>
      <c r="TWV11" s="294"/>
      <c r="TWW11" s="294"/>
      <c r="TWX11" s="294"/>
      <c r="TWY11" s="294"/>
      <c r="TWZ11" s="294"/>
      <c r="TXA11" s="294"/>
      <c r="TXB11" s="294"/>
      <c r="TXC11" s="294"/>
      <c r="TXD11" s="294"/>
      <c r="TXE11" s="294"/>
      <c r="TXF11" s="294"/>
      <c r="TXG11" s="294"/>
      <c r="TXH11" s="294"/>
      <c r="TXI11" s="294"/>
      <c r="TXJ11" s="294"/>
      <c r="TXK11" s="294"/>
      <c r="TXL11" s="294"/>
      <c r="TXM11" s="294"/>
      <c r="TXN11" s="294"/>
      <c r="TXO11" s="294"/>
      <c r="TXP11" s="294"/>
      <c r="TXQ11" s="294"/>
      <c r="TXR11" s="294"/>
      <c r="TXS11" s="294"/>
      <c r="TXT11" s="294"/>
      <c r="TXU11" s="294"/>
      <c r="TXV11" s="294"/>
      <c r="TXW11" s="294"/>
      <c r="TXX11" s="294"/>
      <c r="TXY11" s="294"/>
      <c r="TXZ11" s="294"/>
      <c r="TYA11" s="294"/>
      <c r="TYB11" s="294"/>
      <c r="TYC11" s="294"/>
      <c r="TYD11" s="294"/>
      <c r="TYE11" s="294"/>
      <c r="TYF11" s="294"/>
      <c r="TYG11" s="294"/>
      <c r="TYH11" s="294"/>
      <c r="TYI11" s="294"/>
      <c r="TYJ11" s="294"/>
      <c r="TYK11" s="294"/>
      <c r="TYL11" s="294"/>
      <c r="TYM11" s="294"/>
      <c r="TYN11" s="294"/>
      <c r="TYO11" s="294"/>
      <c r="TYP11" s="294"/>
      <c r="TYQ11" s="294"/>
      <c r="TYR11" s="294"/>
      <c r="TYS11" s="294"/>
      <c r="TYT11" s="294"/>
      <c r="TYU11" s="294"/>
      <c r="TYV11" s="294"/>
      <c r="TYW11" s="294"/>
      <c r="TYX11" s="294"/>
      <c r="TYY11" s="294"/>
      <c r="TYZ11" s="294"/>
      <c r="TZA11" s="294"/>
      <c r="TZB11" s="294"/>
      <c r="TZC11" s="294"/>
      <c r="TZD11" s="294"/>
      <c r="TZE11" s="294"/>
      <c r="TZF11" s="294"/>
      <c r="TZG11" s="294"/>
      <c r="TZH11" s="294"/>
      <c r="TZI11" s="294"/>
      <c r="TZJ11" s="294"/>
      <c r="TZK11" s="294"/>
      <c r="TZL11" s="294"/>
      <c r="TZM11" s="294"/>
      <c r="TZN11" s="294"/>
      <c r="TZO11" s="294"/>
      <c r="TZP11" s="294"/>
      <c r="TZQ11" s="294"/>
      <c r="TZR11" s="294"/>
      <c r="TZS11" s="294"/>
      <c r="TZT11" s="294"/>
      <c r="TZU11" s="294"/>
      <c r="TZV11" s="294"/>
      <c r="TZW11" s="294"/>
      <c r="TZX11" s="294"/>
      <c r="TZY11" s="294"/>
      <c r="TZZ11" s="294"/>
      <c r="UAA11" s="294"/>
      <c r="UAB11" s="294"/>
      <c r="UAC11" s="294"/>
      <c r="UAD11" s="294"/>
      <c r="UAE11" s="294"/>
      <c r="UAF11" s="294"/>
      <c r="UAG11" s="294"/>
      <c r="UAH11" s="294"/>
      <c r="UAI11" s="294"/>
      <c r="UAJ11" s="294"/>
      <c r="UAK11" s="294"/>
      <c r="UAL11" s="294"/>
      <c r="UAM11" s="294"/>
      <c r="UAN11" s="294"/>
      <c r="UAO11" s="294"/>
      <c r="UAP11" s="294"/>
      <c r="UAQ11" s="294"/>
      <c r="UAR11" s="294"/>
      <c r="UAS11" s="294"/>
      <c r="UAT11" s="294"/>
      <c r="UAU11" s="294"/>
      <c r="UAV11" s="294"/>
      <c r="UAW11" s="294"/>
      <c r="UAX11" s="294"/>
      <c r="UAY11" s="294"/>
      <c r="UAZ11" s="294"/>
      <c r="UBA11" s="294"/>
      <c r="UBB11" s="294"/>
      <c r="UBC11" s="294"/>
      <c r="UBD11" s="294"/>
      <c r="UBE11" s="294"/>
      <c r="UBF11" s="294"/>
      <c r="UBG11" s="294"/>
      <c r="UBH11" s="294"/>
      <c r="UBI11" s="294"/>
      <c r="UBJ11" s="294"/>
      <c r="UBK11" s="294"/>
      <c r="UBL11" s="294"/>
      <c r="UBM11" s="294"/>
      <c r="UBN11" s="294"/>
      <c r="UBO11" s="294"/>
      <c r="UBP11" s="294"/>
      <c r="UBQ11" s="294"/>
      <c r="UBR11" s="294"/>
      <c r="UBS11" s="294"/>
      <c r="UBT11" s="294"/>
      <c r="UBU11" s="294"/>
      <c r="UBV11" s="294"/>
      <c r="UBW11" s="294"/>
      <c r="UBX11" s="294"/>
      <c r="UBY11" s="294"/>
      <c r="UBZ11" s="294"/>
      <c r="UCA11" s="294"/>
      <c r="UCB11" s="294"/>
      <c r="UCC11" s="294"/>
      <c r="UCD11" s="294"/>
      <c r="UCE11" s="294"/>
      <c r="UCF11" s="294"/>
      <c r="UCG11" s="294"/>
      <c r="UCH11" s="294"/>
      <c r="UCI11" s="294"/>
      <c r="UCJ11" s="294"/>
      <c r="UCK11" s="294"/>
      <c r="UCL11" s="294"/>
      <c r="UCM11" s="294"/>
      <c r="UCN11" s="294"/>
      <c r="UCO11" s="294"/>
      <c r="UCP11" s="294"/>
      <c r="UCQ11" s="294"/>
      <c r="UCR11" s="294"/>
      <c r="UCS11" s="294"/>
      <c r="UCT11" s="294"/>
      <c r="UCU11" s="294"/>
      <c r="UCV11" s="294"/>
      <c r="UCW11" s="294"/>
      <c r="UCX11" s="294"/>
      <c r="UCY11" s="294"/>
      <c r="UCZ11" s="294"/>
      <c r="UDA11" s="294"/>
      <c r="UDB11" s="294"/>
      <c r="UDC11" s="294"/>
      <c r="UDD11" s="294"/>
      <c r="UDE11" s="294"/>
      <c r="UDF11" s="294"/>
      <c r="UDG11" s="294"/>
      <c r="UDH11" s="294"/>
      <c r="UDI11" s="294"/>
      <c r="UDJ11" s="294"/>
      <c r="UDK11" s="294"/>
      <c r="UDL11" s="294"/>
      <c r="UDM11" s="294"/>
      <c r="UDN11" s="294"/>
      <c r="UDO11" s="294"/>
      <c r="UDP11" s="294"/>
      <c r="UDQ11" s="294"/>
      <c r="UDR11" s="294"/>
      <c r="UDS11" s="294"/>
      <c r="UDT11" s="294"/>
      <c r="UDU11" s="294"/>
      <c r="UDV11" s="294"/>
      <c r="UDW11" s="294"/>
      <c r="UDX11" s="294"/>
      <c r="UDY11" s="294"/>
      <c r="UDZ11" s="294"/>
      <c r="UEA11" s="294"/>
      <c r="UEB11" s="294"/>
      <c r="UEC11" s="294"/>
      <c r="UED11" s="294"/>
      <c r="UEE11" s="294"/>
      <c r="UEF11" s="294"/>
      <c r="UEG11" s="294"/>
      <c r="UEH11" s="294"/>
      <c r="UEI11" s="294"/>
      <c r="UEJ11" s="294"/>
      <c r="UEK11" s="294"/>
      <c r="UEL11" s="294"/>
      <c r="UEM11" s="294"/>
      <c r="UEN11" s="294"/>
      <c r="UEO11" s="294"/>
      <c r="UEP11" s="294"/>
      <c r="UEQ11" s="294"/>
      <c r="UER11" s="294"/>
      <c r="UES11" s="294"/>
      <c r="UET11" s="294"/>
      <c r="UEU11" s="294"/>
      <c r="UEV11" s="294"/>
      <c r="UEW11" s="294"/>
      <c r="UEX11" s="294"/>
      <c r="UEY11" s="294"/>
      <c r="UEZ11" s="294"/>
      <c r="UFA11" s="294"/>
      <c r="UFB11" s="294"/>
      <c r="UFC11" s="294"/>
      <c r="UFD11" s="294"/>
      <c r="UFE11" s="294"/>
      <c r="UFF11" s="294"/>
      <c r="UFG11" s="294"/>
      <c r="UFH11" s="294"/>
      <c r="UFI11" s="294"/>
      <c r="UFJ11" s="294"/>
      <c r="UFK11" s="294"/>
      <c r="UFL11" s="294"/>
      <c r="UFM11" s="294"/>
      <c r="UFN11" s="294"/>
      <c r="UFO11" s="294"/>
      <c r="UFP11" s="294"/>
      <c r="UFQ11" s="294"/>
      <c r="UFR11" s="294"/>
      <c r="UFS11" s="294"/>
      <c r="UFT11" s="294"/>
      <c r="UFU11" s="294"/>
      <c r="UFV11" s="294"/>
      <c r="UFW11" s="294"/>
      <c r="UFX11" s="294"/>
      <c r="UFY11" s="294"/>
      <c r="UFZ11" s="294"/>
      <c r="UGA11" s="294"/>
      <c r="UGB11" s="294"/>
      <c r="UGC11" s="294"/>
      <c r="UGD11" s="294"/>
      <c r="UGE11" s="294"/>
      <c r="UGF11" s="294"/>
      <c r="UGG11" s="294"/>
      <c r="UGH11" s="294"/>
      <c r="UGI11" s="294"/>
      <c r="UGJ11" s="294"/>
      <c r="UGK11" s="294"/>
      <c r="UGL11" s="294"/>
      <c r="UGM11" s="294"/>
      <c r="UGN11" s="294"/>
      <c r="UGO11" s="294"/>
      <c r="UGP11" s="294"/>
      <c r="UGQ11" s="294"/>
      <c r="UGR11" s="294"/>
      <c r="UGS11" s="294"/>
      <c r="UGT11" s="294"/>
      <c r="UGU11" s="294"/>
      <c r="UGV11" s="294"/>
      <c r="UGW11" s="294"/>
      <c r="UGX11" s="294"/>
      <c r="UGY11" s="294"/>
      <c r="UGZ11" s="294"/>
      <c r="UHA11" s="294"/>
      <c r="UHB11" s="294"/>
      <c r="UHC11" s="294"/>
      <c r="UHD11" s="294"/>
      <c r="UHE11" s="294"/>
      <c r="UHF11" s="294"/>
      <c r="UHG11" s="294"/>
      <c r="UHH11" s="294"/>
      <c r="UHI11" s="294"/>
      <c r="UHJ11" s="294"/>
      <c r="UHK11" s="294"/>
      <c r="UHL11" s="294"/>
      <c r="UHM11" s="294"/>
      <c r="UHN11" s="294"/>
      <c r="UHO11" s="294"/>
      <c r="UHP11" s="294"/>
      <c r="UHQ11" s="294"/>
      <c r="UHR11" s="294"/>
      <c r="UHS11" s="294"/>
      <c r="UHT11" s="294"/>
      <c r="UHU11" s="294"/>
      <c r="UHV11" s="294"/>
      <c r="UHW11" s="294"/>
      <c r="UHX11" s="294"/>
      <c r="UHY11" s="294"/>
      <c r="UHZ11" s="294"/>
      <c r="UIA11" s="294"/>
      <c r="UIB11" s="294"/>
      <c r="UIC11" s="294"/>
      <c r="UID11" s="294"/>
      <c r="UIE11" s="294"/>
      <c r="UIF11" s="294"/>
      <c r="UIG11" s="294"/>
      <c r="UIH11" s="294"/>
      <c r="UII11" s="294"/>
      <c r="UIJ11" s="294"/>
      <c r="UIK11" s="294"/>
      <c r="UIL11" s="294"/>
      <c r="UIM11" s="294"/>
      <c r="UIN11" s="294"/>
      <c r="UIO11" s="294"/>
      <c r="UIP11" s="294"/>
      <c r="UIQ11" s="294"/>
      <c r="UIR11" s="294"/>
      <c r="UIS11" s="294"/>
      <c r="UIT11" s="294"/>
      <c r="UIU11" s="294"/>
      <c r="UIV11" s="294"/>
      <c r="UIW11" s="294"/>
      <c r="UIX11" s="294"/>
      <c r="UIY11" s="294"/>
      <c r="UIZ11" s="294"/>
      <c r="UJA11" s="294"/>
      <c r="UJB11" s="294"/>
      <c r="UJC11" s="294"/>
      <c r="UJD11" s="294"/>
      <c r="UJE11" s="294"/>
      <c r="UJF11" s="294"/>
      <c r="UJG11" s="294"/>
      <c r="UJH11" s="294"/>
      <c r="UJI11" s="294"/>
      <c r="UJJ11" s="294"/>
      <c r="UJK11" s="294"/>
      <c r="UJL11" s="294"/>
      <c r="UJM11" s="294"/>
      <c r="UJN11" s="294"/>
      <c r="UJO11" s="294"/>
      <c r="UJP11" s="294"/>
      <c r="UJQ11" s="294"/>
      <c r="UJR11" s="294"/>
      <c r="UJS11" s="294"/>
      <c r="UJT11" s="294"/>
      <c r="UJU11" s="294"/>
      <c r="UJV11" s="294"/>
      <c r="UJW11" s="294"/>
      <c r="UJX11" s="294"/>
      <c r="UJY11" s="294"/>
      <c r="UJZ11" s="294"/>
      <c r="UKA11" s="294"/>
      <c r="UKB11" s="294"/>
      <c r="UKC11" s="294"/>
      <c r="UKD11" s="294"/>
      <c r="UKE11" s="294"/>
      <c r="UKF11" s="294"/>
      <c r="UKG11" s="294"/>
      <c r="UKH11" s="294"/>
      <c r="UKI11" s="294"/>
      <c r="UKJ11" s="294"/>
      <c r="UKK11" s="294"/>
      <c r="UKL11" s="294"/>
      <c r="UKM11" s="294"/>
      <c r="UKN11" s="294"/>
      <c r="UKO11" s="294"/>
      <c r="UKP11" s="294"/>
      <c r="UKQ11" s="294"/>
      <c r="UKR11" s="294"/>
      <c r="UKS11" s="294"/>
      <c r="UKT11" s="294"/>
      <c r="UKU11" s="294"/>
      <c r="UKV11" s="294"/>
      <c r="UKW11" s="294"/>
      <c r="UKX11" s="294"/>
      <c r="UKY11" s="294"/>
      <c r="UKZ11" s="294"/>
      <c r="ULA11" s="294"/>
      <c r="ULB11" s="294"/>
      <c r="ULC11" s="294"/>
      <c r="ULD11" s="294"/>
      <c r="ULE11" s="294"/>
      <c r="ULF11" s="294"/>
      <c r="ULG11" s="294"/>
      <c r="ULH11" s="294"/>
      <c r="ULI11" s="294"/>
      <c r="ULJ11" s="294"/>
      <c r="ULK11" s="294"/>
      <c r="ULL11" s="294"/>
      <c r="ULM11" s="294"/>
      <c r="ULN11" s="294"/>
      <c r="ULO11" s="294"/>
      <c r="ULP11" s="294"/>
      <c r="ULQ11" s="294"/>
      <c r="ULR11" s="294"/>
      <c r="ULS11" s="294"/>
      <c r="ULT11" s="294"/>
      <c r="ULU11" s="294"/>
      <c r="ULV11" s="294"/>
      <c r="ULW11" s="294"/>
      <c r="ULX11" s="294"/>
      <c r="ULY11" s="294"/>
      <c r="ULZ11" s="294"/>
      <c r="UMA11" s="294"/>
      <c r="UMB11" s="294"/>
      <c r="UMC11" s="294"/>
      <c r="UMD11" s="294"/>
      <c r="UME11" s="294"/>
      <c r="UMF11" s="294"/>
      <c r="UMG11" s="294"/>
      <c r="UMH11" s="294"/>
      <c r="UMI11" s="294"/>
      <c r="UMJ11" s="294"/>
      <c r="UMK11" s="294"/>
      <c r="UML11" s="294"/>
      <c r="UMM11" s="294"/>
      <c r="UMN11" s="294"/>
      <c r="UMO11" s="294"/>
      <c r="UMP11" s="294"/>
      <c r="UMQ11" s="294"/>
      <c r="UMR11" s="294"/>
      <c r="UMS11" s="294"/>
      <c r="UMT11" s="294"/>
      <c r="UMU11" s="294"/>
      <c r="UMV11" s="294"/>
      <c r="UMW11" s="294"/>
      <c r="UMX11" s="294"/>
      <c r="UMY11" s="294"/>
      <c r="UMZ11" s="294"/>
      <c r="UNA11" s="294"/>
      <c r="UNB11" s="294"/>
      <c r="UNC11" s="294"/>
      <c r="UND11" s="294"/>
      <c r="UNE11" s="294"/>
      <c r="UNF11" s="294"/>
      <c r="UNG11" s="294"/>
      <c r="UNH11" s="294"/>
      <c r="UNI11" s="294"/>
      <c r="UNJ11" s="294"/>
      <c r="UNK11" s="294"/>
      <c r="UNL11" s="294"/>
      <c r="UNM11" s="294"/>
      <c r="UNN11" s="294"/>
      <c r="UNO11" s="294"/>
      <c r="UNP11" s="294"/>
      <c r="UNQ11" s="294"/>
      <c r="UNR11" s="294"/>
      <c r="UNS11" s="294"/>
      <c r="UNT11" s="294"/>
      <c r="UNU11" s="294"/>
      <c r="UNV11" s="294"/>
      <c r="UNW11" s="294"/>
      <c r="UNX11" s="294"/>
      <c r="UNY11" s="294"/>
      <c r="UNZ11" s="294"/>
      <c r="UOA11" s="294"/>
      <c r="UOB11" s="294"/>
      <c r="UOC11" s="294"/>
      <c r="UOD11" s="294"/>
      <c r="UOE11" s="294"/>
      <c r="UOF11" s="294"/>
      <c r="UOG11" s="294"/>
      <c r="UOH11" s="294"/>
      <c r="UOI11" s="294"/>
      <c r="UOJ11" s="294"/>
      <c r="UOK11" s="294"/>
      <c r="UOL11" s="294"/>
      <c r="UOM11" s="294"/>
      <c r="UON11" s="294"/>
      <c r="UOO11" s="294"/>
      <c r="UOP11" s="294"/>
      <c r="UOQ11" s="294"/>
      <c r="UOR11" s="294"/>
      <c r="UOS11" s="294"/>
      <c r="UOT11" s="294"/>
      <c r="UOU11" s="294"/>
      <c r="UOV11" s="294"/>
      <c r="UOW11" s="294"/>
      <c r="UOX11" s="294"/>
      <c r="UOY11" s="294"/>
      <c r="UOZ11" s="294"/>
      <c r="UPA11" s="294"/>
      <c r="UPB11" s="294"/>
      <c r="UPC11" s="294"/>
      <c r="UPD11" s="294"/>
      <c r="UPE11" s="294"/>
      <c r="UPF11" s="294"/>
      <c r="UPG11" s="294"/>
      <c r="UPH11" s="294"/>
      <c r="UPI11" s="294"/>
      <c r="UPJ11" s="294"/>
      <c r="UPK11" s="294"/>
      <c r="UPL11" s="294"/>
      <c r="UPM11" s="294"/>
      <c r="UPN11" s="294"/>
      <c r="UPO11" s="294"/>
      <c r="UPP11" s="294"/>
      <c r="UPQ11" s="294"/>
      <c r="UPR11" s="294"/>
      <c r="UPS11" s="294"/>
      <c r="UPT11" s="294"/>
      <c r="UPU11" s="294"/>
      <c r="UPV11" s="294"/>
      <c r="UPW11" s="294"/>
      <c r="UPX11" s="294"/>
      <c r="UPY11" s="294"/>
      <c r="UPZ11" s="294"/>
      <c r="UQA11" s="294"/>
      <c r="UQB11" s="294"/>
      <c r="UQC11" s="294"/>
      <c r="UQD11" s="294"/>
      <c r="UQE11" s="294"/>
      <c r="UQF11" s="294"/>
      <c r="UQG11" s="294"/>
      <c r="UQH11" s="294"/>
      <c r="UQI11" s="294"/>
      <c r="UQJ11" s="294"/>
      <c r="UQK11" s="294"/>
      <c r="UQL11" s="294"/>
      <c r="UQM11" s="294"/>
      <c r="UQN11" s="294"/>
      <c r="UQO11" s="294"/>
      <c r="UQP11" s="294"/>
      <c r="UQQ11" s="294"/>
      <c r="UQR11" s="294"/>
      <c r="UQS11" s="294"/>
      <c r="UQT11" s="294"/>
      <c r="UQU11" s="294"/>
      <c r="UQV11" s="294"/>
      <c r="UQW11" s="294"/>
      <c r="UQX11" s="294"/>
      <c r="UQY11" s="294"/>
      <c r="UQZ11" s="294"/>
      <c r="URA11" s="294"/>
      <c r="URB11" s="294"/>
      <c r="URC11" s="294"/>
      <c r="URD11" s="294"/>
      <c r="URE11" s="294"/>
      <c r="URF11" s="294"/>
      <c r="URG11" s="294"/>
      <c r="URH11" s="294"/>
      <c r="URI11" s="294"/>
      <c r="URJ11" s="294"/>
      <c r="URK11" s="294"/>
      <c r="URL11" s="294"/>
      <c r="URM11" s="294"/>
      <c r="URN11" s="294"/>
      <c r="URO11" s="294"/>
      <c r="URP11" s="294"/>
      <c r="URQ11" s="294"/>
      <c r="URR11" s="294"/>
      <c r="URS11" s="294"/>
      <c r="URT11" s="294"/>
      <c r="URU11" s="294"/>
      <c r="URV11" s="294"/>
      <c r="URW11" s="294"/>
      <c r="URX11" s="294"/>
      <c r="URY11" s="294"/>
      <c r="URZ11" s="294"/>
      <c r="USA11" s="294"/>
      <c r="USB11" s="294"/>
      <c r="USC11" s="294"/>
      <c r="USD11" s="294"/>
      <c r="USE11" s="294"/>
      <c r="USF11" s="294"/>
      <c r="USG11" s="294"/>
      <c r="USH11" s="294"/>
      <c r="USI11" s="294"/>
      <c r="USJ11" s="294"/>
      <c r="USK11" s="294"/>
      <c r="USL11" s="294"/>
      <c r="USM11" s="294"/>
      <c r="USN11" s="294"/>
      <c r="USO11" s="294"/>
      <c r="USP11" s="294"/>
      <c r="USQ11" s="294"/>
      <c r="USR11" s="294"/>
      <c r="USS11" s="294"/>
      <c r="UST11" s="294"/>
      <c r="USU11" s="294"/>
      <c r="USV11" s="294"/>
      <c r="USW11" s="294"/>
      <c r="USX11" s="294"/>
      <c r="USY11" s="294"/>
      <c r="USZ11" s="294"/>
      <c r="UTA11" s="294"/>
      <c r="UTB11" s="294"/>
      <c r="UTC11" s="294"/>
      <c r="UTD11" s="294"/>
      <c r="UTE11" s="294"/>
      <c r="UTF11" s="294"/>
      <c r="UTG11" s="294"/>
      <c r="UTH11" s="294"/>
      <c r="UTI11" s="294"/>
      <c r="UTJ11" s="294"/>
      <c r="UTK11" s="294"/>
      <c r="UTL11" s="294"/>
      <c r="UTM11" s="294"/>
      <c r="UTN11" s="294"/>
      <c r="UTO11" s="294"/>
      <c r="UTP11" s="294"/>
      <c r="UTQ11" s="294"/>
      <c r="UTR11" s="294"/>
      <c r="UTS11" s="294"/>
      <c r="UTT11" s="294"/>
      <c r="UTU11" s="294"/>
      <c r="UTV11" s="294"/>
      <c r="UTW11" s="294"/>
      <c r="UTX11" s="294"/>
      <c r="UTY11" s="294"/>
      <c r="UTZ11" s="294"/>
      <c r="UUA11" s="294"/>
      <c r="UUB11" s="294"/>
      <c r="UUC11" s="294"/>
      <c r="UUD11" s="294"/>
      <c r="UUE11" s="294"/>
      <c r="UUF11" s="294"/>
      <c r="UUG11" s="294"/>
      <c r="UUH11" s="294"/>
      <c r="UUI11" s="294"/>
      <c r="UUJ11" s="294"/>
      <c r="UUK11" s="294"/>
      <c r="UUL11" s="294"/>
      <c r="UUM11" s="294"/>
      <c r="UUN11" s="294"/>
      <c r="UUO11" s="294"/>
      <c r="UUP11" s="294"/>
      <c r="UUQ11" s="294"/>
      <c r="UUR11" s="294"/>
      <c r="UUS11" s="294"/>
      <c r="UUT11" s="294"/>
      <c r="UUU11" s="294"/>
      <c r="UUV11" s="294"/>
      <c r="UUW11" s="294"/>
      <c r="UUX11" s="294"/>
      <c r="UUY11" s="294"/>
      <c r="UUZ11" s="294"/>
      <c r="UVA11" s="294"/>
      <c r="UVB11" s="294"/>
      <c r="UVC11" s="294"/>
      <c r="UVD11" s="294"/>
      <c r="UVE11" s="294"/>
      <c r="UVF11" s="294"/>
      <c r="UVG11" s="294"/>
      <c r="UVH11" s="294"/>
      <c r="UVI11" s="294"/>
      <c r="UVJ11" s="294"/>
      <c r="UVK11" s="294"/>
      <c r="UVL11" s="294"/>
      <c r="UVM11" s="294"/>
      <c r="UVN11" s="294"/>
      <c r="UVO11" s="294"/>
      <c r="UVP11" s="294"/>
      <c r="UVQ11" s="294"/>
      <c r="UVR11" s="294"/>
      <c r="UVS11" s="294"/>
      <c r="UVT11" s="294"/>
      <c r="UVU11" s="294"/>
      <c r="UVV11" s="294"/>
      <c r="UVW11" s="294"/>
      <c r="UVX11" s="294"/>
      <c r="UVY11" s="294"/>
      <c r="UVZ11" s="294"/>
      <c r="UWA11" s="294"/>
      <c r="UWB11" s="294"/>
      <c r="UWC11" s="294"/>
      <c r="UWD11" s="294"/>
      <c r="UWE11" s="294"/>
      <c r="UWF11" s="294"/>
      <c r="UWG11" s="294"/>
      <c r="UWH11" s="294"/>
      <c r="UWI11" s="294"/>
      <c r="UWJ11" s="294"/>
      <c r="UWK11" s="294"/>
      <c r="UWL11" s="294"/>
      <c r="UWM11" s="294"/>
      <c r="UWN11" s="294"/>
      <c r="UWO11" s="294"/>
      <c r="UWP11" s="294"/>
      <c r="UWQ11" s="294"/>
      <c r="UWR11" s="294"/>
      <c r="UWS11" s="294"/>
      <c r="UWT11" s="294"/>
      <c r="UWU11" s="294"/>
      <c r="UWV11" s="294"/>
      <c r="UWW11" s="294"/>
      <c r="UWX11" s="294"/>
      <c r="UWY11" s="294"/>
      <c r="UWZ11" s="294"/>
      <c r="UXA11" s="294"/>
      <c r="UXB11" s="294"/>
      <c r="UXC11" s="294"/>
      <c r="UXD11" s="294"/>
      <c r="UXE11" s="294"/>
      <c r="UXF11" s="294"/>
      <c r="UXG11" s="294"/>
      <c r="UXH11" s="294"/>
      <c r="UXI11" s="294"/>
      <c r="UXJ11" s="294"/>
      <c r="UXK11" s="294"/>
      <c r="UXL11" s="294"/>
      <c r="UXM11" s="294"/>
      <c r="UXN11" s="294"/>
      <c r="UXO11" s="294"/>
      <c r="UXP11" s="294"/>
      <c r="UXQ11" s="294"/>
      <c r="UXR11" s="294"/>
      <c r="UXS11" s="294"/>
      <c r="UXT11" s="294"/>
      <c r="UXU11" s="294"/>
      <c r="UXV11" s="294"/>
      <c r="UXW11" s="294"/>
      <c r="UXX11" s="294"/>
      <c r="UXY11" s="294"/>
      <c r="UXZ11" s="294"/>
      <c r="UYA11" s="294"/>
      <c r="UYB11" s="294"/>
      <c r="UYC11" s="294"/>
      <c r="UYD11" s="294"/>
      <c r="UYE11" s="294"/>
      <c r="UYF11" s="294"/>
      <c r="UYG11" s="294"/>
      <c r="UYH11" s="294"/>
      <c r="UYI11" s="294"/>
      <c r="UYJ11" s="294"/>
      <c r="UYK11" s="294"/>
      <c r="UYL11" s="294"/>
      <c r="UYM11" s="294"/>
      <c r="UYN11" s="294"/>
      <c r="UYO11" s="294"/>
      <c r="UYP11" s="294"/>
      <c r="UYQ11" s="294"/>
      <c r="UYR11" s="294"/>
      <c r="UYS11" s="294"/>
      <c r="UYT11" s="294"/>
      <c r="UYU11" s="294"/>
      <c r="UYV11" s="294"/>
      <c r="UYW11" s="294"/>
      <c r="UYX11" s="294"/>
      <c r="UYY11" s="294"/>
      <c r="UYZ11" s="294"/>
      <c r="UZA11" s="294"/>
      <c r="UZB11" s="294"/>
      <c r="UZC11" s="294"/>
      <c r="UZD11" s="294"/>
      <c r="UZE11" s="294"/>
      <c r="UZF11" s="294"/>
      <c r="UZG11" s="294"/>
      <c r="UZH11" s="294"/>
      <c r="UZI11" s="294"/>
      <c r="UZJ11" s="294"/>
      <c r="UZK11" s="294"/>
      <c r="UZL11" s="294"/>
      <c r="UZM11" s="294"/>
      <c r="UZN11" s="294"/>
      <c r="UZO11" s="294"/>
      <c r="UZP11" s="294"/>
      <c r="UZQ11" s="294"/>
      <c r="UZR11" s="294"/>
      <c r="UZS11" s="294"/>
      <c r="UZT11" s="294"/>
      <c r="UZU11" s="294"/>
      <c r="UZV11" s="294"/>
      <c r="UZW11" s="294"/>
      <c r="UZX11" s="294"/>
      <c r="UZY11" s="294"/>
      <c r="UZZ11" s="294"/>
      <c r="VAA11" s="294"/>
      <c r="VAB11" s="294"/>
      <c r="VAC11" s="294"/>
      <c r="VAD11" s="294"/>
      <c r="VAE11" s="294"/>
      <c r="VAF11" s="294"/>
      <c r="VAG11" s="294"/>
      <c r="VAH11" s="294"/>
      <c r="VAI11" s="294"/>
      <c r="VAJ11" s="294"/>
      <c r="VAK11" s="294"/>
      <c r="VAL11" s="294"/>
      <c r="VAM11" s="294"/>
      <c r="VAN11" s="294"/>
      <c r="VAO11" s="294"/>
      <c r="VAP11" s="294"/>
      <c r="VAQ11" s="294"/>
      <c r="VAR11" s="294"/>
      <c r="VAS11" s="294"/>
      <c r="VAT11" s="294"/>
      <c r="VAU11" s="294"/>
      <c r="VAV11" s="294"/>
      <c r="VAW11" s="294"/>
      <c r="VAX11" s="294"/>
      <c r="VAY11" s="294"/>
      <c r="VAZ11" s="294"/>
      <c r="VBA11" s="294"/>
      <c r="VBB11" s="294"/>
      <c r="VBC11" s="294"/>
      <c r="VBD11" s="294"/>
      <c r="VBE11" s="294"/>
      <c r="VBF11" s="294"/>
      <c r="VBG11" s="294"/>
      <c r="VBH11" s="294"/>
      <c r="VBI11" s="294"/>
      <c r="VBJ11" s="294"/>
      <c r="VBK11" s="294"/>
      <c r="VBL11" s="294"/>
      <c r="VBM11" s="294"/>
      <c r="VBN11" s="294"/>
      <c r="VBO11" s="294"/>
      <c r="VBP11" s="294"/>
      <c r="VBQ11" s="294"/>
      <c r="VBR11" s="294"/>
      <c r="VBS11" s="294"/>
      <c r="VBT11" s="294"/>
      <c r="VBU11" s="294"/>
      <c r="VBV11" s="294"/>
      <c r="VBW11" s="294"/>
      <c r="VBX11" s="294"/>
      <c r="VBY11" s="294"/>
      <c r="VBZ11" s="294"/>
      <c r="VCA11" s="294"/>
      <c r="VCB11" s="294"/>
      <c r="VCC11" s="294"/>
      <c r="VCD11" s="294"/>
      <c r="VCE11" s="294"/>
      <c r="VCF11" s="294"/>
      <c r="VCG11" s="294"/>
      <c r="VCH11" s="294"/>
      <c r="VCI11" s="294"/>
      <c r="VCJ11" s="294"/>
      <c r="VCK11" s="294"/>
      <c r="VCL11" s="294"/>
      <c r="VCM11" s="294"/>
      <c r="VCN11" s="294"/>
      <c r="VCO11" s="294"/>
      <c r="VCP11" s="294"/>
      <c r="VCQ11" s="294"/>
      <c r="VCR11" s="294"/>
      <c r="VCS11" s="294"/>
      <c r="VCT11" s="294"/>
      <c r="VCU11" s="294"/>
      <c r="VCV11" s="294"/>
      <c r="VCW11" s="294"/>
      <c r="VCX11" s="294"/>
      <c r="VCY11" s="294"/>
      <c r="VCZ11" s="294"/>
      <c r="VDA11" s="294"/>
      <c r="VDB11" s="294"/>
      <c r="VDC11" s="294"/>
      <c r="VDD11" s="294"/>
      <c r="VDE11" s="294"/>
      <c r="VDF11" s="294"/>
      <c r="VDG11" s="294"/>
      <c r="VDH11" s="294"/>
      <c r="VDI11" s="294"/>
      <c r="VDJ11" s="294"/>
      <c r="VDK11" s="294"/>
      <c r="VDL11" s="294"/>
      <c r="VDM11" s="294"/>
      <c r="VDN11" s="294"/>
      <c r="VDO11" s="294"/>
      <c r="VDP11" s="294"/>
      <c r="VDQ11" s="294"/>
      <c r="VDR11" s="294"/>
      <c r="VDS11" s="294"/>
      <c r="VDT11" s="294"/>
      <c r="VDU11" s="294"/>
      <c r="VDV11" s="294"/>
      <c r="VDW11" s="294"/>
      <c r="VDX11" s="294"/>
      <c r="VDY11" s="294"/>
      <c r="VDZ11" s="294"/>
      <c r="VEA11" s="294"/>
      <c r="VEB11" s="294"/>
      <c r="VEC11" s="294"/>
      <c r="VED11" s="294"/>
      <c r="VEE11" s="294"/>
      <c r="VEF11" s="294"/>
      <c r="VEG11" s="294"/>
      <c r="VEH11" s="294"/>
      <c r="VEI11" s="294"/>
      <c r="VEJ11" s="294"/>
      <c r="VEK11" s="294"/>
      <c r="VEL11" s="294"/>
      <c r="VEM11" s="294"/>
      <c r="VEN11" s="294"/>
      <c r="VEO11" s="294"/>
      <c r="VEP11" s="294"/>
      <c r="VEQ11" s="294"/>
      <c r="VER11" s="294"/>
      <c r="VES11" s="294"/>
      <c r="VET11" s="294"/>
      <c r="VEU11" s="294"/>
      <c r="VEV11" s="294"/>
      <c r="VEW11" s="294"/>
      <c r="VEX11" s="294"/>
      <c r="VEY11" s="294"/>
      <c r="VEZ11" s="294"/>
      <c r="VFA11" s="294"/>
      <c r="VFB11" s="294"/>
      <c r="VFC11" s="294"/>
      <c r="VFD11" s="294"/>
      <c r="VFE11" s="294"/>
      <c r="VFF11" s="294"/>
      <c r="VFG11" s="294"/>
      <c r="VFH11" s="294"/>
      <c r="VFI11" s="294"/>
      <c r="VFJ11" s="294"/>
      <c r="VFK11" s="294"/>
      <c r="VFL11" s="294"/>
      <c r="VFM11" s="294"/>
      <c r="VFN11" s="294"/>
      <c r="VFO11" s="294"/>
      <c r="VFP11" s="294"/>
      <c r="VFQ11" s="294"/>
      <c r="VFR11" s="294"/>
      <c r="VFS11" s="294"/>
      <c r="VFT11" s="294"/>
      <c r="VFU11" s="294"/>
      <c r="VFV11" s="294"/>
      <c r="VFW11" s="294"/>
      <c r="VFX11" s="294"/>
      <c r="VFY11" s="294"/>
      <c r="VFZ11" s="294"/>
      <c r="VGA11" s="294"/>
      <c r="VGB11" s="294"/>
      <c r="VGC11" s="294"/>
      <c r="VGD11" s="294"/>
      <c r="VGE11" s="294"/>
      <c r="VGF11" s="294"/>
      <c r="VGG11" s="294"/>
      <c r="VGH11" s="294"/>
      <c r="VGI11" s="294"/>
      <c r="VGJ11" s="294"/>
      <c r="VGK11" s="294"/>
      <c r="VGL11" s="294"/>
      <c r="VGM11" s="294"/>
      <c r="VGN11" s="294"/>
      <c r="VGO11" s="294"/>
      <c r="VGP11" s="294"/>
      <c r="VGQ11" s="294"/>
      <c r="VGR11" s="294"/>
      <c r="VGS11" s="294"/>
      <c r="VGT11" s="294"/>
      <c r="VGU11" s="294"/>
      <c r="VGV11" s="294"/>
      <c r="VGW11" s="294"/>
      <c r="VGX11" s="294"/>
      <c r="VGY11" s="294"/>
      <c r="VGZ11" s="294"/>
      <c r="VHA11" s="294"/>
      <c r="VHB11" s="294"/>
      <c r="VHC11" s="294"/>
      <c r="VHD11" s="294"/>
      <c r="VHE11" s="294"/>
      <c r="VHF11" s="294"/>
      <c r="VHG11" s="294"/>
      <c r="VHH11" s="294"/>
      <c r="VHI11" s="294"/>
      <c r="VHJ11" s="294"/>
      <c r="VHK11" s="294"/>
      <c r="VHL11" s="294"/>
      <c r="VHM11" s="294"/>
      <c r="VHN11" s="294"/>
      <c r="VHO11" s="294"/>
      <c r="VHP11" s="294"/>
      <c r="VHQ11" s="294"/>
      <c r="VHR11" s="294"/>
      <c r="VHS11" s="294"/>
      <c r="VHT11" s="294"/>
      <c r="VHU11" s="294"/>
      <c r="VHV11" s="294"/>
      <c r="VHW11" s="294"/>
      <c r="VHX11" s="294"/>
      <c r="VHY11" s="294"/>
      <c r="VHZ11" s="294"/>
      <c r="VIA11" s="294"/>
      <c r="VIB11" s="294"/>
      <c r="VIC11" s="294"/>
      <c r="VID11" s="294"/>
      <c r="VIE11" s="294"/>
      <c r="VIF11" s="294"/>
      <c r="VIG11" s="294"/>
      <c r="VIH11" s="294"/>
      <c r="VII11" s="294"/>
      <c r="VIJ11" s="294"/>
      <c r="VIK11" s="294"/>
      <c r="VIL11" s="294"/>
      <c r="VIM11" s="294"/>
      <c r="VIN11" s="294"/>
      <c r="VIO11" s="294"/>
      <c r="VIP11" s="294"/>
      <c r="VIQ11" s="294"/>
      <c r="VIR11" s="294"/>
      <c r="VIS11" s="294"/>
      <c r="VIT11" s="294"/>
      <c r="VIU11" s="294"/>
      <c r="VIV11" s="294"/>
      <c r="VIW11" s="294"/>
      <c r="VIX11" s="294"/>
      <c r="VIY11" s="294"/>
      <c r="VIZ11" s="294"/>
      <c r="VJA11" s="294"/>
      <c r="VJB11" s="294"/>
      <c r="VJC11" s="294"/>
      <c r="VJD11" s="294"/>
      <c r="VJE11" s="294"/>
      <c r="VJF11" s="294"/>
      <c r="VJG11" s="294"/>
      <c r="VJH11" s="294"/>
      <c r="VJI11" s="294"/>
      <c r="VJJ11" s="294"/>
      <c r="VJK11" s="294"/>
      <c r="VJL11" s="294"/>
      <c r="VJM11" s="294"/>
      <c r="VJN11" s="294"/>
      <c r="VJO11" s="294"/>
      <c r="VJP11" s="294"/>
      <c r="VJQ11" s="294"/>
      <c r="VJR11" s="294"/>
      <c r="VJS11" s="294"/>
      <c r="VJT11" s="294"/>
      <c r="VJU11" s="294"/>
      <c r="VJV11" s="294"/>
      <c r="VJW11" s="294"/>
      <c r="VJX11" s="294"/>
      <c r="VJY11" s="294"/>
      <c r="VJZ11" s="294"/>
      <c r="VKA11" s="294"/>
      <c r="VKB11" s="294"/>
      <c r="VKC11" s="294"/>
      <c r="VKD11" s="294"/>
      <c r="VKE11" s="294"/>
      <c r="VKF11" s="294"/>
      <c r="VKG11" s="294"/>
      <c r="VKH11" s="294"/>
      <c r="VKI11" s="294"/>
      <c r="VKJ11" s="294"/>
      <c r="VKK11" s="294"/>
      <c r="VKL11" s="294"/>
      <c r="VKM11" s="294"/>
      <c r="VKN11" s="294"/>
      <c r="VKO11" s="294"/>
      <c r="VKP11" s="294"/>
      <c r="VKQ11" s="294"/>
      <c r="VKR11" s="294"/>
      <c r="VKS11" s="294"/>
      <c r="VKT11" s="294"/>
      <c r="VKU11" s="294"/>
      <c r="VKV11" s="294"/>
      <c r="VKW11" s="294"/>
      <c r="VKX11" s="294"/>
      <c r="VKY11" s="294"/>
      <c r="VKZ11" s="294"/>
      <c r="VLA11" s="294"/>
      <c r="VLB11" s="294"/>
      <c r="VLC11" s="294"/>
      <c r="VLD11" s="294"/>
      <c r="VLE11" s="294"/>
      <c r="VLF11" s="294"/>
      <c r="VLG11" s="294"/>
      <c r="VLH11" s="294"/>
      <c r="VLI11" s="294"/>
      <c r="VLJ11" s="294"/>
      <c r="VLK11" s="294"/>
      <c r="VLL11" s="294"/>
      <c r="VLM11" s="294"/>
      <c r="VLN11" s="294"/>
      <c r="VLO11" s="294"/>
      <c r="VLP11" s="294"/>
      <c r="VLQ11" s="294"/>
      <c r="VLR11" s="294"/>
      <c r="VLS11" s="294"/>
      <c r="VLT11" s="294"/>
      <c r="VLU11" s="294"/>
      <c r="VLV11" s="294"/>
      <c r="VLW11" s="294"/>
      <c r="VLX11" s="294"/>
      <c r="VLY11" s="294"/>
      <c r="VLZ11" s="294"/>
      <c r="VMA11" s="294"/>
      <c r="VMB11" s="294"/>
      <c r="VMC11" s="294"/>
      <c r="VMD11" s="294"/>
      <c r="VME11" s="294"/>
      <c r="VMF11" s="294"/>
      <c r="VMG11" s="294"/>
      <c r="VMH11" s="294"/>
      <c r="VMI11" s="294"/>
      <c r="VMJ11" s="294"/>
      <c r="VMK11" s="294"/>
      <c r="VML11" s="294"/>
      <c r="VMM11" s="294"/>
      <c r="VMN11" s="294"/>
      <c r="VMO11" s="294"/>
      <c r="VMP11" s="294"/>
      <c r="VMQ11" s="294"/>
      <c r="VMR11" s="294"/>
      <c r="VMS11" s="294"/>
      <c r="VMT11" s="294"/>
      <c r="VMU11" s="294"/>
      <c r="VMV11" s="294"/>
      <c r="VMW11" s="294"/>
      <c r="VMX11" s="294"/>
      <c r="VMY11" s="294"/>
      <c r="VMZ11" s="294"/>
      <c r="VNA11" s="294"/>
      <c r="VNB11" s="294"/>
      <c r="VNC11" s="294"/>
      <c r="VND11" s="294"/>
      <c r="VNE11" s="294"/>
      <c r="VNF11" s="294"/>
      <c r="VNG11" s="294"/>
      <c r="VNH11" s="294"/>
      <c r="VNI11" s="294"/>
      <c r="VNJ11" s="294"/>
      <c r="VNK11" s="294"/>
      <c r="VNL11" s="294"/>
      <c r="VNM11" s="294"/>
      <c r="VNN11" s="294"/>
      <c r="VNO11" s="294"/>
      <c r="VNP11" s="294"/>
      <c r="VNQ11" s="294"/>
      <c r="VNR11" s="294"/>
      <c r="VNS11" s="294"/>
      <c r="VNT11" s="294"/>
      <c r="VNU11" s="294"/>
      <c r="VNV11" s="294"/>
      <c r="VNW11" s="294"/>
      <c r="VNX11" s="294"/>
      <c r="VNY11" s="294"/>
      <c r="VNZ11" s="294"/>
      <c r="VOA11" s="294"/>
      <c r="VOB11" s="294"/>
      <c r="VOC11" s="294"/>
      <c r="VOD11" s="294"/>
      <c r="VOE11" s="294"/>
      <c r="VOF11" s="294"/>
      <c r="VOG11" s="294"/>
      <c r="VOH11" s="294"/>
      <c r="VOI11" s="294"/>
      <c r="VOJ11" s="294"/>
      <c r="VOK11" s="294"/>
      <c r="VOL11" s="294"/>
      <c r="VOM11" s="294"/>
      <c r="VON11" s="294"/>
      <c r="VOO11" s="294"/>
      <c r="VOP11" s="294"/>
      <c r="VOQ11" s="294"/>
      <c r="VOR11" s="294"/>
      <c r="VOS11" s="294"/>
      <c r="VOT11" s="294"/>
      <c r="VOU11" s="294"/>
      <c r="VOV11" s="294"/>
      <c r="VOW11" s="294"/>
      <c r="VOX11" s="294"/>
      <c r="VOY11" s="294"/>
      <c r="VOZ11" s="294"/>
      <c r="VPA11" s="294"/>
      <c r="VPB11" s="294"/>
      <c r="VPC11" s="294"/>
      <c r="VPD11" s="294"/>
      <c r="VPE11" s="294"/>
      <c r="VPF11" s="294"/>
      <c r="VPG11" s="294"/>
      <c r="VPH11" s="294"/>
      <c r="VPI11" s="294"/>
      <c r="VPJ11" s="294"/>
      <c r="VPK11" s="294"/>
      <c r="VPL11" s="294"/>
      <c r="VPM11" s="294"/>
      <c r="VPN11" s="294"/>
      <c r="VPO11" s="294"/>
      <c r="VPP11" s="294"/>
      <c r="VPQ11" s="294"/>
      <c r="VPR11" s="294"/>
      <c r="VPS11" s="294"/>
      <c r="VPT11" s="294"/>
      <c r="VPU11" s="294"/>
      <c r="VPV11" s="294"/>
      <c r="VPW11" s="294"/>
      <c r="VPX11" s="294"/>
      <c r="VPY11" s="294"/>
      <c r="VPZ11" s="294"/>
      <c r="VQA11" s="294"/>
      <c r="VQB11" s="294"/>
      <c r="VQC11" s="294"/>
      <c r="VQD11" s="294"/>
      <c r="VQE11" s="294"/>
      <c r="VQF11" s="294"/>
      <c r="VQG11" s="294"/>
      <c r="VQH11" s="294"/>
      <c r="VQI11" s="294"/>
      <c r="VQJ11" s="294"/>
      <c r="VQK11" s="294"/>
      <c r="VQL11" s="294"/>
      <c r="VQM11" s="294"/>
      <c r="VQN11" s="294"/>
      <c r="VQO11" s="294"/>
      <c r="VQP11" s="294"/>
      <c r="VQQ11" s="294"/>
      <c r="VQR11" s="294"/>
      <c r="VQS11" s="294"/>
      <c r="VQT11" s="294"/>
      <c r="VQU11" s="294"/>
      <c r="VQV11" s="294"/>
      <c r="VQW11" s="294"/>
      <c r="VQX11" s="294"/>
      <c r="VQY11" s="294"/>
      <c r="VQZ11" s="294"/>
      <c r="VRA11" s="294"/>
      <c r="VRB11" s="294"/>
      <c r="VRC11" s="294"/>
      <c r="VRD11" s="294"/>
      <c r="VRE11" s="294"/>
      <c r="VRF11" s="294"/>
      <c r="VRG11" s="294"/>
      <c r="VRH11" s="294"/>
      <c r="VRI11" s="294"/>
      <c r="VRJ11" s="294"/>
      <c r="VRK11" s="294"/>
      <c r="VRL11" s="294"/>
      <c r="VRM11" s="294"/>
      <c r="VRN11" s="294"/>
      <c r="VRO11" s="294"/>
      <c r="VRP11" s="294"/>
      <c r="VRQ11" s="294"/>
      <c r="VRR11" s="294"/>
      <c r="VRS11" s="294"/>
      <c r="VRT11" s="294"/>
      <c r="VRU11" s="294"/>
      <c r="VRV11" s="294"/>
      <c r="VRW11" s="294"/>
      <c r="VRX11" s="294"/>
      <c r="VRY11" s="294"/>
      <c r="VRZ11" s="294"/>
      <c r="VSA11" s="294"/>
      <c r="VSB11" s="294"/>
      <c r="VSC11" s="294"/>
      <c r="VSD11" s="294"/>
      <c r="VSE11" s="294"/>
      <c r="VSF11" s="294"/>
      <c r="VSG11" s="294"/>
      <c r="VSH11" s="294"/>
      <c r="VSI11" s="294"/>
      <c r="VSJ11" s="294"/>
      <c r="VSK11" s="294"/>
      <c r="VSL11" s="294"/>
      <c r="VSM11" s="294"/>
      <c r="VSN11" s="294"/>
      <c r="VSO11" s="294"/>
      <c r="VSP11" s="294"/>
      <c r="VSQ11" s="294"/>
      <c r="VSR11" s="294"/>
      <c r="VSS11" s="294"/>
      <c r="VST11" s="294"/>
      <c r="VSU11" s="294"/>
      <c r="VSV11" s="294"/>
      <c r="VSW11" s="294"/>
      <c r="VSX11" s="294"/>
      <c r="VSY11" s="294"/>
      <c r="VSZ11" s="294"/>
      <c r="VTA11" s="294"/>
      <c r="VTB11" s="294"/>
      <c r="VTC11" s="294"/>
      <c r="VTD11" s="294"/>
      <c r="VTE11" s="294"/>
      <c r="VTF11" s="294"/>
      <c r="VTG11" s="294"/>
      <c r="VTH11" s="294"/>
      <c r="VTI11" s="294"/>
      <c r="VTJ11" s="294"/>
      <c r="VTK11" s="294"/>
      <c r="VTL11" s="294"/>
      <c r="VTM11" s="294"/>
      <c r="VTN11" s="294"/>
      <c r="VTO11" s="294"/>
      <c r="VTP11" s="294"/>
      <c r="VTQ11" s="294"/>
      <c r="VTR11" s="294"/>
      <c r="VTS11" s="294"/>
      <c r="VTT11" s="294"/>
      <c r="VTU11" s="294"/>
      <c r="VTV11" s="294"/>
      <c r="VTW11" s="294"/>
      <c r="VTX11" s="294"/>
      <c r="VTY11" s="294"/>
      <c r="VTZ11" s="294"/>
      <c r="VUA11" s="294"/>
      <c r="VUB11" s="294"/>
      <c r="VUC11" s="294"/>
      <c r="VUD11" s="294"/>
      <c r="VUE11" s="294"/>
      <c r="VUF11" s="294"/>
      <c r="VUG11" s="294"/>
      <c r="VUH11" s="294"/>
      <c r="VUI11" s="294"/>
      <c r="VUJ11" s="294"/>
      <c r="VUK11" s="294"/>
      <c r="VUL11" s="294"/>
      <c r="VUM11" s="294"/>
      <c r="VUN11" s="294"/>
      <c r="VUO11" s="294"/>
      <c r="VUP11" s="294"/>
      <c r="VUQ11" s="294"/>
      <c r="VUR11" s="294"/>
      <c r="VUS11" s="294"/>
      <c r="VUT11" s="294"/>
      <c r="VUU11" s="294"/>
      <c r="VUV11" s="294"/>
      <c r="VUW11" s="294"/>
      <c r="VUX11" s="294"/>
      <c r="VUY11" s="294"/>
      <c r="VUZ11" s="294"/>
      <c r="VVA11" s="294"/>
      <c r="VVB11" s="294"/>
      <c r="VVC11" s="294"/>
      <c r="VVD11" s="294"/>
      <c r="VVE11" s="294"/>
      <c r="VVF11" s="294"/>
      <c r="VVG11" s="294"/>
      <c r="VVH11" s="294"/>
      <c r="VVI11" s="294"/>
      <c r="VVJ11" s="294"/>
      <c r="VVK11" s="294"/>
      <c r="VVL11" s="294"/>
      <c r="VVM11" s="294"/>
      <c r="VVN11" s="294"/>
      <c r="VVO11" s="294"/>
      <c r="VVP11" s="294"/>
      <c r="VVQ11" s="294"/>
      <c r="VVR11" s="294"/>
      <c r="VVS11" s="294"/>
      <c r="VVT11" s="294"/>
      <c r="VVU11" s="294"/>
      <c r="VVV11" s="294"/>
      <c r="VVW11" s="294"/>
      <c r="VVX11" s="294"/>
      <c r="VVY11" s="294"/>
      <c r="VVZ11" s="294"/>
      <c r="VWA11" s="294"/>
      <c r="VWB11" s="294"/>
      <c r="VWC11" s="294"/>
      <c r="VWD11" s="294"/>
      <c r="VWE11" s="294"/>
      <c r="VWF11" s="294"/>
      <c r="VWG11" s="294"/>
      <c r="VWH11" s="294"/>
      <c r="VWI11" s="294"/>
      <c r="VWJ11" s="294"/>
      <c r="VWK11" s="294"/>
      <c r="VWL11" s="294"/>
      <c r="VWM11" s="294"/>
      <c r="VWN11" s="294"/>
      <c r="VWO11" s="294"/>
      <c r="VWP11" s="294"/>
      <c r="VWQ11" s="294"/>
      <c r="VWR11" s="294"/>
      <c r="VWS11" s="294"/>
      <c r="VWT11" s="294"/>
      <c r="VWU11" s="294"/>
      <c r="VWV11" s="294"/>
      <c r="VWW11" s="294"/>
      <c r="VWX11" s="294"/>
      <c r="VWY11" s="294"/>
      <c r="VWZ11" s="294"/>
      <c r="VXA11" s="294"/>
      <c r="VXB11" s="294"/>
      <c r="VXC11" s="294"/>
      <c r="VXD11" s="294"/>
      <c r="VXE11" s="294"/>
      <c r="VXF11" s="294"/>
      <c r="VXG11" s="294"/>
      <c r="VXH11" s="294"/>
      <c r="VXI11" s="294"/>
      <c r="VXJ11" s="294"/>
      <c r="VXK11" s="294"/>
      <c r="VXL11" s="294"/>
      <c r="VXM11" s="294"/>
      <c r="VXN11" s="294"/>
      <c r="VXO11" s="294"/>
      <c r="VXP11" s="294"/>
      <c r="VXQ11" s="294"/>
      <c r="VXR11" s="294"/>
      <c r="VXS11" s="294"/>
      <c r="VXT11" s="294"/>
      <c r="VXU11" s="294"/>
      <c r="VXV11" s="294"/>
      <c r="VXW11" s="294"/>
      <c r="VXX11" s="294"/>
      <c r="VXY11" s="294"/>
      <c r="VXZ11" s="294"/>
      <c r="VYA11" s="294"/>
      <c r="VYB11" s="294"/>
      <c r="VYC11" s="294"/>
      <c r="VYD11" s="294"/>
      <c r="VYE11" s="294"/>
      <c r="VYF11" s="294"/>
      <c r="VYG11" s="294"/>
      <c r="VYH11" s="294"/>
      <c r="VYI11" s="294"/>
      <c r="VYJ11" s="294"/>
      <c r="VYK11" s="294"/>
      <c r="VYL11" s="294"/>
      <c r="VYM11" s="294"/>
      <c r="VYN11" s="294"/>
      <c r="VYO11" s="294"/>
      <c r="VYP11" s="294"/>
      <c r="VYQ11" s="294"/>
      <c r="VYR11" s="294"/>
      <c r="VYS11" s="294"/>
      <c r="VYT11" s="294"/>
      <c r="VYU11" s="294"/>
      <c r="VYV11" s="294"/>
      <c r="VYW11" s="294"/>
      <c r="VYX11" s="294"/>
      <c r="VYY11" s="294"/>
      <c r="VYZ11" s="294"/>
      <c r="VZA11" s="294"/>
      <c r="VZB11" s="294"/>
      <c r="VZC11" s="294"/>
      <c r="VZD11" s="294"/>
      <c r="VZE11" s="294"/>
      <c r="VZF11" s="294"/>
      <c r="VZG11" s="294"/>
      <c r="VZH11" s="294"/>
      <c r="VZI11" s="294"/>
      <c r="VZJ11" s="294"/>
      <c r="VZK11" s="294"/>
      <c r="VZL11" s="294"/>
      <c r="VZM11" s="294"/>
      <c r="VZN11" s="294"/>
      <c r="VZO11" s="294"/>
      <c r="VZP11" s="294"/>
      <c r="VZQ11" s="294"/>
      <c r="VZR11" s="294"/>
      <c r="VZS11" s="294"/>
      <c r="VZT11" s="294"/>
      <c r="VZU11" s="294"/>
      <c r="VZV11" s="294"/>
      <c r="VZW11" s="294"/>
      <c r="VZX11" s="294"/>
      <c r="VZY11" s="294"/>
      <c r="VZZ11" s="294"/>
      <c r="WAA11" s="294"/>
      <c r="WAB11" s="294"/>
      <c r="WAC11" s="294"/>
      <c r="WAD11" s="294"/>
      <c r="WAE11" s="294"/>
      <c r="WAF11" s="294"/>
      <c r="WAG11" s="294"/>
      <c r="WAH11" s="294"/>
      <c r="WAI11" s="294"/>
      <c r="WAJ11" s="294"/>
      <c r="WAK11" s="294"/>
      <c r="WAL11" s="294"/>
      <c r="WAM11" s="294"/>
      <c r="WAN11" s="294"/>
      <c r="WAO11" s="294"/>
      <c r="WAP11" s="294"/>
      <c r="WAQ11" s="294"/>
      <c r="WAR11" s="294"/>
      <c r="WAS11" s="294"/>
      <c r="WAT11" s="294"/>
      <c r="WAU11" s="294"/>
      <c r="WAV11" s="294"/>
      <c r="WAW11" s="294"/>
      <c r="WAX11" s="294"/>
      <c r="WAY11" s="294"/>
      <c r="WAZ11" s="294"/>
      <c r="WBA11" s="294"/>
      <c r="WBB11" s="294"/>
      <c r="WBC11" s="294"/>
      <c r="WBD11" s="294"/>
      <c r="WBE11" s="294"/>
      <c r="WBF11" s="294"/>
      <c r="WBG11" s="294"/>
      <c r="WBH11" s="294"/>
      <c r="WBI11" s="294"/>
      <c r="WBJ11" s="294"/>
      <c r="WBK11" s="294"/>
      <c r="WBL11" s="294"/>
      <c r="WBM11" s="294"/>
      <c r="WBN11" s="294"/>
      <c r="WBO11" s="294"/>
      <c r="WBP11" s="294"/>
      <c r="WBQ11" s="294"/>
      <c r="WBR11" s="294"/>
      <c r="WBS11" s="294"/>
      <c r="WBT11" s="294"/>
      <c r="WBU11" s="294"/>
      <c r="WBV11" s="294"/>
      <c r="WBW11" s="294"/>
      <c r="WBX11" s="294"/>
      <c r="WBY11" s="294"/>
      <c r="WBZ11" s="294"/>
      <c r="WCA11" s="294"/>
      <c r="WCB11" s="294"/>
      <c r="WCC11" s="294"/>
      <c r="WCD11" s="294"/>
      <c r="WCE11" s="294"/>
      <c r="WCF11" s="294"/>
      <c r="WCG11" s="294"/>
      <c r="WCH11" s="294"/>
      <c r="WCI11" s="294"/>
      <c r="WCJ11" s="294"/>
      <c r="WCK11" s="294"/>
      <c r="WCL11" s="294"/>
      <c r="WCM11" s="294"/>
      <c r="WCN11" s="294"/>
      <c r="WCO11" s="294"/>
      <c r="WCP11" s="294"/>
      <c r="WCQ11" s="294"/>
      <c r="WCR11" s="294"/>
      <c r="WCS11" s="294"/>
      <c r="WCT11" s="294"/>
      <c r="WCU11" s="294"/>
      <c r="WCV11" s="294"/>
      <c r="WCW11" s="294"/>
      <c r="WCX11" s="294"/>
      <c r="WCY11" s="294"/>
      <c r="WCZ11" s="294"/>
      <c r="WDA11" s="294"/>
      <c r="WDB11" s="294"/>
      <c r="WDC11" s="294"/>
      <c r="WDD11" s="294"/>
      <c r="WDE11" s="294"/>
      <c r="WDF11" s="294"/>
      <c r="WDG11" s="294"/>
      <c r="WDH11" s="294"/>
      <c r="WDI11" s="294"/>
      <c r="WDJ11" s="294"/>
      <c r="WDK11" s="294"/>
      <c r="WDL11" s="294"/>
      <c r="WDM11" s="294"/>
      <c r="WDN11" s="294"/>
      <c r="WDO11" s="294"/>
      <c r="WDP11" s="294"/>
      <c r="WDQ11" s="294"/>
      <c r="WDR11" s="294"/>
      <c r="WDS11" s="294"/>
      <c r="WDT11" s="294"/>
      <c r="WDU11" s="294"/>
      <c r="WDV11" s="294"/>
      <c r="WDW11" s="294"/>
      <c r="WDX11" s="294"/>
      <c r="WDY11" s="294"/>
      <c r="WDZ11" s="294"/>
      <c r="WEA11" s="294"/>
      <c r="WEB11" s="294"/>
      <c r="WEC11" s="294"/>
      <c r="WED11" s="294"/>
      <c r="WEE11" s="294"/>
      <c r="WEF11" s="294"/>
      <c r="WEG11" s="294"/>
      <c r="WEH11" s="294"/>
      <c r="WEI11" s="294"/>
      <c r="WEJ11" s="294"/>
      <c r="WEK11" s="294"/>
      <c r="WEL11" s="294"/>
      <c r="WEM11" s="294"/>
      <c r="WEN11" s="294"/>
      <c r="WEO11" s="294"/>
      <c r="WEP11" s="294"/>
      <c r="WEQ11" s="294"/>
      <c r="WER11" s="294"/>
      <c r="WES11" s="294"/>
      <c r="WET11" s="294"/>
      <c r="WEU11" s="294"/>
      <c r="WEV11" s="294"/>
      <c r="WEW11" s="294"/>
      <c r="WEX11" s="294"/>
      <c r="WEY11" s="294"/>
      <c r="WEZ11" s="294"/>
      <c r="WFA11" s="294"/>
      <c r="WFB11" s="294"/>
      <c r="WFC11" s="294"/>
      <c r="WFD11" s="294"/>
      <c r="WFE11" s="294"/>
      <c r="WFF11" s="294"/>
      <c r="WFG11" s="294"/>
      <c r="WFH11" s="294"/>
      <c r="WFI11" s="294"/>
      <c r="WFJ11" s="294"/>
      <c r="WFK11" s="294"/>
      <c r="WFL11" s="294"/>
      <c r="WFM11" s="294"/>
      <c r="WFN11" s="294"/>
      <c r="WFO11" s="294"/>
      <c r="WFP11" s="294"/>
      <c r="WFQ11" s="294"/>
      <c r="WFR11" s="294"/>
      <c r="WFS11" s="294"/>
      <c r="WFT11" s="294"/>
      <c r="WFU11" s="294"/>
      <c r="WFV11" s="294"/>
      <c r="WFW11" s="294"/>
      <c r="WFX11" s="294"/>
      <c r="WFY11" s="294"/>
      <c r="WFZ11" s="294"/>
      <c r="WGA11" s="294"/>
      <c r="WGB11" s="294"/>
      <c r="WGC11" s="294"/>
      <c r="WGD11" s="294"/>
      <c r="WGE11" s="294"/>
      <c r="WGF11" s="294"/>
      <c r="WGG11" s="294"/>
      <c r="WGH11" s="294"/>
      <c r="WGI11" s="294"/>
      <c r="WGJ11" s="294"/>
      <c r="WGK11" s="294"/>
      <c r="WGL11" s="294"/>
      <c r="WGM11" s="294"/>
      <c r="WGN11" s="294"/>
      <c r="WGO11" s="294"/>
      <c r="WGP11" s="294"/>
      <c r="WGQ11" s="294"/>
      <c r="WGR11" s="294"/>
      <c r="WGS11" s="294"/>
      <c r="WGT11" s="294"/>
      <c r="WGU11" s="294"/>
      <c r="WGV11" s="294"/>
      <c r="WGW11" s="294"/>
      <c r="WGX11" s="294"/>
      <c r="WGY11" s="294"/>
      <c r="WGZ11" s="294"/>
      <c r="WHA11" s="294"/>
      <c r="WHB11" s="294"/>
      <c r="WHC11" s="294"/>
      <c r="WHD11" s="294"/>
      <c r="WHE11" s="294"/>
      <c r="WHF11" s="294"/>
      <c r="WHG11" s="294"/>
      <c r="WHH11" s="294"/>
      <c r="WHI11" s="294"/>
      <c r="WHJ11" s="294"/>
      <c r="WHK11" s="294"/>
      <c r="WHL11" s="294"/>
      <c r="WHM11" s="294"/>
      <c r="WHN11" s="294"/>
      <c r="WHO11" s="294"/>
      <c r="WHP11" s="294"/>
      <c r="WHQ11" s="294"/>
      <c r="WHR11" s="294"/>
      <c r="WHS11" s="294"/>
      <c r="WHT11" s="294"/>
      <c r="WHU11" s="294"/>
      <c r="WHV11" s="294"/>
      <c r="WHW11" s="294"/>
      <c r="WHX11" s="294"/>
      <c r="WHY11" s="294"/>
      <c r="WHZ11" s="294"/>
      <c r="WIA11" s="294"/>
      <c r="WIB11" s="294"/>
      <c r="WIC11" s="294"/>
      <c r="WID11" s="294"/>
      <c r="WIE11" s="294"/>
      <c r="WIF11" s="294"/>
      <c r="WIG11" s="294"/>
      <c r="WIH11" s="294"/>
      <c r="WII11" s="294"/>
      <c r="WIJ11" s="294"/>
      <c r="WIK11" s="294"/>
      <c r="WIL11" s="294"/>
      <c r="WIM11" s="294"/>
      <c r="WIN11" s="294"/>
      <c r="WIO11" s="294"/>
      <c r="WIP11" s="294"/>
      <c r="WIQ11" s="294"/>
      <c r="WIR11" s="294"/>
      <c r="WIS11" s="294"/>
      <c r="WIT11" s="294"/>
      <c r="WIU11" s="294"/>
      <c r="WIV11" s="294"/>
      <c r="WIW11" s="294"/>
      <c r="WIX11" s="294"/>
      <c r="WIY11" s="294"/>
      <c r="WIZ11" s="294"/>
      <c r="WJA11" s="294"/>
      <c r="WJB11" s="294"/>
      <c r="WJC11" s="294"/>
      <c r="WJD11" s="294"/>
      <c r="WJE11" s="294"/>
      <c r="WJF11" s="294"/>
      <c r="WJG11" s="294"/>
      <c r="WJH11" s="294"/>
      <c r="WJI11" s="294"/>
      <c r="WJJ11" s="294"/>
      <c r="WJK11" s="294"/>
      <c r="WJL11" s="294"/>
      <c r="WJM11" s="294"/>
      <c r="WJN11" s="294"/>
      <c r="WJO11" s="294"/>
      <c r="WJP11" s="294"/>
      <c r="WJQ11" s="294"/>
      <c r="WJR11" s="294"/>
      <c r="WJS11" s="294"/>
      <c r="WJT11" s="294"/>
      <c r="WJU11" s="294"/>
      <c r="WJV11" s="294"/>
      <c r="WJW11" s="294"/>
      <c r="WJX11" s="294"/>
      <c r="WJY11" s="294"/>
      <c r="WJZ11" s="294"/>
      <c r="WKA11" s="294"/>
      <c r="WKB11" s="294"/>
      <c r="WKC11" s="294"/>
      <c r="WKD11" s="294"/>
      <c r="WKE11" s="294"/>
      <c r="WKF11" s="294"/>
      <c r="WKG11" s="294"/>
      <c r="WKH11" s="294"/>
      <c r="WKI11" s="294"/>
      <c r="WKJ11" s="294"/>
      <c r="WKK11" s="294"/>
      <c r="WKL11" s="294"/>
      <c r="WKM11" s="294"/>
      <c r="WKN11" s="294"/>
      <c r="WKO11" s="294"/>
      <c r="WKP11" s="294"/>
      <c r="WKQ11" s="294"/>
      <c r="WKR11" s="294"/>
      <c r="WKS11" s="294"/>
      <c r="WKT11" s="294"/>
      <c r="WKU11" s="294"/>
      <c r="WKV11" s="294"/>
      <c r="WKW11" s="294"/>
      <c r="WKX11" s="294"/>
      <c r="WKY11" s="294"/>
      <c r="WKZ11" s="294"/>
      <c r="WLA11" s="294"/>
      <c r="WLB11" s="294"/>
      <c r="WLC11" s="294"/>
      <c r="WLD11" s="294"/>
      <c r="WLE11" s="294"/>
      <c r="WLF11" s="294"/>
      <c r="WLG11" s="294"/>
      <c r="WLH11" s="294"/>
      <c r="WLI11" s="294"/>
      <c r="WLJ11" s="294"/>
      <c r="WLK11" s="294"/>
      <c r="WLL11" s="294"/>
      <c r="WLM11" s="294"/>
      <c r="WLN11" s="294"/>
      <c r="WLO11" s="294"/>
      <c r="WLP11" s="294"/>
      <c r="WLQ11" s="294"/>
      <c r="WLR11" s="294"/>
      <c r="WLS11" s="294"/>
      <c r="WLT11" s="294"/>
      <c r="WLU11" s="294"/>
      <c r="WLV11" s="294"/>
      <c r="WLW11" s="294"/>
      <c r="WLX11" s="294"/>
      <c r="WLY11" s="294"/>
      <c r="WLZ11" s="294"/>
      <c r="WMA11" s="294"/>
      <c r="WMB11" s="294"/>
      <c r="WMC11" s="294"/>
      <c r="WMD11" s="294"/>
      <c r="WME11" s="294"/>
      <c r="WMF11" s="294"/>
      <c r="WMG11" s="294"/>
      <c r="WMH11" s="294"/>
      <c r="WMI11" s="294"/>
      <c r="WMJ11" s="294"/>
      <c r="WMK11" s="294"/>
      <c r="WML11" s="294"/>
      <c r="WMM11" s="294"/>
      <c r="WMN11" s="294"/>
      <c r="WMO11" s="294"/>
      <c r="WMP11" s="294"/>
      <c r="WMQ11" s="294"/>
      <c r="WMR11" s="294"/>
      <c r="WMS11" s="294"/>
      <c r="WMT11" s="294"/>
      <c r="WMU11" s="294"/>
      <c r="WMV11" s="294"/>
      <c r="WMW11" s="294"/>
      <c r="WMX11" s="294"/>
      <c r="WMY11" s="294"/>
      <c r="WMZ11" s="294"/>
      <c r="WNA11" s="294"/>
      <c r="WNB11" s="294"/>
      <c r="WNC11" s="294"/>
      <c r="WND11" s="294"/>
      <c r="WNE11" s="294"/>
      <c r="WNF11" s="294"/>
      <c r="WNG11" s="294"/>
      <c r="WNH11" s="294"/>
      <c r="WNI11" s="294"/>
      <c r="WNJ11" s="294"/>
      <c r="WNK11" s="294"/>
      <c r="WNL11" s="294"/>
      <c r="WNM11" s="294"/>
      <c r="WNN11" s="294"/>
      <c r="WNO11" s="294"/>
      <c r="WNP11" s="294"/>
      <c r="WNQ11" s="294"/>
      <c r="WNR11" s="294"/>
      <c r="WNS11" s="294"/>
      <c r="WNT11" s="294"/>
      <c r="WNU11" s="294"/>
      <c r="WNV11" s="294"/>
      <c r="WNW11" s="294"/>
      <c r="WNX11" s="294"/>
      <c r="WNY11" s="294"/>
      <c r="WNZ11" s="294"/>
      <c r="WOA11" s="294"/>
      <c r="WOB11" s="294"/>
      <c r="WOC11" s="294"/>
      <c r="WOD11" s="294"/>
      <c r="WOE11" s="294"/>
      <c r="WOF11" s="294"/>
      <c r="WOG11" s="294"/>
      <c r="WOH11" s="294"/>
      <c r="WOI11" s="294"/>
      <c r="WOJ11" s="294"/>
      <c r="WOK11" s="294"/>
      <c r="WOL11" s="294"/>
      <c r="WOM11" s="294"/>
      <c r="WON11" s="294"/>
      <c r="WOO11" s="294"/>
      <c r="WOP11" s="294"/>
      <c r="WOQ11" s="294"/>
      <c r="WOR11" s="294"/>
      <c r="WOS11" s="294"/>
      <c r="WOT11" s="294"/>
      <c r="WOU11" s="294"/>
      <c r="WOV11" s="294"/>
      <c r="WOW11" s="294"/>
      <c r="WOX11" s="294"/>
      <c r="WOY11" s="294"/>
      <c r="WOZ11" s="294"/>
      <c r="WPA11" s="294"/>
      <c r="WPB11" s="294"/>
      <c r="WPC11" s="294"/>
      <c r="WPD11" s="294"/>
      <c r="WPE11" s="294"/>
      <c r="WPF11" s="294"/>
      <c r="WPG11" s="294"/>
      <c r="WPH11" s="294"/>
      <c r="WPI11" s="294"/>
      <c r="WPJ11" s="294"/>
      <c r="WPK11" s="294"/>
      <c r="WPL11" s="294"/>
      <c r="WPM11" s="294"/>
      <c r="WPN11" s="294"/>
      <c r="WPO11" s="294"/>
      <c r="WPP11" s="294"/>
      <c r="WPQ11" s="294"/>
      <c r="WPR11" s="294"/>
      <c r="WPS11" s="294"/>
      <c r="WPT11" s="294"/>
      <c r="WPU11" s="294"/>
      <c r="WPV11" s="294"/>
      <c r="WPW11" s="294"/>
      <c r="WPX11" s="294"/>
      <c r="WPY11" s="294"/>
      <c r="WPZ11" s="294"/>
      <c r="WQA11" s="294"/>
      <c r="WQB11" s="294"/>
      <c r="WQC11" s="294"/>
      <c r="WQD11" s="294"/>
      <c r="WQE11" s="294"/>
      <c r="WQF11" s="294"/>
      <c r="WQG11" s="294"/>
      <c r="WQH11" s="294"/>
      <c r="WQI11" s="294"/>
      <c r="WQJ11" s="294"/>
      <c r="WQK11" s="294"/>
      <c r="WQL11" s="294"/>
      <c r="WQM11" s="294"/>
      <c r="WQN11" s="294"/>
      <c r="WQO11" s="294"/>
      <c r="WQP11" s="294"/>
      <c r="WQQ11" s="294"/>
      <c r="WQR11" s="294"/>
      <c r="WQS11" s="294"/>
      <c r="WQT11" s="294"/>
      <c r="WQU11" s="294"/>
      <c r="WQV11" s="294"/>
      <c r="WQW11" s="294"/>
      <c r="WQX11" s="294"/>
      <c r="WQY11" s="294"/>
      <c r="WQZ11" s="294"/>
      <c r="WRA11" s="294"/>
      <c r="WRB11" s="294"/>
      <c r="WRC11" s="294"/>
      <c r="WRD11" s="294"/>
      <c r="WRE11" s="294"/>
      <c r="WRF11" s="294"/>
      <c r="WRG11" s="294"/>
      <c r="WRH11" s="294"/>
      <c r="WRI11" s="294"/>
      <c r="WRJ11" s="294"/>
      <c r="WRK11" s="294"/>
      <c r="WRL11" s="294"/>
      <c r="WRM11" s="294"/>
      <c r="WRN11" s="294"/>
      <c r="WRO11" s="294"/>
      <c r="WRP11" s="294"/>
      <c r="WRQ11" s="294"/>
      <c r="WRR11" s="294"/>
      <c r="WRS11" s="294"/>
      <c r="WRT11" s="294"/>
      <c r="WRU11" s="294"/>
      <c r="WRV11" s="294"/>
      <c r="WRW11" s="294"/>
      <c r="WRX11" s="294"/>
      <c r="WRY11" s="294"/>
      <c r="WRZ11" s="294"/>
      <c r="WSA11" s="294"/>
      <c r="WSB11" s="294"/>
      <c r="WSC11" s="294"/>
      <c r="WSD11" s="294"/>
      <c r="WSE11" s="294"/>
      <c r="WSF11" s="294"/>
      <c r="WSG11" s="294"/>
      <c r="WSH11" s="294"/>
      <c r="WSI11" s="294"/>
      <c r="WSJ11" s="294"/>
      <c r="WSK11" s="294"/>
      <c r="WSL11" s="294"/>
      <c r="WSM11" s="294"/>
      <c r="WSN11" s="294"/>
      <c r="WSO11" s="294"/>
      <c r="WSP11" s="294"/>
      <c r="WSQ11" s="294"/>
      <c r="WSR11" s="294"/>
      <c r="WSS11" s="294"/>
      <c r="WST11" s="294"/>
      <c r="WSU11" s="294"/>
      <c r="WSV11" s="294"/>
      <c r="WSW11" s="294"/>
      <c r="WSX11" s="294"/>
      <c r="WSY11" s="294"/>
      <c r="WSZ11" s="294"/>
      <c r="WTA11" s="294"/>
      <c r="WTB11" s="294"/>
      <c r="WTC11" s="294"/>
      <c r="WTD11" s="294"/>
      <c r="WTE11" s="294"/>
      <c r="WTF11" s="294"/>
      <c r="WTG11" s="294"/>
      <c r="WTH11" s="294"/>
      <c r="WTI11" s="294"/>
      <c r="WTJ11" s="294"/>
      <c r="WTK11" s="294"/>
      <c r="WTL11" s="294"/>
      <c r="WTM11" s="294"/>
      <c r="WTN11" s="294"/>
      <c r="WTO11" s="294"/>
      <c r="WTP11" s="294"/>
      <c r="WTQ11" s="294"/>
      <c r="WTR11" s="294"/>
      <c r="WTS11" s="294"/>
      <c r="WTT11" s="294"/>
      <c r="WTU11" s="294"/>
      <c r="WTV11" s="294"/>
      <c r="WTW11" s="294"/>
      <c r="WTX11" s="294"/>
      <c r="WTY11" s="294"/>
      <c r="WTZ11" s="294"/>
      <c r="WUA11" s="294"/>
      <c r="WUB11" s="294"/>
      <c r="WUC11" s="294"/>
      <c r="WUD11" s="294"/>
      <c r="WUE11" s="294"/>
      <c r="WUF11" s="294"/>
      <c r="WUG11" s="294"/>
      <c r="WUH11" s="294"/>
      <c r="WUI11" s="294"/>
      <c r="WUJ11" s="294"/>
      <c r="WUK11" s="294"/>
      <c r="WUL11" s="294"/>
      <c r="WUM11" s="294"/>
      <c r="WUN11" s="294"/>
      <c r="WUO11" s="294"/>
      <c r="WUP11" s="294"/>
      <c r="WUQ11" s="294"/>
      <c r="WUR11" s="294"/>
      <c r="WUS11" s="294"/>
      <c r="WUT11" s="294"/>
      <c r="WUU11" s="294"/>
      <c r="WUV11" s="294"/>
      <c r="WUW11" s="294"/>
      <c r="WUX11" s="294"/>
      <c r="WUY11" s="294"/>
      <c r="WUZ11" s="294"/>
      <c r="WVA11" s="294"/>
      <c r="WVB11" s="294"/>
      <c r="WVC11" s="294"/>
      <c r="WVD11" s="294"/>
      <c r="WVE11" s="294"/>
      <c r="WVF11" s="294"/>
      <c r="WVG11" s="294"/>
      <c r="WVH11" s="294"/>
      <c r="WVI11" s="294"/>
      <c r="WVJ11" s="294"/>
      <c r="WVK11" s="294"/>
      <c r="WVL11" s="294"/>
      <c r="WVM11" s="294"/>
      <c r="WVN11" s="294"/>
      <c r="WVO11" s="294"/>
      <c r="WVP11" s="294"/>
      <c r="WVQ11" s="294"/>
      <c r="WVR11" s="294"/>
      <c r="WVS11" s="294"/>
      <c r="WVT11" s="294"/>
      <c r="WVU11" s="294"/>
      <c r="WVV11" s="294"/>
      <c r="WVW11" s="294"/>
      <c r="WVX11" s="294"/>
      <c r="WVY11" s="294"/>
      <c r="WVZ11" s="294"/>
      <c r="WWA11" s="294"/>
      <c r="WWB11" s="294"/>
      <c r="WWC11" s="294"/>
      <c r="WWD11" s="294"/>
      <c r="WWE11" s="294"/>
      <c r="WWF11" s="294"/>
      <c r="WWG11" s="294"/>
      <c r="WWH11" s="294"/>
      <c r="WWI11" s="294"/>
      <c r="WWJ11" s="294"/>
      <c r="WWK11" s="294"/>
      <c r="WWL11" s="294"/>
      <c r="WWM11" s="294"/>
      <c r="WWN11" s="294"/>
      <c r="WWO11" s="294"/>
      <c r="WWP11" s="294"/>
      <c r="WWQ11" s="294"/>
      <c r="WWR11" s="294"/>
      <c r="WWS11" s="294"/>
      <c r="WWT11" s="294"/>
      <c r="WWU11" s="294"/>
      <c r="WWV11" s="294"/>
      <c r="WWW11" s="294"/>
      <c r="WWX11" s="294"/>
      <c r="WWY11" s="294"/>
      <c r="WWZ11" s="294"/>
      <c r="WXA11" s="294"/>
      <c r="WXB11" s="294"/>
      <c r="WXC11" s="294"/>
      <c r="WXD11" s="294"/>
      <c r="WXE11" s="294"/>
      <c r="WXF11" s="294"/>
      <c r="WXG11" s="294"/>
      <c r="WXH11" s="294"/>
      <c r="WXI11" s="294"/>
      <c r="WXJ11" s="294"/>
      <c r="WXK11" s="294"/>
      <c r="WXL11" s="294"/>
      <c r="WXM11" s="294"/>
      <c r="WXN11" s="294"/>
      <c r="WXO11" s="294"/>
      <c r="WXP11" s="294"/>
      <c r="WXQ11" s="294"/>
      <c r="WXR11" s="294"/>
      <c r="WXS11" s="294"/>
      <c r="WXT11" s="294"/>
      <c r="WXU11" s="294"/>
      <c r="WXV11" s="294"/>
      <c r="WXW11" s="294"/>
      <c r="WXX11" s="294"/>
      <c r="WXY11" s="294"/>
      <c r="WXZ11" s="294"/>
      <c r="WYA11" s="294"/>
      <c r="WYB11" s="294"/>
      <c r="WYC11" s="294"/>
      <c r="WYD11" s="294"/>
      <c r="WYE11" s="294"/>
      <c r="WYF11" s="294"/>
      <c r="WYG11" s="294"/>
      <c r="WYH11" s="294"/>
      <c r="WYI11" s="294"/>
      <c r="WYJ11" s="294"/>
      <c r="WYK11" s="294"/>
      <c r="WYL11" s="294"/>
      <c r="WYM11" s="294"/>
      <c r="WYN11" s="294"/>
      <c r="WYO11" s="294"/>
      <c r="WYP11" s="294"/>
      <c r="WYQ11" s="294"/>
      <c r="WYR11" s="294"/>
      <c r="WYS11" s="294"/>
      <c r="WYT11" s="294"/>
      <c r="WYU11" s="294"/>
      <c r="WYV11" s="294"/>
      <c r="WYW11" s="294"/>
      <c r="WYX11" s="294"/>
      <c r="WYY11" s="294"/>
      <c r="WYZ11" s="294"/>
      <c r="WZA11" s="294"/>
      <c r="WZB11" s="294"/>
      <c r="WZC11" s="294"/>
      <c r="WZD11" s="294"/>
      <c r="WZE11" s="294"/>
      <c r="WZF11" s="294"/>
      <c r="WZG11" s="294"/>
      <c r="WZH11" s="294"/>
      <c r="WZI11" s="294"/>
      <c r="WZJ11" s="294"/>
      <c r="WZK11" s="294"/>
      <c r="WZL11" s="294"/>
      <c r="WZM11" s="294"/>
      <c r="WZN11" s="294"/>
      <c r="WZO11" s="294"/>
      <c r="WZP11" s="294"/>
      <c r="WZQ11" s="294"/>
      <c r="WZR11" s="294"/>
      <c r="WZS11" s="294"/>
      <c r="WZT11" s="294"/>
      <c r="WZU11" s="294"/>
      <c r="WZV11" s="294"/>
      <c r="WZW11" s="294"/>
      <c r="WZX11" s="294"/>
      <c r="WZY11" s="294"/>
      <c r="WZZ11" s="294"/>
      <c r="XAA11" s="294"/>
      <c r="XAB11" s="294"/>
      <c r="XAC11" s="294"/>
      <c r="XAD11" s="294"/>
      <c r="XAE11" s="294"/>
      <c r="XAF11" s="294"/>
      <c r="XAG11" s="294"/>
      <c r="XAH11" s="294"/>
      <c r="XAI11" s="294"/>
      <c r="XAJ11" s="294"/>
      <c r="XAK11" s="294"/>
      <c r="XAL11" s="294"/>
      <c r="XAM11" s="294"/>
      <c r="XAN11" s="294"/>
      <c r="XAO11" s="294"/>
      <c r="XAP11" s="294"/>
      <c r="XAQ11" s="294"/>
      <c r="XAR11" s="294"/>
      <c r="XAS11" s="294"/>
      <c r="XAT11" s="294"/>
      <c r="XAU11" s="294"/>
      <c r="XAV11" s="294"/>
      <c r="XAW11" s="294"/>
      <c r="XAX11" s="294"/>
      <c r="XAY11" s="294"/>
      <c r="XAZ11" s="294"/>
      <c r="XBA11" s="294"/>
      <c r="XBB11" s="294"/>
      <c r="XBC11" s="294"/>
      <c r="XBD11" s="294"/>
      <c r="XBE11" s="294"/>
      <c r="XBF11" s="294"/>
      <c r="XBG11" s="294"/>
      <c r="XBH11" s="294"/>
      <c r="XBI11" s="294"/>
      <c r="XBJ11" s="294"/>
      <c r="XBK11" s="294"/>
      <c r="XBL11" s="294"/>
      <c r="XBM11" s="294"/>
      <c r="XBN11" s="294"/>
      <c r="XBO11" s="294"/>
      <c r="XBP11" s="294"/>
      <c r="XBQ11" s="294"/>
      <c r="XBR11" s="294"/>
      <c r="XBS11" s="294"/>
      <c r="XBT11" s="294"/>
      <c r="XBU11" s="294"/>
      <c r="XBV11" s="294"/>
      <c r="XBW11" s="294"/>
      <c r="XBX11" s="294"/>
      <c r="XBY11" s="294"/>
      <c r="XBZ11" s="294"/>
      <c r="XCA11" s="294"/>
      <c r="XCB11" s="294"/>
      <c r="XCC11" s="294"/>
      <c r="XCD11" s="294"/>
      <c r="XCE11" s="294"/>
      <c r="XCF11" s="294"/>
      <c r="XCG11" s="294"/>
      <c r="XCH11" s="294"/>
      <c r="XCI11" s="294"/>
      <c r="XCJ11" s="294"/>
      <c r="XCK11" s="294"/>
      <c r="XCL11" s="294"/>
      <c r="XCM11" s="294"/>
      <c r="XCN11" s="294"/>
      <c r="XCO11" s="294"/>
      <c r="XCP11" s="294"/>
      <c r="XCQ11" s="294"/>
      <c r="XCR11" s="294"/>
      <c r="XCS11" s="294"/>
      <c r="XCT11" s="294"/>
      <c r="XCU11" s="294"/>
      <c r="XCV11" s="294"/>
      <c r="XCW11" s="294"/>
      <c r="XCX11" s="294"/>
      <c r="XCY11" s="294"/>
      <c r="XCZ11" s="294"/>
      <c r="XDA11" s="294"/>
      <c r="XDB11" s="294"/>
      <c r="XDC11" s="294"/>
      <c r="XDD11" s="294"/>
      <c r="XDE11" s="294"/>
      <c r="XDF11" s="294"/>
      <c r="XDG11" s="294"/>
      <c r="XDH11" s="294"/>
      <c r="XDI11" s="294"/>
      <c r="XDJ11" s="294"/>
      <c r="XDK11" s="294"/>
      <c r="XDL11" s="294"/>
      <c r="XDM11" s="294"/>
      <c r="XDN11" s="294"/>
      <c r="XDO11" s="294"/>
      <c r="XDP11" s="294"/>
      <c r="XDQ11" s="294"/>
      <c r="XDR11" s="294"/>
      <c r="XDS11" s="294"/>
      <c r="XDT11" s="294"/>
      <c r="XDU11" s="294"/>
      <c r="XDV11" s="294"/>
      <c r="XDW11" s="294"/>
      <c r="XDX11" s="294"/>
      <c r="XDY11" s="294"/>
      <c r="XDZ11" s="294"/>
      <c r="XEA11" s="294"/>
      <c r="XEB11" s="294"/>
      <c r="XEC11" s="294"/>
      <c r="XED11" s="294"/>
      <c r="XEE11" s="294"/>
      <c r="XEF11" s="294"/>
      <c r="XEG11" s="294"/>
      <c r="XEH11" s="294"/>
      <c r="XEI11" s="294"/>
      <c r="XEJ11" s="294"/>
      <c r="XEK11" s="294"/>
      <c r="XEL11" s="294"/>
      <c r="XEM11" s="294"/>
      <c r="XEN11" s="294"/>
      <c r="XEO11" s="294"/>
      <c r="XEP11" s="294"/>
      <c r="XEQ11" s="294"/>
      <c r="XER11" s="294"/>
      <c r="XES11" s="294"/>
      <c r="XET11" s="294"/>
      <c r="XEU11" s="294"/>
      <c r="XEV11" s="294"/>
      <c r="XEW11" s="294"/>
      <c r="XEX11" s="294"/>
      <c r="XEY11" s="294"/>
      <c r="XEZ11" s="294"/>
    </row>
    <row r="12" s="20" customFormat="1" ht="37" customHeight="1" spans="1:16384">
      <c r="A12" s="191" t="s">
        <v>144</v>
      </c>
      <c r="B12" s="191"/>
      <c r="C12" s="191"/>
      <c r="D12" s="47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203"/>
      <c r="Q12" s="22"/>
      <c r="R12" s="22"/>
      <c r="S12" s="22"/>
      <c r="XFA12"/>
      <c r="XFB12"/>
      <c r="XFC12"/>
      <c r="XFD12"/>
    </row>
    <row r="13" ht="37" customHeight="1"/>
    <row r="14" ht="37" customHeight="1"/>
    <row r="15" ht="37" customHeight="1"/>
    <row r="16" ht="37" customHeight="1"/>
    <row r="17" ht="37" customHeight="1"/>
    <row r="18" ht="37" customHeight="1"/>
    <row r="19" ht="37" customHeight="1"/>
    <row r="20" ht="37" customHeight="1"/>
    <row r="21" ht="37" customHeight="1"/>
    <row r="22" ht="37" customHeight="1"/>
    <row r="23" ht="37" customHeight="1"/>
    <row r="24" ht="37" customHeight="1"/>
    <row r="25" ht="37" customHeight="1"/>
  </sheetData>
  <autoFilter ref="A4:O12">
    <extLst/>
  </autoFilter>
  <mergeCells count="9">
    <mergeCell ref="A1:O1"/>
    <mergeCell ref="A2:F2"/>
    <mergeCell ref="F3:J3"/>
    <mergeCell ref="A12:O12"/>
    <mergeCell ref="A3:A4"/>
    <mergeCell ref="B3:B4"/>
    <mergeCell ref="C3:C4"/>
    <mergeCell ref="D3:D4"/>
    <mergeCell ref="E3:E4"/>
  </mergeCells>
  <printOptions horizontalCentered="1"/>
  <pageMargins left="0.751388888888889" right="0.66875" top="0.590277777777778" bottom="0.590277777777778" header="0.5" footer="0.5"/>
  <pageSetup paperSize="9" scale="7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15"/>
  <sheetViews>
    <sheetView view="pageBreakPreview" zoomScale="115" zoomScaleNormal="85" workbookViewId="0">
      <pane ySplit="5" topLeftCell="A11" activePane="bottomLeft" state="frozen"/>
      <selection/>
      <selection pane="bottomLeft" activeCell="O14" sqref="O14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1" customWidth="1"/>
    <col min="5" max="5" width="8.57142857142857" style="155" customWidth="1"/>
    <col min="6" max="6" width="9.91428571428571" style="155" customWidth="1"/>
    <col min="7" max="7" width="11.0857142857143" style="155" customWidth="1"/>
    <col min="8" max="8" width="8.57142857142857" style="156" customWidth="1"/>
    <col min="9" max="9" width="5.85714285714286" style="157" customWidth="1"/>
    <col min="10" max="10" width="8.69523809523809" style="156" customWidth="1"/>
    <col min="11" max="11" width="8.57142857142857" style="156" customWidth="1"/>
    <col min="12" max="12" width="7.78095238095238" style="156" customWidth="1"/>
    <col min="13" max="13" width="0.885714285714286" style="158" customWidth="1"/>
    <col min="14" max="14" width="11.6857142857143" style="156" customWidth="1"/>
    <col min="15" max="15" width="11.1714285714286" style="159" customWidth="1"/>
    <col min="16" max="16" width="9.75238095238095" style="158" customWidth="1"/>
    <col min="17" max="17" width="9" style="28"/>
    <col min="18" max="18" width="12" style="22"/>
    <col min="19" max="20" width="9" style="22"/>
    <col min="21" max="16381" width="9" style="20"/>
  </cols>
  <sheetData>
    <row r="1" s="19" customFormat="1" ht="41" customHeight="1" spans="1:20">
      <c r="A1" s="29" t="s">
        <v>195</v>
      </c>
      <c r="B1" s="29"/>
      <c r="C1" s="29"/>
      <c r="D1" s="29"/>
      <c r="E1" s="160"/>
      <c r="F1" s="160"/>
      <c r="G1" s="160"/>
      <c r="H1" s="160"/>
      <c r="I1" s="168"/>
      <c r="J1" s="160"/>
      <c r="K1" s="160"/>
      <c r="L1" s="160"/>
      <c r="M1" s="160"/>
      <c r="N1" s="160"/>
      <c r="O1" s="160"/>
      <c r="P1" s="160"/>
      <c r="Q1" s="68"/>
      <c r="R1" s="69"/>
      <c r="S1" s="69"/>
      <c r="T1" s="69"/>
    </row>
    <row r="2" s="19" customFormat="1" ht="24" customHeight="1" spans="1:20">
      <c r="A2" s="32" t="s">
        <v>43</v>
      </c>
      <c r="B2" s="51"/>
      <c r="C2" s="51"/>
      <c r="D2" s="32"/>
      <c r="E2" s="161"/>
      <c r="F2" s="161"/>
      <c r="G2" s="161"/>
      <c r="H2" s="161"/>
      <c r="I2" s="169"/>
      <c r="J2" s="161"/>
      <c r="K2" s="161"/>
      <c r="L2" s="161"/>
      <c r="M2" s="170"/>
      <c r="N2" s="161"/>
      <c r="O2" s="161"/>
      <c r="P2" s="170"/>
      <c r="Q2" s="68"/>
      <c r="R2" s="69"/>
      <c r="S2" s="69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5" t="s">
        <v>46</v>
      </c>
      <c r="E3" s="42" t="s">
        <v>47</v>
      </c>
      <c r="F3" s="42" t="s">
        <v>48</v>
      </c>
      <c r="G3" s="42"/>
      <c r="H3" s="42"/>
      <c r="I3" s="171"/>
      <c r="J3" s="42"/>
      <c r="K3" s="42"/>
      <c r="L3" s="42"/>
      <c r="M3" s="163" t="s">
        <v>49</v>
      </c>
      <c r="N3" s="42"/>
      <c r="O3" s="42" t="s">
        <v>50</v>
      </c>
      <c r="P3" s="163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5"/>
      <c r="E4" s="42"/>
      <c r="F4" s="42" t="s">
        <v>53</v>
      </c>
      <c r="G4" s="42" t="s">
        <v>54</v>
      </c>
      <c r="H4" s="42" t="s">
        <v>55</v>
      </c>
      <c r="I4" s="171" t="s">
        <v>56</v>
      </c>
      <c r="J4" s="42" t="s">
        <v>57</v>
      </c>
      <c r="K4" s="42" t="s">
        <v>58</v>
      </c>
      <c r="L4" s="42" t="s">
        <v>59</v>
      </c>
      <c r="M4" s="163"/>
      <c r="N4" s="42"/>
      <c r="O4" s="42"/>
      <c r="P4" s="163"/>
      <c r="Q4" s="68"/>
      <c r="R4" s="69"/>
      <c r="S4" s="69"/>
      <c r="T4" s="69"/>
    </row>
    <row r="5" s="19" customFormat="1" ht="11.25" spans="1:20">
      <c r="A5" s="35"/>
      <c r="B5" s="36"/>
      <c r="C5" s="36"/>
      <c r="D5" s="35"/>
      <c r="E5" s="42"/>
      <c r="F5" s="42"/>
      <c r="G5" s="42" t="s">
        <v>60</v>
      </c>
      <c r="H5" s="42" t="s">
        <v>61</v>
      </c>
      <c r="I5" s="171" t="s">
        <v>62</v>
      </c>
      <c r="J5" s="42"/>
      <c r="K5" s="171">
        <v>0.06</v>
      </c>
      <c r="L5" s="171">
        <v>0.09</v>
      </c>
      <c r="M5" s="163"/>
      <c r="N5" s="42"/>
      <c r="O5" s="42"/>
      <c r="P5" s="163"/>
      <c r="Q5" s="68"/>
      <c r="R5" s="69"/>
      <c r="S5" s="69"/>
      <c r="T5" s="69"/>
    </row>
    <row r="6" s="233" customFormat="1" ht="45" customHeight="1" spans="1:16381">
      <c r="A6" s="235"/>
      <c r="B6" s="236" t="s">
        <v>20</v>
      </c>
      <c r="C6" s="237"/>
      <c r="D6" s="235"/>
      <c r="E6" s="238"/>
      <c r="F6" s="238"/>
      <c r="G6" s="238"/>
      <c r="H6" s="238"/>
      <c r="I6" s="239"/>
      <c r="J6" s="238"/>
      <c r="K6" s="238"/>
      <c r="L6" s="238"/>
      <c r="M6" s="240"/>
      <c r="N6" s="238"/>
      <c r="O6" s="241"/>
      <c r="P6" s="242"/>
      <c r="Q6" s="243"/>
      <c r="R6" s="122"/>
      <c r="S6" s="122"/>
      <c r="T6" s="122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244"/>
      <c r="EH6" s="244"/>
      <c r="EI6" s="244"/>
      <c r="EJ6" s="244"/>
      <c r="EK6" s="244"/>
      <c r="EL6" s="244"/>
      <c r="EM6" s="244"/>
      <c r="EN6" s="244"/>
      <c r="EO6" s="244"/>
      <c r="EP6" s="244"/>
      <c r="EQ6" s="244"/>
      <c r="ER6" s="244"/>
      <c r="ES6" s="244"/>
      <c r="ET6" s="244"/>
      <c r="EU6" s="244"/>
      <c r="EV6" s="244"/>
      <c r="EW6" s="244"/>
      <c r="EX6" s="244"/>
      <c r="EY6" s="244"/>
      <c r="EZ6" s="244"/>
      <c r="FA6" s="244"/>
      <c r="FB6" s="244"/>
      <c r="FC6" s="244"/>
      <c r="FD6" s="244"/>
      <c r="FE6" s="244"/>
      <c r="FF6" s="244"/>
      <c r="FG6" s="244"/>
      <c r="FH6" s="244"/>
      <c r="FI6" s="244"/>
      <c r="FJ6" s="244"/>
      <c r="FK6" s="244"/>
      <c r="FL6" s="244"/>
      <c r="FM6" s="244"/>
      <c r="FN6" s="244"/>
      <c r="FO6" s="244"/>
      <c r="FP6" s="244"/>
      <c r="FQ6" s="244"/>
      <c r="FR6" s="244"/>
      <c r="FS6" s="244"/>
      <c r="FT6" s="244"/>
      <c r="FU6" s="244"/>
      <c r="FV6" s="244"/>
      <c r="FW6" s="244"/>
      <c r="FX6" s="244"/>
      <c r="FY6" s="244"/>
      <c r="FZ6" s="244"/>
      <c r="GA6" s="244"/>
      <c r="GB6" s="244"/>
      <c r="GC6" s="244"/>
      <c r="GD6" s="244"/>
      <c r="GE6" s="244"/>
      <c r="GF6" s="244"/>
      <c r="GG6" s="244"/>
      <c r="GH6" s="244"/>
      <c r="GI6" s="244"/>
      <c r="GJ6" s="244"/>
      <c r="GK6" s="244"/>
      <c r="GL6" s="244"/>
      <c r="GM6" s="244"/>
      <c r="GN6" s="244"/>
      <c r="GO6" s="244"/>
      <c r="GP6" s="244"/>
      <c r="GQ6" s="244"/>
      <c r="GR6" s="244"/>
      <c r="GS6" s="244"/>
      <c r="GT6" s="244"/>
      <c r="GU6" s="244"/>
      <c r="GV6" s="244"/>
      <c r="GW6" s="244"/>
      <c r="GX6" s="244"/>
      <c r="GY6" s="244"/>
      <c r="GZ6" s="244"/>
      <c r="HA6" s="244"/>
      <c r="HB6" s="244"/>
      <c r="HC6" s="244"/>
      <c r="HD6" s="244"/>
      <c r="HE6" s="244"/>
      <c r="HF6" s="244"/>
      <c r="HG6" s="244"/>
      <c r="HH6" s="244"/>
      <c r="HI6" s="244"/>
      <c r="HJ6" s="244"/>
      <c r="HK6" s="244"/>
      <c r="HL6" s="244"/>
      <c r="HM6" s="244"/>
      <c r="HN6" s="244"/>
      <c r="HO6" s="244"/>
      <c r="HP6" s="244"/>
      <c r="HQ6" s="244"/>
      <c r="HR6" s="244"/>
      <c r="HS6" s="244"/>
      <c r="HT6" s="244"/>
      <c r="HU6" s="244"/>
      <c r="HV6" s="244"/>
      <c r="HW6" s="244"/>
      <c r="HX6" s="244"/>
      <c r="HY6" s="244"/>
      <c r="HZ6" s="244"/>
      <c r="IA6" s="244"/>
      <c r="IB6" s="244"/>
      <c r="IC6" s="244"/>
      <c r="ID6" s="244"/>
      <c r="IE6" s="244"/>
      <c r="IF6" s="244"/>
      <c r="IG6" s="244"/>
      <c r="IH6" s="244"/>
      <c r="II6" s="244"/>
      <c r="IJ6" s="244"/>
      <c r="IK6" s="244"/>
      <c r="IL6" s="244"/>
      <c r="IM6" s="244"/>
      <c r="IN6" s="244"/>
      <c r="IO6" s="244"/>
      <c r="IP6" s="244"/>
      <c r="IQ6" s="244"/>
      <c r="IR6" s="244"/>
      <c r="IS6" s="244"/>
      <c r="IT6" s="244"/>
      <c r="IU6" s="244"/>
      <c r="IV6" s="244"/>
      <c r="IW6" s="244"/>
      <c r="IX6" s="244"/>
      <c r="IY6" s="244"/>
      <c r="IZ6" s="244"/>
      <c r="JA6" s="244"/>
      <c r="JB6" s="244"/>
      <c r="JC6" s="244"/>
      <c r="JD6" s="244"/>
      <c r="JE6" s="244"/>
      <c r="JF6" s="244"/>
      <c r="JG6" s="244"/>
      <c r="JH6" s="244"/>
      <c r="JI6" s="244"/>
      <c r="JJ6" s="244"/>
      <c r="JK6" s="244"/>
      <c r="JL6" s="244"/>
      <c r="JM6" s="244"/>
      <c r="JN6" s="244"/>
      <c r="JO6" s="244"/>
      <c r="JP6" s="244"/>
      <c r="JQ6" s="244"/>
      <c r="JR6" s="244"/>
      <c r="JS6" s="244"/>
      <c r="JT6" s="244"/>
      <c r="JU6" s="244"/>
      <c r="JV6" s="244"/>
      <c r="JW6" s="244"/>
      <c r="JX6" s="244"/>
      <c r="JY6" s="244"/>
      <c r="JZ6" s="244"/>
      <c r="KA6" s="244"/>
      <c r="KB6" s="244"/>
      <c r="KC6" s="244"/>
      <c r="KD6" s="244"/>
      <c r="KE6" s="244"/>
      <c r="KF6" s="244"/>
      <c r="KG6" s="244"/>
      <c r="KH6" s="244"/>
      <c r="KI6" s="244"/>
      <c r="KJ6" s="244"/>
      <c r="KK6" s="244"/>
      <c r="KL6" s="244"/>
      <c r="KM6" s="244"/>
      <c r="KN6" s="244"/>
      <c r="KO6" s="244"/>
      <c r="KP6" s="244"/>
      <c r="KQ6" s="244"/>
      <c r="KR6" s="244"/>
      <c r="KS6" s="244"/>
      <c r="KT6" s="244"/>
      <c r="KU6" s="244"/>
      <c r="KV6" s="244"/>
      <c r="KW6" s="244"/>
      <c r="KX6" s="244"/>
      <c r="KY6" s="244"/>
      <c r="KZ6" s="244"/>
      <c r="LA6" s="244"/>
      <c r="LB6" s="244"/>
      <c r="LC6" s="244"/>
      <c r="LD6" s="244"/>
      <c r="LE6" s="244"/>
      <c r="LF6" s="244"/>
      <c r="LG6" s="244"/>
      <c r="LH6" s="244"/>
      <c r="LI6" s="244"/>
      <c r="LJ6" s="244"/>
      <c r="LK6" s="244"/>
      <c r="LL6" s="244"/>
      <c r="LM6" s="244"/>
      <c r="LN6" s="244"/>
      <c r="LO6" s="244"/>
      <c r="LP6" s="244"/>
      <c r="LQ6" s="244"/>
      <c r="LR6" s="244"/>
      <c r="LS6" s="244"/>
      <c r="LT6" s="244"/>
      <c r="LU6" s="244"/>
      <c r="LV6" s="244"/>
      <c r="LW6" s="244"/>
      <c r="LX6" s="244"/>
      <c r="LY6" s="244"/>
      <c r="LZ6" s="244"/>
      <c r="MA6" s="244"/>
      <c r="MB6" s="244"/>
      <c r="MC6" s="244"/>
      <c r="MD6" s="244"/>
      <c r="ME6" s="244"/>
      <c r="MF6" s="244"/>
      <c r="MG6" s="244"/>
      <c r="MH6" s="244"/>
      <c r="MI6" s="244"/>
      <c r="MJ6" s="244"/>
      <c r="MK6" s="244"/>
      <c r="ML6" s="244"/>
      <c r="MM6" s="244"/>
      <c r="MN6" s="244"/>
      <c r="MO6" s="244"/>
      <c r="MP6" s="244"/>
      <c r="MQ6" s="244"/>
      <c r="MR6" s="244"/>
      <c r="MS6" s="244"/>
      <c r="MT6" s="244"/>
      <c r="MU6" s="244"/>
      <c r="MV6" s="244"/>
      <c r="MW6" s="244"/>
      <c r="MX6" s="244"/>
      <c r="MY6" s="244"/>
      <c r="MZ6" s="244"/>
      <c r="NA6" s="244"/>
      <c r="NB6" s="244"/>
      <c r="NC6" s="244"/>
      <c r="ND6" s="244"/>
      <c r="NE6" s="244"/>
      <c r="NF6" s="244"/>
      <c r="NG6" s="244"/>
      <c r="NH6" s="244"/>
      <c r="NI6" s="244"/>
      <c r="NJ6" s="244"/>
      <c r="NK6" s="244"/>
      <c r="NL6" s="244"/>
      <c r="NM6" s="244"/>
      <c r="NN6" s="244"/>
      <c r="NO6" s="244"/>
      <c r="NP6" s="244"/>
      <c r="NQ6" s="244"/>
      <c r="NR6" s="244"/>
      <c r="NS6" s="244"/>
      <c r="NT6" s="244"/>
      <c r="NU6" s="244"/>
      <c r="NV6" s="244"/>
      <c r="NW6" s="244"/>
      <c r="NX6" s="244"/>
      <c r="NY6" s="244"/>
      <c r="NZ6" s="244"/>
      <c r="OA6" s="244"/>
      <c r="OB6" s="244"/>
      <c r="OC6" s="244"/>
      <c r="OD6" s="244"/>
      <c r="OE6" s="244"/>
      <c r="OF6" s="244"/>
      <c r="OG6" s="244"/>
      <c r="OH6" s="244"/>
      <c r="OI6" s="244"/>
      <c r="OJ6" s="244"/>
      <c r="OK6" s="244"/>
      <c r="OL6" s="244"/>
      <c r="OM6" s="244"/>
      <c r="ON6" s="244"/>
      <c r="OO6" s="244"/>
      <c r="OP6" s="244"/>
      <c r="OQ6" s="244"/>
      <c r="OR6" s="244"/>
      <c r="OS6" s="244"/>
      <c r="OT6" s="244"/>
      <c r="OU6" s="244"/>
      <c r="OV6" s="244"/>
      <c r="OW6" s="244"/>
      <c r="OX6" s="244"/>
      <c r="OY6" s="244"/>
      <c r="OZ6" s="244"/>
      <c r="PA6" s="244"/>
      <c r="PB6" s="244"/>
      <c r="PC6" s="244"/>
      <c r="PD6" s="244"/>
      <c r="PE6" s="244"/>
      <c r="PF6" s="244"/>
      <c r="PG6" s="244"/>
      <c r="PH6" s="244"/>
      <c r="PI6" s="244"/>
      <c r="PJ6" s="244"/>
      <c r="PK6" s="244"/>
      <c r="PL6" s="244"/>
      <c r="PM6" s="244"/>
      <c r="PN6" s="244"/>
      <c r="PO6" s="244"/>
      <c r="PP6" s="244"/>
      <c r="PQ6" s="244"/>
      <c r="PR6" s="244"/>
      <c r="PS6" s="244"/>
      <c r="PT6" s="244"/>
      <c r="PU6" s="244"/>
      <c r="PV6" s="244"/>
      <c r="PW6" s="244"/>
      <c r="PX6" s="244"/>
      <c r="PY6" s="244"/>
      <c r="PZ6" s="244"/>
      <c r="QA6" s="244"/>
      <c r="QB6" s="244"/>
      <c r="QC6" s="244"/>
      <c r="QD6" s="244"/>
      <c r="QE6" s="244"/>
      <c r="QF6" s="244"/>
      <c r="QG6" s="244"/>
      <c r="QH6" s="244"/>
      <c r="QI6" s="244"/>
      <c r="QJ6" s="244"/>
      <c r="QK6" s="244"/>
      <c r="QL6" s="244"/>
      <c r="QM6" s="244"/>
      <c r="QN6" s="244"/>
      <c r="QO6" s="244"/>
      <c r="QP6" s="244"/>
      <c r="QQ6" s="244"/>
      <c r="QR6" s="244"/>
      <c r="QS6" s="244"/>
      <c r="QT6" s="244"/>
      <c r="QU6" s="244"/>
      <c r="QV6" s="244"/>
      <c r="QW6" s="244"/>
      <c r="QX6" s="244"/>
      <c r="QY6" s="244"/>
      <c r="QZ6" s="244"/>
      <c r="RA6" s="244"/>
      <c r="RB6" s="244"/>
      <c r="RC6" s="244"/>
      <c r="RD6" s="244"/>
      <c r="RE6" s="244"/>
      <c r="RF6" s="244"/>
      <c r="RG6" s="244"/>
      <c r="RH6" s="244"/>
      <c r="RI6" s="244"/>
      <c r="RJ6" s="244"/>
      <c r="RK6" s="244"/>
      <c r="RL6" s="244"/>
      <c r="RM6" s="244"/>
      <c r="RN6" s="244"/>
      <c r="RO6" s="244"/>
      <c r="RP6" s="244"/>
      <c r="RQ6" s="244"/>
      <c r="RR6" s="244"/>
      <c r="RS6" s="244"/>
      <c r="RT6" s="244"/>
      <c r="RU6" s="244"/>
      <c r="RV6" s="244"/>
      <c r="RW6" s="244"/>
      <c r="RX6" s="244"/>
      <c r="RY6" s="244"/>
      <c r="RZ6" s="244"/>
      <c r="SA6" s="244"/>
      <c r="SB6" s="244"/>
      <c r="SC6" s="244"/>
      <c r="SD6" s="244"/>
      <c r="SE6" s="244"/>
      <c r="SF6" s="244"/>
      <c r="SG6" s="244"/>
      <c r="SH6" s="244"/>
      <c r="SI6" s="244"/>
      <c r="SJ6" s="244"/>
      <c r="SK6" s="244"/>
      <c r="SL6" s="244"/>
      <c r="SM6" s="244"/>
      <c r="SN6" s="244"/>
      <c r="SO6" s="244"/>
      <c r="SP6" s="244"/>
      <c r="SQ6" s="244"/>
      <c r="SR6" s="244"/>
      <c r="SS6" s="244"/>
      <c r="ST6" s="244"/>
      <c r="SU6" s="244"/>
      <c r="SV6" s="244"/>
      <c r="SW6" s="244"/>
      <c r="SX6" s="244"/>
      <c r="SY6" s="244"/>
      <c r="SZ6" s="244"/>
      <c r="TA6" s="244"/>
      <c r="TB6" s="244"/>
      <c r="TC6" s="244"/>
      <c r="TD6" s="244"/>
      <c r="TE6" s="244"/>
      <c r="TF6" s="244"/>
      <c r="TG6" s="244"/>
      <c r="TH6" s="244"/>
      <c r="TI6" s="244"/>
      <c r="TJ6" s="244"/>
      <c r="TK6" s="244"/>
      <c r="TL6" s="244"/>
      <c r="TM6" s="244"/>
      <c r="TN6" s="244"/>
      <c r="TO6" s="244"/>
      <c r="TP6" s="244"/>
      <c r="TQ6" s="244"/>
      <c r="TR6" s="244"/>
      <c r="TS6" s="244"/>
      <c r="TT6" s="244"/>
      <c r="TU6" s="244"/>
      <c r="TV6" s="244"/>
      <c r="TW6" s="244"/>
      <c r="TX6" s="244"/>
      <c r="TY6" s="244"/>
      <c r="TZ6" s="244"/>
      <c r="UA6" s="244"/>
      <c r="UB6" s="244"/>
      <c r="UC6" s="244"/>
      <c r="UD6" s="244"/>
      <c r="UE6" s="244"/>
      <c r="UF6" s="244"/>
      <c r="UG6" s="244"/>
      <c r="UH6" s="244"/>
      <c r="UI6" s="244"/>
      <c r="UJ6" s="244"/>
      <c r="UK6" s="244"/>
      <c r="UL6" s="244"/>
      <c r="UM6" s="244"/>
      <c r="UN6" s="244"/>
      <c r="UO6" s="244"/>
      <c r="UP6" s="244"/>
      <c r="UQ6" s="244"/>
      <c r="UR6" s="244"/>
      <c r="US6" s="244"/>
      <c r="UT6" s="244"/>
      <c r="UU6" s="244"/>
      <c r="UV6" s="244"/>
      <c r="UW6" s="244"/>
      <c r="UX6" s="244"/>
      <c r="UY6" s="244"/>
      <c r="UZ6" s="244"/>
      <c r="VA6" s="244"/>
      <c r="VB6" s="244"/>
      <c r="VC6" s="244"/>
      <c r="VD6" s="244"/>
      <c r="VE6" s="244"/>
      <c r="VF6" s="244"/>
      <c r="VG6" s="244"/>
      <c r="VH6" s="244"/>
      <c r="VI6" s="244"/>
      <c r="VJ6" s="244"/>
      <c r="VK6" s="244"/>
      <c r="VL6" s="244"/>
      <c r="VM6" s="244"/>
      <c r="VN6" s="244"/>
      <c r="VO6" s="244"/>
      <c r="VP6" s="244"/>
      <c r="VQ6" s="244"/>
      <c r="VR6" s="244"/>
      <c r="VS6" s="244"/>
      <c r="VT6" s="244"/>
      <c r="VU6" s="244"/>
      <c r="VV6" s="244"/>
      <c r="VW6" s="244"/>
      <c r="VX6" s="244"/>
      <c r="VY6" s="244"/>
      <c r="VZ6" s="244"/>
      <c r="WA6" s="244"/>
      <c r="WB6" s="244"/>
      <c r="WC6" s="244"/>
      <c r="WD6" s="244"/>
      <c r="WE6" s="244"/>
      <c r="WF6" s="244"/>
      <c r="WG6" s="244"/>
      <c r="WH6" s="244"/>
      <c r="WI6" s="244"/>
      <c r="WJ6" s="244"/>
      <c r="WK6" s="244"/>
      <c r="WL6" s="244"/>
      <c r="WM6" s="244"/>
      <c r="WN6" s="244"/>
      <c r="WO6" s="244"/>
      <c r="WP6" s="244"/>
      <c r="WQ6" s="244"/>
      <c r="WR6" s="244"/>
      <c r="WS6" s="244"/>
      <c r="WT6" s="244"/>
      <c r="WU6" s="244"/>
      <c r="WV6" s="244"/>
      <c r="WW6" s="244"/>
      <c r="WX6" s="244"/>
      <c r="WY6" s="244"/>
      <c r="WZ6" s="244"/>
      <c r="XA6" s="244"/>
      <c r="XB6" s="244"/>
      <c r="XC6" s="244"/>
      <c r="XD6" s="244"/>
      <c r="XE6" s="244"/>
      <c r="XF6" s="244"/>
      <c r="XG6" s="244"/>
      <c r="XH6" s="244"/>
      <c r="XI6" s="244"/>
      <c r="XJ6" s="244"/>
      <c r="XK6" s="244"/>
      <c r="XL6" s="244"/>
      <c r="XM6" s="244"/>
      <c r="XN6" s="244"/>
      <c r="XO6" s="244"/>
      <c r="XP6" s="244"/>
      <c r="XQ6" s="244"/>
      <c r="XR6" s="244"/>
      <c r="XS6" s="244"/>
      <c r="XT6" s="244"/>
      <c r="XU6" s="244"/>
      <c r="XV6" s="244"/>
      <c r="XW6" s="244"/>
      <c r="XX6" s="244"/>
      <c r="XY6" s="244"/>
      <c r="XZ6" s="244"/>
      <c r="YA6" s="244"/>
      <c r="YB6" s="244"/>
      <c r="YC6" s="244"/>
      <c r="YD6" s="244"/>
      <c r="YE6" s="244"/>
      <c r="YF6" s="244"/>
      <c r="YG6" s="244"/>
      <c r="YH6" s="244"/>
      <c r="YI6" s="244"/>
      <c r="YJ6" s="244"/>
      <c r="YK6" s="244"/>
      <c r="YL6" s="244"/>
      <c r="YM6" s="244"/>
      <c r="YN6" s="244"/>
      <c r="YO6" s="244"/>
      <c r="YP6" s="244"/>
      <c r="YQ6" s="244"/>
      <c r="YR6" s="244"/>
      <c r="YS6" s="244"/>
      <c r="YT6" s="244"/>
      <c r="YU6" s="244"/>
      <c r="YV6" s="244"/>
      <c r="YW6" s="244"/>
      <c r="YX6" s="244"/>
      <c r="YY6" s="244"/>
      <c r="YZ6" s="244"/>
      <c r="ZA6" s="244"/>
      <c r="ZB6" s="244"/>
      <c r="ZC6" s="244"/>
      <c r="ZD6" s="244"/>
      <c r="ZE6" s="244"/>
      <c r="ZF6" s="244"/>
      <c r="ZG6" s="244"/>
      <c r="ZH6" s="244"/>
      <c r="ZI6" s="244"/>
      <c r="ZJ6" s="244"/>
      <c r="ZK6" s="244"/>
      <c r="ZL6" s="244"/>
      <c r="ZM6" s="244"/>
      <c r="ZN6" s="244"/>
      <c r="ZO6" s="244"/>
      <c r="ZP6" s="244"/>
      <c r="ZQ6" s="244"/>
      <c r="ZR6" s="244"/>
      <c r="ZS6" s="244"/>
      <c r="ZT6" s="244"/>
      <c r="ZU6" s="244"/>
      <c r="ZV6" s="244"/>
      <c r="ZW6" s="244"/>
      <c r="ZX6" s="244"/>
      <c r="ZY6" s="244"/>
      <c r="ZZ6" s="244"/>
      <c r="AAA6" s="244"/>
      <c r="AAB6" s="244"/>
      <c r="AAC6" s="244"/>
      <c r="AAD6" s="244"/>
      <c r="AAE6" s="244"/>
      <c r="AAF6" s="244"/>
      <c r="AAG6" s="244"/>
      <c r="AAH6" s="244"/>
      <c r="AAI6" s="244"/>
      <c r="AAJ6" s="244"/>
      <c r="AAK6" s="244"/>
      <c r="AAL6" s="244"/>
      <c r="AAM6" s="244"/>
      <c r="AAN6" s="244"/>
      <c r="AAO6" s="244"/>
      <c r="AAP6" s="244"/>
      <c r="AAQ6" s="244"/>
      <c r="AAR6" s="244"/>
      <c r="AAS6" s="244"/>
      <c r="AAT6" s="244"/>
      <c r="AAU6" s="244"/>
      <c r="AAV6" s="244"/>
      <c r="AAW6" s="244"/>
      <c r="AAX6" s="244"/>
      <c r="AAY6" s="244"/>
      <c r="AAZ6" s="244"/>
      <c r="ABA6" s="244"/>
      <c r="ABB6" s="244"/>
      <c r="ABC6" s="244"/>
      <c r="ABD6" s="244"/>
      <c r="ABE6" s="244"/>
      <c r="ABF6" s="244"/>
      <c r="ABG6" s="244"/>
      <c r="ABH6" s="244"/>
      <c r="ABI6" s="244"/>
      <c r="ABJ6" s="244"/>
      <c r="ABK6" s="244"/>
      <c r="ABL6" s="244"/>
      <c r="ABM6" s="244"/>
      <c r="ABN6" s="244"/>
      <c r="ABO6" s="244"/>
      <c r="ABP6" s="244"/>
      <c r="ABQ6" s="244"/>
      <c r="ABR6" s="244"/>
      <c r="ABS6" s="244"/>
      <c r="ABT6" s="244"/>
      <c r="ABU6" s="244"/>
      <c r="ABV6" s="244"/>
      <c r="ABW6" s="244"/>
      <c r="ABX6" s="244"/>
      <c r="ABY6" s="244"/>
      <c r="ABZ6" s="244"/>
      <c r="ACA6" s="244"/>
      <c r="ACB6" s="244"/>
      <c r="ACC6" s="244"/>
      <c r="ACD6" s="244"/>
      <c r="ACE6" s="244"/>
      <c r="ACF6" s="244"/>
      <c r="ACG6" s="244"/>
      <c r="ACH6" s="244"/>
      <c r="ACI6" s="244"/>
      <c r="ACJ6" s="244"/>
      <c r="ACK6" s="244"/>
      <c r="ACL6" s="244"/>
      <c r="ACM6" s="244"/>
      <c r="ACN6" s="244"/>
      <c r="ACO6" s="244"/>
      <c r="ACP6" s="244"/>
      <c r="ACQ6" s="244"/>
      <c r="ACR6" s="244"/>
      <c r="ACS6" s="244"/>
      <c r="ACT6" s="244"/>
      <c r="ACU6" s="244"/>
      <c r="ACV6" s="244"/>
      <c r="ACW6" s="244"/>
      <c r="ACX6" s="244"/>
      <c r="ACY6" s="244"/>
      <c r="ACZ6" s="244"/>
      <c r="ADA6" s="244"/>
      <c r="ADB6" s="244"/>
      <c r="ADC6" s="244"/>
      <c r="ADD6" s="244"/>
      <c r="ADE6" s="244"/>
      <c r="ADF6" s="244"/>
      <c r="ADG6" s="244"/>
      <c r="ADH6" s="244"/>
      <c r="ADI6" s="244"/>
      <c r="ADJ6" s="244"/>
      <c r="ADK6" s="244"/>
      <c r="ADL6" s="244"/>
      <c r="ADM6" s="244"/>
      <c r="ADN6" s="244"/>
      <c r="ADO6" s="244"/>
      <c r="ADP6" s="244"/>
      <c r="ADQ6" s="244"/>
      <c r="ADR6" s="244"/>
      <c r="ADS6" s="244"/>
      <c r="ADT6" s="244"/>
      <c r="ADU6" s="244"/>
      <c r="ADV6" s="244"/>
      <c r="ADW6" s="244"/>
      <c r="ADX6" s="244"/>
      <c r="ADY6" s="244"/>
      <c r="ADZ6" s="244"/>
      <c r="AEA6" s="244"/>
      <c r="AEB6" s="244"/>
      <c r="AEC6" s="244"/>
      <c r="AED6" s="244"/>
      <c r="AEE6" s="244"/>
      <c r="AEF6" s="244"/>
      <c r="AEG6" s="244"/>
      <c r="AEH6" s="244"/>
      <c r="AEI6" s="244"/>
      <c r="AEJ6" s="244"/>
      <c r="AEK6" s="244"/>
      <c r="AEL6" s="244"/>
      <c r="AEM6" s="244"/>
      <c r="AEN6" s="244"/>
      <c r="AEO6" s="244"/>
      <c r="AEP6" s="244"/>
      <c r="AEQ6" s="244"/>
      <c r="AER6" s="244"/>
      <c r="AES6" s="244"/>
      <c r="AET6" s="244"/>
      <c r="AEU6" s="244"/>
      <c r="AEV6" s="244"/>
      <c r="AEW6" s="244"/>
      <c r="AEX6" s="244"/>
      <c r="AEY6" s="244"/>
      <c r="AEZ6" s="244"/>
      <c r="AFA6" s="244"/>
      <c r="AFB6" s="244"/>
      <c r="AFC6" s="244"/>
      <c r="AFD6" s="244"/>
      <c r="AFE6" s="244"/>
      <c r="AFF6" s="244"/>
      <c r="AFG6" s="244"/>
      <c r="AFH6" s="244"/>
      <c r="AFI6" s="244"/>
      <c r="AFJ6" s="244"/>
      <c r="AFK6" s="244"/>
      <c r="AFL6" s="244"/>
      <c r="AFM6" s="244"/>
      <c r="AFN6" s="244"/>
      <c r="AFO6" s="244"/>
      <c r="AFP6" s="244"/>
      <c r="AFQ6" s="244"/>
      <c r="AFR6" s="244"/>
      <c r="AFS6" s="244"/>
      <c r="AFT6" s="244"/>
      <c r="AFU6" s="244"/>
      <c r="AFV6" s="244"/>
      <c r="AFW6" s="244"/>
      <c r="AFX6" s="244"/>
      <c r="AFY6" s="244"/>
      <c r="AFZ6" s="244"/>
      <c r="AGA6" s="244"/>
      <c r="AGB6" s="244"/>
      <c r="AGC6" s="244"/>
      <c r="AGD6" s="244"/>
      <c r="AGE6" s="244"/>
      <c r="AGF6" s="244"/>
      <c r="AGG6" s="244"/>
      <c r="AGH6" s="244"/>
      <c r="AGI6" s="244"/>
      <c r="AGJ6" s="244"/>
      <c r="AGK6" s="244"/>
      <c r="AGL6" s="244"/>
      <c r="AGM6" s="244"/>
      <c r="AGN6" s="244"/>
      <c r="AGO6" s="244"/>
      <c r="AGP6" s="244"/>
      <c r="AGQ6" s="244"/>
      <c r="AGR6" s="244"/>
      <c r="AGS6" s="244"/>
      <c r="AGT6" s="244"/>
      <c r="AGU6" s="244"/>
      <c r="AGV6" s="244"/>
      <c r="AGW6" s="244"/>
      <c r="AGX6" s="244"/>
      <c r="AGY6" s="244"/>
      <c r="AGZ6" s="244"/>
      <c r="AHA6" s="244"/>
      <c r="AHB6" s="244"/>
      <c r="AHC6" s="244"/>
      <c r="AHD6" s="244"/>
      <c r="AHE6" s="244"/>
      <c r="AHF6" s="244"/>
      <c r="AHG6" s="244"/>
      <c r="AHH6" s="244"/>
      <c r="AHI6" s="244"/>
      <c r="AHJ6" s="244"/>
      <c r="AHK6" s="244"/>
      <c r="AHL6" s="244"/>
      <c r="AHM6" s="244"/>
      <c r="AHN6" s="244"/>
      <c r="AHO6" s="244"/>
      <c r="AHP6" s="244"/>
      <c r="AHQ6" s="244"/>
      <c r="AHR6" s="244"/>
      <c r="AHS6" s="244"/>
      <c r="AHT6" s="244"/>
      <c r="AHU6" s="244"/>
      <c r="AHV6" s="244"/>
      <c r="AHW6" s="244"/>
      <c r="AHX6" s="244"/>
      <c r="AHY6" s="244"/>
      <c r="AHZ6" s="244"/>
      <c r="AIA6" s="244"/>
      <c r="AIB6" s="244"/>
      <c r="AIC6" s="244"/>
      <c r="AID6" s="244"/>
      <c r="AIE6" s="244"/>
      <c r="AIF6" s="244"/>
      <c r="AIG6" s="244"/>
      <c r="AIH6" s="244"/>
      <c r="AII6" s="244"/>
      <c r="AIJ6" s="244"/>
      <c r="AIK6" s="244"/>
      <c r="AIL6" s="244"/>
      <c r="AIM6" s="244"/>
      <c r="AIN6" s="244"/>
      <c r="AIO6" s="244"/>
      <c r="AIP6" s="244"/>
      <c r="AIQ6" s="244"/>
      <c r="AIR6" s="244"/>
      <c r="AIS6" s="244"/>
      <c r="AIT6" s="244"/>
      <c r="AIU6" s="244"/>
      <c r="AIV6" s="244"/>
      <c r="AIW6" s="244"/>
      <c r="AIX6" s="244"/>
      <c r="AIY6" s="244"/>
      <c r="AIZ6" s="244"/>
      <c r="AJA6" s="244"/>
      <c r="AJB6" s="244"/>
      <c r="AJC6" s="244"/>
      <c r="AJD6" s="244"/>
      <c r="AJE6" s="244"/>
      <c r="AJF6" s="244"/>
      <c r="AJG6" s="244"/>
      <c r="AJH6" s="244"/>
      <c r="AJI6" s="244"/>
      <c r="AJJ6" s="244"/>
      <c r="AJK6" s="244"/>
      <c r="AJL6" s="244"/>
      <c r="AJM6" s="244"/>
      <c r="AJN6" s="244"/>
      <c r="AJO6" s="244"/>
      <c r="AJP6" s="244"/>
      <c r="AJQ6" s="244"/>
      <c r="AJR6" s="244"/>
      <c r="AJS6" s="244"/>
      <c r="AJT6" s="244"/>
      <c r="AJU6" s="244"/>
      <c r="AJV6" s="244"/>
      <c r="AJW6" s="244"/>
      <c r="AJX6" s="244"/>
      <c r="AJY6" s="244"/>
      <c r="AJZ6" s="244"/>
      <c r="AKA6" s="244"/>
      <c r="AKB6" s="244"/>
      <c r="AKC6" s="244"/>
      <c r="AKD6" s="244"/>
      <c r="AKE6" s="244"/>
      <c r="AKF6" s="244"/>
      <c r="AKG6" s="244"/>
      <c r="AKH6" s="244"/>
      <c r="AKI6" s="244"/>
      <c r="AKJ6" s="244"/>
      <c r="AKK6" s="244"/>
      <c r="AKL6" s="244"/>
      <c r="AKM6" s="244"/>
      <c r="AKN6" s="244"/>
      <c r="AKO6" s="244"/>
      <c r="AKP6" s="244"/>
      <c r="AKQ6" s="244"/>
      <c r="AKR6" s="244"/>
      <c r="AKS6" s="244"/>
      <c r="AKT6" s="244"/>
      <c r="AKU6" s="244"/>
      <c r="AKV6" s="244"/>
      <c r="AKW6" s="244"/>
      <c r="AKX6" s="244"/>
      <c r="AKY6" s="244"/>
      <c r="AKZ6" s="244"/>
      <c r="ALA6" s="244"/>
      <c r="ALB6" s="244"/>
      <c r="ALC6" s="244"/>
      <c r="ALD6" s="244"/>
      <c r="ALE6" s="244"/>
      <c r="ALF6" s="244"/>
      <c r="ALG6" s="244"/>
      <c r="ALH6" s="244"/>
      <c r="ALI6" s="244"/>
      <c r="ALJ6" s="244"/>
      <c r="ALK6" s="244"/>
      <c r="ALL6" s="244"/>
      <c r="ALM6" s="244"/>
      <c r="ALN6" s="244"/>
      <c r="ALO6" s="244"/>
      <c r="ALP6" s="244"/>
      <c r="ALQ6" s="244"/>
      <c r="ALR6" s="244"/>
      <c r="ALS6" s="244"/>
      <c r="ALT6" s="244"/>
      <c r="ALU6" s="244"/>
      <c r="ALV6" s="244"/>
      <c r="ALW6" s="244"/>
      <c r="ALX6" s="244"/>
      <c r="ALY6" s="244"/>
      <c r="ALZ6" s="244"/>
      <c r="AMA6" s="244"/>
      <c r="AMB6" s="244"/>
      <c r="AMC6" s="244"/>
      <c r="AMD6" s="244"/>
      <c r="AME6" s="244"/>
      <c r="AMF6" s="244"/>
      <c r="AMG6" s="244"/>
      <c r="AMH6" s="244"/>
      <c r="AMI6" s="244"/>
      <c r="AMJ6" s="244"/>
      <c r="AMK6" s="244"/>
      <c r="AML6" s="244"/>
      <c r="AMM6" s="244"/>
      <c r="AMN6" s="244"/>
      <c r="AMO6" s="244"/>
      <c r="AMP6" s="244"/>
      <c r="AMQ6" s="244"/>
      <c r="AMR6" s="244"/>
      <c r="AMS6" s="244"/>
      <c r="AMT6" s="244"/>
      <c r="AMU6" s="244"/>
      <c r="AMV6" s="244"/>
      <c r="AMW6" s="244"/>
      <c r="AMX6" s="244"/>
      <c r="AMY6" s="244"/>
      <c r="AMZ6" s="244"/>
      <c r="ANA6" s="244"/>
      <c r="ANB6" s="244"/>
      <c r="ANC6" s="244"/>
      <c r="AND6" s="244"/>
      <c r="ANE6" s="244"/>
      <c r="ANF6" s="244"/>
      <c r="ANG6" s="244"/>
      <c r="ANH6" s="244"/>
      <c r="ANI6" s="244"/>
      <c r="ANJ6" s="244"/>
      <c r="ANK6" s="244"/>
      <c r="ANL6" s="244"/>
      <c r="ANM6" s="244"/>
      <c r="ANN6" s="244"/>
      <c r="ANO6" s="244"/>
      <c r="ANP6" s="244"/>
      <c r="ANQ6" s="244"/>
      <c r="ANR6" s="244"/>
      <c r="ANS6" s="244"/>
      <c r="ANT6" s="244"/>
      <c r="ANU6" s="244"/>
      <c r="ANV6" s="244"/>
      <c r="ANW6" s="244"/>
      <c r="ANX6" s="244"/>
      <c r="ANY6" s="244"/>
      <c r="ANZ6" s="244"/>
      <c r="AOA6" s="244"/>
      <c r="AOB6" s="244"/>
      <c r="AOC6" s="244"/>
      <c r="AOD6" s="244"/>
      <c r="AOE6" s="244"/>
      <c r="AOF6" s="244"/>
      <c r="AOG6" s="244"/>
      <c r="AOH6" s="244"/>
      <c r="AOI6" s="244"/>
      <c r="AOJ6" s="244"/>
      <c r="AOK6" s="244"/>
      <c r="AOL6" s="244"/>
      <c r="AOM6" s="244"/>
      <c r="AON6" s="244"/>
      <c r="AOO6" s="244"/>
      <c r="AOP6" s="244"/>
      <c r="AOQ6" s="244"/>
      <c r="AOR6" s="244"/>
      <c r="AOS6" s="244"/>
      <c r="AOT6" s="244"/>
      <c r="AOU6" s="244"/>
      <c r="AOV6" s="244"/>
      <c r="AOW6" s="244"/>
      <c r="AOX6" s="244"/>
      <c r="AOY6" s="244"/>
      <c r="AOZ6" s="244"/>
      <c r="APA6" s="244"/>
      <c r="APB6" s="244"/>
      <c r="APC6" s="244"/>
      <c r="APD6" s="244"/>
      <c r="APE6" s="244"/>
      <c r="APF6" s="244"/>
      <c r="APG6" s="244"/>
      <c r="APH6" s="244"/>
      <c r="API6" s="244"/>
      <c r="APJ6" s="244"/>
      <c r="APK6" s="244"/>
      <c r="APL6" s="244"/>
      <c r="APM6" s="244"/>
      <c r="APN6" s="244"/>
      <c r="APO6" s="244"/>
      <c r="APP6" s="244"/>
      <c r="APQ6" s="244"/>
      <c r="APR6" s="244"/>
      <c r="APS6" s="244"/>
      <c r="APT6" s="244"/>
      <c r="APU6" s="244"/>
      <c r="APV6" s="244"/>
      <c r="APW6" s="244"/>
      <c r="APX6" s="244"/>
      <c r="APY6" s="244"/>
      <c r="APZ6" s="244"/>
      <c r="AQA6" s="244"/>
      <c r="AQB6" s="244"/>
      <c r="AQC6" s="244"/>
      <c r="AQD6" s="244"/>
      <c r="AQE6" s="244"/>
      <c r="AQF6" s="244"/>
      <c r="AQG6" s="244"/>
      <c r="AQH6" s="244"/>
      <c r="AQI6" s="244"/>
      <c r="AQJ6" s="244"/>
      <c r="AQK6" s="244"/>
      <c r="AQL6" s="244"/>
      <c r="AQM6" s="244"/>
      <c r="AQN6" s="244"/>
      <c r="AQO6" s="244"/>
      <c r="AQP6" s="244"/>
      <c r="AQQ6" s="244"/>
      <c r="AQR6" s="244"/>
      <c r="AQS6" s="244"/>
      <c r="AQT6" s="244"/>
      <c r="AQU6" s="244"/>
      <c r="AQV6" s="244"/>
      <c r="AQW6" s="244"/>
      <c r="AQX6" s="244"/>
      <c r="AQY6" s="244"/>
      <c r="AQZ6" s="244"/>
      <c r="ARA6" s="244"/>
      <c r="ARB6" s="244"/>
      <c r="ARC6" s="244"/>
      <c r="ARD6" s="244"/>
      <c r="ARE6" s="244"/>
      <c r="ARF6" s="244"/>
      <c r="ARG6" s="244"/>
      <c r="ARH6" s="244"/>
      <c r="ARI6" s="244"/>
      <c r="ARJ6" s="244"/>
      <c r="ARK6" s="244"/>
      <c r="ARL6" s="244"/>
      <c r="ARM6" s="244"/>
      <c r="ARN6" s="244"/>
      <c r="ARO6" s="244"/>
      <c r="ARP6" s="244"/>
      <c r="ARQ6" s="244"/>
      <c r="ARR6" s="244"/>
      <c r="ARS6" s="244"/>
      <c r="ART6" s="244"/>
      <c r="ARU6" s="244"/>
      <c r="ARV6" s="244"/>
      <c r="ARW6" s="244"/>
      <c r="ARX6" s="244"/>
      <c r="ARY6" s="244"/>
      <c r="ARZ6" s="244"/>
      <c r="ASA6" s="244"/>
      <c r="ASB6" s="244"/>
      <c r="ASC6" s="244"/>
      <c r="ASD6" s="244"/>
      <c r="ASE6" s="244"/>
      <c r="ASF6" s="244"/>
      <c r="ASG6" s="244"/>
      <c r="ASH6" s="244"/>
      <c r="ASI6" s="244"/>
      <c r="ASJ6" s="244"/>
      <c r="ASK6" s="244"/>
      <c r="ASL6" s="244"/>
      <c r="ASM6" s="244"/>
      <c r="ASN6" s="244"/>
      <c r="ASO6" s="244"/>
      <c r="ASP6" s="244"/>
      <c r="ASQ6" s="244"/>
      <c r="ASR6" s="244"/>
      <c r="ASS6" s="244"/>
      <c r="AST6" s="244"/>
      <c r="ASU6" s="244"/>
      <c r="ASV6" s="244"/>
      <c r="ASW6" s="244"/>
      <c r="ASX6" s="244"/>
      <c r="ASY6" s="244"/>
      <c r="ASZ6" s="244"/>
      <c r="ATA6" s="244"/>
      <c r="ATB6" s="244"/>
      <c r="ATC6" s="244"/>
      <c r="ATD6" s="244"/>
      <c r="ATE6" s="244"/>
      <c r="ATF6" s="244"/>
      <c r="ATG6" s="244"/>
      <c r="ATH6" s="244"/>
      <c r="ATI6" s="244"/>
      <c r="ATJ6" s="244"/>
      <c r="ATK6" s="244"/>
      <c r="ATL6" s="244"/>
      <c r="ATM6" s="244"/>
      <c r="ATN6" s="244"/>
      <c r="ATO6" s="244"/>
      <c r="ATP6" s="244"/>
      <c r="ATQ6" s="244"/>
      <c r="ATR6" s="244"/>
      <c r="ATS6" s="244"/>
      <c r="ATT6" s="244"/>
      <c r="ATU6" s="244"/>
      <c r="ATV6" s="244"/>
      <c r="ATW6" s="244"/>
      <c r="ATX6" s="244"/>
      <c r="ATY6" s="244"/>
      <c r="ATZ6" s="244"/>
      <c r="AUA6" s="244"/>
      <c r="AUB6" s="244"/>
      <c r="AUC6" s="244"/>
      <c r="AUD6" s="244"/>
      <c r="AUE6" s="244"/>
      <c r="AUF6" s="244"/>
      <c r="AUG6" s="244"/>
      <c r="AUH6" s="244"/>
      <c r="AUI6" s="244"/>
      <c r="AUJ6" s="244"/>
      <c r="AUK6" s="244"/>
      <c r="AUL6" s="244"/>
      <c r="AUM6" s="244"/>
      <c r="AUN6" s="244"/>
      <c r="AUO6" s="244"/>
      <c r="AUP6" s="244"/>
      <c r="AUQ6" s="244"/>
      <c r="AUR6" s="244"/>
      <c r="AUS6" s="244"/>
      <c r="AUT6" s="244"/>
      <c r="AUU6" s="244"/>
      <c r="AUV6" s="244"/>
      <c r="AUW6" s="244"/>
      <c r="AUX6" s="244"/>
      <c r="AUY6" s="244"/>
      <c r="AUZ6" s="244"/>
      <c r="AVA6" s="244"/>
      <c r="AVB6" s="244"/>
      <c r="AVC6" s="244"/>
      <c r="AVD6" s="244"/>
      <c r="AVE6" s="244"/>
      <c r="AVF6" s="244"/>
      <c r="AVG6" s="244"/>
      <c r="AVH6" s="244"/>
      <c r="AVI6" s="244"/>
      <c r="AVJ6" s="244"/>
      <c r="AVK6" s="244"/>
      <c r="AVL6" s="244"/>
      <c r="AVM6" s="244"/>
      <c r="AVN6" s="244"/>
      <c r="AVO6" s="244"/>
      <c r="AVP6" s="244"/>
      <c r="AVQ6" s="244"/>
      <c r="AVR6" s="244"/>
      <c r="AVS6" s="244"/>
      <c r="AVT6" s="244"/>
      <c r="AVU6" s="244"/>
      <c r="AVV6" s="244"/>
      <c r="AVW6" s="244"/>
      <c r="AVX6" s="244"/>
      <c r="AVY6" s="244"/>
      <c r="AVZ6" s="244"/>
      <c r="AWA6" s="244"/>
      <c r="AWB6" s="244"/>
      <c r="AWC6" s="244"/>
      <c r="AWD6" s="244"/>
      <c r="AWE6" s="244"/>
      <c r="AWF6" s="244"/>
      <c r="AWG6" s="244"/>
      <c r="AWH6" s="244"/>
      <c r="AWI6" s="244"/>
      <c r="AWJ6" s="244"/>
      <c r="AWK6" s="244"/>
      <c r="AWL6" s="244"/>
      <c r="AWM6" s="244"/>
      <c r="AWN6" s="244"/>
      <c r="AWO6" s="244"/>
      <c r="AWP6" s="244"/>
      <c r="AWQ6" s="244"/>
      <c r="AWR6" s="244"/>
      <c r="AWS6" s="244"/>
      <c r="AWT6" s="244"/>
      <c r="AWU6" s="244"/>
      <c r="AWV6" s="244"/>
      <c r="AWW6" s="244"/>
      <c r="AWX6" s="244"/>
      <c r="AWY6" s="244"/>
      <c r="AWZ6" s="244"/>
      <c r="AXA6" s="244"/>
      <c r="AXB6" s="244"/>
      <c r="AXC6" s="244"/>
      <c r="AXD6" s="244"/>
      <c r="AXE6" s="244"/>
      <c r="AXF6" s="244"/>
      <c r="AXG6" s="244"/>
      <c r="AXH6" s="244"/>
      <c r="AXI6" s="244"/>
      <c r="AXJ6" s="244"/>
      <c r="AXK6" s="244"/>
      <c r="AXL6" s="244"/>
      <c r="AXM6" s="244"/>
      <c r="AXN6" s="244"/>
      <c r="AXO6" s="244"/>
      <c r="AXP6" s="244"/>
      <c r="AXQ6" s="244"/>
      <c r="AXR6" s="244"/>
      <c r="AXS6" s="244"/>
      <c r="AXT6" s="244"/>
      <c r="AXU6" s="244"/>
      <c r="AXV6" s="244"/>
      <c r="AXW6" s="244"/>
      <c r="AXX6" s="244"/>
      <c r="AXY6" s="244"/>
      <c r="AXZ6" s="244"/>
      <c r="AYA6" s="244"/>
      <c r="AYB6" s="244"/>
      <c r="AYC6" s="244"/>
      <c r="AYD6" s="244"/>
      <c r="AYE6" s="244"/>
      <c r="AYF6" s="244"/>
      <c r="AYG6" s="244"/>
      <c r="AYH6" s="244"/>
      <c r="AYI6" s="244"/>
      <c r="AYJ6" s="244"/>
      <c r="AYK6" s="244"/>
      <c r="AYL6" s="244"/>
      <c r="AYM6" s="244"/>
      <c r="AYN6" s="244"/>
      <c r="AYO6" s="244"/>
      <c r="AYP6" s="244"/>
      <c r="AYQ6" s="244"/>
      <c r="AYR6" s="244"/>
      <c r="AYS6" s="244"/>
      <c r="AYT6" s="244"/>
      <c r="AYU6" s="244"/>
      <c r="AYV6" s="244"/>
      <c r="AYW6" s="244"/>
      <c r="AYX6" s="244"/>
      <c r="AYY6" s="244"/>
      <c r="AYZ6" s="244"/>
      <c r="AZA6" s="244"/>
      <c r="AZB6" s="244"/>
      <c r="AZC6" s="244"/>
      <c r="AZD6" s="244"/>
      <c r="AZE6" s="244"/>
      <c r="AZF6" s="244"/>
      <c r="AZG6" s="244"/>
      <c r="AZH6" s="244"/>
      <c r="AZI6" s="244"/>
      <c r="AZJ6" s="244"/>
      <c r="AZK6" s="244"/>
      <c r="AZL6" s="244"/>
      <c r="AZM6" s="244"/>
      <c r="AZN6" s="244"/>
      <c r="AZO6" s="244"/>
      <c r="AZP6" s="244"/>
      <c r="AZQ6" s="244"/>
      <c r="AZR6" s="244"/>
      <c r="AZS6" s="244"/>
      <c r="AZT6" s="244"/>
      <c r="AZU6" s="244"/>
      <c r="AZV6" s="244"/>
      <c r="AZW6" s="244"/>
      <c r="AZX6" s="244"/>
      <c r="AZY6" s="244"/>
      <c r="AZZ6" s="244"/>
      <c r="BAA6" s="244"/>
      <c r="BAB6" s="244"/>
      <c r="BAC6" s="244"/>
      <c r="BAD6" s="244"/>
      <c r="BAE6" s="244"/>
      <c r="BAF6" s="244"/>
      <c r="BAG6" s="244"/>
      <c r="BAH6" s="244"/>
      <c r="BAI6" s="244"/>
      <c r="BAJ6" s="244"/>
      <c r="BAK6" s="244"/>
      <c r="BAL6" s="244"/>
      <c r="BAM6" s="244"/>
      <c r="BAN6" s="244"/>
      <c r="BAO6" s="244"/>
      <c r="BAP6" s="244"/>
      <c r="BAQ6" s="244"/>
      <c r="BAR6" s="244"/>
      <c r="BAS6" s="244"/>
      <c r="BAT6" s="244"/>
      <c r="BAU6" s="244"/>
      <c r="BAV6" s="244"/>
      <c r="BAW6" s="244"/>
      <c r="BAX6" s="244"/>
      <c r="BAY6" s="244"/>
      <c r="BAZ6" s="244"/>
      <c r="BBA6" s="244"/>
      <c r="BBB6" s="244"/>
      <c r="BBC6" s="244"/>
      <c r="BBD6" s="244"/>
      <c r="BBE6" s="244"/>
      <c r="BBF6" s="244"/>
      <c r="BBG6" s="244"/>
      <c r="BBH6" s="244"/>
      <c r="BBI6" s="244"/>
      <c r="BBJ6" s="244"/>
      <c r="BBK6" s="244"/>
      <c r="BBL6" s="244"/>
      <c r="BBM6" s="244"/>
      <c r="BBN6" s="244"/>
      <c r="BBO6" s="244"/>
      <c r="BBP6" s="244"/>
      <c r="BBQ6" s="244"/>
      <c r="BBR6" s="244"/>
      <c r="BBS6" s="244"/>
      <c r="BBT6" s="244"/>
      <c r="BBU6" s="244"/>
      <c r="BBV6" s="244"/>
      <c r="BBW6" s="244"/>
      <c r="BBX6" s="244"/>
      <c r="BBY6" s="244"/>
      <c r="BBZ6" s="244"/>
      <c r="BCA6" s="244"/>
      <c r="BCB6" s="244"/>
      <c r="BCC6" s="244"/>
      <c r="BCD6" s="244"/>
      <c r="BCE6" s="244"/>
      <c r="BCF6" s="244"/>
      <c r="BCG6" s="244"/>
      <c r="BCH6" s="244"/>
      <c r="BCI6" s="244"/>
      <c r="BCJ6" s="244"/>
      <c r="BCK6" s="244"/>
      <c r="BCL6" s="244"/>
      <c r="BCM6" s="244"/>
      <c r="BCN6" s="244"/>
      <c r="BCO6" s="244"/>
      <c r="BCP6" s="244"/>
      <c r="BCQ6" s="244"/>
      <c r="BCR6" s="244"/>
      <c r="BCS6" s="244"/>
      <c r="BCT6" s="244"/>
      <c r="BCU6" s="244"/>
      <c r="BCV6" s="244"/>
      <c r="BCW6" s="244"/>
      <c r="BCX6" s="244"/>
      <c r="BCY6" s="244"/>
      <c r="BCZ6" s="244"/>
      <c r="BDA6" s="244"/>
      <c r="BDB6" s="244"/>
      <c r="BDC6" s="244"/>
      <c r="BDD6" s="244"/>
      <c r="BDE6" s="244"/>
      <c r="BDF6" s="244"/>
      <c r="BDG6" s="244"/>
      <c r="BDH6" s="244"/>
      <c r="BDI6" s="244"/>
      <c r="BDJ6" s="244"/>
      <c r="BDK6" s="244"/>
      <c r="BDL6" s="244"/>
      <c r="BDM6" s="244"/>
      <c r="BDN6" s="244"/>
      <c r="BDO6" s="244"/>
      <c r="BDP6" s="244"/>
      <c r="BDQ6" s="244"/>
      <c r="BDR6" s="244"/>
      <c r="BDS6" s="244"/>
      <c r="BDT6" s="244"/>
      <c r="BDU6" s="244"/>
      <c r="BDV6" s="244"/>
      <c r="BDW6" s="244"/>
      <c r="BDX6" s="244"/>
      <c r="BDY6" s="244"/>
      <c r="BDZ6" s="244"/>
      <c r="BEA6" s="244"/>
      <c r="BEB6" s="244"/>
      <c r="BEC6" s="244"/>
      <c r="BED6" s="244"/>
      <c r="BEE6" s="244"/>
      <c r="BEF6" s="244"/>
      <c r="BEG6" s="244"/>
      <c r="BEH6" s="244"/>
      <c r="BEI6" s="244"/>
      <c r="BEJ6" s="244"/>
      <c r="BEK6" s="244"/>
      <c r="BEL6" s="244"/>
      <c r="BEM6" s="244"/>
      <c r="BEN6" s="244"/>
      <c r="BEO6" s="244"/>
      <c r="BEP6" s="244"/>
      <c r="BEQ6" s="244"/>
      <c r="BER6" s="244"/>
      <c r="BES6" s="244"/>
      <c r="BET6" s="244"/>
      <c r="BEU6" s="244"/>
      <c r="BEV6" s="244"/>
      <c r="BEW6" s="244"/>
      <c r="BEX6" s="244"/>
      <c r="BEY6" s="244"/>
      <c r="BEZ6" s="244"/>
      <c r="BFA6" s="244"/>
      <c r="BFB6" s="244"/>
      <c r="BFC6" s="244"/>
      <c r="BFD6" s="244"/>
      <c r="BFE6" s="244"/>
      <c r="BFF6" s="244"/>
      <c r="BFG6" s="244"/>
      <c r="BFH6" s="244"/>
      <c r="BFI6" s="244"/>
      <c r="BFJ6" s="244"/>
      <c r="BFK6" s="244"/>
      <c r="BFL6" s="244"/>
      <c r="BFM6" s="244"/>
      <c r="BFN6" s="244"/>
      <c r="BFO6" s="244"/>
      <c r="BFP6" s="244"/>
      <c r="BFQ6" s="244"/>
      <c r="BFR6" s="244"/>
      <c r="BFS6" s="244"/>
      <c r="BFT6" s="244"/>
      <c r="BFU6" s="244"/>
      <c r="BFV6" s="244"/>
      <c r="BFW6" s="244"/>
      <c r="BFX6" s="244"/>
      <c r="BFY6" s="244"/>
      <c r="BFZ6" s="244"/>
      <c r="BGA6" s="244"/>
      <c r="BGB6" s="244"/>
      <c r="BGC6" s="244"/>
      <c r="BGD6" s="244"/>
      <c r="BGE6" s="244"/>
      <c r="BGF6" s="244"/>
      <c r="BGG6" s="244"/>
      <c r="BGH6" s="244"/>
      <c r="BGI6" s="244"/>
      <c r="BGJ6" s="244"/>
      <c r="BGK6" s="244"/>
      <c r="BGL6" s="244"/>
      <c r="BGM6" s="244"/>
      <c r="BGN6" s="244"/>
      <c r="BGO6" s="244"/>
      <c r="BGP6" s="244"/>
      <c r="BGQ6" s="244"/>
      <c r="BGR6" s="244"/>
      <c r="BGS6" s="244"/>
      <c r="BGT6" s="244"/>
      <c r="BGU6" s="244"/>
      <c r="BGV6" s="244"/>
      <c r="BGW6" s="244"/>
      <c r="BGX6" s="244"/>
      <c r="BGY6" s="244"/>
      <c r="BGZ6" s="244"/>
      <c r="BHA6" s="244"/>
      <c r="BHB6" s="244"/>
      <c r="BHC6" s="244"/>
      <c r="BHD6" s="244"/>
      <c r="BHE6" s="244"/>
      <c r="BHF6" s="244"/>
      <c r="BHG6" s="244"/>
      <c r="BHH6" s="244"/>
      <c r="BHI6" s="244"/>
      <c r="BHJ6" s="244"/>
      <c r="BHK6" s="244"/>
      <c r="BHL6" s="244"/>
      <c r="BHM6" s="244"/>
      <c r="BHN6" s="244"/>
      <c r="BHO6" s="244"/>
      <c r="BHP6" s="244"/>
      <c r="BHQ6" s="244"/>
      <c r="BHR6" s="244"/>
      <c r="BHS6" s="244"/>
      <c r="BHT6" s="244"/>
      <c r="BHU6" s="244"/>
      <c r="BHV6" s="244"/>
      <c r="BHW6" s="244"/>
      <c r="BHX6" s="244"/>
      <c r="BHY6" s="244"/>
      <c r="BHZ6" s="244"/>
      <c r="BIA6" s="244"/>
      <c r="BIB6" s="244"/>
      <c r="BIC6" s="244"/>
      <c r="BID6" s="244"/>
      <c r="BIE6" s="244"/>
      <c r="BIF6" s="244"/>
      <c r="BIG6" s="244"/>
      <c r="BIH6" s="244"/>
      <c r="BII6" s="244"/>
      <c r="BIJ6" s="244"/>
      <c r="BIK6" s="244"/>
      <c r="BIL6" s="244"/>
      <c r="BIM6" s="244"/>
      <c r="BIN6" s="244"/>
      <c r="BIO6" s="244"/>
      <c r="BIP6" s="244"/>
      <c r="BIQ6" s="244"/>
      <c r="BIR6" s="244"/>
      <c r="BIS6" s="244"/>
      <c r="BIT6" s="244"/>
      <c r="BIU6" s="244"/>
      <c r="BIV6" s="244"/>
      <c r="BIW6" s="244"/>
      <c r="BIX6" s="244"/>
      <c r="BIY6" s="244"/>
      <c r="BIZ6" s="244"/>
      <c r="BJA6" s="244"/>
      <c r="BJB6" s="244"/>
      <c r="BJC6" s="244"/>
      <c r="BJD6" s="244"/>
      <c r="BJE6" s="244"/>
      <c r="BJF6" s="244"/>
      <c r="BJG6" s="244"/>
      <c r="BJH6" s="244"/>
      <c r="BJI6" s="244"/>
      <c r="BJJ6" s="244"/>
      <c r="BJK6" s="244"/>
      <c r="BJL6" s="244"/>
      <c r="BJM6" s="244"/>
      <c r="BJN6" s="244"/>
      <c r="BJO6" s="244"/>
      <c r="BJP6" s="244"/>
      <c r="BJQ6" s="244"/>
      <c r="BJR6" s="244"/>
      <c r="BJS6" s="244"/>
      <c r="BJT6" s="244"/>
      <c r="BJU6" s="244"/>
      <c r="BJV6" s="244"/>
      <c r="BJW6" s="244"/>
      <c r="BJX6" s="244"/>
      <c r="BJY6" s="244"/>
      <c r="BJZ6" s="244"/>
      <c r="BKA6" s="244"/>
      <c r="BKB6" s="244"/>
      <c r="BKC6" s="244"/>
      <c r="BKD6" s="244"/>
      <c r="BKE6" s="244"/>
      <c r="BKF6" s="244"/>
      <c r="BKG6" s="244"/>
      <c r="BKH6" s="244"/>
      <c r="BKI6" s="244"/>
      <c r="BKJ6" s="244"/>
      <c r="BKK6" s="244"/>
      <c r="BKL6" s="244"/>
      <c r="BKM6" s="244"/>
      <c r="BKN6" s="244"/>
      <c r="BKO6" s="244"/>
      <c r="BKP6" s="244"/>
      <c r="BKQ6" s="244"/>
      <c r="BKR6" s="244"/>
      <c r="BKS6" s="244"/>
      <c r="BKT6" s="244"/>
      <c r="BKU6" s="244"/>
      <c r="BKV6" s="244"/>
      <c r="BKW6" s="244"/>
      <c r="BKX6" s="244"/>
      <c r="BKY6" s="244"/>
      <c r="BKZ6" s="244"/>
      <c r="BLA6" s="244"/>
      <c r="BLB6" s="244"/>
      <c r="BLC6" s="244"/>
      <c r="BLD6" s="244"/>
      <c r="BLE6" s="244"/>
      <c r="BLF6" s="244"/>
      <c r="BLG6" s="244"/>
      <c r="BLH6" s="244"/>
      <c r="BLI6" s="244"/>
      <c r="BLJ6" s="244"/>
      <c r="BLK6" s="244"/>
      <c r="BLL6" s="244"/>
      <c r="BLM6" s="244"/>
      <c r="BLN6" s="244"/>
      <c r="BLO6" s="244"/>
      <c r="BLP6" s="244"/>
      <c r="BLQ6" s="244"/>
      <c r="BLR6" s="244"/>
      <c r="BLS6" s="244"/>
      <c r="BLT6" s="244"/>
      <c r="BLU6" s="244"/>
      <c r="BLV6" s="244"/>
      <c r="BLW6" s="244"/>
      <c r="BLX6" s="244"/>
      <c r="BLY6" s="244"/>
      <c r="BLZ6" s="244"/>
      <c r="BMA6" s="244"/>
      <c r="BMB6" s="244"/>
      <c r="BMC6" s="244"/>
      <c r="BMD6" s="244"/>
      <c r="BME6" s="244"/>
      <c r="BMF6" s="244"/>
      <c r="BMG6" s="244"/>
      <c r="BMH6" s="244"/>
      <c r="BMI6" s="244"/>
      <c r="BMJ6" s="244"/>
      <c r="BMK6" s="244"/>
      <c r="BML6" s="244"/>
      <c r="BMM6" s="244"/>
      <c r="BMN6" s="244"/>
      <c r="BMO6" s="244"/>
      <c r="BMP6" s="244"/>
      <c r="BMQ6" s="244"/>
      <c r="BMR6" s="244"/>
      <c r="BMS6" s="244"/>
      <c r="BMT6" s="244"/>
      <c r="BMU6" s="244"/>
      <c r="BMV6" s="244"/>
      <c r="BMW6" s="244"/>
      <c r="BMX6" s="244"/>
      <c r="BMY6" s="244"/>
      <c r="BMZ6" s="244"/>
      <c r="BNA6" s="244"/>
      <c r="BNB6" s="244"/>
      <c r="BNC6" s="244"/>
      <c r="BND6" s="244"/>
      <c r="BNE6" s="244"/>
      <c r="BNF6" s="244"/>
      <c r="BNG6" s="244"/>
      <c r="BNH6" s="244"/>
      <c r="BNI6" s="244"/>
      <c r="BNJ6" s="244"/>
      <c r="BNK6" s="244"/>
      <c r="BNL6" s="244"/>
      <c r="BNM6" s="244"/>
      <c r="BNN6" s="244"/>
      <c r="BNO6" s="244"/>
      <c r="BNP6" s="244"/>
      <c r="BNQ6" s="244"/>
      <c r="BNR6" s="244"/>
      <c r="BNS6" s="244"/>
      <c r="BNT6" s="244"/>
      <c r="BNU6" s="244"/>
      <c r="BNV6" s="244"/>
      <c r="BNW6" s="244"/>
      <c r="BNX6" s="244"/>
      <c r="BNY6" s="244"/>
      <c r="BNZ6" s="244"/>
      <c r="BOA6" s="244"/>
      <c r="BOB6" s="244"/>
      <c r="BOC6" s="244"/>
      <c r="BOD6" s="244"/>
      <c r="BOE6" s="244"/>
      <c r="BOF6" s="244"/>
      <c r="BOG6" s="244"/>
      <c r="BOH6" s="244"/>
      <c r="BOI6" s="244"/>
      <c r="BOJ6" s="244"/>
      <c r="BOK6" s="244"/>
      <c r="BOL6" s="244"/>
      <c r="BOM6" s="244"/>
      <c r="BON6" s="244"/>
      <c r="BOO6" s="244"/>
      <c r="BOP6" s="244"/>
      <c r="BOQ6" s="244"/>
      <c r="BOR6" s="244"/>
      <c r="BOS6" s="244"/>
      <c r="BOT6" s="244"/>
      <c r="BOU6" s="244"/>
      <c r="BOV6" s="244"/>
      <c r="BOW6" s="244"/>
      <c r="BOX6" s="244"/>
      <c r="BOY6" s="244"/>
      <c r="BOZ6" s="244"/>
      <c r="BPA6" s="244"/>
      <c r="BPB6" s="244"/>
      <c r="BPC6" s="244"/>
      <c r="BPD6" s="244"/>
      <c r="BPE6" s="244"/>
      <c r="BPF6" s="244"/>
      <c r="BPG6" s="244"/>
      <c r="BPH6" s="244"/>
      <c r="BPI6" s="244"/>
      <c r="BPJ6" s="244"/>
      <c r="BPK6" s="244"/>
      <c r="BPL6" s="244"/>
      <c r="BPM6" s="244"/>
      <c r="BPN6" s="244"/>
      <c r="BPO6" s="244"/>
      <c r="BPP6" s="244"/>
      <c r="BPQ6" s="244"/>
      <c r="BPR6" s="244"/>
      <c r="BPS6" s="244"/>
      <c r="BPT6" s="244"/>
      <c r="BPU6" s="244"/>
      <c r="BPV6" s="244"/>
      <c r="BPW6" s="244"/>
      <c r="BPX6" s="244"/>
      <c r="BPY6" s="244"/>
      <c r="BPZ6" s="244"/>
      <c r="BQA6" s="244"/>
      <c r="BQB6" s="244"/>
      <c r="BQC6" s="244"/>
      <c r="BQD6" s="244"/>
      <c r="BQE6" s="244"/>
      <c r="BQF6" s="244"/>
      <c r="BQG6" s="244"/>
      <c r="BQH6" s="244"/>
      <c r="BQI6" s="244"/>
      <c r="BQJ6" s="244"/>
      <c r="BQK6" s="244"/>
      <c r="BQL6" s="244"/>
      <c r="BQM6" s="244"/>
      <c r="BQN6" s="244"/>
      <c r="BQO6" s="244"/>
      <c r="BQP6" s="244"/>
      <c r="BQQ6" s="244"/>
      <c r="BQR6" s="244"/>
      <c r="BQS6" s="244"/>
      <c r="BQT6" s="244"/>
      <c r="BQU6" s="244"/>
      <c r="BQV6" s="244"/>
      <c r="BQW6" s="244"/>
      <c r="BQX6" s="244"/>
      <c r="BQY6" s="244"/>
      <c r="BQZ6" s="244"/>
      <c r="BRA6" s="244"/>
      <c r="BRB6" s="244"/>
      <c r="BRC6" s="244"/>
      <c r="BRD6" s="244"/>
      <c r="BRE6" s="244"/>
      <c r="BRF6" s="244"/>
      <c r="BRG6" s="244"/>
      <c r="BRH6" s="244"/>
      <c r="BRI6" s="244"/>
      <c r="BRJ6" s="244"/>
      <c r="BRK6" s="244"/>
      <c r="BRL6" s="244"/>
      <c r="BRM6" s="244"/>
      <c r="BRN6" s="244"/>
      <c r="BRO6" s="244"/>
      <c r="BRP6" s="244"/>
      <c r="BRQ6" s="244"/>
      <c r="BRR6" s="244"/>
      <c r="BRS6" s="244"/>
      <c r="BRT6" s="244"/>
      <c r="BRU6" s="244"/>
      <c r="BRV6" s="244"/>
      <c r="BRW6" s="244"/>
      <c r="BRX6" s="244"/>
      <c r="BRY6" s="244"/>
      <c r="BRZ6" s="244"/>
      <c r="BSA6" s="244"/>
      <c r="BSB6" s="244"/>
      <c r="BSC6" s="244"/>
      <c r="BSD6" s="244"/>
      <c r="BSE6" s="244"/>
      <c r="BSF6" s="244"/>
      <c r="BSG6" s="244"/>
      <c r="BSH6" s="244"/>
      <c r="BSI6" s="244"/>
      <c r="BSJ6" s="244"/>
      <c r="BSK6" s="244"/>
      <c r="BSL6" s="244"/>
      <c r="BSM6" s="244"/>
      <c r="BSN6" s="244"/>
      <c r="BSO6" s="244"/>
      <c r="BSP6" s="244"/>
      <c r="BSQ6" s="244"/>
      <c r="BSR6" s="244"/>
      <c r="BSS6" s="244"/>
      <c r="BST6" s="244"/>
      <c r="BSU6" s="244"/>
      <c r="BSV6" s="244"/>
      <c r="BSW6" s="244"/>
      <c r="BSX6" s="244"/>
      <c r="BSY6" s="244"/>
      <c r="BSZ6" s="244"/>
      <c r="BTA6" s="244"/>
      <c r="BTB6" s="244"/>
      <c r="BTC6" s="244"/>
      <c r="BTD6" s="244"/>
      <c r="BTE6" s="244"/>
      <c r="BTF6" s="244"/>
      <c r="BTG6" s="244"/>
      <c r="BTH6" s="244"/>
      <c r="BTI6" s="244"/>
      <c r="BTJ6" s="244"/>
      <c r="BTK6" s="244"/>
      <c r="BTL6" s="244"/>
      <c r="BTM6" s="244"/>
      <c r="BTN6" s="244"/>
      <c r="BTO6" s="244"/>
      <c r="BTP6" s="244"/>
      <c r="BTQ6" s="244"/>
      <c r="BTR6" s="244"/>
      <c r="BTS6" s="244"/>
      <c r="BTT6" s="244"/>
      <c r="BTU6" s="244"/>
      <c r="BTV6" s="244"/>
      <c r="BTW6" s="244"/>
      <c r="BTX6" s="244"/>
      <c r="BTY6" s="244"/>
      <c r="BTZ6" s="244"/>
      <c r="BUA6" s="244"/>
      <c r="BUB6" s="244"/>
      <c r="BUC6" s="244"/>
      <c r="BUD6" s="244"/>
      <c r="BUE6" s="244"/>
      <c r="BUF6" s="244"/>
      <c r="BUG6" s="244"/>
      <c r="BUH6" s="244"/>
      <c r="BUI6" s="244"/>
      <c r="BUJ6" s="244"/>
      <c r="BUK6" s="244"/>
      <c r="BUL6" s="244"/>
      <c r="BUM6" s="244"/>
      <c r="BUN6" s="244"/>
      <c r="BUO6" s="244"/>
      <c r="BUP6" s="244"/>
      <c r="BUQ6" s="244"/>
      <c r="BUR6" s="244"/>
      <c r="BUS6" s="244"/>
      <c r="BUT6" s="244"/>
      <c r="BUU6" s="244"/>
      <c r="BUV6" s="244"/>
      <c r="BUW6" s="244"/>
      <c r="BUX6" s="244"/>
      <c r="BUY6" s="244"/>
      <c r="BUZ6" s="244"/>
      <c r="BVA6" s="244"/>
      <c r="BVB6" s="244"/>
      <c r="BVC6" s="244"/>
      <c r="BVD6" s="244"/>
      <c r="BVE6" s="244"/>
      <c r="BVF6" s="244"/>
      <c r="BVG6" s="244"/>
      <c r="BVH6" s="244"/>
      <c r="BVI6" s="244"/>
      <c r="BVJ6" s="244"/>
      <c r="BVK6" s="244"/>
      <c r="BVL6" s="244"/>
      <c r="BVM6" s="244"/>
      <c r="BVN6" s="244"/>
      <c r="BVO6" s="244"/>
      <c r="BVP6" s="244"/>
      <c r="BVQ6" s="244"/>
      <c r="BVR6" s="244"/>
      <c r="BVS6" s="244"/>
      <c r="BVT6" s="244"/>
      <c r="BVU6" s="244"/>
      <c r="BVV6" s="244"/>
      <c r="BVW6" s="244"/>
      <c r="BVX6" s="244"/>
      <c r="BVY6" s="244"/>
      <c r="BVZ6" s="244"/>
      <c r="BWA6" s="244"/>
      <c r="BWB6" s="244"/>
      <c r="BWC6" s="244"/>
      <c r="BWD6" s="244"/>
      <c r="BWE6" s="244"/>
      <c r="BWF6" s="244"/>
      <c r="BWG6" s="244"/>
      <c r="BWH6" s="244"/>
      <c r="BWI6" s="244"/>
      <c r="BWJ6" s="244"/>
      <c r="BWK6" s="244"/>
      <c r="BWL6" s="244"/>
      <c r="BWM6" s="244"/>
      <c r="BWN6" s="244"/>
      <c r="BWO6" s="244"/>
      <c r="BWP6" s="244"/>
      <c r="BWQ6" s="244"/>
      <c r="BWR6" s="244"/>
      <c r="BWS6" s="244"/>
      <c r="BWT6" s="244"/>
      <c r="BWU6" s="244"/>
      <c r="BWV6" s="244"/>
      <c r="BWW6" s="244"/>
      <c r="BWX6" s="244"/>
      <c r="BWY6" s="244"/>
      <c r="BWZ6" s="244"/>
      <c r="BXA6" s="244"/>
      <c r="BXB6" s="244"/>
      <c r="BXC6" s="244"/>
      <c r="BXD6" s="244"/>
      <c r="BXE6" s="244"/>
      <c r="BXF6" s="244"/>
      <c r="BXG6" s="244"/>
      <c r="BXH6" s="244"/>
      <c r="BXI6" s="244"/>
      <c r="BXJ6" s="244"/>
      <c r="BXK6" s="244"/>
      <c r="BXL6" s="244"/>
      <c r="BXM6" s="244"/>
      <c r="BXN6" s="244"/>
      <c r="BXO6" s="244"/>
      <c r="BXP6" s="244"/>
      <c r="BXQ6" s="244"/>
      <c r="BXR6" s="244"/>
      <c r="BXS6" s="244"/>
      <c r="BXT6" s="244"/>
      <c r="BXU6" s="244"/>
      <c r="BXV6" s="244"/>
      <c r="BXW6" s="244"/>
      <c r="BXX6" s="244"/>
      <c r="BXY6" s="244"/>
      <c r="BXZ6" s="244"/>
      <c r="BYA6" s="244"/>
      <c r="BYB6" s="244"/>
      <c r="BYC6" s="244"/>
      <c r="BYD6" s="244"/>
      <c r="BYE6" s="244"/>
      <c r="BYF6" s="244"/>
      <c r="BYG6" s="244"/>
      <c r="BYH6" s="244"/>
      <c r="BYI6" s="244"/>
      <c r="BYJ6" s="244"/>
      <c r="BYK6" s="244"/>
      <c r="BYL6" s="244"/>
      <c r="BYM6" s="244"/>
      <c r="BYN6" s="244"/>
      <c r="BYO6" s="244"/>
      <c r="BYP6" s="244"/>
      <c r="BYQ6" s="244"/>
      <c r="BYR6" s="244"/>
      <c r="BYS6" s="244"/>
      <c r="BYT6" s="244"/>
      <c r="BYU6" s="244"/>
      <c r="BYV6" s="244"/>
      <c r="BYW6" s="244"/>
      <c r="BYX6" s="244"/>
      <c r="BYY6" s="244"/>
      <c r="BYZ6" s="244"/>
      <c r="BZA6" s="244"/>
      <c r="BZB6" s="244"/>
      <c r="BZC6" s="244"/>
      <c r="BZD6" s="244"/>
      <c r="BZE6" s="244"/>
      <c r="BZF6" s="244"/>
      <c r="BZG6" s="244"/>
      <c r="BZH6" s="244"/>
      <c r="BZI6" s="244"/>
      <c r="BZJ6" s="244"/>
      <c r="BZK6" s="244"/>
      <c r="BZL6" s="244"/>
      <c r="BZM6" s="244"/>
      <c r="BZN6" s="244"/>
      <c r="BZO6" s="244"/>
      <c r="BZP6" s="244"/>
      <c r="BZQ6" s="244"/>
      <c r="BZR6" s="244"/>
      <c r="BZS6" s="244"/>
      <c r="BZT6" s="244"/>
      <c r="BZU6" s="244"/>
      <c r="BZV6" s="244"/>
      <c r="BZW6" s="244"/>
      <c r="BZX6" s="244"/>
      <c r="BZY6" s="244"/>
      <c r="BZZ6" s="244"/>
      <c r="CAA6" s="244"/>
      <c r="CAB6" s="244"/>
      <c r="CAC6" s="244"/>
      <c r="CAD6" s="244"/>
      <c r="CAE6" s="244"/>
      <c r="CAF6" s="244"/>
      <c r="CAG6" s="244"/>
      <c r="CAH6" s="244"/>
      <c r="CAI6" s="244"/>
      <c r="CAJ6" s="244"/>
      <c r="CAK6" s="244"/>
      <c r="CAL6" s="244"/>
      <c r="CAM6" s="244"/>
      <c r="CAN6" s="244"/>
      <c r="CAO6" s="244"/>
      <c r="CAP6" s="244"/>
      <c r="CAQ6" s="244"/>
      <c r="CAR6" s="244"/>
      <c r="CAS6" s="244"/>
      <c r="CAT6" s="244"/>
      <c r="CAU6" s="244"/>
      <c r="CAV6" s="244"/>
      <c r="CAW6" s="244"/>
      <c r="CAX6" s="244"/>
      <c r="CAY6" s="244"/>
      <c r="CAZ6" s="244"/>
      <c r="CBA6" s="244"/>
      <c r="CBB6" s="244"/>
      <c r="CBC6" s="244"/>
      <c r="CBD6" s="244"/>
      <c r="CBE6" s="244"/>
      <c r="CBF6" s="244"/>
      <c r="CBG6" s="244"/>
      <c r="CBH6" s="244"/>
      <c r="CBI6" s="244"/>
      <c r="CBJ6" s="244"/>
      <c r="CBK6" s="244"/>
      <c r="CBL6" s="244"/>
      <c r="CBM6" s="244"/>
      <c r="CBN6" s="244"/>
      <c r="CBO6" s="244"/>
      <c r="CBP6" s="244"/>
      <c r="CBQ6" s="244"/>
      <c r="CBR6" s="244"/>
      <c r="CBS6" s="244"/>
      <c r="CBT6" s="244"/>
      <c r="CBU6" s="244"/>
      <c r="CBV6" s="244"/>
      <c r="CBW6" s="244"/>
      <c r="CBX6" s="244"/>
      <c r="CBY6" s="244"/>
      <c r="CBZ6" s="244"/>
      <c r="CCA6" s="244"/>
      <c r="CCB6" s="244"/>
      <c r="CCC6" s="244"/>
      <c r="CCD6" s="244"/>
      <c r="CCE6" s="244"/>
      <c r="CCF6" s="244"/>
      <c r="CCG6" s="244"/>
      <c r="CCH6" s="244"/>
      <c r="CCI6" s="244"/>
      <c r="CCJ6" s="244"/>
      <c r="CCK6" s="244"/>
      <c r="CCL6" s="244"/>
      <c r="CCM6" s="244"/>
      <c r="CCN6" s="244"/>
      <c r="CCO6" s="244"/>
      <c r="CCP6" s="244"/>
      <c r="CCQ6" s="244"/>
      <c r="CCR6" s="244"/>
      <c r="CCS6" s="244"/>
      <c r="CCT6" s="244"/>
      <c r="CCU6" s="244"/>
      <c r="CCV6" s="244"/>
      <c r="CCW6" s="244"/>
      <c r="CCX6" s="244"/>
      <c r="CCY6" s="244"/>
      <c r="CCZ6" s="244"/>
      <c r="CDA6" s="244"/>
      <c r="CDB6" s="244"/>
      <c r="CDC6" s="244"/>
      <c r="CDD6" s="244"/>
      <c r="CDE6" s="244"/>
      <c r="CDF6" s="244"/>
      <c r="CDG6" s="244"/>
      <c r="CDH6" s="244"/>
      <c r="CDI6" s="244"/>
      <c r="CDJ6" s="244"/>
      <c r="CDK6" s="244"/>
      <c r="CDL6" s="244"/>
      <c r="CDM6" s="244"/>
      <c r="CDN6" s="244"/>
      <c r="CDO6" s="244"/>
      <c r="CDP6" s="244"/>
      <c r="CDQ6" s="244"/>
      <c r="CDR6" s="244"/>
      <c r="CDS6" s="244"/>
      <c r="CDT6" s="244"/>
      <c r="CDU6" s="244"/>
      <c r="CDV6" s="244"/>
      <c r="CDW6" s="244"/>
      <c r="CDX6" s="244"/>
      <c r="CDY6" s="244"/>
      <c r="CDZ6" s="244"/>
      <c r="CEA6" s="244"/>
      <c r="CEB6" s="244"/>
      <c r="CEC6" s="244"/>
      <c r="CED6" s="244"/>
      <c r="CEE6" s="244"/>
      <c r="CEF6" s="244"/>
      <c r="CEG6" s="244"/>
      <c r="CEH6" s="244"/>
      <c r="CEI6" s="244"/>
      <c r="CEJ6" s="244"/>
      <c r="CEK6" s="244"/>
      <c r="CEL6" s="244"/>
      <c r="CEM6" s="244"/>
      <c r="CEN6" s="244"/>
      <c r="CEO6" s="244"/>
      <c r="CEP6" s="244"/>
      <c r="CEQ6" s="244"/>
      <c r="CER6" s="244"/>
      <c r="CES6" s="244"/>
      <c r="CET6" s="244"/>
      <c r="CEU6" s="244"/>
      <c r="CEV6" s="244"/>
      <c r="CEW6" s="244"/>
      <c r="CEX6" s="244"/>
      <c r="CEY6" s="244"/>
      <c r="CEZ6" s="244"/>
      <c r="CFA6" s="244"/>
      <c r="CFB6" s="244"/>
      <c r="CFC6" s="244"/>
      <c r="CFD6" s="244"/>
      <c r="CFE6" s="244"/>
      <c r="CFF6" s="244"/>
      <c r="CFG6" s="244"/>
      <c r="CFH6" s="244"/>
      <c r="CFI6" s="244"/>
      <c r="CFJ6" s="244"/>
      <c r="CFK6" s="244"/>
      <c r="CFL6" s="244"/>
      <c r="CFM6" s="244"/>
      <c r="CFN6" s="244"/>
      <c r="CFO6" s="244"/>
      <c r="CFP6" s="244"/>
      <c r="CFQ6" s="244"/>
      <c r="CFR6" s="244"/>
      <c r="CFS6" s="244"/>
      <c r="CFT6" s="244"/>
      <c r="CFU6" s="244"/>
      <c r="CFV6" s="244"/>
      <c r="CFW6" s="244"/>
      <c r="CFX6" s="244"/>
      <c r="CFY6" s="244"/>
      <c r="CFZ6" s="244"/>
      <c r="CGA6" s="244"/>
      <c r="CGB6" s="244"/>
      <c r="CGC6" s="244"/>
      <c r="CGD6" s="244"/>
      <c r="CGE6" s="244"/>
      <c r="CGF6" s="244"/>
      <c r="CGG6" s="244"/>
      <c r="CGH6" s="244"/>
      <c r="CGI6" s="244"/>
      <c r="CGJ6" s="244"/>
      <c r="CGK6" s="244"/>
      <c r="CGL6" s="244"/>
      <c r="CGM6" s="244"/>
      <c r="CGN6" s="244"/>
      <c r="CGO6" s="244"/>
      <c r="CGP6" s="244"/>
      <c r="CGQ6" s="244"/>
      <c r="CGR6" s="244"/>
      <c r="CGS6" s="244"/>
      <c r="CGT6" s="244"/>
      <c r="CGU6" s="244"/>
      <c r="CGV6" s="244"/>
      <c r="CGW6" s="244"/>
      <c r="CGX6" s="244"/>
      <c r="CGY6" s="244"/>
      <c r="CGZ6" s="244"/>
      <c r="CHA6" s="244"/>
      <c r="CHB6" s="244"/>
      <c r="CHC6" s="244"/>
      <c r="CHD6" s="244"/>
      <c r="CHE6" s="244"/>
      <c r="CHF6" s="244"/>
      <c r="CHG6" s="244"/>
      <c r="CHH6" s="244"/>
      <c r="CHI6" s="244"/>
      <c r="CHJ6" s="244"/>
      <c r="CHK6" s="244"/>
      <c r="CHL6" s="244"/>
      <c r="CHM6" s="244"/>
      <c r="CHN6" s="244"/>
      <c r="CHO6" s="244"/>
      <c r="CHP6" s="244"/>
      <c r="CHQ6" s="244"/>
      <c r="CHR6" s="244"/>
      <c r="CHS6" s="244"/>
      <c r="CHT6" s="244"/>
      <c r="CHU6" s="244"/>
      <c r="CHV6" s="244"/>
      <c r="CHW6" s="244"/>
      <c r="CHX6" s="244"/>
      <c r="CHY6" s="244"/>
      <c r="CHZ6" s="244"/>
      <c r="CIA6" s="244"/>
      <c r="CIB6" s="244"/>
      <c r="CIC6" s="244"/>
      <c r="CID6" s="244"/>
      <c r="CIE6" s="244"/>
      <c r="CIF6" s="244"/>
      <c r="CIG6" s="244"/>
      <c r="CIH6" s="244"/>
      <c r="CII6" s="244"/>
      <c r="CIJ6" s="244"/>
      <c r="CIK6" s="244"/>
      <c r="CIL6" s="244"/>
      <c r="CIM6" s="244"/>
      <c r="CIN6" s="244"/>
      <c r="CIO6" s="244"/>
      <c r="CIP6" s="244"/>
      <c r="CIQ6" s="244"/>
      <c r="CIR6" s="244"/>
      <c r="CIS6" s="244"/>
      <c r="CIT6" s="244"/>
      <c r="CIU6" s="244"/>
      <c r="CIV6" s="244"/>
      <c r="CIW6" s="244"/>
      <c r="CIX6" s="244"/>
      <c r="CIY6" s="244"/>
      <c r="CIZ6" s="244"/>
      <c r="CJA6" s="244"/>
      <c r="CJB6" s="244"/>
      <c r="CJC6" s="244"/>
      <c r="CJD6" s="244"/>
      <c r="CJE6" s="244"/>
      <c r="CJF6" s="244"/>
      <c r="CJG6" s="244"/>
      <c r="CJH6" s="244"/>
      <c r="CJI6" s="244"/>
      <c r="CJJ6" s="244"/>
      <c r="CJK6" s="244"/>
      <c r="CJL6" s="244"/>
      <c r="CJM6" s="244"/>
      <c r="CJN6" s="244"/>
      <c r="CJO6" s="244"/>
      <c r="CJP6" s="244"/>
      <c r="CJQ6" s="244"/>
      <c r="CJR6" s="244"/>
      <c r="CJS6" s="244"/>
      <c r="CJT6" s="244"/>
      <c r="CJU6" s="244"/>
      <c r="CJV6" s="244"/>
      <c r="CJW6" s="244"/>
      <c r="CJX6" s="244"/>
      <c r="CJY6" s="244"/>
      <c r="CJZ6" s="244"/>
      <c r="CKA6" s="244"/>
      <c r="CKB6" s="244"/>
      <c r="CKC6" s="244"/>
      <c r="CKD6" s="244"/>
      <c r="CKE6" s="244"/>
      <c r="CKF6" s="244"/>
      <c r="CKG6" s="244"/>
      <c r="CKH6" s="244"/>
      <c r="CKI6" s="244"/>
      <c r="CKJ6" s="244"/>
      <c r="CKK6" s="244"/>
      <c r="CKL6" s="244"/>
      <c r="CKM6" s="244"/>
      <c r="CKN6" s="244"/>
      <c r="CKO6" s="244"/>
      <c r="CKP6" s="244"/>
      <c r="CKQ6" s="244"/>
      <c r="CKR6" s="244"/>
      <c r="CKS6" s="244"/>
      <c r="CKT6" s="244"/>
      <c r="CKU6" s="244"/>
      <c r="CKV6" s="244"/>
      <c r="CKW6" s="244"/>
      <c r="CKX6" s="244"/>
      <c r="CKY6" s="244"/>
      <c r="CKZ6" s="244"/>
      <c r="CLA6" s="244"/>
      <c r="CLB6" s="244"/>
      <c r="CLC6" s="244"/>
      <c r="CLD6" s="244"/>
      <c r="CLE6" s="244"/>
      <c r="CLF6" s="244"/>
      <c r="CLG6" s="244"/>
      <c r="CLH6" s="244"/>
      <c r="CLI6" s="244"/>
      <c r="CLJ6" s="244"/>
      <c r="CLK6" s="244"/>
      <c r="CLL6" s="244"/>
      <c r="CLM6" s="244"/>
      <c r="CLN6" s="244"/>
      <c r="CLO6" s="244"/>
      <c r="CLP6" s="244"/>
      <c r="CLQ6" s="244"/>
      <c r="CLR6" s="244"/>
      <c r="CLS6" s="244"/>
      <c r="CLT6" s="244"/>
      <c r="CLU6" s="244"/>
      <c r="CLV6" s="244"/>
      <c r="CLW6" s="244"/>
      <c r="CLX6" s="244"/>
      <c r="CLY6" s="244"/>
      <c r="CLZ6" s="244"/>
      <c r="CMA6" s="244"/>
      <c r="CMB6" s="244"/>
      <c r="CMC6" s="244"/>
      <c r="CMD6" s="244"/>
      <c r="CME6" s="244"/>
      <c r="CMF6" s="244"/>
      <c r="CMG6" s="244"/>
      <c r="CMH6" s="244"/>
      <c r="CMI6" s="244"/>
      <c r="CMJ6" s="244"/>
      <c r="CMK6" s="244"/>
      <c r="CML6" s="244"/>
      <c r="CMM6" s="244"/>
      <c r="CMN6" s="244"/>
      <c r="CMO6" s="244"/>
      <c r="CMP6" s="244"/>
      <c r="CMQ6" s="244"/>
      <c r="CMR6" s="244"/>
      <c r="CMS6" s="244"/>
      <c r="CMT6" s="244"/>
      <c r="CMU6" s="244"/>
      <c r="CMV6" s="244"/>
      <c r="CMW6" s="244"/>
      <c r="CMX6" s="244"/>
      <c r="CMY6" s="244"/>
      <c r="CMZ6" s="244"/>
      <c r="CNA6" s="244"/>
      <c r="CNB6" s="244"/>
      <c r="CNC6" s="244"/>
      <c r="CND6" s="244"/>
      <c r="CNE6" s="244"/>
      <c r="CNF6" s="244"/>
      <c r="CNG6" s="244"/>
      <c r="CNH6" s="244"/>
      <c r="CNI6" s="244"/>
      <c r="CNJ6" s="244"/>
      <c r="CNK6" s="244"/>
      <c r="CNL6" s="244"/>
      <c r="CNM6" s="244"/>
      <c r="CNN6" s="244"/>
      <c r="CNO6" s="244"/>
      <c r="CNP6" s="244"/>
      <c r="CNQ6" s="244"/>
      <c r="CNR6" s="244"/>
      <c r="CNS6" s="244"/>
      <c r="CNT6" s="244"/>
      <c r="CNU6" s="244"/>
      <c r="CNV6" s="244"/>
      <c r="CNW6" s="244"/>
      <c r="CNX6" s="244"/>
      <c r="CNY6" s="244"/>
      <c r="CNZ6" s="244"/>
      <c r="COA6" s="244"/>
      <c r="COB6" s="244"/>
      <c r="COC6" s="244"/>
      <c r="COD6" s="244"/>
      <c r="COE6" s="244"/>
      <c r="COF6" s="244"/>
      <c r="COG6" s="244"/>
      <c r="COH6" s="244"/>
      <c r="COI6" s="244"/>
      <c r="COJ6" s="244"/>
      <c r="COK6" s="244"/>
      <c r="COL6" s="244"/>
      <c r="COM6" s="244"/>
      <c r="CON6" s="244"/>
      <c r="COO6" s="244"/>
      <c r="COP6" s="244"/>
      <c r="COQ6" s="244"/>
      <c r="COR6" s="244"/>
      <c r="COS6" s="244"/>
      <c r="COT6" s="244"/>
      <c r="COU6" s="244"/>
      <c r="COV6" s="244"/>
      <c r="COW6" s="244"/>
      <c r="COX6" s="244"/>
      <c r="COY6" s="244"/>
      <c r="COZ6" s="244"/>
      <c r="CPA6" s="244"/>
      <c r="CPB6" s="244"/>
      <c r="CPC6" s="244"/>
      <c r="CPD6" s="244"/>
      <c r="CPE6" s="244"/>
      <c r="CPF6" s="244"/>
      <c r="CPG6" s="244"/>
      <c r="CPH6" s="244"/>
      <c r="CPI6" s="244"/>
      <c r="CPJ6" s="244"/>
      <c r="CPK6" s="244"/>
      <c r="CPL6" s="244"/>
      <c r="CPM6" s="244"/>
      <c r="CPN6" s="244"/>
      <c r="CPO6" s="244"/>
      <c r="CPP6" s="244"/>
      <c r="CPQ6" s="244"/>
      <c r="CPR6" s="244"/>
      <c r="CPS6" s="244"/>
      <c r="CPT6" s="244"/>
      <c r="CPU6" s="244"/>
      <c r="CPV6" s="244"/>
      <c r="CPW6" s="244"/>
      <c r="CPX6" s="244"/>
      <c r="CPY6" s="244"/>
      <c r="CPZ6" s="244"/>
      <c r="CQA6" s="244"/>
      <c r="CQB6" s="244"/>
      <c r="CQC6" s="244"/>
      <c r="CQD6" s="244"/>
      <c r="CQE6" s="244"/>
      <c r="CQF6" s="244"/>
      <c r="CQG6" s="244"/>
      <c r="CQH6" s="244"/>
      <c r="CQI6" s="244"/>
      <c r="CQJ6" s="244"/>
      <c r="CQK6" s="244"/>
      <c r="CQL6" s="244"/>
      <c r="CQM6" s="244"/>
      <c r="CQN6" s="244"/>
      <c r="CQO6" s="244"/>
      <c r="CQP6" s="244"/>
      <c r="CQQ6" s="244"/>
      <c r="CQR6" s="244"/>
      <c r="CQS6" s="244"/>
      <c r="CQT6" s="244"/>
      <c r="CQU6" s="244"/>
      <c r="CQV6" s="244"/>
      <c r="CQW6" s="244"/>
      <c r="CQX6" s="244"/>
      <c r="CQY6" s="244"/>
      <c r="CQZ6" s="244"/>
      <c r="CRA6" s="244"/>
      <c r="CRB6" s="244"/>
      <c r="CRC6" s="244"/>
      <c r="CRD6" s="244"/>
      <c r="CRE6" s="244"/>
      <c r="CRF6" s="244"/>
      <c r="CRG6" s="244"/>
      <c r="CRH6" s="244"/>
      <c r="CRI6" s="244"/>
      <c r="CRJ6" s="244"/>
      <c r="CRK6" s="244"/>
      <c r="CRL6" s="244"/>
      <c r="CRM6" s="244"/>
      <c r="CRN6" s="244"/>
      <c r="CRO6" s="244"/>
      <c r="CRP6" s="244"/>
      <c r="CRQ6" s="244"/>
      <c r="CRR6" s="244"/>
      <c r="CRS6" s="244"/>
      <c r="CRT6" s="244"/>
      <c r="CRU6" s="244"/>
      <c r="CRV6" s="244"/>
      <c r="CRW6" s="244"/>
      <c r="CRX6" s="244"/>
      <c r="CRY6" s="244"/>
      <c r="CRZ6" s="244"/>
      <c r="CSA6" s="244"/>
      <c r="CSB6" s="244"/>
      <c r="CSC6" s="244"/>
      <c r="CSD6" s="244"/>
      <c r="CSE6" s="244"/>
      <c r="CSF6" s="244"/>
      <c r="CSG6" s="244"/>
      <c r="CSH6" s="244"/>
      <c r="CSI6" s="244"/>
      <c r="CSJ6" s="244"/>
      <c r="CSK6" s="244"/>
      <c r="CSL6" s="244"/>
      <c r="CSM6" s="244"/>
      <c r="CSN6" s="244"/>
      <c r="CSO6" s="244"/>
      <c r="CSP6" s="244"/>
      <c r="CSQ6" s="244"/>
      <c r="CSR6" s="244"/>
      <c r="CSS6" s="244"/>
      <c r="CST6" s="244"/>
      <c r="CSU6" s="244"/>
      <c r="CSV6" s="244"/>
      <c r="CSW6" s="244"/>
      <c r="CSX6" s="244"/>
      <c r="CSY6" s="244"/>
      <c r="CSZ6" s="244"/>
      <c r="CTA6" s="244"/>
      <c r="CTB6" s="244"/>
      <c r="CTC6" s="244"/>
      <c r="CTD6" s="244"/>
      <c r="CTE6" s="244"/>
      <c r="CTF6" s="244"/>
      <c r="CTG6" s="244"/>
      <c r="CTH6" s="244"/>
      <c r="CTI6" s="244"/>
      <c r="CTJ6" s="244"/>
      <c r="CTK6" s="244"/>
      <c r="CTL6" s="244"/>
      <c r="CTM6" s="244"/>
      <c r="CTN6" s="244"/>
      <c r="CTO6" s="244"/>
      <c r="CTP6" s="244"/>
      <c r="CTQ6" s="244"/>
      <c r="CTR6" s="244"/>
      <c r="CTS6" s="244"/>
      <c r="CTT6" s="244"/>
      <c r="CTU6" s="244"/>
      <c r="CTV6" s="244"/>
      <c r="CTW6" s="244"/>
      <c r="CTX6" s="244"/>
      <c r="CTY6" s="244"/>
      <c r="CTZ6" s="244"/>
      <c r="CUA6" s="244"/>
      <c r="CUB6" s="244"/>
      <c r="CUC6" s="244"/>
      <c r="CUD6" s="244"/>
      <c r="CUE6" s="244"/>
      <c r="CUF6" s="244"/>
      <c r="CUG6" s="244"/>
      <c r="CUH6" s="244"/>
      <c r="CUI6" s="244"/>
      <c r="CUJ6" s="244"/>
      <c r="CUK6" s="244"/>
      <c r="CUL6" s="244"/>
      <c r="CUM6" s="244"/>
      <c r="CUN6" s="244"/>
      <c r="CUO6" s="244"/>
      <c r="CUP6" s="244"/>
      <c r="CUQ6" s="244"/>
      <c r="CUR6" s="244"/>
      <c r="CUS6" s="244"/>
      <c r="CUT6" s="244"/>
      <c r="CUU6" s="244"/>
      <c r="CUV6" s="244"/>
      <c r="CUW6" s="244"/>
      <c r="CUX6" s="244"/>
      <c r="CUY6" s="244"/>
      <c r="CUZ6" s="244"/>
      <c r="CVA6" s="244"/>
      <c r="CVB6" s="244"/>
      <c r="CVC6" s="244"/>
      <c r="CVD6" s="244"/>
      <c r="CVE6" s="244"/>
      <c r="CVF6" s="244"/>
      <c r="CVG6" s="244"/>
      <c r="CVH6" s="244"/>
      <c r="CVI6" s="244"/>
      <c r="CVJ6" s="244"/>
      <c r="CVK6" s="244"/>
      <c r="CVL6" s="244"/>
      <c r="CVM6" s="244"/>
      <c r="CVN6" s="244"/>
      <c r="CVO6" s="244"/>
      <c r="CVP6" s="244"/>
      <c r="CVQ6" s="244"/>
      <c r="CVR6" s="244"/>
      <c r="CVS6" s="244"/>
      <c r="CVT6" s="244"/>
      <c r="CVU6" s="244"/>
      <c r="CVV6" s="244"/>
      <c r="CVW6" s="244"/>
      <c r="CVX6" s="244"/>
      <c r="CVY6" s="244"/>
      <c r="CVZ6" s="244"/>
      <c r="CWA6" s="244"/>
      <c r="CWB6" s="244"/>
      <c r="CWC6" s="244"/>
      <c r="CWD6" s="244"/>
      <c r="CWE6" s="244"/>
      <c r="CWF6" s="244"/>
      <c r="CWG6" s="244"/>
      <c r="CWH6" s="244"/>
      <c r="CWI6" s="244"/>
      <c r="CWJ6" s="244"/>
      <c r="CWK6" s="244"/>
      <c r="CWL6" s="244"/>
      <c r="CWM6" s="244"/>
      <c r="CWN6" s="244"/>
      <c r="CWO6" s="244"/>
      <c r="CWP6" s="244"/>
      <c r="CWQ6" s="244"/>
      <c r="CWR6" s="244"/>
      <c r="CWS6" s="244"/>
      <c r="CWT6" s="244"/>
      <c r="CWU6" s="244"/>
      <c r="CWV6" s="244"/>
      <c r="CWW6" s="244"/>
      <c r="CWX6" s="244"/>
      <c r="CWY6" s="244"/>
      <c r="CWZ6" s="244"/>
      <c r="CXA6" s="244"/>
      <c r="CXB6" s="244"/>
      <c r="CXC6" s="244"/>
      <c r="CXD6" s="244"/>
      <c r="CXE6" s="244"/>
      <c r="CXF6" s="244"/>
      <c r="CXG6" s="244"/>
      <c r="CXH6" s="244"/>
      <c r="CXI6" s="244"/>
      <c r="CXJ6" s="244"/>
      <c r="CXK6" s="244"/>
      <c r="CXL6" s="244"/>
      <c r="CXM6" s="244"/>
      <c r="CXN6" s="244"/>
      <c r="CXO6" s="244"/>
      <c r="CXP6" s="244"/>
      <c r="CXQ6" s="244"/>
      <c r="CXR6" s="244"/>
      <c r="CXS6" s="244"/>
      <c r="CXT6" s="244"/>
      <c r="CXU6" s="244"/>
      <c r="CXV6" s="244"/>
      <c r="CXW6" s="244"/>
      <c r="CXX6" s="244"/>
      <c r="CXY6" s="244"/>
      <c r="CXZ6" s="244"/>
      <c r="CYA6" s="244"/>
      <c r="CYB6" s="244"/>
      <c r="CYC6" s="244"/>
      <c r="CYD6" s="244"/>
      <c r="CYE6" s="244"/>
      <c r="CYF6" s="244"/>
      <c r="CYG6" s="244"/>
      <c r="CYH6" s="244"/>
      <c r="CYI6" s="244"/>
      <c r="CYJ6" s="244"/>
      <c r="CYK6" s="244"/>
      <c r="CYL6" s="244"/>
      <c r="CYM6" s="244"/>
      <c r="CYN6" s="244"/>
      <c r="CYO6" s="244"/>
      <c r="CYP6" s="244"/>
      <c r="CYQ6" s="244"/>
      <c r="CYR6" s="244"/>
      <c r="CYS6" s="244"/>
      <c r="CYT6" s="244"/>
      <c r="CYU6" s="244"/>
      <c r="CYV6" s="244"/>
      <c r="CYW6" s="244"/>
      <c r="CYX6" s="244"/>
      <c r="CYY6" s="244"/>
      <c r="CYZ6" s="244"/>
      <c r="CZA6" s="244"/>
      <c r="CZB6" s="244"/>
      <c r="CZC6" s="244"/>
      <c r="CZD6" s="244"/>
      <c r="CZE6" s="244"/>
      <c r="CZF6" s="244"/>
      <c r="CZG6" s="244"/>
      <c r="CZH6" s="244"/>
      <c r="CZI6" s="244"/>
      <c r="CZJ6" s="244"/>
      <c r="CZK6" s="244"/>
      <c r="CZL6" s="244"/>
      <c r="CZM6" s="244"/>
      <c r="CZN6" s="244"/>
      <c r="CZO6" s="244"/>
      <c r="CZP6" s="244"/>
      <c r="CZQ6" s="244"/>
      <c r="CZR6" s="244"/>
      <c r="CZS6" s="244"/>
      <c r="CZT6" s="244"/>
      <c r="CZU6" s="244"/>
      <c r="CZV6" s="244"/>
      <c r="CZW6" s="244"/>
      <c r="CZX6" s="244"/>
      <c r="CZY6" s="244"/>
      <c r="CZZ6" s="244"/>
      <c r="DAA6" s="244"/>
      <c r="DAB6" s="244"/>
      <c r="DAC6" s="244"/>
      <c r="DAD6" s="244"/>
      <c r="DAE6" s="244"/>
      <c r="DAF6" s="244"/>
      <c r="DAG6" s="244"/>
      <c r="DAH6" s="244"/>
      <c r="DAI6" s="244"/>
      <c r="DAJ6" s="244"/>
      <c r="DAK6" s="244"/>
      <c r="DAL6" s="244"/>
      <c r="DAM6" s="244"/>
      <c r="DAN6" s="244"/>
      <c r="DAO6" s="244"/>
      <c r="DAP6" s="244"/>
      <c r="DAQ6" s="244"/>
      <c r="DAR6" s="244"/>
      <c r="DAS6" s="244"/>
      <c r="DAT6" s="244"/>
      <c r="DAU6" s="244"/>
      <c r="DAV6" s="244"/>
      <c r="DAW6" s="244"/>
      <c r="DAX6" s="244"/>
      <c r="DAY6" s="244"/>
      <c r="DAZ6" s="244"/>
      <c r="DBA6" s="244"/>
      <c r="DBB6" s="244"/>
      <c r="DBC6" s="244"/>
      <c r="DBD6" s="244"/>
      <c r="DBE6" s="244"/>
      <c r="DBF6" s="244"/>
      <c r="DBG6" s="244"/>
      <c r="DBH6" s="244"/>
      <c r="DBI6" s="244"/>
      <c r="DBJ6" s="244"/>
      <c r="DBK6" s="244"/>
      <c r="DBL6" s="244"/>
      <c r="DBM6" s="244"/>
      <c r="DBN6" s="244"/>
      <c r="DBO6" s="244"/>
      <c r="DBP6" s="244"/>
      <c r="DBQ6" s="244"/>
      <c r="DBR6" s="244"/>
      <c r="DBS6" s="244"/>
      <c r="DBT6" s="244"/>
      <c r="DBU6" s="244"/>
      <c r="DBV6" s="244"/>
      <c r="DBW6" s="244"/>
      <c r="DBX6" s="244"/>
      <c r="DBY6" s="244"/>
      <c r="DBZ6" s="244"/>
      <c r="DCA6" s="244"/>
      <c r="DCB6" s="244"/>
      <c r="DCC6" s="244"/>
      <c r="DCD6" s="244"/>
      <c r="DCE6" s="244"/>
      <c r="DCF6" s="244"/>
      <c r="DCG6" s="244"/>
      <c r="DCH6" s="244"/>
      <c r="DCI6" s="244"/>
      <c r="DCJ6" s="244"/>
      <c r="DCK6" s="244"/>
      <c r="DCL6" s="244"/>
      <c r="DCM6" s="244"/>
      <c r="DCN6" s="244"/>
      <c r="DCO6" s="244"/>
      <c r="DCP6" s="244"/>
      <c r="DCQ6" s="244"/>
      <c r="DCR6" s="244"/>
      <c r="DCS6" s="244"/>
      <c r="DCT6" s="244"/>
      <c r="DCU6" s="244"/>
      <c r="DCV6" s="244"/>
      <c r="DCW6" s="244"/>
      <c r="DCX6" s="244"/>
      <c r="DCY6" s="244"/>
      <c r="DCZ6" s="244"/>
      <c r="DDA6" s="244"/>
      <c r="DDB6" s="244"/>
      <c r="DDC6" s="244"/>
      <c r="DDD6" s="244"/>
      <c r="DDE6" s="244"/>
      <c r="DDF6" s="244"/>
      <c r="DDG6" s="244"/>
      <c r="DDH6" s="244"/>
      <c r="DDI6" s="244"/>
      <c r="DDJ6" s="244"/>
      <c r="DDK6" s="244"/>
      <c r="DDL6" s="244"/>
      <c r="DDM6" s="244"/>
      <c r="DDN6" s="244"/>
      <c r="DDO6" s="244"/>
      <c r="DDP6" s="244"/>
      <c r="DDQ6" s="244"/>
      <c r="DDR6" s="244"/>
      <c r="DDS6" s="244"/>
      <c r="DDT6" s="244"/>
      <c r="DDU6" s="244"/>
      <c r="DDV6" s="244"/>
      <c r="DDW6" s="244"/>
      <c r="DDX6" s="244"/>
      <c r="DDY6" s="244"/>
      <c r="DDZ6" s="244"/>
      <c r="DEA6" s="244"/>
      <c r="DEB6" s="244"/>
      <c r="DEC6" s="244"/>
      <c r="DED6" s="244"/>
      <c r="DEE6" s="244"/>
      <c r="DEF6" s="244"/>
      <c r="DEG6" s="244"/>
      <c r="DEH6" s="244"/>
      <c r="DEI6" s="244"/>
      <c r="DEJ6" s="244"/>
      <c r="DEK6" s="244"/>
      <c r="DEL6" s="244"/>
      <c r="DEM6" s="244"/>
      <c r="DEN6" s="244"/>
      <c r="DEO6" s="244"/>
      <c r="DEP6" s="244"/>
      <c r="DEQ6" s="244"/>
      <c r="DER6" s="244"/>
      <c r="DES6" s="244"/>
      <c r="DET6" s="244"/>
      <c r="DEU6" s="244"/>
      <c r="DEV6" s="244"/>
      <c r="DEW6" s="244"/>
      <c r="DEX6" s="244"/>
      <c r="DEY6" s="244"/>
      <c r="DEZ6" s="244"/>
      <c r="DFA6" s="244"/>
      <c r="DFB6" s="244"/>
      <c r="DFC6" s="244"/>
      <c r="DFD6" s="244"/>
      <c r="DFE6" s="244"/>
      <c r="DFF6" s="244"/>
      <c r="DFG6" s="244"/>
      <c r="DFH6" s="244"/>
      <c r="DFI6" s="244"/>
      <c r="DFJ6" s="244"/>
      <c r="DFK6" s="244"/>
      <c r="DFL6" s="244"/>
      <c r="DFM6" s="244"/>
      <c r="DFN6" s="244"/>
      <c r="DFO6" s="244"/>
      <c r="DFP6" s="244"/>
      <c r="DFQ6" s="244"/>
      <c r="DFR6" s="244"/>
      <c r="DFS6" s="244"/>
      <c r="DFT6" s="244"/>
      <c r="DFU6" s="244"/>
      <c r="DFV6" s="244"/>
      <c r="DFW6" s="244"/>
      <c r="DFX6" s="244"/>
      <c r="DFY6" s="244"/>
      <c r="DFZ6" s="244"/>
      <c r="DGA6" s="244"/>
      <c r="DGB6" s="244"/>
      <c r="DGC6" s="244"/>
      <c r="DGD6" s="244"/>
      <c r="DGE6" s="244"/>
      <c r="DGF6" s="244"/>
      <c r="DGG6" s="244"/>
      <c r="DGH6" s="244"/>
      <c r="DGI6" s="244"/>
      <c r="DGJ6" s="244"/>
      <c r="DGK6" s="244"/>
      <c r="DGL6" s="244"/>
      <c r="DGM6" s="244"/>
      <c r="DGN6" s="244"/>
      <c r="DGO6" s="244"/>
      <c r="DGP6" s="244"/>
      <c r="DGQ6" s="244"/>
      <c r="DGR6" s="244"/>
      <c r="DGS6" s="244"/>
      <c r="DGT6" s="244"/>
      <c r="DGU6" s="244"/>
      <c r="DGV6" s="244"/>
      <c r="DGW6" s="244"/>
      <c r="DGX6" s="244"/>
      <c r="DGY6" s="244"/>
      <c r="DGZ6" s="244"/>
      <c r="DHA6" s="244"/>
      <c r="DHB6" s="244"/>
      <c r="DHC6" s="244"/>
      <c r="DHD6" s="244"/>
      <c r="DHE6" s="244"/>
      <c r="DHF6" s="244"/>
      <c r="DHG6" s="244"/>
      <c r="DHH6" s="244"/>
      <c r="DHI6" s="244"/>
      <c r="DHJ6" s="244"/>
      <c r="DHK6" s="244"/>
      <c r="DHL6" s="244"/>
      <c r="DHM6" s="244"/>
      <c r="DHN6" s="244"/>
      <c r="DHO6" s="244"/>
      <c r="DHP6" s="244"/>
      <c r="DHQ6" s="244"/>
      <c r="DHR6" s="244"/>
      <c r="DHS6" s="244"/>
      <c r="DHT6" s="244"/>
      <c r="DHU6" s="244"/>
      <c r="DHV6" s="244"/>
      <c r="DHW6" s="244"/>
      <c r="DHX6" s="244"/>
      <c r="DHY6" s="244"/>
      <c r="DHZ6" s="244"/>
      <c r="DIA6" s="244"/>
      <c r="DIB6" s="244"/>
      <c r="DIC6" s="244"/>
      <c r="DID6" s="244"/>
      <c r="DIE6" s="244"/>
      <c r="DIF6" s="244"/>
      <c r="DIG6" s="244"/>
      <c r="DIH6" s="244"/>
      <c r="DII6" s="244"/>
      <c r="DIJ6" s="244"/>
      <c r="DIK6" s="244"/>
      <c r="DIL6" s="244"/>
      <c r="DIM6" s="244"/>
      <c r="DIN6" s="244"/>
      <c r="DIO6" s="244"/>
      <c r="DIP6" s="244"/>
      <c r="DIQ6" s="244"/>
      <c r="DIR6" s="244"/>
      <c r="DIS6" s="244"/>
      <c r="DIT6" s="244"/>
      <c r="DIU6" s="244"/>
      <c r="DIV6" s="244"/>
      <c r="DIW6" s="244"/>
      <c r="DIX6" s="244"/>
      <c r="DIY6" s="244"/>
      <c r="DIZ6" s="244"/>
      <c r="DJA6" s="244"/>
      <c r="DJB6" s="244"/>
      <c r="DJC6" s="244"/>
      <c r="DJD6" s="244"/>
      <c r="DJE6" s="244"/>
      <c r="DJF6" s="244"/>
      <c r="DJG6" s="244"/>
      <c r="DJH6" s="244"/>
      <c r="DJI6" s="244"/>
      <c r="DJJ6" s="244"/>
      <c r="DJK6" s="244"/>
      <c r="DJL6" s="244"/>
      <c r="DJM6" s="244"/>
      <c r="DJN6" s="244"/>
      <c r="DJO6" s="244"/>
      <c r="DJP6" s="244"/>
      <c r="DJQ6" s="244"/>
      <c r="DJR6" s="244"/>
      <c r="DJS6" s="244"/>
      <c r="DJT6" s="244"/>
      <c r="DJU6" s="244"/>
      <c r="DJV6" s="244"/>
      <c r="DJW6" s="244"/>
      <c r="DJX6" s="244"/>
      <c r="DJY6" s="244"/>
      <c r="DJZ6" s="244"/>
      <c r="DKA6" s="244"/>
      <c r="DKB6" s="244"/>
      <c r="DKC6" s="244"/>
      <c r="DKD6" s="244"/>
      <c r="DKE6" s="244"/>
      <c r="DKF6" s="244"/>
      <c r="DKG6" s="244"/>
      <c r="DKH6" s="244"/>
      <c r="DKI6" s="244"/>
      <c r="DKJ6" s="244"/>
      <c r="DKK6" s="244"/>
      <c r="DKL6" s="244"/>
      <c r="DKM6" s="244"/>
      <c r="DKN6" s="244"/>
      <c r="DKO6" s="244"/>
      <c r="DKP6" s="244"/>
      <c r="DKQ6" s="244"/>
      <c r="DKR6" s="244"/>
      <c r="DKS6" s="244"/>
      <c r="DKT6" s="244"/>
      <c r="DKU6" s="244"/>
      <c r="DKV6" s="244"/>
      <c r="DKW6" s="244"/>
      <c r="DKX6" s="244"/>
      <c r="DKY6" s="244"/>
      <c r="DKZ6" s="244"/>
      <c r="DLA6" s="244"/>
      <c r="DLB6" s="244"/>
      <c r="DLC6" s="244"/>
      <c r="DLD6" s="244"/>
      <c r="DLE6" s="244"/>
      <c r="DLF6" s="244"/>
      <c r="DLG6" s="244"/>
      <c r="DLH6" s="244"/>
      <c r="DLI6" s="244"/>
      <c r="DLJ6" s="244"/>
      <c r="DLK6" s="244"/>
      <c r="DLL6" s="244"/>
      <c r="DLM6" s="244"/>
      <c r="DLN6" s="244"/>
      <c r="DLO6" s="244"/>
      <c r="DLP6" s="244"/>
      <c r="DLQ6" s="244"/>
      <c r="DLR6" s="244"/>
      <c r="DLS6" s="244"/>
      <c r="DLT6" s="244"/>
      <c r="DLU6" s="244"/>
      <c r="DLV6" s="244"/>
      <c r="DLW6" s="244"/>
      <c r="DLX6" s="244"/>
      <c r="DLY6" s="244"/>
      <c r="DLZ6" s="244"/>
      <c r="DMA6" s="244"/>
      <c r="DMB6" s="244"/>
      <c r="DMC6" s="244"/>
      <c r="DMD6" s="244"/>
      <c r="DME6" s="244"/>
      <c r="DMF6" s="244"/>
      <c r="DMG6" s="244"/>
      <c r="DMH6" s="244"/>
      <c r="DMI6" s="244"/>
      <c r="DMJ6" s="244"/>
      <c r="DMK6" s="244"/>
      <c r="DML6" s="244"/>
      <c r="DMM6" s="244"/>
      <c r="DMN6" s="244"/>
      <c r="DMO6" s="244"/>
      <c r="DMP6" s="244"/>
      <c r="DMQ6" s="244"/>
      <c r="DMR6" s="244"/>
      <c r="DMS6" s="244"/>
      <c r="DMT6" s="244"/>
      <c r="DMU6" s="244"/>
      <c r="DMV6" s="244"/>
      <c r="DMW6" s="244"/>
      <c r="DMX6" s="244"/>
      <c r="DMY6" s="244"/>
      <c r="DMZ6" s="244"/>
      <c r="DNA6" s="244"/>
      <c r="DNB6" s="244"/>
      <c r="DNC6" s="244"/>
      <c r="DND6" s="244"/>
      <c r="DNE6" s="244"/>
      <c r="DNF6" s="244"/>
      <c r="DNG6" s="244"/>
      <c r="DNH6" s="244"/>
      <c r="DNI6" s="244"/>
      <c r="DNJ6" s="244"/>
      <c r="DNK6" s="244"/>
      <c r="DNL6" s="244"/>
      <c r="DNM6" s="244"/>
      <c r="DNN6" s="244"/>
      <c r="DNO6" s="244"/>
      <c r="DNP6" s="244"/>
      <c r="DNQ6" s="244"/>
      <c r="DNR6" s="244"/>
      <c r="DNS6" s="244"/>
      <c r="DNT6" s="244"/>
      <c r="DNU6" s="244"/>
      <c r="DNV6" s="244"/>
      <c r="DNW6" s="244"/>
      <c r="DNX6" s="244"/>
      <c r="DNY6" s="244"/>
      <c r="DNZ6" s="244"/>
      <c r="DOA6" s="244"/>
      <c r="DOB6" s="244"/>
      <c r="DOC6" s="244"/>
      <c r="DOD6" s="244"/>
      <c r="DOE6" s="244"/>
      <c r="DOF6" s="244"/>
      <c r="DOG6" s="244"/>
      <c r="DOH6" s="244"/>
      <c r="DOI6" s="244"/>
      <c r="DOJ6" s="244"/>
      <c r="DOK6" s="244"/>
      <c r="DOL6" s="244"/>
      <c r="DOM6" s="244"/>
      <c r="DON6" s="244"/>
      <c r="DOO6" s="244"/>
      <c r="DOP6" s="244"/>
      <c r="DOQ6" s="244"/>
      <c r="DOR6" s="244"/>
      <c r="DOS6" s="244"/>
      <c r="DOT6" s="244"/>
      <c r="DOU6" s="244"/>
      <c r="DOV6" s="244"/>
      <c r="DOW6" s="244"/>
      <c r="DOX6" s="244"/>
      <c r="DOY6" s="244"/>
      <c r="DOZ6" s="244"/>
      <c r="DPA6" s="244"/>
      <c r="DPB6" s="244"/>
      <c r="DPC6" s="244"/>
      <c r="DPD6" s="244"/>
      <c r="DPE6" s="244"/>
      <c r="DPF6" s="244"/>
      <c r="DPG6" s="244"/>
      <c r="DPH6" s="244"/>
      <c r="DPI6" s="244"/>
      <c r="DPJ6" s="244"/>
      <c r="DPK6" s="244"/>
      <c r="DPL6" s="244"/>
      <c r="DPM6" s="244"/>
      <c r="DPN6" s="244"/>
      <c r="DPO6" s="244"/>
      <c r="DPP6" s="244"/>
      <c r="DPQ6" s="244"/>
      <c r="DPR6" s="244"/>
      <c r="DPS6" s="244"/>
      <c r="DPT6" s="244"/>
      <c r="DPU6" s="244"/>
      <c r="DPV6" s="244"/>
      <c r="DPW6" s="244"/>
      <c r="DPX6" s="244"/>
      <c r="DPY6" s="244"/>
      <c r="DPZ6" s="244"/>
      <c r="DQA6" s="244"/>
      <c r="DQB6" s="244"/>
      <c r="DQC6" s="244"/>
      <c r="DQD6" s="244"/>
      <c r="DQE6" s="244"/>
      <c r="DQF6" s="244"/>
      <c r="DQG6" s="244"/>
      <c r="DQH6" s="244"/>
      <c r="DQI6" s="244"/>
      <c r="DQJ6" s="244"/>
      <c r="DQK6" s="244"/>
      <c r="DQL6" s="244"/>
      <c r="DQM6" s="244"/>
      <c r="DQN6" s="244"/>
      <c r="DQO6" s="244"/>
      <c r="DQP6" s="244"/>
      <c r="DQQ6" s="244"/>
      <c r="DQR6" s="244"/>
      <c r="DQS6" s="244"/>
      <c r="DQT6" s="244"/>
      <c r="DQU6" s="244"/>
      <c r="DQV6" s="244"/>
      <c r="DQW6" s="244"/>
      <c r="DQX6" s="244"/>
      <c r="DQY6" s="244"/>
      <c r="DQZ6" s="244"/>
      <c r="DRA6" s="244"/>
      <c r="DRB6" s="244"/>
      <c r="DRC6" s="244"/>
      <c r="DRD6" s="244"/>
      <c r="DRE6" s="244"/>
      <c r="DRF6" s="244"/>
      <c r="DRG6" s="244"/>
      <c r="DRH6" s="244"/>
      <c r="DRI6" s="244"/>
      <c r="DRJ6" s="244"/>
      <c r="DRK6" s="244"/>
      <c r="DRL6" s="244"/>
      <c r="DRM6" s="244"/>
      <c r="DRN6" s="244"/>
      <c r="DRO6" s="244"/>
      <c r="DRP6" s="244"/>
      <c r="DRQ6" s="244"/>
      <c r="DRR6" s="244"/>
      <c r="DRS6" s="244"/>
      <c r="DRT6" s="244"/>
      <c r="DRU6" s="244"/>
      <c r="DRV6" s="244"/>
      <c r="DRW6" s="244"/>
      <c r="DRX6" s="244"/>
      <c r="DRY6" s="244"/>
      <c r="DRZ6" s="244"/>
      <c r="DSA6" s="244"/>
      <c r="DSB6" s="244"/>
      <c r="DSC6" s="244"/>
      <c r="DSD6" s="244"/>
      <c r="DSE6" s="244"/>
      <c r="DSF6" s="244"/>
      <c r="DSG6" s="244"/>
      <c r="DSH6" s="244"/>
      <c r="DSI6" s="244"/>
      <c r="DSJ6" s="244"/>
      <c r="DSK6" s="244"/>
      <c r="DSL6" s="244"/>
      <c r="DSM6" s="244"/>
      <c r="DSN6" s="244"/>
      <c r="DSO6" s="244"/>
      <c r="DSP6" s="244"/>
      <c r="DSQ6" s="244"/>
      <c r="DSR6" s="244"/>
      <c r="DSS6" s="244"/>
      <c r="DST6" s="244"/>
      <c r="DSU6" s="244"/>
      <c r="DSV6" s="244"/>
      <c r="DSW6" s="244"/>
      <c r="DSX6" s="244"/>
      <c r="DSY6" s="244"/>
      <c r="DSZ6" s="244"/>
      <c r="DTA6" s="244"/>
      <c r="DTB6" s="244"/>
      <c r="DTC6" s="244"/>
      <c r="DTD6" s="244"/>
      <c r="DTE6" s="244"/>
      <c r="DTF6" s="244"/>
      <c r="DTG6" s="244"/>
      <c r="DTH6" s="244"/>
      <c r="DTI6" s="244"/>
      <c r="DTJ6" s="244"/>
      <c r="DTK6" s="244"/>
      <c r="DTL6" s="244"/>
      <c r="DTM6" s="244"/>
      <c r="DTN6" s="244"/>
      <c r="DTO6" s="244"/>
      <c r="DTP6" s="244"/>
      <c r="DTQ6" s="244"/>
      <c r="DTR6" s="244"/>
      <c r="DTS6" s="244"/>
      <c r="DTT6" s="244"/>
      <c r="DTU6" s="244"/>
      <c r="DTV6" s="244"/>
      <c r="DTW6" s="244"/>
      <c r="DTX6" s="244"/>
      <c r="DTY6" s="244"/>
      <c r="DTZ6" s="244"/>
      <c r="DUA6" s="244"/>
      <c r="DUB6" s="244"/>
      <c r="DUC6" s="244"/>
      <c r="DUD6" s="244"/>
      <c r="DUE6" s="244"/>
      <c r="DUF6" s="244"/>
      <c r="DUG6" s="244"/>
      <c r="DUH6" s="244"/>
      <c r="DUI6" s="244"/>
      <c r="DUJ6" s="244"/>
      <c r="DUK6" s="244"/>
      <c r="DUL6" s="244"/>
      <c r="DUM6" s="244"/>
      <c r="DUN6" s="244"/>
      <c r="DUO6" s="244"/>
      <c r="DUP6" s="244"/>
      <c r="DUQ6" s="244"/>
      <c r="DUR6" s="244"/>
      <c r="DUS6" s="244"/>
      <c r="DUT6" s="244"/>
      <c r="DUU6" s="244"/>
      <c r="DUV6" s="244"/>
      <c r="DUW6" s="244"/>
      <c r="DUX6" s="244"/>
      <c r="DUY6" s="244"/>
      <c r="DUZ6" s="244"/>
      <c r="DVA6" s="244"/>
      <c r="DVB6" s="244"/>
      <c r="DVC6" s="244"/>
      <c r="DVD6" s="244"/>
      <c r="DVE6" s="244"/>
      <c r="DVF6" s="244"/>
      <c r="DVG6" s="244"/>
      <c r="DVH6" s="244"/>
      <c r="DVI6" s="244"/>
      <c r="DVJ6" s="244"/>
      <c r="DVK6" s="244"/>
      <c r="DVL6" s="244"/>
      <c r="DVM6" s="244"/>
      <c r="DVN6" s="244"/>
      <c r="DVO6" s="244"/>
      <c r="DVP6" s="244"/>
      <c r="DVQ6" s="244"/>
      <c r="DVR6" s="244"/>
      <c r="DVS6" s="244"/>
      <c r="DVT6" s="244"/>
      <c r="DVU6" s="244"/>
      <c r="DVV6" s="244"/>
      <c r="DVW6" s="244"/>
      <c r="DVX6" s="244"/>
      <c r="DVY6" s="244"/>
      <c r="DVZ6" s="244"/>
      <c r="DWA6" s="244"/>
      <c r="DWB6" s="244"/>
      <c r="DWC6" s="244"/>
      <c r="DWD6" s="244"/>
      <c r="DWE6" s="244"/>
      <c r="DWF6" s="244"/>
      <c r="DWG6" s="244"/>
      <c r="DWH6" s="244"/>
      <c r="DWI6" s="244"/>
      <c r="DWJ6" s="244"/>
      <c r="DWK6" s="244"/>
      <c r="DWL6" s="244"/>
      <c r="DWM6" s="244"/>
      <c r="DWN6" s="244"/>
      <c r="DWO6" s="244"/>
      <c r="DWP6" s="244"/>
      <c r="DWQ6" s="244"/>
      <c r="DWR6" s="244"/>
      <c r="DWS6" s="244"/>
      <c r="DWT6" s="244"/>
      <c r="DWU6" s="244"/>
      <c r="DWV6" s="244"/>
      <c r="DWW6" s="244"/>
      <c r="DWX6" s="244"/>
      <c r="DWY6" s="244"/>
      <c r="DWZ6" s="244"/>
      <c r="DXA6" s="244"/>
      <c r="DXB6" s="244"/>
      <c r="DXC6" s="244"/>
      <c r="DXD6" s="244"/>
      <c r="DXE6" s="244"/>
      <c r="DXF6" s="244"/>
      <c r="DXG6" s="244"/>
      <c r="DXH6" s="244"/>
      <c r="DXI6" s="244"/>
      <c r="DXJ6" s="244"/>
      <c r="DXK6" s="244"/>
      <c r="DXL6" s="244"/>
      <c r="DXM6" s="244"/>
      <c r="DXN6" s="244"/>
      <c r="DXO6" s="244"/>
      <c r="DXP6" s="244"/>
      <c r="DXQ6" s="244"/>
      <c r="DXR6" s="244"/>
      <c r="DXS6" s="244"/>
      <c r="DXT6" s="244"/>
      <c r="DXU6" s="244"/>
      <c r="DXV6" s="244"/>
      <c r="DXW6" s="244"/>
      <c r="DXX6" s="244"/>
      <c r="DXY6" s="244"/>
      <c r="DXZ6" s="244"/>
      <c r="DYA6" s="244"/>
      <c r="DYB6" s="244"/>
      <c r="DYC6" s="244"/>
      <c r="DYD6" s="244"/>
      <c r="DYE6" s="244"/>
      <c r="DYF6" s="244"/>
      <c r="DYG6" s="244"/>
      <c r="DYH6" s="244"/>
      <c r="DYI6" s="244"/>
      <c r="DYJ6" s="244"/>
      <c r="DYK6" s="244"/>
      <c r="DYL6" s="244"/>
      <c r="DYM6" s="244"/>
      <c r="DYN6" s="244"/>
      <c r="DYO6" s="244"/>
      <c r="DYP6" s="244"/>
      <c r="DYQ6" s="244"/>
      <c r="DYR6" s="244"/>
      <c r="DYS6" s="244"/>
      <c r="DYT6" s="244"/>
      <c r="DYU6" s="244"/>
      <c r="DYV6" s="244"/>
      <c r="DYW6" s="244"/>
      <c r="DYX6" s="244"/>
      <c r="DYY6" s="244"/>
      <c r="DYZ6" s="244"/>
      <c r="DZA6" s="244"/>
      <c r="DZB6" s="244"/>
      <c r="DZC6" s="244"/>
      <c r="DZD6" s="244"/>
      <c r="DZE6" s="244"/>
      <c r="DZF6" s="244"/>
      <c r="DZG6" s="244"/>
      <c r="DZH6" s="244"/>
      <c r="DZI6" s="244"/>
      <c r="DZJ6" s="244"/>
      <c r="DZK6" s="244"/>
      <c r="DZL6" s="244"/>
      <c r="DZM6" s="244"/>
      <c r="DZN6" s="244"/>
      <c r="DZO6" s="244"/>
      <c r="DZP6" s="244"/>
      <c r="DZQ6" s="244"/>
      <c r="DZR6" s="244"/>
      <c r="DZS6" s="244"/>
      <c r="DZT6" s="244"/>
      <c r="DZU6" s="244"/>
      <c r="DZV6" s="244"/>
      <c r="DZW6" s="244"/>
      <c r="DZX6" s="244"/>
      <c r="DZY6" s="244"/>
      <c r="DZZ6" s="244"/>
      <c r="EAA6" s="244"/>
      <c r="EAB6" s="244"/>
      <c r="EAC6" s="244"/>
      <c r="EAD6" s="244"/>
      <c r="EAE6" s="244"/>
      <c r="EAF6" s="244"/>
      <c r="EAG6" s="244"/>
      <c r="EAH6" s="244"/>
      <c r="EAI6" s="244"/>
      <c r="EAJ6" s="244"/>
      <c r="EAK6" s="244"/>
      <c r="EAL6" s="244"/>
      <c r="EAM6" s="244"/>
      <c r="EAN6" s="244"/>
      <c r="EAO6" s="244"/>
      <c r="EAP6" s="244"/>
      <c r="EAQ6" s="244"/>
      <c r="EAR6" s="244"/>
      <c r="EAS6" s="244"/>
      <c r="EAT6" s="244"/>
      <c r="EAU6" s="244"/>
      <c r="EAV6" s="244"/>
      <c r="EAW6" s="244"/>
      <c r="EAX6" s="244"/>
      <c r="EAY6" s="244"/>
      <c r="EAZ6" s="244"/>
      <c r="EBA6" s="244"/>
      <c r="EBB6" s="244"/>
      <c r="EBC6" s="244"/>
      <c r="EBD6" s="244"/>
      <c r="EBE6" s="244"/>
      <c r="EBF6" s="244"/>
      <c r="EBG6" s="244"/>
      <c r="EBH6" s="244"/>
      <c r="EBI6" s="244"/>
      <c r="EBJ6" s="244"/>
      <c r="EBK6" s="244"/>
      <c r="EBL6" s="244"/>
      <c r="EBM6" s="244"/>
      <c r="EBN6" s="244"/>
      <c r="EBO6" s="244"/>
      <c r="EBP6" s="244"/>
      <c r="EBQ6" s="244"/>
      <c r="EBR6" s="244"/>
      <c r="EBS6" s="244"/>
      <c r="EBT6" s="244"/>
      <c r="EBU6" s="244"/>
      <c r="EBV6" s="244"/>
      <c r="EBW6" s="244"/>
      <c r="EBX6" s="244"/>
      <c r="EBY6" s="244"/>
      <c r="EBZ6" s="244"/>
      <c r="ECA6" s="244"/>
      <c r="ECB6" s="244"/>
      <c r="ECC6" s="244"/>
      <c r="ECD6" s="244"/>
      <c r="ECE6" s="244"/>
      <c r="ECF6" s="244"/>
      <c r="ECG6" s="244"/>
      <c r="ECH6" s="244"/>
      <c r="ECI6" s="244"/>
      <c r="ECJ6" s="244"/>
      <c r="ECK6" s="244"/>
      <c r="ECL6" s="244"/>
      <c r="ECM6" s="244"/>
      <c r="ECN6" s="244"/>
      <c r="ECO6" s="244"/>
      <c r="ECP6" s="244"/>
      <c r="ECQ6" s="244"/>
      <c r="ECR6" s="244"/>
      <c r="ECS6" s="244"/>
      <c r="ECT6" s="244"/>
      <c r="ECU6" s="244"/>
      <c r="ECV6" s="244"/>
      <c r="ECW6" s="244"/>
      <c r="ECX6" s="244"/>
      <c r="ECY6" s="244"/>
      <c r="ECZ6" s="244"/>
      <c r="EDA6" s="244"/>
      <c r="EDB6" s="244"/>
      <c r="EDC6" s="244"/>
      <c r="EDD6" s="244"/>
      <c r="EDE6" s="244"/>
      <c r="EDF6" s="244"/>
      <c r="EDG6" s="244"/>
      <c r="EDH6" s="244"/>
      <c r="EDI6" s="244"/>
      <c r="EDJ6" s="244"/>
      <c r="EDK6" s="244"/>
      <c r="EDL6" s="244"/>
      <c r="EDM6" s="244"/>
      <c r="EDN6" s="244"/>
      <c r="EDO6" s="244"/>
      <c r="EDP6" s="244"/>
      <c r="EDQ6" s="244"/>
      <c r="EDR6" s="244"/>
      <c r="EDS6" s="244"/>
      <c r="EDT6" s="244"/>
      <c r="EDU6" s="244"/>
      <c r="EDV6" s="244"/>
      <c r="EDW6" s="244"/>
      <c r="EDX6" s="244"/>
      <c r="EDY6" s="244"/>
      <c r="EDZ6" s="244"/>
      <c r="EEA6" s="244"/>
      <c r="EEB6" s="244"/>
      <c r="EEC6" s="244"/>
      <c r="EED6" s="244"/>
      <c r="EEE6" s="244"/>
      <c r="EEF6" s="244"/>
      <c r="EEG6" s="244"/>
      <c r="EEH6" s="244"/>
      <c r="EEI6" s="244"/>
      <c r="EEJ6" s="244"/>
      <c r="EEK6" s="244"/>
      <c r="EEL6" s="244"/>
      <c r="EEM6" s="244"/>
      <c r="EEN6" s="244"/>
      <c r="EEO6" s="244"/>
      <c r="EEP6" s="244"/>
      <c r="EEQ6" s="244"/>
      <c r="EER6" s="244"/>
      <c r="EES6" s="244"/>
      <c r="EET6" s="244"/>
      <c r="EEU6" s="244"/>
      <c r="EEV6" s="244"/>
      <c r="EEW6" s="244"/>
      <c r="EEX6" s="244"/>
      <c r="EEY6" s="244"/>
      <c r="EEZ6" s="244"/>
      <c r="EFA6" s="244"/>
      <c r="EFB6" s="244"/>
      <c r="EFC6" s="244"/>
      <c r="EFD6" s="244"/>
      <c r="EFE6" s="244"/>
      <c r="EFF6" s="244"/>
      <c r="EFG6" s="244"/>
      <c r="EFH6" s="244"/>
      <c r="EFI6" s="244"/>
      <c r="EFJ6" s="244"/>
      <c r="EFK6" s="244"/>
      <c r="EFL6" s="244"/>
      <c r="EFM6" s="244"/>
      <c r="EFN6" s="244"/>
      <c r="EFO6" s="244"/>
      <c r="EFP6" s="244"/>
      <c r="EFQ6" s="244"/>
      <c r="EFR6" s="244"/>
      <c r="EFS6" s="244"/>
      <c r="EFT6" s="244"/>
      <c r="EFU6" s="244"/>
      <c r="EFV6" s="244"/>
      <c r="EFW6" s="244"/>
      <c r="EFX6" s="244"/>
      <c r="EFY6" s="244"/>
      <c r="EFZ6" s="244"/>
      <c r="EGA6" s="244"/>
      <c r="EGB6" s="244"/>
      <c r="EGC6" s="244"/>
      <c r="EGD6" s="244"/>
      <c r="EGE6" s="244"/>
      <c r="EGF6" s="244"/>
      <c r="EGG6" s="244"/>
      <c r="EGH6" s="244"/>
      <c r="EGI6" s="244"/>
      <c r="EGJ6" s="244"/>
      <c r="EGK6" s="244"/>
      <c r="EGL6" s="244"/>
      <c r="EGM6" s="244"/>
      <c r="EGN6" s="244"/>
      <c r="EGO6" s="244"/>
      <c r="EGP6" s="244"/>
      <c r="EGQ6" s="244"/>
      <c r="EGR6" s="244"/>
      <c r="EGS6" s="244"/>
      <c r="EGT6" s="244"/>
      <c r="EGU6" s="244"/>
      <c r="EGV6" s="244"/>
      <c r="EGW6" s="244"/>
      <c r="EGX6" s="244"/>
      <c r="EGY6" s="244"/>
      <c r="EGZ6" s="244"/>
      <c r="EHA6" s="244"/>
      <c r="EHB6" s="244"/>
      <c r="EHC6" s="244"/>
      <c r="EHD6" s="244"/>
      <c r="EHE6" s="244"/>
      <c r="EHF6" s="244"/>
      <c r="EHG6" s="244"/>
      <c r="EHH6" s="244"/>
      <c r="EHI6" s="244"/>
      <c r="EHJ6" s="244"/>
      <c r="EHK6" s="244"/>
      <c r="EHL6" s="244"/>
      <c r="EHM6" s="244"/>
      <c r="EHN6" s="244"/>
      <c r="EHO6" s="244"/>
      <c r="EHP6" s="244"/>
      <c r="EHQ6" s="244"/>
      <c r="EHR6" s="244"/>
      <c r="EHS6" s="244"/>
      <c r="EHT6" s="244"/>
      <c r="EHU6" s="244"/>
      <c r="EHV6" s="244"/>
      <c r="EHW6" s="244"/>
      <c r="EHX6" s="244"/>
      <c r="EHY6" s="244"/>
      <c r="EHZ6" s="244"/>
      <c r="EIA6" s="244"/>
      <c r="EIB6" s="244"/>
      <c r="EIC6" s="244"/>
      <c r="EID6" s="244"/>
      <c r="EIE6" s="244"/>
      <c r="EIF6" s="244"/>
      <c r="EIG6" s="244"/>
      <c r="EIH6" s="244"/>
      <c r="EII6" s="244"/>
      <c r="EIJ6" s="244"/>
      <c r="EIK6" s="244"/>
      <c r="EIL6" s="244"/>
      <c r="EIM6" s="244"/>
      <c r="EIN6" s="244"/>
      <c r="EIO6" s="244"/>
      <c r="EIP6" s="244"/>
      <c r="EIQ6" s="244"/>
      <c r="EIR6" s="244"/>
      <c r="EIS6" s="244"/>
      <c r="EIT6" s="244"/>
      <c r="EIU6" s="244"/>
      <c r="EIV6" s="244"/>
      <c r="EIW6" s="244"/>
      <c r="EIX6" s="244"/>
      <c r="EIY6" s="244"/>
      <c r="EIZ6" s="244"/>
      <c r="EJA6" s="244"/>
      <c r="EJB6" s="244"/>
      <c r="EJC6" s="244"/>
      <c r="EJD6" s="244"/>
      <c r="EJE6" s="244"/>
      <c r="EJF6" s="244"/>
      <c r="EJG6" s="244"/>
      <c r="EJH6" s="244"/>
      <c r="EJI6" s="244"/>
      <c r="EJJ6" s="244"/>
      <c r="EJK6" s="244"/>
      <c r="EJL6" s="244"/>
      <c r="EJM6" s="244"/>
      <c r="EJN6" s="244"/>
      <c r="EJO6" s="244"/>
      <c r="EJP6" s="244"/>
      <c r="EJQ6" s="244"/>
      <c r="EJR6" s="244"/>
      <c r="EJS6" s="244"/>
      <c r="EJT6" s="244"/>
      <c r="EJU6" s="244"/>
      <c r="EJV6" s="244"/>
      <c r="EJW6" s="244"/>
      <c r="EJX6" s="244"/>
      <c r="EJY6" s="244"/>
      <c r="EJZ6" s="244"/>
      <c r="EKA6" s="244"/>
      <c r="EKB6" s="244"/>
      <c r="EKC6" s="244"/>
      <c r="EKD6" s="244"/>
      <c r="EKE6" s="244"/>
      <c r="EKF6" s="244"/>
      <c r="EKG6" s="244"/>
      <c r="EKH6" s="244"/>
      <c r="EKI6" s="244"/>
      <c r="EKJ6" s="244"/>
      <c r="EKK6" s="244"/>
      <c r="EKL6" s="244"/>
      <c r="EKM6" s="244"/>
      <c r="EKN6" s="244"/>
      <c r="EKO6" s="244"/>
      <c r="EKP6" s="244"/>
      <c r="EKQ6" s="244"/>
      <c r="EKR6" s="244"/>
      <c r="EKS6" s="244"/>
      <c r="EKT6" s="244"/>
      <c r="EKU6" s="244"/>
      <c r="EKV6" s="244"/>
      <c r="EKW6" s="244"/>
      <c r="EKX6" s="244"/>
      <c r="EKY6" s="244"/>
      <c r="EKZ6" s="244"/>
      <c r="ELA6" s="244"/>
      <c r="ELB6" s="244"/>
      <c r="ELC6" s="244"/>
      <c r="ELD6" s="244"/>
      <c r="ELE6" s="244"/>
      <c r="ELF6" s="244"/>
      <c r="ELG6" s="244"/>
      <c r="ELH6" s="244"/>
      <c r="ELI6" s="244"/>
      <c r="ELJ6" s="244"/>
      <c r="ELK6" s="244"/>
      <c r="ELL6" s="244"/>
      <c r="ELM6" s="244"/>
      <c r="ELN6" s="244"/>
      <c r="ELO6" s="244"/>
      <c r="ELP6" s="244"/>
      <c r="ELQ6" s="244"/>
      <c r="ELR6" s="244"/>
      <c r="ELS6" s="244"/>
      <c r="ELT6" s="244"/>
      <c r="ELU6" s="244"/>
      <c r="ELV6" s="244"/>
      <c r="ELW6" s="244"/>
      <c r="ELX6" s="244"/>
      <c r="ELY6" s="244"/>
      <c r="ELZ6" s="244"/>
      <c r="EMA6" s="244"/>
      <c r="EMB6" s="244"/>
      <c r="EMC6" s="244"/>
      <c r="EMD6" s="244"/>
      <c r="EME6" s="244"/>
      <c r="EMF6" s="244"/>
      <c r="EMG6" s="244"/>
      <c r="EMH6" s="244"/>
      <c r="EMI6" s="244"/>
      <c r="EMJ6" s="244"/>
      <c r="EMK6" s="244"/>
      <c r="EML6" s="244"/>
      <c r="EMM6" s="244"/>
      <c r="EMN6" s="244"/>
      <c r="EMO6" s="244"/>
      <c r="EMP6" s="244"/>
      <c r="EMQ6" s="244"/>
      <c r="EMR6" s="244"/>
      <c r="EMS6" s="244"/>
      <c r="EMT6" s="244"/>
      <c r="EMU6" s="244"/>
      <c r="EMV6" s="244"/>
      <c r="EMW6" s="244"/>
      <c r="EMX6" s="244"/>
      <c r="EMY6" s="244"/>
      <c r="EMZ6" s="244"/>
      <c r="ENA6" s="244"/>
      <c r="ENB6" s="244"/>
      <c r="ENC6" s="244"/>
      <c r="END6" s="244"/>
      <c r="ENE6" s="244"/>
      <c r="ENF6" s="244"/>
      <c r="ENG6" s="244"/>
      <c r="ENH6" s="244"/>
      <c r="ENI6" s="244"/>
      <c r="ENJ6" s="244"/>
      <c r="ENK6" s="244"/>
      <c r="ENL6" s="244"/>
      <c r="ENM6" s="244"/>
      <c r="ENN6" s="244"/>
      <c r="ENO6" s="244"/>
      <c r="ENP6" s="244"/>
      <c r="ENQ6" s="244"/>
      <c r="ENR6" s="244"/>
      <c r="ENS6" s="244"/>
      <c r="ENT6" s="244"/>
      <c r="ENU6" s="244"/>
      <c r="ENV6" s="244"/>
      <c r="ENW6" s="244"/>
      <c r="ENX6" s="244"/>
      <c r="ENY6" s="244"/>
      <c r="ENZ6" s="244"/>
      <c r="EOA6" s="244"/>
      <c r="EOB6" s="244"/>
      <c r="EOC6" s="244"/>
      <c r="EOD6" s="244"/>
      <c r="EOE6" s="244"/>
      <c r="EOF6" s="244"/>
      <c r="EOG6" s="244"/>
      <c r="EOH6" s="244"/>
      <c r="EOI6" s="244"/>
      <c r="EOJ6" s="244"/>
      <c r="EOK6" s="244"/>
      <c r="EOL6" s="244"/>
      <c r="EOM6" s="244"/>
      <c r="EON6" s="244"/>
      <c r="EOO6" s="244"/>
      <c r="EOP6" s="244"/>
      <c r="EOQ6" s="244"/>
      <c r="EOR6" s="244"/>
      <c r="EOS6" s="244"/>
      <c r="EOT6" s="244"/>
      <c r="EOU6" s="244"/>
      <c r="EOV6" s="244"/>
      <c r="EOW6" s="244"/>
      <c r="EOX6" s="244"/>
      <c r="EOY6" s="244"/>
      <c r="EOZ6" s="244"/>
      <c r="EPA6" s="244"/>
      <c r="EPB6" s="244"/>
      <c r="EPC6" s="244"/>
      <c r="EPD6" s="244"/>
      <c r="EPE6" s="244"/>
      <c r="EPF6" s="244"/>
      <c r="EPG6" s="244"/>
      <c r="EPH6" s="244"/>
      <c r="EPI6" s="244"/>
      <c r="EPJ6" s="244"/>
      <c r="EPK6" s="244"/>
      <c r="EPL6" s="244"/>
      <c r="EPM6" s="244"/>
      <c r="EPN6" s="244"/>
      <c r="EPO6" s="244"/>
      <c r="EPP6" s="244"/>
      <c r="EPQ6" s="244"/>
      <c r="EPR6" s="244"/>
      <c r="EPS6" s="244"/>
      <c r="EPT6" s="244"/>
      <c r="EPU6" s="244"/>
      <c r="EPV6" s="244"/>
      <c r="EPW6" s="244"/>
      <c r="EPX6" s="244"/>
      <c r="EPY6" s="244"/>
      <c r="EPZ6" s="244"/>
      <c r="EQA6" s="244"/>
      <c r="EQB6" s="244"/>
      <c r="EQC6" s="244"/>
      <c r="EQD6" s="244"/>
      <c r="EQE6" s="244"/>
      <c r="EQF6" s="244"/>
      <c r="EQG6" s="244"/>
      <c r="EQH6" s="244"/>
      <c r="EQI6" s="244"/>
      <c r="EQJ6" s="244"/>
      <c r="EQK6" s="244"/>
      <c r="EQL6" s="244"/>
      <c r="EQM6" s="244"/>
      <c r="EQN6" s="244"/>
      <c r="EQO6" s="244"/>
      <c r="EQP6" s="244"/>
      <c r="EQQ6" s="244"/>
      <c r="EQR6" s="244"/>
      <c r="EQS6" s="244"/>
      <c r="EQT6" s="244"/>
      <c r="EQU6" s="244"/>
      <c r="EQV6" s="244"/>
      <c r="EQW6" s="244"/>
      <c r="EQX6" s="244"/>
      <c r="EQY6" s="244"/>
      <c r="EQZ6" s="244"/>
      <c r="ERA6" s="244"/>
      <c r="ERB6" s="244"/>
      <c r="ERC6" s="244"/>
      <c r="ERD6" s="244"/>
      <c r="ERE6" s="244"/>
      <c r="ERF6" s="244"/>
      <c r="ERG6" s="244"/>
      <c r="ERH6" s="244"/>
      <c r="ERI6" s="244"/>
      <c r="ERJ6" s="244"/>
      <c r="ERK6" s="244"/>
      <c r="ERL6" s="244"/>
      <c r="ERM6" s="244"/>
      <c r="ERN6" s="244"/>
      <c r="ERO6" s="244"/>
      <c r="ERP6" s="244"/>
      <c r="ERQ6" s="244"/>
      <c r="ERR6" s="244"/>
      <c r="ERS6" s="244"/>
      <c r="ERT6" s="244"/>
      <c r="ERU6" s="244"/>
      <c r="ERV6" s="244"/>
      <c r="ERW6" s="244"/>
      <c r="ERX6" s="244"/>
      <c r="ERY6" s="244"/>
      <c r="ERZ6" s="244"/>
      <c r="ESA6" s="244"/>
      <c r="ESB6" s="244"/>
      <c r="ESC6" s="244"/>
      <c r="ESD6" s="244"/>
      <c r="ESE6" s="244"/>
      <c r="ESF6" s="244"/>
      <c r="ESG6" s="244"/>
      <c r="ESH6" s="244"/>
      <c r="ESI6" s="244"/>
      <c r="ESJ6" s="244"/>
      <c r="ESK6" s="244"/>
      <c r="ESL6" s="244"/>
      <c r="ESM6" s="244"/>
      <c r="ESN6" s="244"/>
      <c r="ESO6" s="244"/>
      <c r="ESP6" s="244"/>
      <c r="ESQ6" s="244"/>
      <c r="ESR6" s="244"/>
      <c r="ESS6" s="244"/>
      <c r="EST6" s="244"/>
      <c r="ESU6" s="244"/>
      <c r="ESV6" s="244"/>
      <c r="ESW6" s="244"/>
      <c r="ESX6" s="244"/>
      <c r="ESY6" s="244"/>
      <c r="ESZ6" s="244"/>
      <c r="ETA6" s="244"/>
      <c r="ETB6" s="244"/>
      <c r="ETC6" s="244"/>
      <c r="ETD6" s="244"/>
      <c r="ETE6" s="244"/>
      <c r="ETF6" s="244"/>
      <c r="ETG6" s="244"/>
      <c r="ETH6" s="244"/>
      <c r="ETI6" s="244"/>
      <c r="ETJ6" s="244"/>
      <c r="ETK6" s="244"/>
      <c r="ETL6" s="244"/>
      <c r="ETM6" s="244"/>
      <c r="ETN6" s="244"/>
      <c r="ETO6" s="244"/>
      <c r="ETP6" s="244"/>
      <c r="ETQ6" s="244"/>
      <c r="ETR6" s="244"/>
      <c r="ETS6" s="244"/>
      <c r="ETT6" s="244"/>
      <c r="ETU6" s="244"/>
      <c r="ETV6" s="244"/>
      <c r="ETW6" s="244"/>
      <c r="ETX6" s="244"/>
      <c r="ETY6" s="244"/>
      <c r="ETZ6" s="244"/>
      <c r="EUA6" s="244"/>
      <c r="EUB6" s="244"/>
      <c r="EUC6" s="244"/>
      <c r="EUD6" s="244"/>
      <c r="EUE6" s="244"/>
      <c r="EUF6" s="244"/>
      <c r="EUG6" s="244"/>
      <c r="EUH6" s="244"/>
      <c r="EUI6" s="244"/>
      <c r="EUJ6" s="244"/>
      <c r="EUK6" s="244"/>
      <c r="EUL6" s="244"/>
      <c r="EUM6" s="244"/>
      <c r="EUN6" s="244"/>
      <c r="EUO6" s="244"/>
      <c r="EUP6" s="244"/>
      <c r="EUQ6" s="244"/>
      <c r="EUR6" s="244"/>
      <c r="EUS6" s="244"/>
      <c r="EUT6" s="244"/>
      <c r="EUU6" s="244"/>
      <c r="EUV6" s="244"/>
      <c r="EUW6" s="244"/>
      <c r="EUX6" s="244"/>
      <c r="EUY6" s="244"/>
      <c r="EUZ6" s="244"/>
      <c r="EVA6" s="244"/>
      <c r="EVB6" s="244"/>
      <c r="EVC6" s="244"/>
      <c r="EVD6" s="244"/>
      <c r="EVE6" s="244"/>
      <c r="EVF6" s="244"/>
      <c r="EVG6" s="244"/>
      <c r="EVH6" s="244"/>
      <c r="EVI6" s="244"/>
      <c r="EVJ6" s="244"/>
      <c r="EVK6" s="244"/>
      <c r="EVL6" s="244"/>
      <c r="EVM6" s="244"/>
      <c r="EVN6" s="244"/>
      <c r="EVO6" s="244"/>
      <c r="EVP6" s="244"/>
      <c r="EVQ6" s="244"/>
      <c r="EVR6" s="244"/>
      <c r="EVS6" s="244"/>
      <c r="EVT6" s="244"/>
      <c r="EVU6" s="244"/>
      <c r="EVV6" s="244"/>
      <c r="EVW6" s="244"/>
      <c r="EVX6" s="244"/>
      <c r="EVY6" s="244"/>
      <c r="EVZ6" s="244"/>
      <c r="EWA6" s="244"/>
      <c r="EWB6" s="244"/>
      <c r="EWC6" s="244"/>
      <c r="EWD6" s="244"/>
      <c r="EWE6" s="244"/>
      <c r="EWF6" s="244"/>
      <c r="EWG6" s="244"/>
      <c r="EWH6" s="244"/>
      <c r="EWI6" s="244"/>
      <c r="EWJ6" s="244"/>
      <c r="EWK6" s="244"/>
      <c r="EWL6" s="244"/>
      <c r="EWM6" s="244"/>
      <c r="EWN6" s="244"/>
      <c r="EWO6" s="244"/>
      <c r="EWP6" s="244"/>
      <c r="EWQ6" s="244"/>
      <c r="EWR6" s="244"/>
      <c r="EWS6" s="244"/>
      <c r="EWT6" s="244"/>
      <c r="EWU6" s="244"/>
      <c r="EWV6" s="244"/>
      <c r="EWW6" s="244"/>
      <c r="EWX6" s="244"/>
      <c r="EWY6" s="244"/>
      <c r="EWZ6" s="244"/>
      <c r="EXA6" s="244"/>
      <c r="EXB6" s="244"/>
      <c r="EXC6" s="244"/>
      <c r="EXD6" s="244"/>
      <c r="EXE6" s="244"/>
      <c r="EXF6" s="244"/>
      <c r="EXG6" s="244"/>
      <c r="EXH6" s="244"/>
      <c r="EXI6" s="244"/>
      <c r="EXJ6" s="244"/>
      <c r="EXK6" s="244"/>
      <c r="EXL6" s="244"/>
      <c r="EXM6" s="244"/>
      <c r="EXN6" s="244"/>
      <c r="EXO6" s="244"/>
      <c r="EXP6" s="244"/>
      <c r="EXQ6" s="244"/>
      <c r="EXR6" s="244"/>
      <c r="EXS6" s="244"/>
      <c r="EXT6" s="244"/>
      <c r="EXU6" s="244"/>
      <c r="EXV6" s="244"/>
      <c r="EXW6" s="244"/>
      <c r="EXX6" s="244"/>
      <c r="EXY6" s="244"/>
      <c r="EXZ6" s="244"/>
      <c r="EYA6" s="244"/>
      <c r="EYB6" s="244"/>
      <c r="EYC6" s="244"/>
      <c r="EYD6" s="244"/>
      <c r="EYE6" s="244"/>
      <c r="EYF6" s="244"/>
      <c r="EYG6" s="244"/>
      <c r="EYH6" s="244"/>
      <c r="EYI6" s="244"/>
      <c r="EYJ6" s="244"/>
      <c r="EYK6" s="244"/>
      <c r="EYL6" s="244"/>
      <c r="EYM6" s="244"/>
      <c r="EYN6" s="244"/>
      <c r="EYO6" s="244"/>
      <c r="EYP6" s="244"/>
      <c r="EYQ6" s="244"/>
      <c r="EYR6" s="244"/>
      <c r="EYS6" s="244"/>
      <c r="EYT6" s="244"/>
      <c r="EYU6" s="244"/>
      <c r="EYV6" s="244"/>
      <c r="EYW6" s="244"/>
      <c r="EYX6" s="244"/>
      <c r="EYY6" s="244"/>
      <c r="EYZ6" s="244"/>
      <c r="EZA6" s="244"/>
      <c r="EZB6" s="244"/>
      <c r="EZC6" s="244"/>
      <c r="EZD6" s="244"/>
      <c r="EZE6" s="244"/>
      <c r="EZF6" s="244"/>
      <c r="EZG6" s="244"/>
      <c r="EZH6" s="244"/>
      <c r="EZI6" s="244"/>
      <c r="EZJ6" s="244"/>
      <c r="EZK6" s="244"/>
      <c r="EZL6" s="244"/>
      <c r="EZM6" s="244"/>
      <c r="EZN6" s="244"/>
      <c r="EZO6" s="244"/>
      <c r="EZP6" s="244"/>
      <c r="EZQ6" s="244"/>
      <c r="EZR6" s="244"/>
      <c r="EZS6" s="244"/>
      <c r="EZT6" s="244"/>
      <c r="EZU6" s="244"/>
      <c r="EZV6" s="244"/>
      <c r="EZW6" s="244"/>
      <c r="EZX6" s="244"/>
      <c r="EZY6" s="244"/>
      <c r="EZZ6" s="244"/>
      <c r="FAA6" s="244"/>
      <c r="FAB6" s="244"/>
      <c r="FAC6" s="244"/>
      <c r="FAD6" s="244"/>
      <c r="FAE6" s="244"/>
      <c r="FAF6" s="244"/>
      <c r="FAG6" s="244"/>
      <c r="FAH6" s="244"/>
      <c r="FAI6" s="244"/>
      <c r="FAJ6" s="244"/>
      <c r="FAK6" s="244"/>
      <c r="FAL6" s="244"/>
      <c r="FAM6" s="244"/>
      <c r="FAN6" s="244"/>
      <c r="FAO6" s="244"/>
      <c r="FAP6" s="244"/>
      <c r="FAQ6" s="244"/>
      <c r="FAR6" s="244"/>
      <c r="FAS6" s="244"/>
      <c r="FAT6" s="244"/>
      <c r="FAU6" s="244"/>
      <c r="FAV6" s="244"/>
      <c r="FAW6" s="244"/>
      <c r="FAX6" s="244"/>
      <c r="FAY6" s="244"/>
      <c r="FAZ6" s="244"/>
      <c r="FBA6" s="244"/>
      <c r="FBB6" s="244"/>
      <c r="FBC6" s="244"/>
      <c r="FBD6" s="244"/>
      <c r="FBE6" s="244"/>
      <c r="FBF6" s="244"/>
      <c r="FBG6" s="244"/>
      <c r="FBH6" s="244"/>
      <c r="FBI6" s="244"/>
      <c r="FBJ6" s="244"/>
      <c r="FBK6" s="244"/>
      <c r="FBL6" s="244"/>
      <c r="FBM6" s="244"/>
      <c r="FBN6" s="244"/>
      <c r="FBO6" s="244"/>
      <c r="FBP6" s="244"/>
      <c r="FBQ6" s="244"/>
      <c r="FBR6" s="244"/>
      <c r="FBS6" s="244"/>
      <c r="FBT6" s="244"/>
      <c r="FBU6" s="244"/>
      <c r="FBV6" s="244"/>
      <c r="FBW6" s="244"/>
      <c r="FBX6" s="244"/>
      <c r="FBY6" s="244"/>
      <c r="FBZ6" s="244"/>
      <c r="FCA6" s="244"/>
      <c r="FCB6" s="244"/>
      <c r="FCC6" s="244"/>
      <c r="FCD6" s="244"/>
      <c r="FCE6" s="244"/>
      <c r="FCF6" s="244"/>
      <c r="FCG6" s="244"/>
      <c r="FCH6" s="244"/>
      <c r="FCI6" s="244"/>
      <c r="FCJ6" s="244"/>
      <c r="FCK6" s="244"/>
      <c r="FCL6" s="244"/>
      <c r="FCM6" s="244"/>
      <c r="FCN6" s="244"/>
      <c r="FCO6" s="244"/>
      <c r="FCP6" s="244"/>
      <c r="FCQ6" s="244"/>
      <c r="FCR6" s="244"/>
      <c r="FCS6" s="244"/>
      <c r="FCT6" s="244"/>
      <c r="FCU6" s="244"/>
      <c r="FCV6" s="244"/>
      <c r="FCW6" s="244"/>
      <c r="FCX6" s="244"/>
      <c r="FCY6" s="244"/>
      <c r="FCZ6" s="244"/>
      <c r="FDA6" s="244"/>
      <c r="FDB6" s="244"/>
      <c r="FDC6" s="244"/>
      <c r="FDD6" s="244"/>
      <c r="FDE6" s="244"/>
      <c r="FDF6" s="244"/>
      <c r="FDG6" s="244"/>
      <c r="FDH6" s="244"/>
      <c r="FDI6" s="244"/>
      <c r="FDJ6" s="244"/>
      <c r="FDK6" s="244"/>
      <c r="FDL6" s="244"/>
      <c r="FDM6" s="244"/>
      <c r="FDN6" s="244"/>
      <c r="FDO6" s="244"/>
      <c r="FDP6" s="244"/>
      <c r="FDQ6" s="244"/>
      <c r="FDR6" s="244"/>
      <c r="FDS6" s="244"/>
      <c r="FDT6" s="244"/>
      <c r="FDU6" s="244"/>
      <c r="FDV6" s="244"/>
      <c r="FDW6" s="244"/>
      <c r="FDX6" s="244"/>
      <c r="FDY6" s="244"/>
      <c r="FDZ6" s="244"/>
      <c r="FEA6" s="244"/>
      <c r="FEB6" s="244"/>
      <c r="FEC6" s="244"/>
      <c r="FED6" s="244"/>
      <c r="FEE6" s="244"/>
      <c r="FEF6" s="244"/>
      <c r="FEG6" s="244"/>
      <c r="FEH6" s="244"/>
      <c r="FEI6" s="244"/>
      <c r="FEJ6" s="244"/>
      <c r="FEK6" s="244"/>
      <c r="FEL6" s="244"/>
      <c r="FEM6" s="244"/>
      <c r="FEN6" s="244"/>
      <c r="FEO6" s="244"/>
      <c r="FEP6" s="244"/>
      <c r="FEQ6" s="244"/>
      <c r="FER6" s="244"/>
      <c r="FES6" s="244"/>
      <c r="FET6" s="244"/>
      <c r="FEU6" s="244"/>
      <c r="FEV6" s="244"/>
      <c r="FEW6" s="244"/>
      <c r="FEX6" s="244"/>
      <c r="FEY6" s="244"/>
      <c r="FEZ6" s="244"/>
      <c r="FFA6" s="244"/>
      <c r="FFB6" s="244"/>
      <c r="FFC6" s="244"/>
      <c r="FFD6" s="244"/>
      <c r="FFE6" s="244"/>
      <c r="FFF6" s="244"/>
      <c r="FFG6" s="244"/>
      <c r="FFH6" s="244"/>
      <c r="FFI6" s="244"/>
      <c r="FFJ6" s="244"/>
      <c r="FFK6" s="244"/>
      <c r="FFL6" s="244"/>
      <c r="FFM6" s="244"/>
      <c r="FFN6" s="244"/>
      <c r="FFO6" s="244"/>
      <c r="FFP6" s="244"/>
      <c r="FFQ6" s="244"/>
      <c r="FFR6" s="244"/>
      <c r="FFS6" s="244"/>
      <c r="FFT6" s="244"/>
      <c r="FFU6" s="244"/>
      <c r="FFV6" s="244"/>
      <c r="FFW6" s="244"/>
      <c r="FFX6" s="244"/>
      <c r="FFY6" s="244"/>
      <c r="FFZ6" s="244"/>
      <c r="FGA6" s="244"/>
      <c r="FGB6" s="244"/>
      <c r="FGC6" s="244"/>
      <c r="FGD6" s="244"/>
      <c r="FGE6" s="244"/>
      <c r="FGF6" s="244"/>
      <c r="FGG6" s="244"/>
      <c r="FGH6" s="244"/>
      <c r="FGI6" s="244"/>
      <c r="FGJ6" s="244"/>
      <c r="FGK6" s="244"/>
      <c r="FGL6" s="244"/>
      <c r="FGM6" s="244"/>
      <c r="FGN6" s="244"/>
      <c r="FGO6" s="244"/>
      <c r="FGP6" s="244"/>
      <c r="FGQ6" s="244"/>
      <c r="FGR6" s="244"/>
      <c r="FGS6" s="244"/>
      <c r="FGT6" s="244"/>
      <c r="FGU6" s="244"/>
      <c r="FGV6" s="244"/>
      <c r="FGW6" s="244"/>
      <c r="FGX6" s="244"/>
      <c r="FGY6" s="244"/>
      <c r="FGZ6" s="244"/>
      <c r="FHA6" s="244"/>
      <c r="FHB6" s="244"/>
      <c r="FHC6" s="244"/>
      <c r="FHD6" s="244"/>
      <c r="FHE6" s="244"/>
      <c r="FHF6" s="244"/>
      <c r="FHG6" s="244"/>
      <c r="FHH6" s="244"/>
      <c r="FHI6" s="244"/>
      <c r="FHJ6" s="244"/>
      <c r="FHK6" s="244"/>
      <c r="FHL6" s="244"/>
      <c r="FHM6" s="244"/>
      <c r="FHN6" s="244"/>
      <c r="FHO6" s="244"/>
      <c r="FHP6" s="244"/>
      <c r="FHQ6" s="244"/>
      <c r="FHR6" s="244"/>
      <c r="FHS6" s="244"/>
      <c r="FHT6" s="244"/>
      <c r="FHU6" s="244"/>
      <c r="FHV6" s="244"/>
      <c r="FHW6" s="244"/>
      <c r="FHX6" s="244"/>
      <c r="FHY6" s="244"/>
      <c r="FHZ6" s="244"/>
      <c r="FIA6" s="244"/>
      <c r="FIB6" s="244"/>
      <c r="FIC6" s="244"/>
      <c r="FID6" s="244"/>
      <c r="FIE6" s="244"/>
      <c r="FIF6" s="244"/>
      <c r="FIG6" s="244"/>
      <c r="FIH6" s="244"/>
      <c r="FII6" s="244"/>
      <c r="FIJ6" s="244"/>
      <c r="FIK6" s="244"/>
      <c r="FIL6" s="244"/>
      <c r="FIM6" s="244"/>
      <c r="FIN6" s="244"/>
      <c r="FIO6" s="244"/>
      <c r="FIP6" s="244"/>
      <c r="FIQ6" s="244"/>
      <c r="FIR6" s="244"/>
      <c r="FIS6" s="244"/>
      <c r="FIT6" s="244"/>
      <c r="FIU6" s="244"/>
      <c r="FIV6" s="244"/>
      <c r="FIW6" s="244"/>
      <c r="FIX6" s="244"/>
      <c r="FIY6" s="244"/>
      <c r="FIZ6" s="244"/>
      <c r="FJA6" s="244"/>
      <c r="FJB6" s="244"/>
      <c r="FJC6" s="244"/>
      <c r="FJD6" s="244"/>
      <c r="FJE6" s="244"/>
      <c r="FJF6" s="244"/>
      <c r="FJG6" s="244"/>
      <c r="FJH6" s="244"/>
      <c r="FJI6" s="244"/>
      <c r="FJJ6" s="244"/>
      <c r="FJK6" s="244"/>
      <c r="FJL6" s="244"/>
      <c r="FJM6" s="244"/>
      <c r="FJN6" s="244"/>
      <c r="FJO6" s="244"/>
      <c r="FJP6" s="244"/>
      <c r="FJQ6" s="244"/>
      <c r="FJR6" s="244"/>
      <c r="FJS6" s="244"/>
      <c r="FJT6" s="244"/>
      <c r="FJU6" s="244"/>
      <c r="FJV6" s="244"/>
      <c r="FJW6" s="244"/>
      <c r="FJX6" s="244"/>
      <c r="FJY6" s="244"/>
      <c r="FJZ6" s="244"/>
      <c r="FKA6" s="244"/>
      <c r="FKB6" s="244"/>
      <c r="FKC6" s="244"/>
      <c r="FKD6" s="244"/>
      <c r="FKE6" s="244"/>
      <c r="FKF6" s="244"/>
      <c r="FKG6" s="244"/>
      <c r="FKH6" s="244"/>
      <c r="FKI6" s="244"/>
      <c r="FKJ6" s="244"/>
      <c r="FKK6" s="244"/>
      <c r="FKL6" s="244"/>
      <c r="FKM6" s="244"/>
      <c r="FKN6" s="244"/>
      <c r="FKO6" s="244"/>
      <c r="FKP6" s="244"/>
      <c r="FKQ6" s="244"/>
      <c r="FKR6" s="244"/>
      <c r="FKS6" s="244"/>
      <c r="FKT6" s="244"/>
      <c r="FKU6" s="244"/>
      <c r="FKV6" s="244"/>
      <c r="FKW6" s="244"/>
      <c r="FKX6" s="244"/>
      <c r="FKY6" s="244"/>
      <c r="FKZ6" s="244"/>
      <c r="FLA6" s="244"/>
      <c r="FLB6" s="244"/>
      <c r="FLC6" s="244"/>
      <c r="FLD6" s="244"/>
      <c r="FLE6" s="244"/>
      <c r="FLF6" s="244"/>
      <c r="FLG6" s="244"/>
      <c r="FLH6" s="244"/>
      <c r="FLI6" s="244"/>
      <c r="FLJ6" s="244"/>
      <c r="FLK6" s="244"/>
      <c r="FLL6" s="244"/>
      <c r="FLM6" s="244"/>
      <c r="FLN6" s="244"/>
      <c r="FLO6" s="244"/>
      <c r="FLP6" s="244"/>
      <c r="FLQ6" s="244"/>
      <c r="FLR6" s="244"/>
      <c r="FLS6" s="244"/>
      <c r="FLT6" s="244"/>
      <c r="FLU6" s="244"/>
      <c r="FLV6" s="244"/>
      <c r="FLW6" s="244"/>
      <c r="FLX6" s="244"/>
      <c r="FLY6" s="244"/>
      <c r="FLZ6" s="244"/>
      <c r="FMA6" s="244"/>
      <c r="FMB6" s="244"/>
      <c r="FMC6" s="244"/>
      <c r="FMD6" s="244"/>
      <c r="FME6" s="244"/>
      <c r="FMF6" s="244"/>
      <c r="FMG6" s="244"/>
      <c r="FMH6" s="244"/>
      <c r="FMI6" s="244"/>
      <c r="FMJ6" s="244"/>
      <c r="FMK6" s="244"/>
      <c r="FML6" s="244"/>
      <c r="FMM6" s="244"/>
      <c r="FMN6" s="244"/>
      <c r="FMO6" s="244"/>
      <c r="FMP6" s="244"/>
      <c r="FMQ6" s="244"/>
      <c r="FMR6" s="244"/>
      <c r="FMS6" s="244"/>
      <c r="FMT6" s="244"/>
      <c r="FMU6" s="244"/>
      <c r="FMV6" s="244"/>
      <c r="FMW6" s="244"/>
      <c r="FMX6" s="244"/>
      <c r="FMY6" s="244"/>
      <c r="FMZ6" s="244"/>
      <c r="FNA6" s="244"/>
      <c r="FNB6" s="244"/>
      <c r="FNC6" s="244"/>
      <c r="FND6" s="244"/>
      <c r="FNE6" s="244"/>
      <c r="FNF6" s="244"/>
      <c r="FNG6" s="244"/>
      <c r="FNH6" s="244"/>
      <c r="FNI6" s="244"/>
      <c r="FNJ6" s="244"/>
      <c r="FNK6" s="244"/>
      <c r="FNL6" s="244"/>
      <c r="FNM6" s="244"/>
      <c r="FNN6" s="244"/>
      <c r="FNO6" s="244"/>
      <c r="FNP6" s="244"/>
      <c r="FNQ6" s="244"/>
      <c r="FNR6" s="244"/>
      <c r="FNS6" s="244"/>
      <c r="FNT6" s="244"/>
      <c r="FNU6" s="244"/>
      <c r="FNV6" s="244"/>
      <c r="FNW6" s="244"/>
      <c r="FNX6" s="244"/>
      <c r="FNY6" s="244"/>
      <c r="FNZ6" s="244"/>
      <c r="FOA6" s="244"/>
      <c r="FOB6" s="244"/>
      <c r="FOC6" s="244"/>
      <c r="FOD6" s="244"/>
      <c r="FOE6" s="244"/>
      <c r="FOF6" s="244"/>
      <c r="FOG6" s="244"/>
      <c r="FOH6" s="244"/>
      <c r="FOI6" s="244"/>
      <c r="FOJ6" s="244"/>
      <c r="FOK6" s="244"/>
      <c r="FOL6" s="244"/>
      <c r="FOM6" s="244"/>
      <c r="FON6" s="244"/>
      <c r="FOO6" s="244"/>
      <c r="FOP6" s="244"/>
      <c r="FOQ6" s="244"/>
      <c r="FOR6" s="244"/>
      <c r="FOS6" s="244"/>
      <c r="FOT6" s="244"/>
      <c r="FOU6" s="244"/>
      <c r="FOV6" s="244"/>
      <c r="FOW6" s="244"/>
      <c r="FOX6" s="244"/>
      <c r="FOY6" s="244"/>
      <c r="FOZ6" s="244"/>
      <c r="FPA6" s="244"/>
      <c r="FPB6" s="244"/>
      <c r="FPC6" s="244"/>
      <c r="FPD6" s="244"/>
      <c r="FPE6" s="244"/>
      <c r="FPF6" s="244"/>
      <c r="FPG6" s="244"/>
      <c r="FPH6" s="244"/>
      <c r="FPI6" s="244"/>
      <c r="FPJ6" s="244"/>
      <c r="FPK6" s="244"/>
      <c r="FPL6" s="244"/>
      <c r="FPM6" s="244"/>
      <c r="FPN6" s="244"/>
      <c r="FPO6" s="244"/>
      <c r="FPP6" s="244"/>
      <c r="FPQ6" s="244"/>
      <c r="FPR6" s="244"/>
      <c r="FPS6" s="244"/>
      <c r="FPT6" s="244"/>
      <c r="FPU6" s="244"/>
      <c r="FPV6" s="244"/>
      <c r="FPW6" s="244"/>
      <c r="FPX6" s="244"/>
      <c r="FPY6" s="244"/>
      <c r="FPZ6" s="244"/>
      <c r="FQA6" s="244"/>
      <c r="FQB6" s="244"/>
      <c r="FQC6" s="244"/>
      <c r="FQD6" s="244"/>
      <c r="FQE6" s="244"/>
      <c r="FQF6" s="244"/>
      <c r="FQG6" s="244"/>
      <c r="FQH6" s="244"/>
      <c r="FQI6" s="244"/>
      <c r="FQJ6" s="244"/>
      <c r="FQK6" s="244"/>
      <c r="FQL6" s="244"/>
      <c r="FQM6" s="244"/>
      <c r="FQN6" s="244"/>
      <c r="FQO6" s="244"/>
      <c r="FQP6" s="244"/>
      <c r="FQQ6" s="244"/>
      <c r="FQR6" s="244"/>
      <c r="FQS6" s="244"/>
      <c r="FQT6" s="244"/>
      <c r="FQU6" s="244"/>
      <c r="FQV6" s="244"/>
      <c r="FQW6" s="244"/>
      <c r="FQX6" s="244"/>
      <c r="FQY6" s="244"/>
      <c r="FQZ6" s="244"/>
      <c r="FRA6" s="244"/>
      <c r="FRB6" s="244"/>
      <c r="FRC6" s="244"/>
      <c r="FRD6" s="244"/>
      <c r="FRE6" s="244"/>
      <c r="FRF6" s="244"/>
      <c r="FRG6" s="244"/>
      <c r="FRH6" s="244"/>
      <c r="FRI6" s="244"/>
      <c r="FRJ6" s="244"/>
      <c r="FRK6" s="244"/>
      <c r="FRL6" s="244"/>
      <c r="FRM6" s="244"/>
      <c r="FRN6" s="244"/>
      <c r="FRO6" s="244"/>
      <c r="FRP6" s="244"/>
      <c r="FRQ6" s="244"/>
      <c r="FRR6" s="244"/>
      <c r="FRS6" s="244"/>
      <c r="FRT6" s="244"/>
      <c r="FRU6" s="244"/>
      <c r="FRV6" s="244"/>
      <c r="FRW6" s="244"/>
      <c r="FRX6" s="244"/>
      <c r="FRY6" s="244"/>
      <c r="FRZ6" s="244"/>
      <c r="FSA6" s="244"/>
      <c r="FSB6" s="244"/>
      <c r="FSC6" s="244"/>
      <c r="FSD6" s="244"/>
      <c r="FSE6" s="244"/>
      <c r="FSF6" s="244"/>
      <c r="FSG6" s="244"/>
      <c r="FSH6" s="244"/>
      <c r="FSI6" s="244"/>
      <c r="FSJ6" s="244"/>
      <c r="FSK6" s="244"/>
      <c r="FSL6" s="244"/>
      <c r="FSM6" s="244"/>
      <c r="FSN6" s="244"/>
      <c r="FSO6" s="244"/>
      <c r="FSP6" s="244"/>
      <c r="FSQ6" s="244"/>
      <c r="FSR6" s="244"/>
      <c r="FSS6" s="244"/>
      <c r="FST6" s="244"/>
      <c r="FSU6" s="244"/>
      <c r="FSV6" s="244"/>
      <c r="FSW6" s="244"/>
      <c r="FSX6" s="244"/>
      <c r="FSY6" s="244"/>
      <c r="FSZ6" s="244"/>
      <c r="FTA6" s="244"/>
      <c r="FTB6" s="244"/>
      <c r="FTC6" s="244"/>
      <c r="FTD6" s="244"/>
      <c r="FTE6" s="244"/>
      <c r="FTF6" s="244"/>
      <c r="FTG6" s="244"/>
      <c r="FTH6" s="244"/>
      <c r="FTI6" s="244"/>
      <c r="FTJ6" s="244"/>
      <c r="FTK6" s="244"/>
      <c r="FTL6" s="244"/>
      <c r="FTM6" s="244"/>
      <c r="FTN6" s="244"/>
      <c r="FTO6" s="244"/>
      <c r="FTP6" s="244"/>
      <c r="FTQ6" s="244"/>
      <c r="FTR6" s="244"/>
      <c r="FTS6" s="244"/>
      <c r="FTT6" s="244"/>
      <c r="FTU6" s="244"/>
      <c r="FTV6" s="244"/>
      <c r="FTW6" s="244"/>
      <c r="FTX6" s="244"/>
      <c r="FTY6" s="244"/>
      <c r="FTZ6" s="244"/>
      <c r="FUA6" s="244"/>
      <c r="FUB6" s="244"/>
      <c r="FUC6" s="244"/>
      <c r="FUD6" s="244"/>
      <c r="FUE6" s="244"/>
      <c r="FUF6" s="244"/>
      <c r="FUG6" s="244"/>
      <c r="FUH6" s="244"/>
      <c r="FUI6" s="244"/>
      <c r="FUJ6" s="244"/>
      <c r="FUK6" s="244"/>
      <c r="FUL6" s="244"/>
      <c r="FUM6" s="244"/>
      <c r="FUN6" s="244"/>
      <c r="FUO6" s="244"/>
      <c r="FUP6" s="244"/>
      <c r="FUQ6" s="244"/>
      <c r="FUR6" s="244"/>
      <c r="FUS6" s="244"/>
      <c r="FUT6" s="244"/>
      <c r="FUU6" s="244"/>
      <c r="FUV6" s="244"/>
      <c r="FUW6" s="244"/>
      <c r="FUX6" s="244"/>
      <c r="FUY6" s="244"/>
      <c r="FUZ6" s="244"/>
      <c r="FVA6" s="244"/>
      <c r="FVB6" s="244"/>
      <c r="FVC6" s="244"/>
      <c r="FVD6" s="244"/>
      <c r="FVE6" s="244"/>
      <c r="FVF6" s="244"/>
      <c r="FVG6" s="244"/>
      <c r="FVH6" s="244"/>
      <c r="FVI6" s="244"/>
      <c r="FVJ6" s="244"/>
      <c r="FVK6" s="244"/>
      <c r="FVL6" s="244"/>
      <c r="FVM6" s="244"/>
      <c r="FVN6" s="244"/>
      <c r="FVO6" s="244"/>
      <c r="FVP6" s="244"/>
      <c r="FVQ6" s="244"/>
      <c r="FVR6" s="244"/>
      <c r="FVS6" s="244"/>
      <c r="FVT6" s="244"/>
      <c r="FVU6" s="244"/>
      <c r="FVV6" s="244"/>
      <c r="FVW6" s="244"/>
      <c r="FVX6" s="244"/>
      <c r="FVY6" s="244"/>
      <c r="FVZ6" s="244"/>
      <c r="FWA6" s="244"/>
      <c r="FWB6" s="244"/>
      <c r="FWC6" s="244"/>
      <c r="FWD6" s="244"/>
      <c r="FWE6" s="244"/>
      <c r="FWF6" s="244"/>
      <c r="FWG6" s="244"/>
      <c r="FWH6" s="244"/>
      <c r="FWI6" s="244"/>
      <c r="FWJ6" s="244"/>
      <c r="FWK6" s="244"/>
      <c r="FWL6" s="244"/>
      <c r="FWM6" s="244"/>
      <c r="FWN6" s="244"/>
      <c r="FWO6" s="244"/>
      <c r="FWP6" s="244"/>
      <c r="FWQ6" s="244"/>
      <c r="FWR6" s="244"/>
      <c r="FWS6" s="244"/>
      <c r="FWT6" s="244"/>
      <c r="FWU6" s="244"/>
      <c r="FWV6" s="244"/>
      <c r="FWW6" s="244"/>
      <c r="FWX6" s="244"/>
      <c r="FWY6" s="244"/>
      <c r="FWZ6" s="244"/>
      <c r="FXA6" s="244"/>
      <c r="FXB6" s="244"/>
      <c r="FXC6" s="244"/>
      <c r="FXD6" s="244"/>
      <c r="FXE6" s="244"/>
      <c r="FXF6" s="244"/>
      <c r="FXG6" s="244"/>
      <c r="FXH6" s="244"/>
      <c r="FXI6" s="244"/>
      <c r="FXJ6" s="244"/>
      <c r="FXK6" s="244"/>
      <c r="FXL6" s="244"/>
      <c r="FXM6" s="244"/>
      <c r="FXN6" s="244"/>
      <c r="FXO6" s="244"/>
      <c r="FXP6" s="244"/>
      <c r="FXQ6" s="244"/>
      <c r="FXR6" s="244"/>
      <c r="FXS6" s="244"/>
      <c r="FXT6" s="244"/>
      <c r="FXU6" s="244"/>
      <c r="FXV6" s="244"/>
      <c r="FXW6" s="244"/>
      <c r="FXX6" s="244"/>
      <c r="FXY6" s="244"/>
      <c r="FXZ6" s="244"/>
      <c r="FYA6" s="244"/>
      <c r="FYB6" s="244"/>
      <c r="FYC6" s="244"/>
      <c r="FYD6" s="244"/>
      <c r="FYE6" s="244"/>
      <c r="FYF6" s="244"/>
      <c r="FYG6" s="244"/>
      <c r="FYH6" s="244"/>
      <c r="FYI6" s="244"/>
      <c r="FYJ6" s="244"/>
      <c r="FYK6" s="244"/>
      <c r="FYL6" s="244"/>
      <c r="FYM6" s="244"/>
      <c r="FYN6" s="244"/>
      <c r="FYO6" s="244"/>
      <c r="FYP6" s="244"/>
      <c r="FYQ6" s="244"/>
      <c r="FYR6" s="244"/>
      <c r="FYS6" s="244"/>
      <c r="FYT6" s="244"/>
      <c r="FYU6" s="244"/>
      <c r="FYV6" s="244"/>
      <c r="FYW6" s="244"/>
      <c r="FYX6" s="244"/>
      <c r="FYY6" s="244"/>
      <c r="FYZ6" s="244"/>
      <c r="FZA6" s="244"/>
      <c r="FZB6" s="244"/>
      <c r="FZC6" s="244"/>
      <c r="FZD6" s="244"/>
      <c r="FZE6" s="244"/>
      <c r="FZF6" s="244"/>
      <c r="FZG6" s="244"/>
      <c r="FZH6" s="244"/>
      <c r="FZI6" s="244"/>
      <c r="FZJ6" s="244"/>
      <c r="FZK6" s="244"/>
      <c r="FZL6" s="244"/>
      <c r="FZM6" s="244"/>
      <c r="FZN6" s="244"/>
      <c r="FZO6" s="244"/>
      <c r="FZP6" s="244"/>
      <c r="FZQ6" s="244"/>
      <c r="FZR6" s="244"/>
      <c r="FZS6" s="244"/>
      <c r="FZT6" s="244"/>
      <c r="FZU6" s="244"/>
      <c r="FZV6" s="244"/>
      <c r="FZW6" s="244"/>
      <c r="FZX6" s="244"/>
      <c r="FZY6" s="244"/>
      <c r="FZZ6" s="244"/>
      <c r="GAA6" s="244"/>
      <c r="GAB6" s="244"/>
      <c r="GAC6" s="244"/>
      <c r="GAD6" s="244"/>
      <c r="GAE6" s="244"/>
      <c r="GAF6" s="244"/>
      <c r="GAG6" s="244"/>
      <c r="GAH6" s="244"/>
      <c r="GAI6" s="244"/>
      <c r="GAJ6" s="244"/>
      <c r="GAK6" s="244"/>
      <c r="GAL6" s="244"/>
      <c r="GAM6" s="244"/>
      <c r="GAN6" s="244"/>
      <c r="GAO6" s="244"/>
      <c r="GAP6" s="244"/>
      <c r="GAQ6" s="244"/>
      <c r="GAR6" s="244"/>
      <c r="GAS6" s="244"/>
      <c r="GAT6" s="244"/>
      <c r="GAU6" s="244"/>
      <c r="GAV6" s="244"/>
      <c r="GAW6" s="244"/>
      <c r="GAX6" s="244"/>
      <c r="GAY6" s="244"/>
      <c r="GAZ6" s="244"/>
      <c r="GBA6" s="244"/>
      <c r="GBB6" s="244"/>
      <c r="GBC6" s="244"/>
      <c r="GBD6" s="244"/>
      <c r="GBE6" s="244"/>
      <c r="GBF6" s="244"/>
      <c r="GBG6" s="244"/>
      <c r="GBH6" s="244"/>
      <c r="GBI6" s="244"/>
      <c r="GBJ6" s="244"/>
      <c r="GBK6" s="244"/>
      <c r="GBL6" s="244"/>
      <c r="GBM6" s="244"/>
      <c r="GBN6" s="244"/>
      <c r="GBO6" s="244"/>
      <c r="GBP6" s="244"/>
      <c r="GBQ6" s="244"/>
      <c r="GBR6" s="244"/>
      <c r="GBS6" s="244"/>
      <c r="GBT6" s="244"/>
      <c r="GBU6" s="244"/>
      <c r="GBV6" s="244"/>
      <c r="GBW6" s="244"/>
      <c r="GBX6" s="244"/>
      <c r="GBY6" s="244"/>
      <c r="GBZ6" s="244"/>
      <c r="GCA6" s="244"/>
      <c r="GCB6" s="244"/>
      <c r="GCC6" s="244"/>
      <c r="GCD6" s="244"/>
      <c r="GCE6" s="244"/>
      <c r="GCF6" s="244"/>
      <c r="GCG6" s="244"/>
      <c r="GCH6" s="244"/>
      <c r="GCI6" s="244"/>
      <c r="GCJ6" s="244"/>
      <c r="GCK6" s="244"/>
      <c r="GCL6" s="244"/>
      <c r="GCM6" s="244"/>
      <c r="GCN6" s="244"/>
      <c r="GCO6" s="244"/>
      <c r="GCP6" s="244"/>
      <c r="GCQ6" s="244"/>
      <c r="GCR6" s="244"/>
      <c r="GCS6" s="244"/>
      <c r="GCT6" s="244"/>
      <c r="GCU6" s="244"/>
      <c r="GCV6" s="244"/>
      <c r="GCW6" s="244"/>
      <c r="GCX6" s="244"/>
      <c r="GCY6" s="244"/>
      <c r="GCZ6" s="244"/>
      <c r="GDA6" s="244"/>
      <c r="GDB6" s="244"/>
      <c r="GDC6" s="244"/>
      <c r="GDD6" s="244"/>
      <c r="GDE6" s="244"/>
      <c r="GDF6" s="244"/>
      <c r="GDG6" s="244"/>
      <c r="GDH6" s="244"/>
      <c r="GDI6" s="244"/>
      <c r="GDJ6" s="244"/>
      <c r="GDK6" s="244"/>
      <c r="GDL6" s="244"/>
      <c r="GDM6" s="244"/>
      <c r="GDN6" s="244"/>
      <c r="GDO6" s="244"/>
      <c r="GDP6" s="244"/>
      <c r="GDQ6" s="244"/>
      <c r="GDR6" s="244"/>
      <c r="GDS6" s="244"/>
      <c r="GDT6" s="244"/>
      <c r="GDU6" s="244"/>
      <c r="GDV6" s="244"/>
      <c r="GDW6" s="244"/>
      <c r="GDX6" s="244"/>
      <c r="GDY6" s="244"/>
      <c r="GDZ6" s="244"/>
      <c r="GEA6" s="244"/>
      <c r="GEB6" s="244"/>
      <c r="GEC6" s="244"/>
      <c r="GED6" s="244"/>
      <c r="GEE6" s="244"/>
      <c r="GEF6" s="244"/>
      <c r="GEG6" s="244"/>
      <c r="GEH6" s="244"/>
      <c r="GEI6" s="244"/>
      <c r="GEJ6" s="244"/>
      <c r="GEK6" s="244"/>
      <c r="GEL6" s="244"/>
      <c r="GEM6" s="244"/>
      <c r="GEN6" s="244"/>
      <c r="GEO6" s="244"/>
      <c r="GEP6" s="244"/>
      <c r="GEQ6" s="244"/>
      <c r="GER6" s="244"/>
      <c r="GES6" s="244"/>
      <c r="GET6" s="244"/>
      <c r="GEU6" s="244"/>
      <c r="GEV6" s="244"/>
      <c r="GEW6" s="244"/>
      <c r="GEX6" s="244"/>
      <c r="GEY6" s="244"/>
      <c r="GEZ6" s="244"/>
      <c r="GFA6" s="244"/>
      <c r="GFB6" s="244"/>
      <c r="GFC6" s="244"/>
      <c r="GFD6" s="244"/>
      <c r="GFE6" s="244"/>
      <c r="GFF6" s="244"/>
      <c r="GFG6" s="244"/>
      <c r="GFH6" s="244"/>
      <c r="GFI6" s="244"/>
      <c r="GFJ6" s="244"/>
      <c r="GFK6" s="244"/>
      <c r="GFL6" s="244"/>
      <c r="GFM6" s="244"/>
      <c r="GFN6" s="244"/>
      <c r="GFO6" s="244"/>
      <c r="GFP6" s="244"/>
      <c r="GFQ6" s="244"/>
      <c r="GFR6" s="244"/>
      <c r="GFS6" s="244"/>
      <c r="GFT6" s="244"/>
      <c r="GFU6" s="244"/>
      <c r="GFV6" s="244"/>
      <c r="GFW6" s="244"/>
      <c r="GFX6" s="244"/>
      <c r="GFY6" s="244"/>
      <c r="GFZ6" s="244"/>
      <c r="GGA6" s="244"/>
      <c r="GGB6" s="244"/>
      <c r="GGC6" s="244"/>
      <c r="GGD6" s="244"/>
      <c r="GGE6" s="244"/>
      <c r="GGF6" s="244"/>
      <c r="GGG6" s="244"/>
      <c r="GGH6" s="244"/>
      <c r="GGI6" s="244"/>
      <c r="GGJ6" s="244"/>
      <c r="GGK6" s="244"/>
      <c r="GGL6" s="244"/>
      <c r="GGM6" s="244"/>
      <c r="GGN6" s="244"/>
      <c r="GGO6" s="244"/>
      <c r="GGP6" s="244"/>
      <c r="GGQ6" s="244"/>
      <c r="GGR6" s="244"/>
      <c r="GGS6" s="244"/>
      <c r="GGT6" s="244"/>
      <c r="GGU6" s="244"/>
      <c r="GGV6" s="244"/>
      <c r="GGW6" s="244"/>
      <c r="GGX6" s="244"/>
      <c r="GGY6" s="244"/>
      <c r="GGZ6" s="244"/>
      <c r="GHA6" s="244"/>
      <c r="GHB6" s="244"/>
      <c r="GHC6" s="244"/>
      <c r="GHD6" s="244"/>
      <c r="GHE6" s="244"/>
      <c r="GHF6" s="244"/>
      <c r="GHG6" s="244"/>
      <c r="GHH6" s="244"/>
      <c r="GHI6" s="244"/>
      <c r="GHJ6" s="244"/>
      <c r="GHK6" s="244"/>
      <c r="GHL6" s="244"/>
      <c r="GHM6" s="244"/>
      <c r="GHN6" s="244"/>
      <c r="GHO6" s="244"/>
      <c r="GHP6" s="244"/>
      <c r="GHQ6" s="244"/>
      <c r="GHR6" s="244"/>
      <c r="GHS6" s="244"/>
      <c r="GHT6" s="244"/>
      <c r="GHU6" s="244"/>
      <c r="GHV6" s="244"/>
      <c r="GHW6" s="244"/>
      <c r="GHX6" s="244"/>
      <c r="GHY6" s="244"/>
      <c r="GHZ6" s="244"/>
      <c r="GIA6" s="244"/>
      <c r="GIB6" s="244"/>
      <c r="GIC6" s="244"/>
      <c r="GID6" s="244"/>
      <c r="GIE6" s="244"/>
      <c r="GIF6" s="244"/>
      <c r="GIG6" s="244"/>
      <c r="GIH6" s="244"/>
      <c r="GII6" s="244"/>
      <c r="GIJ6" s="244"/>
      <c r="GIK6" s="244"/>
      <c r="GIL6" s="244"/>
      <c r="GIM6" s="244"/>
      <c r="GIN6" s="244"/>
      <c r="GIO6" s="244"/>
      <c r="GIP6" s="244"/>
      <c r="GIQ6" s="244"/>
      <c r="GIR6" s="244"/>
      <c r="GIS6" s="244"/>
      <c r="GIT6" s="244"/>
      <c r="GIU6" s="244"/>
      <c r="GIV6" s="244"/>
      <c r="GIW6" s="244"/>
      <c r="GIX6" s="244"/>
      <c r="GIY6" s="244"/>
      <c r="GIZ6" s="244"/>
      <c r="GJA6" s="244"/>
      <c r="GJB6" s="244"/>
      <c r="GJC6" s="244"/>
      <c r="GJD6" s="244"/>
      <c r="GJE6" s="244"/>
      <c r="GJF6" s="244"/>
      <c r="GJG6" s="244"/>
      <c r="GJH6" s="244"/>
      <c r="GJI6" s="244"/>
      <c r="GJJ6" s="244"/>
      <c r="GJK6" s="244"/>
      <c r="GJL6" s="244"/>
      <c r="GJM6" s="244"/>
      <c r="GJN6" s="244"/>
      <c r="GJO6" s="244"/>
      <c r="GJP6" s="244"/>
      <c r="GJQ6" s="244"/>
      <c r="GJR6" s="244"/>
      <c r="GJS6" s="244"/>
      <c r="GJT6" s="244"/>
      <c r="GJU6" s="244"/>
      <c r="GJV6" s="244"/>
      <c r="GJW6" s="244"/>
      <c r="GJX6" s="244"/>
      <c r="GJY6" s="244"/>
      <c r="GJZ6" s="244"/>
      <c r="GKA6" s="244"/>
      <c r="GKB6" s="244"/>
      <c r="GKC6" s="244"/>
      <c r="GKD6" s="244"/>
      <c r="GKE6" s="244"/>
      <c r="GKF6" s="244"/>
      <c r="GKG6" s="244"/>
      <c r="GKH6" s="244"/>
      <c r="GKI6" s="244"/>
      <c r="GKJ6" s="244"/>
      <c r="GKK6" s="244"/>
      <c r="GKL6" s="244"/>
      <c r="GKM6" s="244"/>
      <c r="GKN6" s="244"/>
      <c r="GKO6" s="244"/>
      <c r="GKP6" s="244"/>
      <c r="GKQ6" s="244"/>
      <c r="GKR6" s="244"/>
      <c r="GKS6" s="244"/>
      <c r="GKT6" s="244"/>
      <c r="GKU6" s="244"/>
      <c r="GKV6" s="244"/>
      <c r="GKW6" s="244"/>
      <c r="GKX6" s="244"/>
      <c r="GKY6" s="244"/>
      <c r="GKZ6" s="244"/>
      <c r="GLA6" s="244"/>
      <c r="GLB6" s="244"/>
      <c r="GLC6" s="244"/>
      <c r="GLD6" s="244"/>
      <c r="GLE6" s="244"/>
      <c r="GLF6" s="244"/>
      <c r="GLG6" s="244"/>
      <c r="GLH6" s="244"/>
      <c r="GLI6" s="244"/>
      <c r="GLJ6" s="244"/>
      <c r="GLK6" s="244"/>
      <c r="GLL6" s="244"/>
      <c r="GLM6" s="244"/>
      <c r="GLN6" s="244"/>
      <c r="GLO6" s="244"/>
      <c r="GLP6" s="244"/>
      <c r="GLQ6" s="244"/>
      <c r="GLR6" s="244"/>
      <c r="GLS6" s="244"/>
      <c r="GLT6" s="244"/>
      <c r="GLU6" s="244"/>
      <c r="GLV6" s="244"/>
      <c r="GLW6" s="244"/>
      <c r="GLX6" s="244"/>
      <c r="GLY6" s="244"/>
      <c r="GLZ6" s="244"/>
      <c r="GMA6" s="244"/>
      <c r="GMB6" s="244"/>
      <c r="GMC6" s="244"/>
      <c r="GMD6" s="244"/>
      <c r="GME6" s="244"/>
      <c r="GMF6" s="244"/>
      <c r="GMG6" s="244"/>
      <c r="GMH6" s="244"/>
      <c r="GMI6" s="244"/>
      <c r="GMJ6" s="244"/>
      <c r="GMK6" s="244"/>
      <c r="GML6" s="244"/>
      <c r="GMM6" s="244"/>
      <c r="GMN6" s="244"/>
      <c r="GMO6" s="244"/>
      <c r="GMP6" s="244"/>
      <c r="GMQ6" s="244"/>
      <c r="GMR6" s="244"/>
      <c r="GMS6" s="244"/>
      <c r="GMT6" s="244"/>
      <c r="GMU6" s="244"/>
      <c r="GMV6" s="244"/>
      <c r="GMW6" s="244"/>
      <c r="GMX6" s="244"/>
      <c r="GMY6" s="244"/>
      <c r="GMZ6" s="244"/>
      <c r="GNA6" s="244"/>
      <c r="GNB6" s="244"/>
      <c r="GNC6" s="244"/>
      <c r="GND6" s="244"/>
      <c r="GNE6" s="244"/>
      <c r="GNF6" s="244"/>
      <c r="GNG6" s="244"/>
      <c r="GNH6" s="244"/>
      <c r="GNI6" s="244"/>
      <c r="GNJ6" s="244"/>
      <c r="GNK6" s="244"/>
      <c r="GNL6" s="244"/>
      <c r="GNM6" s="244"/>
      <c r="GNN6" s="244"/>
      <c r="GNO6" s="244"/>
      <c r="GNP6" s="244"/>
      <c r="GNQ6" s="244"/>
      <c r="GNR6" s="244"/>
      <c r="GNS6" s="244"/>
      <c r="GNT6" s="244"/>
      <c r="GNU6" s="244"/>
      <c r="GNV6" s="244"/>
      <c r="GNW6" s="244"/>
      <c r="GNX6" s="244"/>
      <c r="GNY6" s="244"/>
      <c r="GNZ6" s="244"/>
      <c r="GOA6" s="244"/>
      <c r="GOB6" s="244"/>
      <c r="GOC6" s="244"/>
      <c r="GOD6" s="244"/>
      <c r="GOE6" s="244"/>
      <c r="GOF6" s="244"/>
      <c r="GOG6" s="244"/>
      <c r="GOH6" s="244"/>
      <c r="GOI6" s="244"/>
      <c r="GOJ6" s="244"/>
      <c r="GOK6" s="244"/>
      <c r="GOL6" s="244"/>
      <c r="GOM6" s="244"/>
      <c r="GON6" s="244"/>
      <c r="GOO6" s="244"/>
      <c r="GOP6" s="244"/>
      <c r="GOQ6" s="244"/>
      <c r="GOR6" s="244"/>
      <c r="GOS6" s="244"/>
      <c r="GOT6" s="244"/>
      <c r="GOU6" s="244"/>
      <c r="GOV6" s="244"/>
      <c r="GOW6" s="244"/>
      <c r="GOX6" s="244"/>
      <c r="GOY6" s="244"/>
      <c r="GOZ6" s="244"/>
      <c r="GPA6" s="244"/>
      <c r="GPB6" s="244"/>
      <c r="GPC6" s="244"/>
      <c r="GPD6" s="244"/>
      <c r="GPE6" s="244"/>
      <c r="GPF6" s="244"/>
      <c r="GPG6" s="244"/>
      <c r="GPH6" s="244"/>
      <c r="GPI6" s="244"/>
      <c r="GPJ6" s="244"/>
      <c r="GPK6" s="244"/>
      <c r="GPL6" s="244"/>
      <c r="GPM6" s="244"/>
      <c r="GPN6" s="244"/>
      <c r="GPO6" s="244"/>
      <c r="GPP6" s="244"/>
      <c r="GPQ6" s="244"/>
      <c r="GPR6" s="244"/>
      <c r="GPS6" s="244"/>
      <c r="GPT6" s="244"/>
      <c r="GPU6" s="244"/>
      <c r="GPV6" s="244"/>
      <c r="GPW6" s="244"/>
      <c r="GPX6" s="244"/>
      <c r="GPY6" s="244"/>
      <c r="GPZ6" s="244"/>
      <c r="GQA6" s="244"/>
      <c r="GQB6" s="244"/>
      <c r="GQC6" s="244"/>
      <c r="GQD6" s="244"/>
      <c r="GQE6" s="244"/>
      <c r="GQF6" s="244"/>
      <c r="GQG6" s="244"/>
      <c r="GQH6" s="244"/>
      <c r="GQI6" s="244"/>
      <c r="GQJ6" s="244"/>
      <c r="GQK6" s="244"/>
      <c r="GQL6" s="244"/>
      <c r="GQM6" s="244"/>
      <c r="GQN6" s="244"/>
      <c r="GQO6" s="244"/>
      <c r="GQP6" s="244"/>
      <c r="GQQ6" s="244"/>
      <c r="GQR6" s="244"/>
      <c r="GQS6" s="244"/>
      <c r="GQT6" s="244"/>
      <c r="GQU6" s="244"/>
      <c r="GQV6" s="244"/>
      <c r="GQW6" s="244"/>
      <c r="GQX6" s="244"/>
      <c r="GQY6" s="244"/>
      <c r="GQZ6" s="244"/>
      <c r="GRA6" s="244"/>
      <c r="GRB6" s="244"/>
      <c r="GRC6" s="244"/>
      <c r="GRD6" s="244"/>
      <c r="GRE6" s="244"/>
      <c r="GRF6" s="244"/>
      <c r="GRG6" s="244"/>
      <c r="GRH6" s="244"/>
      <c r="GRI6" s="244"/>
      <c r="GRJ6" s="244"/>
      <c r="GRK6" s="244"/>
      <c r="GRL6" s="244"/>
      <c r="GRM6" s="244"/>
      <c r="GRN6" s="244"/>
      <c r="GRO6" s="244"/>
      <c r="GRP6" s="244"/>
      <c r="GRQ6" s="244"/>
      <c r="GRR6" s="244"/>
      <c r="GRS6" s="244"/>
      <c r="GRT6" s="244"/>
      <c r="GRU6" s="244"/>
      <c r="GRV6" s="244"/>
      <c r="GRW6" s="244"/>
      <c r="GRX6" s="244"/>
      <c r="GRY6" s="244"/>
      <c r="GRZ6" s="244"/>
      <c r="GSA6" s="244"/>
      <c r="GSB6" s="244"/>
      <c r="GSC6" s="244"/>
      <c r="GSD6" s="244"/>
      <c r="GSE6" s="244"/>
      <c r="GSF6" s="244"/>
      <c r="GSG6" s="244"/>
      <c r="GSH6" s="244"/>
      <c r="GSI6" s="244"/>
      <c r="GSJ6" s="244"/>
      <c r="GSK6" s="244"/>
      <c r="GSL6" s="244"/>
      <c r="GSM6" s="244"/>
      <c r="GSN6" s="244"/>
      <c r="GSO6" s="244"/>
      <c r="GSP6" s="244"/>
      <c r="GSQ6" s="244"/>
      <c r="GSR6" s="244"/>
      <c r="GSS6" s="244"/>
      <c r="GST6" s="244"/>
      <c r="GSU6" s="244"/>
      <c r="GSV6" s="244"/>
      <c r="GSW6" s="244"/>
      <c r="GSX6" s="244"/>
      <c r="GSY6" s="244"/>
      <c r="GSZ6" s="244"/>
      <c r="GTA6" s="244"/>
      <c r="GTB6" s="244"/>
      <c r="GTC6" s="244"/>
      <c r="GTD6" s="244"/>
      <c r="GTE6" s="244"/>
      <c r="GTF6" s="244"/>
      <c r="GTG6" s="244"/>
      <c r="GTH6" s="244"/>
      <c r="GTI6" s="244"/>
      <c r="GTJ6" s="244"/>
      <c r="GTK6" s="244"/>
      <c r="GTL6" s="244"/>
      <c r="GTM6" s="244"/>
      <c r="GTN6" s="244"/>
      <c r="GTO6" s="244"/>
      <c r="GTP6" s="244"/>
      <c r="GTQ6" s="244"/>
      <c r="GTR6" s="244"/>
      <c r="GTS6" s="244"/>
      <c r="GTT6" s="244"/>
      <c r="GTU6" s="244"/>
      <c r="GTV6" s="244"/>
      <c r="GTW6" s="244"/>
      <c r="GTX6" s="244"/>
      <c r="GTY6" s="244"/>
      <c r="GTZ6" s="244"/>
      <c r="GUA6" s="244"/>
      <c r="GUB6" s="244"/>
      <c r="GUC6" s="244"/>
      <c r="GUD6" s="244"/>
      <c r="GUE6" s="244"/>
      <c r="GUF6" s="244"/>
      <c r="GUG6" s="244"/>
      <c r="GUH6" s="244"/>
      <c r="GUI6" s="244"/>
      <c r="GUJ6" s="244"/>
      <c r="GUK6" s="244"/>
      <c r="GUL6" s="244"/>
      <c r="GUM6" s="244"/>
      <c r="GUN6" s="244"/>
      <c r="GUO6" s="244"/>
      <c r="GUP6" s="244"/>
      <c r="GUQ6" s="244"/>
      <c r="GUR6" s="244"/>
      <c r="GUS6" s="244"/>
      <c r="GUT6" s="244"/>
      <c r="GUU6" s="244"/>
      <c r="GUV6" s="244"/>
      <c r="GUW6" s="244"/>
      <c r="GUX6" s="244"/>
      <c r="GUY6" s="244"/>
      <c r="GUZ6" s="244"/>
      <c r="GVA6" s="244"/>
      <c r="GVB6" s="244"/>
      <c r="GVC6" s="244"/>
      <c r="GVD6" s="244"/>
      <c r="GVE6" s="244"/>
      <c r="GVF6" s="244"/>
      <c r="GVG6" s="244"/>
      <c r="GVH6" s="244"/>
      <c r="GVI6" s="244"/>
      <c r="GVJ6" s="244"/>
      <c r="GVK6" s="244"/>
      <c r="GVL6" s="244"/>
      <c r="GVM6" s="244"/>
      <c r="GVN6" s="244"/>
      <c r="GVO6" s="244"/>
      <c r="GVP6" s="244"/>
      <c r="GVQ6" s="244"/>
      <c r="GVR6" s="244"/>
      <c r="GVS6" s="244"/>
      <c r="GVT6" s="244"/>
      <c r="GVU6" s="244"/>
      <c r="GVV6" s="244"/>
      <c r="GVW6" s="244"/>
      <c r="GVX6" s="244"/>
      <c r="GVY6" s="244"/>
      <c r="GVZ6" s="244"/>
      <c r="GWA6" s="244"/>
      <c r="GWB6" s="244"/>
      <c r="GWC6" s="244"/>
      <c r="GWD6" s="244"/>
      <c r="GWE6" s="244"/>
      <c r="GWF6" s="244"/>
      <c r="GWG6" s="244"/>
      <c r="GWH6" s="244"/>
      <c r="GWI6" s="244"/>
      <c r="GWJ6" s="244"/>
      <c r="GWK6" s="244"/>
      <c r="GWL6" s="244"/>
      <c r="GWM6" s="244"/>
      <c r="GWN6" s="244"/>
      <c r="GWO6" s="244"/>
      <c r="GWP6" s="244"/>
      <c r="GWQ6" s="244"/>
      <c r="GWR6" s="244"/>
      <c r="GWS6" s="244"/>
      <c r="GWT6" s="244"/>
      <c r="GWU6" s="244"/>
      <c r="GWV6" s="244"/>
      <c r="GWW6" s="244"/>
      <c r="GWX6" s="244"/>
      <c r="GWY6" s="244"/>
      <c r="GWZ6" s="244"/>
      <c r="GXA6" s="244"/>
      <c r="GXB6" s="244"/>
      <c r="GXC6" s="244"/>
      <c r="GXD6" s="244"/>
      <c r="GXE6" s="244"/>
      <c r="GXF6" s="244"/>
      <c r="GXG6" s="244"/>
      <c r="GXH6" s="244"/>
      <c r="GXI6" s="244"/>
      <c r="GXJ6" s="244"/>
      <c r="GXK6" s="244"/>
      <c r="GXL6" s="244"/>
      <c r="GXM6" s="244"/>
      <c r="GXN6" s="244"/>
      <c r="GXO6" s="244"/>
      <c r="GXP6" s="244"/>
      <c r="GXQ6" s="244"/>
      <c r="GXR6" s="244"/>
      <c r="GXS6" s="244"/>
      <c r="GXT6" s="244"/>
      <c r="GXU6" s="244"/>
      <c r="GXV6" s="244"/>
      <c r="GXW6" s="244"/>
      <c r="GXX6" s="244"/>
      <c r="GXY6" s="244"/>
      <c r="GXZ6" s="244"/>
      <c r="GYA6" s="244"/>
      <c r="GYB6" s="244"/>
      <c r="GYC6" s="244"/>
      <c r="GYD6" s="244"/>
      <c r="GYE6" s="244"/>
      <c r="GYF6" s="244"/>
      <c r="GYG6" s="244"/>
      <c r="GYH6" s="244"/>
      <c r="GYI6" s="244"/>
      <c r="GYJ6" s="244"/>
      <c r="GYK6" s="244"/>
      <c r="GYL6" s="244"/>
      <c r="GYM6" s="244"/>
      <c r="GYN6" s="244"/>
      <c r="GYO6" s="244"/>
      <c r="GYP6" s="244"/>
      <c r="GYQ6" s="244"/>
      <c r="GYR6" s="244"/>
      <c r="GYS6" s="244"/>
      <c r="GYT6" s="244"/>
      <c r="GYU6" s="244"/>
      <c r="GYV6" s="244"/>
      <c r="GYW6" s="244"/>
      <c r="GYX6" s="244"/>
      <c r="GYY6" s="244"/>
      <c r="GYZ6" s="244"/>
      <c r="GZA6" s="244"/>
      <c r="GZB6" s="244"/>
      <c r="GZC6" s="244"/>
      <c r="GZD6" s="244"/>
      <c r="GZE6" s="244"/>
      <c r="GZF6" s="244"/>
      <c r="GZG6" s="244"/>
      <c r="GZH6" s="244"/>
      <c r="GZI6" s="244"/>
      <c r="GZJ6" s="244"/>
      <c r="GZK6" s="244"/>
      <c r="GZL6" s="244"/>
      <c r="GZM6" s="244"/>
      <c r="GZN6" s="244"/>
      <c r="GZO6" s="244"/>
      <c r="GZP6" s="244"/>
      <c r="GZQ6" s="244"/>
      <c r="GZR6" s="244"/>
      <c r="GZS6" s="244"/>
      <c r="GZT6" s="244"/>
      <c r="GZU6" s="244"/>
      <c r="GZV6" s="244"/>
      <c r="GZW6" s="244"/>
      <c r="GZX6" s="244"/>
      <c r="GZY6" s="244"/>
      <c r="GZZ6" s="244"/>
      <c r="HAA6" s="244"/>
      <c r="HAB6" s="244"/>
      <c r="HAC6" s="244"/>
      <c r="HAD6" s="244"/>
      <c r="HAE6" s="244"/>
      <c r="HAF6" s="244"/>
      <c r="HAG6" s="244"/>
      <c r="HAH6" s="244"/>
      <c r="HAI6" s="244"/>
      <c r="HAJ6" s="244"/>
      <c r="HAK6" s="244"/>
      <c r="HAL6" s="244"/>
      <c r="HAM6" s="244"/>
      <c r="HAN6" s="244"/>
      <c r="HAO6" s="244"/>
      <c r="HAP6" s="244"/>
      <c r="HAQ6" s="244"/>
      <c r="HAR6" s="244"/>
      <c r="HAS6" s="244"/>
      <c r="HAT6" s="244"/>
      <c r="HAU6" s="244"/>
      <c r="HAV6" s="244"/>
      <c r="HAW6" s="244"/>
      <c r="HAX6" s="244"/>
      <c r="HAY6" s="244"/>
      <c r="HAZ6" s="244"/>
      <c r="HBA6" s="244"/>
      <c r="HBB6" s="244"/>
      <c r="HBC6" s="244"/>
      <c r="HBD6" s="244"/>
      <c r="HBE6" s="244"/>
      <c r="HBF6" s="244"/>
      <c r="HBG6" s="244"/>
      <c r="HBH6" s="244"/>
      <c r="HBI6" s="244"/>
      <c r="HBJ6" s="244"/>
      <c r="HBK6" s="244"/>
      <c r="HBL6" s="244"/>
      <c r="HBM6" s="244"/>
      <c r="HBN6" s="244"/>
      <c r="HBO6" s="244"/>
      <c r="HBP6" s="244"/>
      <c r="HBQ6" s="244"/>
      <c r="HBR6" s="244"/>
      <c r="HBS6" s="244"/>
      <c r="HBT6" s="244"/>
      <c r="HBU6" s="244"/>
      <c r="HBV6" s="244"/>
      <c r="HBW6" s="244"/>
      <c r="HBX6" s="244"/>
      <c r="HBY6" s="244"/>
      <c r="HBZ6" s="244"/>
      <c r="HCA6" s="244"/>
      <c r="HCB6" s="244"/>
      <c r="HCC6" s="244"/>
      <c r="HCD6" s="244"/>
      <c r="HCE6" s="244"/>
      <c r="HCF6" s="244"/>
      <c r="HCG6" s="244"/>
      <c r="HCH6" s="244"/>
      <c r="HCI6" s="244"/>
      <c r="HCJ6" s="244"/>
      <c r="HCK6" s="244"/>
      <c r="HCL6" s="244"/>
      <c r="HCM6" s="244"/>
      <c r="HCN6" s="244"/>
      <c r="HCO6" s="244"/>
      <c r="HCP6" s="244"/>
      <c r="HCQ6" s="244"/>
      <c r="HCR6" s="244"/>
      <c r="HCS6" s="244"/>
      <c r="HCT6" s="244"/>
      <c r="HCU6" s="244"/>
      <c r="HCV6" s="244"/>
      <c r="HCW6" s="244"/>
      <c r="HCX6" s="244"/>
      <c r="HCY6" s="244"/>
      <c r="HCZ6" s="244"/>
      <c r="HDA6" s="244"/>
      <c r="HDB6" s="244"/>
      <c r="HDC6" s="244"/>
      <c r="HDD6" s="244"/>
      <c r="HDE6" s="244"/>
      <c r="HDF6" s="244"/>
      <c r="HDG6" s="244"/>
      <c r="HDH6" s="244"/>
      <c r="HDI6" s="244"/>
      <c r="HDJ6" s="244"/>
      <c r="HDK6" s="244"/>
      <c r="HDL6" s="244"/>
      <c r="HDM6" s="244"/>
      <c r="HDN6" s="244"/>
      <c r="HDO6" s="244"/>
      <c r="HDP6" s="244"/>
      <c r="HDQ6" s="244"/>
      <c r="HDR6" s="244"/>
      <c r="HDS6" s="244"/>
      <c r="HDT6" s="244"/>
      <c r="HDU6" s="244"/>
      <c r="HDV6" s="244"/>
      <c r="HDW6" s="244"/>
      <c r="HDX6" s="244"/>
      <c r="HDY6" s="244"/>
      <c r="HDZ6" s="244"/>
      <c r="HEA6" s="244"/>
      <c r="HEB6" s="244"/>
      <c r="HEC6" s="244"/>
      <c r="HED6" s="244"/>
      <c r="HEE6" s="244"/>
      <c r="HEF6" s="244"/>
      <c r="HEG6" s="244"/>
      <c r="HEH6" s="244"/>
      <c r="HEI6" s="244"/>
      <c r="HEJ6" s="244"/>
      <c r="HEK6" s="244"/>
      <c r="HEL6" s="244"/>
      <c r="HEM6" s="244"/>
      <c r="HEN6" s="244"/>
      <c r="HEO6" s="244"/>
      <c r="HEP6" s="244"/>
      <c r="HEQ6" s="244"/>
      <c r="HER6" s="244"/>
      <c r="HES6" s="244"/>
      <c r="HET6" s="244"/>
      <c r="HEU6" s="244"/>
      <c r="HEV6" s="244"/>
      <c r="HEW6" s="244"/>
      <c r="HEX6" s="244"/>
      <c r="HEY6" s="244"/>
      <c r="HEZ6" s="244"/>
      <c r="HFA6" s="244"/>
      <c r="HFB6" s="244"/>
      <c r="HFC6" s="244"/>
      <c r="HFD6" s="244"/>
      <c r="HFE6" s="244"/>
      <c r="HFF6" s="244"/>
      <c r="HFG6" s="244"/>
      <c r="HFH6" s="244"/>
      <c r="HFI6" s="244"/>
      <c r="HFJ6" s="244"/>
      <c r="HFK6" s="244"/>
      <c r="HFL6" s="244"/>
      <c r="HFM6" s="244"/>
      <c r="HFN6" s="244"/>
      <c r="HFO6" s="244"/>
      <c r="HFP6" s="244"/>
      <c r="HFQ6" s="244"/>
      <c r="HFR6" s="244"/>
      <c r="HFS6" s="244"/>
      <c r="HFT6" s="244"/>
      <c r="HFU6" s="244"/>
      <c r="HFV6" s="244"/>
      <c r="HFW6" s="244"/>
      <c r="HFX6" s="244"/>
      <c r="HFY6" s="244"/>
      <c r="HFZ6" s="244"/>
      <c r="HGA6" s="244"/>
      <c r="HGB6" s="244"/>
      <c r="HGC6" s="244"/>
      <c r="HGD6" s="244"/>
      <c r="HGE6" s="244"/>
      <c r="HGF6" s="244"/>
      <c r="HGG6" s="244"/>
      <c r="HGH6" s="244"/>
      <c r="HGI6" s="244"/>
      <c r="HGJ6" s="244"/>
      <c r="HGK6" s="244"/>
      <c r="HGL6" s="244"/>
      <c r="HGM6" s="244"/>
      <c r="HGN6" s="244"/>
      <c r="HGO6" s="244"/>
      <c r="HGP6" s="244"/>
      <c r="HGQ6" s="244"/>
      <c r="HGR6" s="244"/>
      <c r="HGS6" s="244"/>
      <c r="HGT6" s="244"/>
      <c r="HGU6" s="244"/>
      <c r="HGV6" s="244"/>
      <c r="HGW6" s="244"/>
      <c r="HGX6" s="244"/>
      <c r="HGY6" s="244"/>
      <c r="HGZ6" s="244"/>
      <c r="HHA6" s="244"/>
      <c r="HHB6" s="244"/>
      <c r="HHC6" s="244"/>
      <c r="HHD6" s="244"/>
      <c r="HHE6" s="244"/>
      <c r="HHF6" s="244"/>
      <c r="HHG6" s="244"/>
      <c r="HHH6" s="244"/>
      <c r="HHI6" s="244"/>
      <c r="HHJ6" s="244"/>
      <c r="HHK6" s="244"/>
      <c r="HHL6" s="244"/>
      <c r="HHM6" s="244"/>
      <c r="HHN6" s="244"/>
      <c r="HHO6" s="244"/>
      <c r="HHP6" s="244"/>
      <c r="HHQ6" s="244"/>
      <c r="HHR6" s="244"/>
      <c r="HHS6" s="244"/>
      <c r="HHT6" s="244"/>
      <c r="HHU6" s="244"/>
      <c r="HHV6" s="244"/>
      <c r="HHW6" s="244"/>
      <c r="HHX6" s="244"/>
      <c r="HHY6" s="244"/>
      <c r="HHZ6" s="244"/>
      <c r="HIA6" s="244"/>
      <c r="HIB6" s="244"/>
      <c r="HIC6" s="244"/>
      <c r="HID6" s="244"/>
      <c r="HIE6" s="244"/>
      <c r="HIF6" s="244"/>
      <c r="HIG6" s="244"/>
      <c r="HIH6" s="244"/>
      <c r="HII6" s="244"/>
      <c r="HIJ6" s="244"/>
      <c r="HIK6" s="244"/>
      <c r="HIL6" s="244"/>
      <c r="HIM6" s="244"/>
      <c r="HIN6" s="244"/>
      <c r="HIO6" s="244"/>
      <c r="HIP6" s="244"/>
      <c r="HIQ6" s="244"/>
      <c r="HIR6" s="244"/>
      <c r="HIS6" s="244"/>
      <c r="HIT6" s="244"/>
      <c r="HIU6" s="244"/>
      <c r="HIV6" s="244"/>
      <c r="HIW6" s="244"/>
      <c r="HIX6" s="244"/>
      <c r="HIY6" s="244"/>
      <c r="HIZ6" s="244"/>
      <c r="HJA6" s="244"/>
      <c r="HJB6" s="244"/>
      <c r="HJC6" s="244"/>
      <c r="HJD6" s="244"/>
      <c r="HJE6" s="244"/>
      <c r="HJF6" s="244"/>
      <c r="HJG6" s="244"/>
      <c r="HJH6" s="244"/>
      <c r="HJI6" s="244"/>
      <c r="HJJ6" s="244"/>
      <c r="HJK6" s="244"/>
      <c r="HJL6" s="244"/>
      <c r="HJM6" s="244"/>
      <c r="HJN6" s="244"/>
      <c r="HJO6" s="244"/>
      <c r="HJP6" s="244"/>
      <c r="HJQ6" s="244"/>
      <c r="HJR6" s="244"/>
      <c r="HJS6" s="244"/>
      <c r="HJT6" s="244"/>
      <c r="HJU6" s="244"/>
      <c r="HJV6" s="244"/>
      <c r="HJW6" s="244"/>
      <c r="HJX6" s="244"/>
      <c r="HJY6" s="244"/>
      <c r="HJZ6" s="244"/>
      <c r="HKA6" s="244"/>
      <c r="HKB6" s="244"/>
      <c r="HKC6" s="244"/>
      <c r="HKD6" s="244"/>
      <c r="HKE6" s="244"/>
      <c r="HKF6" s="244"/>
      <c r="HKG6" s="244"/>
      <c r="HKH6" s="244"/>
      <c r="HKI6" s="244"/>
      <c r="HKJ6" s="244"/>
      <c r="HKK6" s="244"/>
      <c r="HKL6" s="244"/>
      <c r="HKM6" s="244"/>
      <c r="HKN6" s="244"/>
      <c r="HKO6" s="244"/>
      <c r="HKP6" s="244"/>
      <c r="HKQ6" s="244"/>
      <c r="HKR6" s="244"/>
      <c r="HKS6" s="244"/>
      <c r="HKT6" s="244"/>
      <c r="HKU6" s="244"/>
      <c r="HKV6" s="244"/>
      <c r="HKW6" s="244"/>
      <c r="HKX6" s="244"/>
      <c r="HKY6" s="244"/>
      <c r="HKZ6" s="244"/>
      <c r="HLA6" s="244"/>
      <c r="HLB6" s="244"/>
      <c r="HLC6" s="244"/>
      <c r="HLD6" s="244"/>
      <c r="HLE6" s="244"/>
      <c r="HLF6" s="244"/>
      <c r="HLG6" s="244"/>
      <c r="HLH6" s="244"/>
      <c r="HLI6" s="244"/>
      <c r="HLJ6" s="244"/>
      <c r="HLK6" s="244"/>
      <c r="HLL6" s="244"/>
      <c r="HLM6" s="244"/>
      <c r="HLN6" s="244"/>
      <c r="HLO6" s="244"/>
      <c r="HLP6" s="244"/>
      <c r="HLQ6" s="244"/>
      <c r="HLR6" s="244"/>
      <c r="HLS6" s="244"/>
      <c r="HLT6" s="244"/>
      <c r="HLU6" s="244"/>
      <c r="HLV6" s="244"/>
      <c r="HLW6" s="244"/>
      <c r="HLX6" s="244"/>
      <c r="HLY6" s="244"/>
      <c r="HLZ6" s="244"/>
      <c r="HMA6" s="244"/>
      <c r="HMB6" s="244"/>
      <c r="HMC6" s="244"/>
      <c r="HMD6" s="244"/>
      <c r="HME6" s="244"/>
      <c r="HMF6" s="244"/>
      <c r="HMG6" s="244"/>
      <c r="HMH6" s="244"/>
      <c r="HMI6" s="244"/>
      <c r="HMJ6" s="244"/>
      <c r="HMK6" s="244"/>
      <c r="HML6" s="244"/>
      <c r="HMM6" s="244"/>
      <c r="HMN6" s="244"/>
      <c r="HMO6" s="244"/>
      <c r="HMP6" s="244"/>
      <c r="HMQ6" s="244"/>
      <c r="HMR6" s="244"/>
      <c r="HMS6" s="244"/>
      <c r="HMT6" s="244"/>
      <c r="HMU6" s="244"/>
      <c r="HMV6" s="244"/>
      <c r="HMW6" s="244"/>
      <c r="HMX6" s="244"/>
      <c r="HMY6" s="244"/>
      <c r="HMZ6" s="244"/>
      <c r="HNA6" s="244"/>
      <c r="HNB6" s="244"/>
      <c r="HNC6" s="244"/>
      <c r="HND6" s="244"/>
      <c r="HNE6" s="244"/>
      <c r="HNF6" s="244"/>
      <c r="HNG6" s="244"/>
      <c r="HNH6" s="244"/>
      <c r="HNI6" s="244"/>
      <c r="HNJ6" s="244"/>
      <c r="HNK6" s="244"/>
      <c r="HNL6" s="244"/>
      <c r="HNM6" s="244"/>
      <c r="HNN6" s="244"/>
      <c r="HNO6" s="244"/>
      <c r="HNP6" s="244"/>
      <c r="HNQ6" s="244"/>
      <c r="HNR6" s="244"/>
      <c r="HNS6" s="244"/>
      <c r="HNT6" s="244"/>
      <c r="HNU6" s="244"/>
      <c r="HNV6" s="244"/>
      <c r="HNW6" s="244"/>
      <c r="HNX6" s="244"/>
      <c r="HNY6" s="244"/>
      <c r="HNZ6" s="244"/>
      <c r="HOA6" s="244"/>
      <c r="HOB6" s="244"/>
      <c r="HOC6" s="244"/>
      <c r="HOD6" s="244"/>
      <c r="HOE6" s="244"/>
      <c r="HOF6" s="244"/>
      <c r="HOG6" s="244"/>
      <c r="HOH6" s="244"/>
      <c r="HOI6" s="244"/>
      <c r="HOJ6" s="244"/>
      <c r="HOK6" s="244"/>
      <c r="HOL6" s="244"/>
      <c r="HOM6" s="244"/>
      <c r="HON6" s="244"/>
      <c r="HOO6" s="244"/>
      <c r="HOP6" s="244"/>
      <c r="HOQ6" s="244"/>
      <c r="HOR6" s="244"/>
      <c r="HOS6" s="244"/>
      <c r="HOT6" s="244"/>
      <c r="HOU6" s="244"/>
      <c r="HOV6" s="244"/>
      <c r="HOW6" s="244"/>
      <c r="HOX6" s="244"/>
      <c r="HOY6" s="244"/>
      <c r="HOZ6" s="244"/>
      <c r="HPA6" s="244"/>
      <c r="HPB6" s="244"/>
      <c r="HPC6" s="244"/>
      <c r="HPD6" s="244"/>
      <c r="HPE6" s="244"/>
      <c r="HPF6" s="244"/>
      <c r="HPG6" s="244"/>
      <c r="HPH6" s="244"/>
      <c r="HPI6" s="244"/>
      <c r="HPJ6" s="244"/>
      <c r="HPK6" s="244"/>
      <c r="HPL6" s="244"/>
      <c r="HPM6" s="244"/>
      <c r="HPN6" s="244"/>
      <c r="HPO6" s="244"/>
      <c r="HPP6" s="244"/>
      <c r="HPQ6" s="244"/>
      <c r="HPR6" s="244"/>
      <c r="HPS6" s="244"/>
      <c r="HPT6" s="244"/>
      <c r="HPU6" s="244"/>
      <c r="HPV6" s="244"/>
      <c r="HPW6" s="244"/>
      <c r="HPX6" s="244"/>
      <c r="HPY6" s="244"/>
      <c r="HPZ6" s="244"/>
      <c r="HQA6" s="244"/>
      <c r="HQB6" s="244"/>
      <c r="HQC6" s="244"/>
      <c r="HQD6" s="244"/>
      <c r="HQE6" s="244"/>
      <c r="HQF6" s="244"/>
      <c r="HQG6" s="244"/>
      <c r="HQH6" s="244"/>
      <c r="HQI6" s="244"/>
      <c r="HQJ6" s="244"/>
      <c r="HQK6" s="244"/>
      <c r="HQL6" s="244"/>
      <c r="HQM6" s="244"/>
      <c r="HQN6" s="244"/>
      <c r="HQO6" s="244"/>
      <c r="HQP6" s="244"/>
      <c r="HQQ6" s="244"/>
      <c r="HQR6" s="244"/>
      <c r="HQS6" s="244"/>
      <c r="HQT6" s="244"/>
      <c r="HQU6" s="244"/>
      <c r="HQV6" s="244"/>
      <c r="HQW6" s="244"/>
      <c r="HQX6" s="244"/>
      <c r="HQY6" s="244"/>
      <c r="HQZ6" s="244"/>
      <c r="HRA6" s="244"/>
      <c r="HRB6" s="244"/>
      <c r="HRC6" s="244"/>
      <c r="HRD6" s="244"/>
      <c r="HRE6" s="244"/>
      <c r="HRF6" s="244"/>
      <c r="HRG6" s="244"/>
      <c r="HRH6" s="244"/>
      <c r="HRI6" s="244"/>
      <c r="HRJ6" s="244"/>
      <c r="HRK6" s="244"/>
      <c r="HRL6" s="244"/>
      <c r="HRM6" s="244"/>
      <c r="HRN6" s="244"/>
      <c r="HRO6" s="244"/>
      <c r="HRP6" s="244"/>
      <c r="HRQ6" s="244"/>
      <c r="HRR6" s="244"/>
      <c r="HRS6" s="244"/>
      <c r="HRT6" s="244"/>
      <c r="HRU6" s="244"/>
      <c r="HRV6" s="244"/>
      <c r="HRW6" s="244"/>
      <c r="HRX6" s="244"/>
      <c r="HRY6" s="244"/>
      <c r="HRZ6" s="244"/>
      <c r="HSA6" s="244"/>
      <c r="HSB6" s="244"/>
      <c r="HSC6" s="244"/>
      <c r="HSD6" s="244"/>
      <c r="HSE6" s="244"/>
      <c r="HSF6" s="244"/>
      <c r="HSG6" s="244"/>
      <c r="HSH6" s="244"/>
      <c r="HSI6" s="244"/>
      <c r="HSJ6" s="244"/>
      <c r="HSK6" s="244"/>
      <c r="HSL6" s="244"/>
      <c r="HSM6" s="244"/>
      <c r="HSN6" s="244"/>
      <c r="HSO6" s="244"/>
      <c r="HSP6" s="244"/>
      <c r="HSQ6" s="244"/>
      <c r="HSR6" s="244"/>
      <c r="HSS6" s="244"/>
      <c r="HST6" s="244"/>
      <c r="HSU6" s="244"/>
      <c r="HSV6" s="244"/>
      <c r="HSW6" s="244"/>
      <c r="HSX6" s="244"/>
      <c r="HSY6" s="244"/>
      <c r="HSZ6" s="244"/>
      <c r="HTA6" s="244"/>
      <c r="HTB6" s="244"/>
      <c r="HTC6" s="244"/>
      <c r="HTD6" s="244"/>
      <c r="HTE6" s="244"/>
      <c r="HTF6" s="244"/>
      <c r="HTG6" s="244"/>
      <c r="HTH6" s="244"/>
      <c r="HTI6" s="244"/>
      <c r="HTJ6" s="244"/>
      <c r="HTK6" s="244"/>
      <c r="HTL6" s="244"/>
      <c r="HTM6" s="244"/>
      <c r="HTN6" s="244"/>
      <c r="HTO6" s="244"/>
      <c r="HTP6" s="244"/>
      <c r="HTQ6" s="244"/>
      <c r="HTR6" s="244"/>
      <c r="HTS6" s="244"/>
      <c r="HTT6" s="244"/>
      <c r="HTU6" s="244"/>
      <c r="HTV6" s="244"/>
      <c r="HTW6" s="244"/>
      <c r="HTX6" s="244"/>
      <c r="HTY6" s="244"/>
      <c r="HTZ6" s="244"/>
      <c r="HUA6" s="244"/>
      <c r="HUB6" s="244"/>
      <c r="HUC6" s="244"/>
      <c r="HUD6" s="244"/>
      <c r="HUE6" s="244"/>
      <c r="HUF6" s="244"/>
      <c r="HUG6" s="244"/>
      <c r="HUH6" s="244"/>
      <c r="HUI6" s="244"/>
      <c r="HUJ6" s="244"/>
      <c r="HUK6" s="244"/>
      <c r="HUL6" s="244"/>
      <c r="HUM6" s="244"/>
      <c r="HUN6" s="244"/>
      <c r="HUO6" s="244"/>
      <c r="HUP6" s="244"/>
      <c r="HUQ6" s="244"/>
      <c r="HUR6" s="244"/>
      <c r="HUS6" s="244"/>
      <c r="HUT6" s="244"/>
      <c r="HUU6" s="244"/>
      <c r="HUV6" s="244"/>
      <c r="HUW6" s="244"/>
      <c r="HUX6" s="244"/>
      <c r="HUY6" s="244"/>
      <c r="HUZ6" s="244"/>
      <c r="HVA6" s="244"/>
      <c r="HVB6" s="244"/>
      <c r="HVC6" s="244"/>
      <c r="HVD6" s="244"/>
      <c r="HVE6" s="244"/>
      <c r="HVF6" s="244"/>
      <c r="HVG6" s="244"/>
      <c r="HVH6" s="244"/>
      <c r="HVI6" s="244"/>
      <c r="HVJ6" s="244"/>
      <c r="HVK6" s="244"/>
      <c r="HVL6" s="244"/>
      <c r="HVM6" s="244"/>
      <c r="HVN6" s="244"/>
      <c r="HVO6" s="244"/>
      <c r="HVP6" s="244"/>
      <c r="HVQ6" s="244"/>
      <c r="HVR6" s="244"/>
      <c r="HVS6" s="244"/>
      <c r="HVT6" s="244"/>
      <c r="HVU6" s="244"/>
      <c r="HVV6" s="244"/>
      <c r="HVW6" s="244"/>
      <c r="HVX6" s="244"/>
      <c r="HVY6" s="244"/>
      <c r="HVZ6" s="244"/>
      <c r="HWA6" s="244"/>
      <c r="HWB6" s="244"/>
      <c r="HWC6" s="244"/>
      <c r="HWD6" s="244"/>
      <c r="HWE6" s="244"/>
      <c r="HWF6" s="244"/>
      <c r="HWG6" s="244"/>
      <c r="HWH6" s="244"/>
      <c r="HWI6" s="244"/>
      <c r="HWJ6" s="244"/>
      <c r="HWK6" s="244"/>
      <c r="HWL6" s="244"/>
      <c r="HWM6" s="244"/>
      <c r="HWN6" s="244"/>
      <c r="HWO6" s="244"/>
      <c r="HWP6" s="244"/>
      <c r="HWQ6" s="244"/>
      <c r="HWR6" s="244"/>
      <c r="HWS6" s="244"/>
      <c r="HWT6" s="244"/>
      <c r="HWU6" s="244"/>
      <c r="HWV6" s="244"/>
      <c r="HWW6" s="244"/>
      <c r="HWX6" s="244"/>
      <c r="HWY6" s="244"/>
      <c r="HWZ6" s="244"/>
      <c r="HXA6" s="244"/>
      <c r="HXB6" s="244"/>
      <c r="HXC6" s="244"/>
      <c r="HXD6" s="244"/>
      <c r="HXE6" s="244"/>
      <c r="HXF6" s="244"/>
      <c r="HXG6" s="244"/>
      <c r="HXH6" s="244"/>
      <c r="HXI6" s="244"/>
      <c r="HXJ6" s="244"/>
      <c r="HXK6" s="244"/>
      <c r="HXL6" s="244"/>
      <c r="HXM6" s="244"/>
      <c r="HXN6" s="244"/>
      <c r="HXO6" s="244"/>
      <c r="HXP6" s="244"/>
      <c r="HXQ6" s="244"/>
      <c r="HXR6" s="244"/>
      <c r="HXS6" s="244"/>
      <c r="HXT6" s="244"/>
      <c r="HXU6" s="244"/>
      <c r="HXV6" s="244"/>
      <c r="HXW6" s="244"/>
      <c r="HXX6" s="244"/>
      <c r="HXY6" s="244"/>
      <c r="HXZ6" s="244"/>
      <c r="HYA6" s="244"/>
      <c r="HYB6" s="244"/>
      <c r="HYC6" s="244"/>
      <c r="HYD6" s="244"/>
      <c r="HYE6" s="244"/>
      <c r="HYF6" s="244"/>
      <c r="HYG6" s="244"/>
      <c r="HYH6" s="244"/>
      <c r="HYI6" s="244"/>
      <c r="HYJ6" s="244"/>
      <c r="HYK6" s="244"/>
      <c r="HYL6" s="244"/>
      <c r="HYM6" s="244"/>
      <c r="HYN6" s="244"/>
      <c r="HYO6" s="244"/>
      <c r="HYP6" s="244"/>
      <c r="HYQ6" s="244"/>
      <c r="HYR6" s="244"/>
      <c r="HYS6" s="244"/>
      <c r="HYT6" s="244"/>
      <c r="HYU6" s="244"/>
      <c r="HYV6" s="244"/>
      <c r="HYW6" s="244"/>
      <c r="HYX6" s="244"/>
      <c r="HYY6" s="244"/>
      <c r="HYZ6" s="244"/>
      <c r="HZA6" s="244"/>
      <c r="HZB6" s="244"/>
      <c r="HZC6" s="244"/>
      <c r="HZD6" s="244"/>
      <c r="HZE6" s="244"/>
      <c r="HZF6" s="244"/>
      <c r="HZG6" s="244"/>
      <c r="HZH6" s="244"/>
      <c r="HZI6" s="244"/>
      <c r="HZJ6" s="244"/>
      <c r="HZK6" s="244"/>
      <c r="HZL6" s="244"/>
      <c r="HZM6" s="244"/>
      <c r="HZN6" s="244"/>
      <c r="HZO6" s="244"/>
      <c r="HZP6" s="244"/>
      <c r="HZQ6" s="244"/>
      <c r="HZR6" s="244"/>
      <c r="HZS6" s="244"/>
      <c r="HZT6" s="244"/>
      <c r="HZU6" s="244"/>
      <c r="HZV6" s="244"/>
      <c r="HZW6" s="244"/>
      <c r="HZX6" s="244"/>
      <c r="HZY6" s="244"/>
      <c r="HZZ6" s="244"/>
      <c r="IAA6" s="244"/>
      <c r="IAB6" s="244"/>
      <c r="IAC6" s="244"/>
      <c r="IAD6" s="244"/>
      <c r="IAE6" s="244"/>
      <c r="IAF6" s="244"/>
      <c r="IAG6" s="244"/>
      <c r="IAH6" s="244"/>
      <c r="IAI6" s="244"/>
      <c r="IAJ6" s="244"/>
      <c r="IAK6" s="244"/>
      <c r="IAL6" s="244"/>
      <c r="IAM6" s="244"/>
      <c r="IAN6" s="244"/>
      <c r="IAO6" s="244"/>
      <c r="IAP6" s="244"/>
      <c r="IAQ6" s="244"/>
      <c r="IAR6" s="244"/>
      <c r="IAS6" s="244"/>
      <c r="IAT6" s="244"/>
      <c r="IAU6" s="244"/>
      <c r="IAV6" s="244"/>
      <c r="IAW6" s="244"/>
      <c r="IAX6" s="244"/>
      <c r="IAY6" s="244"/>
      <c r="IAZ6" s="244"/>
      <c r="IBA6" s="244"/>
      <c r="IBB6" s="244"/>
      <c r="IBC6" s="244"/>
      <c r="IBD6" s="244"/>
      <c r="IBE6" s="244"/>
      <c r="IBF6" s="244"/>
      <c r="IBG6" s="244"/>
      <c r="IBH6" s="244"/>
      <c r="IBI6" s="244"/>
      <c r="IBJ6" s="244"/>
      <c r="IBK6" s="244"/>
      <c r="IBL6" s="244"/>
      <c r="IBM6" s="244"/>
      <c r="IBN6" s="244"/>
      <c r="IBO6" s="244"/>
      <c r="IBP6" s="244"/>
      <c r="IBQ6" s="244"/>
      <c r="IBR6" s="244"/>
      <c r="IBS6" s="244"/>
      <c r="IBT6" s="244"/>
      <c r="IBU6" s="244"/>
      <c r="IBV6" s="244"/>
      <c r="IBW6" s="244"/>
      <c r="IBX6" s="244"/>
      <c r="IBY6" s="244"/>
      <c r="IBZ6" s="244"/>
      <c r="ICA6" s="244"/>
      <c r="ICB6" s="244"/>
      <c r="ICC6" s="244"/>
      <c r="ICD6" s="244"/>
      <c r="ICE6" s="244"/>
      <c r="ICF6" s="244"/>
      <c r="ICG6" s="244"/>
      <c r="ICH6" s="244"/>
      <c r="ICI6" s="244"/>
      <c r="ICJ6" s="244"/>
      <c r="ICK6" s="244"/>
      <c r="ICL6" s="244"/>
      <c r="ICM6" s="244"/>
      <c r="ICN6" s="244"/>
      <c r="ICO6" s="244"/>
      <c r="ICP6" s="244"/>
      <c r="ICQ6" s="244"/>
      <c r="ICR6" s="244"/>
      <c r="ICS6" s="244"/>
      <c r="ICT6" s="244"/>
      <c r="ICU6" s="244"/>
      <c r="ICV6" s="244"/>
      <c r="ICW6" s="244"/>
      <c r="ICX6" s="244"/>
      <c r="ICY6" s="244"/>
      <c r="ICZ6" s="244"/>
      <c r="IDA6" s="244"/>
      <c r="IDB6" s="244"/>
      <c r="IDC6" s="244"/>
      <c r="IDD6" s="244"/>
      <c r="IDE6" s="244"/>
      <c r="IDF6" s="244"/>
      <c r="IDG6" s="244"/>
      <c r="IDH6" s="244"/>
      <c r="IDI6" s="244"/>
      <c r="IDJ6" s="244"/>
      <c r="IDK6" s="244"/>
      <c r="IDL6" s="244"/>
      <c r="IDM6" s="244"/>
      <c r="IDN6" s="244"/>
      <c r="IDO6" s="244"/>
      <c r="IDP6" s="244"/>
      <c r="IDQ6" s="244"/>
      <c r="IDR6" s="244"/>
      <c r="IDS6" s="244"/>
      <c r="IDT6" s="244"/>
      <c r="IDU6" s="244"/>
      <c r="IDV6" s="244"/>
      <c r="IDW6" s="244"/>
      <c r="IDX6" s="244"/>
      <c r="IDY6" s="244"/>
      <c r="IDZ6" s="244"/>
      <c r="IEA6" s="244"/>
      <c r="IEB6" s="244"/>
      <c r="IEC6" s="244"/>
      <c r="IED6" s="244"/>
      <c r="IEE6" s="244"/>
      <c r="IEF6" s="244"/>
      <c r="IEG6" s="244"/>
      <c r="IEH6" s="244"/>
      <c r="IEI6" s="244"/>
      <c r="IEJ6" s="244"/>
      <c r="IEK6" s="244"/>
      <c r="IEL6" s="244"/>
      <c r="IEM6" s="244"/>
      <c r="IEN6" s="244"/>
      <c r="IEO6" s="244"/>
      <c r="IEP6" s="244"/>
      <c r="IEQ6" s="244"/>
      <c r="IER6" s="244"/>
      <c r="IES6" s="244"/>
      <c r="IET6" s="244"/>
      <c r="IEU6" s="244"/>
      <c r="IEV6" s="244"/>
      <c r="IEW6" s="244"/>
      <c r="IEX6" s="244"/>
      <c r="IEY6" s="244"/>
      <c r="IEZ6" s="244"/>
      <c r="IFA6" s="244"/>
      <c r="IFB6" s="244"/>
      <c r="IFC6" s="244"/>
      <c r="IFD6" s="244"/>
      <c r="IFE6" s="244"/>
      <c r="IFF6" s="244"/>
      <c r="IFG6" s="244"/>
      <c r="IFH6" s="244"/>
      <c r="IFI6" s="244"/>
      <c r="IFJ6" s="244"/>
      <c r="IFK6" s="244"/>
      <c r="IFL6" s="244"/>
      <c r="IFM6" s="244"/>
      <c r="IFN6" s="244"/>
      <c r="IFO6" s="244"/>
      <c r="IFP6" s="244"/>
      <c r="IFQ6" s="244"/>
      <c r="IFR6" s="244"/>
      <c r="IFS6" s="244"/>
      <c r="IFT6" s="244"/>
      <c r="IFU6" s="244"/>
      <c r="IFV6" s="244"/>
      <c r="IFW6" s="244"/>
      <c r="IFX6" s="244"/>
      <c r="IFY6" s="244"/>
      <c r="IFZ6" s="244"/>
      <c r="IGA6" s="244"/>
      <c r="IGB6" s="244"/>
      <c r="IGC6" s="244"/>
      <c r="IGD6" s="244"/>
      <c r="IGE6" s="244"/>
      <c r="IGF6" s="244"/>
      <c r="IGG6" s="244"/>
      <c r="IGH6" s="244"/>
      <c r="IGI6" s="244"/>
      <c r="IGJ6" s="244"/>
      <c r="IGK6" s="244"/>
      <c r="IGL6" s="244"/>
      <c r="IGM6" s="244"/>
      <c r="IGN6" s="244"/>
      <c r="IGO6" s="244"/>
      <c r="IGP6" s="244"/>
      <c r="IGQ6" s="244"/>
      <c r="IGR6" s="244"/>
      <c r="IGS6" s="244"/>
      <c r="IGT6" s="244"/>
      <c r="IGU6" s="244"/>
      <c r="IGV6" s="244"/>
      <c r="IGW6" s="244"/>
      <c r="IGX6" s="244"/>
      <c r="IGY6" s="244"/>
      <c r="IGZ6" s="244"/>
      <c r="IHA6" s="244"/>
      <c r="IHB6" s="244"/>
      <c r="IHC6" s="244"/>
      <c r="IHD6" s="244"/>
      <c r="IHE6" s="244"/>
      <c r="IHF6" s="244"/>
      <c r="IHG6" s="244"/>
      <c r="IHH6" s="244"/>
      <c r="IHI6" s="244"/>
      <c r="IHJ6" s="244"/>
      <c r="IHK6" s="244"/>
      <c r="IHL6" s="244"/>
      <c r="IHM6" s="244"/>
      <c r="IHN6" s="244"/>
      <c r="IHO6" s="244"/>
      <c r="IHP6" s="244"/>
      <c r="IHQ6" s="244"/>
      <c r="IHR6" s="244"/>
      <c r="IHS6" s="244"/>
      <c r="IHT6" s="244"/>
      <c r="IHU6" s="244"/>
      <c r="IHV6" s="244"/>
      <c r="IHW6" s="244"/>
      <c r="IHX6" s="244"/>
      <c r="IHY6" s="244"/>
      <c r="IHZ6" s="244"/>
      <c r="IIA6" s="244"/>
      <c r="IIB6" s="244"/>
      <c r="IIC6" s="244"/>
      <c r="IID6" s="244"/>
      <c r="IIE6" s="244"/>
      <c r="IIF6" s="244"/>
      <c r="IIG6" s="244"/>
      <c r="IIH6" s="244"/>
      <c r="III6" s="244"/>
      <c r="IIJ6" s="244"/>
      <c r="IIK6" s="244"/>
      <c r="IIL6" s="244"/>
      <c r="IIM6" s="244"/>
      <c r="IIN6" s="244"/>
      <c r="IIO6" s="244"/>
      <c r="IIP6" s="244"/>
      <c r="IIQ6" s="244"/>
      <c r="IIR6" s="244"/>
      <c r="IIS6" s="244"/>
      <c r="IIT6" s="244"/>
      <c r="IIU6" s="244"/>
      <c r="IIV6" s="244"/>
      <c r="IIW6" s="244"/>
      <c r="IIX6" s="244"/>
      <c r="IIY6" s="244"/>
      <c r="IIZ6" s="244"/>
      <c r="IJA6" s="244"/>
      <c r="IJB6" s="244"/>
      <c r="IJC6" s="244"/>
      <c r="IJD6" s="244"/>
      <c r="IJE6" s="244"/>
      <c r="IJF6" s="244"/>
      <c r="IJG6" s="244"/>
      <c r="IJH6" s="244"/>
      <c r="IJI6" s="244"/>
      <c r="IJJ6" s="244"/>
      <c r="IJK6" s="244"/>
      <c r="IJL6" s="244"/>
      <c r="IJM6" s="244"/>
      <c r="IJN6" s="244"/>
      <c r="IJO6" s="244"/>
      <c r="IJP6" s="244"/>
      <c r="IJQ6" s="244"/>
      <c r="IJR6" s="244"/>
      <c r="IJS6" s="244"/>
      <c r="IJT6" s="244"/>
      <c r="IJU6" s="244"/>
      <c r="IJV6" s="244"/>
      <c r="IJW6" s="244"/>
      <c r="IJX6" s="244"/>
      <c r="IJY6" s="244"/>
      <c r="IJZ6" s="244"/>
      <c r="IKA6" s="244"/>
      <c r="IKB6" s="244"/>
      <c r="IKC6" s="244"/>
      <c r="IKD6" s="244"/>
      <c r="IKE6" s="244"/>
      <c r="IKF6" s="244"/>
      <c r="IKG6" s="244"/>
      <c r="IKH6" s="244"/>
      <c r="IKI6" s="244"/>
      <c r="IKJ6" s="244"/>
      <c r="IKK6" s="244"/>
      <c r="IKL6" s="244"/>
      <c r="IKM6" s="244"/>
      <c r="IKN6" s="244"/>
      <c r="IKO6" s="244"/>
      <c r="IKP6" s="244"/>
      <c r="IKQ6" s="244"/>
      <c r="IKR6" s="244"/>
      <c r="IKS6" s="244"/>
      <c r="IKT6" s="244"/>
      <c r="IKU6" s="244"/>
      <c r="IKV6" s="244"/>
      <c r="IKW6" s="244"/>
      <c r="IKX6" s="244"/>
      <c r="IKY6" s="244"/>
      <c r="IKZ6" s="244"/>
      <c r="ILA6" s="244"/>
      <c r="ILB6" s="244"/>
      <c r="ILC6" s="244"/>
      <c r="ILD6" s="244"/>
      <c r="ILE6" s="244"/>
      <c r="ILF6" s="244"/>
      <c r="ILG6" s="244"/>
      <c r="ILH6" s="244"/>
      <c r="ILI6" s="244"/>
      <c r="ILJ6" s="244"/>
      <c r="ILK6" s="244"/>
      <c r="ILL6" s="244"/>
      <c r="ILM6" s="244"/>
      <c r="ILN6" s="244"/>
      <c r="ILO6" s="244"/>
      <c r="ILP6" s="244"/>
      <c r="ILQ6" s="244"/>
      <c r="ILR6" s="244"/>
      <c r="ILS6" s="244"/>
      <c r="ILT6" s="244"/>
      <c r="ILU6" s="244"/>
      <c r="ILV6" s="244"/>
      <c r="ILW6" s="244"/>
      <c r="ILX6" s="244"/>
      <c r="ILY6" s="244"/>
      <c r="ILZ6" s="244"/>
      <c r="IMA6" s="244"/>
      <c r="IMB6" s="244"/>
      <c r="IMC6" s="244"/>
      <c r="IMD6" s="244"/>
      <c r="IME6" s="244"/>
      <c r="IMF6" s="244"/>
      <c r="IMG6" s="244"/>
      <c r="IMH6" s="244"/>
      <c r="IMI6" s="244"/>
      <c r="IMJ6" s="244"/>
      <c r="IMK6" s="244"/>
      <c r="IML6" s="244"/>
      <c r="IMM6" s="244"/>
      <c r="IMN6" s="244"/>
      <c r="IMO6" s="244"/>
      <c r="IMP6" s="244"/>
      <c r="IMQ6" s="244"/>
      <c r="IMR6" s="244"/>
      <c r="IMS6" s="244"/>
      <c r="IMT6" s="244"/>
      <c r="IMU6" s="244"/>
      <c r="IMV6" s="244"/>
      <c r="IMW6" s="244"/>
      <c r="IMX6" s="244"/>
      <c r="IMY6" s="244"/>
      <c r="IMZ6" s="244"/>
      <c r="INA6" s="244"/>
      <c r="INB6" s="244"/>
      <c r="INC6" s="244"/>
      <c r="IND6" s="244"/>
      <c r="INE6" s="244"/>
      <c r="INF6" s="244"/>
      <c r="ING6" s="244"/>
      <c r="INH6" s="244"/>
      <c r="INI6" s="244"/>
      <c r="INJ6" s="244"/>
      <c r="INK6" s="244"/>
      <c r="INL6" s="244"/>
      <c r="INM6" s="244"/>
      <c r="INN6" s="244"/>
      <c r="INO6" s="244"/>
      <c r="INP6" s="244"/>
      <c r="INQ6" s="244"/>
      <c r="INR6" s="244"/>
      <c r="INS6" s="244"/>
      <c r="INT6" s="244"/>
      <c r="INU6" s="244"/>
      <c r="INV6" s="244"/>
      <c r="INW6" s="244"/>
      <c r="INX6" s="244"/>
      <c r="INY6" s="244"/>
      <c r="INZ6" s="244"/>
      <c r="IOA6" s="244"/>
      <c r="IOB6" s="244"/>
      <c r="IOC6" s="244"/>
      <c r="IOD6" s="244"/>
      <c r="IOE6" s="244"/>
      <c r="IOF6" s="244"/>
      <c r="IOG6" s="244"/>
      <c r="IOH6" s="244"/>
      <c r="IOI6" s="244"/>
      <c r="IOJ6" s="244"/>
      <c r="IOK6" s="244"/>
      <c r="IOL6" s="244"/>
      <c r="IOM6" s="244"/>
      <c r="ION6" s="244"/>
      <c r="IOO6" s="244"/>
      <c r="IOP6" s="244"/>
      <c r="IOQ6" s="244"/>
      <c r="IOR6" s="244"/>
      <c r="IOS6" s="244"/>
      <c r="IOT6" s="244"/>
      <c r="IOU6" s="244"/>
      <c r="IOV6" s="244"/>
      <c r="IOW6" s="244"/>
      <c r="IOX6" s="244"/>
      <c r="IOY6" s="244"/>
      <c r="IOZ6" s="244"/>
      <c r="IPA6" s="244"/>
      <c r="IPB6" s="244"/>
      <c r="IPC6" s="244"/>
      <c r="IPD6" s="244"/>
      <c r="IPE6" s="244"/>
      <c r="IPF6" s="244"/>
      <c r="IPG6" s="244"/>
      <c r="IPH6" s="244"/>
      <c r="IPI6" s="244"/>
      <c r="IPJ6" s="244"/>
      <c r="IPK6" s="244"/>
      <c r="IPL6" s="244"/>
      <c r="IPM6" s="244"/>
      <c r="IPN6" s="244"/>
      <c r="IPO6" s="244"/>
      <c r="IPP6" s="244"/>
      <c r="IPQ6" s="244"/>
      <c r="IPR6" s="244"/>
      <c r="IPS6" s="244"/>
      <c r="IPT6" s="244"/>
      <c r="IPU6" s="244"/>
      <c r="IPV6" s="244"/>
      <c r="IPW6" s="244"/>
      <c r="IPX6" s="244"/>
      <c r="IPY6" s="244"/>
      <c r="IPZ6" s="244"/>
      <c r="IQA6" s="244"/>
      <c r="IQB6" s="244"/>
      <c r="IQC6" s="244"/>
      <c r="IQD6" s="244"/>
      <c r="IQE6" s="244"/>
      <c r="IQF6" s="244"/>
      <c r="IQG6" s="244"/>
      <c r="IQH6" s="244"/>
      <c r="IQI6" s="244"/>
      <c r="IQJ6" s="244"/>
      <c r="IQK6" s="244"/>
      <c r="IQL6" s="244"/>
      <c r="IQM6" s="244"/>
      <c r="IQN6" s="244"/>
      <c r="IQO6" s="244"/>
      <c r="IQP6" s="244"/>
      <c r="IQQ6" s="244"/>
      <c r="IQR6" s="244"/>
      <c r="IQS6" s="244"/>
      <c r="IQT6" s="244"/>
      <c r="IQU6" s="244"/>
      <c r="IQV6" s="244"/>
      <c r="IQW6" s="244"/>
      <c r="IQX6" s="244"/>
      <c r="IQY6" s="244"/>
      <c r="IQZ6" s="244"/>
      <c r="IRA6" s="244"/>
      <c r="IRB6" s="244"/>
      <c r="IRC6" s="244"/>
      <c r="IRD6" s="244"/>
      <c r="IRE6" s="244"/>
      <c r="IRF6" s="244"/>
      <c r="IRG6" s="244"/>
      <c r="IRH6" s="244"/>
      <c r="IRI6" s="244"/>
      <c r="IRJ6" s="244"/>
      <c r="IRK6" s="244"/>
      <c r="IRL6" s="244"/>
      <c r="IRM6" s="244"/>
      <c r="IRN6" s="244"/>
      <c r="IRO6" s="244"/>
      <c r="IRP6" s="244"/>
      <c r="IRQ6" s="244"/>
      <c r="IRR6" s="244"/>
      <c r="IRS6" s="244"/>
      <c r="IRT6" s="244"/>
      <c r="IRU6" s="244"/>
      <c r="IRV6" s="244"/>
      <c r="IRW6" s="244"/>
      <c r="IRX6" s="244"/>
      <c r="IRY6" s="244"/>
      <c r="IRZ6" s="244"/>
      <c r="ISA6" s="244"/>
      <c r="ISB6" s="244"/>
      <c r="ISC6" s="244"/>
      <c r="ISD6" s="244"/>
      <c r="ISE6" s="244"/>
      <c r="ISF6" s="244"/>
      <c r="ISG6" s="244"/>
      <c r="ISH6" s="244"/>
      <c r="ISI6" s="244"/>
      <c r="ISJ6" s="244"/>
      <c r="ISK6" s="244"/>
      <c r="ISL6" s="244"/>
      <c r="ISM6" s="244"/>
      <c r="ISN6" s="244"/>
      <c r="ISO6" s="244"/>
      <c r="ISP6" s="244"/>
      <c r="ISQ6" s="244"/>
      <c r="ISR6" s="244"/>
      <c r="ISS6" s="244"/>
      <c r="IST6" s="244"/>
      <c r="ISU6" s="244"/>
      <c r="ISV6" s="244"/>
      <c r="ISW6" s="244"/>
      <c r="ISX6" s="244"/>
      <c r="ISY6" s="244"/>
      <c r="ISZ6" s="244"/>
      <c r="ITA6" s="244"/>
      <c r="ITB6" s="244"/>
      <c r="ITC6" s="244"/>
      <c r="ITD6" s="244"/>
      <c r="ITE6" s="244"/>
      <c r="ITF6" s="244"/>
      <c r="ITG6" s="244"/>
      <c r="ITH6" s="244"/>
      <c r="ITI6" s="244"/>
      <c r="ITJ6" s="244"/>
      <c r="ITK6" s="244"/>
      <c r="ITL6" s="244"/>
      <c r="ITM6" s="244"/>
      <c r="ITN6" s="244"/>
      <c r="ITO6" s="244"/>
      <c r="ITP6" s="244"/>
      <c r="ITQ6" s="244"/>
      <c r="ITR6" s="244"/>
      <c r="ITS6" s="244"/>
      <c r="ITT6" s="244"/>
      <c r="ITU6" s="244"/>
      <c r="ITV6" s="244"/>
      <c r="ITW6" s="244"/>
      <c r="ITX6" s="244"/>
      <c r="ITY6" s="244"/>
      <c r="ITZ6" s="244"/>
      <c r="IUA6" s="244"/>
      <c r="IUB6" s="244"/>
      <c r="IUC6" s="244"/>
      <c r="IUD6" s="244"/>
      <c r="IUE6" s="244"/>
      <c r="IUF6" s="244"/>
      <c r="IUG6" s="244"/>
      <c r="IUH6" s="244"/>
      <c r="IUI6" s="244"/>
      <c r="IUJ6" s="244"/>
      <c r="IUK6" s="244"/>
      <c r="IUL6" s="244"/>
      <c r="IUM6" s="244"/>
      <c r="IUN6" s="244"/>
      <c r="IUO6" s="244"/>
      <c r="IUP6" s="244"/>
      <c r="IUQ6" s="244"/>
      <c r="IUR6" s="244"/>
      <c r="IUS6" s="244"/>
      <c r="IUT6" s="244"/>
      <c r="IUU6" s="244"/>
      <c r="IUV6" s="244"/>
      <c r="IUW6" s="244"/>
      <c r="IUX6" s="244"/>
      <c r="IUY6" s="244"/>
      <c r="IUZ6" s="244"/>
      <c r="IVA6" s="244"/>
      <c r="IVB6" s="244"/>
      <c r="IVC6" s="244"/>
      <c r="IVD6" s="244"/>
      <c r="IVE6" s="244"/>
      <c r="IVF6" s="244"/>
      <c r="IVG6" s="244"/>
      <c r="IVH6" s="244"/>
      <c r="IVI6" s="244"/>
      <c r="IVJ6" s="244"/>
      <c r="IVK6" s="244"/>
      <c r="IVL6" s="244"/>
      <c r="IVM6" s="244"/>
      <c r="IVN6" s="244"/>
      <c r="IVO6" s="244"/>
      <c r="IVP6" s="244"/>
      <c r="IVQ6" s="244"/>
      <c r="IVR6" s="244"/>
      <c r="IVS6" s="244"/>
      <c r="IVT6" s="244"/>
      <c r="IVU6" s="244"/>
      <c r="IVV6" s="244"/>
      <c r="IVW6" s="244"/>
      <c r="IVX6" s="244"/>
      <c r="IVY6" s="244"/>
      <c r="IVZ6" s="244"/>
      <c r="IWA6" s="244"/>
      <c r="IWB6" s="244"/>
      <c r="IWC6" s="244"/>
      <c r="IWD6" s="244"/>
      <c r="IWE6" s="244"/>
      <c r="IWF6" s="244"/>
      <c r="IWG6" s="244"/>
      <c r="IWH6" s="244"/>
      <c r="IWI6" s="244"/>
      <c r="IWJ6" s="244"/>
      <c r="IWK6" s="244"/>
      <c r="IWL6" s="244"/>
      <c r="IWM6" s="244"/>
      <c r="IWN6" s="244"/>
      <c r="IWO6" s="244"/>
      <c r="IWP6" s="244"/>
      <c r="IWQ6" s="244"/>
      <c r="IWR6" s="244"/>
      <c r="IWS6" s="244"/>
      <c r="IWT6" s="244"/>
      <c r="IWU6" s="244"/>
      <c r="IWV6" s="244"/>
      <c r="IWW6" s="244"/>
      <c r="IWX6" s="244"/>
      <c r="IWY6" s="244"/>
      <c r="IWZ6" s="244"/>
      <c r="IXA6" s="244"/>
      <c r="IXB6" s="244"/>
      <c r="IXC6" s="244"/>
      <c r="IXD6" s="244"/>
      <c r="IXE6" s="244"/>
      <c r="IXF6" s="244"/>
      <c r="IXG6" s="244"/>
      <c r="IXH6" s="244"/>
      <c r="IXI6" s="244"/>
      <c r="IXJ6" s="244"/>
      <c r="IXK6" s="244"/>
      <c r="IXL6" s="244"/>
      <c r="IXM6" s="244"/>
      <c r="IXN6" s="244"/>
      <c r="IXO6" s="244"/>
      <c r="IXP6" s="244"/>
      <c r="IXQ6" s="244"/>
      <c r="IXR6" s="244"/>
      <c r="IXS6" s="244"/>
      <c r="IXT6" s="244"/>
      <c r="IXU6" s="244"/>
      <c r="IXV6" s="244"/>
      <c r="IXW6" s="244"/>
      <c r="IXX6" s="244"/>
      <c r="IXY6" s="244"/>
      <c r="IXZ6" s="244"/>
      <c r="IYA6" s="244"/>
      <c r="IYB6" s="244"/>
      <c r="IYC6" s="244"/>
      <c r="IYD6" s="244"/>
      <c r="IYE6" s="244"/>
      <c r="IYF6" s="244"/>
      <c r="IYG6" s="244"/>
      <c r="IYH6" s="244"/>
      <c r="IYI6" s="244"/>
      <c r="IYJ6" s="244"/>
      <c r="IYK6" s="244"/>
      <c r="IYL6" s="244"/>
      <c r="IYM6" s="244"/>
      <c r="IYN6" s="244"/>
      <c r="IYO6" s="244"/>
      <c r="IYP6" s="244"/>
      <c r="IYQ6" s="244"/>
      <c r="IYR6" s="244"/>
      <c r="IYS6" s="244"/>
      <c r="IYT6" s="244"/>
      <c r="IYU6" s="244"/>
      <c r="IYV6" s="244"/>
      <c r="IYW6" s="244"/>
      <c r="IYX6" s="244"/>
      <c r="IYY6" s="244"/>
      <c r="IYZ6" s="244"/>
      <c r="IZA6" s="244"/>
      <c r="IZB6" s="244"/>
      <c r="IZC6" s="244"/>
      <c r="IZD6" s="244"/>
      <c r="IZE6" s="244"/>
      <c r="IZF6" s="244"/>
      <c r="IZG6" s="244"/>
      <c r="IZH6" s="244"/>
      <c r="IZI6" s="244"/>
      <c r="IZJ6" s="244"/>
      <c r="IZK6" s="244"/>
      <c r="IZL6" s="244"/>
      <c r="IZM6" s="244"/>
      <c r="IZN6" s="244"/>
      <c r="IZO6" s="244"/>
      <c r="IZP6" s="244"/>
      <c r="IZQ6" s="244"/>
      <c r="IZR6" s="244"/>
      <c r="IZS6" s="244"/>
      <c r="IZT6" s="244"/>
      <c r="IZU6" s="244"/>
      <c r="IZV6" s="244"/>
      <c r="IZW6" s="244"/>
      <c r="IZX6" s="244"/>
      <c r="IZY6" s="244"/>
      <c r="IZZ6" s="244"/>
      <c r="JAA6" s="244"/>
      <c r="JAB6" s="244"/>
      <c r="JAC6" s="244"/>
      <c r="JAD6" s="244"/>
      <c r="JAE6" s="244"/>
      <c r="JAF6" s="244"/>
      <c r="JAG6" s="244"/>
      <c r="JAH6" s="244"/>
      <c r="JAI6" s="244"/>
      <c r="JAJ6" s="244"/>
      <c r="JAK6" s="244"/>
      <c r="JAL6" s="244"/>
      <c r="JAM6" s="244"/>
      <c r="JAN6" s="244"/>
      <c r="JAO6" s="244"/>
      <c r="JAP6" s="244"/>
      <c r="JAQ6" s="244"/>
      <c r="JAR6" s="244"/>
      <c r="JAS6" s="244"/>
      <c r="JAT6" s="244"/>
      <c r="JAU6" s="244"/>
      <c r="JAV6" s="244"/>
      <c r="JAW6" s="244"/>
      <c r="JAX6" s="244"/>
      <c r="JAY6" s="244"/>
      <c r="JAZ6" s="244"/>
      <c r="JBA6" s="244"/>
      <c r="JBB6" s="244"/>
      <c r="JBC6" s="244"/>
      <c r="JBD6" s="244"/>
      <c r="JBE6" s="244"/>
      <c r="JBF6" s="244"/>
      <c r="JBG6" s="244"/>
      <c r="JBH6" s="244"/>
      <c r="JBI6" s="244"/>
      <c r="JBJ6" s="244"/>
      <c r="JBK6" s="244"/>
      <c r="JBL6" s="244"/>
      <c r="JBM6" s="244"/>
      <c r="JBN6" s="244"/>
      <c r="JBO6" s="244"/>
      <c r="JBP6" s="244"/>
      <c r="JBQ6" s="244"/>
      <c r="JBR6" s="244"/>
      <c r="JBS6" s="244"/>
      <c r="JBT6" s="244"/>
      <c r="JBU6" s="244"/>
      <c r="JBV6" s="244"/>
      <c r="JBW6" s="244"/>
      <c r="JBX6" s="244"/>
      <c r="JBY6" s="244"/>
      <c r="JBZ6" s="244"/>
      <c r="JCA6" s="244"/>
      <c r="JCB6" s="244"/>
      <c r="JCC6" s="244"/>
      <c r="JCD6" s="244"/>
      <c r="JCE6" s="244"/>
      <c r="JCF6" s="244"/>
      <c r="JCG6" s="244"/>
      <c r="JCH6" s="244"/>
      <c r="JCI6" s="244"/>
      <c r="JCJ6" s="244"/>
      <c r="JCK6" s="244"/>
      <c r="JCL6" s="244"/>
      <c r="JCM6" s="244"/>
      <c r="JCN6" s="244"/>
      <c r="JCO6" s="244"/>
      <c r="JCP6" s="244"/>
      <c r="JCQ6" s="244"/>
      <c r="JCR6" s="244"/>
      <c r="JCS6" s="244"/>
      <c r="JCT6" s="244"/>
      <c r="JCU6" s="244"/>
      <c r="JCV6" s="244"/>
      <c r="JCW6" s="244"/>
      <c r="JCX6" s="244"/>
      <c r="JCY6" s="244"/>
      <c r="JCZ6" s="244"/>
      <c r="JDA6" s="244"/>
      <c r="JDB6" s="244"/>
      <c r="JDC6" s="244"/>
      <c r="JDD6" s="244"/>
      <c r="JDE6" s="244"/>
      <c r="JDF6" s="244"/>
      <c r="JDG6" s="244"/>
      <c r="JDH6" s="244"/>
      <c r="JDI6" s="244"/>
      <c r="JDJ6" s="244"/>
      <c r="JDK6" s="244"/>
      <c r="JDL6" s="244"/>
      <c r="JDM6" s="244"/>
      <c r="JDN6" s="244"/>
      <c r="JDO6" s="244"/>
      <c r="JDP6" s="244"/>
      <c r="JDQ6" s="244"/>
      <c r="JDR6" s="244"/>
      <c r="JDS6" s="244"/>
      <c r="JDT6" s="244"/>
      <c r="JDU6" s="244"/>
      <c r="JDV6" s="244"/>
      <c r="JDW6" s="244"/>
      <c r="JDX6" s="244"/>
      <c r="JDY6" s="244"/>
      <c r="JDZ6" s="244"/>
      <c r="JEA6" s="244"/>
      <c r="JEB6" s="244"/>
      <c r="JEC6" s="244"/>
      <c r="JED6" s="244"/>
      <c r="JEE6" s="244"/>
      <c r="JEF6" s="244"/>
      <c r="JEG6" s="244"/>
      <c r="JEH6" s="244"/>
      <c r="JEI6" s="244"/>
      <c r="JEJ6" s="244"/>
      <c r="JEK6" s="244"/>
      <c r="JEL6" s="244"/>
      <c r="JEM6" s="244"/>
      <c r="JEN6" s="244"/>
      <c r="JEO6" s="244"/>
      <c r="JEP6" s="244"/>
      <c r="JEQ6" s="244"/>
      <c r="JER6" s="244"/>
      <c r="JES6" s="244"/>
      <c r="JET6" s="244"/>
      <c r="JEU6" s="244"/>
      <c r="JEV6" s="244"/>
      <c r="JEW6" s="244"/>
      <c r="JEX6" s="244"/>
      <c r="JEY6" s="244"/>
      <c r="JEZ6" s="244"/>
      <c r="JFA6" s="244"/>
      <c r="JFB6" s="244"/>
      <c r="JFC6" s="244"/>
      <c r="JFD6" s="244"/>
      <c r="JFE6" s="244"/>
      <c r="JFF6" s="244"/>
      <c r="JFG6" s="244"/>
      <c r="JFH6" s="244"/>
      <c r="JFI6" s="244"/>
      <c r="JFJ6" s="244"/>
      <c r="JFK6" s="244"/>
      <c r="JFL6" s="244"/>
      <c r="JFM6" s="244"/>
      <c r="JFN6" s="244"/>
      <c r="JFO6" s="244"/>
      <c r="JFP6" s="244"/>
      <c r="JFQ6" s="244"/>
      <c r="JFR6" s="244"/>
      <c r="JFS6" s="244"/>
      <c r="JFT6" s="244"/>
      <c r="JFU6" s="244"/>
      <c r="JFV6" s="244"/>
      <c r="JFW6" s="244"/>
      <c r="JFX6" s="244"/>
      <c r="JFY6" s="244"/>
      <c r="JFZ6" s="244"/>
      <c r="JGA6" s="244"/>
      <c r="JGB6" s="244"/>
      <c r="JGC6" s="244"/>
      <c r="JGD6" s="244"/>
      <c r="JGE6" s="244"/>
      <c r="JGF6" s="244"/>
      <c r="JGG6" s="244"/>
      <c r="JGH6" s="244"/>
      <c r="JGI6" s="244"/>
      <c r="JGJ6" s="244"/>
      <c r="JGK6" s="244"/>
      <c r="JGL6" s="244"/>
      <c r="JGM6" s="244"/>
      <c r="JGN6" s="244"/>
      <c r="JGO6" s="244"/>
      <c r="JGP6" s="244"/>
      <c r="JGQ6" s="244"/>
      <c r="JGR6" s="244"/>
      <c r="JGS6" s="244"/>
      <c r="JGT6" s="244"/>
      <c r="JGU6" s="244"/>
      <c r="JGV6" s="244"/>
      <c r="JGW6" s="244"/>
      <c r="JGX6" s="244"/>
      <c r="JGY6" s="244"/>
      <c r="JGZ6" s="244"/>
      <c r="JHA6" s="244"/>
      <c r="JHB6" s="244"/>
      <c r="JHC6" s="244"/>
      <c r="JHD6" s="244"/>
      <c r="JHE6" s="244"/>
      <c r="JHF6" s="244"/>
      <c r="JHG6" s="244"/>
      <c r="JHH6" s="244"/>
      <c r="JHI6" s="244"/>
      <c r="JHJ6" s="244"/>
      <c r="JHK6" s="244"/>
      <c r="JHL6" s="244"/>
      <c r="JHM6" s="244"/>
      <c r="JHN6" s="244"/>
      <c r="JHO6" s="244"/>
      <c r="JHP6" s="244"/>
      <c r="JHQ6" s="244"/>
      <c r="JHR6" s="244"/>
      <c r="JHS6" s="244"/>
      <c r="JHT6" s="244"/>
      <c r="JHU6" s="244"/>
      <c r="JHV6" s="244"/>
      <c r="JHW6" s="244"/>
      <c r="JHX6" s="244"/>
      <c r="JHY6" s="244"/>
      <c r="JHZ6" s="244"/>
      <c r="JIA6" s="244"/>
      <c r="JIB6" s="244"/>
      <c r="JIC6" s="244"/>
      <c r="JID6" s="244"/>
      <c r="JIE6" s="244"/>
      <c r="JIF6" s="244"/>
      <c r="JIG6" s="244"/>
      <c r="JIH6" s="244"/>
      <c r="JII6" s="244"/>
      <c r="JIJ6" s="244"/>
      <c r="JIK6" s="244"/>
      <c r="JIL6" s="244"/>
      <c r="JIM6" s="244"/>
      <c r="JIN6" s="244"/>
      <c r="JIO6" s="244"/>
      <c r="JIP6" s="244"/>
      <c r="JIQ6" s="244"/>
      <c r="JIR6" s="244"/>
      <c r="JIS6" s="244"/>
      <c r="JIT6" s="244"/>
      <c r="JIU6" s="244"/>
      <c r="JIV6" s="244"/>
      <c r="JIW6" s="244"/>
      <c r="JIX6" s="244"/>
      <c r="JIY6" s="244"/>
      <c r="JIZ6" s="244"/>
      <c r="JJA6" s="244"/>
      <c r="JJB6" s="244"/>
      <c r="JJC6" s="244"/>
      <c r="JJD6" s="244"/>
      <c r="JJE6" s="244"/>
      <c r="JJF6" s="244"/>
      <c r="JJG6" s="244"/>
      <c r="JJH6" s="244"/>
      <c r="JJI6" s="244"/>
      <c r="JJJ6" s="244"/>
      <c r="JJK6" s="244"/>
      <c r="JJL6" s="244"/>
      <c r="JJM6" s="244"/>
      <c r="JJN6" s="244"/>
      <c r="JJO6" s="244"/>
      <c r="JJP6" s="244"/>
      <c r="JJQ6" s="244"/>
      <c r="JJR6" s="244"/>
      <c r="JJS6" s="244"/>
      <c r="JJT6" s="244"/>
      <c r="JJU6" s="244"/>
      <c r="JJV6" s="244"/>
      <c r="JJW6" s="244"/>
      <c r="JJX6" s="244"/>
      <c r="JJY6" s="244"/>
      <c r="JJZ6" s="244"/>
      <c r="JKA6" s="244"/>
      <c r="JKB6" s="244"/>
      <c r="JKC6" s="244"/>
      <c r="JKD6" s="244"/>
      <c r="JKE6" s="244"/>
      <c r="JKF6" s="244"/>
      <c r="JKG6" s="244"/>
      <c r="JKH6" s="244"/>
      <c r="JKI6" s="244"/>
      <c r="JKJ6" s="244"/>
      <c r="JKK6" s="244"/>
      <c r="JKL6" s="244"/>
      <c r="JKM6" s="244"/>
      <c r="JKN6" s="244"/>
      <c r="JKO6" s="244"/>
      <c r="JKP6" s="244"/>
      <c r="JKQ6" s="244"/>
      <c r="JKR6" s="244"/>
      <c r="JKS6" s="244"/>
      <c r="JKT6" s="244"/>
      <c r="JKU6" s="244"/>
      <c r="JKV6" s="244"/>
      <c r="JKW6" s="244"/>
      <c r="JKX6" s="244"/>
      <c r="JKY6" s="244"/>
      <c r="JKZ6" s="244"/>
      <c r="JLA6" s="244"/>
      <c r="JLB6" s="244"/>
      <c r="JLC6" s="244"/>
      <c r="JLD6" s="244"/>
      <c r="JLE6" s="244"/>
      <c r="JLF6" s="244"/>
      <c r="JLG6" s="244"/>
      <c r="JLH6" s="244"/>
      <c r="JLI6" s="244"/>
      <c r="JLJ6" s="244"/>
      <c r="JLK6" s="244"/>
      <c r="JLL6" s="244"/>
      <c r="JLM6" s="244"/>
      <c r="JLN6" s="244"/>
      <c r="JLO6" s="244"/>
      <c r="JLP6" s="244"/>
      <c r="JLQ6" s="244"/>
      <c r="JLR6" s="244"/>
      <c r="JLS6" s="244"/>
      <c r="JLT6" s="244"/>
      <c r="JLU6" s="244"/>
      <c r="JLV6" s="244"/>
      <c r="JLW6" s="244"/>
      <c r="JLX6" s="244"/>
      <c r="JLY6" s="244"/>
      <c r="JLZ6" s="244"/>
      <c r="JMA6" s="244"/>
      <c r="JMB6" s="244"/>
      <c r="JMC6" s="244"/>
      <c r="JMD6" s="244"/>
      <c r="JME6" s="244"/>
      <c r="JMF6" s="244"/>
      <c r="JMG6" s="244"/>
      <c r="JMH6" s="244"/>
      <c r="JMI6" s="244"/>
      <c r="JMJ6" s="244"/>
      <c r="JMK6" s="244"/>
      <c r="JML6" s="244"/>
      <c r="JMM6" s="244"/>
      <c r="JMN6" s="244"/>
      <c r="JMO6" s="244"/>
      <c r="JMP6" s="244"/>
      <c r="JMQ6" s="244"/>
      <c r="JMR6" s="244"/>
      <c r="JMS6" s="244"/>
      <c r="JMT6" s="244"/>
      <c r="JMU6" s="244"/>
      <c r="JMV6" s="244"/>
      <c r="JMW6" s="244"/>
      <c r="JMX6" s="244"/>
      <c r="JMY6" s="244"/>
      <c r="JMZ6" s="244"/>
      <c r="JNA6" s="244"/>
      <c r="JNB6" s="244"/>
      <c r="JNC6" s="244"/>
      <c r="JND6" s="244"/>
      <c r="JNE6" s="244"/>
      <c r="JNF6" s="244"/>
      <c r="JNG6" s="244"/>
      <c r="JNH6" s="244"/>
      <c r="JNI6" s="244"/>
      <c r="JNJ6" s="244"/>
      <c r="JNK6" s="244"/>
      <c r="JNL6" s="244"/>
      <c r="JNM6" s="244"/>
      <c r="JNN6" s="244"/>
      <c r="JNO6" s="244"/>
      <c r="JNP6" s="244"/>
      <c r="JNQ6" s="244"/>
      <c r="JNR6" s="244"/>
      <c r="JNS6" s="244"/>
      <c r="JNT6" s="244"/>
      <c r="JNU6" s="244"/>
      <c r="JNV6" s="244"/>
      <c r="JNW6" s="244"/>
      <c r="JNX6" s="244"/>
      <c r="JNY6" s="244"/>
      <c r="JNZ6" s="244"/>
      <c r="JOA6" s="244"/>
      <c r="JOB6" s="244"/>
      <c r="JOC6" s="244"/>
      <c r="JOD6" s="244"/>
      <c r="JOE6" s="244"/>
      <c r="JOF6" s="244"/>
      <c r="JOG6" s="244"/>
      <c r="JOH6" s="244"/>
      <c r="JOI6" s="244"/>
      <c r="JOJ6" s="244"/>
      <c r="JOK6" s="244"/>
      <c r="JOL6" s="244"/>
      <c r="JOM6" s="244"/>
      <c r="JON6" s="244"/>
      <c r="JOO6" s="244"/>
      <c r="JOP6" s="244"/>
      <c r="JOQ6" s="244"/>
      <c r="JOR6" s="244"/>
      <c r="JOS6" s="244"/>
      <c r="JOT6" s="244"/>
      <c r="JOU6" s="244"/>
      <c r="JOV6" s="244"/>
      <c r="JOW6" s="244"/>
      <c r="JOX6" s="244"/>
      <c r="JOY6" s="244"/>
      <c r="JOZ6" s="244"/>
      <c r="JPA6" s="244"/>
      <c r="JPB6" s="244"/>
      <c r="JPC6" s="244"/>
      <c r="JPD6" s="244"/>
      <c r="JPE6" s="244"/>
      <c r="JPF6" s="244"/>
      <c r="JPG6" s="244"/>
      <c r="JPH6" s="244"/>
      <c r="JPI6" s="244"/>
      <c r="JPJ6" s="244"/>
      <c r="JPK6" s="244"/>
      <c r="JPL6" s="244"/>
      <c r="JPM6" s="244"/>
      <c r="JPN6" s="244"/>
      <c r="JPO6" s="244"/>
      <c r="JPP6" s="244"/>
      <c r="JPQ6" s="244"/>
      <c r="JPR6" s="244"/>
      <c r="JPS6" s="244"/>
      <c r="JPT6" s="244"/>
      <c r="JPU6" s="244"/>
      <c r="JPV6" s="244"/>
      <c r="JPW6" s="244"/>
      <c r="JPX6" s="244"/>
      <c r="JPY6" s="244"/>
      <c r="JPZ6" s="244"/>
      <c r="JQA6" s="244"/>
      <c r="JQB6" s="244"/>
      <c r="JQC6" s="244"/>
      <c r="JQD6" s="244"/>
      <c r="JQE6" s="244"/>
      <c r="JQF6" s="244"/>
      <c r="JQG6" s="244"/>
      <c r="JQH6" s="244"/>
      <c r="JQI6" s="244"/>
      <c r="JQJ6" s="244"/>
      <c r="JQK6" s="244"/>
      <c r="JQL6" s="244"/>
      <c r="JQM6" s="244"/>
      <c r="JQN6" s="244"/>
      <c r="JQO6" s="244"/>
      <c r="JQP6" s="244"/>
      <c r="JQQ6" s="244"/>
      <c r="JQR6" s="244"/>
      <c r="JQS6" s="244"/>
      <c r="JQT6" s="244"/>
      <c r="JQU6" s="244"/>
      <c r="JQV6" s="244"/>
      <c r="JQW6" s="244"/>
      <c r="JQX6" s="244"/>
      <c r="JQY6" s="244"/>
      <c r="JQZ6" s="244"/>
      <c r="JRA6" s="244"/>
      <c r="JRB6" s="244"/>
      <c r="JRC6" s="244"/>
      <c r="JRD6" s="244"/>
      <c r="JRE6" s="244"/>
      <c r="JRF6" s="244"/>
      <c r="JRG6" s="244"/>
      <c r="JRH6" s="244"/>
      <c r="JRI6" s="244"/>
      <c r="JRJ6" s="244"/>
      <c r="JRK6" s="244"/>
      <c r="JRL6" s="244"/>
      <c r="JRM6" s="244"/>
      <c r="JRN6" s="244"/>
      <c r="JRO6" s="244"/>
      <c r="JRP6" s="244"/>
      <c r="JRQ6" s="244"/>
      <c r="JRR6" s="244"/>
      <c r="JRS6" s="244"/>
      <c r="JRT6" s="244"/>
      <c r="JRU6" s="244"/>
      <c r="JRV6" s="244"/>
      <c r="JRW6" s="244"/>
      <c r="JRX6" s="244"/>
      <c r="JRY6" s="244"/>
      <c r="JRZ6" s="244"/>
      <c r="JSA6" s="244"/>
      <c r="JSB6" s="244"/>
      <c r="JSC6" s="244"/>
      <c r="JSD6" s="244"/>
      <c r="JSE6" s="244"/>
      <c r="JSF6" s="244"/>
      <c r="JSG6" s="244"/>
      <c r="JSH6" s="244"/>
      <c r="JSI6" s="244"/>
      <c r="JSJ6" s="244"/>
      <c r="JSK6" s="244"/>
      <c r="JSL6" s="244"/>
      <c r="JSM6" s="244"/>
      <c r="JSN6" s="244"/>
      <c r="JSO6" s="244"/>
      <c r="JSP6" s="244"/>
      <c r="JSQ6" s="244"/>
      <c r="JSR6" s="244"/>
      <c r="JSS6" s="244"/>
      <c r="JST6" s="244"/>
      <c r="JSU6" s="244"/>
      <c r="JSV6" s="244"/>
      <c r="JSW6" s="244"/>
      <c r="JSX6" s="244"/>
      <c r="JSY6" s="244"/>
      <c r="JSZ6" s="244"/>
      <c r="JTA6" s="244"/>
      <c r="JTB6" s="244"/>
      <c r="JTC6" s="244"/>
      <c r="JTD6" s="244"/>
      <c r="JTE6" s="244"/>
      <c r="JTF6" s="244"/>
      <c r="JTG6" s="244"/>
      <c r="JTH6" s="244"/>
      <c r="JTI6" s="244"/>
      <c r="JTJ6" s="244"/>
      <c r="JTK6" s="244"/>
      <c r="JTL6" s="244"/>
      <c r="JTM6" s="244"/>
      <c r="JTN6" s="244"/>
      <c r="JTO6" s="244"/>
      <c r="JTP6" s="244"/>
      <c r="JTQ6" s="244"/>
      <c r="JTR6" s="244"/>
      <c r="JTS6" s="244"/>
      <c r="JTT6" s="244"/>
      <c r="JTU6" s="244"/>
      <c r="JTV6" s="244"/>
      <c r="JTW6" s="244"/>
      <c r="JTX6" s="244"/>
      <c r="JTY6" s="244"/>
      <c r="JTZ6" s="244"/>
      <c r="JUA6" s="244"/>
      <c r="JUB6" s="244"/>
      <c r="JUC6" s="244"/>
      <c r="JUD6" s="244"/>
      <c r="JUE6" s="244"/>
      <c r="JUF6" s="244"/>
      <c r="JUG6" s="244"/>
      <c r="JUH6" s="244"/>
      <c r="JUI6" s="244"/>
      <c r="JUJ6" s="244"/>
      <c r="JUK6" s="244"/>
      <c r="JUL6" s="244"/>
      <c r="JUM6" s="244"/>
      <c r="JUN6" s="244"/>
      <c r="JUO6" s="244"/>
      <c r="JUP6" s="244"/>
      <c r="JUQ6" s="244"/>
      <c r="JUR6" s="244"/>
      <c r="JUS6" s="244"/>
      <c r="JUT6" s="244"/>
      <c r="JUU6" s="244"/>
      <c r="JUV6" s="244"/>
      <c r="JUW6" s="244"/>
      <c r="JUX6" s="244"/>
      <c r="JUY6" s="244"/>
      <c r="JUZ6" s="244"/>
      <c r="JVA6" s="244"/>
      <c r="JVB6" s="244"/>
      <c r="JVC6" s="244"/>
      <c r="JVD6" s="244"/>
      <c r="JVE6" s="244"/>
      <c r="JVF6" s="244"/>
      <c r="JVG6" s="244"/>
      <c r="JVH6" s="244"/>
      <c r="JVI6" s="244"/>
      <c r="JVJ6" s="244"/>
      <c r="JVK6" s="244"/>
      <c r="JVL6" s="244"/>
      <c r="JVM6" s="244"/>
      <c r="JVN6" s="244"/>
      <c r="JVO6" s="244"/>
      <c r="JVP6" s="244"/>
      <c r="JVQ6" s="244"/>
      <c r="JVR6" s="244"/>
      <c r="JVS6" s="244"/>
      <c r="JVT6" s="244"/>
      <c r="JVU6" s="244"/>
      <c r="JVV6" s="244"/>
      <c r="JVW6" s="244"/>
      <c r="JVX6" s="244"/>
      <c r="JVY6" s="244"/>
      <c r="JVZ6" s="244"/>
      <c r="JWA6" s="244"/>
      <c r="JWB6" s="244"/>
      <c r="JWC6" s="244"/>
      <c r="JWD6" s="244"/>
      <c r="JWE6" s="244"/>
      <c r="JWF6" s="244"/>
      <c r="JWG6" s="244"/>
      <c r="JWH6" s="244"/>
      <c r="JWI6" s="244"/>
      <c r="JWJ6" s="244"/>
      <c r="JWK6" s="244"/>
      <c r="JWL6" s="244"/>
      <c r="JWM6" s="244"/>
      <c r="JWN6" s="244"/>
      <c r="JWO6" s="244"/>
      <c r="JWP6" s="244"/>
      <c r="JWQ6" s="244"/>
      <c r="JWR6" s="244"/>
      <c r="JWS6" s="244"/>
      <c r="JWT6" s="244"/>
      <c r="JWU6" s="244"/>
      <c r="JWV6" s="244"/>
      <c r="JWW6" s="244"/>
      <c r="JWX6" s="244"/>
      <c r="JWY6" s="244"/>
      <c r="JWZ6" s="244"/>
      <c r="JXA6" s="244"/>
      <c r="JXB6" s="244"/>
      <c r="JXC6" s="244"/>
      <c r="JXD6" s="244"/>
      <c r="JXE6" s="244"/>
      <c r="JXF6" s="244"/>
      <c r="JXG6" s="244"/>
      <c r="JXH6" s="244"/>
      <c r="JXI6" s="244"/>
      <c r="JXJ6" s="244"/>
      <c r="JXK6" s="244"/>
      <c r="JXL6" s="244"/>
      <c r="JXM6" s="244"/>
      <c r="JXN6" s="244"/>
      <c r="JXO6" s="244"/>
      <c r="JXP6" s="244"/>
      <c r="JXQ6" s="244"/>
      <c r="JXR6" s="244"/>
      <c r="JXS6" s="244"/>
      <c r="JXT6" s="244"/>
      <c r="JXU6" s="244"/>
      <c r="JXV6" s="244"/>
      <c r="JXW6" s="244"/>
      <c r="JXX6" s="244"/>
      <c r="JXY6" s="244"/>
      <c r="JXZ6" s="244"/>
      <c r="JYA6" s="244"/>
      <c r="JYB6" s="244"/>
      <c r="JYC6" s="244"/>
      <c r="JYD6" s="244"/>
      <c r="JYE6" s="244"/>
      <c r="JYF6" s="244"/>
      <c r="JYG6" s="244"/>
      <c r="JYH6" s="244"/>
      <c r="JYI6" s="244"/>
      <c r="JYJ6" s="244"/>
      <c r="JYK6" s="244"/>
      <c r="JYL6" s="244"/>
      <c r="JYM6" s="244"/>
      <c r="JYN6" s="244"/>
      <c r="JYO6" s="244"/>
      <c r="JYP6" s="244"/>
      <c r="JYQ6" s="244"/>
      <c r="JYR6" s="244"/>
      <c r="JYS6" s="244"/>
      <c r="JYT6" s="244"/>
      <c r="JYU6" s="244"/>
      <c r="JYV6" s="244"/>
      <c r="JYW6" s="244"/>
      <c r="JYX6" s="244"/>
      <c r="JYY6" s="244"/>
      <c r="JYZ6" s="244"/>
      <c r="JZA6" s="244"/>
      <c r="JZB6" s="244"/>
      <c r="JZC6" s="244"/>
      <c r="JZD6" s="244"/>
      <c r="JZE6" s="244"/>
      <c r="JZF6" s="244"/>
      <c r="JZG6" s="244"/>
      <c r="JZH6" s="244"/>
      <c r="JZI6" s="244"/>
      <c r="JZJ6" s="244"/>
      <c r="JZK6" s="244"/>
      <c r="JZL6" s="244"/>
      <c r="JZM6" s="244"/>
      <c r="JZN6" s="244"/>
      <c r="JZO6" s="244"/>
      <c r="JZP6" s="244"/>
      <c r="JZQ6" s="244"/>
      <c r="JZR6" s="244"/>
      <c r="JZS6" s="244"/>
      <c r="JZT6" s="244"/>
      <c r="JZU6" s="244"/>
      <c r="JZV6" s="244"/>
      <c r="JZW6" s="244"/>
      <c r="JZX6" s="244"/>
      <c r="JZY6" s="244"/>
      <c r="JZZ6" s="244"/>
      <c r="KAA6" s="244"/>
      <c r="KAB6" s="244"/>
      <c r="KAC6" s="244"/>
      <c r="KAD6" s="244"/>
      <c r="KAE6" s="244"/>
      <c r="KAF6" s="244"/>
      <c r="KAG6" s="244"/>
      <c r="KAH6" s="244"/>
      <c r="KAI6" s="244"/>
      <c r="KAJ6" s="244"/>
      <c r="KAK6" s="244"/>
      <c r="KAL6" s="244"/>
      <c r="KAM6" s="244"/>
      <c r="KAN6" s="244"/>
      <c r="KAO6" s="244"/>
      <c r="KAP6" s="244"/>
      <c r="KAQ6" s="244"/>
      <c r="KAR6" s="244"/>
      <c r="KAS6" s="244"/>
      <c r="KAT6" s="244"/>
      <c r="KAU6" s="244"/>
      <c r="KAV6" s="244"/>
      <c r="KAW6" s="244"/>
      <c r="KAX6" s="244"/>
      <c r="KAY6" s="244"/>
      <c r="KAZ6" s="244"/>
      <c r="KBA6" s="244"/>
      <c r="KBB6" s="244"/>
      <c r="KBC6" s="244"/>
      <c r="KBD6" s="244"/>
      <c r="KBE6" s="244"/>
      <c r="KBF6" s="244"/>
      <c r="KBG6" s="244"/>
      <c r="KBH6" s="244"/>
      <c r="KBI6" s="244"/>
      <c r="KBJ6" s="244"/>
      <c r="KBK6" s="244"/>
      <c r="KBL6" s="244"/>
      <c r="KBM6" s="244"/>
      <c r="KBN6" s="244"/>
      <c r="KBO6" s="244"/>
      <c r="KBP6" s="244"/>
      <c r="KBQ6" s="244"/>
      <c r="KBR6" s="244"/>
      <c r="KBS6" s="244"/>
      <c r="KBT6" s="244"/>
      <c r="KBU6" s="244"/>
      <c r="KBV6" s="244"/>
      <c r="KBW6" s="244"/>
      <c r="KBX6" s="244"/>
      <c r="KBY6" s="244"/>
      <c r="KBZ6" s="244"/>
      <c r="KCA6" s="244"/>
      <c r="KCB6" s="244"/>
      <c r="KCC6" s="244"/>
      <c r="KCD6" s="244"/>
      <c r="KCE6" s="244"/>
      <c r="KCF6" s="244"/>
      <c r="KCG6" s="244"/>
      <c r="KCH6" s="244"/>
      <c r="KCI6" s="244"/>
      <c r="KCJ6" s="244"/>
      <c r="KCK6" s="244"/>
      <c r="KCL6" s="244"/>
      <c r="KCM6" s="244"/>
      <c r="KCN6" s="244"/>
      <c r="KCO6" s="244"/>
      <c r="KCP6" s="244"/>
      <c r="KCQ6" s="244"/>
      <c r="KCR6" s="244"/>
      <c r="KCS6" s="244"/>
      <c r="KCT6" s="244"/>
      <c r="KCU6" s="244"/>
      <c r="KCV6" s="244"/>
      <c r="KCW6" s="244"/>
      <c r="KCX6" s="244"/>
      <c r="KCY6" s="244"/>
      <c r="KCZ6" s="244"/>
      <c r="KDA6" s="244"/>
      <c r="KDB6" s="244"/>
      <c r="KDC6" s="244"/>
      <c r="KDD6" s="244"/>
      <c r="KDE6" s="244"/>
      <c r="KDF6" s="244"/>
      <c r="KDG6" s="244"/>
      <c r="KDH6" s="244"/>
      <c r="KDI6" s="244"/>
      <c r="KDJ6" s="244"/>
      <c r="KDK6" s="244"/>
      <c r="KDL6" s="244"/>
      <c r="KDM6" s="244"/>
      <c r="KDN6" s="244"/>
      <c r="KDO6" s="244"/>
      <c r="KDP6" s="244"/>
      <c r="KDQ6" s="244"/>
      <c r="KDR6" s="244"/>
      <c r="KDS6" s="244"/>
      <c r="KDT6" s="244"/>
      <c r="KDU6" s="244"/>
      <c r="KDV6" s="244"/>
      <c r="KDW6" s="244"/>
      <c r="KDX6" s="244"/>
      <c r="KDY6" s="244"/>
      <c r="KDZ6" s="244"/>
      <c r="KEA6" s="244"/>
      <c r="KEB6" s="244"/>
      <c r="KEC6" s="244"/>
      <c r="KED6" s="244"/>
      <c r="KEE6" s="244"/>
      <c r="KEF6" s="244"/>
      <c r="KEG6" s="244"/>
      <c r="KEH6" s="244"/>
      <c r="KEI6" s="244"/>
      <c r="KEJ6" s="244"/>
      <c r="KEK6" s="244"/>
      <c r="KEL6" s="244"/>
      <c r="KEM6" s="244"/>
      <c r="KEN6" s="244"/>
      <c r="KEO6" s="244"/>
      <c r="KEP6" s="244"/>
      <c r="KEQ6" s="244"/>
      <c r="KER6" s="244"/>
      <c r="KES6" s="244"/>
      <c r="KET6" s="244"/>
      <c r="KEU6" s="244"/>
      <c r="KEV6" s="244"/>
      <c r="KEW6" s="244"/>
      <c r="KEX6" s="244"/>
      <c r="KEY6" s="244"/>
      <c r="KEZ6" s="244"/>
      <c r="KFA6" s="244"/>
      <c r="KFB6" s="244"/>
      <c r="KFC6" s="244"/>
      <c r="KFD6" s="244"/>
      <c r="KFE6" s="244"/>
      <c r="KFF6" s="244"/>
      <c r="KFG6" s="244"/>
      <c r="KFH6" s="244"/>
      <c r="KFI6" s="244"/>
      <c r="KFJ6" s="244"/>
      <c r="KFK6" s="244"/>
      <c r="KFL6" s="244"/>
      <c r="KFM6" s="244"/>
      <c r="KFN6" s="244"/>
      <c r="KFO6" s="244"/>
      <c r="KFP6" s="244"/>
      <c r="KFQ6" s="244"/>
      <c r="KFR6" s="244"/>
      <c r="KFS6" s="244"/>
      <c r="KFT6" s="244"/>
      <c r="KFU6" s="244"/>
      <c r="KFV6" s="244"/>
      <c r="KFW6" s="244"/>
      <c r="KFX6" s="244"/>
      <c r="KFY6" s="244"/>
      <c r="KFZ6" s="244"/>
      <c r="KGA6" s="244"/>
      <c r="KGB6" s="244"/>
      <c r="KGC6" s="244"/>
      <c r="KGD6" s="244"/>
      <c r="KGE6" s="244"/>
      <c r="KGF6" s="244"/>
      <c r="KGG6" s="244"/>
      <c r="KGH6" s="244"/>
      <c r="KGI6" s="244"/>
      <c r="KGJ6" s="244"/>
      <c r="KGK6" s="244"/>
      <c r="KGL6" s="244"/>
      <c r="KGM6" s="244"/>
      <c r="KGN6" s="244"/>
      <c r="KGO6" s="244"/>
      <c r="KGP6" s="244"/>
      <c r="KGQ6" s="244"/>
      <c r="KGR6" s="244"/>
      <c r="KGS6" s="244"/>
      <c r="KGT6" s="244"/>
      <c r="KGU6" s="244"/>
      <c r="KGV6" s="244"/>
      <c r="KGW6" s="244"/>
      <c r="KGX6" s="244"/>
      <c r="KGY6" s="244"/>
      <c r="KGZ6" s="244"/>
      <c r="KHA6" s="244"/>
      <c r="KHB6" s="244"/>
      <c r="KHC6" s="244"/>
      <c r="KHD6" s="244"/>
      <c r="KHE6" s="244"/>
      <c r="KHF6" s="244"/>
      <c r="KHG6" s="244"/>
      <c r="KHH6" s="244"/>
      <c r="KHI6" s="244"/>
      <c r="KHJ6" s="244"/>
      <c r="KHK6" s="244"/>
      <c r="KHL6" s="244"/>
      <c r="KHM6" s="244"/>
      <c r="KHN6" s="244"/>
      <c r="KHO6" s="244"/>
      <c r="KHP6" s="244"/>
      <c r="KHQ6" s="244"/>
      <c r="KHR6" s="244"/>
      <c r="KHS6" s="244"/>
      <c r="KHT6" s="244"/>
      <c r="KHU6" s="244"/>
      <c r="KHV6" s="244"/>
      <c r="KHW6" s="244"/>
      <c r="KHX6" s="244"/>
      <c r="KHY6" s="244"/>
      <c r="KHZ6" s="244"/>
      <c r="KIA6" s="244"/>
      <c r="KIB6" s="244"/>
      <c r="KIC6" s="244"/>
      <c r="KID6" s="244"/>
      <c r="KIE6" s="244"/>
      <c r="KIF6" s="244"/>
      <c r="KIG6" s="244"/>
      <c r="KIH6" s="244"/>
      <c r="KII6" s="244"/>
      <c r="KIJ6" s="244"/>
      <c r="KIK6" s="244"/>
      <c r="KIL6" s="244"/>
      <c r="KIM6" s="244"/>
      <c r="KIN6" s="244"/>
      <c r="KIO6" s="244"/>
      <c r="KIP6" s="244"/>
      <c r="KIQ6" s="244"/>
      <c r="KIR6" s="244"/>
      <c r="KIS6" s="244"/>
      <c r="KIT6" s="244"/>
      <c r="KIU6" s="244"/>
      <c r="KIV6" s="244"/>
      <c r="KIW6" s="244"/>
      <c r="KIX6" s="244"/>
      <c r="KIY6" s="244"/>
      <c r="KIZ6" s="244"/>
      <c r="KJA6" s="244"/>
      <c r="KJB6" s="244"/>
      <c r="KJC6" s="244"/>
      <c r="KJD6" s="244"/>
      <c r="KJE6" s="244"/>
      <c r="KJF6" s="244"/>
      <c r="KJG6" s="244"/>
      <c r="KJH6" s="244"/>
      <c r="KJI6" s="244"/>
      <c r="KJJ6" s="244"/>
      <c r="KJK6" s="244"/>
      <c r="KJL6" s="244"/>
      <c r="KJM6" s="244"/>
      <c r="KJN6" s="244"/>
      <c r="KJO6" s="244"/>
      <c r="KJP6" s="244"/>
      <c r="KJQ6" s="244"/>
      <c r="KJR6" s="244"/>
      <c r="KJS6" s="244"/>
      <c r="KJT6" s="244"/>
      <c r="KJU6" s="244"/>
      <c r="KJV6" s="244"/>
      <c r="KJW6" s="244"/>
      <c r="KJX6" s="244"/>
      <c r="KJY6" s="244"/>
      <c r="KJZ6" s="244"/>
      <c r="KKA6" s="244"/>
      <c r="KKB6" s="244"/>
      <c r="KKC6" s="244"/>
      <c r="KKD6" s="244"/>
      <c r="KKE6" s="244"/>
      <c r="KKF6" s="244"/>
      <c r="KKG6" s="244"/>
      <c r="KKH6" s="244"/>
      <c r="KKI6" s="244"/>
      <c r="KKJ6" s="244"/>
      <c r="KKK6" s="244"/>
      <c r="KKL6" s="244"/>
      <c r="KKM6" s="244"/>
      <c r="KKN6" s="244"/>
      <c r="KKO6" s="244"/>
      <c r="KKP6" s="244"/>
      <c r="KKQ6" s="244"/>
      <c r="KKR6" s="244"/>
      <c r="KKS6" s="244"/>
      <c r="KKT6" s="244"/>
      <c r="KKU6" s="244"/>
      <c r="KKV6" s="244"/>
      <c r="KKW6" s="244"/>
      <c r="KKX6" s="244"/>
      <c r="KKY6" s="244"/>
      <c r="KKZ6" s="244"/>
      <c r="KLA6" s="244"/>
      <c r="KLB6" s="244"/>
      <c r="KLC6" s="244"/>
      <c r="KLD6" s="244"/>
      <c r="KLE6" s="244"/>
      <c r="KLF6" s="244"/>
      <c r="KLG6" s="244"/>
      <c r="KLH6" s="244"/>
      <c r="KLI6" s="244"/>
      <c r="KLJ6" s="244"/>
      <c r="KLK6" s="244"/>
      <c r="KLL6" s="244"/>
      <c r="KLM6" s="244"/>
      <c r="KLN6" s="244"/>
      <c r="KLO6" s="244"/>
      <c r="KLP6" s="244"/>
      <c r="KLQ6" s="244"/>
      <c r="KLR6" s="244"/>
      <c r="KLS6" s="244"/>
      <c r="KLT6" s="244"/>
      <c r="KLU6" s="244"/>
      <c r="KLV6" s="244"/>
      <c r="KLW6" s="244"/>
      <c r="KLX6" s="244"/>
      <c r="KLY6" s="244"/>
      <c r="KLZ6" s="244"/>
      <c r="KMA6" s="244"/>
      <c r="KMB6" s="244"/>
      <c r="KMC6" s="244"/>
      <c r="KMD6" s="244"/>
      <c r="KME6" s="244"/>
      <c r="KMF6" s="244"/>
      <c r="KMG6" s="244"/>
      <c r="KMH6" s="244"/>
      <c r="KMI6" s="244"/>
      <c r="KMJ6" s="244"/>
      <c r="KMK6" s="244"/>
      <c r="KML6" s="244"/>
      <c r="KMM6" s="244"/>
      <c r="KMN6" s="244"/>
      <c r="KMO6" s="244"/>
      <c r="KMP6" s="244"/>
      <c r="KMQ6" s="244"/>
      <c r="KMR6" s="244"/>
      <c r="KMS6" s="244"/>
      <c r="KMT6" s="244"/>
      <c r="KMU6" s="244"/>
      <c r="KMV6" s="244"/>
      <c r="KMW6" s="244"/>
      <c r="KMX6" s="244"/>
      <c r="KMY6" s="244"/>
      <c r="KMZ6" s="244"/>
      <c r="KNA6" s="244"/>
      <c r="KNB6" s="244"/>
      <c r="KNC6" s="244"/>
      <c r="KND6" s="244"/>
      <c r="KNE6" s="244"/>
      <c r="KNF6" s="244"/>
      <c r="KNG6" s="244"/>
      <c r="KNH6" s="244"/>
      <c r="KNI6" s="244"/>
      <c r="KNJ6" s="244"/>
      <c r="KNK6" s="244"/>
      <c r="KNL6" s="244"/>
      <c r="KNM6" s="244"/>
      <c r="KNN6" s="244"/>
      <c r="KNO6" s="244"/>
      <c r="KNP6" s="244"/>
      <c r="KNQ6" s="244"/>
      <c r="KNR6" s="244"/>
      <c r="KNS6" s="244"/>
      <c r="KNT6" s="244"/>
      <c r="KNU6" s="244"/>
      <c r="KNV6" s="244"/>
      <c r="KNW6" s="244"/>
      <c r="KNX6" s="244"/>
      <c r="KNY6" s="244"/>
      <c r="KNZ6" s="244"/>
      <c r="KOA6" s="244"/>
      <c r="KOB6" s="244"/>
      <c r="KOC6" s="244"/>
      <c r="KOD6" s="244"/>
      <c r="KOE6" s="244"/>
      <c r="KOF6" s="244"/>
      <c r="KOG6" s="244"/>
      <c r="KOH6" s="244"/>
      <c r="KOI6" s="244"/>
      <c r="KOJ6" s="244"/>
      <c r="KOK6" s="244"/>
      <c r="KOL6" s="244"/>
      <c r="KOM6" s="244"/>
      <c r="KON6" s="244"/>
      <c r="KOO6" s="244"/>
      <c r="KOP6" s="244"/>
      <c r="KOQ6" s="244"/>
      <c r="KOR6" s="244"/>
      <c r="KOS6" s="244"/>
      <c r="KOT6" s="244"/>
      <c r="KOU6" s="244"/>
      <c r="KOV6" s="244"/>
      <c r="KOW6" s="244"/>
      <c r="KOX6" s="244"/>
      <c r="KOY6" s="244"/>
      <c r="KOZ6" s="244"/>
      <c r="KPA6" s="244"/>
      <c r="KPB6" s="244"/>
      <c r="KPC6" s="244"/>
      <c r="KPD6" s="244"/>
      <c r="KPE6" s="244"/>
      <c r="KPF6" s="244"/>
      <c r="KPG6" s="244"/>
      <c r="KPH6" s="244"/>
      <c r="KPI6" s="244"/>
      <c r="KPJ6" s="244"/>
      <c r="KPK6" s="244"/>
      <c r="KPL6" s="244"/>
      <c r="KPM6" s="244"/>
      <c r="KPN6" s="244"/>
      <c r="KPO6" s="244"/>
      <c r="KPP6" s="244"/>
      <c r="KPQ6" s="244"/>
      <c r="KPR6" s="244"/>
      <c r="KPS6" s="244"/>
      <c r="KPT6" s="244"/>
      <c r="KPU6" s="244"/>
      <c r="KPV6" s="244"/>
      <c r="KPW6" s="244"/>
      <c r="KPX6" s="244"/>
      <c r="KPY6" s="244"/>
      <c r="KPZ6" s="244"/>
      <c r="KQA6" s="244"/>
      <c r="KQB6" s="244"/>
      <c r="KQC6" s="244"/>
      <c r="KQD6" s="244"/>
      <c r="KQE6" s="244"/>
      <c r="KQF6" s="244"/>
      <c r="KQG6" s="244"/>
      <c r="KQH6" s="244"/>
      <c r="KQI6" s="244"/>
      <c r="KQJ6" s="244"/>
      <c r="KQK6" s="244"/>
      <c r="KQL6" s="244"/>
      <c r="KQM6" s="244"/>
      <c r="KQN6" s="244"/>
      <c r="KQO6" s="244"/>
      <c r="KQP6" s="244"/>
      <c r="KQQ6" s="244"/>
      <c r="KQR6" s="244"/>
      <c r="KQS6" s="244"/>
      <c r="KQT6" s="244"/>
      <c r="KQU6" s="244"/>
      <c r="KQV6" s="244"/>
      <c r="KQW6" s="244"/>
      <c r="KQX6" s="244"/>
      <c r="KQY6" s="244"/>
      <c r="KQZ6" s="244"/>
      <c r="KRA6" s="244"/>
      <c r="KRB6" s="244"/>
      <c r="KRC6" s="244"/>
      <c r="KRD6" s="244"/>
      <c r="KRE6" s="244"/>
      <c r="KRF6" s="244"/>
      <c r="KRG6" s="244"/>
      <c r="KRH6" s="244"/>
      <c r="KRI6" s="244"/>
      <c r="KRJ6" s="244"/>
      <c r="KRK6" s="244"/>
      <c r="KRL6" s="244"/>
      <c r="KRM6" s="244"/>
      <c r="KRN6" s="244"/>
      <c r="KRO6" s="244"/>
      <c r="KRP6" s="244"/>
      <c r="KRQ6" s="244"/>
      <c r="KRR6" s="244"/>
      <c r="KRS6" s="244"/>
      <c r="KRT6" s="244"/>
      <c r="KRU6" s="244"/>
      <c r="KRV6" s="244"/>
      <c r="KRW6" s="244"/>
      <c r="KRX6" s="244"/>
      <c r="KRY6" s="244"/>
      <c r="KRZ6" s="244"/>
      <c r="KSA6" s="244"/>
      <c r="KSB6" s="244"/>
      <c r="KSC6" s="244"/>
      <c r="KSD6" s="244"/>
      <c r="KSE6" s="244"/>
      <c r="KSF6" s="244"/>
      <c r="KSG6" s="244"/>
      <c r="KSH6" s="244"/>
      <c r="KSI6" s="244"/>
      <c r="KSJ6" s="244"/>
      <c r="KSK6" s="244"/>
      <c r="KSL6" s="244"/>
      <c r="KSM6" s="244"/>
      <c r="KSN6" s="244"/>
      <c r="KSO6" s="244"/>
      <c r="KSP6" s="244"/>
      <c r="KSQ6" s="244"/>
      <c r="KSR6" s="244"/>
      <c r="KSS6" s="244"/>
      <c r="KST6" s="244"/>
      <c r="KSU6" s="244"/>
      <c r="KSV6" s="244"/>
      <c r="KSW6" s="244"/>
      <c r="KSX6" s="244"/>
      <c r="KSY6" s="244"/>
      <c r="KSZ6" s="244"/>
      <c r="KTA6" s="244"/>
      <c r="KTB6" s="244"/>
      <c r="KTC6" s="244"/>
      <c r="KTD6" s="244"/>
      <c r="KTE6" s="244"/>
      <c r="KTF6" s="244"/>
      <c r="KTG6" s="244"/>
      <c r="KTH6" s="244"/>
      <c r="KTI6" s="244"/>
      <c r="KTJ6" s="244"/>
      <c r="KTK6" s="244"/>
      <c r="KTL6" s="244"/>
      <c r="KTM6" s="244"/>
      <c r="KTN6" s="244"/>
      <c r="KTO6" s="244"/>
      <c r="KTP6" s="244"/>
      <c r="KTQ6" s="244"/>
      <c r="KTR6" s="244"/>
      <c r="KTS6" s="244"/>
      <c r="KTT6" s="244"/>
      <c r="KTU6" s="244"/>
      <c r="KTV6" s="244"/>
      <c r="KTW6" s="244"/>
      <c r="KTX6" s="244"/>
      <c r="KTY6" s="244"/>
      <c r="KTZ6" s="244"/>
      <c r="KUA6" s="244"/>
      <c r="KUB6" s="244"/>
      <c r="KUC6" s="244"/>
      <c r="KUD6" s="244"/>
      <c r="KUE6" s="244"/>
      <c r="KUF6" s="244"/>
      <c r="KUG6" s="244"/>
      <c r="KUH6" s="244"/>
      <c r="KUI6" s="244"/>
      <c r="KUJ6" s="244"/>
      <c r="KUK6" s="244"/>
      <c r="KUL6" s="244"/>
      <c r="KUM6" s="244"/>
      <c r="KUN6" s="244"/>
      <c r="KUO6" s="244"/>
      <c r="KUP6" s="244"/>
      <c r="KUQ6" s="244"/>
      <c r="KUR6" s="244"/>
      <c r="KUS6" s="244"/>
      <c r="KUT6" s="244"/>
      <c r="KUU6" s="244"/>
      <c r="KUV6" s="244"/>
      <c r="KUW6" s="244"/>
      <c r="KUX6" s="244"/>
      <c r="KUY6" s="244"/>
      <c r="KUZ6" s="244"/>
      <c r="KVA6" s="244"/>
      <c r="KVB6" s="244"/>
      <c r="KVC6" s="244"/>
      <c r="KVD6" s="244"/>
      <c r="KVE6" s="244"/>
      <c r="KVF6" s="244"/>
      <c r="KVG6" s="244"/>
      <c r="KVH6" s="244"/>
      <c r="KVI6" s="244"/>
      <c r="KVJ6" s="244"/>
      <c r="KVK6" s="244"/>
      <c r="KVL6" s="244"/>
      <c r="KVM6" s="244"/>
      <c r="KVN6" s="244"/>
      <c r="KVO6" s="244"/>
      <c r="KVP6" s="244"/>
      <c r="KVQ6" s="244"/>
      <c r="KVR6" s="244"/>
      <c r="KVS6" s="244"/>
      <c r="KVT6" s="244"/>
      <c r="KVU6" s="244"/>
      <c r="KVV6" s="244"/>
      <c r="KVW6" s="244"/>
      <c r="KVX6" s="244"/>
      <c r="KVY6" s="244"/>
      <c r="KVZ6" s="244"/>
      <c r="KWA6" s="244"/>
      <c r="KWB6" s="244"/>
      <c r="KWC6" s="244"/>
      <c r="KWD6" s="244"/>
      <c r="KWE6" s="244"/>
      <c r="KWF6" s="244"/>
      <c r="KWG6" s="244"/>
      <c r="KWH6" s="244"/>
      <c r="KWI6" s="244"/>
      <c r="KWJ6" s="244"/>
      <c r="KWK6" s="244"/>
      <c r="KWL6" s="244"/>
      <c r="KWM6" s="244"/>
      <c r="KWN6" s="244"/>
      <c r="KWO6" s="244"/>
      <c r="KWP6" s="244"/>
      <c r="KWQ6" s="244"/>
      <c r="KWR6" s="244"/>
      <c r="KWS6" s="244"/>
      <c r="KWT6" s="244"/>
      <c r="KWU6" s="244"/>
      <c r="KWV6" s="244"/>
      <c r="KWW6" s="244"/>
      <c r="KWX6" s="244"/>
      <c r="KWY6" s="244"/>
      <c r="KWZ6" s="244"/>
      <c r="KXA6" s="244"/>
      <c r="KXB6" s="244"/>
      <c r="KXC6" s="244"/>
      <c r="KXD6" s="244"/>
      <c r="KXE6" s="244"/>
      <c r="KXF6" s="244"/>
      <c r="KXG6" s="244"/>
      <c r="KXH6" s="244"/>
      <c r="KXI6" s="244"/>
      <c r="KXJ6" s="244"/>
      <c r="KXK6" s="244"/>
      <c r="KXL6" s="244"/>
      <c r="KXM6" s="244"/>
      <c r="KXN6" s="244"/>
      <c r="KXO6" s="244"/>
      <c r="KXP6" s="244"/>
      <c r="KXQ6" s="244"/>
      <c r="KXR6" s="244"/>
      <c r="KXS6" s="244"/>
      <c r="KXT6" s="244"/>
      <c r="KXU6" s="244"/>
      <c r="KXV6" s="244"/>
      <c r="KXW6" s="244"/>
      <c r="KXX6" s="244"/>
      <c r="KXY6" s="244"/>
      <c r="KXZ6" s="244"/>
      <c r="KYA6" s="244"/>
      <c r="KYB6" s="244"/>
      <c r="KYC6" s="244"/>
      <c r="KYD6" s="244"/>
      <c r="KYE6" s="244"/>
      <c r="KYF6" s="244"/>
      <c r="KYG6" s="244"/>
      <c r="KYH6" s="244"/>
      <c r="KYI6" s="244"/>
      <c r="KYJ6" s="244"/>
      <c r="KYK6" s="244"/>
      <c r="KYL6" s="244"/>
      <c r="KYM6" s="244"/>
      <c r="KYN6" s="244"/>
      <c r="KYO6" s="244"/>
      <c r="KYP6" s="244"/>
      <c r="KYQ6" s="244"/>
      <c r="KYR6" s="244"/>
      <c r="KYS6" s="244"/>
      <c r="KYT6" s="244"/>
      <c r="KYU6" s="244"/>
      <c r="KYV6" s="244"/>
      <c r="KYW6" s="244"/>
      <c r="KYX6" s="244"/>
      <c r="KYY6" s="244"/>
      <c r="KYZ6" s="244"/>
      <c r="KZA6" s="244"/>
      <c r="KZB6" s="244"/>
      <c r="KZC6" s="244"/>
      <c r="KZD6" s="244"/>
      <c r="KZE6" s="244"/>
      <c r="KZF6" s="244"/>
      <c r="KZG6" s="244"/>
      <c r="KZH6" s="244"/>
      <c r="KZI6" s="244"/>
      <c r="KZJ6" s="244"/>
      <c r="KZK6" s="244"/>
      <c r="KZL6" s="244"/>
      <c r="KZM6" s="244"/>
      <c r="KZN6" s="244"/>
      <c r="KZO6" s="244"/>
      <c r="KZP6" s="244"/>
      <c r="KZQ6" s="244"/>
      <c r="KZR6" s="244"/>
      <c r="KZS6" s="244"/>
      <c r="KZT6" s="244"/>
      <c r="KZU6" s="244"/>
      <c r="KZV6" s="244"/>
      <c r="KZW6" s="244"/>
      <c r="KZX6" s="244"/>
      <c r="KZY6" s="244"/>
      <c r="KZZ6" s="244"/>
      <c r="LAA6" s="244"/>
      <c r="LAB6" s="244"/>
      <c r="LAC6" s="244"/>
      <c r="LAD6" s="244"/>
      <c r="LAE6" s="244"/>
      <c r="LAF6" s="244"/>
      <c r="LAG6" s="244"/>
      <c r="LAH6" s="244"/>
      <c r="LAI6" s="244"/>
      <c r="LAJ6" s="244"/>
      <c r="LAK6" s="244"/>
      <c r="LAL6" s="244"/>
      <c r="LAM6" s="244"/>
      <c r="LAN6" s="244"/>
      <c r="LAO6" s="244"/>
      <c r="LAP6" s="244"/>
      <c r="LAQ6" s="244"/>
      <c r="LAR6" s="244"/>
      <c r="LAS6" s="244"/>
      <c r="LAT6" s="244"/>
      <c r="LAU6" s="244"/>
      <c r="LAV6" s="244"/>
      <c r="LAW6" s="244"/>
      <c r="LAX6" s="244"/>
      <c r="LAY6" s="244"/>
      <c r="LAZ6" s="244"/>
      <c r="LBA6" s="244"/>
      <c r="LBB6" s="244"/>
      <c r="LBC6" s="244"/>
      <c r="LBD6" s="244"/>
      <c r="LBE6" s="244"/>
      <c r="LBF6" s="244"/>
      <c r="LBG6" s="244"/>
      <c r="LBH6" s="244"/>
      <c r="LBI6" s="244"/>
      <c r="LBJ6" s="244"/>
      <c r="LBK6" s="244"/>
      <c r="LBL6" s="244"/>
      <c r="LBM6" s="244"/>
      <c r="LBN6" s="244"/>
      <c r="LBO6" s="244"/>
      <c r="LBP6" s="244"/>
      <c r="LBQ6" s="244"/>
      <c r="LBR6" s="244"/>
      <c r="LBS6" s="244"/>
      <c r="LBT6" s="244"/>
      <c r="LBU6" s="244"/>
      <c r="LBV6" s="244"/>
      <c r="LBW6" s="244"/>
      <c r="LBX6" s="244"/>
      <c r="LBY6" s="244"/>
      <c r="LBZ6" s="244"/>
      <c r="LCA6" s="244"/>
      <c r="LCB6" s="244"/>
      <c r="LCC6" s="244"/>
      <c r="LCD6" s="244"/>
      <c r="LCE6" s="244"/>
      <c r="LCF6" s="244"/>
      <c r="LCG6" s="244"/>
      <c r="LCH6" s="244"/>
      <c r="LCI6" s="244"/>
      <c r="LCJ6" s="244"/>
      <c r="LCK6" s="244"/>
      <c r="LCL6" s="244"/>
      <c r="LCM6" s="244"/>
      <c r="LCN6" s="244"/>
      <c r="LCO6" s="244"/>
      <c r="LCP6" s="244"/>
      <c r="LCQ6" s="244"/>
      <c r="LCR6" s="244"/>
      <c r="LCS6" s="244"/>
      <c r="LCT6" s="244"/>
      <c r="LCU6" s="244"/>
      <c r="LCV6" s="244"/>
      <c r="LCW6" s="244"/>
      <c r="LCX6" s="244"/>
      <c r="LCY6" s="244"/>
      <c r="LCZ6" s="244"/>
      <c r="LDA6" s="244"/>
      <c r="LDB6" s="244"/>
      <c r="LDC6" s="244"/>
      <c r="LDD6" s="244"/>
      <c r="LDE6" s="244"/>
      <c r="LDF6" s="244"/>
      <c r="LDG6" s="244"/>
      <c r="LDH6" s="244"/>
      <c r="LDI6" s="244"/>
      <c r="LDJ6" s="244"/>
      <c r="LDK6" s="244"/>
      <c r="LDL6" s="244"/>
      <c r="LDM6" s="244"/>
      <c r="LDN6" s="244"/>
      <c r="LDO6" s="244"/>
      <c r="LDP6" s="244"/>
      <c r="LDQ6" s="244"/>
      <c r="LDR6" s="244"/>
      <c r="LDS6" s="244"/>
      <c r="LDT6" s="244"/>
      <c r="LDU6" s="244"/>
      <c r="LDV6" s="244"/>
      <c r="LDW6" s="244"/>
      <c r="LDX6" s="244"/>
      <c r="LDY6" s="244"/>
      <c r="LDZ6" s="244"/>
      <c r="LEA6" s="244"/>
      <c r="LEB6" s="244"/>
      <c r="LEC6" s="244"/>
      <c r="LED6" s="244"/>
      <c r="LEE6" s="244"/>
      <c r="LEF6" s="244"/>
      <c r="LEG6" s="244"/>
      <c r="LEH6" s="244"/>
      <c r="LEI6" s="244"/>
      <c r="LEJ6" s="244"/>
      <c r="LEK6" s="244"/>
      <c r="LEL6" s="244"/>
      <c r="LEM6" s="244"/>
      <c r="LEN6" s="244"/>
      <c r="LEO6" s="244"/>
      <c r="LEP6" s="244"/>
      <c r="LEQ6" s="244"/>
      <c r="LER6" s="244"/>
      <c r="LES6" s="244"/>
      <c r="LET6" s="244"/>
      <c r="LEU6" s="244"/>
      <c r="LEV6" s="244"/>
      <c r="LEW6" s="244"/>
      <c r="LEX6" s="244"/>
      <c r="LEY6" s="244"/>
      <c r="LEZ6" s="244"/>
      <c r="LFA6" s="244"/>
      <c r="LFB6" s="244"/>
      <c r="LFC6" s="244"/>
      <c r="LFD6" s="244"/>
      <c r="LFE6" s="244"/>
      <c r="LFF6" s="244"/>
      <c r="LFG6" s="244"/>
      <c r="LFH6" s="244"/>
      <c r="LFI6" s="244"/>
      <c r="LFJ6" s="244"/>
      <c r="LFK6" s="244"/>
      <c r="LFL6" s="244"/>
      <c r="LFM6" s="244"/>
      <c r="LFN6" s="244"/>
      <c r="LFO6" s="244"/>
      <c r="LFP6" s="244"/>
      <c r="LFQ6" s="244"/>
      <c r="LFR6" s="244"/>
      <c r="LFS6" s="244"/>
      <c r="LFT6" s="244"/>
      <c r="LFU6" s="244"/>
      <c r="LFV6" s="244"/>
      <c r="LFW6" s="244"/>
      <c r="LFX6" s="244"/>
      <c r="LFY6" s="244"/>
      <c r="LFZ6" s="244"/>
      <c r="LGA6" s="244"/>
      <c r="LGB6" s="244"/>
      <c r="LGC6" s="244"/>
      <c r="LGD6" s="244"/>
      <c r="LGE6" s="244"/>
      <c r="LGF6" s="244"/>
      <c r="LGG6" s="244"/>
      <c r="LGH6" s="244"/>
      <c r="LGI6" s="244"/>
      <c r="LGJ6" s="244"/>
      <c r="LGK6" s="244"/>
      <c r="LGL6" s="244"/>
      <c r="LGM6" s="244"/>
      <c r="LGN6" s="244"/>
      <c r="LGO6" s="244"/>
      <c r="LGP6" s="244"/>
      <c r="LGQ6" s="244"/>
      <c r="LGR6" s="244"/>
      <c r="LGS6" s="244"/>
      <c r="LGT6" s="244"/>
      <c r="LGU6" s="244"/>
      <c r="LGV6" s="244"/>
      <c r="LGW6" s="244"/>
      <c r="LGX6" s="244"/>
      <c r="LGY6" s="244"/>
      <c r="LGZ6" s="244"/>
      <c r="LHA6" s="244"/>
      <c r="LHB6" s="244"/>
      <c r="LHC6" s="244"/>
      <c r="LHD6" s="244"/>
      <c r="LHE6" s="244"/>
      <c r="LHF6" s="244"/>
      <c r="LHG6" s="244"/>
      <c r="LHH6" s="244"/>
      <c r="LHI6" s="244"/>
      <c r="LHJ6" s="244"/>
      <c r="LHK6" s="244"/>
      <c r="LHL6" s="244"/>
      <c r="LHM6" s="244"/>
      <c r="LHN6" s="244"/>
      <c r="LHO6" s="244"/>
      <c r="LHP6" s="244"/>
      <c r="LHQ6" s="244"/>
      <c r="LHR6" s="244"/>
      <c r="LHS6" s="244"/>
      <c r="LHT6" s="244"/>
      <c r="LHU6" s="244"/>
      <c r="LHV6" s="244"/>
      <c r="LHW6" s="244"/>
      <c r="LHX6" s="244"/>
      <c r="LHY6" s="244"/>
      <c r="LHZ6" s="244"/>
      <c r="LIA6" s="244"/>
      <c r="LIB6" s="244"/>
      <c r="LIC6" s="244"/>
      <c r="LID6" s="244"/>
      <c r="LIE6" s="244"/>
      <c r="LIF6" s="244"/>
      <c r="LIG6" s="244"/>
      <c r="LIH6" s="244"/>
      <c r="LII6" s="244"/>
      <c r="LIJ6" s="244"/>
      <c r="LIK6" s="244"/>
      <c r="LIL6" s="244"/>
      <c r="LIM6" s="244"/>
      <c r="LIN6" s="244"/>
      <c r="LIO6" s="244"/>
      <c r="LIP6" s="244"/>
      <c r="LIQ6" s="244"/>
      <c r="LIR6" s="244"/>
      <c r="LIS6" s="244"/>
      <c r="LIT6" s="244"/>
      <c r="LIU6" s="244"/>
      <c r="LIV6" s="244"/>
      <c r="LIW6" s="244"/>
      <c r="LIX6" s="244"/>
      <c r="LIY6" s="244"/>
      <c r="LIZ6" s="244"/>
      <c r="LJA6" s="244"/>
      <c r="LJB6" s="244"/>
      <c r="LJC6" s="244"/>
      <c r="LJD6" s="244"/>
      <c r="LJE6" s="244"/>
      <c r="LJF6" s="244"/>
      <c r="LJG6" s="244"/>
      <c r="LJH6" s="244"/>
      <c r="LJI6" s="244"/>
      <c r="LJJ6" s="244"/>
      <c r="LJK6" s="244"/>
      <c r="LJL6" s="244"/>
      <c r="LJM6" s="244"/>
      <c r="LJN6" s="244"/>
      <c r="LJO6" s="244"/>
      <c r="LJP6" s="244"/>
      <c r="LJQ6" s="244"/>
      <c r="LJR6" s="244"/>
      <c r="LJS6" s="244"/>
      <c r="LJT6" s="244"/>
      <c r="LJU6" s="244"/>
      <c r="LJV6" s="244"/>
      <c r="LJW6" s="244"/>
      <c r="LJX6" s="244"/>
      <c r="LJY6" s="244"/>
      <c r="LJZ6" s="244"/>
      <c r="LKA6" s="244"/>
      <c r="LKB6" s="244"/>
      <c r="LKC6" s="244"/>
      <c r="LKD6" s="244"/>
      <c r="LKE6" s="244"/>
      <c r="LKF6" s="244"/>
      <c r="LKG6" s="244"/>
      <c r="LKH6" s="244"/>
      <c r="LKI6" s="244"/>
      <c r="LKJ6" s="244"/>
      <c r="LKK6" s="244"/>
      <c r="LKL6" s="244"/>
      <c r="LKM6" s="244"/>
      <c r="LKN6" s="244"/>
      <c r="LKO6" s="244"/>
      <c r="LKP6" s="244"/>
      <c r="LKQ6" s="244"/>
      <c r="LKR6" s="244"/>
      <c r="LKS6" s="244"/>
      <c r="LKT6" s="244"/>
      <c r="LKU6" s="244"/>
      <c r="LKV6" s="244"/>
      <c r="LKW6" s="244"/>
      <c r="LKX6" s="244"/>
      <c r="LKY6" s="244"/>
      <c r="LKZ6" s="244"/>
      <c r="LLA6" s="244"/>
      <c r="LLB6" s="244"/>
      <c r="LLC6" s="244"/>
      <c r="LLD6" s="244"/>
      <c r="LLE6" s="244"/>
      <c r="LLF6" s="244"/>
      <c r="LLG6" s="244"/>
      <c r="LLH6" s="244"/>
      <c r="LLI6" s="244"/>
      <c r="LLJ6" s="244"/>
      <c r="LLK6" s="244"/>
      <c r="LLL6" s="244"/>
      <c r="LLM6" s="244"/>
      <c r="LLN6" s="244"/>
      <c r="LLO6" s="244"/>
      <c r="LLP6" s="244"/>
      <c r="LLQ6" s="244"/>
      <c r="LLR6" s="244"/>
      <c r="LLS6" s="244"/>
      <c r="LLT6" s="244"/>
      <c r="LLU6" s="244"/>
      <c r="LLV6" s="244"/>
      <c r="LLW6" s="244"/>
      <c r="LLX6" s="244"/>
      <c r="LLY6" s="244"/>
      <c r="LLZ6" s="244"/>
      <c r="LMA6" s="244"/>
      <c r="LMB6" s="244"/>
      <c r="LMC6" s="244"/>
      <c r="LMD6" s="244"/>
      <c r="LME6" s="244"/>
      <c r="LMF6" s="244"/>
      <c r="LMG6" s="244"/>
      <c r="LMH6" s="244"/>
      <c r="LMI6" s="244"/>
      <c r="LMJ6" s="244"/>
      <c r="LMK6" s="244"/>
      <c r="LML6" s="244"/>
      <c r="LMM6" s="244"/>
      <c r="LMN6" s="244"/>
      <c r="LMO6" s="244"/>
      <c r="LMP6" s="244"/>
      <c r="LMQ6" s="244"/>
      <c r="LMR6" s="244"/>
      <c r="LMS6" s="244"/>
      <c r="LMT6" s="244"/>
      <c r="LMU6" s="244"/>
      <c r="LMV6" s="244"/>
      <c r="LMW6" s="244"/>
      <c r="LMX6" s="244"/>
      <c r="LMY6" s="244"/>
      <c r="LMZ6" s="244"/>
      <c r="LNA6" s="244"/>
      <c r="LNB6" s="244"/>
      <c r="LNC6" s="244"/>
      <c r="LND6" s="244"/>
      <c r="LNE6" s="244"/>
      <c r="LNF6" s="244"/>
      <c r="LNG6" s="244"/>
      <c r="LNH6" s="244"/>
      <c r="LNI6" s="244"/>
      <c r="LNJ6" s="244"/>
      <c r="LNK6" s="244"/>
      <c r="LNL6" s="244"/>
      <c r="LNM6" s="244"/>
      <c r="LNN6" s="244"/>
      <c r="LNO6" s="244"/>
      <c r="LNP6" s="244"/>
      <c r="LNQ6" s="244"/>
      <c r="LNR6" s="244"/>
      <c r="LNS6" s="244"/>
      <c r="LNT6" s="244"/>
      <c r="LNU6" s="244"/>
      <c r="LNV6" s="244"/>
      <c r="LNW6" s="244"/>
      <c r="LNX6" s="244"/>
      <c r="LNY6" s="244"/>
      <c r="LNZ6" s="244"/>
      <c r="LOA6" s="244"/>
      <c r="LOB6" s="244"/>
      <c r="LOC6" s="244"/>
      <c r="LOD6" s="244"/>
      <c r="LOE6" s="244"/>
      <c r="LOF6" s="244"/>
      <c r="LOG6" s="244"/>
      <c r="LOH6" s="244"/>
      <c r="LOI6" s="244"/>
      <c r="LOJ6" s="244"/>
      <c r="LOK6" s="244"/>
      <c r="LOL6" s="244"/>
      <c r="LOM6" s="244"/>
      <c r="LON6" s="244"/>
      <c r="LOO6" s="244"/>
      <c r="LOP6" s="244"/>
      <c r="LOQ6" s="244"/>
      <c r="LOR6" s="244"/>
      <c r="LOS6" s="244"/>
      <c r="LOT6" s="244"/>
      <c r="LOU6" s="244"/>
      <c r="LOV6" s="244"/>
      <c r="LOW6" s="244"/>
      <c r="LOX6" s="244"/>
      <c r="LOY6" s="244"/>
      <c r="LOZ6" s="244"/>
      <c r="LPA6" s="244"/>
      <c r="LPB6" s="244"/>
      <c r="LPC6" s="244"/>
      <c r="LPD6" s="244"/>
      <c r="LPE6" s="244"/>
      <c r="LPF6" s="244"/>
      <c r="LPG6" s="244"/>
      <c r="LPH6" s="244"/>
      <c r="LPI6" s="244"/>
      <c r="LPJ6" s="244"/>
      <c r="LPK6" s="244"/>
      <c r="LPL6" s="244"/>
      <c r="LPM6" s="244"/>
      <c r="LPN6" s="244"/>
      <c r="LPO6" s="244"/>
      <c r="LPP6" s="244"/>
      <c r="LPQ6" s="244"/>
      <c r="LPR6" s="244"/>
      <c r="LPS6" s="244"/>
      <c r="LPT6" s="244"/>
      <c r="LPU6" s="244"/>
      <c r="LPV6" s="244"/>
      <c r="LPW6" s="244"/>
      <c r="LPX6" s="244"/>
      <c r="LPY6" s="244"/>
      <c r="LPZ6" s="244"/>
      <c r="LQA6" s="244"/>
      <c r="LQB6" s="244"/>
      <c r="LQC6" s="244"/>
      <c r="LQD6" s="244"/>
      <c r="LQE6" s="244"/>
      <c r="LQF6" s="244"/>
      <c r="LQG6" s="244"/>
      <c r="LQH6" s="244"/>
      <c r="LQI6" s="244"/>
      <c r="LQJ6" s="244"/>
      <c r="LQK6" s="244"/>
      <c r="LQL6" s="244"/>
      <c r="LQM6" s="244"/>
      <c r="LQN6" s="244"/>
      <c r="LQO6" s="244"/>
      <c r="LQP6" s="244"/>
      <c r="LQQ6" s="244"/>
      <c r="LQR6" s="244"/>
      <c r="LQS6" s="244"/>
      <c r="LQT6" s="244"/>
      <c r="LQU6" s="244"/>
      <c r="LQV6" s="244"/>
      <c r="LQW6" s="244"/>
      <c r="LQX6" s="244"/>
      <c r="LQY6" s="244"/>
      <c r="LQZ6" s="244"/>
      <c r="LRA6" s="244"/>
      <c r="LRB6" s="244"/>
      <c r="LRC6" s="244"/>
      <c r="LRD6" s="244"/>
      <c r="LRE6" s="244"/>
      <c r="LRF6" s="244"/>
      <c r="LRG6" s="244"/>
      <c r="LRH6" s="244"/>
      <c r="LRI6" s="244"/>
      <c r="LRJ6" s="244"/>
      <c r="LRK6" s="244"/>
      <c r="LRL6" s="244"/>
      <c r="LRM6" s="244"/>
      <c r="LRN6" s="244"/>
      <c r="LRO6" s="244"/>
      <c r="LRP6" s="244"/>
      <c r="LRQ6" s="244"/>
      <c r="LRR6" s="244"/>
      <c r="LRS6" s="244"/>
      <c r="LRT6" s="244"/>
      <c r="LRU6" s="244"/>
      <c r="LRV6" s="244"/>
      <c r="LRW6" s="244"/>
      <c r="LRX6" s="244"/>
      <c r="LRY6" s="244"/>
      <c r="LRZ6" s="244"/>
      <c r="LSA6" s="244"/>
      <c r="LSB6" s="244"/>
      <c r="LSC6" s="244"/>
      <c r="LSD6" s="244"/>
      <c r="LSE6" s="244"/>
      <c r="LSF6" s="244"/>
      <c r="LSG6" s="244"/>
      <c r="LSH6" s="244"/>
      <c r="LSI6" s="244"/>
      <c r="LSJ6" s="244"/>
      <c r="LSK6" s="244"/>
      <c r="LSL6" s="244"/>
      <c r="LSM6" s="244"/>
      <c r="LSN6" s="244"/>
      <c r="LSO6" s="244"/>
      <c r="LSP6" s="244"/>
      <c r="LSQ6" s="244"/>
      <c r="LSR6" s="244"/>
      <c r="LSS6" s="244"/>
      <c r="LST6" s="244"/>
      <c r="LSU6" s="244"/>
      <c r="LSV6" s="244"/>
      <c r="LSW6" s="244"/>
      <c r="LSX6" s="244"/>
      <c r="LSY6" s="244"/>
      <c r="LSZ6" s="244"/>
      <c r="LTA6" s="244"/>
      <c r="LTB6" s="244"/>
      <c r="LTC6" s="244"/>
      <c r="LTD6" s="244"/>
      <c r="LTE6" s="244"/>
      <c r="LTF6" s="244"/>
      <c r="LTG6" s="244"/>
      <c r="LTH6" s="244"/>
      <c r="LTI6" s="244"/>
      <c r="LTJ6" s="244"/>
      <c r="LTK6" s="244"/>
      <c r="LTL6" s="244"/>
      <c r="LTM6" s="244"/>
      <c r="LTN6" s="244"/>
      <c r="LTO6" s="244"/>
      <c r="LTP6" s="244"/>
      <c r="LTQ6" s="244"/>
      <c r="LTR6" s="244"/>
      <c r="LTS6" s="244"/>
      <c r="LTT6" s="244"/>
      <c r="LTU6" s="244"/>
      <c r="LTV6" s="244"/>
      <c r="LTW6" s="244"/>
      <c r="LTX6" s="244"/>
      <c r="LTY6" s="244"/>
      <c r="LTZ6" s="244"/>
      <c r="LUA6" s="244"/>
      <c r="LUB6" s="244"/>
      <c r="LUC6" s="244"/>
      <c r="LUD6" s="244"/>
      <c r="LUE6" s="244"/>
      <c r="LUF6" s="244"/>
      <c r="LUG6" s="244"/>
      <c r="LUH6" s="244"/>
      <c r="LUI6" s="244"/>
      <c r="LUJ6" s="244"/>
      <c r="LUK6" s="244"/>
      <c r="LUL6" s="244"/>
      <c r="LUM6" s="244"/>
      <c r="LUN6" s="244"/>
      <c r="LUO6" s="244"/>
      <c r="LUP6" s="244"/>
      <c r="LUQ6" s="244"/>
      <c r="LUR6" s="244"/>
      <c r="LUS6" s="244"/>
      <c r="LUT6" s="244"/>
      <c r="LUU6" s="244"/>
      <c r="LUV6" s="244"/>
      <c r="LUW6" s="244"/>
      <c r="LUX6" s="244"/>
      <c r="LUY6" s="244"/>
      <c r="LUZ6" s="244"/>
      <c r="LVA6" s="244"/>
      <c r="LVB6" s="244"/>
      <c r="LVC6" s="244"/>
      <c r="LVD6" s="244"/>
      <c r="LVE6" s="244"/>
      <c r="LVF6" s="244"/>
      <c r="LVG6" s="244"/>
      <c r="LVH6" s="244"/>
      <c r="LVI6" s="244"/>
      <c r="LVJ6" s="244"/>
      <c r="LVK6" s="244"/>
      <c r="LVL6" s="244"/>
      <c r="LVM6" s="244"/>
      <c r="LVN6" s="244"/>
      <c r="LVO6" s="244"/>
      <c r="LVP6" s="244"/>
      <c r="LVQ6" s="244"/>
      <c r="LVR6" s="244"/>
      <c r="LVS6" s="244"/>
      <c r="LVT6" s="244"/>
      <c r="LVU6" s="244"/>
      <c r="LVV6" s="244"/>
      <c r="LVW6" s="244"/>
      <c r="LVX6" s="244"/>
      <c r="LVY6" s="244"/>
      <c r="LVZ6" s="244"/>
      <c r="LWA6" s="244"/>
      <c r="LWB6" s="244"/>
      <c r="LWC6" s="244"/>
      <c r="LWD6" s="244"/>
      <c r="LWE6" s="244"/>
      <c r="LWF6" s="244"/>
      <c r="LWG6" s="244"/>
      <c r="LWH6" s="244"/>
      <c r="LWI6" s="244"/>
      <c r="LWJ6" s="244"/>
      <c r="LWK6" s="244"/>
      <c r="LWL6" s="244"/>
      <c r="LWM6" s="244"/>
      <c r="LWN6" s="244"/>
      <c r="LWO6" s="244"/>
      <c r="LWP6" s="244"/>
      <c r="LWQ6" s="244"/>
      <c r="LWR6" s="244"/>
      <c r="LWS6" s="244"/>
      <c r="LWT6" s="244"/>
      <c r="LWU6" s="244"/>
      <c r="LWV6" s="244"/>
      <c r="LWW6" s="244"/>
      <c r="LWX6" s="244"/>
      <c r="LWY6" s="244"/>
      <c r="LWZ6" s="244"/>
      <c r="LXA6" s="244"/>
      <c r="LXB6" s="244"/>
      <c r="LXC6" s="244"/>
      <c r="LXD6" s="244"/>
      <c r="LXE6" s="244"/>
      <c r="LXF6" s="244"/>
      <c r="LXG6" s="244"/>
      <c r="LXH6" s="244"/>
      <c r="LXI6" s="244"/>
      <c r="LXJ6" s="244"/>
      <c r="LXK6" s="244"/>
      <c r="LXL6" s="244"/>
      <c r="LXM6" s="244"/>
      <c r="LXN6" s="244"/>
      <c r="LXO6" s="244"/>
      <c r="LXP6" s="244"/>
      <c r="LXQ6" s="244"/>
      <c r="LXR6" s="244"/>
      <c r="LXS6" s="244"/>
      <c r="LXT6" s="244"/>
      <c r="LXU6" s="244"/>
      <c r="LXV6" s="244"/>
      <c r="LXW6" s="244"/>
      <c r="LXX6" s="244"/>
      <c r="LXY6" s="244"/>
      <c r="LXZ6" s="244"/>
      <c r="LYA6" s="244"/>
      <c r="LYB6" s="244"/>
      <c r="LYC6" s="244"/>
      <c r="LYD6" s="244"/>
      <c r="LYE6" s="244"/>
      <c r="LYF6" s="244"/>
      <c r="LYG6" s="244"/>
      <c r="LYH6" s="244"/>
      <c r="LYI6" s="244"/>
      <c r="LYJ6" s="244"/>
      <c r="LYK6" s="244"/>
      <c r="LYL6" s="244"/>
      <c r="LYM6" s="244"/>
      <c r="LYN6" s="244"/>
      <c r="LYO6" s="244"/>
      <c r="LYP6" s="244"/>
      <c r="LYQ6" s="244"/>
      <c r="LYR6" s="244"/>
      <c r="LYS6" s="244"/>
      <c r="LYT6" s="244"/>
      <c r="LYU6" s="244"/>
      <c r="LYV6" s="244"/>
      <c r="LYW6" s="244"/>
      <c r="LYX6" s="244"/>
      <c r="LYY6" s="244"/>
      <c r="LYZ6" s="244"/>
      <c r="LZA6" s="244"/>
      <c r="LZB6" s="244"/>
      <c r="LZC6" s="244"/>
      <c r="LZD6" s="244"/>
      <c r="LZE6" s="244"/>
      <c r="LZF6" s="244"/>
      <c r="LZG6" s="244"/>
      <c r="LZH6" s="244"/>
      <c r="LZI6" s="244"/>
      <c r="LZJ6" s="244"/>
      <c r="LZK6" s="244"/>
      <c r="LZL6" s="244"/>
      <c r="LZM6" s="244"/>
      <c r="LZN6" s="244"/>
      <c r="LZO6" s="244"/>
      <c r="LZP6" s="244"/>
      <c r="LZQ6" s="244"/>
      <c r="LZR6" s="244"/>
      <c r="LZS6" s="244"/>
      <c r="LZT6" s="244"/>
      <c r="LZU6" s="244"/>
      <c r="LZV6" s="244"/>
      <c r="LZW6" s="244"/>
      <c r="LZX6" s="244"/>
      <c r="LZY6" s="244"/>
      <c r="LZZ6" s="244"/>
      <c r="MAA6" s="244"/>
      <c r="MAB6" s="244"/>
      <c r="MAC6" s="244"/>
      <c r="MAD6" s="244"/>
      <c r="MAE6" s="244"/>
      <c r="MAF6" s="244"/>
      <c r="MAG6" s="244"/>
      <c r="MAH6" s="244"/>
      <c r="MAI6" s="244"/>
      <c r="MAJ6" s="244"/>
      <c r="MAK6" s="244"/>
      <c r="MAL6" s="244"/>
      <c r="MAM6" s="244"/>
      <c r="MAN6" s="244"/>
      <c r="MAO6" s="244"/>
      <c r="MAP6" s="244"/>
      <c r="MAQ6" s="244"/>
      <c r="MAR6" s="244"/>
      <c r="MAS6" s="244"/>
      <c r="MAT6" s="244"/>
      <c r="MAU6" s="244"/>
      <c r="MAV6" s="244"/>
      <c r="MAW6" s="244"/>
      <c r="MAX6" s="244"/>
      <c r="MAY6" s="244"/>
      <c r="MAZ6" s="244"/>
      <c r="MBA6" s="244"/>
      <c r="MBB6" s="244"/>
      <c r="MBC6" s="244"/>
      <c r="MBD6" s="244"/>
      <c r="MBE6" s="244"/>
      <c r="MBF6" s="244"/>
      <c r="MBG6" s="244"/>
      <c r="MBH6" s="244"/>
      <c r="MBI6" s="244"/>
      <c r="MBJ6" s="244"/>
      <c r="MBK6" s="244"/>
      <c r="MBL6" s="244"/>
      <c r="MBM6" s="244"/>
      <c r="MBN6" s="244"/>
      <c r="MBO6" s="244"/>
      <c r="MBP6" s="244"/>
      <c r="MBQ6" s="244"/>
      <c r="MBR6" s="244"/>
      <c r="MBS6" s="244"/>
      <c r="MBT6" s="244"/>
      <c r="MBU6" s="244"/>
      <c r="MBV6" s="244"/>
      <c r="MBW6" s="244"/>
      <c r="MBX6" s="244"/>
      <c r="MBY6" s="244"/>
      <c r="MBZ6" s="244"/>
      <c r="MCA6" s="244"/>
      <c r="MCB6" s="244"/>
      <c r="MCC6" s="244"/>
      <c r="MCD6" s="244"/>
      <c r="MCE6" s="244"/>
      <c r="MCF6" s="244"/>
      <c r="MCG6" s="244"/>
      <c r="MCH6" s="244"/>
      <c r="MCI6" s="244"/>
      <c r="MCJ6" s="244"/>
      <c r="MCK6" s="244"/>
      <c r="MCL6" s="244"/>
      <c r="MCM6" s="244"/>
      <c r="MCN6" s="244"/>
      <c r="MCO6" s="244"/>
      <c r="MCP6" s="244"/>
      <c r="MCQ6" s="244"/>
      <c r="MCR6" s="244"/>
      <c r="MCS6" s="244"/>
      <c r="MCT6" s="244"/>
      <c r="MCU6" s="244"/>
      <c r="MCV6" s="244"/>
      <c r="MCW6" s="244"/>
      <c r="MCX6" s="244"/>
      <c r="MCY6" s="244"/>
      <c r="MCZ6" s="244"/>
      <c r="MDA6" s="244"/>
      <c r="MDB6" s="244"/>
      <c r="MDC6" s="244"/>
      <c r="MDD6" s="244"/>
      <c r="MDE6" s="244"/>
      <c r="MDF6" s="244"/>
      <c r="MDG6" s="244"/>
      <c r="MDH6" s="244"/>
      <c r="MDI6" s="244"/>
      <c r="MDJ6" s="244"/>
      <c r="MDK6" s="244"/>
      <c r="MDL6" s="244"/>
      <c r="MDM6" s="244"/>
      <c r="MDN6" s="244"/>
      <c r="MDO6" s="244"/>
      <c r="MDP6" s="244"/>
      <c r="MDQ6" s="244"/>
      <c r="MDR6" s="244"/>
      <c r="MDS6" s="244"/>
      <c r="MDT6" s="244"/>
      <c r="MDU6" s="244"/>
      <c r="MDV6" s="244"/>
      <c r="MDW6" s="244"/>
      <c r="MDX6" s="244"/>
      <c r="MDY6" s="244"/>
      <c r="MDZ6" s="244"/>
      <c r="MEA6" s="244"/>
      <c r="MEB6" s="244"/>
      <c r="MEC6" s="244"/>
      <c r="MED6" s="244"/>
      <c r="MEE6" s="244"/>
      <c r="MEF6" s="244"/>
      <c r="MEG6" s="244"/>
      <c r="MEH6" s="244"/>
      <c r="MEI6" s="244"/>
      <c r="MEJ6" s="244"/>
      <c r="MEK6" s="244"/>
      <c r="MEL6" s="244"/>
      <c r="MEM6" s="244"/>
      <c r="MEN6" s="244"/>
      <c r="MEO6" s="244"/>
      <c r="MEP6" s="244"/>
      <c r="MEQ6" s="244"/>
      <c r="MER6" s="244"/>
      <c r="MES6" s="244"/>
      <c r="MET6" s="244"/>
      <c r="MEU6" s="244"/>
      <c r="MEV6" s="244"/>
      <c r="MEW6" s="244"/>
      <c r="MEX6" s="244"/>
      <c r="MEY6" s="244"/>
      <c r="MEZ6" s="244"/>
      <c r="MFA6" s="244"/>
      <c r="MFB6" s="244"/>
      <c r="MFC6" s="244"/>
      <c r="MFD6" s="244"/>
      <c r="MFE6" s="244"/>
      <c r="MFF6" s="244"/>
      <c r="MFG6" s="244"/>
      <c r="MFH6" s="244"/>
      <c r="MFI6" s="244"/>
      <c r="MFJ6" s="244"/>
      <c r="MFK6" s="244"/>
      <c r="MFL6" s="244"/>
      <c r="MFM6" s="244"/>
      <c r="MFN6" s="244"/>
      <c r="MFO6" s="244"/>
      <c r="MFP6" s="244"/>
      <c r="MFQ6" s="244"/>
      <c r="MFR6" s="244"/>
      <c r="MFS6" s="244"/>
      <c r="MFT6" s="244"/>
      <c r="MFU6" s="244"/>
      <c r="MFV6" s="244"/>
      <c r="MFW6" s="244"/>
      <c r="MFX6" s="244"/>
      <c r="MFY6" s="244"/>
      <c r="MFZ6" s="244"/>
      <c r="MGA6" s="244"/>
      <c r="MGB6" s="244"/>
      <c r="MGC6" s="244"/>
      <c r="MGD6" s="244"/>
      <c r="MGE6" s="244"/>
      <c r="MGF6" s="244"/>
      <c r="MGG6" s="244"/>
      <c r="MGH6" s="244"/>
      <c r="MGI6" s="244"/>
      <c r="MGJ6" s="244"/>
      <c r="MGK6" s="244"/>
      <c r="MGL6" s="244"/>
      <c r="MGM6" s="244"/>
      <c r="MGN6" s="244"/>
      <c r="MGO6" s="244"/>
      <c r="MGP6" s="244"/>
      <c r="MGQ6" s="244"/>
      <c r="MGR6" s="244"/>
      <c r="MGS6" s="244"/>
      <c r="MGT6" s="244"/>
      <c r="MGU6" s="244"/>
      <c r="MGV6" s="244"/>
      <c r="MGW6" s="244"/>
      <c r="MGX6" s="244"/>
      <c r="MGY6" s="244"/>
      <c r="MGZ6" s="244"/>
      <c r="MHA6" s="244"/>
      <c r="MHB6" s="244"/>
      <c r="MHC6" s="244"/>
      <c r="MHD6" s="244"/>
      <c r="MHE6" s="244"/>
      <c r="MHF6" s="244"/>
      <c r="MHG6" s="244"/>
      <c r="MHH6" s="244"/>
      <c r="MHI6" s="244"/>
      <c r="MHJ6" s="244"/>
      <c r="MHK6" s="244"/>
      <c r="MHL6" s="244"/>
      <c r="MHM6" s="244"/>
      <c r="MHN6" s="244"/>
      <c r="MHO6" s="244"/>
      <c r="MHP6" s="244"/>
      <c r="MHQ6" s="244"/>
      <c r="MHR6" s="244"/>
      <c r="MHS6" s="244"/>
      <c r="MHT6" s="244"/>
      <c r="MHU6" s="244"/>
      <c r="MHV6" s="244"/>
      <c r="MHW6" s="244"/>
      <c r="MHX6" s="244"/>
      <c r="MHY6" s="244"/>
      <c r="MHZ6" s="244"/>
      <c r="MIA6" s="244"/>
      <c r="MIB6" s="244"/>
      <c r="MIC6" s="244"/>
      <c r="MID6" s="244"/>
      <c r="MIE6" s="244"/>
      <c r="MIF6" s="244"/>
      <c r="MIG6" s="244"/>
      <c r="MIH6" s="244"/>
      <c r="MII6" s="244"/>
      <c r="MIJ6" s="244"/>
      <c r="MIK6" s="244"/>
      <c r="MIL6" s="244"/>
      <c r="MIM6" s="244"/>
      <c r="MIN6" s="244"/>
      <c r="MIO6" s="244"/>
      <c r="MIP6" s="244"/>
      <c r="MIQ6" s="244"/>
      <c r="MIR6" s="244"/>
      <c r="MIS6" s="244"/>
      <c r="MIT6" s="244"/>
      <c r="MIU6" s="244"/>
      <c r="MIV6" s="244"/>
      <c r="MIW6" s="244"/>
      <c r="MIX6" s="244"/>
      <c r="MIY6" s="244"/>
      <c r="MIZ6" s="244"/>
      <c r="MJA6" s="244"/>
      <c r="MJB6" s="244"/>
      <c r="MJC6" s="244"/>
      <c r="MJD6" s="244"/>
      <c r="MJE6" s="244"/>
      <c r="MJF6" s="244"/>
      <c r="MJG6" s="244"/>
      <c r="MJH6" s="244"/>
      <c r="MJI6" s="244"/>
      <c r="MJJ6" s="244"/>
      <c r="MJK6" s="244"/>
      <c r="MJL6" s="244"/>
      <c r="MJM6" s="244"/>
      <c r="MJN6" s="244"/>
      <c r="MJO6" s="244"/>
      <c r="MJP6" s="244"/>
      <c r="MJQ6" s="244"/>
      <c r="MJR6" s="244"/>
      <c r="MJS6" s="244"/>
      <c r="MJT6" s="244"/>
      <c r="MJU6" s="244"/>
      <c r="MJV6" s="244"/>
      <c r="MJW6" s="244"/>
      <c r="MJX6" s="244"/>
      <c r="MJY6" s="244"/>
      <c r="MJZ6" s="244"/>
      <c r="MKA6" s="244"/>
      <c r="MKB6" s="244"/>
      <c r="MKC6" s="244"/>
      <c r="MKD6" s="244"/>
      <c r="MKE6" s="244"/>
      <c r="MKF6" s="244"/>
      <c r="MKG6" s="244"/>
      <c r="MKH6" s="244"/>
      <c r="MKI6" s="244"/>
      <c r="MKJ6" s="244"/>
      <c r="MKK6" s="244"/>
      <c r="MKL6" s="244"/>
      <c r="MKM6" s="244"/>
      <c r="MKN6" s="244"/>
      <c r="MKO6" s="244"/>
      <c r="MKP6" s="244"/>
      <c r="MKQ6" s="244"/>
      <c r="MKR6" s="244"/>
      <c r="MKS6" s="244"/>
      <c r="MKT6" s="244"/>
      <c r="MKU6" s="244"/>
      <c r="MKV6" s="244"/>
      <c r="MKW6" s="244"/>
      <c r="MKX6" s="244"/>
      <c r="MKY6" s="244"/>
      <c r="MKZ6" s="244"/>
      <c r="MLA6" s="244"/>
      <c r="MLB6" s="244"/>
      <c r="MLC6" s="244"/>
      <c r="MLD6" s="244"/>
      <c r="MLE6" s="244"/>
      <c r="MLF6" s="244"/>
      <c r="MLG6" s="244"/>
      <c r="MLH6" s="244"/>
      <c r="MLI6" s="244"/>
      <c r="MLJ6" s="244"/>
      <c r="MLK6" s="244"/>
      <c r="MLL6" s="244"/>
      <c r="MLM6" s="244"/>
      <c r="MLN6" s="244"/>
      <c r="MLO6" s="244"/>
      <c r="MLP6" s="244"/>
      <c r="MLQ6" s="244"/>
      <c r="MLR6" s="244"/>
      <c r="MLS6" s="244"/>
      <c r="MLT6" s="244"/>
      <c r="MLU6" s="244"/>
      <c r="MLV6" s="244"/>
      <c r="MLW6" s="244"/>
      <c r="MLX6" s="244"/>
      <c r="MLY6" s="244"/>
      <c r="MLZ6" s="244"/>
      <c r="MMA6" s="244"/>
      <c r="MMB6" s="244"/>
      <c r="MMC6" s="244"/>
      <c r="MMD6" s="244"/>
      <c r="MME6" s="244"/>
      <c r="MMF6" s="244"/>
      <c r="MMG6" s="244"/>
      <c r="MMH6" s="244"/>
      <c r="MMI6" s="244"/>
      <c r="MMJ6" s="244"/>
      <c r="MMK6" s="244"/>
      <c r="MML6" s="244"/>
      <c r="MMM6" s="244"/>
      <c r="MMN6" s="244"/>
      <c r="MMO6" s="244"/>
      <c r="MMP6" s="244"/>
      <c r="MMQ6" s="244"/>
      <c r="MMR6" s="244"/>
      <c r="MMS6" s="244"/>
      <c r="MMT6" s="244"/>
      <c r="MMU6" s="244"/>
      <c r="MMV6" s="244"/>
      <c r="MMW6" s="244"/>
      <c r="MMX6" s="244"/>
      <c r="MMY6" s="244"/>
      <c r="MMZ6" s="244"/>
      <c r="MNA6" s="244"/>
      <c r="MNB6" s="244"/>
      <c r="MNC6" s="244"/>
      <c r="MND6" s="244"/>
      <c r="MNE6" s="244"/>
      <c r="MNF6" s="244"/>
      <c r="MNG6" s="244"/>
      <c r="MNH6" s="244"/>
      <c r="MNI6" s="244"/>
      <c r="MNJ6" s="244"/>
      <c r="MNK6" s="244"/>
      <c r="MNL6" s="244"/>
      <c r="MNM6" s="244"/>
      <c r="MNN6" s="244"/>
      <c r="MNO6" s="244"/>
      <c r="MNP6" s="244"/>
      <c r="MNQ6" s="244"/>
      <c r="MNR6" s="244"/>
      <c r="MNS6" s="244"/>
      <c r="MNT6" s="244"/>
      <c r="MNU6" s="244"/>
      <c r="MNV6" s="244"/>
      <c r="MNW6" s="244"/>
      <c r="MNX6" s="244"/>
      <c r="MNY6" s="244"/>
      <c r="MNZ6" s="244"/>
      <c r="MOA6" s="244"/>
      <c r="MOB6" s="244"/>
      <c r="MOC6" s="244"/>
      <c r="MOD6" s="244"/>
      <c r="MOE6" s="244"/>
      <c r="MOF6" s="244"/>
      <c r="MOG6" s="244"/>
      <c r="MOH6" s="244"/>
      <c r="MOI6" s="244"/>
      <c r="MOJ6" s="244"/>
      <c r="MOK6" s="244"/>
      <c r="MOL6" s="244"/>
      <c r="MOM6" s="244"/>
      <c r="MON6" s="244"/>
      <c r="MOO6" s="244"/>
      <c r="MOP6" s="244"/>
      <c r="MOQ6" s="244"/>
      <c r="MOR6" s="244"/>
      <c r="MOS6" s="244"/>
      <c r="MOT6" s="244"/>
      <c r="MOU6" s="244"/>
      <c r="MOV6" s="244"/>
      <c r="MOW6" s="244"/>
      <c r="MOX6" s="244"/>
      <c r="MOY6" s="244"/>
      <c r="MOZ6" s="244"/>
      <c r="MPA6" s="244"/>
      <c r="MPB6" s="244"/>
      <c r="MPC6" s="244"/>
      <c r="MPD6" s="244"/>
      <c r="MPE6" s="244"/>
      <c r="MPF6" s="244"/>
      <c r="MPG6" s="244"/>
      <c r="MPH6" s="244"/>
      <c r="MPI6" s="244"/>
      <c r="MPJ6" s="244"/>
      <c r="MPK6" s="244"/>
      <c r="MPL6" s="244"/>
      <c r="MPM6" s="244"/>
      <c r="MPN6" s="244"/>
      <c r="MPO6" s="244"/>
      <c r="MPP6" s="244"/>
      <c r="MPQ6" s="244"/>
      <c r="MPR6" s="244"/>
      <c r="MPS6" s="244"/>
      <c r="MPT6" s="244"/>
      <c r="MPU6" s="244"/>
      <c r="MPV6" s="244"/>
      <c r="MPW6" s="244"/>
      <c r="MPX6" s="244"/>
      <c r="MPY6" s="244"/>
      <c r="MPZ6" s="244"/>
      <c r="MQA6" s="244"/>
      <c r="MQB6" s="244"/>
      <c r="MQC6" s="244"/>
      <c r="MQD6" s="244"/>
      <c r="MQE6" s="244"/>
      <c r="MQF6" s="244"/>
      <c r="MQG6" s="244"/>
      <c r="MQH6" s="244"/>
      <c r="MQI6" s="244"/>
      <c r="MQJ6" s="244"/>
      <c r="MQK6" s="244"/>
      <c r="MQL6" s="244"/>
      <c r="MQM6" s="244"/>
      <c r="MQN6" s="244"/>
      <c r="MQO6" s="244"/>
      <c r="MQP6" s="244"/>
      <c r="MQQ6" s="244"/>
      <c r="MQR6" s="244"/>
      <c r="MQS6" s="244"/>
      <c r="MQT6" s="244"/>
      <c r="MQU6" s="244"/>
      <c r="MQV6" s="244"/>
      <c r="MQW6" s="244"/>
      <c r="MQX6" s="244"/>
      <c r="MQY6" s="244"/>
      <c r="MQZ6" s="244"/>
      <c r="MRA6" s="244"/>
      <c r="MRB6" s="244"/>
      <c r="MRC6" s="244"/>
      <c r="MRD6" s="244"/>
      <c r="MRE6" s="244"/>
      <c r="MRF6" s="244"/>
      <c r="MRG6" s="244"/>
      <c r="MRH6" s="244"/>
      <c r="MRI6" s="244"/>
      <c r="MRJ6" s="244"/>
      <c r="MRK6" s="244"/>
      <c r="MRL6" s="244"/>
      <c r="MRM6" s="244"/>
      <c r="MRN6" s="244"/>
      <c r="MRO6" s="244"/>
      <c r="MRP6" s="244"/>
      <c r="MRQ6" s="244"/>
      <c r="MRR6" s="244"/>
      <c r="MRS6" s="244"/>
      <c r="MRT6" s="244"/>
      <c r="MRU6" s="244"/>
      <c r="MRV6" s="244"/>
      <c r="MRW6" s="244"/>
      <c r="MRX6" s="244"/>
      <c r="MRY6" s="244"/>
      <c r="MRZ6" s="244"/>
      <c r="MSA6" s="244"/>
      <c r="MSB6" s="244"/>
      <c r="MSC6" s="244"/>
      <c r="MSD6" s="244"/>
      <c r="MSE6" s="244"/>
      <c r="MSF6" s="244"/>
      <c r="MSG6" s="244"/>
      <c r="MSH6" s="244"/>
      <c r="MSI6" s="244"/>
      <c r="MSJ6" s="244"/>
      <c r="MSK6" s="244"/>
      <c r="MSL6" s="244"/>
      <c r="MSM6" s="244"/>
      <c r="MSN6" s="244"/>
      <c r="MSO6" s="244"/>
      <c r="MSP6" s="244"/>
      <c r="MSQ6" s="244"/>
      <c r="MSR6" s="244"/>
      <c r="MSS6" s="244"/>
      <c r="MST6" s="244"/>
      <c r="MSU6" s="244"/>
      <c r="MSV6" s="244"/>
      <c r="MSW6" s="244"/>
      <c r="MSX6" s="244"/>
      <c r="MSY6" s="244"/>
      <c r="MSZ6" s="244"/>
      <c r="MTA6" s="244"/>
      <c r="MTB6" s="244"/>
      <c r="MTC6" s="244"/>
      <c r="MTD6" s="244"/>
      <c r="MTE6" s="244"/>
      <c r="MTF6" s="244"/>
      <c r="MTG6" s="244"/>
      <c r="MTH6" s="244"/>
      <c r="MTI6" s="244"/>
      <c r="MTJ6" s="244"/>
      <c r="MTK6" s="244"/>
      <c r="MTL6" s="244"/>
      <c r="MTM6" s="244"/>
      <c r="MTN6" s="244"/>
      <c r="MTO6" s="244"/>
      <c r="MTP6" s="244"/>
      <c r="MTQ6" s="244"/>
      <c r="MTR6" s="244"/>
      <c r="MTS6" s="244"/>
      <c r="MTT6" s="244"/>
      <c r="MTU6" s="244"/>
      <c r="MTV6" s="244"/>
      <c r="MTW6" s="244"/>
      <c r="MTX6" s="244"/>
      <c r="MTY6" s="244"/>
      <c r="MTZ6" s="244"/>
      <c r="MUA6" s="244"/>
      <c r="MUB6" s="244"/>
      <c r="MUC6" s="244"/>
      <c r="MUD6" s="244"/>
      <c r="MUE6" s="244"/>
      <c r="MUF6" s="244"/>
      <c r="MUG6" s="244"/>
      <c r="MUH6" s="244"/>
      <c r="MUI6" s="244"/>
      <c r="MUJ6" s="244"/>
      <c r="MUK6" s="244"/>
      <c r="MUL6" s="244"/>
      <c r="MUM6" s="244"/>
      <c r="MUN6" s="244"/>
      <c r="MUO6" s="244"/>
      <c r="MUP6" s="244"/>
      <c r="MUQ6" s="244"/>
      <c r="MUR6" s="244"/>
      <c r="MUS6" s="244"/>
      <c r="MUT6" s="244"/>
      <c r="MUU6" s="244"/>
      <c r="MUV6" s="244"/>
      <c r="MUW6" s="244"/>
      <c r="MUX6" s="244"/>
      <c r="MUY6" s="244"/>
      <c r="MUZ6" s="244"/>
      <c r="MVA6" s="244"/>
      <c r="MVB6" s="244"/>
      <c r="MVC6" s="244"/>
      <c r="MVD6" s="244"/>
      <c r="MVE6" s="244"/>
      <c r="MVF6" s="244"/>
      <c r="MVG6" s="244"/>
      <c r="MVH6" s="244"/>
      <c r="MVI6" s="244"/>
      <c r="MVJ6" s="244"/>
      <c r="MVK6" s="244"/>
      <c r="MVL6" s="244"/>
      <c r="MVM6" s="244"/>
      <c r="MVN6" s="244"/>
      <c r="MVO6" s="244"/>
      <c r="MVP6" s="244"/>
      <c r="MVQ6" s="244"/>
      <c r="MVR6" s="244"/>
      <c r="MVS6" s="244"/>
      <c r="MVT6" s="244"/>
      <c r="MVU6" s="244"/>
      <c r="MVV6" s="244"/>
      <c r="MVW6" s="244"/>
      <c r="MVX6" s="244"/>
      <c r="MVY6" s="244"/>
      <c r="MVZ6" s="244"/>
      <c r="MWA6" s="244"/>
      <c r="MWB6" s="244"/>
      <c r="MWC6" s="244"/>
      <c r="MWD6" s="244"/>
      <c r="MWE6" s="244"/>
      <c r="MWF6" s="244"/>
      <c r="MWG6" s="244"/>
      <c r="MWH6" s="244"/>
      <c r="MWI6" s="244"/>
      <c r="MWJ6" s="244"/>
      <c r="MWK6" s="244"/>
      <c r="MWL6" s="244"/>
      <c r="MWM6" s="244"/>
      <c r="MWN6" s="244"/>
      <c r="MWO6" s="244"/>
      <c r="MWP6" s="244"/>
      <c r="MWQ6" s="244"/>
      <c r="MWR6" s="244"/>
      <c r="MWS6" s="244"/>
      <c r="MWT6" s="244"/>
      <c r="MWU6" s="244"/>
      <c r="MWV6" s="244"/>
      <c r="MWW6" s="244"/>
      <c r="MWX6" s="244"/>
      <c r="MWY6" s="244"/>
      <c r="MWZ6" s="244"/>
      <c r="MXA6" s="244"/>
      <c r="MXB6" s="244"/>
      <c r="MXC6" s="244"/>
      <c r="MXD6" s="244"/>
      <c r="MXE6" s="244"/>
      <c r="MXF6" s="244"/>
      <c r="MXG6" s="244"/>
      <c r="MXH6" s="244"/>
      <c r="MXI6" s="244"/>
      <c r="MXJ6" s="244"/>
      <c r="MXK6" s="244"/>
      <c r="MXL6" s="244"/>
      <c r="MXM6" s="244"/>
      <c r="MXN6" s="244"/>
      <c r="MXO6" s="244"/>
      <c r="MXP6" s="244"/>
      <c r="MXQ6" s="244"/>
      <c r="MXR6" s="244"/>
      <c r="MXS6" s="244"/>
      <c r="MXT6" s="244"/>
      <c r="MXU6" s="244"/>
      <c r="MXV6" s="244"/>
      <c r="MXW6" s="244"/>
      <c r="MXX6" s="244"/>
      <c r="MXY6" s="244"/>
      <c r="MXZ6" s="244"/>
      <c r="MYA6" s="244"/>
      <c r="MYB6" s="244"/>
      <c r="MYC6" s="244"/>
      <c r="MYD6" s="244"/>
      <c r="MYE6" s="244"/>
      <c r="MYF6" s="244"/>
      <c r="MYG6" s="244"/>
      <c r="MYH6" s="244"/>
      <c r="MYI6" s="244"/>
      <c r="MYJ6" s="244"/>
      <c r="MYK6" s="244"/>
      <c r="MYL6" s="244"/>
      <c r="MYM6" s="244"/>
      <c r="MYN6" s="244"/>
      <c r="MYO6" s="244"/>
      <c r="MYP6" s="244"/>
      <c r="MYQ6" s="244"/>
      <c r="MYR6" s="244"/>
      <c r="MYS6" s="244"/>
      <c r="MYT6" s="244"/>
      <c r="MYU6" s="244"/>
      <c r="MYV6" s="244"/>
      <c r="MYW6" s="244"/>
      <c r="MYX6" s="244"/>
      <c r="MYY6" s="244"/>
      <c r="MYZ6" s="244"/>
      <c r="MZA6" s="244"/>
      <c r="MZB6" s="244"/>
      <c r="MZC6" s="244"/>
      <c r="MZD6" s="244"/>
      <c r="MZE6" s="244"/>
      <c r="MZF6" s="244"/>
      <c r="MZG6" s="244"/>
      <c r="MZH6" s="244"/>
      <c r="MZI6" s="244"/>
      <c r="MZJ6" s="244"/>
      <c r="MZK6" s="244"/>
      <c r="MZL6" s="244"/>
      <c r="MZM6" s="244"/>
      <c r="MZN6" s="244"/>
      <c r="MZO6" s="244"/>
      <c r="MZP6" s="244"/>
      <c r="MZQ6" s="244"/>
      <c r="MZR6" s="244"/>
      <c r="MZS6" s="244"/>
      <c r="MZT6" s="244"/>
      <c r="MZU6" s="244"/>
      <c r="MZV6" s="244"/>
      <c r="MZW6" s="244"/>
      <c r="MZX6" s="244"/>
      <c r="MZY6" s="244"/>
      <c r="MZZ6" s="244"/>
      <c r="NAA6" s="244"/>
      <c r="NAB6" s="244"/>
      <c r="NAC6" s="244"/>
      <c r="NAD6" s="244"/>
      <c r="NAE6" s="244"/>
      <c r="NAF6" s="244"/>
      <c r="NAG6" s="244"/>
      <c r="NAH6" s="244"/>
      <c r="NAI6" s="244"/>
      <c r="NAJ6" s="244"/>
      <c r="NAK6" s="244"/>
      <c r="NAL6" s="244"/>
      <c r="NAM6" s="244"/>
      <c r="NAN6" s="244"/>
      <c r="NAO6" s="244"/>
      <c r="NAP6" s="244"/>
      <c r="NAQ6" s="244"/>
      <c r="NAR6" s="244"/>
      <c r="NAS6" s="244"/>
      <c r="NAT6" s="244"/>
      <c r="NAU6" s="244"/>
      <c r="NAV6" s="244"/>
      <c r="NAW6" s="244"/>
      <c r="NAX6" s="244"/>
      <c r="NAY6" s="244"/>
      <c r="NAZ6" s="244"/>
      <c r="NBA6" s="244"/>
      <c r="NBB6" s="244"/>
      <c r="NBC6" s="244"/>
      <c r="NBD6" s="244"/>
      <c r="NBE6" s="244"/>
      <c r="NBF6" s="244"/>
      <c r="NBG6" s="244"/>
      <c r="NBH6" s="244"/>
      <c r="NBI6" s="244"/>
      <c r="NBJ6" s="244"/>
      <c r="NBK6" s="244"/>
      <c r="NBL6" s="244"/>
      <c r="NBM6" s="244"/>
      <c r="NBN6" s="244"/>
      <c r="NBO6" s="244"/>
      <c r="NBP6" s="244"/>
      <c r="NBQ6" s="244"/>
      <c r="NBR6" s="244"/>
      <c r="NBS6" s="244"/>
      <c r="NBT6" s="244"/>
      <c r="NBU6" s="244"/>
      <c r="NBV6" s="244"/>
      <c r="NBW6" s="244"/>
      <c r="NBX6" s="244"/>
      <c r="NBY6" s="244"/>
      <c r="NBZ6" s="244"/>
      <c r="NCA6" s="244"/>
      <c r="NCB6" s="244"/>
      <c r="NCC6" s="244"/>
      <c r="NCD6" s="244"/>
      <c r="NCE6" s="244"/>
      <c r="NCF6" s="244"/>
      <c r="NCG6" s="244"/>
      <c r="NCH6" s="244"/>
      <c r="NCI6" s="244"/>
      <c r="NCJ6" s="244"/>
      <c r="NCK6" s="244"/>
      <c r="NCL6" s="244"/>
      <c r="NCM6" s="244"/>
      <c r="NCN6" s="244"/>
      <c r="NCO6" s="244"/>
      <c r="NCP6" s="244"/>
      <c r="NCQ6" s="244"/>
      <c r="NCR6" s="244"/>
      <c r="NCS6" s="244"/>
      <c r="NCT6" s="244"/>
      <c r="NCU6" s="244"/>
      <c r="NCV6" s="244"/>
      <c r="NCW6" s="244"/>
      <c r="NCX6" s="244"/>
      <c r="NCY6" s="244"/>
      <c r="NCZ6" s="244"/>
      <c r="NDA6" s="244"/>
      <c r="NDB6" s="244"/>
      <c r="NDC6" s="244"/>
      <c r="NDD6" s="244"/>
      <c r="NDE6" s="244"/>
      <c r="NDF6" s="244"/>
      <c r="NDG6" s="244"/>
      <c r="NDH6" s="244"/>
      <c r="NDI6" s="244"/>
      <c r="NDJ6" s="244"/>
      <c r="NDK6" s="244"/>
      <c r="NDL6" s="244"/>
      <c r="NDM6" s="244"/>
      <c r="NDN6" s="244"/>
      <c r="NDO6" s="244"/>
      <c r="NDP6" s="244"/>
      <c r="NDQ6" s="244"/>
      <c r="NDR6" s="244"/>
      <c r="NDS6" s="244"/>
      <c r="NDT6" s="244"/>
      <c r="NDU6" s="244"/>
      <c r="NDV6" s="244"/>
      <c r="NDW6" s="244"/>
      <c r="NDX6" s="244"/>
      <c r="NDY6" s="244"/>
      <c r="NDZ6" s="244"/>
      <c r="NEA6" s="244"/>
      <c r="NEB6" s="244"/>
      <c r="NEC6" s="244"/>
      <c r="NED6" s="244"/>
      <c r="NEE6" s="244"/>
      <c r="NEF6" s="244"/>
      <c r="NEG6" s="244"/>
      <c r="NEH6" s="244"/>
      <c r="NEI6" s="244"/>
      <c r="NEJ6" s="244"/>
      <c r="NEK6" s="244"/>
      <c r="NEL6" s="244"/>
      <c r="NEM6" s="244"/>
      <c r="NEN6" s="244"/>
      <c r="NEO6" s="244"/>
      <c r="NEP6" s="244"/>
      <c r="NEQ6" s="244"/>
      <c r="NER6" s="244"/>
      <c r="NES6" s="244"/>
      <c r="NET6" s="244"/>
      <c r="NEU6" s="244"/>
      <c r="NEV6" s="244"/>
      <c r="NEW6" s="244"/>
      <c r="NEX6" s="244"/>
      <c r="NEY6" s="244"/>
      <c r="NEZ6" s="244"/>
      <c r="NFA6" s="244"/>
      <c r="NFB6" s="244"/>
      <c r="NFC6" s="244"/>
      <c r="NFD6" s="244"/>
      <c r="NFE6" s="244"/>
      <c r="NFF6" s="244"/>
      <c r="NFG6" s="244"/>
      <c r="NFH6" s="244"/>
      <c r="NFI6" s="244"/>
      <c r="NFJ6" s="244"/>
      <c r="NFK6" s="244"/>
      <c r="NFL6" s="244"/>
      <c r="NFM6" s="244"/>
      <c r="NFN6" s="244"/>
      <c r="NFO6" s="244"/>
      <c r="NFP6" s="244"/>
      <c r="NFQ6" s="244"/>
      <c r="NFR6" s="244"/>
      <c r="NFS6" s="244"/>
      <c r="NFT6" s="244"/>
      <c r="NFU6" s="244"/>
      <c r="NFV6" s="244"/>
      <c r="NFW6" s="244"/>
      <c r="NFX6" s="244"/>
      <c r="NFY6" s="244"/>
      <c r="NFZ6" s="244"/>
      <c r="NGA6" s="244"/>
      <c r="NGB6" s="244"/>
      <c r="NGC6" s="244"/>
      <c r="NGD6" s="244"/>
      <c r="NGE6" s="244"/>
      <c r="NGF6" s="244"/>
      <c r="NGG6" s="244"/>
      <c r="NGH6" s="244"/>
      <c r="NGI6" s="244"/>
      <c r="NGJ6" s="244"/>
      <c r="NGK6" s="244"/>
      <c r="NGL6" s="244"/>
      <c r="NGM6" s="244"/>
      <c r="NGN6" s="244"/>
      <c r="NGO6" s="244"/>
      <c r="NGP6" s="244"/>
      <c r="NGQ6" s="244"/>
      <c r="NGR6" s="244"/>
      <c r="NGS6" s="244"/>
      <c r="NGT6" s="244"/>
      <c r="NGU6" s="244"/>
      <c r="NGV6" s="244"/>
      <c r="NGW6" s="244"/>
      <c r="NGX6" s="244"/>
      <c r="NGY6" s="244"/>
      <c r="NGZ6" s="244"/>
      <c r="NHA6" s="244"/>
      <c r="NHB6" s="244"/>
      <c r="NHC6" s="244"/>
      <c r="NHD6" s="244"/>
      <c r="NHE6" s="244"/>
      <c r="NHF6" s="244"/>
      <c r="NHG6" s="244"/>
      <c r="NHH6" s="244"/>
      <c r="NHI6" s="244"/>
      <c r="NHJ6" s="244"/>
      <c r="NHK6" s="244"/>
      <c r="NHL6" s="244"/>
      <c r="NHM6" s="244"/>
      <c r="NHN6" s="244"/>
      <c r="NHO6" s="244"/>
      <c r="NHP6" s="244"/>
      <c r="NHQ6" s="244"/>
      <c r="NHR6" s="244"/>
      <c r="NHS6" s="244"/>
      <c r="NHT6" s="244"/>
      <c r="NHU6" s="244"/>
      <c r="NHV6" s="244"/>
      <c r="NHW6" s="244"/>
      <c r="NHX6" s="244"/>
      <c r="NHY6" s="244"/>
      <c r="NHZ6" s="244"/>
      <c r="NIA6" s="244"/>
      <c r="NIB6" s="244"/>
      <c r="NIC6" s="244"/>
      <c r="NID6" s="244"/>
      <c r="NIE6" s="244"/>
      <c r="NIF6" s="244"/>
      <c r="NIG6" s="244"/>
      <c r="NIH6" s="244"/>
      <c r="NII6" s="244"/>
      <c r="NIJ6" s="244"/>
      <c r="NIK6" s="244"/>
      <c r="NIL6" s="244"/>
      <c r="NIM6" s="244"/>
      <c r="NIN6" s="244"/>
      <c r="NIO6" s="244"/>
      <c r="NIP6" s="244"/>
      <c r="NIQ6" s="244"/>
      <c r="NIR6" s="244"/>
      <c r="NIS6" s="244"/>
      <c r="NIT6" s="244"/>
      <c r="NIU6" s="244"/>
      <c r="NIV6" s="244"/>
      <c r="NIW6" s="244"/>
      <c r="NIX6" s="244"/>
      <c r="NIY6" s="244"/>
      <c r="NIZ6" s="244"/>
      <c r="NJA6" s="244"/>
      <c r="NJB6" s="244"/>
      <c r="NJC6" s="244"/>
      <c r="NJD6" s="244"/>
      <c r="NJE6" s="244"/>
      <c r="NJF6" s="244"/>
      <c r="NJG6" s="244"/>
      <c r="NJH6" s="244"/>
      <c r="NJI6" s="244"/>
      <c r="NJJ6" s="244"/>
      <c r="NJK6" s="244"/>
      <c r="NJL6" s="244"/>
      <c r="NJM6" s="244"/>
      <c r="NJN6" s="244"/>
      <c r="NJO6" s="244"/>
      <c r="NJP6" s="244"/>
      <c r="NJQ6" s="244"/>
      <c r="NJR6" s="244"/>
      <c r="NJS6" s="244"/>
      <c r="NJT6" s="244"/>
      <c r="NJU6" s="244"/>
      <c r="NJV6" s="244"/>
      <c r="NJW6" s="244"/>
      <c r="NJX6" s="244"/>
      <c r="NJY6" s="244"/>
      <c r="NJZ6" s="244"/>
      <c r="NKA6" s="244"/>
      <c r="NKB6" s="244"/>
      <c r="NKC6" s="244"/>
      <c r="NKD6" s="244"/>
      <c r="NKE6" s="244"/>
      <c r="NKF6" s="244"/>
      <c r="NKG6" s="244"/>
      <c r="NKH6" s="244"/>
      <c r="NKI6" s="244"/>
      <c r="NKJ6" s="244"/>
      <c r="NKK6" s="244"/>
      <c r="NKL6" s="244"/>
      <c r="NKM6" s="244"/>
      <c r="NKN6" s="244"/>
      <c r="NKO6" s="244"/>
      <c r="NKP6" s="244"/>
      <c r="NKQ6" s="244"/>
      <c r="NKR6" s="244"/>
      <c r="NKS6" s="244"/>
      <c r="NKT6" s="244"/>
      <c r="NKU6" s="244"/>
      <c r="NKV6" s="244"/>
      <c r="NKW6" s="244"/>
      <c r="NKX6" s="244"/>
      <c r="NKY6" s="244"/>
      <c r="NKZ6" s="244"/>
      <c r="NLA6" s="244"/>
      <c r="NLB6" s="244"/>
      <c r="NLC6" s="244"/>
      <c r="NLD6" s="244"/>
      <c r="NLE6" s="244"/>
      <c r="NLF6" s="244"/>
      <c r="NLG6" s="244"/>
      <c r="NLH6" s="244"/>
      <c r="NLI6" s="244"/>
      <c r="NLJ6" s="244"/>
      <c r="NLK6" s="244"/>
      <c r="NLL6" s="244"/>
      <c r="NLM6" s="244"/>
      <c r="NLN6" s="244"/>
      <c r="NLO6" s="244"/>
      <c r="NLP6" s="244"/>
      <c r="NLQ6" s="244"/>
      <c r="NLR6" s="244"/>
      <c r="NLS6" s="244"/>
      <c r="NLT6" s="244"/>
      <c r="NLU6" s="244"/>
      <c r="NLV6" s="244"/>
      <c r="NLW6" s="244"/>
      <c r="NLX6" s="244"/>
      <c r="NLY6" s="244"/>
      <c r="NLZ6" s="244"/>
      <c r="NMA6" s="244"/>
      <c r="NMB6" s="244"/>
      <c r="NMC6" s="244"/>
      <c r="NMD6" s="244"/>
      <c r="NME6" s="244"/>
      <c r="NMF6" s="244"/>
      <c r="NMG6" s="244"/>
      <c r="NMH6" s="244"/>
      <c r="NMI6" s="244"/>
      <c r="NMJ6" s="244"/>
      <c r="NMK6" s="244"/>
      <c r="NML6" s="244"/>
      <c r="NMM6" s="244"/>
      <c r="NMN6" s="244"/>
      <c r="NMO6" s="244"/>
      <c r="NMP6" s="244"/>
      <c r="NMQ6" s="244"/>
      <c r="NMR6" s="244"/>
      <c r="NMS6" s="244"/>
      <c r="NMT6" s="244"/>
      <c r="NMU6" s="244"/>
      <c r="NMV6" s="244"/>
      <c r="NMW6" s="244"/>
      <c r="NMX6" s="244"/>
      <c r="NMY6" s="244"/>
      <c r="NMZ6" s="244"/>
      <c r="NNA6" s="244"/>
      <c r="NNB6" s="244"/>
      <c r="NNC6" s="244"/>
      <c r="NND6" s="244"/>
      <c r="NNE6" s="244"/>
      <c r="NNF6" s="244"/>
      <c r="NNG6" s="244"/>
      <c r="NNH6" s="244"/>
      <c r="NNI6" s="244"/>
      <c r="NNJ6" s="244"/>
      <c r="NNK6" s="244"/>
      <c r="NNL6" s="244"/>
      <c r="NNM6" s="244"/>
      <c r="NNN6" s="244"/>
      <c r="NNO6" s="244"/>
      <c r="NNP6" s="244"/>
      <c r="NNQ6" s="244"/>
      <c r="NNR6" s="244"/>
      <c r="NNS6" s="244"/>
      <c r="NNT6" s="244"/>
      <c r="NNU6" s="244"/>
      <c r="NNV6" s="244"/>
      <c r="NNW6" s="244"/>
      <c r="NNX6" s="244"/>
      <c r="NNY6" s="244"/>
      <c r="NNZ6" s="244"/>
      <c r="NOA6" s="244"/>
      <c r="NOB6" s="244"/>
      <c r="NOC6" s="244"/>
      <c r="NOD6" s="244"/>
      <c r="NOE6" s="244"/>
      <c r="NOF6" s="244"/>
      <c r="NOG6" s="244"/>
      <c r="NOH6" s="244"/>
      <c r="NOI6" s="244"/>
      <c r="NOJ6" s="244"/>
      <c r="NOK6" s="244"/>
      <c r="NOL6" s="244"/>
      <c r="NOM6" s="244"/>
      <c r="NON6" s="244"/>
      <c r="NOO6" s="244"/>
      <c r="NOP6" s="244"/>
      <c r="NOQ6" s="244"/>
      <c r="NOR6" s="244"/>
      <c r="NOS6" s="244"/>
      <c r="NOT6" s="244"/>
      <c r="NOU6" s="244"/>
      <c r="NOV6" s="244"/>
      <c r="NOW6" s="244"/>
      <c r="NOX6" s="244"/>
      <c r="NOY6" s="244"/>
      <c r="NOZ6" s="244"/>
      <c r="NPA6" s="244"/>
      <c r="NPB6" s="244"/>
      <c r="NPC6" s="244"/>
      <c r="NPD6" s="244"/>
      <c r="NPE6" s="244"/>
      <c r="NPF6" s="244"/>
      <c r="NPG6" s="244"/>
      <c r="NPH6" s="244"/>
      <c r="NPI6" s="244"/>
      <c r="NPJ6" s="244"/>
      <c r="NPK6" s="244"/>
      <c r="NPL6" s="244"/>
      <c r="NPM6" s="244"/>
      <c r="NPN6" s="244"/>
      <c r="NPO6" s="244"/>
      <c r="NPP6" s="244"/>
      <c r="NPQ6" s="244"/>
      <c r="NPR6" s="244"/>
      <c r="NPS6" s="244"/>
      <c r="NPT6" s="244"/>
      <c r="NPU6" s="244"/>
      <c r="NPV6" s="244"/>
      <c r="NPW6" s="244"/>
      <c r="NPX6" s="244"/>
      <c r="NPY6" s="244"/>
      <c r="NPZ6" s="244"/>
      <c r="NQA6" s="244"/>
      <c r="NQB6" s="244"/>
      <c r="NQC6" s="244"/>
      <c r="NQD6" s="244"/>
      <c r="NQE6" s="244"/>
      <c r="NQF6" s="244"/>
      <c r="NQG6" s="244"/>
      <c r="NQH6" s="244"/>
      <c r="NQI6" s="244"/>
      <c r="NQJ6" s="244"/>
      <c r="NQK6" s="244"/>
      <c r="NQL6" s="244"/>
      <c r="NQM6" s="244"/>
      <c r="NQN6" s="244"/>
      <c r="NQO6" s="244"/>
      <c r="NQP6" s="244"/>
      <c r="NQQ6" s="244"/>
      <c r="NQR6" s="244"/>
      <c r="NQS6" s="244"/>
      <c r="NQT6" s="244"/>
      <c r="NQU6" s="244"/>
      <c r="NQV6" s="244"/>
      <c r="NQW6" s="244"/>
      <c r="NQX6" s="244"/>
      <c r="NQY6" s="244"/>
      <c r="NQZ6" s="244"/>
      <c r="NRA6" s="244"/>
      <c r="NRB6" s="244"/>
      <c r="NRC6" s="244"/>
      <c r="NRD6" s="244"/>
      <c r="NRE6" s="244"/>
      <c r="NRF6" s="244"/>
      <c r="NRG6" s="244"/>
      <c r="NRH6" s="244"/>
      <c r="NRI6" s="244"/>
      <c r="NRJ6" s="244"/>
      <c r="NRK6" s="244"/>
      <c r="NRL6" s="244"/>
      <c r="NRM6" s="244"/>
      <c r="NRN6" s="244"/>
      <c r="NRO6" s="244"/>
      <c r="NRP6" s="244"/>
      <c r="NRQ6" s="244"/>
      <c r="NRR6" s="244"/>
      <c r="NRS6" s="244"/>
      <c r="NRT6" s="244"/>
      <c r="NRU6" s="244"/>
      <c r="NRV6" s="244"/>
      <c r="NRW6" s="244"/>
      <c r="NRX6" s="244"/>
      <c r="NRY6" s="244"/>
      <c r="NRZ6" s="244"/>
      <c r="NSA6" s="244"/>
      <c r="NSB6" s="244"/>
      <c r="NSC6" s="244"/>
      <c r="NSD6" s="244"/>
      <c r="NSE6" s="244"/>
      <c r="NSF6" s="244"/>
      <c r="NSG6" s="244"/>
      <c r="NSH6" s="244"/>
      <c r="NSI6" s="244"/>
      <c r="NSJ6" s="244"/>
      <c r="NSK6" s="244"/>
      <c r="NSL6" s="244"/>
      <c r="NSM6" s="244"/>
      <c r="NSN6" s="244"/>
      <c r="NSO6" s="244"/>
      <c r="NSP6" s="244"/>
      <c r="NSQ6" s="244"/>
      <c r="NSR6" s="244"/>
      <c r="NSS6" s="244"/>
      <c r="NST6" s="244"/>
      <c r="NSU6" s="244"/>
      <c r="NSV6" s="244"/>
      <c r="NSW6" s="244"/>
      <c r="NSX6" s="244"/>
      <c r="NSY6" s="244"/>
      <c r="NSZ6" s="244"/>
      <c r="NTA6" s="244"/>
      <c r="NTB6" s="244"/>
      <c r="NTC6" s="244"/>
      <c r="NTD6" s="244"/>
      <c r="NTE6" s="244"/>
      <c r="NTF6" s="244"/>
      <c r="NTG6" s="244"/>
      <c r="NTH6" s="244"/>
      <c r="NTI6" s="244"/>
      <c r="NTJ6" s="244"/>
      <c r="NTK6" s="244"/>
      <c r="NTL6" s="244"/>
      <c r="NTM6" s="244"/>
      <c r="NTN6" s="244"/>
      <c r="NTO6" s="244"/>
      <c r="NTP6" s="244"/>
      <c r="NTQ6" s="244"/>
      <c r="NTR6" s="244"/>
      <c r="NTS6" s="244"/>
      <c r="NTT6" s="244"/>
      <c r="NTU6" s="244"/>
      <c r="NTV6" s="244"/>
      <c r="NTW6" s="244"/>
      <c r="NTX6" s="244"/>
      <c r="NTY6" s="244"/>
      <c r="NTZ6" s="244"/>
      <c r="NUA6" s="244"/>
      <c r="NUB6" s="244"/>
      <c r="NUC6" s="244"/>
      <c r="NUD6" s="244"/>
      <c r="NUE6" s="244"/>
      <c r="NUF6" s="244"/>
      <c r="NUG6" s="244"/>
      <c r="NUH6" s="244"/>
      <c r="NUI6" s="244"/>
      <c r="NUJ6" s="244"/>
      <c r="NUK6" s="244"/>
      <c r="NUL6" s="244"/>
      <c r="NUM6" s="244"/>
      <c r="NUN6" s="244"/>
      <c r="NUO6" s="244"/>
      <c r="NUP6" s="244"/>
      <c r="NUQ6" s="244"/>
      <c r="NUR6" s="244"/>
      <c r="NUS6" s="244"/>
      <c r="NUT6" s="244"/>
      <c r="NUU6" s="244"/>
      <c r="NUV6" s="244"/>
      <c r="NUW6" s="244"/>
      <c r="NUX6" s="244"/>
      <c r="NUY6" s="244"/>
      <c r="NUZ6" s="244"/>
      <c r="NVA6" s="244"/>
      <c r="NVB6" s="244"/>
      <c r="NVC6" s="244"/>
      <c r="NVD6" s="244"/>
      <c r="NVE6" s="244"/>
      <c r="NVF6" s="244"/>
      <c r="NVG6" s="244"/>
      <c r="NVH6" s="244"/>
      <c r="NVI6" s="244"/>
      <c r="NVJ6" s="244"/>
      <c r="NVK6" s="244"/>
      <c r="NVL6" s="244"/>
      <c r="NVM6" s="244"/>
      <c r="NVN6" s="244"/>
      <c r="NVO6" s="244"/>
      <c r="NVP6" s="244"/>
      <c r="NVQ6" s="244"/>
      <c r="NVR6" s="244"/>
      <c r="NVS6" s="244"/>
      <c r="NVT6" s="244"/>
      <c r="NVU6" s="244"/>
      <c r="NVV6" s="244"/>
      <c r="NVW6" s="244"/>
      <c r="NVX6" s="244"/>
      <c r="NVY6" s="244"/>
      <c r="NVZ6" s="244"/>
      <c r="NWA6" s="244"/>
      <c r="NWB6" s="244"/>
      <c r="NWC6" s="244"/>
      <c r="NWD6" s="244"/>
      <c r="NWE6" s="244"/>
      <c r="NWF6" s="244"/>
      <c r="NWG6" s="244"/>
      <c r="NWH6" s="244"/>
      <c r="NWI6" s="244"/>
      <c r="NWJ6" s="244"/>
      <c r="NWK6" s="244"/>
      <c r="NWL6" s="244"/>
      <c r="NWM6" s="244"/>
      <c r="NWN6" s="244"/>
      <c r="NWO6" s="244"/>
      <c r="NWP6" s="244"/>
      <c r="NWQ6" s="244"/>
      <c r="NWR6" s="244"/>
      <c r="NWS6" s="244"/>
      <c r="NWT6" s="244"/>
      <c r="NWU6" s="244"/>
      <c r="NWV6" s="244"/>
      <c r="NWW6" s="244"/>
      <c r="NWX6" s="244"/>
      <c r="NWY6" s="244"/>
      <c r="NWZ6" s="244"/>
      <c r="NXA6" s="244"/>
      <c r="NXB6" s="244"/>
      <c r="NXC6" s="244"/>
      <c r="NXD6" s="244"/>
      <c r="NXE6" s="244"/>
      <c r="NXF6" s="244"/>
      <c r="NXG6" s="244"/>
      <c r="NXH6" s="244"/>
      <c r="NXI6" s="244"/>
      <c r="NXJ6" s="244"/>
      <c r="NXK6" s="244"/>
      <c r="NXL6" s="244"/>
      <c r="NXM6" s="244"/>
      <c r="NXN6" s="244"/>
      <c r="NXO6" s="244"/>
      <c r="NXP6" s="244"/>
      <c r="NXQ6" s="244"/>
      <c r="NXR6" s="244"/>
      <c r="NXS6" s="244"/>
      <c r="NXT6" s="244"/>
      <c r="NXU6" s="244"/>
      <c r="NXV6" s="244"/>
      <c r="NXW6" s="244"/>
      <c r="NXX6" s="244"/>
      <c r="NXY6" s="244"/>
      <c r="NXZ6" s="244"/>
      <c r="NYA6" s="244"/>
      <c r="NYB6" s="244"/>
      <c r="NYC6" s="244"/>
      <c r="NYD6" s="244"/>
      <c r="NYE6" s="244"/>
      <c r="NYF6" s="244"/>
      <c r="NYG6" s="244"/>
      <c r="NYH6" s="244"/>
      <c r="NYI6" s="244"/>
      <c r="NYJ6" s="244"/>
      <c r="NYK6" s="244"/>
      <c r="NYL6" s="244"/>
      <c r="NYM6" s="244"/>
      <c r="NYN6" s="244"/>
      <c r="NYO6" s="244"/>
      <c r="NYP6" s="244"/>
      <c r="NYQ6" s="244"/>
      <c r="NYR6" s="244"/>
      <c r="NYS6" s="244"/>
      <c r="NYT6" s="244"/>
      <c r="NYU6" s="244"/>
      <c r="NYV6" s="244"/>
      <c r="NYW6" s="244"/>
      <c r="NYX6" s="244"/>
      <c r="NYY6" s="244"/>
      <c r="NYZ6" s="244"/>
      <c r="NZA6" s="244"/>
      <c r="NZB6" s="244"/>
      <c r="NZC6" s="244"/>
      <c r="NZD6" s="244"/>
      <c r="NZE6" s="244"/>
      <c r="NZF6" s="244"/>
      <c r="NZG6" s="244"/>
      <c r="NZH6" s="244"/>
      <c r="NZI6" s="244"/>
      <c r="NZJ6" s="244"/>
      <c r="NZK6" s="244"/>
      <c r="NZL6" s="244"/>
      <c r="NZM6" s="244"/>
      <c r="NZN6" s="244"/>
      <c r="NZO6" s="244"/>
      <c r="NZP6" s="244"/>
      <c r="NZQ6" s="244"/>
      <c r="NZR6" s="244"/>
      <c r="NZS6" s="244"/>
      <c r="NZT6" s="244"/>
      <c r="NZU6" s="244"/>
      <c r="NZV6" s="244"/>
      <c r="NZW6" s="244"/>
      <c r="NZX6" s="244"/>
      <c r="NZY6" s="244"/>
      <c r="NZZ6" s="244"/>
      <c r="OAA6" s="244"/>
      <c r="OAB6" s="244"/>
      <c r="OAC6" s="244"/>
      <c r="OAD6" s="244"/>
      <c r="OAE6" s="244"/>
      <c r="OAF6" s="244"/>
      <c r="OAG6" s="244"/>
      <c r="OAH6" s="244"/>
      <c r="OAI6" s="244"/>
      <c r="OAJ6" s="244"/>
      <c r="OAK6" s="244"/>
      <c r="OAL6" s="244"/>
      <c r="OAM6" s="244"/>
      <c r="OAN6" s="244"/>
      <c r="OAO6" s="244"/>
      <c r="OAP6" s="244"/>
      <c r="OAQ6" s="244"/>
      <c r="OAR6" s="244"/>
      <c r="OAS6" s="244"/>
      <c r="OAT6" s="244"/>
      <c r="OAU6" s="244"/>
      <c r="OAV6" s="244"/>
      <c r="OAW6" s="244"/>
      <c r="OAX6" s="244"/>
      <c r="OAY6" s="244"/>
      <c r="OAZ6" s="244"/>
      <c r="OBA6" s="244"/>
      <c r="OBB6" s="244"/>
      <c r="OBC6" s="244"/>
      <c r="OBD6" s="244"/>
      <c r="OBE6" s="244"/>
      <c r="OBF6" s="244"/>
      <c r="OBG6" s="244"/>
      <c r="OBH6" s="244"/>
      <c r="OBI6" s="244"/>
      <c r="OBJ6" s="244"/>
      <c r="OBK6" s="244"/>
      <c r="OBL6" s="244"/>
      <c r="OBM6" s="244"/>
      <c r="OBN6" s="244"/>
      <c r="OBO6" s="244"/>
      <c r="OBP6" s="244"/>
      <c r="OBQ6" s="244"/>
      <c r="OBR6" s="244"/>
      <c r="OBS6" s="244"/>
      <c r="OBT6" s="244"/>
      <c r="OBU6" s="244"/>
      <c r="OBV6" s="244"/>
      <c r="OBW6" s="244"/>
      <c r="OBX6" s="244"/>
      <c r="OBY6" s="244"/>
      <c r="OBZ6" s="244"/>
      <c r="OCA6" s="244"/>
      <c r="OCB6" s="244"/>
      <c r="OCC6" s="244"/>
      <c r="OCD6" s="244"/>
      <c r="OCE6" s="244"/>
      <c r="OCF6" s="244"/>
      <c r="OCG6" s="244"/>
      <c r="OCH6" s="244"/>
      <c r="OCI6" s="244"/>
      <c r="OCJ6" s="244"/>
      <c r="OCK6" s="244"/>
      <c r="OCL6" s="244"/>
      <c r="OCM6" s="244"/>
      <c r="OCN6" s="244"/>
      <c r="OCO6" s="244"/>
      <c r="OCP6" s="244"/>
      <c r="OCQ6" s="244"/>
      <c r="OCR6" s="244"/>
      <c r="OCS6" s="244"/>
      <c r="OCT6" s="244"/>
      <c r="OCU6" s="244"/>
      <c r="OCV6" s="244"/>
      <c r="OCW6" s="244"/>
      <c r="OCX6" s="244"/>
      <c r="OCY6" s="244"/>
      <c r="OCZ6" s="244"/>
      <c r="ODA6" s="244"/>
      <c r="ODB6" s="244"/>
      <c r="ODC6" s="244"/>
      <c r="ODD6" s="244"/>
      <c r="ODE6" s="244"/>
      <c r="ODF6" s="244"/>
      <c r="ODG6" s="244"/>
      <c r="ODH6" s="244"/>
      <c r="ODI6" s="244"/>
      <c r="ODJ6" s="244"/>
      <c r="ODK6" s="244"/>
      <c r="ODL6" s="244"/>
      <c r="ODM6" s="244"/>
      <c r="ODN6" s="244"/>
      <c r="ODO6" s="244"/>
      <c r="ODP6" s="244"/>
      <c r="ODQ6" s="244"/>
      <c r="ODR6" s="244"/>
      <c r="ODS6" s="244"/>
      <c r="ODT6" s="244"/>
      <c r="ODU6" s="244"/>
      <c r="ODV6" s="244"/>
      <c r="ODW6" s="244"/>
      <c r="ODX6" s="244"/>
      <c r="ODY6" s="244"/>
      <c r="ODZ6" s="244"/>
      <c r="OEA6" s="244"/>
      <c r="OEB6" s="244"/>
      <c r="OEC6" s="244"/>
      <c r="OED6" s="244"/>
      <c r="OEE6" s="244"/>
      <c r="OEF6" s="244"/>
      <c r="OEG6" s="244"/>
      <c r="OEH6" s="244"/>
      <c r="OEI6" s="244"/>
      <c r="OEJ6" s="244"/>
      <c r="OEK6" s="244"/>
      <c r="OEL6" s="244"/>
      <c r="OEM6" s="244"/>
      <c r="OEN6" s="244"/>
      <c r="OEO6" s="244"/>
      <c r="OEP6" s="244"/>
      <c r="OEQ6" s="244"/>
      <c r="OER6" s="244"/>
      <c r="OES6" s="244"/>
      <c r="OET6" s="244"/>
      <c r="OEU6" s="244"/>
      <c r="OEV6" s="244"/>
      <c r="OEW6" s="244"/>
      <c r="OEX6" s="244"/>
      <c r="OEY6" s="244"/>
      <c r="OEZ6" s="244"/>
      <c r="OFA6" s="244"/>
      <c r="OFB6" s="244"/>
      <c r="OFC6" s="244"/>
      <c r="OFD6" s="244"/>
      <c r="OFE6" s="244"/>
      <c r="OFF6" s="244"/>
      <c r="OFG6" s="244"/>
      <c r="OFH6" s="244"/>
      <c r="OFI6" s="244"/>
      <c r="OFJ6" s="244"/>
      <c r="OFK6" s="244"/>
      <c r="OFL6" s="244"/>
      <c r="OFM6" s="244"/>
      <c r="OFN6" s="244"/>
      <c r="OFO6" s="244"/>
      <c r="OFP6" s="244"/>
      <c r="OFQ6" s="244"/>
      <c r="OFR6" s="244"/>
      <c r="OFS6" s="244"/>
      <c r="OFT6" s="244"/>
      <c r="OFU6" s="244"/>
      <c r="OFV6" s="244"/>
      <c r="OFW6" s="244"/>
      <c r="OFX6" s="244"/>
      <c r="OFY6" s="244"/>
      <c r="OFZ6" s="244"/>
      <c r="OGA6" s="244"/>
      <c r="OGB6" s="244"/>
      <c r="OGC6" s="244"/>
      <c r="OGD6" s="244"/>
      <c r="OGE6" s="244"/>
      <c r="OGF6" s="244"/>
      <c r="OGG6" s="244"/>
      <c r="OGH6" s="244"/>
      <c r="OGI6" s="244"/>
      <c r="OGJ6" s="244"/>
      <c r="OGK6" s="244"/>
      <c r="OGL6" s="244"/>
      <c r="OGM6" s="244"/>
      <c r="OGN6" s="244"/>
      <c r="OGO6" s="244"/>
      <c r="OGP6" s="244"/>
      <c r="OGQ6" s="244"/>
      <c r="OGR6" s="244"/>
      <c r="OGS6" s="244"/>
      <c r="OGT6" s="244"/>
      <c r="OGU6" s="244"/>
      <c r="OGV6" s="244"/>
      <c r="OGW6" s="244"/>
      <c r="OGX6" s="244"/>
      <c r="OGY6" s="244"/>
      <c r="OGZ6" s="244"/>
      <c r="OHA6" s="244"/>
      <c r="OHB6" s="244"/>
      <c r="OHC6" s="244"/>
      <c r="OHD6" s="244"/>
      <c r="OHE6" s="244"/>
      <c r="OHF6" s="244"/>
      <c r="OHG6" s="244"/>
      <c r="OHH6" s="244"/>
      <c r="OHI6" s="244"/>
      <c r="OHJ6" s="244"/>
      <c r="OHK6" s="244"/>
      <c r="OHL6" s="244"/>
      <c r="OHM6" s="244"/>
      <c r="OHN6" s="244"/>
      <c r="OHO6" s="244"/>
      <c r="OHP6" s="244"/>
      <c r="OHQ6" s="244"/>
      <c r="OHR6" s="244"/>
      <c r="OHS6" s="244"/>
      <c r="OHT6" s="244"/>
      <c r="OHU6" s="244"/>
      <c r="OHV6" s="244"/>
      <c r="OHW6" s="244"/>
      <c r="OHX6" s="244"/>
      <c r="OHY6" s="244"/>
      <c r="OHZ6" s="244"/>
      <c r="OIA6" s="244"/>
      <c r="OIB6" s="244"/>
      <c r="OIC6" s="244"/>
      <c r="OID6" s="244"/>
      <c r="OIE6" s="244"/>
      <c r="OIF6" s="244"/>
      <c r="OIG6" s="244"/>
      <c r="OIH6" s="244"/>
      <c r="OII6" s="244"/>
      <c r="OIJ6" s="244"/>
      <c r="OIK6" s="244"/>
      <c r="OIL6" s="244"/>
      <c r="OIM6" s="244"/>
      <c r="OIN6" s="244"/>
      <c r="OIO6" s="244"/>
      <c r="OIP6" s="244"/>
      <c r="OIQ6" s="244"/>
      <c r="OIR6" s="244"/>
      <c r="OIS6" s="244"/>
      <c r="OIT6" s="244"/>
      <c r="OIU6" s="244"/>
      <c r="OIV6" s="244"/>
      <c r="OIW6" s="244"/>
      <c r="OIX6" s="244"/>
      <c r="OIY6" s="244"/>
      <c r="OIZ6" s="244"/>
      <c r="OJA6" s="244"/>
      <c r="OJB6" s="244"/>
      <c r="OJC6" s="244"/>
      <c r="OJD6" s="244"/>
      <c r="OJE6" s="244"/>
      <c r="OJF6" s="244"/>
      <c r="OJG6" s="244"/>
      <c r="OJH6" s="244"/>
      <c r="OJI6" s="244"/>
      <c r="OJJ6" s="244"/>
      <c r="OJK6" s="244"/>
      <c r="OJL6" s="244"/>
      <c r="OJM6" s="244"/>
      <c r="OJN6" s="244"/>
      <c r="OJO6" s="244"/>
      <c r="OJP6" s="244"/>
      <c r="OJQ6" s="244"/>
      <c r="OJR6" s="244"/>
      <c r="OJS6" s="244"/>
      <c r="OJT6" s="244"/>
      <c r="OJU6" s="244"/>
      <c r="OJV6" s="244"/>
      <c r="OJW6" s="244"/>
      <c r="OJX6" s="244"/>
      <c r="OJY6" s="244"/>
      <c r="OJZ6" s="244"/>
      <c r="OKA6" s="244"/>
      <c r="OKB6" s="244"/>
      <c r="OKC6" s="244"/>
      <c r="OKD6" s="244"/>
      <c r="OKE6" s="244"/>
      <c r="OKF6" s="244"/>
      <c r="OKG6" s="244"/>
      <c r="OKH6" s="244"/>
      <c r="OKI6" s="244"/>
      <c r="OKJ6" s="244"/>
      <c r="OKK6" s="244"/>
      <c r="OKL6" s="244"/>
      <c r="OKM6" s="244"/>
      <c r="OKN6" s="244"/>
      <c r="OKO6" s="244"/>
      <c r="OKP6" s="244"/>
      <c r="OKQ6" s="244"/>
      <c r="OKR6" s="244"/>
      <c r="OKS6" s="244"/>
      <c r="OKT6" s="244"/>
      <c r="OKU6" s="244"/>
      <c r="OKV6" s="244"/>
      <c r="OKW6" s="244"/>
      <c r="OKX6" s="244"/>
      <c r="OKY6" s="244"/>
      <c r="OKZ6" s="244"/>
      <c r="OLA6" s="244"/>
      <c r="OLB6" s="244"/>
      <c r="OLC6" s="244"/>
      <c r="OLD6" s="244"/>
      <c r="OLE6" s="244"/>
      <c r="OLF6" s="244"/>
      <c r="OLG6" s="244"/>
      <c r="OLH6" s="244"/>
      <c r="OLI6" s="244"/>
      <c r="OLJ6" s="244"/>
      <c r="OLK6" s="244"/>
      <c r="OLL6" s="244"/>
      <c r="OLM6" s="244"/>
      <c r="OLN6" s="244"/>
      <c r="OLO6" s="244"/>
      <c r="OLP6" s="244"/>
      <c r="OLQ6" s="244"/>
      <c r="OLR6" s="244"/>
      <c r="OLS6" s="244"/>
      <c r="OLT6" s="244"/>
      <c r="OLU6" s="244"/>
      <c r="OLV6" s="244"/>
      <c r="OLW6" s="244"/>
      <c r="OLX6" s="244"/>
      <c r="OLY6" s="244"/>
      <c r="OLZ6" s="244"/>
      <c r="OMA6" s="244"/>
      <c r="OMB6" s="244"/>
      <c r="OMC6" s="244"/>
      <c r="OMD6" s="244"/>
      <c r="OME6" s="244"/>
      <c r="OMF6" s="244"/>
      <c r="OMG6" s="244"/>
      <c r="OMH6" s="244"/>
      <c r="OMI6" s="244"/>
      <c r="OMJ6" s="244"/>
      <c r="OMK6" s="244"/>
      <c r="OML6" s="244"/>
      <c r="OMM6" s="244"/>
      <c r="OMN6" s="244"/>
      <c r="OMO6" s="244"/>
      <c r="OMP6" s="244"/>
      <c r="OMQ6" s="244"/>
      <c r="OMR6" s="244"/>
      <c r="OMS6" s="244"/>
      <c r="OMT6" s="244"/>
      <c r="OMU6" s="244"/>
      <c r="OMV6" s="244"/>
      <c r="OMW6" s="244"/>
      <c r="OMX6" s="244"/>
      <c r="OMY6" s="244"/>
      <c r="OMZ6" s="244"/>
      <c r="ONA6" s="244"/>
      <c r="ONB6" s="244"/>
      <c r="ONC6" s="244"/>
      <c r="OND6" s="244"/>
      <c r="ONE6" s="244"/>
      <c r="ONF6" s="244"/>
      <c r="ONG6" s="244"/>
      <c r="ONH6" s="244"/>
      <c r="ONI6" s="244"/>
      <c r="ONJ6" s="244"/>
      <c r="ONK6" s="244"/>
      <c r="ONL6" s="244"/>
      <c r="ONM6" s="244"/>
      <c r="ONN6" s="244"/>
      <c r="ONO6" s="244"/>
      <c r="ONP6" s="244"/>
      <c r="ONQ6" s="244"/>
      <c r="ONR6" s="244"/>
      <c r="ONS6" s="244"/>
      <c r="ONT6" s="244"/>
      <c r="ONU6" s="244"/>
      <c r="ONV6" s="244"/>
      <c r="ONW6" s="244"/>
      <c r="ONX6" s="244"/>
      <c r="ONY6" s="244"/>
      <c r="ONZ6" s="244"/>
      <c r="OOA6" s="244"/>
      <c r="OOB6" s="244"/>
      <c r="OOC6" s="244"/>
      <c r="OOD6" s="244"/>
      <c r="OOE6" s="244"/>
      <c r="OOF6" s="244"/>
      <c r="OOG6" s="244"/>
      <c r="OOH6" s="244"/>
      <c r="OOI6" s="244"/>
      <c r="OOJ6" s="244"/>
      <c r="OOK6" s="244"/>
      <c r="OOL6" s="244"/>
      <c r="OOM6" s="244"/>
      <c r="OON6" s="244"/>
      <c r="OOO6" s="244"/>
      <c r="OOP6" s="244"/>
      <c r="OOQ6" s="244"/>
      <c r="OOR6" s="244"/>
      <c r="OOS6" s="244"/>
      <c r="OOT6" s="244"/>
      <c r="OOU6" s="244"/>
      <c r="OOV6" s="244"/>
      <c r="OOW6" s="244"/>
      <c r="OOX6" s="244"/>
      <c r="OOY6" s="244"/>
      <c r="OOZ6" s="244"/>
      <c r="OPA6" s="244"/>
      <c r="OPB6" s="244"/>
      <c r="OPC6" s="244"/>
      <c r="OPD6" s="244"/>
      <c r="OPE6" s="244"/>
      <c r="OPF6" s="244"/>
      <c r="OPG6" s="244"/>
      <c r="OPH6" s="244"/>
      <c r="OPI6" s="244"/>
      <c r="OPJ6" s="244"/>
      <c r="OPK6" s="244"/>
      <c r="OPL6" s="244"/>
      <c r="OPM6" s="244"/>
      <c r="OPN6" s="244"/>
      <c r="OPO6" s="244"/>
      <c r="OPP6" s="244"/>
      <c r="OPQ6" s="244"/>
      <c r="OPR6" s="244"/>
      <c r="OPS6" s="244"/>
      <c r="OPT6" s="244"/>
      <c r="OPU6" s="244"/>
      <c r="OPV6" s="244"/>
      <c r="OPW6" s="244"/>
      <c r="OPX6" s="244"/>
      <c r="OPY6" s="244"/>
      <c r="OPZ6" s="244"/>
      <c r="OQA6" s="244"/>
      <c r="OQB6" s="244"/>
      <c r="OQC6" s="244"/>
      <c r="OQD6" s="244"/>
      <c r="OQE6" s="244"/>
      <c r="OQF6" s="244"/>
      <c r="OQG6" s="244"/>
      <c r="OQH6" s="244"/>
      <c r="OQI6" s="244"/>
      <c r="OQJ6" s="244"/>
      <c r="OQK6" s="244"/>
      <c r="OQL6" s="244"/>
      <c r="OQM6" s="244"/>
      <c r="OQN6" s="244"/>
      <c r="OQO6" s="244"/>
      <c r="OQP6" s="244"/>
      <c r="OQQ6" s="244"/>
      <c r="OQR6" s="244"/>
      <c r="OQS6" s="244"/>
      <c r="OQT6" s="244"/>
      <c r="OQU6" s="244"/>
      <c r="OQV6" s="244"/>
      <c r="OQW6" s="244"/>
      <c r="OQX6" s="244"/>
      <c r="OQY6" s="244"/>
      <c r="OQZ6" s="244"/>
      <c r="ORA6" s="244"/>
      <c r="ORB6" s="244"/>
      <c r="ORC6" s="244"/>
      <c r="ORD6" s="244"/>
      <c r="ORE6" s="244"/>
      <c r="ORF6" s="244"/>
      <c r="ORG6" s="244"/>
      <c r="ORH6" s="244"/>
      <c r="ORI6" s="244"/>
      <c r="ORJ6" s="244"/>
      <c r="ORK6" s="244"/>
      <c r="ORL6" s="244"/>
      <c r="ORM6" s="244"/>
      <c r="ORN6" s="244"/>
      <c r="ORO6" s="244"/>
      <c r="ORP6" s="244"/>
      <c r="ORQ6" s="244"/>
      <c r="ORR6" s="244"/>
      <c r="ORS6" s="244"/>
      <c r="ORT6" s="244"/>
      <c r="ORU6" s="244"/>
      <c r="ORV6" s="244"/>
      <c r="ORW6" s="244"/>
      <c r="ORX6" s="244"/>
      <c r="ORY6" s="244"/>
      <c r="ORZ6" s="244"/>
      <c r="OSA6" s="244"/>
      <c r="OSB6" s="244"/>
      <c r="OSC6" s="244"/>
      <c r="OSD6" s="244"/>
      <c r="OSE6" s="244"/>
      <c r="OSF6" s="244"/>
      <c r="OSG6" s="244"/>
      <c r="OSH6" s="244"/>
      <c r="OSI6" s="244"/>
      <c r="OSJ6" s="244"/>
      <c r="OSK6" s="244"/>
      <c r="OSL6" s="244"/>
      <c r="OSM6" s="244"/>
      <c r="OSN6" s="244"/>
      <c r="OSO6" s="244"/>
      <c r="OSP6" s="244"/>
      <c r="OSQ6" s="244"/>
      <c r="OSR6" s="244"/>
      <c r="OSS6" s="244"/>
      <c r="OST6" s="244"/>
      <c r="OSU6" s="244"/>
      <c r="OSV6" s="244"/>
      <c r="OSW6" s="244"/>
      <c r="OSX6" s="244"/>
      <c r="OSY6" s="244"/>
      <c r="OSZ6" s="244"/>
      <c r="OTA6" s="244"/>
      <c r="OTB6" s="244"/>
      <c r="OTC6" s="244"/>
      <c r="OTD6" s="244"/>
      <c r="OTE6" s="244"/>
      <c r="OTF6" s="244"/>
      <c r="OTG6" s="244"/>
      <c r="OTH6" s="244"/>
      <c r="OTI6" s="244"/>
      <c r="OTJ6" s="244"/>
      <c r="OTK6" s="244"/>
      <c r="OTL6" s="244"/>
      <c r="OTM6" s="244"/>
      <c r="OTN6" s="244"/>
      <c r="OTO6" s="244"/>
      <c r="OTP6" s="244"/>
      <c r="OTQ6" s="244"/>
      <c r="OTR6" s="244"/>
      <c r="OTS6" s="244"/>
      <c r="OTT6" s="244"/>
      <c r="OTU6" s="244"/>
      <c r="OTV6" s="244"/>
      <c r="OTW6" s="244"/>
      <c r="OTX6" s="244"/>
      <c r="OTY6" s="244"/>
      <c r="OTZ6" s="244"/>
      <c r="OUA6" s="244"/>
      <c r="OUB6" s="244"/>
      <c r="OUC6" s="244"/>
      <c r="OUD6" s="244"/>
      <c r="OUE6" s="244"/>
      <c r="OUF6" s="244"/>
      <c r="OUG6" s="244"/>
      <c r="OUH6" s="244"/>
      <c r="OUI6" s="244"/>
      <c r="OUJ6" s="244"/>
      <c r="OUK6" s="244"/>
      <c r="OUL6" s="244"/>
      <c r="OUM6" s="244"/>
      <c r="OUN6" s="244"/>
      <c r="OUO6" s="244"/>
      <c r="OUP6" s="244"/>
      <c r="OUQ6" s="244"/>
      <c r="OUR6" s="244"/>
      <c r="OUS6" s="244"/>
      <c r="OUT6" s="244"/>
      <c r="OUU6" s="244"/>
      <c r="OUV6" s="244"/>
      <c r="OUW6" s="244"/>
      <c r="OUX6" s="244"/>
      <c r="OUY6" s="244"/>
      <c r="OUZ6" s="244"/>
      <c r="OVA6" s="244"/>
      <c r="OVB6" s="244"/>
      <c r="OVC6" s="244"/>
      <c r="OVD6" s="244"/>
      <c r="OVE6" s="244"/>
      <c r="OVF6" s="244"/>
      <c r="OVG6" s="244"/>
      <c r="OVH6" s="244"/>
      <c r="OVI6" s="244"/>
      <c r="OVJ6" s="244"/>
      <c r="OVK6" s="244"/>
      <c r="OVL6" s="244"/>
      <c r="OVM6" s="244"/>
      <c r="OVN6" s="244"/>
      <c r="OVO6" s="244"/>
      <c r="OVP6" s="244"/>
      <c r="OVQ6" s="244"/>
      <c r="OVR6" s="244"/>
      <c r="OVS6" s="244"/>
      <c r="OVT6" s="244"/>
      <c r="OVU6" s="244"/>
      <c r="OVV6" s="244"/>
      <c r="OVW6" s="244"/>
      <c r="OVX6" s="244"/>
      <c r="OVY6" s="244"/>
      <c r="OVZ6" s="244"/>
      <c r="OWA6" s="244"/>
      <c r="OWB6" s="244"/>
      <c r="OWC6" s="244"/>
      <c r="OWD6" s="244"/>
      <c r="OWE6" s="244"/>
      <c r="OWF6" s="244"/>
      <c r="OWG6" s="244"/>
      <c r="OWH6" s="244"/>
      <c r="OWI6" s="244"/>
      <c r="OWJ6" s="244"/>
      <c r="OWK6" s="244"/>
      <c r="OWL6" s="244"/>
      <c r="OWM6" s="244"/>
      <c r="OWN6" s="244"/>
      <c r="OWO6" s="244"/>
      <c r="OWP6" s="244"/>
      <c r="OWQ6" s="244"/>
      <c r="OWR6" s="244"/>
      <c r="OWS6" s="244"/>
      <c r="OWT6" s="244"/>
      <c r="OWU6" s="244"/>
      <c r="OWV6" s="244"/>
      <c r="OWW6" s="244"/>
      <c r="OWX6" s="244"/>
      <c r="OWY6" s="244"/>
      <c r="OWZ6" s="244"/>
      <c r="OXA6" s="244"/>
      <c r="OXB6" s="244"/>
      <c r="OXC6" s="244"/>
      <c r="OXD6" s="244"/>
      <c r="OXE6" s="244"/>
      <c r="OXF6" s="244"/>
      <c r="OXG6" s="244"/>
      <c r="OXH6" s="244"/>
      <c r="OXI6" s="244"/>
      <c r="OXJ6" s="244"/>
      <c r="OXK6" s="244"/>
      <c r="OXL6" s="244"/>
      <c r="OXM6" s="244"/>
      <c r="OXN6" s="244"/>
      <c r="OXO6" s="244"/>
      <c r="OXP6" s="244"/>
      <c r="OXQ6" s="244"/>
      <c r="OXR6" s="244"/>
      <c r="OXS6" s="244"/>
      <c r="OXT6" s="244"/>
      <c r="OXU6" s="244"/>
      <c r="OXV6" s="244"/>
      <c r="OXW6" s="244"/>
      <c r="OXX6" s="244"/>
      <c r="OXY6" s="244"/>
      <c r="OXZ6" s="244"/>
      <c r="OYA6" s="244"/>
      <c r="OYB6" s="244"/>
      <c r="OYC6" s="244"/>
      <c r="OYD6" s="244"/>
      <c r="OYE6" s="244"/>
      <c r="OYF6" s="244"/>
      <c r="OYG6" s="244"/>
      <c r="OYH6" s="244"/>
      <c r="OYI6" s="244"/>
      <c r="OYJ6" s="244"/>
      <c r="OYK6" s="244"/>
      <c r="OYL6" s="244"/>
      <c r="OYM6" s="244"/>
      <c r="OYN6" s="244"/>
      <c r="OYO6" s="244"/>
      <c r="OYP6" s="244"/>
      <c r="OYQ6" s="244"/>
      <c r="OYR6" s="244"/>
      <c r="OYS6" s="244"/>
      <c r="OYT6" s="244"/>
      <c r="OYU6" s="244"/>
      <c r="OYV6" s="244"/>
      <c r="OYW6" s="244"/>
      <c r="OYX6" s="244"/>
      <c r="OYY6" s="244"/>
      <c r="OYZ6" s="244"/>
      <c r="OZA6" s="244"/>
      <c r="OZB6" s="244"/>
      <c r="OZC6" s="244"/>
      <c r="OZD6" s="244"/>
      <c r="OZE6" s="244"/>
      <c r="OZF6" s="244"/>
      <c r="OZG6" s="244"/>
      <c r="OZH6" s="244"/>
      <c r="OZI6" s="244"/>
      <c r="OZJ6" s="244"/>
      <c r="OZK6" s="244"/>
      <c r="OZL6" s="244"/>
      <c r="OZM6" s="244"/>
      <c r="OZN6" s="244"/>
      <c r="OZO6" s="244"/>
      <c r="OZP6" s="244"/>
      <c r="OZQ6" s="244"/>
      <c r="OZR6" s="244"/>
      <c r="OZS6" s="244"/>
      <c r="OZT6" s="244"/>
      <c r="OZU6" s="244"/>
      <c r="OZV6" s="244"/>
      <c r="OZW6" s="244"/>
      <c r="OZX6" s="244"/>
      <c r="OZY6" s="244"/>
      <c r="OZZ6" s="244"/>
      <c r="PAA6" s="244"/>
      <c r="PAB6" s="244"/>
      <c r="PAC6" s="244"/>
      <c r="PAD6" s="244"/>
      <c r="PAE6" s="244"/>
      <c r="PAF6" s="244"/>
      <c r="PAG6" s="244"/>
      <c r="PAH6" s="244"/>
      <c r="PAI6" s="244"/>
      <c r="PAJ6" s="244"/>
      <c r="PAK6" s="244"/>
      <c r="PAL6" s="244"/>
      <c r="PAM6" s="244"/>
      <c r="PAN6" s="244"/>
      <c r="PAO6" s="244"/>
      <c r="PAP6" s="244"/>
      <c r="PAQ6" s="244"/>
      <c r="PAR6" s="244"/>
      <c r="PAS6" s="244"/>
      <c r="PAT6" s="244"/>
      <c r="PAU6" s="244"/>
      <c r="PAV6" s="244"/>
      <c r="PAW6" s="244"/>
      <c r="PAX6" s="244"/>
      <c r="PAY6" s="244"/>
      <c r="PAZ6" s="244"/>
      <c r="PBA6" s="244"/>
      <c r="PBB6" s="244"/>
      <c r="PBC6" s="244"/>
      <c r="PBD6" s="244"/>
      <c r="PBE6" s="244"/>
      <c r="PBF6" s="244"/>
      <c r="PBG6" s="244"/>
      <c r="PBH6" s="244"/>
      <c r="PBI6" s="244"/>
      <c r="PBJ6" s="244"/>
      <c r="PBK6" s="244"/>
      <c r="PBL6" s="244"/>
      <c r="PBM6" s="244"/>
      <c r="PBN6" s="244"/>
      <c r="PBO6" s="244"/>
      <c r="PBP6" s="244"/>
      <c r="PBQ6" s="244"/>
      <c r="PBR6" s="244"/>
      <c r="PBS6" s="244"/>
      <c r="PBT6" s="244"/>
      <c r="PBU6" s="244"/>
      <c r="PBV6" s="244"/>
      <c r="PBW6" s="244"/>
      <c r="PBX6" s="244"/>
      <c r="PBY6" s="244"/>
      <c r="PBZ6" s="244"/>
      <c r="PCA6" s="244"/>
      <c r="PCB6" s="244"/>
      <c r="PCC6" s="244"/>
      <c r="PCD6" s="244"/>
      <c r="PCE6" s="244"/>
      <c r="PCF6" s="244"/>
      <c r="PCG6" s="244"/>
      <c r="PCH6" s="244"/>
      <c r="PCI6" s="244"/>
      <c r="PCJ6" s="244"/>
      <c r="PCK6" s="244"/>
      <c r="PCL6" s="244"/>
      <c r="PCM6" s="244"/>
      <c r="PCN6" s="244"/>
      <c r="PCO6" s="244"/>
      <c r="PCP6" s="244"/>
      <c r="PCQ6" s="244"/>
      <c r="PCR6" s="244"/>
      <c r="PCS6" s="244"/>
      <c r="PCT6" s="244"/>
      <c r="PCU6" s="244"/>
      <c r="PCV6" s="244"/>
      <c r="PCW6" s="244"/>
      <c r="PCX6" s="244"/>
      <c r="PCY6" s="244"/>
      <c r="PCZ6" s="244"/>
      <c r="PDA6" s="244"/>
      <c r="PDB6" s="244"/>
      <c r="PDC6" s="244"/>
      <c r="PDD6" s="244"/>
      <c r="PDE6" s="244"/>
      <c r="PDF6" s="244"/>
      <c r="PDG6" s="244"/>
      <c r="PDH6" s="244"/>
      <c r="PDI6" s="244"/>
      <c r="PDJ6" s="244"/>
      <c r="PDK6" s="244"/>
      <c r="PDL6" s="244"/>
      <c r="PDM6" s="244"/>
      <c r="PDN6" s="244"/>
      <c r="PDO6" s="244"/>
      <c r="PDP6" s="244"/>
      <c r="PDQ6" s="244"/>
      <c r="PDR6" s="244"/>
      <c r="PDS6" s="244"/>
      <c r="PDT6" s="244"/>
      <c r="PDU6" s="244"/>
      <c r="PDV6" s="244"/>
      <c r="PDW6" s="244"/>
      <c r="PDX6" s="244"/>
      <c r="PDY6" s="244"/>
      <c r="PDZ6" s="244"/>
      <c r="PEA6" s="244"/>
      <c r="PEB6" s="244"/>
      <c r="PEC6" s="244"/>
      <c r="PED6" s="244"/>
      <c r="PEE6" s="244"/>
      <c r="PEF6" s="244"/>
      <c r="PEG6" s="244"/>
      <c r="PEH6" s="244"/>
      <c r="PEI6" s="244"/>
      <c r="PEJ6" s="244"/>
      <c r="PEK6" s="244"/>
      <c r="PEL6" s="244"/>
      <c r="PEM6" s="244"/>
      <c r="PEN6" s="244"/>
      <c r="PEO6" s="244"/>
      <c r="PEP6" s="244"/>
      <c r="PEQ6" s="244"/>
      <c r="PER6" s="244"/>
      <c r="PES6" s="244"/>
      <c r="PET6" s="244"/>
      <c r="PEU6" s="244"/>
      <c r="PEV6" s="244"/>
      <c r="PEW6" s="244"/>
      <c r="PEX6" s="244"/>
      <c r="PEY6" s="244"/>
      <c r="PEZ6" s="244"/>
      <c r="PFA6" s="244"/>
      <c r="PFB6" s="244"/>
      <c r="PFC6" s="244"/>
      <c r="PFD6" s="244"/>
      <c r="PFE6" s="244"/>
      <c r="PFF6" s="244"/>
      <c r="PFG6" s="244"/>
      <c r="PFH6" s="244"/>
      <c r="PFI6" s="244"/>
      <c r="PFJ6" s="244"/>
      <c r="PFK6" s="244"/>
      <c r="PFL6" s="244"/>
      <c r="PFM6" s="244"/>
      <c r="PFN6" s="244"/>
      <c r="PFO6" s="244"/>
      <c r="PFP6" s="244"/>
      <c r="PFQ6" s="244"/>
      <c r="PFR6" s="244"/>
      <c r="PFS6" s="244"/>
      <c r="PFT6" s="244"/>
      <c r="PFU6" s="244"/>
      <c r="PFV6" s="244"/>
      <c r="PFW6" s="244"/>
      <c r="PFX6" s="244"/>
      <c r="PFY6" s="244"/>
      <c r="PFZ6" s="244"/>
      <c r="PGA6" s="244"/>
      <c r="PGB6" s="244"/>
      <c r="PGC6" s="244"/>
      <c r="PGD6" s="244"/>
      <c r="PGE6" s="244"/>
      <c r="PGF6" s="244"/>
      <c r="PGG6" s="244"/>
      <c r="PGH6" s="244"/>
      <c r="PGI6" s="244"/>
      <c r="PGJ6" s="244"/>
      <c r="PGK6" s="244"/>
      <c r="PGL6" s="244"/>
      <c r="PGM6" s="244"/>
      <c r="PGN6" s="244"/>
      <c r="PGO6" s="244"/>
      <c r="PGP6" s="244"/>
      <c r="PGQ6" s="244"/>
      <c r="PGR6" s="244"/>
      <c r="PGS6" s="244"/>
      <c r="PGT6" s="244"/>
      <c r="PGU6" s="244"/>
      <c r="PGV6" s="244"/>
      <c r="PGW6" s="244"/>
      <c r="PGX6" s="244"/>
      <c r="PGY6" s="244"/>
      <c r="PGZ6" s="244"/>
      <c r="PHA6" s="244"/>
      <c r="PHB6" s="244"/>
      <c r="PHC6" s="244"/>
      <c r="PHD6" s="244"/>
      <c r="PHE6" s="244"/>
      <c r="PHF6" s="244"/>
      <c r="PHG6" s="244"/>
      <c r="PHH6" s="244"/>
      <c r="PHI6" s="244"/>
      <c r="PHJ6" s="244"/>
      <c r="PHK6" s="244"/>
      <c r="PHL6" s="244"/>
      <c r="PHM6" s="244"/>
      <c r="PHN6" s="244"/>
      <c r="PHO6" s="244"/>
      <c r="PHP6" s="244"/>
      <c r="PHQ6" s="244"/>
      <c r="PHR6" s="244"/>
      <c r="PHS6" s="244"/>
      <c r="PHT6" s="244"/>
      <c r="PHU6" s="244"/>
      <c r="PHV6" s="244"/>
      <c r="PHW6" s="244"/>
      <c r="PHX6" s="244"/>
      <c r="PHY6" s="244"/>
      <c r="PHZ6" s="244"/>
      <c r="PIA6" s="244"/>
      <c r="PIB6" s="244"/>
      <c r="PIC6" s="244"/>
      <c r="PID6" s="244"/>
      <c r="PIE6" s="244"/>
      <c r="PIF6" s="244"/>
      <c r="PIG6" s="244"/>
      <c r="PIH6" s="244"/>
      <c r="PII6" s="244"/>
      <c r="PIJ6" s="244"/>
      <c r="PIK6" s="244"/>
      <c r="PIL6" s="244"/>
      <c r="PIM6" s="244"/>
      <c r="PIN6" s="244"/>
      <c r="PIO6" s="244"/>
      <c r="PIP6" s="244"/>
      <c r="PIQ6" s="244"/>
      <c r="PIR6" s="244"/>
      <c r="PIS6" s="244"/>
      <c r="PIT6" s="244"/>
      <c r="PIU6" s="244"/>
      <c r="PIV6" s="244"/>
      <c r="PIW6" s="244"/>
      <c r="PIX6" s="244"/>
      <c r="PIY6" s="244"/>
      <c r="PIZ6" s="244"/>
      <c r="PJA6" s="244"/>
      <c r="PJB6" s="244"/>
      <c r="PJC6" s="244"/>
      <c r="PJD6" s="244"/>
      <c r="PJE6" s="244"/>
      <c r="PJF6" s="244"/>
      <c r="PJG6" s="244"/>
      <c r="PJH6" s="244"/>
      <c r="PJI6" s="244"/>
      <c r="PJJ6" s="244"/>
      <c r="PJK6" s="244"/>
      <c r="PJL6" s="244"/>
      <c r="PJM6" s="244"/>
      <c r="PJN6" s="244"/>
      <c r="PJO6" s="244"/>
      <c r="PJP6" s="244"/>
      <c r="PJQ6" s="244"/>
      <c r="PJR6" s="244"/>
      <c r="PJS6" s="244"/>
      <c r="PJT6" s="244"/>
      <c r="PJU6" s="244"/>
      <c r="PJV6" s="244"/>
      <c r="PJW6" s="244"/>
      <c r="PJX6" s="244"/>
      <c r="PJY6" s="244"/>
      <c r="PJZ6" s="244"/>
      <c r="PKA6" s="244"/>
      <c r="PKB6" s="244"/>
      <c r="PKC6" s="244"/>
      <c r="PKD6" s="244"/>
      <c r="PKE6" s="244"/>
      <c r="PKF6" s="244"/>
      <c r="PKG6" s="244"/>
      <c r="PKH6" s="244"/>
      <c r="PKI6" s="244"/>
      <c r="PKJ6" s="244"/>
      <c r="PKK6" s="244"/>
      <c r="PKL6" s="244"/>
      <c r="PKM6" s="244"/>
      <c r="PKN6" s="244"/>
      <c r="PKO6" s="244"/>
      <c r="PKP6" s="244"/>
      <c r="PKQ6" s="244"/>
      <c r="PKR6" s="244"/>
      <c r="PKS6" s="244"/>
      <c r="PKT6" s="244"/>
      <c r="PKU6" s="244"/>
      <c r="PKV6" s="244"/>
      <c r="PKW6" s="244"/>
      <c r="PKX6" s="244"/>
      <c r="PKY6" s="244"/>
      <c r="PKZ6" s="244"/>
      <c r="PLA6" s="244"/>
      <c r="PLB6" s="244"/>
      <c r="PLC6" s="244"/>
      <c r="PLD6" s="244"/>
      <c r="PLE6" s="244"/>
      <c r="PLF6" s="244"/>
      <c r="PLG6" s="244"/>
      <c r="PLH6" s="244"/>
      <c r="PLI6" s="244"/>
      <c r="PLJ6" s="244"/>
      <c r="PLK6" s="244"/>
      <c r="PLL6" s="244"/>
      <c r="PLM6" s="244"/>
      <c r="PLN6" s="244"/>
      <c r="PLO6" s="244"/>
      <c r="PLP6" s="244"/>
      <c r="PLQ6" s="244"/>
      <c r="PLR6" s="244"/>
      <c r="PLS6" s="244"/>
      <c r="PLT6" s="244"/>
      <c r="PLU6" s="244"/>
      <c r="PLV6" s="244"/>
      <c r="PLW6" s="244"/>
      <c r="PLX6" s="244"/>
      <c r="PLY6" s="244"/>
      <c r="PLZ6" s="244"/>
      <c r="PMA6" s="244"/>
      <c r="PMB6" s="244"/>
      <c r="PMC6" s="244"/>
      <c r="PMD6" s="244"/>
      <c r="PME6" s="244"/>
      <c r="PMF6" s="244"/>
      <c r="PMG6" s="244"/>
      <c r="PMH6" s="244"/>
      <c r="PMI6" s="244"/>
      <c r="PMJ6" s="244"/>
      <c r="PMK6" s="244"/>
      <c r="PML6" s="244"/>
      <c r="PMM6" s="244"/>
      <c r="PMN6" s="244"/>
      <c r="PMO6" s="244"/>
      <c r="PMP6" s="244"/>
      <c r="PMQ6" s="244"/>
      <c r="PMR6" s="244"/>
      <c r="PMS6" s="244"/>
      <c r="PMT6" s="244"/>
      <c r="PMU6" s="244"/>
      <c r="PMV6" s="244"/>
      <c r="PMW6" s="244"/>
      <c r="PMX6" s="244"/>
      <c r="PMY6" s="244"/>
      <c r="PMZ6" s="244"/>
      <c r="PNA6" s="244"/>
      <c r="PNB6" s="244"/>
      <c r="PNC6" s="244"/>
      <c r="PND6" s="244"/>
      <c r="PNE6" s="244"/>
      <c r="PNF6" s="244"/>
      <c r="PNG6" s="244"/>
      <c r="PNH6" s="244"/>
      <c r="PNI6" s="244"/>
      <c r="PNJ6" s="244"/>
      <c r="PNK6" s="244"/>
      <c r="PNL6" s="244"/>
      <c r="PNM6" s="244"/>
      <c r="PNN6" s="244"/>
      <c r="PNO6" s="244"/>
      <c r="PNP6" s="244"/>
      <c r="PNQ6" s="244"/>
      <c r="PNR6" s="244"/>
      <c r="PNS6" s="244"/>
      <c r="PNT6" s="244"/>
      <c r="PNU6" s="244"/>
      <c r="PNV6" s="244"/>
      <c r="PNW6" s="244"/>
      <c r="PNX6" s="244"/>
      <c r="PNY6" s="244"/>
      <c r="PNZ6" s="244"/>
      <c r="POA6" s="244"/>
      <c r="POB6" s="244"/>
      <c r="POC6" s="244"/>
      <c r="POD6" s="244"/>
      <c r="POE6" s="244"/>
      <c r="POF6" s="244"/>
      <c r="POG6" s="244"/>
      <c r="POH6" s="244"/>
      <c r="POI6" s="244"/>
      <c r="POJ6" s="244"/>
      <c r="POK6" s="244"/>
      <c r="POL6" s="244"/>
      <c r="POM6" s="244"/>
      <c r="PON6" s="244"/>
      <c r="POO6" s="244"/>
      <c r="POP6" s="244"/>
      <c r="POQ6" s="244"/>
      <c r="POR6" s="244"/>
      <c r="POS6" s="244"/>
      <c r="POT6" s="244"/>
      <c r="POU6" s="244"/>
      <c r="POV6" s="244"/>
      <c r="POW6" s="244"/>
      <c r="POX6" s="244"/>
      <c r="POY6" s="244"/>
      <c r="POZ6" s="244"/>
      <c r="PPA6" s="244"/>
      <c r="PPB6" s="244"/>
      <c r="PPC6" s="244"/>
      <c r="PPD6" s="244"/>
      <c r="PPE6" s="244"/>
      <c r="PPF6" s="244"/>
      <c r="PPG6" s="244"/>
      <c r="PPH6" s="244"/>
      <c r="PPI6" s="244"/>
      <c r="PPJ6" s="244"/>
      <c r="PPK6" s="244"/>
      <c r="PPL6" s="244"/>
      <c r="PPM6" s="244"/>
      <c r="PPN6" s="244"/>
      <c r="PPO6" s="244"/>
      <c r="PPP6" s="244"/>
      <c r="PPQ6" s="244"/>
      <c r="PPR6" s="244"/>
      <c r="PPS6" s="244"/>
      <c r="PPT6" s="244"/>
      <c r="PPU6" s="244"/>
      <c r="PPV6" s="244"/>
      <c r="PPW6" s="244"/>
      <c r="PPX6" s="244"/>
      <c r="PPY6" s="244"/>
      <c r="PPZ6" s="244"/>
      <c r="PQA6" s="244"/>
      <c r="PQB6" s="244"/>
      <c r="PQC6" s="244"/>
      <c r="PQD6" s="244"/>
      <c r="PQE6" s="244"/>
      <c r="PQF6" s="244"/>
      <c r="PQG6" s="244"/>
      <c r="PQH6" s="244"/>
      <c r="PQI6" s="244"/>
      <c r="PQJ6" s="244"/>
      <c r="PQK6" s="244"/>
      <c r="PQL6" s="244"/>
      <c r="PQM6" s="244"/>
      <c r="PQN6" s="244"/>
      <c r="PQO6" s="244"/>
      <c r="PQP6" s="244"/>
      <c r="PQQ6" s="244"/>
      <c r="PQR6" s="244"/>
      <c r="PQS6" s="244"/>
      <c r="PQT6" s="244"/>
      <c r="PQU6" s="244"/>
      <c r="PQV6" s="244"/>
      <c r="PQW6" s="244"/>
      <c r="PQX6" s="244"/>
      <c r="PQY6" s="244"/>
      <c r="PQZ6" s="244"/>
      <c r="PRA6" s="244"/>
      <c r="PRB6" s="244"/>
      <c r="PRC6" s="244"/>
      <c r="PRD6" s="244"/>
      <c r="PRE6" s="244"/>
      <c r="PRF6" s="244"/>
      <c r="PRG6" s="244"/>
      <c r="PRH6" s="244"/>
      <c r="PRI6" s="244"/>
      <c r="PRJ6" s="244"/>
      <c r="PRK6" s="244"/>
      <c r="PRL6" s="244"/>
      <c r="PRM6" s="244"/>
      <c r="PRN6" s="244"/>
      <c r="PRO6" s="244"/>
      <c r="PRP6" s="244"/>
      <c r="PRQ6" s="244"/>
      <c r="PRR6" s="244"/>
      <c r="PRS6" s="244"/>
      <c r="PRT6" s="244"/>
      <c r="PRU6" s="244"/>
      <c r="PRV6" s="244"/>
      <c r="PRW6" s="244"/>
      <c r="PRX6" s="244"/>
      <c r="PRY6" s="244"/>
      <c r="PRZ6" s="244"/>
      <c r="PSA6" s="244"/>
      <c r="PSB6" s="244"/>
      <c r="PSC6" s="244"/>
      <c r="PSD6" s="244"/>
      <c r="PSE6" s="244"/>
      <c r="PSF6" s="244"/>
      <c r="PSG6" s="244"/>
      <c r="PSH6" s="244"/>
      <c r="PSI6" s="244"/>
      <c r="PSJ6" s="244"/>
      <c r="PSK6" s="244"/>
      <c r="PSL6" s="244"/>
      <c r="PSM6" s="244"/>
      <c r="PSN6" s="244"/>
      <c r="PSO6" s="244"/>
      <c r="PSP6" s="244"/>
      <c r="PSQ6" s="244"/>
      <c r="PSR6" s="244"/>
      <c r="PSS6" s="244"/>
      <c r="PST6" s="244"/>
      <c r="PSU6" s="244"/>
      <c r="PSV6" s="244"/>
      <c r="PSW6" s="244"/>
      <c r="PSX6" s="244"/>
      <c r="PSY6" s="244"/>
      <c r="PSZ6" s="244"/>
      <c r="PTA6" s="244"/>
      <c r="PTB6" s="244"/>
      <c r="PTC6" s="244"/>
      <c r="PTD6" s="244"/>
      <c r="PTE6" s="244"/>
      <c r="PTF6" s="244"/>
      <c r="PTG6" s="244"/>
      <c r="PTH6" s="244"/>
      <c r="PTI6" s="244"/>
      <c r="PTJ6" s="244"/>
      <c r="PTK6" s="244"/>
      <c r="PTL6" s="244"/>
      <c r="PTM6" s="244"/>
      <c r="PTN6" s="244"/>
      <c r="PTO6" s="244"/>
      <c r="PTP6" s="244"/>
      <c r="PTQ6" s="244"/>
      <c r="PTR6" s="244"/>
      <c r="PTS6" s="244"/>
      <c r="PTT6" s="244"/>
      <c r="PTU6" s="244"/>
      <c r="PTV6" s="244"/>
      <c r="PTW6" s="244"/>
      <c r="PTX6" s="244"/>
      <c r="PTY6" s="244"/>
      <c r="PTZ6" s="244"/>
      <c r="PUA6" s="244"/>
      <c r="PUB6" s="244"/>
      <c r="PUC6" s="244"/>
      <c r="PUD6" s="244"/>
      <c r="PUE6" s="244"/>
      <c r="PUF6" s="244"/>
      <c r="PUG6" s="244"/>
      <c r="PUH6" s="244"/>
      <c r="PUI6" s="244"/>
      <c r="PUJ6" s="244"/>
      <c r="PUK6" s="244"/>
      <c r="PUL6" s="244"/>
      <c r="PUM6" s="244"/>
      <c r="PUN6" s="244"/>
      <c r="PUO6" s="244"/>
      <c r="PUP6" s="244"/>
      <c r="PUQ6" s="244"/>
      <c r="PUR6" s="244"/>
      <c r="PUS6" s="244"/>
      <c r="PUT6" s="244"/>
      <c r="PUU6" s="244"/>
      <c r="PUV6" s="244"/>
      <c r="PUW6" s="244"/>
      <c r="PUX6" s="244"/>
      <c r="PUY6" s="244"/>
      <c r="PUZ6" s="244"/>
      <c r="PVA6" s="244"/>
      <c r="PVB6" s="244"/>
      <c r="PVC6" s="244"/>
      <c r="PVD6" s="244"/>
      <c r="PVE6" s="244"/>
      <c r="PVF6" s="244"/>
      <c r="PVG6" s="244"/>
      <c r="PVH6" s="244"/>
      <c r="PVI6" s="244"/>
      <c r="PVJ6" s="244"/>
      <c r="PVK6" s="244"/>
      <c r="PVL6" s="244"/>
      <c r="PVM6" s="244"/>
      <c r="PVN6" s="244"/>
      <c r="PVO6" s="244"/>
      <c r="PVP6" s="244"/>
      <c r="PVQ6" s="244"/>
      <c r="PVR6" s="244"/>
      <c r="PVS6" s="244"/>
      <c r="PVT6" s="244"/>
      <c r="PVU6" s="244"/>
      <c r="PVV6" s="244"/>
      <c r="PVW6" s="244"/>
      <c r="PVX6" s="244"/>
      <c r="PVY6" s="244"/>
      <c r="PVZ6" s="244"/>
      <c r="PWA6" s="244"/>
      <c r="PWB6" s="244"/>
      <c r="PWC6" s="244"/>
      <c r="PWD6" s="244"/>
      <c r="PWE6" s="244"/>
      <c r="PWF6" s="244"/>
      <c r="PWG6" s="244"/>
      <c r="PWH6" s="244"/>
      <c r="PWI6" s="244"/>
      <c r="PWJ6" s="244"/>
      <c r="PWK6" s="244"/>
      <c r="PWL6" s="244"/>
      <c r="PWM6" s="244"/>
      <c r="PWN6" s="244"/>
      <c r="PWO6" s="244"/>
      <c r="PWP6" s="244"/>
      <c r="PWQ6" s="244"/>
      <c r="PWR6" s="244"/>
      <c r="PWS6" s="244"/>
      <c r="PWT6" s="244"/>
      <c r="PWU6" s="244"/>
      <c r="PWV6" s="244"/>
      <c r="PWW6" s="244"/>
      <c r="PWX6" s="244"/>
      <c r="PWY6" s="244"/>
      <c r="PWZ6" s="244"/>
      <c r="PXA6" s="244"/>
      <c r="PXB6" s="244"/>
      <c r="PXC6" s="244"/>
      <c r="PXD6" s="244"/>
      <c r="PXE6" s="244"/>
      <c r="PXF6" s="244"/>
      <c r="PXG6" s="244"/>
      <c r="PXH6" s="244"/>
      <c r="PXI6" s="244"/>
      <c r="PXJ6" s="244"/>
      <c r="PXK6" s="244"/>
      <c r="PXL6" s="244"/>
      <c r="PXM6" s="244"/>
      <c r="PXN6" s="244"/>
      <c r="PXO6" s="244"/>
      <c r="PXP6" s="244"/>
      <c r="PXQ6" s="244"/>
      <c r="PXR6" s="244"/>
      <c r="PXS6" s="244"/>
      <c r="PXT6" s="244"/>
      <c r="PXU6" s="244"/>
      <c r="PXV6" s="244"/>
      <c r="PXW6" s="244"/>
      <c r="PXX6" s="244"/>
      <c r="PXY6" s="244"/>
      <c r="PXZ6" s="244"/>
      <c r="PYA6" s="244"/>
      <c r="PYB6" s="244"/>
      <c r="PYC6" s="244"/>
      <c r="PYD6" s="244"/>
      <c r="PYE6" s="244"/>
      <c r="PYF6" s="244"/>
      <c r="PYG6" s="244"/>
      <c r="PYH6" s="244"/>
      <c r="PYI6" s="244"/>
      <c r="PYJ6" s="244"/>
      <c r="PYK6" s="244"/>
      <c r="PYL6" s="244"/>
      <c r="PYM6" s="244"/>
      <c r="PYN6" s="244"/>
      <c r="PYO6" s="244"/>
      <c r="PYP6" s="244"/>
      <c r="PYQ6" s="244"/>
      <c r="PYR6" s="244"/>
      <c r="PYS6" s="244"/>
      <c r="PYT6" s="244"/>
      <c r="PYU6" s="244"/>
      <c r="PYV6" s="244"/>
      <c r="PYW6" s="244"/>
      <c r="PYX6" s="244"/>
      <c r="PYY6" s="244"/>
      <c r="PYZ6" s="244"/>
      <c r="PZA6" s="244"/>
      <c r="PZB6" s="244"/>
      <c r="PZC6" s="244"/>
      <c r="PZD6" s="244"/>
      <c r="PZE6" s="244"/>
      <c r="PZF6" s="244"/>
      <c r="PZG6" s="244"/>
      <c r="PZH6" s="244"/>
      <c r="PZI6" s="244"/>
      <c r="PZJ6" s="244"/>
      <c r="PZK6" s="244"/>
      <c r="PZL6" s="244"/>
      <c r="PZM6" s="244"/>
      <c r="PZN6" s="244"/>
      <c r="PZO6" s="244"/>
      <c r="PZP6" s="244"/>
      <c r="PZQ6" s="244"/>
      <c r="PZR6" s="244"/>
      <c r="PZS6" s="244"/>
      <c r="PZT6" s="244"/>
      <c r="PZU6" s="244"/>
      <c r="PZV6" s="244"/>
      <c r="PZW6" s="244"/>
      <c r="PZX6" s="244"/>
      <c r="PZY6" s="244"/>
      <c r="PZZ6" s="244"/>
      <c r="QAA6" s="244"/>
      <c r="QAB6" s="244"/>
      <c r="QAC6" s="244"/>
      <c r="QAD6" s="244"/>
      <c r="QAE6" s="244"/>
      <c r="QAF6" s="244"/>
      <c r="QAG6" s="244"/>
      <c r="QAH6" s="244"/>
      <c r="QAI6" s="244"/>
      <c r="QAJ6" s="244"/>
      <c r="QAK6" s="244"/>
      <c r="QAL6" s="244"/>
      <c r="QAM6" s="244"/>
      <c r="QAN6" s="244"/>
      <c r="QAO6" s="244"/>
      <c r="QAP6" s="244"/>
      <c r="QAQ6" s="244"/>
      <c r="QAR6" s="244"/>
      <c r="QAS6" s="244"/>
      <c r="QAT6" s="244"/>
      <c r="QAU6" s="244"/>
      <c r="QAV6" s="244"/>
      <c r="QAW6" s="244"/>
      <c r="QAX6" s="244"/>
      <c r="QAY6" s="244"/>
      <c r="QAZ6" s="244"/>
      <c r="QBA6" s="244"/>
      <c r="QBB6" s="244"/>
      <c r="QBC6" s="244"/>
      <c r="QBD6" s="244"/>
      <c r="QBE6" s="244"/>
      <c r="QBF6" s="244"/>
      <c r="QBG6" s="244"/>
      <c r="QBH6" s="244"/>
      <c r="QBI6" s="244"/>
      <c r="QBJ6" s="244"/>
      <c r="QBK6" s="244"/>
      <c r="QBL6" s="244"/>
      <c r="QBM6" s="244"/>
      <c r="QBN6" s="244"/>
      <c r="QBO6" s="244"/>
      <c r="QBP6" s="244"/>
      <c r="QBQ6" s="244"/>
      <c r="QBR6" s="244"/>
      <c r="QBS6" s="244"/>
      <c r="QBT6" s="244"/>
      <c r="QBU6" s="244"/>
      <c r="QBV6" s="244"/>
      <c r="QBW6" s="244"/>
      <c r="QBX6" s="244"/>
      <c r="QBY6" s="244"/>
      <c r="QBZ6" s="244"/>
      <c r="QCA6" s="244"/>
      <c r="QCB6" s="244"/>
      <c r="QCC6" s="244"/>
      <c r="QCD6" s="244"/>
      <c r="QCE6" s="244"/>
      <c r="QCF6" s="244"/>
      <c r="QCG6" s="244"/>
      <c r="QCH6" s="244"/>
      <c r="QCI6" s="244"/>
      <c r="QCJ6" s="244"/>
      <c r="QCK6" s="244"/>
      <c r="QCL6" s="244"/>
      <c r="QCM6" s="244"/>
      <c r="QCN6" s="244"/>
      <c r="QCO6" s="244"/>
      <c r="QCP6" s="244"/>
      <c r="QCQ6" s="244"/>
      <c r="QCR6" s="244"/>
      <c r="QCS6" s="244"/>
      <c r="QCT6" s="244"/>
      <c r="QCU6" s="244"/>
      <c r="QCV6" s="244"/>
      <c r="QCW6" s="244"/>
      <c r="QCX6" s="244"/>
      <c r="QCY6" s="244"/>
      <c r="QCZ6" s="244"/>
      <c r="QDA6" s="244"/>
      <c r="QDB6" s="244"/>
      <c r="QDC6" s="244"/>
      <c r="QDD6" s="244"/>
      <c r="QDE6" s="244"/>
      <c r="QDF6" s="244"/>
      <c r="QDG6" s="244"/>
      <c r="QDH6" s="244"/>
      <c r="QDI6" s="244"/>
      <c r="QDJ6" s="244"/>
      <c r="QDK6" s="244"/>
      <c r="QDL6" s="244"/>
      <c r="QDM6" s="244"/>
      <c r="QDN6" s="244"/>
      <c r="QDO6" s="244"/>
      <c r="QDP6" s="244"/>
      <c r="QDQ6" s="244"/>
      <c r="QDR6" s="244"/>
      <c r="QDS6" s="244"/>
      <c r="QDT6" s="244"/>
      <c r="QDU6" s="244"/>
      <c r="QDV6" s="244"/>
      <c r="QDW6" s="244"/>
      <c r="QDX6" s="244"/>
      <c r="QDY6" s="244"/>
      <c r="QDZ6" s="244"/>
      <c r="QEA6" s="244"/>
      <c r="QEB6" s="244"/>
      <c r="QEC6" s="244"/>
      <c r="QED6" s="244"/>
      <c r="QEE6" s="244"/>
      <c r="QEF6" s="244"/>
      <c r="QEG6" s="244"/>
      <c r="QEH6" s="244"/>
      <c r="QEI6" s="244"/>
      <c r="QEJ6" s="244"/>
      <c r="QEK6" s="244"/>
      <c r="QEL6" s="244"/>
      <c r="QEM6" s="244"/>
      <c r="QEN6" s="244"/>
      <c r="QEO6" s="244"/>
      <c r="QEP6" s="244"/>
      <c r="QEQ6" s="244"/>
      <c r="QER6" s="244"/>
      <c r="QES6" s="244"/>
      <c r="QET6" s="244"/>
      <c r="QEU6" s="244"/>
      <c r="QEV6" s="244"/>
      <c r="QEW6" s="244"/>
      <c r="QEX6" s="244"/>
      <c r="QEY6" s="244"/>
      <c r="QEZ6" s="244"/>
      <c r="QFA6" s="244"/>
      <c r="QFB6" s="244"/>
      <c r="QFC6" s="244"/>
      <c r="QFD6" s="244"/>
      <c r="QFE6" s="244"/>
      <c r="QFF6" s="244"/>
      <c r="QFG6" s="244"/>
      <c r="QFH6" s="244"/>
      <c r="QFI6" s="244"/>
      <c r="QFJ6" s="244"/>
      <c r="QFK6" s="244"/>
      <c r="QFL6" s="244"/>
      <c r="QFM6" s="244"/>
      <c r="QFN6" s="244"/>
      <c r="QFO6" s="244"/>
      <c r="QFP6" s="244"/>
      <c r="QFQ6" s="244"/>
      <c r="QFR6" s="244"/>
      <c r="QFS6" s="244"/>
      <c r="QFT6" s="244"/>
      <c r="QFU6" s="244"/>
      <c r="QFV6" s="244"/>
      <c r="QFW6" s="244"/>
      <c r="QFX6" s="244"/>
      <c r="QFY6" s="244"/>
      <c r="QFZ6" s="244"/>
      <c r="QGA6" s="244"/>
      <c r="QGB6" s="244"/>
      <c r="QGC6" s="244"/>
      <c r="QGD6" s="244"/>
      <c r="QGE6" s="244"/>
      <c r="QGF6" s="244"/>
      <c r="QGG6" s="244"/>
      <c r="QGH6" s="244"/>
      <c r="QGI6" s="244"/>
      <c r="QGJ6" s="244"/>
      <c r="QGK6" s="244"/>
      <c r="QGL6" s="244"/>
      <c r="QGM6" s="244"/>
      <c r="QGN6" s="244"/>
      <c r="QGO6" s="244"/>
      <c r="QGP6" s="244"/>
      <c r="QGQ6" s="244"/>
      <c r="QGR6" s="244"/>
      <c r="QGS6" s="244"/>
      <c r="QGT6" s="244"/>
      <c r="QGU6" s="244"/>
      <c r="QGV6" s="244"/>
      <c r="QGW6" s="244"/>
      <c r="QGX6" s="244"/>
      <c r="QGY6" s="244"/>
      <c r="QGZ6" s="244"/>
      <c r="QHA6" s="244"/>
      <c r="QHB6" s="244"/>
      <c r="QHC6" s="244"/>
      <c r="QHD6" s="244"/>
      <c r="QHE6" s="244"/>
      <c r="QHF6" s="244"/>
      <c r="QHG6" s="244"/>
      <c r="QHH6" s="244"/>
      <c r="QHI6" s="244"/>
      <c r="QHJ6" s="244"/>
      <c r="QHK6" s="244"/>
      <c r="QHL6" s="244"/>
      <c r="QHM6" s="244"/>
      <c r="QHN6" s="244"/>
      <c r="QHO6" s="244"/>
      <c r="QHP6" s="244"/>
      <c r="QHQ6" s="244"/>
      <c r="QHR6" s="244"/>
      <c r="QHS6" s="244"/>
      <c r="QHT6" s="244"/>
      <c r="QHU6" s="244"/>
      <c r="QHV6" s="244"/>
      <c r="QHW6" s="244"/>
      <c r="QHX6" s="244"/>
      <c r="QHY6" s="244"/>
      <c r="QHZ6" s="244"/>
      <c r="QIA6" s="244"/>
      <c r="QIB6" s="244"/>
      <c r="QIC6" s="244"/>
      <c r="QID6" s="244"/>
      <c r="QIE6" s="244"/>
      <c r="QIF6" s="244"/>
      <c r="QIG6" s="244"/>
      <c r="QIH6" s="244"/>
      <c r="QII6" s="244"/>
      <c r="QIJ6" s="244"/>
      <c r="QIK6" s="244"/>
      <c r="QIL6" s="244"/>
      <c r="QIM6" s="244"/>
      <c r="QIN6" s="244"/>
      <c r="QIO6" s="244"/>
      <c r="QIP6" s="244"/>
      <c r="QIQ6" s="244"/>
      <c r="QIR6" s="244"/>
      <c r="QIS6" s="244"/>
      <c r="QIT6" s="244"/>
      <c r="QIU6" s="244"/>
      <c r="QIV6" s="244"/>
      <c r="QIW6" s="244"/>
      <c r="QIX6" s="244"/>
      <c r="QIY6" s="244"/>
      <c r="QIZ6" s="244"/>
      <c r="QJA6" s="244"/>
      <c r="QJB6" s="244"/>
      <c r="QJC6" s="244"/>
      <c r="QJD6" s="244"/>
      <c r="QJE6" s="244"/>
      <c r="QJF6" s="244"/>
      <c r="QJG6" s="244"/>
      <c r="QJH6" s="244"/>
      <c r="QJI6" s="244"/>
      <c r="QJJ6" s="244"/>
      <c r="QJK6" s="244"/>
      <c r="QJL6" s="244"/>
      <c r="QJM6" s="244"/>
      <c r="QJN6" s="244"/>
      <c r="QJO6" s="244"/>
      <c r="QJP6" s="244"/>
      <c r="QJQ6" s="244"/>
      <c r="QJR6" s="244"/>
      <c r="QJS6" s="244"/>
      <c r="QJT6" s="244"/>
      <c r="QJU6" s="244"/>
      <c r="QJV6" s="244"/>
      <c r="QJW6" s="244"/>
      <c r="QJX6" s="244"/>
      <c r="QJY6" s="244"/>
      <c r="QJZ6" s="244"/>
      <c r="QKA6" s="244"/>
      <c r="QKB6" s="244"/>
      <c r="QKC6" s="244"/>
      <c r="QKD6" s="244"/>
      <c r="QKE6" s="244"/>
      <c r="QKF6" s="244"/>
      <c r="QKG6" s="244"/>
      <c r="QKH6" s="244"/>
      <c r="QKI6" s="244"/>
      <c r="QKJ6" s="244"/>
      <c r="QKK6" s="244"/>
      <c r="QKL6" s="244"/>
      <c r="QKM6" s="244"/>
      <c r="QKN6" s="244"/>
      <c r="QKO6" s="244"/>
      <c r="QKP6" s="244"/>
      <c r="QKQ6" s="244"/>
      <c r="QKR6" s="244"/>
      <c r="QKS6" s="244"/>
      <c r="QKT6" s="244"/>
      <c r="QKU6" s="244"/>
      <c r="QKV6" s="244"/>
      <c r="QKW6" s="244"/>
      <c r="QKX6" s="244"/>
      <c r="QKY6" s="244"/>
      <c r="QKZ6" s="244"/>
      <c r="QLA6" s="244"/>
      <c r="QLB6" s="244"/>
      <c r="QLC6" s="244"/>
      <c r="QLD6" s="244"/>
      <c r="QLE6" s="244"/>
      <c r="QLF6" s="244"/>
      <c r="QLG6" s="244"/>
      <c r="QLH6" s="244"/>
      <c r="QLI6" s="244"/>
      <c r="QLJ6" s="244"/>
      <c r="QLK6" s="244"/>
      <c r="QLL6" s="244"/>
      <c r="QLM6" s="244"/>
      <c r="QLN6" s="244"/>
      <c r="QLO6" s="244"/>
      <c r="QLP6" s="244"/>
      <c r="QLQ6" s="244"/>
      <c r="QLR6" s="244"/>
      <c r="QLS6" s="244"/>
      <c r="QLT6" s="244"/>
      <c r="QLU6" s="244"/>
      <c r="QLV6" s="244"/>
      <c r="QLW6" s="244"/>
      <c r="QLX6" s="244"/>
      <c r="QLY6" s="244"/>
      <c r="QLZ6" s="244"/>
      <c r="QMA6" s="244"/>
      <c r="QMB6" s="244"/>
      <c r="QMC6" s="244"/>
      <c r="QMD6" s="244"/>
      <c r="QME6" s="244"/>
      <c r="QMF6" s="244"/>
      <c r="QMG6" s="244"/>
      <c r="QMH6" s="244"/>
      <c r="QMI6" s="244"/>
      <c r="QMJ6" s="244"/>
      <c r="QMK6" s="244"/>
      <c r="QML6" s="244"/>
      <c r="QMM6" s="244"/>
      <c r="QMN6" s="244"/>
      <c r="QMO6" s="244"/>
      <c r="QMP6" s="244"/>
      <c r="QMQ6" s="244"/>
      <c r="QMR6" s="244"/>
      <c r="QMS6" s="244"/>
      <c r="QMT6" s="244"/>
      <c r="QMU6" s="244"/>
      <c r="QMV6" s="244"/>
      <c r="QMW6" s="244"/>
      <c r="QMX6" s="244"/>
      <c r="QMY6" s="244"/>
      <c r="QMZ6" s="244"/>
      <c r="QNA6" s="244"/>
      <c r="QNB6" s="244"/>
      <c r="QNC6" s="244"/>
      <c r="QND6" s="244"/>
      <c r="QNE6" s="244"/>
      <c r="QNF6" s="244"/>
      <c r="QNG6" s="244"/>
      <c r="QNH6" s="244"/>
      <c r="QNI6" s="244"/>
      <c r="QNJ6" s="244"/>
      <c r="QNK6" s="244"/>
      <c r="QNL6" s="244"/>
      <c r="QNM6" s="244"/>
      <c r="QNN6" s="244"/>
      <c r="QNO6" s="244"/>
      <c r="QNP6" s="244"/>
      <c r="QNQ6" s="244"/>
      <c r="QNR6" s="244"/>
      <c r="QNS6" s="244"/>
      <c r="QNT6" s="244"/>
      <c r="QNU6" s="244"/>
      <c r="QNV6" s="244"/>
      <c r="QNW6" s="244"/>
      <c r="QNX6" s="244"/>
      <c r="QNY6" s="244"/>
      <c r="QNZ6" s="244"/>
      <c r="QOA6" s="244"/>
      <c r="QOB6" s="244"/>
      <c r="QOC6" s="244"/>
      <c r="QOD6" s="244"/>
      <c r="QOE6" s="244"/>
      <c r="QOF6" s="244"/>
      <c r="QOG6" s="244"/>
      <c r="QOH6" s="244"/>
      <c r="QOI6" s="244"/>
      <c r="QOJ6" s="244"/>
      <c r="QOK6" s="244"/>
      <c r="QOL6" s="244"/>
      <c r="QOM6" s="244"/>
      <c r="QON6" s="244"/>
      <c r="QOO6" s="244"/>
      <c r="QOP6" s="244"/>
      <c r="QOQ6" s="244"/>
      <c r="QOR6" s="244"/>
      <c r="QOS6" s="244"/>
      <c r="QOT6" s="244"/>
      <c r="QOU6" s="244"/>
      <c r="QOV6" s="244"/>
      <c r="QOW6" s="244"/>
      <c r="QOX6" s="244"/>
      <c r="QOY6" s="244"/>
      <c r="QOZ6" s="244"/>
      <c r="QPA6" s="244"/>
      <c r="QPB6" s="244"/>
      <c r="QPC6" s="244"/>
      <c r="QPD6" s="244"/>
      <c r="QPE6" s="244"/>
      <c r="QPF6" s="244"/>
      <c r="QPG6" s="244"/>
      <c r="QPH6" s="244"/>
      <c r="QPI6" s="244"/>
      <c r="QPJ6" s="244"/>
      <c r="QPK6" s="244"/>
      <c r="QPL6" s="244"/>
      <c r="QPM6" s="244"/>
      <c r="QPN6" s="244"/>
      <c r="QPO6" s="244"/>
      <c r="QPP6" s="244"/>
      <c r="QPQ6" s="244"/>
      <c r="QPR6" s="244"/>
      <c r="QPS6" s="244"/>
      <c r="QPT6" s="244"/>
      <c r="QPU6" s="244"/>
      <c r="QPV6" s="244"/>
      <c r="QPW6" s="244"/>
      <c r="QPX6" s="244"/>
      <c r="QPY6" s="244"/>
      <c r="QPZ6" s="244"/>
      <c r="QQA6" s="244"/>
      <c r="QQB6" s="244"/>
      <c r="QQC6" s="244"/>
      <c r="QQD6" s="244"/>
      <c r="QQE6" s="244"/>
      <c r="QQF6" s="244"/>
      <c r="QQG6" s="244"/>
      <c r="QQH6" s="244"/>
      <c r="QQI6" s="244"/>
      <c r="QQJ6" s="244"/>
      <c r="QQK6" s="244"/>
      <c r="QQL6" s="244"/>
      <c r="QQM6" s="244"/>
      <c r="QQN6" s="244"/>
      <c r="QQO6" s="244"/>
      <c r="QQP6" s="244"/>
      <c r="QQQ6" s="244"/>
      <c r="QQR6" s="244"/>
      <c r="QQS6" s="244"/>
      <c r="QQT6" s="244"/>
      <c r="QQU6" s="244"/>
      <c r="QQV6" s="244"/>
      <c r="QQW6" s="244"/>
      <c r="QQX6" s="244"/>
      <c r="QQY6" s="244"/>
      <c r="QQZ6" s="244"/>
      <c r="QRA6" s="244"/>
      <c r="QRB6" s="244"/>
      <c r="QRC6" s="244"/>
      <c r="QRD6" s="244"/>
      <c r="QRE6" s="244"/>
      <c r="QRF6" s="244"/>
      <c r="QRG6" s="244"/>
      <c r="QRH6" s="244"/>
      <c r="QRI6" s="244"/>
      <c r="QRJ6" s="244"/>
      <c r="QRK6" s="244"/>
      <c r="QRL6" s="244"/>
      <c r="QRM6" s="244"/>
      <c r="QRN6" s="244"/>
      <c r="QRO6" s="244"/>
      <c r="QRP6" s="244"/>
      <c r="QRQ6" s="244"/>
      <c r="QRR6" s="244"/>
      <c r="QRS6" s="244"/>
      <c r="QRT6" s="244"/>
      <c r="QRU6" s="244"/>
      <c r="QRV6" s="244"/>
      <c r="QRW6" s="244"/>
      <c r="QRX6" s="244"/>
      <c r="QRY6" s="244"/>
      <c r="QRZ6" s="244"/>
      <c r="QSA6" s="244"/>
      <c r="QSB6" s="244"/>
      <c r="QSC6" s="244"/>
      <c r="QSD6" s="244"/>
      <c r="QSE6" s="244"/>
      <c r="QSF6" s="244"/>
      <c r="QSG6" s="244"/>
      <c r="QSH6" s="244"/>
      <c r="QSI6" s="244"/>
      <c r="QSJ6" s="244"/>
      <c r="QSK6" s="244"/>
      <c r="QSL6" s="244"/>
      <c r="QSM6" s="244"/>
      <c r="QSN6" s="244"/>
      <c r="QSO6" s="244"/>
      <c r="QSP6" s="244"/>
      <c r="QSQ6" s="244"/>
      <c r="QSR6" s="244"/>
      <c r="QSS6" s="244"/>
      <c r="QST6" s="244"/>
      <c r="QSU6" s="244"/>
      <c r="QSV6" s="244"/>
      <c r="QSW6" s="244"/>
      <c r="QSX6" s="244"/>
      <c r="QSY6" s="244"/>
      <c r="QSZ6" s="244"/>
      <c r="QTA6" s="244"/>
      <c r="QTB6" s="244"/>
      <c r="QTC6" s="244"/>
      <c r="QTD6" s="244"/>
      <c r="QTE6" s="244"/>
      <c r="QTF6" s="244"/>
      <c r="QTG6" s="244"/>
      <c r="QTH6" s="244"/>
      <c r="QTI6" s="244"/>
      <c r="QTJ6" s="244"/>
      <c r="QTK6" s="244"/>
      <c r="QTL6" s="244"/>
      <c r="QTM6" s="244"/>
      <c r="QTN6" s="244"/>
      <c r="QTO6" s="244"/>
      <c r="QTP6" s="244"/>
      <c r="QTQ6" s="244"/>
      <c r="QTR6" s="244"/>
      <c r="QTS6" s="244"/>
      <c r="QTT6" s="244"/>
      <c r="QTU6" s="244"/>
      <c r="QTV6" s="244"/>
      <c r="QTW6" s="244"/>
      <c r="QTX6" s="244"/>
      <c r="QTY6" s="244"/>
      <c r="QTZ6" s="244"/>
      <c r="QUA6" s="244"/>
      <c r="QUB6" s="244"/>
      <c r="QUC6" s="244"/>
      <c r="QUD6" s="244"/>
      <c r="QUE6" s="244"/>
      <c r="QUF6" s="244"/>
      <c r="QUG6" s="244"/>
      <c r="QUH6" s="244"/>
      <c r="QUI6" s="244"/>
      <c r="QUJ6" s="244"/>
      <c r="QUK6" s="244"/>
      <c r="QUL6" s="244"/>
      <c r="QUM6" s="244"/>
      <c r="QUN6" s="244"/>
      <c r="QUO6" s="244"/>
      <c r="QUP6" s="244"/>
      <c r="QUQ6" s="244"/>
      <c r="QUR6" s="244"/>
      <c r="QUS6" s="244"/>
      <c r="QUT6" s="244"/>
      <c r="QUU6" s="244"/>
      <c r="QUV6" s="244"/>
      <c r="QUW6" s="244"/>
      <c r="QUX6" s="244"/>
      <c r="QUY6" s="244"/>
      <c r="QUZ6" s="244"/>
      <c r="QVA6" s="244"/>
      <c r="QVB6" s="244"/>
      <c r="QVC6" s="244"/>
      <c r="QVD6" s="244"/>
      <c r="QVE6" s="244"/>
      <c r="QVF6" s="244"/>
      <c r="QVG6" s="244"/>
      <c r="QVH6" s="244"/>
      <c r="QVI6" s="244"/>
      <c r="QVJ6" s="244"/>
      <c r="QVK6" s="244"/>
      <c r="QVL6" s="244"/>
      <c r="QVM6" s="244"/>
      <c r="QVN6" s="244"/>
      <c r="QVO6" s="244"/>
      <c r="QVP6" s="244"/>
      <c r="QVQ6" s="244"/>
      <c r="QVR6" s="244"/>
      <c r="QVS6" s="244"/>
      <c r="QVT6" s="244"/>
      <c r="QVU6" s="244"/>
      <c r="QVV6" s="244"/>
      <c r="QVW6" s="244"/>
      <c r="QVX6" s="244"/>
      <c r="QVY6" s="244"/>
      <c r="QVZ6" s="244"/>
      <c r="QWA6" s="244"/>
      <c r="QWB6" s="244"/>
      <c r="QWC6" s="244"/>
      <c r="QWD6" s="244"/>
      <c r="QWE6" s="244"/>
      <c r="QWF6" s="244"/>
      <c r="QWG6" s="244"/>
      <c r="QWH6" s="244"/>
      <c r="QWI6" s="244"/>
      <c r="QWJ6" s="244"/>
      <c r="QWK6" s="244"/>
      <c r="QWL6" s="244"/>
      <c r="QWM6" s="244"/>
      <c r="QWN6" s="244"/>
      <c r="QWO6" s="244"/>
      <c r="QWP6" s="244"/>
      <c r="QWQ6" s="244"/>
      <c r="QWR6" s="244"/>
      <c r="QWS6" s="244"/>
      <c r="QWT6" s="244"/>
      <c r="QWU6" s="244"/>
      <c r="QWV6" s="244"/>
      <c r="QWW6" s="244"/>
      <c r="QWX6" s="244"/>
      <c r="QWY6" s="244"/>
      <c r="QWZ6" s="244"/>
      <c r="QXA6" s="244"/>
      <c r="QXB6" s="244"/>
      <c r="QXC6" s="244"/>
      <c r="QXD6" s="244"/>
      <c r="QXE6" s="244"/>
      <c r="QXF6" s="244"/>
      <c r="QXG6" s="244"/>
      <c r="QXH6" s="244"/>
      <c r="QXI6" s="244"/>
      <c r="QXJ6" s="244"/>
      <c r="QXK6" s="244"/>
      <c r="QXL6" s="244"/>
      <c r="QXM6" s="244"/>
      <c r="QXN6" s="244"/>
      <c r="QXO6" s="244"/>
      <c r="QXP6" s="244"/>
      <c r="QXQ6" s="244"/>
      <c r="QXR6" s="244"/>
      <c r="QXS6" s="244"/>
      <c r="QXT6" s="244"/>
      <c r="QXU6" s="244"/>
      <c r="QXV6" s="244"/>
      <c r="QXW6" s="244"/>
      <c r="QXX6" s="244"/>
      <c r="QXY6" s="244"/>
      <c r="QXZ6" s="244"/>
      <c r="QYA6" s="244"/>
      <c r="QYB6" s="244"/>
      <c r="QYC6" s="244"/>
      <c r="QYD6" s="244"/>
      <c r="QYE6" s="244"/>
      <c r="QYF6" s="244"/>
      <c r="QYG6" s="244"/>
      <c r="QYH6" s="244"/>
      <c r="QYI6" s="244"/>
      <c r="QYJ6" s="244"/>
      <c r="QYK6" s="244"/>
      <c r="QYL6" s="244"/>
      <c r="QYM6" s="244"/>
      <c r="QYN6" s="244"/>
      <c r="QYO6" s="244"/>
      <c r="QYP6" s="244"/>
      <c r="QYQ6" s="244"/>
      <c r="QYR6" s="244"/>
      <c r="QYS6" s="244"/>
      <c r="QYT6" s="244"/>
      <c r="QYU6" s="244"/>
      <c r="QYV6" s="244"/>
      <c r="QYW6" s="244"/>
      <c r="QYX6" s="244"/>
      <c r="QYY6" s="244"/>
      <c r="QYZ6" s="244"/>
      <c r="QZA6" s="244"/>
      <c r="QZB6" s="244"/>
      <c r="QZC6" s="244"/>
      <c r="QZD6" s="244"/>
      <c r="QZE6" s="244"/>
      <c r="QZF6" s="244"/>
      <c r="QZG6" s="244"/>
      <c r="QZH6" s="244"/>
      <c r="QZI6" s="244"/>
      <c r="QZJ6" s="244"/>
      <c r="QZK6" s="244"/>
      <c r="QZL6" s="244"/>
      <c r="QZM6" s="244"/>
      <c r="QZN6" s="244"/>
      <c r="QZO6" s="244"/>
      <c r="QZP6" s="244"/>
      <c r="QZQ6" s="244"/>
      <c r="QZR6" s="244"/>
      <c r="QZS6" s="244"/>
      <c r="QZT6" s="244"/>
      <c r="QZU6" s="244"/>
      <c r="QZV6" s="244"/>
      <c r="QZW6" s="244"/>
      <c r="QZX6" s="244"/>
      <c r="QZY6" s="244"/>
      <c r="QZZ6" s="244"/>
      <c r="RAA6" s="244"/>
      <c r="RAB6" s="244"/>
      <c r="RAC6" s="244"/>
      <c r="RAD6" s="244"/>
      <c r="RAE6" s="244"/>
      <c r="RAF6" s="244"/>
      <c r="RAG6" s="244"/>
      <c r="RAH6" s="244"/>
      <c r="RAI6" s="244"/>
      <c r="RAJ6" s="244"/>
      <c r="RAK6" s="244"/>
      <c r="RAL6" s="244"/>
      <c r="RAM6" s="244"/>
      <c r="RAN6" s="244"/>
      <c r="RAO6" s="244"/>
      <c r="RAP6" s="244"/>
      <c r="RAQ6" s="244"/>
      <c r="RAR6" s="244"/>
      <c r="RAS6" s="244"/>
      <c r="RAT6" s="244"/>
      <c r="RAU6" s="244"/>
      <c r="RAV6" s="244"/>
      <c r="RAW6" s="244"/>
      <c r="RAX6" s="244"/>
      <c r="RAY6" s="244"/>
      <c r="RAZ6" s="244"/>
      <c r="RBA6" s="244"/>
      <c r="RBB6" s="244"/>
      <c r="RBC6" s="244"/>
      <c r="RBD6" s="244"/>
      <c r="RBE6" s="244"/>
      <c r="RBF6" s="244"/>
      <c r="RBG6" s="244"/>
      <c r="RBH6" s="244"/>
      <c r="RBI6" s="244"/>
      <c r="RBJ6" s="244"/>
      <c r="RBK6" s="244"/>
      <c r="RBL6" s="244"/>
      <c r="RBM6" s="244"/>
      <c r="RBN6" s="244"/>
      <c r="RBO6" s="244"/>
      <c r="RBP6" s="244"/>
      <c r="RBQ6" s="244"/>
      <c r="RBR6" s="244"/>
      <c r="RBS6" s="244"/>
      <c r="RBT6" s="244"/>
      <c r="RBU6" s="244"/>
      <c r="RBV6" s="244"/>
      <c r="RBW6" s="244"/>
      <c r="RBX6" s="244"/>
      <c r="RBY6" s="244"/>
      <c r="RBZ6" s="244"/>
      <c r="RCA6" s="244"/>
      <c r="RCB6" s="244"/>
      <c r="RCC6" s="244"/>
      <c r="RCD6" s="244"/>
      <c r="RCE6" s="244"/>
      <c r="RCF6" s="244"/>
      <c r="RCG6" s="244"/>
      <c r="RCH6" s="244"/>
      <c r="RCI6" s="244"/>
      <c r="RCJ6" s="244"/>
      <c r="RCK6" s="244"/>
      <c r="RCL6" s="244"/>
      <c r="RCM6" s="244"/>
      <c r="RCN6" s="244"/>
      <c r="RCO6" s="244"/>
      <c r="RCP6" s="244"/>
      <c r="RCQ6" s="244"/>
      <c r="RCR6" s="244"/>
      <c r="RCS6" s="244"/>
      <c r="RCT6" s="244"/>
      <c r="RCU6" s="244"/>
      <c r="RCV6" s="244"/>
      <c r="RCW6" s="244"/>
      <c r="RCX6" s="244"/>
      <c r="RCY6" s="244"/>
      <c r="RCZ6" s="244"/>
      <c r="RDA6" s="244"/>
      <c r="RDB6" s="244"/>
      <c r="RDC6" s="244"/>
      <c r="RDD6" s="244"/>
      <c r="RDE6" s="244"/>
      <c r="RDF6" s="244"/>
      <c r="RDG6" s="244"/>
      <c r="RDH6" s="244"/>
      <c r="RDI6" s="244"/>
      <c r="RDJ6" s="244"/>
      <c r="RDK6" s="244"/>
      <c r="RDL6" s="244"/>
      <c r="RDM6" s="244"/>
      <c r="RDN6" s="244"/>
      <c r="RDO6" s="244"/>
      <c r="RDP6" s="244"/>
      <c r="RDQ6" s="244"/>
      <c r="RDR6" s="244"/>
      <c r="RDS6" s="244"/>
      <c r="RDT6" s="244"/>
      <c r="RDU6" s="244"/>
      <c r="RDV6" s="244"/>
      <c r="RDW6" s="244"/>
      <c r="RDX6" s="244"/>
      <c r="RDY6" s="244"/>
      <c r="RDZ6" s="244"/>
      <c r="REA6" s="244"/>
      <c r="REB6" s="244"/>
      <c r="REC6" s="244"/>
      <c r="RED6" s="244"/>
      <c r="REE6" s="244"/>
      <c r="REF6" s="244"/>
      <c r="REG6" s="244"/>
      <c r="REH6" s="244"/>
      <c r="REI6" s="244"/>
      <c r="REJ6" s="244"/>
      <c r="REK6" s="244"/>
      <c r="REL6" s="244"/>
      <c r="REM6" s="244"/>
      <c r="REN6" s="244"/>
      <c r="REO6" s="244"/>
      <c r="REP6" s="244"/>
      <c r="REQ6" s="244"/>
      <c r="RER6" s="244"/>
      <c r="RES6" s="244"/>
      <c r="RET6" s="244"/>
      <c r="REU6" s="244"/>
      <c r="REV6" s="244"/>
      <c r="REW6" s="244"/>
      <c r="REX6" s="244"/>
      <c r="REY6" s="244"/>
      <c r="REZ6" s="244"/>
      <c r="RFA6" s="244"/>
      <c r="RFB6" s="244"/>
      <c r="RFC6" s="244"/>
      <c r="RFD6" s="244"/>
      <c r="RFE6" s="244"/>
      <c r="RFF6" s="244"/>
      <c r="RFG6" s="244"/>
      <c r="RFH6" s="244"/>
      <c r="RFI6" s="244"/>
      <c r="RFJ6" s="244"/>
      <c r="RFK6" s="244"/>
      <c r="RFL6" s="244"/>
      <c r="RFM6" s="244"/>
      <c r="RFN6" s="244"/>
      <c r="RFO6" s="244"/>
      <c r="RFP6" s="244"/>
      <c r="RFQ6" s="244"/>
      <c r="RFR6" s="244"/>
      <c r="RFS6" s="244"/>
      <c r="RFT6" s="244"/>
      <c r="RFU6" s="244"/>
      <c r="RFV6" s="244"/>
      <c r="RFW6" s="244"/>
      <c r="RFX6" s="244"/>
      <c r="RFY6" s="244"/>
      <c r="RFZ6" s="244"/>
      <c r="RGA6" s="244"/>
      <c r="RGB6" s="244"/>
      <c r="RGC6" s="244"/>
      <c r="RGD6" s="244"/>
      <c r="RGE6" s="244"/>
      <c r="RGF6" s="244"/>
      <c r="RGG6" s="244"/>
      <c r="RGH6" s="244"/>
      <c r="RGI6" s="244"/>
      <c r="RGJ6" s="244"/>
      <c r="RGK6" s="244"/>
      <c r="RGL6" s="244"/>
      <c r="RGM6" s="244"/>
      <c r="RGN6" s="244"/>
      <c r="RGO6" s="244"/>
      <c r="RGP6" s="244"/>
      <c r="RGQ6" s="244"/>
      <c r="RGR6" s="244"/>
      <c r="RGS6" s="244"/>
      <c r="RGT6" s="244"/>
      <c r="RGU6" s="244"/>
      <c r="RGV6" s="244"/>
      <c r="RGW6" s="244"/>
      <c r="RGX6" s="244"/>
      <c r="RGY6" s="244"/>
      <c r="RGZ6" s="244"/>
      <c r="RHA6" s="244"/>
      <c r="RHB6" s="244"/>
      <c r="RHC6" s="244"/>
      <c r="RHD6" s="244"/>
      <c r="RHE6" s="244"/>
      <c r="RHF6" s="244"/>
      <c r="RHG6" s="244"/>
      <c r="RHH6" s="244"/>
      <c r="RHI6" s="244"/>
      <c r="RHJ6" s="244"/>
      <c r="RHK6" s="244"/>
      <c r="RHL6" s="244"/>
      <c r="RHM6" s="244"/>
      <c r="RHN6" s="244"/>
      <c r="RHO6" s="244"/>
      <c r="RHP6" s="244"/>
      <c r="RHQ6" s="244"/>
      <c r="RHR6" s="244"/>
      <c r="RHS6" s="244"/>
      <c r="RHT6" s="244"/>
      <c r="RHU6" s="244"/>
      <c r="RHV6" s="244"/>
      <c r="RHW6" s="244"/>
      <c r="RHX6" s="244"/>
      <c r="RHY6" s="244"/>
      <c r="RHZ6" s="244"/>
      <c r="RIA6" s="244"/>
      <c r="RIB6" s="244"/>
      <c r="RIC6" s="244"/>
      <c r="RID6" s="244"/>
      <c r="RIE6" s="244"/>
      <c r="RIF6" s="244"/>
      <c r="RIG6" s="244"/>
      <c r="RIH6" s="244"/>
      <c r="RII6" s="244"/>
      <c r="RIJ6" s="244"/>
      <c r="RIK6" s="244"/>
      <c r="RIL6" s="244"/>
      <c r="RIM6" s="244"/>
      <c r="RIN6" s="244"/>
      <c r="RIO6" s="244"/>
      <c r="RIP6" s="244"/>
      <c r="RIQ6" s="244"/>
      <c r="RIR6" s="244"/>
      <c r="RIS6" s="244"/>
      <c r="RIT6" s="244"/>
      <c r="RIU6" s="244"/>
      <c r="RIV6" s="244"/>
      <c r="RIW6" s="244"/>
      <c r="RIX6" s="244"/>
      <c r="RIY6" s="244"/>
      <c r="RIZ6" s="244"/>
      <c r="RJA6" s="244"/>
      <c r="RJB6" s="244"/>
      <c r="RJC6" s="244"/>
      <c r="RJD6" s="244"/>
      <c r="RJE6" s="244"/>
      <c r="RJF6" s="244"/>
      <c r="RJG6" s="244"/>
      <c r="RJH6" s="244"/>
      <c r="RJI6" s="244"/>
      <c r="RJJ6" s="244"/>
      <c r="RJK6" s="244"/>
      <c r="RJL6" s="244"/>
      <c r="RJM6" s="244"/>
      <c r="RJN6" s="244"/>
      <c r="RJO6" s="244"/>
      <c r="RJP6" s="244"/>
      <c r="RJQ6" s="244"/>
      <c r="RJR6" s="244"/>
      <c r="RJS6" s="244"/>
      <c r="RJT6" s="244"/>
      <c r="RJU6" s="244"/>
      <c r="RJV6" s="244"/>
      <c r="RJW6" s="244"/>
      <c r="RJX6" s="244"/>
      <c r="RJY6" s="244"/>
      <c r="RJZ6" s="244"/>
      <c r="RKA6" s="244"/>
      <c r="RKB6" s="244"/>
      <c r="RKC6" s="244"/>
      <c r="RKD6" s="244"/>
      <c r="RKE6" s="244"/>
      <c r="RKF6" s="244"/>
      <c r="RKG6" s="244"/>
      <c r="RKH6" s="244"/>
      <c r="RKI6" s="244"/>
      <c r="RKJ6" s="244"/>
      <c r="RKK6" s="244"/>
      <c r="RKL6" s="244"/>
      <c r="RKM6" s="244"/>
      <c r="RKN6" s="244"/>
      <c r="RKO6" s="244"/>
      <c r="RKP6" s="244"/>
      <c r="RKQ6" s="244"/>
      <c r="RKR6" s="244"/>
      <c r="RKS6" s="244"/>
      <c r="RKT6" s="244"/>
      <c r="RKU6" s="244"/>
      <c r="RKV6" s="244"/>
      <c r="RKW6" s="244"/>
      <c r="RKX6" s="244"/>
      <c r="RKY6" s="244"/>
      <c r="RKZ6" s="244"/>
      <c r="RLA6" s="244"/>
      <c r="RLB6" s="244"/>
      <c r="RLC6" s="244"/>
      <c r="RLD6" s="244"/>
      <c r="RLE6" s="244"/>
      <c r="RLF6" s="244"/>
      <c r="RLG6" s="244"/>
      <c r="RLH6" s="244"/>
      <c r="RLI6" s="244"/>
      <c r="RLJ6" s="244"/>
      <c r="RLK6" s="244"/>
      <c r="RLL6" s="244"/>
      <c r="RLM6" s="244"/>
      <c r="RLN6" s="244"/>
      <c r="RLO6" s="244"/>
      <c r="RLP6" s="244"/>
      <c r="RLQ6" s="244"/>
      <c r="RLR6" s="244"/>
      <c r="RLS6" s="244"/>
      <c r="RLT6" s="244"/>
      <c r="RLU6" s="244"/>
      <c r="RLV6" s="244"/>
      <c r="RLW6" s="244"/>
      <c r="RLX6" s="244"/>
      <c r="RLY6" s="244"/>
      <c r="RLZ6" s="244"/>
      <c r="RMA6" s="244"/>
      <c r="RMB6" s="244"/>
      <c r="RMC6" s="244"/>
      <c r="RMD6" s="244"/>
      <c r="RME6" s="244"/>
      <c r="RMF6" s="244"/>
      <c r="RMG6" s="244"/>
      <c r="RMH6" s="244"/>
      <c r="RMI6" s="244"/>
      <c r="RMJ6" s="244"/>
      <c r="RMK6" s="244"/>
      <c r="RML6" s="244"/>
      <c r="RMM6" s="244"/>
      <c r="RMN6" s="244"/>
      <c r="RMO6" s="244"/>
      <c r="RMP6" s="244"/>
      <c r="RMQ6" s="244"/>
      <c r="RMR6" s="244"/>
      <c r="RMS6" s="244"/>
      <c r="RMT6" s="244"/>
      <c r="RMU6" s="244"/>
      <c r="RMV6" s="244"/>
      <c r="RMW6" s="244"/>
      <c r="RMX6" s="244"/>
      <c r="RMY6" s="244"/>
      <c r="RMZ6" s="244"/>
      <c r="RNA6" s="244"/>
      <c r="RNB6" s="244"/>
      <c r="RNC6" s="244"/>
      <c r="RND6" s="244"/>
      <c r="RNE6" s="244"/>
      <c r="RNF6" s="244"/>
      <c r="RNG6" s="244"/>
      <c r="RNH6" s="244"/>
      <c r="RNI6" s="244"/>
      <c r="RNJ6" s="244"/>
      <c r="RNK6" s="244"/>
      <c r="RNL6" s="244"/>
      <c r="RNM6" s="244"/>
      <c r="RNN6" s="244"/>
      <c r="RNO6" s="244"/>
      <c r="RNP6" s="244"/>
      <c r="RNQ6" s="244"/>
      <c r="RNR6" s="244"/>
      <c r="RNS6" s="244"/>
      <c r="RNT6" s="244"/>
      <c r="RNU6" s="244"/>
      <c r="RNV6" s="244"/>
      <c r="RNW6" s="244"/>
      <c r="RNX6" s="244"/>
      <c r="RNY6" s="244"/>
      <c r="RNZ6" s="244"/>
      <c r="ROA6" s="244"/>
      <c r="ROB6" s="244"/>
      <c r="ROC6" s="244"/>
      <c r="ROD6" s="244"/>
      <c r="ROE6" s="244"/>
      <c r="ROF6" s="244"/>
      <c r="ROG6" s="244"/>
      <c r="ROH6" s="244"/>
      <c r="ROI6" s="244"/>
      <c r="ROJ6" s="244"/>
      <c r="ROK6" s="244"/>
      <c r="ROL6" s="244"/>
      <c r="ROM6" s="244"/>
      <c r="RON6" s="244"/>
      <c r="ROO6" s="244"/>
      <c r="ROP6" s="244"/>
      <c r="ROQ6" s="244"/>
      <c r="ROR6" s="244"/>
      <c r="ROS6" s="244"/>
      <c r="ROT6" s="244"/>
      <c r="ROU6" s="244"/>
      <c r="ROV6" s="244"/>
      <c r="ROW6" s="244"/>
      <c r="ROX6" s="244"/>
      <c r="ROY6" s="244"/>
      <c r="ROZ6" s="244"/>
      <c r="RPA6" s="244"/>
      <c r="RPB6" s="244"/>
      <c r="RPC6" s="244"/>
      <c r="RPD6" s="244"/>
      <c r="RPE6" s="244"/>
      <c r="RPF6" s="244"/>
      <c r="RPG6" s="244"/>
      <c r="RPH6" s="244"/>
      <c r="RPI6" s="244"/>
      <c r="RPJ6" s="244"/>
      <c r="RPK6" s="244"/>
      <c r="RPL6" s="244"/>
      <c r="RPM6" s="244"/>
      <c r="RPN6" s="244"/>
      <c r="RPO6" s="244"/>
      <c r="RPP6" s="244"/>
      <c r="RPQ6" s="244"/>
      <c r="RPR6" s="244"/>
      <c r="RPS6" s="244"/>
      <c r="RPT6" s="244"/>
      <c r="RPU6" s="244"/>
      <c r="RPV6" s="244"/>
      <c r="RPW6" s="244"/>
      <c r="RPX6" s="244"/>
      <c r="RPY6" s="244"/>
      <c r="RPZ6" s="244"/>
      <c r="RQA6" s="244"/>
      <c r="RQB6" s="244"/>
      <c r="RQC6" s="244"/>
      <c r="RQD6" s="244"/>
      <c r="RQE6" s="244"/>
      <c r="RQF6" s="244"/>
      <c r="RQG6" s="244"/>
      <c r="RQH6" s="244"/>
      <c r="RQI6" s="244"/>
      <c r="RQJ6" s="244"/>
      <c r="RQK6" s="244"/>
      <c r="RQL6" s="244"/>
      <c r="RQM6" s="244"/>
      <c r="RQN6" s="244"/>
      <c r="RQO6" s="244"/>
      <c r="RQP6" s="244"/>
      <c r="RQQ6" s="244"/>
      <c r="RQR6" s="244"/>
      <c r="RQS6" s="244"/>
      <c r="RQT6" s="244"/>
      <c r="RQU6" s="244"/>
      <c r="RQV6" s="244"/>
      <c r="RQW6" s="244"/>
      <c r="RQX6" s="244"/>
      <c r="RQY6" s="244"/>
      <c r="RQZ6" s="244"/>
      <c r="RRA6" s="244"/>
      <c r="RRB6" s="244"/>
      <c r="RRC6" s="244"/>
      <c r="RRD6" s="244"/>
      <c r="RRE6" s="244"/>
      <c r="RRF6" s="244"/>
      <c r="RRG6" s="244"/>
      <c r="RRH6" s="244"/>
      <c r="RRI6" s="244"/>
      <c r="RRJ6" s="244"/>
      <c r="RRK6" s="244"/>
      <c r="RRL6" s="244"/>
      <c r="RRM6" s="244"/>
      <c r="RRN6" s="244"/>
      <c r="RRO6" s="244"/>
      <c r="RRP6" s="244"/>
      <c r="RRQ6" s="244"/>
      <c r="RRR6" s="244"/>
      <c r="RRS6" s="244"/>
      <c r="RRT6" s="244"/>
      <c r="RRU6" s="244"/>
      <c r="RRV6" s="244"/>
      <c r="RRW6" s="244"/>
      <c r="RRX6" s="244"/>
      <c r="RRY6" s="244"/>
      <c r="RRZ6" s="244"/>
      <c r="RSA6" s="244"/>
      <c r="RSB6" s="244"/>
      <c r="RSC6" s="244"/>
      <c r="RSD6" s="244"/>
      <c r="RSE6" s="244"/>
      <c r="RSF6" s="244"/>
      <c r="RSG6" s="244"/>
      <c r="RSH6" s="244"/>
      <c r="RSI6" s="244"/>
      <c r="RSJ6" s="244"/>
      <c r="RSK6" s="244"/>
      <c r="RSL6" s="244"/>
      <c r="RSM6" s="244"/>
      <c r="RSN6" s="244"/>
      <c r="RSO6" s="244"/>
      <c r="RSP6" s="244"/>
      <c r="RSQ6" s="244"/>
      <c r="RSR6" s="244"/>
      <c r="RSS6" s="244"/>
      <c r="RST6" s="244"/>
      <c r="RSU6" s="244"/>
      <c r="RSV6" s="244"/>
      <c r="RSW6" s="244"/>
      <c r="RSX6" s="244"/>
      <c r="RSY6" s="244"/>
      <c r="RSZ6" s="244"/>
      <c r="RTA6" s="244"/>
      <c r="RTB6" s="244"/>
      <c r="RTC6" s="244"/>
      <c r="RTD6" s="244"/>
      <c r="RTE6" s="244"/>
      <c r="RTF6" s="244"/>
      <c r="RTG6" s="244"/>
      <c r="RTH6" s="244"/>
      <c r="RTI6" s="244"/>
      <c r="RTJ6" s="244"/>
      <c r="RTK6" s="244"/>
      <c r="RTL6" s="244"/>
      <c r="RTM6" s="244"/>
      <c r="RTN6" s="244"/>
      <c r="RTO6" s="244"/>
      <c r="RTP6" s="244"/>
      <c r="RTQ6" s="244"/>
      <c r="RTR6" s="244"/>
      <c r="RTS6" s="244"/>
      <c r="RTT6" s="244"/>
      <c r="RTU6" s="244"/>
      <c r="RTV6" s="244"/>
      <c r="RTW6" s="244"/>
      <c r="RTX6" s="244"/>
      <c r="RTY6" s="244"/>
      <c r="RTZ6" s="244"/>
      <c r="RUA6" s="244"/>
      <c r="RUB6" s="244"/>
      <c r="RUC6" s="244"/>
      <c r="RUD6" s="244"/>
      <c r="RUE6" s="244"/>
      <c r="RUF6" s="244"/>
      <c r="RUG6" s="244"/>
      <c r="RUH6" s="244"/>
      <c r="RUI6" s="244"/>
      <c r="RUJ6" s="244"/>
      <c r="RUK6" s="244"/>
      <c r="RUL6" s="244"/>
      <c r="RUM6" s="244"/>
      <c r="RUN6" s="244"/>
      <c r="RUO6" s="244"/>
      <c r="RUP6" s="244"/>
      <c r="RUQ6" s="244"/>
      <c r="RUR6" s="244"/>
      <c r="RUS6" s="244"/>
      <c r="RUT6" s="244"/>
      <c r="RUU6" s="244"/>
      <c r="RUV6" s="244"/>
      <c r="RUW6" s="244"/>
      <c r="RUX6" s="244"/>
      <c r="RUY6" s="244"/>
      <c r="RUZ6" s="244"/>
      <c r="RVA6" s="244"/>
      <c r="RVB6" s="244"/>
      <c r="RVC6" s="244"/>
      <c r="RVD6" s="244"/>
      <c r="RVE6" s="244"/>
      <c r="RVF6" s="244"/>
      <c r="RVG6" s="244"/>
      <c r="RVH6" s="244"/>
      <c r="RVI6" s="244"/>
      <c r="RVJ6" s="244"/>
      <c r="RVK6" s="244"/>
      <c r="RVL6" s="244"/>
      <c r="RVM6" s="244"/>
      <c r="RVN6" s="244"/>
      <c r="RVO6" s="244"/>
      <c r="RVP6" s="244"/>
      <c r="RVQ6" s="244"/>
      <c r="RVR6" s="244"/>
      <c r="RVS6" s="244"/>
      <c r="RVT6" s="244"/>
      <c r="RVU6" s="244"/>
      <c r="RVV6" s="244"/>
      <c r="RVW6" s="244"/>
      <c r="RVX6" s="244"/>
      <c r="RVY6" s="244"/>
      <c r="RVZ6" s="244"/>
      <c r="RWA6" s="244"/>
      <c r="RWB6" s="244"/>
      <c r="RWC6" s="244"/>
      <c r="RWD6" s="244"/>
      <c r="RWE6" s="244"/>
      <c r="RWF6" s="244"/>
      <c r="RWG6" s="244"/>
      <c r="RWH6" s="244"/>
      <c r="RWI6" s="244"/>
      <c r="RWJ6" s="244"/>
      <c r="RWK6" s="244"/>
      <c r="RWL6" s="244"/>
      <c r="RWM6" s="244"/>
      <c r="RWN6" s="244"/>
      <c r="RWO6" s="244"/>
      <c r="RWP6" s="244"/>
      <c r="RWQ6" s="244"/>
      <c r="RWR6" s="244"/>
      <c r="RWS6" s="244"/>
      <c r="RWT6" s="244"/>
      <c r="RWU6" s="244"/>
      <c r="RWV6" s="244"/>
      <c r="RWW6" s="244"/>
      <c r="RWX6" s="244"/>
      <c r="RWY6" s="244"/>
      <c r="RWZ6" s="244"/>
      <c r="RXA6" s="244"/>
      <c r="RXB6" s="244"/>
      <c r="RXC6" s="244"/>
      <c r="RXD6" s="244"/>
      <c r="RXE6" s="244"/>
      <c r="RXF6" s="244"/>
      <c r="RXG6" s="244"/>
      <c r="RXH6" s="244"/>
      <c r="RXI6" s="244"/>
      <c r="RXJ6" s="244"/>
      <c r="RXK6" s="244"/>
      <c r="RXL6" s="244"/>
      <c r="RXM6" s="244"/>
      <c r="RXN6" s="244"/>
      <c r="RXO6" s="244"/>
      <c r="RXP6" s="244"/>
      <c r="RXQ6" s="244"/>
      <c r="RXR6" s="244"/>
      <c r="RXS6" s="244"/>
      <c r="RXT6" s="244"/>
      <c r="RXU6" s="244"/>
      <c r="RXV6" s="244"/>
      <c r="RXW6" s="244"/>
      <c r="RXX6" s="244"/>
      <c r="RXY6" s="244"/>
      <c r="RXZ6" s="244"/>
      <c r="RYA6" s="244"/>
      <c r="RYB6" s="244"/>
      <c r="RYC6" s="244"/>
      <c r="RYD6" s="244"/>
      <c r="RYE6" s="244"/>
      <c r="RYF6" s="244"/>
      <c r="RYG6" s="244"/>
      <c r="RYH6" s="244"/>
      <c r="RYI6" s="244"/>
      <c r="RYJ6" s="244"/>
      <c r="RYK6" s="244"/>
      <c r="RYL6" s="244"/>
      <c r="RYM6" s="244"/>
      <c r="RYN6" s="244"/>
      <c r="RYO6" s="244"/>
      <c r="RYP6" s="244"/>
      <c r="RYQ6" s="244"/>
      <c r="RYR6" s="244"/>
      <c r="RYS6" s="244"/>
      <c r="RYT6" s="244"/>
      <c r="RYU6" s="244"/>
      <c r="RYV6" s="244"/>
      <c r="RYW6" s="244"/>
      <c r="RYX6" s="244"/>
      <c r="RYY6" s="244"/>
      <c r="RYZ6" s="244"/>
      <c r="RZA6" s="244"/>
      <c r="RZB6" s="244"/>
      <c r="RZC6" s="244"/>
      <c r="RZD6" s="244"/>
      <c r="RZE6" s="244"/>
      <c r="RZF6" s="244"/>
      <c r="RZG6" s="244"/>
      <c r="RZH6" s="244"/>
      <c r="RZI6" s="244"/>
      <c r="RZJ6" s="244"/>
      <c r="RZK6" s="244"/>
      <c r="RZL6" s="244"/>
      <c r="RZM6" s="244"/>
      <c r="RZN6" s="244"/>
      <c r="RZO6" s="244"/>
      <c r="RZP6" s="244"/>
      <c r="RZQ6" s="244"/>
      <c r="RZR6" s="244"/>
      <c r="RZS6" s="244"/>
      <c r="RZT6" s="244"/>
      <c r="RZU6" s="244"/>
      <c r="RZV6" s="244"/>
      <c r="RZW6" s="244"/>
      <c r="RZX6" s="244"/>
      <c r="RZY6" s="244"/>
      <c r="RZZ6" s="244"/>
      <c r="SAA6" s="244"/>
      <c r="SAB6" s="244"/>
      <c r="SAC6" s="244"/>
      <c r="SAD6" s="244"/>
      <c r="SAE6" s="244"/>
      <c r="SAF6" s="244"/>
      <c r="SAG6" s="244"/>
      <c r="SAH6" s="244"/>
      <c r="SAI6" s="244"/>
      <c r="SAJ6" s="244"/>
      <c r="SAK6" s="244"/>
      <c r="SAL6" s="244"/>
      <c r="SAM6" s="244"/>
      <c r="SAN6" s="244"/>
      <c r="SAO6" s="244"/>
      <c r="SAP6" s="244"/>
      <c r="SAQ6" s="244"/>
      <c r="SAR6" s="244"/>
      <c r="SAS6" s="244"/>
      <c r="SAT6" s="244"/>
      <c r="SAU6" s="244"/>
      <c r="SAV6" s="244"/>
      <c r="SAW6" s="244"/>
      <c r="SAX6" s="244"/>
      <c r="SAY6" s="244"/>
      <c r="SAZ6" s="244"/>
      <c r="SBA6" s="244"/>
      <c r="SBB6" s="244"/>
      <c r="SBC6" s="244"/>
      <c r="SBD6" s="244"/>
      <c r="SBE6" s="244"/>
      <c r="SBF6" s="244"/>
      <c r="SBG6" s="244"/>
      <c r="SBH6" s="244"/>
      <c r="SBI6" s="244"/>
      <c r="SBJ6" s="244"/>
      <c r="SBK6" s="244"/>
      <c r="SBL6" s="244"/>
      <c r="SBM6" s="244"/>
      <c r="SBN6" s="244"/>
      <c r="SBO6" s="244"/>
      <c r="SBP6" s="244"/>
      <c r="SBQ6" s="244"/>
      <c r="SBR6" s="244"/>
      <c r="SBS6" s="244"/>
      <c r="SBT6" s="244"/>
      <c r="SBU6" s="244"/>
      <c r="SBV6" s="244"/>
      <c r="SBW6" s="244"/>
      <c r="SBX6" s="244"/>
      <c r="SBY6" s="244"/>
      <c r="SBZ6" s="244"/>
      <c r="SCA6" s="244"/>
      <c r="SCB6" s="244"/>
      <c r="SCC6" s="244"/>
      <c r="SCD6" s="244"/>
      <c r="SCE6" s="244"/>
      <c r="SCF6" s="244"/>
      <c r="SCG6" s="244"/>
      <c r="SCH6" s="244"/>
      <c r="SCI6" s="244"/>
      <c r="SCJ6" s="244"/>
      <c r="SCK6" s="244"/>
      <c r="SCL6" s="244"/>
      <c r="SCM6" s="244"/>
      <c r="SCN6" s="244"/>
      <c r="SCO6" s="244"/>
      <c r="SCP6" s="244"/>
      <c r="SCQ6" s="244"/>
      <c r="SCR6" s="244"/>
      <c r="SCS6" s="244"/>
      <c r="SCT6" s="244"/>
      <c r="SCU6" s="244"/>
      <c r="SCV6" s="244"/>
      <c r="SCW6" s="244"/>
      <c r="SCX6" s="244"/>
      <c r="SCY6" s="244"/>
      <c r="SCZ6" s="244"/>
      <c r="SDA6" s="244"/>
      <c r="SDB6" s="244"/>
      <c r="SDC6" s="244"/>
      <c r="SDD6" s="244"/>
      <c r="SDE6" s="244"/>
      <c r="SDF6" s="244"/>
      <c r="SDG6" s="244"/>
      <c r="SDH6" s="244"/>
      <c r="SDI6" s="244"/>
      <c r="SDJ6" s="244"/>
      <c r="SDK6" s="244"/>
      <c r="SDL6" s="244"/>
      <c r="SDM6" s="244"/>
      <c r="SDN6" s="244"/>
      <c r="SDO6" s="244"/>
      <c r="SDP6" s="244"/>
      <c r="SDQ6" s="244"/>
      <c r="SDR6" s="244"/>
      <c r="SDS6" s="244"/>
      <c r="SDT6" s="244"/>
      <c r="SDU6" s="244"/>
      <c r="SDV6" s="244"/>
      <c r="SDW6" s="244"/>
      <c r="SDX6" s="244"/>
      <c r="SDY6" s="244"/>
      <c r="SDZ6" s="244"/>
      <c r="SEA6" s="244"/>
      <c r="SEB6" s="244"/>
      <c r="SEC6" s="244"/>
      <c r="SED6" s="244"/>
      <c r="SEE6" s="244"/>
      <c r="SEF6" s="244"/>
      <c r="SEG6" s="244"/>
      <c r="SEH6" s="244"/>
      <c r="SEI6" s="244"/>
      <c r="SEJ6" s="244"/>
      <c r="SEK6" s="244"/>
      <c r="SEL6" s="244"/>
      <c r="SEM6" s="244"/>
      <c r="SEN6" s="244"/>
      <c r="SEO6" s="244"/>
      <c r="SEP6" s="244"/>
      <c r="SEQ6" s="244"/>
      <c r="SER6" s="244"/>
      <c r="SES6" s="244"/>
      <c r="SET6" s="244"/>
      <c r="SEU6" s="244"/>
      <c r="SEV6" s="244"/>
      <c r="SEW6" s="244"/>
      <c r="SEX6" s="244"/>
      <c r="SEY6" s="244"/>
      <c r="SEZ6" s="244"/>
      <c r="SFA6" s="244"/>
      <c r="SFB6" s="244"/>
      <c r="SFC6" s="244"/>
      <c r="SFD6" s="244"/>
      <c r="SFE6" s="244"/>
      <c r="SFF6" s="244"/>
      <c r="SFG6" s="244"/>
      <c r="SFH6" s="244"/>
      <c r="SFI6" s="244"/>
      <c r="SFJ6" s="244"/>
      <c r="SFK6" s="244"/>
      <c r="SFL6" s="244"/>
      <c r="SFM6" s="244"/>
      <c r="SFN6" s="244"/>
      <c r="SFO6" s="244"/>
      <c r="SFP6" s="244"/>
      <c r="SFQ6" s="244"/>
      <c r="SFR6" s="244"/>
      <c r="SFS6" s="244"/>
      <c r="SFT6" s="244"/>
      <c r="SFU6" s="244"/>
      <c r="SFV6" s="244"/>
      <c r="SFW6" s="244"/>
      <c r="SFX6" s="244"/>
      <c r="SFY6" s="244"/>
      <c r="SFZ6" s="244"/>
      <c r="SGA6" s="244"/>
      <c r="SGB6" s="244"/>
      <c r="SGC6" s="244"/>
      <c r="SGD6" s="244"/>
      <c r="SGE6" s="244"/>
      <c r="SGF6" s="244"/>
      <c r="SGG6" s="244"/>
      <c r="SGH6" s="244"/>
      <c r="SGI6" s="244"/>
      <c r="SGJ6" s="244"/>
      <c r="SGK6" s="244"/>
      <c r="SGL6" s="244"/>
      <c r="SGM6" s="244"/>
      <c r="SGN6" s="244"/>
      <c r="SGO6" s="244"/>
      <c r="SGP6" s="244"/>
      <c r="SGQ6" s="244"/>
      <c r="SGR6" s="244"/>
      <c r="SGS6" s="244"/>
      <c r="SGT6" s="244"/>
      <c r="SGU6" s="244"/>
      <c r="SGV6" s="244"/>
      <c r="SGW6" s="244"/>
      <c r="SGX6" s="244"/>
      <c r="SGY6" s="244"/>
      <c r="SGZ6" s="244"/>
      <c r="SHA6" s="244"/>
      <c r="SHB6" s="244"/>
      <c r="SHC6" s="244"/>
      <c r="SHD6" s="244"/>
      <c r="SHE6" s="244"/>
      <c r="SHF6" s="244"/>
      <c r="SHG6" s="244"/>
      <c r="SHH6" s="244"/>
      <c r="SHI6" s="244"/>
      <c r="SHJ6" s="244"/>
      <c r="SHK6" s="244"/>
      <c r="SHL6" s="244"/>
      <c r="SHM6" s="244"/>
      <c r="SHN6" s="244"/>
      <c r="SHO6" s="244"/>
      <c r="SHP6" s="244"/>
      <c r="SHQ6" s="244"/>
      <c r="SHR6" s="244"/>
      <c r="SHS6" s="244"/>
      <c r="SHT6" s="244"/>
      <c r="SHU6" s="244"/>
      <c r="SHV6" s="244"/>
      <c r="SHW6" s="244"/>
      <c r="SHX6" s="244"/>
      <c r="SHY6" s="244"/>
      <c r="SHZ6" s="244"/>
      <c r="SIA6" s="244"/>
      <c r="SIB6" s="244"/>
      <c r="SIC6" s="244"/>
      <c r="SID6" s="244"/>
      <c r="SIE6" s="244"/>
      <c r="SIF6" s="244"/>
      <c r="SIG6" s="244"/>
      <c r="SIH6" s="244"/>
      <c r="SII6" s="244"/>
      <c r="SIJ6" s="244"/>
      <c r="SIK6" s="244"/>
      <c r="SIL6" s="244"/>
      <c r="SIM6" s="244"/>
      <c r="SIN6" s="244"/>
      <c r="SIO6" s="244"/>
      <c r="SIP6" s="244"/>
      <c r="SIQ6" s="244"/>
      <c r="SIR6" s="244"/>
      <c r="SIS6" s="244"/>
      <c r="SIT6" s="244"/>
      <c r="SIU6" s="244"/>
      <c r="SIV6" s="244"/>
      <c r="SIW6" s="244"/>
      <c r="SIX6" s="244"/>
      <c r="SIY6" s="244"/>
      <c r="SIZ6" s="244"/>
      <c r="SJA6" s="244"/>
      <c r="SJB6" s="244"/>
      <c r="SJC6" s="244"/>
      <c r="SJD6" s="244"/>
      <c r="SJE6" s="244"/>
      <c r="SJF6" s="244"/>
      <c r="SJG6" s="244"/>
      <c r="SJH6" s="244"/>
      <c r="SJI6" s="244"/>
      <c r="SJJ6" s="244"/>
      <c r="SJK6" s="244"/>
      <c r="SJL6" s="244"/>
      <c r="SJM6" s="244"/>
      <c r="SJN6" s="244"/>
      <c r="SJO6" s="244"/>
      <c r="SJP6" s="244"/>
      <c r="SJQ6" s="244"/>
      <c r="SJR6" s="244"/>
      <c r="SJS6" s="244"/>
      <c r="SJT6" s="244"/>
      <c r="SJU6" s="244"/>
      <c r="SJV6" s="244"/>
      <c r="SJW6" s="244"/>
      <c r="SJX6" s="244"/>
      <c r="SJY6" s="244"/>
      <c r="SJZ6" s="244"/>
      <c r="SKA6" s="244"/>
      <c r="SKB6" s="244"/>
      <c r="SKC6" s="244"/>
      <c r="SKD6" s="244"/>
      <c r="SKE6" s="244"/>
      <c r="SKF6" s="244"/>
      <c r="SKG6" s="244"/>
      <c r="SKH6" s="244"/>
      <c r="SKI6" s="244"/>
      <c r="SKJ6" s="244"/>
      <c r="SKK6" s="244"/>
      <c r="SKL6" s="244"/>
      <c r="SKM6" s="244"/>
      <c r="SKN6" s="244"/>
      <c r="SKO6" s="244"/>
      <c r="SKP6" s="244"/>
      <c r="SKQ6" s="244"/>
      <c r="SKR6" s="244"/>
      <c r="SKS6" s="244"/>
      <c r="SKT6" s="244"/>
      <c r="SKU6" s="244"/>
      <c r="SKV6" s="244"/>
      <c r="SKW6" s="244"/>
      <c r="SKX6" s="244"/>
      <c r="SKY6" s="244"/>
      <c r="SKZ6" s="244"/>
      <c r="SLA6" s="244"/>
      <c r="SLB6" s="244"/>
      <c r="SLC6" s="244"/>
      <c r="SLD6" s="244"/>
      <c r="SLE6" s="244"/>
      <c r="SLF6" s="244"/>
      <c r="SLG6" s="244"/>
      <c r="SLH6" s="244"/>
      <c r="SLI6" s="244"/>
      <c r="SLJ6" s="244"/>
      <c r="SLK6" s="244"/>
      <c r="SLL6" s="244"/>
      <c r="SLM6" s="244"/>
      <c r="SLN6" s="244"/>
      <c r="SLO6" s="244"/>
      <c r="SLP6" s="244"/>
      <c r="SLQ6" s="244"/>
      <c r="SLR6" s="244"/>
      <c r="SLS6" s="244"/>
      <c r="SLT6" s="244"/>
      <c r="SLU6" s="244"/>
      <c r="SLV6" s="244"/>
      <c r="SLW6" s="244"/>
      <c r="SLX6" s="244"/>
      <c r="SLY6" s="244"/>
      <c r="SLZ6" s="244"/>
      <c r="SMA6" s="244"/>
      <c r="SMB6" s="244"/>
      <c r="SMC6" s="244"/>
      <c r="SMD6" s="244"/>
      <c r="SME6" s="244"/>
      <c r="SMF6" s="244"/>
      <c r="SMG6" s="244"/>
      <c r="SMH6" s="244"/>
      <c r="SMI6" s="244"/>
      <c r="SMJ6" s="244"/>
      <c r="SMK6" s="244"/>
      <c r="SML6" s="244"/>
      <c r="SMM6" s="244"/>
      <c r="SMN6" s="244"/>
      <c r="SMO6" s="244"/>
      <c r="SMP6" s="244"/>
      <c r="SMQ6" s="244"/>
      <c r="SMR6" s="244"/>
      <c r="SMS6" s="244"/>
      <c r="SMT6" s="244"/>
      <c r="SMU6" s="244"/>
      <c r="SMV6" s="244"/>
      <c r="SMW6" s="244"/>
      <c r="SMX6" s="244"/>
      <c r="SMY6" s="244"/>
      <c r="SMZ6" s="244"/>
      <c r="SNA6" s="244"/>
      <c r="SNB6" s="244"/>
      <c r="SNC6" s="244"/>
      <c r="SND6" s="244"/>
      <c r="SNE6" s="244"/>
      <c r="SNF6" s="244"/>
      <c r="SNG6" s="244"/>
      <c r="SNH6" s="244"/>
      <c r="SNI6" s="244"/>
      <c r="SNJ6" s="244"/>
      <c r="SNK6" s="244"/>
      <c r="SNL6" s="244"/>
      <c r="SNM6" s="244"/>
      <c r="SNN6" s="244"/>
      <c r="SNO6" s="244"/>
      <c r="SNP6" s="244"/>
      <c r="SNQ6" s="244"/>
      <c r="SNR6" s="244"/>
      <c r="SNS6" s="244"/>
      <c r="SNT6" s="244"/>
      <c r="SNU6" s="244"/>
      <c r="SNV6" s="244"/>
      <c r="SNW6" s="244"/>
      <c r="SNX6" s="244"/>
      <c r="SNY6" s="244"/>
      <c r="SNZ6" s="244"/>
      <c r="SOA6" s="244"/>
      <c r="SOB6" s="244"/>
      <c r="SOC6" s="244"/>
      <c r="SOD6" s="244"/>
      <c r="SOE6" s="244"/>
      <c r="SOF6" s="244"/>
      <c r="SOG6" s="244"/>
      <c r="SOH6" s="244"/>
      <c r="SOI6" s="244"/>
      <c r="SOJ6" s="244"/>
      <c r="SOK6" s="244"/>
      <c r="SOL6" s="244"/>
      <c r="SOM6" s="244"/>
      <c r="SON6" s="244"/>
      <c r="SOO6" s="244"/>
      <c r="SOP6" s="244"/>
      <c r="SOQ6" s="244"/>
      <c r="SOR6" s="244"/>
      <c r="SOS6" s="244"/>
      <c r="SOT6" s="244"/>
      <c r="SOU6" s="244"/>
      <c r="SOV6" s="244"/>
      <c r="SOW6" s="244"/>
      <c r="SOX6" s="244"/>
      <c r="SOY6" s="244"/>
      <c r="SOZ6" s="244"/>
      <c r="SPA6" s="244"/>
      <c r="SPB6" s="244"/>
      <c r="SPC6" s="244"/>
      <c r="SPD6" s="244"/>
      <c r="SPE6" s="244"/>
      <c r="SPF6" s="244"/>
      <c r="SPG6" s="244"/>
      <c r="SPH6" s="244"/>
      <c r="SPI6" s="244"/>
      <c r="SPJ6" s="244"/>
      <c r="SPK6" s="244"/>
      <c r="SPL6" s="244"/>
      <c r="SPM6" s="244"/>
      <c r="SPN6" s="244"/>
      <c r="SPO6" s="244"/>
      <c r="SPP6" s="244"/>
      <c r="SPQ6" s="244"/>
      <c r="SPR6" s="244"/>
      <c r="SPS6" s="244"/>
      <c r="SPT6" s="244"/>
      <c r="SPU6" s="244"/>
      <c r="SPV6" s="244"/>
      <c r="SPW6" s="244"/>
      <c r="SPX6" s="244"/>
      <c r="SPY6" s="244"/>
      <c r="SPZ6" s="244"/>
      <c r="SQA6" s="244"/>
      <c r="SQB6" s="244"/>
      <c r="SQC6" s="244"/>
      <c r="SQD6" s="244"/>
      <c r="SQE6" s="244"/>
      <c r="SQF6" s="244"/>
      <c r="SQG6" s="244"/>
      <c r="SQH6" s="244"/>
      <c r="SQI6" s="244"/>
      <c r="SQJ6" s="244"/>
      <c r="SQK6" s="244"/>
      <c r="SQL6" s="244"/>
      <c r="SQM6" s="244"/>
      <c r="SQN6" s="244"/>
      <c r="SQO6" s="244"/>
      <c r="SQP6" s="244"/>
      <c r="SQQ6" s="244"/>
      <c r="SQR6" s="244"/>
      <c r="SQS6" s="244"/>
      <c r="SQT6" s="244"/>
      <c r="SQU6" s="244"/>
      <c r="SQV6" s="244"/>
      <c r="SQW6" s="244"/>
      <c r="SQX6" s="244"/>
      <c r="SQY6" s="244"/>
      <c r="SQZ6" s="244"/>
      <c r="SRA6" s="244"/>
      <c r="SRB6" s="244"/>
      <c r="SRC6" s="244"/>
      <c r="SRD6" s="244"/>
      <c r="SRE6" s="244"/>
      <c r="SRF6" s="244"/>
      <c r="SRG6" s="244"/>
      <c r="SRH6" s="244"/>
      <c r="SRI6" s="244"/>
      <c r="SRJ6" s="244"/>
      <c r="SRK6" s="244"/>
      <c r="SRL6" s="244"/>
      <c r="SRM6" s="244"/>
      <c r="SRN6" s="244"/>
      <c r="SRO6" s="244"/>
      <c r="SRP6" s="244"/>
      <c r="SRQ6" s="244"/>
      <c r="SRR6" s="244"/>
      <c r="SRS6" s="244"/>
      <c r="SRT6" s="244"/>
      <c r="SRU6" s="244"/>
      <c r="SRV6" s="244"/>
      <c r="SRW6" s="244"/>
      <c r="SRX6" s="244"/>
      <c r="SRY6" s="244"/>
      <c r="SRZ6" s="244"/>
      <c r="SSA6" s="244"/>
      <c r="SSB6" s="244"/>
      <c r="SSC6" s="244"/>
      <c r="SSD6" s="244"/>
      <c r="SSE6" s="244"/>
      <c r="SSF6" s="244"/>
      <c r="SSG6" s="244"/>
      <c r="SSH6" s="244"/>
      <c r="SSI6" s="244"/>
      <c r="SSJ6" s="244"/>
      <c r="SSK6" s="244"/>
      <c r="SSL6" s="244"/>
      <c r="SSM6" s="244"/>
      <c r="SSN6" s="244"/>
      <c r="SSO6" s="244"/>
      <c r="SSP6" s="244"/>
      <c r="SSQ6" s="244"/>
      <c r="SSR6" s="244"/>
      <c r="SSS6" s="244"/>
      <c r="SST6" s="244"/>
      <c r="SSU6" s="244"/>
      <c r="SSV6" s="244"/>
      <c r="SSW6" s="244"/>
      <c r="SSX6" s="244"/>
      <c r="SSY6" s="244"/>
      <c r="SSZ6" s="244"/>
      <c r="STA6" s="244"/>
      <c r="STB6" s="244"/>
      <c r="STC6" s="244"/>
      <c r="STD6" s="244"/>
      <c r="STE6" s="244"/>
      <c r="STF6" s="244"/>
      <c r="STG6" s="244"/>
      <c r="STH6" s="244"/>
      <c r="STI6" s="244"/>
      <c r="STJ6" s="244"/>
      <c r="STK6" s="244"/>
      <c r="STL6" s="244"/>
      <c r="STM6" s="244"/>
      <c r="STN6" s="244"/>
      <c r="STO6" s="244"/>
      <c r="STP6" s="244"/>
      <c r="STQ6" s="244"/>
      <c r="STR6" s="244"/>
      <c r="STS6" s="244"/>
      <c r="STT6" s="244"/>
      <c r="STU6" s="244"/>
      <c r="STV6" s="244"/>
      <c r="STW6" s="244"/>
      <c r="STX6" s="244"/>
      <c r="STY6" s="244"/>
      <c r="STZ6" s="244"/>
      <c r="SUA6" s="244"/>
      <c r="SUB6" s="244"/>
      <c r="SUC6" s="244"/>
      <c r="SUD6" s="244"/>
      <c r="SUE6" s="244"/>
      <c r="SUF6" s="244"/>
      <c r="SUG6" s="244"/>
      <c r="SUH6" s="244"/>
      <c r="SUI6" s="244"/>
      <c r="SUJ6" s="244"/>
      <c r="SUK6" s="244"/>
      <c r="SUL6" s="244"/>
      <c r="SUM6" s="244"/>
      <c r="SUN6" s="244"/>
      <c r="SUO6" s="244"/>
      <c r="SUP6" s="244"/>
      <c r="SUQ6" s="244"/>
      <c r="SUR6" s="244"/>
      <c r="SUS6" s="244"/>
      <c r="SUT6" s="244"/>
      <c r="SUU6" s="244"/>
      <c r="SUV6" s="244"/>
      <c r="SUW6" s="244"/>
      <c r="SUX6" s="244"/>
      <c r="SUY6" s="244"/>
      <c r="SUZ6" s="244"/>
      <c r="SVA6" s="244"/>
      <c r="SVB6" s="244"/>
      <c r="SVC6" s="244"/>
      <c r="SVD6" s="244"/>
      <c r="SVE6" s="244"/>
      <c r="SVF6" s="244"/>
      <c r="SVG6" s="244"/>
      <c r="SVH6" s="244"/>
      <c r="SVI6" s="244"/>
      <c r="SVJ6" s="244"/>
      <c r="SVK6" s="244"/>
      <c r="SVL6" s="244"/>
      <c r="SVM6" s="244"/>
      <c r="SVN6" s="244"/>
      <c r="SVO6" s="244"/>
      <c r="SVP6" s="244"/>
      <c r="SVQ6" s="244"/>
      <c r="SVR6" s="244"/>
      <c r="SVS6" s="244"/>
      <c r="SVT6" s="244"/>
      <c r="SVU6" s="244"/>
      <c r="SVV6" s="244"/>
      <c r="SVW6" s="244"/>
      <c r="SVX6" s="244"/>
      <c r="SVY6" s="244"/>
      <c r="SVZ6" s="244"/>
      <c r="SWA6" s="244"/>
      <c r="SWB6" s="244"/>
      <c r="SWC6" s="244"/>
      <c r="SWD6" s="244"/>
      <c r="SWE6" s="244"/>
      <c r="SWF6" s="244"/>
      <c r="SWG6" s="244"/>
      <c r="SWH6" s="244"/>
      <c r="SWI6" s="244"/>
      <c r="SWJ6" s="244"/>
      <c r="SWK6" s="244"/>
      <c r="SWL6" s="244"/>
      <c r="SWM6" s="244"/>
      <c r="SWN6" s="244"/>
      <c r="SWO6" s="244"/>
      <c r="SWP6" s="244"/>
      <c r="SWQ6" s="244"/>
      <c r="SWR6" s="244"/>
      <c r="SWS6" s="244"/>
      <c r="SWT6" s="244"/>
      <c r="SWU6" s="244"/>
      <c r="SWV6" s="244"/>
      <c r="SWW6" s="244"/>
      <c r="SWX6" s="244"/>
      <c r="SWY6" s="244"/>
      <c r="SWZ6" s="244"/>
      <c r="SXA6" s="244"/>
      <c r="SXB6" s="244"/>
      <c r="SXC6" s="244"/>
      <c r="SXD6" s="244"/>
      <c r="SXE6" s="244"/>
      <c r="SXF6" s="244"/>
      <c r="SXG6" s="244"/>
      <c r="SXH6" s="244"/>
      <c r="SXI6" s="244"/>
      <c r="SXJ6" s="244"/>
      <c r="SXK6" s="244"/>
      <c r="SXL6" s="244"/>
      <c r="SXM6" s="244"/>
      <c r="SXN6" s="244"/>
      <c r="SXO6" s="244"/>
      <c r="SXP6" s="244"/>
      <c r="SXQ6" s="244"/>
      <c r="SXR6" s="244"/>
      <c r="SXS6" s="244"/>
      <c r="SXT6" s="244"/>
      <c r="SXU6" s="244"/>
      <c r="SXV6" s="244"/>
      <c r="SXW6" s="244"/>
      <c r="SXX6" s="244"/>
      <c r="SXY6" s="244"/>
      <c r="SXZ6" s="244"/>
      <c r="SYA6" s="244"/>
      <c r="SYB6" s="244"/>
      <c r="SYC6" s="244"/>
      <c r="SYD6" s="244"/>
      <c r="SYE6" s="244"/>
      <c r="SYF6" s="244"/>
      <c r="SYG6" s="244"/>
      <c r="SYH6" s="244"/>
      <c r="SYI6" s="244"/>
      <c r="SYJ6" s="244"/>
      <c r="SYK6" s="244"/>
      <c r="SYL6" s="244"/>
      <c r="SYM6" s="244"/>
      <c r="SYN6" s="244"/>
      <c r="SYO6" s="244"/>
      <c r="SYP6" s="244"/>
      <c r="SYQ6" s="244"/>
      <c r="SYR6" s="244"/>
      <c r="SYS6" s="244"/>
      <c r="SYT6" s="244"/>
      <c r="SYU6" s="244"/>
      <c r="SYV6" s="244"/>
      <c r="SYW6" s="244"/>
      <c r="SYX6" s="244"/>
      <c r="SYY6" s="244"/>
      <c r="SYZ6" s="244"/>
      <c r="SZA6" s="244"/>
      <c r="SZB6" s="244"/>
      <c r="SZC6" s="244"/>
      <c r="SZD6" s="244"/>
      <c r="SZE6" s="244"/>
      <c r="SZF6" s="244"/>
      <c r="SZG6" s="244"/>
      <c r="SZH6" s="244"/>
      <c r="SZI6" s="244"/>
      <c r="SZJ6" s="244"/>
      <c r="SZK6" s="244"/>
      <c r="SZL6" s="244"/>
      <c r="SZM6" s="244"/>
      <c r="SZN6" s="244"/>
      <c r="SZO6" s="244"/>
      <c r="SZP6" s="244"/>
      <c r="SZQ6" s="244"/>
      <c r="SZR6" s="244"/>
      <c r="SZS6" s="244"/>
      <c r="SZT6" s="244"/>
      <c r="SZU6" s="244"/>
      <c r="SZV6" s="244"/>
      <c r="SZW6" s="244"/>
      <c r="SZX6" s="244"/>
      <c r="SZY6" s="244"/>
      <c r="SZZ6" s="244"/>
      <c r="TAA6" s="244"/>
      <c r="TAB6" s="244"/>
      <c r="TAC6" s="244"/>
      <c r="TAD6" s="244"/>
      <c r="TAE6" s="244"/>
      <c r="TAF6" s="244"/>
      <c r="TAG6" s="244"/>
      <c r="TAH6" s="244"/>
      <c r="TAI6" s="244"/>
      <c r="TAJ6" s="244"/>
      <c r="TAK6" s="244"/>
      <c r="TAL6" s="244"/>
      <c r="TAM6" s="244"/>
      <c r="TAN6" s="244"/>
      <c r="TAO6" s="244"/>
      <c r="TAP6" s="244"/>
      <c r="TAQ6" s="244"/>
      <c r="TAR6" s="244"/>
      <c r="TAS6" s="244"/>
      <c r="TAT6" s="244"/>
      <c r="TAU6" s="244"/>
      <c r="TAV6" s="244"/>
      <c r="TAW6" s="244"/>
      <c r="TAX6" s="244"/>
      <c r="TAY6" s="244"/>
      <c r="TAZ6" s="244"/>
      <c r="TBA6" s="244"/>
      <c r="TBB6" s="244"/>
      <c r="TBC6" s="244"/>
      <c r="TBD6" s="244"/>
      <c r="TBE6" s="244"/>
      <c r="TBF6" s="244"/>
      <c r="TBG6" s="244"/>
      <c r="TBH6" s="244"/>
      <c r="TBI6" s="244"/>
      <c r="TBJ6" s="244"/>
      <c r="TBK6" s="244"/>
      <c r="TBL6" s="244"/>
      <c r="TBM6" s="244"/>
      <c r="TBN6" s="244"/>
      <c r="TBO6" s="244"/>
      <c r="TBP6" s="244"/>
      <c r="TBQ6" s="244"/>
      <c r="TBR6" s="244"/>
      <c r="TBS6" s="244"/>
      <c r="TBT6" s="244"/>
      <c r="TBU6" s="244"/>
      <c r="TBV6" s="244"/>
      <c r="TBW6" s="244"/>
      <c r="TBX6" s="244"/>
      <c r="TBY6" s="244"/>
      <c r="TBZ6" s="244"/>
      <c r="TCA6" s="244"/>
      <c r="TCB6" s="244"/>
      <c r="TCC6" s="244"/>
      <c r="TCD6" s="244"/>
      <c r="TCE6" s="244"/>
      <c r="TCF6" s="244"/>
      <c r="TCG6" s="244"/>
      <c r="TCH6" s="244"/>
      <c r="TCI6" s="244"/>
      <c r="TCJ6" s="244"/>
      <c r="TCK6" s="244"/>
      <c r="TCL6" s="244"/>
      <c r="TCM6" s="244"/>
      <c r="TCN6" s="244"/>
      <c r="TCO6" s="244"/>
      <c r="TCP6" s="244"/>
      <c r="TCQ6" s="244"/>
      <c r="TCR6" s="244"/>
      <c r="TCS6" s="244"/>
      <c r="TCT6" s="244"/>
      <c r="TCU6" s="244"/>
      <c r="TCV6" s="244"/>
      <c r="TCW6" s="244"/>
      <c r="TCX6" s="244"/>
      <c r="TCY6" s="244"/>
      <c r="TCZ6" s="244"/>
      <c r="TDA6" s="244"/>
      <c r="TDB6" s="244"/>
      <c r="TDC6" s="244"/>
      <c r="TDD6" s="244"/>
      <c r="TDE6" s="244"/>
      <c r="TDF6" s="244"/>
      <c r="TDG6" s="244"/>
      <c r="TDH6" s="244"/>
      <c r="TDI6" s="244"/>
      <c r="TDJ6" s="244"/>
      <c r="TDK6" s="244"/>
      <c r="TDL6" s="244"/>
      <c r="TDM6" s="244"/>
      <c r="TDN6" s="244"/>
      <c r="TDO6" s="244"/>
      <c r="TDP6" s="244"/>
      <c r="TDQ6" s="244"/>
      <c r="TDR6" s="244"/>
      <c r="TDS6" s="244"/>
      <c r="TDT6" s="244"/>
      <c r="TDU6" s="244"/>
      <c r="TDV6" s="244"/>
      <c r="TDW6" s="244"/>
      <c r="TDX6" s="244"/>
      <c r="TDY6" s="244"/>
      <c r="TDZ6" s="244"/>
      <c r="TEA6" s="244"/>
      <c r="TEB6" s="244"/>
      <c r="TEC6" s="244"/>
      <c r="TED6" s="244"/>
      <c r="TEE6" s="244"/>
      <c r="TEF6" s="244"/>
      <c r="TEG6" s="244"/>
      <c r="TEH6" s="244"/>
      <c r="TEI6" s="244"/>
      <c r="TEJ6" s="244"/>
      <c r="TEK6" s="244"/>
      <c r="TEL6" s="244"/>
      <c r="TEM6" s="244"/>
      <c r="TEN6" s="244"/>
      <c r="TEO6" s="244"/>
      <c r="TEP6" s="244"/>
      <c r="TEQ6" s="244"/>
      <c r="TER6" s="244"/>
      <c r="TES6" s="244"/>
      <c r="TET6" s="244"/>
      <c r="TEU6" s="244"/>
      <c r="TEV6" s="244"/>
      <c r="TEW6" s="244"/>
      <c r="TEX6" s="244"/>
      <c r="TEY6" s="244"/>
      <c r="TEZ6" s="244"/>
      <c r="TFA6" s="244"/>
      <c r="TFB6" s="244"/>
      <c r="TFC6" s="244"/>
      <c r="TFD6" s="244"/>
      <c r="TFE6" s="244"/>
      <c r="TFF6" s="244"/>
      <c r="TFG6" s="244"/>
      <c r="TFH6" s="244"/>
      <c r="TFI6" s="244"/>
      <c r="TFJ6" s="244"/>
      <c r="TFK6" s="244"/>
      <c r="TFL6" s="244"/>
      <c r="TFM6" s="244"/>
      <c r="TFN6" s="244"/>
      <c r="TFO6" s="244"/>
      <c r="TFP6" s="244"/>
      <c r="TFQ6" s="244"/>
      <c r="TFR6" s="244"/>
      <c r="TFS6" s="244"/>
      <c r="TFT6" s="244"/>
      <c r="TFU6" s="244"/>
      <c r="TFV6" s="244"/>
      <c r="TFW6" s="244"/>
      <c r="TFX6" s="244"/>
      <c r="TFY6" s="244"/>
      <c r="TFZ6" s="244"/>
      <c r="TGA6" s="244"/>
      <c r="TGB6" s="244"/>
      <c r="TGC6" s="244"/>
      <c r="TGD6" s="244"/>
      <c r="TGE6" s="244"/>
      <c r="TGF6" s="244"/>
      <c r="TGG6" s="244"/>
      <c r="TGH6" s="244"/>
      <c r="TGI6" s="244"/>
      <c r="TGJ6" s="244"/>
      <c r="TGK6" s="244"/>
      <c r="TGL6" s="244"/>
      <c r="TGM6" s="244"/>
      <c r="TGN6" s="244"/>
      <c r="TGO6" s="244"/>
      <c r="TGP6" s="244"/>
      <c r="TGQ6" s="244"/>
      <c r="TGR6" s="244"/>
      <c r="TGS6" s="244"/>
      <c r="TGT6" s="244"/>
      <c r="TGU6" s="244"/>
      <c r="TGV6" s="244"/>
      <c r="TGW6" s="244"/>
      <c r="TGX6" s="244"/>
      <c r="TGY6" s="244"/>
      <c r="TGZ6" s="244"/>
      <c r="THA6" s="244"/>
      <c r="THB6" s="244"/>
      <c r="THC6" s="244"/>
      <c r="THD6" s="244"/>
      <c r="THE6" s="244"/>
      <c r="THF6" s="244"/>
      <c r="THG6" s="244"/>
      <c r="THH6" s="244"/>
      <c r="THI6" s="244"/>
      <c r="THJ6" s="244"/>
      <c r="THK6" s="244"/>
      <c r="THL6" s="244"/>
      <c r="THM6" s="244"/>
      <c r="THN6" s="244"/>
      <c r="THO6" s="244"/>
      <c r="THP6" s="244"/>
      <c r="THQ6" s="244"/>
      <c r="THR6" s="244"/>
      <c r="THS6" s="244"/>
      <c r="THT6" s="244"/>
      <c r="THU6" s="244"/>
      <c r="THV6" s="244"/>
      <c r="THW6" s="244"/>
      <c r="THX6" s="244"/>
      <c r="THY6" s="244"/>
      <c r="THZ6" s="244"/>
      <c r="TIA6" s="244"/>
      <c r="TIB6" s="244"/>
      <c r="TIC6" s="244"/>
      <c r="TID6" s="244"/>
      <c r="TIE6" s="244"/>
      <c r="TIF6" s="244"/>
      <c r="TIG6" s="244"/>
      <c r="TIH6" s="244"/>
      <c r="TII6" s="244"/>
      <c r="TIJ6" s="244"/>
      <c r="TIK6" s="244"/>
      <c r="TIL6" s="244"/>
      <c r="TIM6" s="244"/>
      <c r="TIN6" s="244"/>
      <c r="TIO6" s="244"/>
      <c r="TIP6" s="244"/>
      <c r="TIQ6" s="244"/>
      <c r="TIR6" s="244"/>
      <c r="TIS6" s="244"/>
      <c r="TIT6" s="244"/>
      <c r="TIU6" s="244"/>
      <c r="TIV6" s="244"/>
      <c r="TIW6" s="244"/>
      <c r="TIX6" s="244"/>
      <c r="TIY6" s="244"/>
      <c r="TIZ6" s="244"/>
      <c r="TJA6" s="244"/>
      <c r="TJB6" s="244"/>
      <c r="TJC6" s="244"/>
      <c r="TJD6" s="244"/>
      <c r="TJE6" s="244"/>
      <c r="TJF6" s="244"/>
      <c r="TJG6" s="244"/>
      <c r="TJH6" s="244"/>
      <c r="TJI6" s="244"/>
      <c r="TJJ6" s="244"/>
      <c r="TJK6" s="244"/>
      <c r="TJL6" s="244"/>
      <c r="TJM6" s="244"/>
      <c r="TJN6" s="244"/>
      <c r="TJO6" s="244"/>
      <c r="TJP6" s="244"/>
      <c r="TJQ6" s="244"/>
      <c r="TJR6" s="244"/>
      <c r="TJS6" s="244"/>
      <c r="TJT6" s="244"/>
      <c r="TJU6" s="244"/>
      <c r="TJV6" s="244"/>
      <c r="TJW6" s="244"/>
      <c r="TJX6" s="244"/>
      <c r="TJY6" s="244"/>
      <c r="TJZ6" s="244"/>
      <c r="TKA6" s="244"/>
      <c r="TKB6" s="244"/>
      <c r="TKC6" s="244"/>
      <c r="TKD6" s="244"/>
      <c r="TKE6" s="244"/>
      <c r="TKF6" s="244"/>
      <c r="TKG6" s="244"/>
      <c r="TKH6" s="244"/>
      <c r="TKI6" s="244"/>
      <c r="TKJ6" s="244"/>
      <c r="TKK6" s="244"/>
      <c r="TKL6" s="244"/>
      <c r="TKM6" s="244"/>
      <c r="TKN6" s="244"/>
      <c r="TKO6" s="244"/>
      <c r="TKP6" s="244"/>
      <c r="TKQ6" s="244"/>
      <c r="TKR6" s="244"/>
      <c r="TKS6" s="244"/>
      <c r="TKT6" s="244"/>
      <c r="TKU6" s="244"/>
      <c r="TKV6" s="244"/>
      <c r="TKW6" s="244"/>
      <c r="TKX6" s="244"/>
      <c r="TKY6" s="244"/>
      <c r="TKZ6" s="244"/>
      <c r="TLA6" s="244"/>
      <c r="TLB6" s="244"/>
      <c r="TLC6" s="244"/>
      <c r="TLD6" s="244"/>
      <c r="TLE6" s="244"/>
      <c r="TLF6" s="244"/>
      <c r="TLG6" s="244"/>
      <c r="TLH6" s="244"/>
      <c r="TLI6" s="244"/>
      <c r="TLJ6" s="244"/>
      <c r="TLK6" s="244"/>
      <c r="TLL6" s="244"/>
      <c r="TLM6" s="244"/>
      <c r="TLN6" s="244"/>
      <c r="TLO6" s="244"/>
      <c r="TLP6" s="244"/>
      <c r="TLQ6" s="244"/>
      <c r="TLR6" s="244"/>
      <c r="TLS6" s="244"/>
      <c r="TLT6" s="244"/>
      <c r="TLU6" s="244"/>
      <c r="TLV6" s="244"/>
      <c r="TLW6" s="244"/>
      <c r="TLX6" s="244"/>
      <c r="TLY6" s="244"/>
      <c r="TLZ6" s="244"/>
      <c r="TMA6" s="244"/>
      <c r="TMB6" s="244"/>
      <c r="TMC6" s="244"/>
      <c r="TMD6" s="244"/>
      <c r="TME6" s="244"/>
      <c r="TMF6" s="244"/>
      <c r="TMG6" s="244"/>
      <c r="TMH6" s="244"/>
      <c r="TMI6" s="244"/>
      <c r="TMJ6" s="244"/>
      <c r="TMK6" s="244"/>
      <c r="TML6" s="244"/>
      <c r="TMM6" s="244"/>
      <c r="TMN6" s="244"/>
      <c r="TMO6" s="244"/>
      <c r="TMP6" s="244"/>
      <c r="TMQ6" s="244"/>
      <c r="TMR6" s="244"/>
      <c r="TMS6" s="244"/>
      <c r="TMT6" s="244"/>
      <c r="TMU6" s="244"/>
      <c r="TMV6" s="244"/>
      <c r="TMW6" s="244"/>
      <c r="TMX6" s="244"/>
      <c r="TMY6" s="244"/>
      <c r="TMZ6" s="244"/>
      <c r="TNA6" s="244"/>
      <c r="TNB6" s="244"/>
      <c r="TNC6" s="244"/>
      <c r="TND6" s="244"/>
      <c r="TNE6" s="244"/>
      <c r="TNF6" s="244"/>
      <c r="TNG6" s="244"/>
      <c r="TNH6" s="244"/>
      <c r="TNI6" s="244"/>
      <c r="TNJ6" s="244"/>
      <c r="TNK6" s="244"/>
      <c r="TNL6" s="244"/>
      <c r="TNM6" s="244"/>
      <c r="TNN6" s="244"/>
      <c r="TNO6" s="244"/>
      <c r="TNP6" s="244"/>
      <c r="TNQ6" s="244"/>
      <c r="TNR6" s="244"/>
      <c r="TNS6" s="244"/>
      <c r="TNT6" s="244"/>
      <c r="TNU6" s="244"/>
      <c r="TNV6" s="244"/>
      <c r="TNW6" s="244"/>
      <c r="TNX6" s="244"/>
      <c r="TNY6" s="244"/>
      <c r="TNZ6" s="244"/>
      <c r="TOA6" s="244"/>
      <c r="TOB6" s="244"/>
      <c r="TOC6" s="244"/>
      <c r="TOD6" s="244"/>
      <c r="TOE6" s="244"/>
      <c r="TOF6" s="244"/>
      <c r="TOG6" s="244"/>
      <c r="TOH6" s="244"/>
      <c r="TOI6" s="244"/>
      <c r="TOJ6" s="244"/>
      <c r="TOK6" s="244"/>
      <c r="TOL6" s="244"/>
      <c r="TOM6" s="244"/>
      <c r="TON6" s="244"/>
      <c r="TOO6" s="244"/>
      <c r="TOP6" s="244"/>
      <c r="TOQ6" s="244"/>
      <c r="TOR6" s="244"/>
      <c r="TOS6" s="244"/>
      <c r="TOT6" s="244"/>
      <c r="TOU6" s="244"/>
      <c r="TOV6" s="244"/>
      <c r="TOW6" s="244"/>
      <c r="TOX6" s="244"/>
      <c r="TOY6" s="244"/>
      <c r="TOZ6" s="244"/>
      <c r="TPA6" s="244"/>
      <c r="TPB6" s="244"/>
      <c r="TPC6" s="244"/>
      <c r="TPD6" s="244"/>
      <c r="TPE6" s="244"/>
      <c r="TPF6" s="244"/>
      <c r="TPG6" s="244"/>
      <c r="TPH6" s="244"/>
      <c r="TPI6" s="244"/>
      <c r="TPJ6" s="244"/>
      <c r="TPK6" s="244"/>
      <c r="TPL6" s="244"/>
      <c r="TPM6" s="244"/>
      <c r="TPN6" s="244"/>
      <c r="TPO6" s="244"/>
      <c r="TPP6" s="244"/>
      <c r="TPQ6" s="244"/>
      <c r="TPR6" s="244"/>
      <c r="TPS6" s="244"/>
      <c r="TPT6" s="244"/>
      <c r="TPU6" s="244"/>
      <c r="TPV6" s="244"/>
      <c r="TPW6" s="244"/>
      <c r="TPX6" s="244"/>
      <c r="TPY6" s="244"/>
      <c r="TPZ6" s="244"/>
      <c r="TQA6" s="244"/>
      <c r="TQB6" s="244"/>
      <c r="TQC6" s="244"/>
      <c r="TQD6" s="244"/>
      <c r="TQE6" s="244"/>
      <c r="TQF6" s="244"/>
      <c r="TQG6" s="244"/>
      <c r="TQH6" s="244"/>
      <c r="TQI6" s="244"/>
      <c r="TQJ6" s="244"/>
      <c r="TQK6" s="244"/>
      <c r="TQL6" s="244"/>
      <c r="TQM6" s="244"/>
      <c r="TQN6" s="244"/>
      <c r="TQO6" s="244"/>
      <c r="TQP6" s="244"/>
      <c r="TQQ6" s="244"/>
      <c r="TQR6" s="244"/>
      <c r="TQS6" s="244"/>
      <c r="TQT6" s="244"/>
      <c r="TQU6" s="244"/>
      <c r="TQV6" s="244"/>
      <c r="TQW6" s="244"/>
      <c r="TQX6" s="244"/>
      <c r="TQY6" s="244"/>
      <c r="TQZ6" s="244"/>
      <c r="TRA6" s="244"/>
      <c r="TRB6" s="244"/>
      <c r="TRC6" s="244"/>
      <c r="TRD6" s="244"/>
      <c r="TRE6" s="244"/>
      <c r="TRF6" s="244"/>
      <c r="TRG6" s="244"/>
      <c r="TRH6" s="244"/>
      <c r="TRI6" s="244"/>
      <c r="TRJ6" s="244"/>
      <c r="TRK6" s="244"/>
      <c r="TRL6" s="244"/>
      <c r="TRM6" s="244"/>
      <c r="TRN6" s="244"/>
      <c r="TRO6" s="244"/>
      <c r="TRP6" s="244"/>
      <c r="TRQ6" s="244"/>
      <c r="TRR6" s="244"/>
      <c r="TRS6" s="244"/>
      <c r="TRT6" s="244"/>
      <c r="TRU6" s="244"/>
      <c r="TRV6" s="244"/>
      <c r="TRW6" s="244"/>
      <c r="TRX6" s="244"/>
      <c r="TRY6" s="244"/>
      <c r="TRZ6" s="244"/>
      <c r="TSA6" s="244"/>
      <c r="TSB6" s="244"/>
      <c r="TSC6" s="244"/>
      <c r="TSD6" s="244"/>
      <c r="TSE6" s="244"/>
      <c r="TSF6" s="244"/>
      <c r="TSG6" s="244"/>
      <c r="TSH6" s="244"/>
      <c r="TSI6" s="244"/>
      <c r="TSJ6" s="244"/>
      <c r="TSK6" s="244"/>
      <c r="TSL6" s="244"/>
      <c r="TSM6" s="244"/>
      <c r="TSN6" s="244"/>
      <c r="TSO6" s="244"/>
      <c r="TSP6" s="244"/>
      <c r="TSQ6" s="244"/>
      <c r="TSR6" s="244"/>
      <c r="TSS6" s="244"/>
      <c r="TST6" s="244"/>
      <c r="TSU6" s="244"/>
      <c r="TSV6" s="244"/>
      <c r="TSW6" s="244"/>
      <c r="TSX6" s="244"/>
      <c r="TSY6" s="244"/>
      <c r="TSZ6" s="244"/>
      <c r="TTA6" s="244"/>
      <c r="TTB6" s="244"/>
      <c r="TTC6" s="244"/>
      <c r="TTD6" s="244"/>
      <c r="TTE6" s="244"/>
      <c r="TTF6" s="244"/>
      <c r="TTG6" s="244"/>
      <c r="TTH6" s="244"/>
      <c r="TTI6" s="244"/>
      <c r="TTJ6" s="244"/>
      <c r="TTK6" s="244"/>
      <c r="TTL6" s="244"/>
      <c r="TTM6" s="244"/>
      <c r="TTN6" s="244"/>
      <c r="TTO6" s="244"/>
      <c r="TTP6" s="244"/>
      <c r="TTQ6" s="244"/>
      <c r="TTR6" s="244"/>
      <c r="TTS6" s="244"/>
      <c r="TTT6" s="244"/>
      <c r="TTU6" s="244"/>
      <c r="TTV6" s="244"/>
      <c r="TTW6" s="244"/>
      <c r="TTX6" s="244"/>
      <c r="TTY6" s="244"/>
      <c r="TTZ6" s="244"/>
      <c r="TUA6" s="244"/>
      <c r="TUB6" s="244"/>
      <c r="TUC6" s="244"/>
      <c r="TUD6" s="244"/>
      <c r="TUE6" s="244"/>
      <c r="TUF6" s="244"/>
      <c r="TUG6" s="244"/>
      <c r="TUH6" s="244"/>
      <c r="TUI6" s="244"/>
      <c r="TUJ6" s="244"/>
      <c r="TUK6" s="244"/>
      <c r="TUL6" s="244"/>
      <c r="TUM6" s="244"/>
      <c r="TUN6" s="244"/>
      <c r="TUO6" s="244"/>
      <c r="TUP6" s="244"/>
      <c r="TUQ6" s="244"/>
      <c r="TUR6" s="244"/>
      <c r="TUS6" s="244"/>
      <c r="TUT6" s="244"/>
      <c r="TUU6" s="244"/>
      <c r="TUV6" s="244"/>
      <c r="TUW6" s="244"/>
      <c r="TUX6" s="244"/>
      <c r="TUY6" s="244"/>
      <c r="TUZ6" s="244"/>
      <c r="TVA6" s="244"/>
      <c r="TVB6" s="244"/>
      <c r="TVC6" s="244"/>
      <c r="TVD6" s="244"/>
      <c r="TVE6" s="244"/>
      <c r="TVF6" s="244"/>
      <c r="TVG6" s="244"/>
      <c r="TVH6" s="244"/>
      <c r="TVI6" s="244"/>
      <c r="TVJ6" s="244"/>
      <c r="TVK6" s="244"/>
      <c r="TVL6" s="244"/>
      <c r="TVM6" s="244"/>
      <c r="TVN6" s="244"/>
      <c r="TVO6" s="244"/>
      <c r="TVP6" s="244"/>
      <c r="TVQ6" s="244"/>
      <c r="TVR6" s="244"/>
      <c r="TVS6" s="244"/>
      <c r="TVT6" s="244"/>
      <c r="TVU6" s="244"/>
      <c r="TVV6" s="244"/>
      <c r="TVW6" s="244"/>
      <c r="TVX6" s="244"/>
      <c r="TVY6" s="244"/>
      <c r="TVZ6" s="244"/>
      <c r="TWA6" s="244"/>
      <c r="TWB6" s="244"/>
      <c r="TWC6" s="244"/>
      <c r="TWD6" s="244"/>
      <c r="TWE6" s="244"/>
      <c r="TWF6" s="244"/>
      <c r="TWG6" s="244"/>
      <c r="TWH6" s="244"/>
      <c r="TWI6" s="244"/>
      <c r="TWJ6" s="244"/>
      <c r="TWK6" s="244"/>
      <c r="TWL6" s="244"/>
      <c r="TWM6" s="244"/>
      <c r="TWN6" s="244"/>
      <c r="TWO6" s="244"/>
      <c r="TWP6" s="244"/>
      <c r="TWQ6" s="244"/>
      <c r="TWR6" s="244"/>
      <c r="TWS6" s="244"/>
      <c r="TWT6" s="244"/>
      <c r="TWU6" s="244"/>
      <c r="TWV6" s="244"/>
      <c r="TWW6" s="244"/>
      <c r="TWX6" s="244"/>
      <c r="TWY6" s="244"/>
      <c r="TWZ6" s="244"/>
      <c r="TXA6" s="244"/>
      <c r="TXB6" s="244"/>
      <c r="TXC6" s="244"/>
      <c r="TXD6" s="244"/>
      <c r="TXE6" s="244"/>
      <c r="TXF6" s="244"/>
      <c r="TXG6" s="244"/>
      <c r="TXH6" s="244"/>
      <c r="TXI6" s="244"/>
      <c r="TXJ6" s="244"/>
      <c r="TXK6" s="244"/>
      <c r="TXL6" s="244"/>
      <c r="TXM6" s="244"/>
      <c r="TXN6" s="244"/>
      <c r="TXO6" s="244"/>
      <c r="TXP6" s="244"/>
      <c r="TXQ6" s="244"/>
      <c r="TXR6" s="244"/>
      <c r="TXS6" s="244"/>
      <c r="TXT6" s="244"/>
      <c r="TXU6" s="244"/>
      <c r="TXV6" s="244"/>
      <c r="TXW6" s="244"/>
      <c r="TXX6" s="244"/>
      <c r="TXY6" s="244"/>
      <c r="TXZ6" s="244"/>
      <c r="TYA6" s="244"/>
      <c r="TYB6" s="244"/>
      <c r="TYC6" s="244"/>
      <c r="TYD6" s="244"/>
      <c r="TYE6" s="244"/>
      <c r="TYF6" s="244"/>
      <c r="TYG6" s="244"/>
      <c r="TYH6" s="244"/>
      <c r="TYI6" s="244"/>
      <c r="TYJ6" s="244"/>
      <c r="TYK6" s="244"/>
      <c r="TYL6" s="244"/>
      <c r="TYM6" s="244"/>
      <c r="TYN6" s="244"/>
      <c r="TYO6" s="244"/>
      <c r="TYP6" s="244"/>
      <c r="TYQ6" s="244"/>
      <c r="TYR6" s="244"/>
      <c r="TYS6" s="244"/>
      <c r="TYT6" s="244"/>
      <c r="TYU6" s="244"/>
      <c r="TYV6" s="244"/>
      <c r="TYW6" s="244"/>
      <c r="TYX6" s="244"/>
      <c r="TYY6" s="244"/>
      <c r="TYZ6" s="244"/>
      <c r="TZA6" s="244"/>
      <c r="TZB6" s="244"/>
      <c r="TZC6" s="244"/>
      <c r="TZD6" s="244"/>
      <c r="TZE6" s="244"/>
      <c r="TZF6" s="244"/>
      <c r="TZG6" s="244"/>
      <c r="TZH6" s="244"/>
      <c r="TZI6" s="244"/>
      <c r="TZJ6" s="244"/>
      <c r="TZK6" s="244"/>
      <c r="TZL6" s="244"/>
      <c r="TZM6" s="244"/>
      <c r="TZN6" s="244"/>
      <c r="TZO6" s="244"/>
      <c r="TZP6" s="244"/>
      <c r="TZQ6" s="244"/>
      <c r="TZR6" s="244"/>
      <c r="TZS6" s="244"/>
      <c r="TZT6" s="244"/>
      <c r="TZU6" s="244"/>
      <c r="TZV6" s="244"/>
      <c r="TZW6" s="244"/>
      <c r="TZX6" s="244"/>
      <c r="TZY6" s="244"/>
      <c r="TZZ6" s="244"/>
      <c r="UAA6" s="244"/>
      <c r="UAB6" s="244"/>
      <c r="UAC6" s="244"/>
      <c r="UAD6" s="244"/>
      <c r="UAE6" s="244"/>
      <c r="UAF6" s="244"/>
      <c r="UAG6" s="244"/>
      <c r="UAH6" s="244"/>
      <c r="UAI6" s="244"/>
      <c r="UAJ6" s="244"/>
      <c r="UAK6" s="244"/>
      <c r="UAL6" s="244"/>
      <c r="UAM6" s="244"/>
      <c r="UAN6" s="244"/>
      <c r="UAO6" s="244"/>
      <c r="UAP6" s="244"/>
      <c r="UAQ6" s="244"/>
      <c r="UAR6" s="244"/>
      <c r="UAS6" s="244"/>
      <c r="UAT6" s="244"/>
      <c r="UAU6" s="244"/>
      <c r="UAV6" s="244"/>
      <c r="UAW6" s="244"/>
      <c r="UAX6" s="244"/>
      <c r="UAY6" s="244"/>
      <c r="UAZ6" s="244"/>
      <c r="UBA6" s="244"/>
      <c r="UBB6" s="244"/>
      <c r="UBC6" s="244"/>
      <c r="UBD6" s="244"/>
      <c r="UBE6" s="244"/>
      <c r="UBF6" s="244"/>
      <c r="UBG6" s="244"/>
      <c r="UBH6" s="244"/>
      <c r="UBI6" s="244"/>
      <c r="UBJ6" s="244"/>
      <c r="UBK6" s="244"/>
      <c r="UBL6" s="244"/>
      <c r="UBM6" s="244"/>
      <c r="UBN6" s="244"/>
      <c r="UBO6" s="244"/>
      <c r="UBP6" s="244"/>
      <c r="UBQ6" s="244"/>
      <c r="UBR6" s="244"/>
      <c r="UBS6" s="244"/>
      <c r="UBT6" s="244"/>
      <c r="UBU6" s="244"/>
      <c r="UBV6" s="244"/>
      <c r="UBW6" s="244"/>
      <c r="UBX6" s="244"/>
      <c r="UBY6" s="244"/>
      <c r="UBZ6" s="244"/>
      <c r="UCA6" s="244"/>
      <c r="UCB6" s="244"/>
      <c r="UCC6" s="244"/>
      <c r="UCD6" s="244"/>
      <c r="UCE6" s="244"/>
      <c r="UCF6" s="244"/>
      <c r="UCG6" s="244"/>
      <c r="UCH6" s="244"/>
      <c r="UCI6" s="244"/>
      <c r="UCJ6" s="244"/>
      <c r="UCK6" s="244"/>
      <c r="UCL6" s="244"/>
      <c r="UCM6" s="244"/>
      <c r="UCN6" s="244"/>
      <c r="UCO6" s="244"/>
      <c r="UCP6" s="244"/>
      <c r="UCQ6" s="244"/>
      <c r="UCR6" s="244"/>
      <c r="UCS6" s="244"/>
      <c r="UCT6" s="244"/>
      <c r="UCU6" s="244"/>
      <c r="UCV6" s="244"/>
      <c r="UCW6" s="244"/>
      <c r="UCX6" s="244"/>
      <c r="UCY6" s="244"/>
      <c r="UCZ6" s="244"/>
      <c r="UDA6" s="244"/>
      <c r="UDB6" s="244"/>
      <c r="UDC6" s="244"/>
      <c r="UDD6" s="244"/>
      <c r="UDE6" s="244"/>
      <c r="UDF6" s="244"/>
      <c r="UDG6" s="244"/>
      <c r="UDH6" s="244"/>
      <c r="UDI6" s="244"/>
      <c r="UDJ6" s="244"/>
      <c r="UDK6" s="244"/>
      <c r="UDL6" s="244"/>
      <c r="UDM6" s="244"/>
      <c r="UDN6" s="244"/>
      <c r="UDO6" s="244"/>
      <c r="UDP6" s="244"/>
      <c r="UDQ6" s="244"/>
      <c r="UDR6" s="244"/>
      <c r="UDS6" s="244"/>
      <c r="UDT6" s="244"/>
      <c r="UDU6" s="244"/>
      <c r="UDV6" s="244"/>
      <c r="UDW6" s="244"/>
      <c r="UDX6" s="244"/>
      <c r="UDY6" s="244"/>
      <c r="UDZ6" s="244"/>
      <c r="UEA6" s="244"/>
      <c r="UEB6" s="244"/>
      <c r="UEC6" s="244"/>
      <c r="UED6" s="244"/>
      <c r="UEE6" s="244"/>
      <c r="UEF6" s="244"/>
      <c r="UEG6" s="244"/>
      <c r="UEH6" s="244"/>
      <c r="UEI6" s="244"/>
      <c r="UEJ6" s="244"/>
      <c r="UEK6" s="244"/>
      <c r="UEL6" s="244"/>
      <c r="UEM6" s="244"/>
      <c r="UEN6" s="244"/>
      <c r="UEO6" s="244"/>
      <c r="UEP6" s="244"/>
      <c r="UEQ6" s="244"/>
      <c r="UER6" s="244"/>
      <c r="UES6" s="244"/>
      <c r="UET6" s="244"/>
      <c r="UEU6" s="244"/>
      <c r="UEV6" s="244"/>
      <c r="UEW6" s="244"/>
      <c r="UEX6" s="244"/>
      <c r="UEY6" s="244"/>
      <c r="UEZ6" s="244"/>
      <c r="UFA6" s="244"/>
      <c r="UFB6" s="244"/>
      <c r="UFC6" s="244"/>
      <c r="UFD6" s="244"/>
      <c r="UFE6" s="244"/>
      <c r="UFF6" s="244"/>
      <c r="UFG6" s="244"/>
      <c r="UFH6" s="244"/>
      <c r="UFI6" s="244"/>
      <c r="UFJ6" s="244"/>
      <c r="UFK6" s="244"/>
      <c r="UFL6" s="244"/>
      <c r="UFM6" s="244"/>
      <c r="UFN6" s="244"/>
      <c r="UFO6" s="244"/>
      <c r="UFP6" s="244"/>
      <c r="UFQ6" s="244"/>
      <c r="UFR6" s="244"/>
      <c r="UFS6" s="244"/>
      <c r="UFT6" s="244"/>
      <c r="UFU6" s="244"/>
      <c r="UFV6" s="244"/>
      <c r="UFW6" s="244"/>
      <c r="UFX6" s="244"/>
      <c r="UFY6" s="244"/>
      <c r="UFZ6" s="244"/>
      <c r="UGA6" s="244"/>
      <c r="UGB6" s="244"/>
      <c r="UGC6" s="244"/>
      <c r="UGD6" s="244"/>
      <c r="UGE6" s="244"/>
      <c r="UGF6" s="244"/>
      <c r="UGG6" s="244"/>
      <c r="UGH6" s="244"/>
      <c r="UGI6" s="244"/>
      <c r="UGJ6" s="244"/>
      <c r="UGK6" s="244"/>
      <c r="UGL6" s="244"/>
      <c r="UGM6" s="244"/>
      <c r="UGN6" s="244"/>
      <c r="UGO6" s="244"/>
      <c r="UGP6" s="244"/>
      <c r="UGQ6" s="244"/>
      <c r="UGR6" s="244"/>
      <c r="UGS6" s="244"/>
      <c r="UGT6" s="244"/>
      <c r="UGU6" s="244"/>
      <c r="UGV6" s="244"/>
      <c r="UGW6" s="244"/>
      <c r="UGX6" s="244"/>
      <c r="UGY6" s="244"/>
      <c r="UGZ6" s="244"/>
      <c r="UHA6" s="244"/>
      <c r="UHB6" s="244"/>
      <c r="UHC6" s="244"/>
      <c r="UHD6" s="244"/>
      <c r="UHE6" s="244"/>
      <c r="UHF6" s="244"/>
      <c r="UHG6" s="244"/>
      <c r="UHH6" s="244"/>
      <c r="UHI6" s="244"/>
      <c r="UHJ6" s="244"/>
      <c r="UHK6" s="244"/>
      <c r="UHL6" s="244"/>
      <c r="UHM6" s="244"/>
      <c r="UHN6" s="244"/>
      <c r="UHO6" s="244"/>
      <c r="UHP6" s="244"/>
      <c r="UHQ6" s="244"/>
      <c r="UHR6" s="244"/>
      <c r="UHS6" s="244"/>
      <c r="UHT6" s="244"/>
      <c r="UHU6" s="244"/>
      <c r="UHV6" s="244"/>
      <c r="UHW6" s="244"/>
      <c r="UHX6" s="244"/>
      <c r="UHY6" s="244"/>
      <c r="UHZ6" s="244"/>
      <c r="UIA6" s="244"/>
      <c r="UIB6" s="244"/>
      <c r="UIC6" s="244"/>
      <c r="UID6" s="244"/>
      <c r="UIE6" s="244"/>
      <c r="UIF6" s="244"/>
      <c r="UIG6" s="244"/>
      <c r="UIH6" s="244"/>
      <c r="UII6" s="244"/>
      <c r="UIJ6" s="244"/>
      <c r="UIK6" s="244"/>
      <c r="UIL6" s="244"/>
      <c r="UIM6" s="244"/>
      <c r="UIN6" s="244"/>
      <c r="UIO6" s="244"/>
      <c r="UIP6" s="244"/>
      <c r="UIQ6" s="244"/>
      <c r="UIR6" s="244"/>
      <c r="UIS6" s="244"/>
      <c r="UIT6" s="244"/>
      <c r="UIU6" s="244"/>
      <c r="UIV6" s="244"/>
      <c r="UIW6" s="244"/>
      <c r="UIX6" s="244"/>
      <c r="UIY6" s="244"/>
      <c r="UIZ6" s="244"/>
      <c r="UJA6" s="244"/>
      <c r="UJB6" s="244"/>
      <c r="UJC6" s="244"/>
      <c r="UJD6" s="244"/>
      <c r="UJE6" s="244"/>
      <c r="UJF6" s="244"/>
      <c r="UJG6" s="244"/>
      <c r="UJH6" s="244"/>
      <c r="UJI6" s="244"/>
      <c r="UJJ6" s="244"/>
      <c r="UJK6" s="244"/>
      <c r="UJL6" s="244"/>
      <c r="UJM6" s="244"/>
      <c r="UJN6" s="244"/>
      <c r="UJO6" s="244"/>
      <c r="UJP6" s="244"/>
      <c r="UJQ6" s="244"/>
      <c r="UJR6" s="244"/>
      <c r="UJS6" s="244"/>
      <c r="UJT6" s="244"/>
      <c r="UJU6" s="244"/>
      <c r="UJV6" s="244"/>
      <c r="UJW6" s="244"/>
      <c r="UJX6" s="244"/>
      <c r="UJY6" s="244"/>
      <c r="UJZ6" s="244"/>
      <c r="UKA6" s="244"/>
      <c r="UKB6" s="244"/>
      <c r="UKC6" s="244"/>
      <c r="UKD6" s="244"/>
      <c r="UKE6" s="244"/>
      <c r="UKF6" s="244"/>
      <c r="UKG6" s="244"/>
      <c r="UKH6" s="244"/>
      <c r="UKI6" s="244"/>
      <c r="UKJ6" s="244"/>
      <c r="UKK6" s="244"/>
      <c r="UKL6" s="244"/>
      <c r="UKM6" s="244"/>
      <c r="UKN6" s="244"/>
      <c r="UKO6" s="244"/>
      <c r="UKP6" s="244"/>
      <c r="UKQ6" s="244"/>
      <c r="UKR6" s="244"/>
      <c r="UKS6" s="244"/>
      <c r="UKT6" s="244"/>
      <c r="UKU6" s="244"/>
      <c r="UKV6" s="244"/>
      <c r="UKW6" s="244"/>
      <c r="UKX6" s="244"/>
      <c r="UKY6" s="244"/>
      <c r="UKZ6" s="244"/>
      <c r="ULA6" s="244"/>
      <c r="ULB6" s="244"/>
      <c r="ULC6" s="244"/>
      <c r="ULD6" s="244"/>
      <c r="ULE6" s="244"/>
      <c r="ULF6" s="244"/>
      <c r="ULG6" s="244"/>
      <c r="ULH6" s="244"/>
      <c r="ULI6" s="244"/>
      <c r="ULJ6" s="244"/>
      <c r="ULK6" s="244"/>
      <c r="ULL6" s="244"/>
      <c r="ULM6" s="244"/>
      <c r="ULN6" s="244"/>
      <c r="ULO6" s="244"/>
      <c r="ULP6" s="244"/>
      <c r="ULQ6" s="244"/>
      <c r="ULR6" s="244"/>
      <c r="ULS6" s="244"/>
      <c r="ULT6" s="244"/>
      <c r="ULU6" s="244"/>
      <c r="ULV6" s="244"/>
      <c r="ULW6" s="244"/>
      <c r="ULX6" s="244"/>
      <c r="ULY6" s="244"/>
      <c r="ULZ6" s="244"/>
      <c r="UMA6" s="244"/>
      <c r="UMB6" s="244"/>
      <c r="UMC6" s="244"/>
      <c r="UMD6" s="244"/>
      <c r="UME6" s="244"/>
      <c r="UMF6" s="244"/>
      <c r="UMG6" s="244"/>
      <c r="UMH6" s="244"/>
      <c r="UMI6" s="244"/>
      <c r="UMJ6" s="244"/>
      <c r="UMK6" s="244"/>
      <c r="UML6" s="244"/>
      <c r="UMM6" s="244"/>
      <c r="UMN6" s="244"/>
      <c r="UMO6" s="244"/>
      <c r="UMP6" s="244"/>
      <c r="UMQ6" s="244"/>
      <c r="UMR6" s="244"/>
      <c r="UMS6" s="244"/>
      <c r="UMT6" s="244"/>
      <c r="UMU6" s="244"/>
      <c r="UMV6" s="244"/>
      <c r="UMW6" s="244"/>
      <c r="UMX6" s="244"/>
      <c r="UMY6" s="244"/>
      <c r="UMZ6" s="244"/>
      <c r="UNA6" s="244"/>
      <c r="UNB6" s="244"/>
      <c r="UNC6" s="244"/>
      <c r="UND6" s="244"/>
      <c r="UNE6" s="244"/>
      <c r="UNF6" s="244"/>
      <c r="UNG6" s="244"/>
      <c r="UNH6" s="244"/>
      <c r="UNI6" s="244"/>
      <c r="UNJ6" s="244"/>
      <c r="UNK6" s="244"/>
      <c r="UNL6" s="244"/>
      <c r="UNM6" s="244"/>
      <c r="UNN6" s="244"/>
      <c r="UNO6" s="244"/>
      <c r="UNP6" s="244"/>
      <c r="UNQ6" s="244"/>
      <c r="UNR6" s="244"/>
      <c r="UNS6" s="244"/>
      <c r="UNT6" s="244"/>
      <c r="UNU6" s="244"/>
      <c r="UNV6" s="244"/>
      <c r="UNW6" s="244"/>
      <c r="UNX6" s="244"/>
      <c r="UNY6" s="244"/>
      <c r="UNZ6" s="244"/>
      <c r="UOA6" s="244"/>
      <c r="UOB6" s="244"/>
      <c r="UOC6" s="244"/>
      <c r="UOD6" s="244"/>
      <c r="UOE6" s="244"/>
      <c r="UOF6" s="244"/>
      <c r="UOG6" s="244"/>
      <c r="UOH6" s="244"/>
      <c r="UOI6" s="244"/>
      <c r="UOJ6" s="244"/>
      <c r="UOK6" s="244"/>
      <c r="UOL6" s="244"/>
      <c r="UOM6" s="244"/>
      <c r="UON6" s="244"/>
      <c r="UOO6" s="244"/>
      <c r="UOP6" s="244"/>
      <c r="UOQ6" s="244"/>
      <c r="UOR6" s="244"/>
      <c r="UOS6" s="244"/>
      <c r="UOT6" s="244"/>
      <c r="UOU6" s="244"/>
      <c r="UOV6" s="244"/>
      <c r="UOW6" s="244"/>
      <c r="UOX6" s="244"/>
      <c r="UOY6" s="244"/>
      <c r="UOZ6" s="244"/>
      <c r="UPA6" s="244"/>
      <c r="UPB6" s="244"/>
      <c r="UPC6" s="244"/>
      <c r="UPD6" s="244"/>
      <c r="UPE6" s="244"/>
      <c r="UPF6" s="244"/>
      <c r="UPG6" s="244"/>
      <c r="UPH6" s="244"/>
      <c r="UPI6" s="244"/>
      <c r="UPJ6" s="244"/>
      <c r="UPK6" s="244"/>
      <c r="UPL6" s="244"/>
      <c r="UPM6" s="244"/>
      <c r="UPN6" s="244"/>
      <c r="UPO6" s="244"/>
      <c r="UPP6" s="244"/>
      <c r="UPQ6" s="244"/>
      <c r="UPR6" s="244"/>
      <c r="UPS6" s="244"/>
      <c r="UPT6" s="244"/>
      <c r="UPU6" s="244"/>
      <c r="UPV6" s="244"/>
      <c r="UPW6" s="244"/>
      <c r="UPX6" s="244"/>
      <c r="UPY6" s="244"/>
      <c r="UPZ6" s="244"/>
      <c r="UQA6" s="244"/>
      <c r="UQB6" s="244"/>
      <c r="UQC6" s="244"/>
      <c r="UQD6" s="244"/>
      <c r="UQE6" s="244"/>
      <c r="UQF6" s="244"/>
      <c r="UQG6" s="244"/>
      <c r="UQH6" s="244"/>
      <c r="UQI6" s="244"/>
      <c r="UQJ6" s="244"/>
      <c r="UQK6" s="244"/>
      <c r="UQL6" s="244"/>
      <c r="UQM6" s="244"/>
      <c r="UQN6" s="244"/>
      <c r="UQO6" s="244"/>
      <c r="UQP6" s="244"/>
      <c r="UQQ6" s="244"/>
      <c r="UQR6" s="244"/>
      <c r="UQS6" s="244"/>
      <c r="UQT6" s="244"/>
      <c r="UQU6" s="244"/>
      <c r="UQV6" s="244"/>
      <c r="UQW6" s="244"/>
      <c r="UQX6" s="244"/>
      <c r="UQY6" s="244"/>
      <c r="UQZ6" s="244"/>
      <c r="URA6" s="244"/>
      <c r="URB6" s="244"/>
      <c r="URC6" s="244"/>
      <c r="URD6" s="244"/>
      <c r="URE6" s="244"/>
      <c r="URF6" s="244"/>
      <c r="URG6" s="244"/>
      <c r="URH6" s="244"/>
      <c r="URI6" s="244"/>
      <c r="URJ6" s="244"/>
      <c r="URK6" s="244"/>
      <c r="URL6" s="244"/>
      <c r="URM6" s="244"/>
      <c r="URN6" s="244"/>
      <c r="URO6" s="244"/>
      <c r="URP6" s="244"/>
      <c r="URQ6" s="244"/>
      <c r="URR6" s="244"/>
      <c r="URS6" s="244"/>
      <c r="URT6" s="244"/>
      <c r="URU6" s="244"/>
      <c r="URV6" s="244"/>
      <c r="URW6" s="244"/>
      <c r="URX6" s="244"/>
      <c r="URY6" s="244"/>
      <c r="URZ6" s="244"/>
      <c r="USA6" s="244"/>
      <c r="USB6" s="244"/>
      <c r="USC6" s="244"/>
      <c r="USD6" s="244"/>
      <c r="USE6" s="244"/>
      <c r="USF6" s="244"/>
      <c r="USG6" s="244"/>
      <c r="USH6" s="244"/>
      <c r="USI6" s="244"/>
      <c r="USJ6" s="244"/>
      <c r="USK6" s="244"/>
      <c r="USL6" s="244"/>
      <c r="USM6" s="244"/>
      <c r="USN6" s="244"/>
      <c r="USO6" s="244"/>
      <c r="USP6" s="244"/>
      <c r="USQ6" s="244"/>
      <c r="USR6" s="244"/>
      <c r="USS6" s="244"/>
      <c r="UST6" s="244"/>
      <c r="USU6" s="244"/>
      <c r="USV6" s="244"/>
      <c r="USW6" s="244"/>
      <c r="USX6" s="244"/>
      <c r="USY6" s="244"/>
      <c r="USZ6" s="244"/>
      <c r="UTA6" s="244"/>
      <c r="UTB6" s="244"/>
      <c r="UTC6" s="244"/>
      <c r="UTD6" s="244"/>
      <c r="UTE6" s="244"/>
      <c r="UTF6" s="244"/>
      <c r="UTG6" s="244"/>
      <c r="UTH6" s="244"/>
      <c r="UTI6" s="244"/>
      <c r="UTJ6" s="244"/>
      <c r="UTK6" s="244"/>
      <c r="UTL6" s="244"/>
      <c r="UTM6" s="244"/>
      <c r="UTN6" s="244"/>
      <c r="UTO6" s="244"/>
      <c r="UTP6" s="244"/>
      <c r="UTQ6" s="244"/>
      <c r="UTR6" s="244"/>
      <c r="UTS6" s="244"/>
      <c r="UTT6" s="244"/>
      <c r="UTU6" s="244"/>
      <c r="UTV6" s="244"/>
      <c r="UTW6" s="244"/>
      <c r="UTX6" s="244"/>
      <c r="UTY6" s="244"/>
      <c r="UTZ6" s="244"/>
      <c r="UUA6" s="244"/>
      <c r="UUB6" s="244"/>
      <c r="UUC6" s="244"/>
      <c r="UUD6" s="244"/>
      <c r="UUE6" s="244"/>
      <c r="UUF6" s="244"/>
      <c r="UUG6" s="244"/>
      <c r="UUH6" s="244"/>
      <c r="UUI6" s="244"/>
      <c r="UUJ6" s="244"/>
      <c r="UUK6" s="244"/>
      <c r="UUL6" s="244"/>
      <c r="UUM6" s="244"/>
      <c r="UUN6" s="244"/>
      <c r="UUO6" s="244"/>
      <c r="UUP6" s="244"/>
      <c r="UUQ6" s="244"/>
      <c r="UUR6" s="244"/>
      <c r="UUS6" s="244"/>
      <c r="UUT6" s="244"/>
      <c r="UUU6" s="244"/>
      <c r="UUV6" s="244"/>
      <c r="UUW6" s="244"/>
      <c r="UUX6" s="244"/>
      <c r="UUY6" s="244"/>
      <c r="UUZ6" s="244"/>
      <c r="UVA6" s="244"/>
      <c r="UVB6" s="244"/>
      <c r="UVC6" s="244"/>
      <c r="UVD6" s="244"/>
      <c r="UVE6" s="244"/>
      <c r="UVF6" s="244"/>
      <c r="UVG6" s="244"/>
      <c r="UVH6" s="244"/>
      <c r="UVI6" s="244"/>
      <c r="UVJ6" s="244"/>
      <c r="UVK6" s="244"/>
      <c r="UVL6" s="244"/>
      <c r="UVM6" s="244"/>
      <c r="UVN6" s="244"/>
      <c r="UVO6" s="244"/>
      <c r="UVP6" s="244"/>
      <c r="UVQ6" s="244"/>
      <c r="UVR6" s="244"/>
      <c r="UVS6" s="244"/>
      <c r="UVT6" s="244"/>
      <c r="UVU6" s="244"/>
      <c r="UVV6" s="244"/>
      <c r="UVW6" s="244"/>
      <c r="UVX6" s="244"/>
      <c r="UVY6" s="244"/>
      <c r="UVZ6" s="244"/>
      <c r="UWA6" s="244"/>
      <c r="UWB6" s="244"/>
      <c r="UWC6" s="244"/>
      <c r="UWD6" s="244"/>
      <c r="UWE6" s="244"/>
      <c r="UWF6" s="244"/>
      <c r="UWG6" s="244"/>
      <c r="UWH6" s="244"/>
      <c r="UWI6" s="244"/>
      <c r="UWJ6" s="244"/>
      <c r="UWK6" s="244"/>
      <c r="UWL6" s="244"/>
      <c r="UWM6" s="244"/>
      <c r="UWN6" s="244"/>
      <c r="UWO6" s="244"/>
      <c r="UWP6" s="244"/>
      <c r="UWQ6" s="244"/>
      <c r="UWR6" s="244"/>
      <c r="UWS6" s="244"/>
      <c r="UWT6" s="244"/>
      <c r="UWU6" s="244"/>
      <c r="UWV6" s="244"/>
      <c r="UWW6" s="244"/>
      <c r="UWX6" s="244"/>
      <c r="UWY6" s="244"/>
      <c r="UWZ6" s="244"/>
      <c r="UXA6" s="244"/>
      <c r="UXB6" s="244"/>
      <c r="UXC6" s="244"/>
      <c r="UXD6" s="244"/>
      <c r="UXE6" s="244"/>
      <c r="UXF6" s="244"/>
      <c r="UXG6" s="244"/>
      <c r="UXH6" s="244"/>
      <c r="UXI6" s="244"/>
      <c r="UXJ6" s="244"/>
      <c r="UXK6" s="244"/>
      <c r="UXL6" s="244"/>
      <c r="UXM6" s="244"/>
      <c r="UXN6" s="244"/>
      <c r="UXO6" s="244"/>
      <c r="UXP6" s="244"/>
      <c r="UXQ6" s="244"/>
      <c r="UXR6" s="244"/>
      <c r="UXS6" s="244"/>
      <c r="UXT6" s="244"/>
      <c r="UXU6" s="244"/>
      <c r="UXV6" s="244"/>
      <c r="UXW6" s="244"/>
      <c r="UXX6" s="244"/>
      <c r="UXY6" s="244"/>
      <c r="UXZ6" s="244"/>
      <c r="UYA6" s="244"/>
      <c r="UYB6" s="244"/>
      <c r="UYC6" s="244"/>
      <c r="UYD6" s="244"/>
      <c r="UYE6" s="244"/>
      <c r="UYF6" s="244"/>
      <c r="UYG6" s="244"/>
      <c r="UYH6" s="244"/>
      <c r="UYI6" s="244"/>
      <c r="UYJ6" s="244"/>
      <c r="UYK6" s="244"/>
      <c r="UYL6" s="244"/>
      <c r="UYM6" s="244"/>
      <c r="UYN6" s="244"/>
      <c r="UYO6" s="244"/>
      <c r="UYP6" s="244"/>
      <c r="UYQ6" s="244"/>
      <c r="UYR6" s="244"/>
      <c r="UYS6" s="244"/>
      <c r="UYT6" s="244"/>
      <c r="UYU6" s="244"/>
      <c r="UYV6" s="244"/>
      <c r="UYW6" s="244"/>
      <c r="UYX6" s="244"/>
      <c r="UYY6" s="244"/>
      <c r="UYZ6" s="244"/>
      <c r="UZA6" s="244"/>
      <c r="UZB6" s="244"/>
      <c r="UZC6" s="244"/>
      <c r="UZD6" s="244"/>
      <c r="UZE6" s="244"/>
      <c r="UZF6" s="244"/>
      <c r="UZG6" s="244"/>
      <c r="UZH6" s="244"/>
      <c r="UZI6" s="244"/>
      <c r="UZJ6" s="244"/>
      <c r="UZK6" s="244"/>
      <c r="UZL6" s="244"/>
      <c r="UZM6" s="244"/>
      <c r="UZN6" s="244"/>
      <c r="UZO6" s="244"/>
      <c r="UZP6" s="244"/>
      <c r="UZQ6" s="244"/>
      <c r="UZR6" s="244"/>
      <c r="UZS6" s="244"/>
      <c r="UZT6" s="244"/>
      <c r="UZU6" s="244"/>
      <c r="UZV6" s="244"/>
      <c r="UZW6" s="244"/>
      <c r="UZX6" s="244"/>
      <c r="UZY6" s="244"/>
      <c r="UZZ6" s="244"/>
      <c r="VAA6" s="244"/>
      <c r="VAB6" s="244"/>
      <c r="VAC6" s="244"/>
      <c r="VAD6" s="244"/>
      <c r="VAE6" s="244"/>
      <c r="VAF6" s="244"/>
      <c r="VAG6" s="244"/>
      <c r="VAH6" s="244"/>
      <c r="VAI6" s="244"/>
      <c r="VAJ6" s="244"/>
      <c r="VAK6" s="244"/>
      <c r="VAL6" s="244"/>
      <c r="VAM6" s="244"/>
      <c r="VAN6" s="244"/>
      <c r="VAO6" s="244"/>
      <c r="VAP6" s="244"/>
      <c r="VAQ6" s="244"/>
      <c r="VAR6" s="244"/>
      <c r="VAS6" s="244"/>
      <c r="VAT6" s="244"/>
      <c r="VAU6" s="244"/>
      <c r="VAV6" s="244"/>
      <c r="VAW6" s="244"/>
      <c r="VAX6" s="244"/>
      <c r="VAY6" s="244"/>
      <c r="VAZ6" s="244"/>
      <c r="VBA6" s="244"/>
      <c r="VBB6" s="244"/>
      <c r="VBC6" s="244"/>
      <c r="VBD6" s="244"/>
      <c r="VBE6" s="244"/>
      <c r="VBF6" s="244"/>
      <c r="VBG6" s="244"/>
      <c r="VBH6" s="244"/>
      <c r="VBI6" s="244"/>
      <c r="VBJ6" s="244"/>
      <c r="VBK6" s="244"/>
      <c r="VBL6" s="244"/>
      <c r="VBM6" s="244"/>
      <c r="VBN6" s="244"/>
      <c r="VBO6" s="244"/>
      <c r="VBP6" s="244"/>
      <c r="VBQ6" s="244"/>
      <c r="VBR6" s="244"/>
      <c r="VBS6" s="244"/>
      <c r="VBT6" s="244"/>
      <c r="VBU6" s="244"/>
      <c r="VBV6" s="244"/>
      <c r="VBW6" s="244"/>
      <c r="VBX6" s="244"/>
      <c r="VBY6" s="244"/>
      <c r="VBZ6" s="244"/>
      <c r="VCA6" s="244"/>
      <c r="VCB6" s="244"/>
      <c r="VCC6" s="244"/>
      <c r="VCD6" s="244"/>
      <c r="VCE6" s="244"/>
      <c r="VCF6" s="244"/>
      <c r="VCG6" s="244"/>
      <c r="VCH6" s="244"/>
      <c r="VCI6" s="244"/>
      <c r="VCJ6" s="244"/>
      <c r="VCK6" s="244"/>
      <c r="VCL6" s="244"/>
      <c r="VCM6" s="244"/>
      <c r="VCN6" s="244"/>
      <c r="VCO6" s="244"/>
      <c r="VCP6" s="244"/>
      <c r="VCQ6" s="244"/>
      <c r="VCR6" s="244"/>
      <c r="VCS6" s="244"/>
      <c r="VCT6" s="244"/>
      <c r="VCU6" s="244"/>
      <c r="VCV6" s="244"/>
      <c r="VCW6" s="244"/>
      <c r="VCX6" s="244"/>
      <c r="VCY6" s="244"/>
      <c r="VCZ6" s="244"/>
      <c r="VDA6" s="244"/>
      <c r="VDB6" s="244"/>
      <c r="VDC6" s="244"/>
      <c r="VDD6" s="244"/>
      <c r="VDE6" s="244"/>
      <c r="VDF6" s="244"/>
      <c r="VDG6" s="244"/>
      <c r="VDH6" s="244"/>
      <c r="VDI6" s="244"/>
      <c r="VDJ6" s="244"/>
      <c r="VDK6" s="244"/>
      <c r="VDL6" s="244"/>
      <c r="VDM6" s="244"/>
      <c r="VDN6" s="244"/>
      <c r="VDO6" s="244"/>
      <c r="VDP6" s="244"/>
      <c r="VDQ6" s="244"/>
      <c r="VDR6" s="244"/>
      <c r="VDS6" s="244"/>
      <c r="VDT6" s="244"/>
      <c r="VDU6" s="244"/>
      <c r="VDV6" s="244"/>
      <c r="VDW6" s="244"/>
      <c r="VDX6" s="244"/>
      <c r="VDY6" s="244"/>
      <c r="VDZ6" s="244"/>
      <c r="VEA6" s="244"/>
      <c r="VEB6" s="244"/>
      <c r="VEC6" s="244"/>
      <c r="VED6" s="244"/>
      <c r="VEE6" s="244"/>
      <c r="VEF6" s="244"/>
      <c r="VEG6" s="244"/>
      <c r="VEH6" s="244"/>
      <c r="VEI6" s="244"/>
      <c r="VEJ6" s="244"/>
      <c r="VEK6" s="244"/>
      <c r="VEL6" s="244"/>
      <c r="VEM6" s="244"/>
      <c r="VEN6" s="244"/>
      <c r="VEO6" s="244"/>
      <c r="VEP6" s="244"/>
      <c r="VEQ6" s="244"/>
      <c r="VER6" s="244"/>
      <c r="VES6" s="244"/>
      <c r="VET6" s="244"/>
      <c r="VEU6" s="244"/>
      <c r="VEV6" s="244"/>
      <c r="VEW6" s="244"/>
      <c r="VEX6" s="244"/>
      <c r="VEY6" s="244"/>
      <c r="VEZ6" s="244"/>
      <c r="VFA6" s="244"/>
      <c r="VFB6" s="244"/>
      <c r="VFC6" s="244"/>
      <c r="VFD6" s="244"/>
      <c r="VFE6" s="244"/>
      <c r="VFF6" s="244"/>
      <c r="VFG6" s="244"/>
      <c r="VFH6" s="244"/>
      <c r="VFI6" s="244"/>
      <c r="VFJ6" s="244"/>
      <c r="VFK6" s="244"/>
      <c r="VFL6" s="244"/>
      <c r="VFM6" s="244"/>
      <c r="VFN6" s="244"/>
      <c r="VFO6" s="244"/>
      <c r="VFP6" s="244"/>
      <c r="VFQ6" s="244"/>
      <c r="VFR6" s="244"/>
      <c r="VFS6" s="244"/>
      <c r="VFT6" s="244"/>
      <c r="VFU6" s="244"/>
      <c r="VFV6" s="244"/>
      <c r="VFW6" s="244"/>
      <c r="VFX6" s="244"/>
      <c r="VFY6" s="244"/>
      <c r="VFZ6" s="244"/>
      <c r="VGA6" s="244"/>
      <c r="VGB6" s="244"/>
      <c r="VGC6" s="244"/>
      <c r="VGD6" s="244"/>
      <c r="VGE6" s="244"/>
      <c r="VGF6" s="244"/>
      <c r="VGG6" s="244"/>
      <c r="VGH6" s="244"/>
      <c r="VGI6" s="244"/>
      <c r="VGJ6" s="244"/>
      <c r="VGK6" s="244"/>
      <c r="VGL6" s="244"/>
      <c r="VGM6" s="244"/>
      <c r="VGN6" s="244"/>
      <c r="VGO6" s="244"/>
      <c r="VGP6" s="244"/>
      <c r="VGQ6" s="244"/>
      <c r="VGR6" s="244"/>
      <c r="VGS6" s="244"/>
      <c r="VGT6" s="244"/>
      <c r="VGU6" s="244"/>
      <c r="VGV6" s="244"/>
      <c r="VGW6" s="244"/>
      <c r="VGX6" s="244"/>
      <c r="VGY6" s="244"/>
      <c r="VGZ6" s="244"/>
      <c r="VHA6" s="244"/>
      <c r="VHB6" s="244"/>
      <c r="VHC6" s="244"/>
      <c r="VHD6" s="244"/>
      <c r="VHE6" s="244"/>
      <c r="VHF6" s="244"/>
      <c r="VHG6" s="244"/>
      <c r="VHH6" s="244"/>
      <c r="VHI6" s="244"/>
      <c r="VHJ6" s="244"/>
      <c r="VHK6" s="244"/>
      <c r="VHL6" s="244"/>
      <c r="VHM6" s="244"/>
      <c r="VHN6" s="244"/>
      <c r="VHO6" s="244"/>
      <c r="VHP6" s="244"/>
      <c r="VHQ6" s="244"/>
      <c r="VHR6" s="244"/>
      <c r="VHS6" s="244"/>
      <c r="VHT6" s="244"/>
      <c r="VHU6" s="244"/>
      <c r="VHV6" s="244"/>
      <c r="VHW6" s="244"/>
      <c r="VHX6" s="244"/>
      <c r="VHY6" s="244"/>
      <c r="VHZ6" s="244"/>
      <c r="VIA6" s="244"/>
      <c r="VIB6" s="244"/>
      <c r="VIC6" s="244"/>
      <c r="VID6" s="244"/>
      <c r="VIE6" s="244"/>
      <c r="VIF6" s="244"/>
      <c r="VIG6" s="244"/>
      <c r="VIH6" s="244"/>
      <c r="VII6" s="244"/>
      <c r="VIJ6" s="244"/>
      <c r="VIK6" s="244"/>
      <c r="VIL6" s="244"/>
      <c r="VIM6" s="244"/>
      <c r="VIN6" s="244"/>
      <c r="VIO6" s="244"/>
      <c r="VIP6" s="244"/>
      <c r="VIQ6" s="244"/>
      <c r="VIR6" s="244"/>
      <c r="VIS6" s="244"/>
      <c r="VIT6" s="244"/>
      <c r="VIU6" s="244"/>
      <c r="VIV6" s="244"/>
      <c r="VIW6" s="244"/>
      <c r="VIX6" s="244"/>
      <c r="VIY6" s="244"/>
      <c r="VIZ6" s="244"/>
      <c r="VJA6" s="244"/>
      <c r="VJB6" s="244"/>
      <c r="VJC6" s="244"/>
      <c r="VJD6" s="244"/>
      <c r="VJE6" s="244"/>
      <c r="VJF6" s="244"/>
      <c r="VJG6" s="244"/>
      <c r="VJH6" s="244"/>
      <c r="VJI6" s="244"/>
      <c r="VJJ6" s="244"/>
      <c r="VJK6" s="244"/>
      <c r="VJL6" s="244"/>
      <c r="VJM6" s="244"/>
      <c r="VJN6" s="244"/>
      <c r="VJO6" s="244"/>
      <c r="VJP6" s="244"/>
      <c r="VJQ6" s="244"/>
      <c r="VJR6" s="244"/>
      <c r="VJS6" s="244"/>
      <c r="VJT6" s="244"/>
      <c r="VJU6" s="244"/>
      <c r="VJV6" s="244"/>
      <c r="VJW6" s="244"/>
      <c r="VJX6" s="244"/>
      <c r="VJY6" s="244"/>
      <c r="VJZ6" s="244"/>
      <c r="VKA6" s="244"/>
      <c r="VKB6" s="244"/>
      <c r="VKC6" s="244"/>
      <c r="VKD6" s="244"/>
      <c r="VKE6" s="244"/>
      <c r="VKF6" s="244"/>
      <c r="VKG6" s="244"/>
      <c r="VKH6" s="244"/>
      <c r="VKI6" s="244"/>
      <c r="VKJ6" s="244"/>
      <c r="VKK6" s="244"/>
      <c r="VKL6" s="244"/>
      <c r="VKM6" s="244"/>
      <c r="VKN6" s="244"/>
      <c r="VKO6" s="244"/>
      <c r="VKP6" s="244"/>
      <c r="VKQ6" s="244"/>
      <c r="VKR6" s="244"/>
      <c r="VKS6" s="244"/>
      <c r="VKT6" s="244"/>
      <c r="VKU6" s="244"/>
      <c r="VKV6" s="244"/>
      <c r="VKW6" s="244"/>
      <c r="VKX6" s="244"/>
      <c r="VKY6" s="244"/>
      <c r="VKZ6" s="244"/>
      <c r="VLA6" s="244"/>
      <c r="VLB6" s="244"/>
      <c r="VLC6" s="244"/>
      <c r="VLD6" s="244"/>
      <c r="VLE6" s="244"/>
      <c r="VLF6" s="244"/>
      <c r="VLG6" s="244"/>
      <c r="VLH6" s="244"/>
      <c r="VLI6" s="244"/>
      <c r="VLJ6" s="244"/>
      <c r="VLK6" s="244"/>
      <c r="VLL6" s="244"/>
      <c r="VLM6" s="244"/>
      <c r="VLN6" s="244"/>
      <c r="VLO6" s="244"/>
      <c r="VLP6" s="244"/>
      <c r="VLQ6" s="244"/>
      <c r="VLR6" s="244"/>
      <c r="VLS6" s="244"/>
      <c r="VLT6" s="244"/>
      <c r="VLU6" s="244"/>
      <c r="VLV6" s="244"/>
      <c r="VLW6" s="244"/>
      <c r="VLX6" s="244"/>
      <c r="VLY6" s="244"/>
      <c r="VLZ6" s="244"/>
      <c r="VMA6" s="244"/>
      <c r="VMB6" s="244"/>
      <c r="VMC6" s="244"/>
      <c r="VMD6" s="244"/>
      <c r="VME6" s="244"/>
      <c r="VMF6" s="244"/>
      <c r="VMG6" s="244"/>
      <c r="VMH6" s="244"/>
      <c r="VMI6" s="244"/>
      <c r="VMJ6" s="244"/>
      <c r="VMK6" s="244"/>
      <c r="VML6" s="244"/>
      <c r="VMM6" s="244"/>
      <c r="VMN6" s="244"/>
      <c r="VMO6" s="244"/>
      <c r="VMP6" s="244"/>
      <c r="VMQ6" s="244"/>
      <c r="VMR6" s="244"/>
      <c r="VMS6" s="244"/>
      <c r="VMT6" s="244"/>
      <c r="VMU6" s="244"/>
      <c r="VMV6" s="244"/>
      <c r="VMW6" s="244"/>
      <c r="VMX6" s="244"/>
      <c r="VMY6" s="244"/>
      <c r="VMZ6" s="244"/>
      <c r="VNA6" s="244"/>
      <c r="VNB6" s="244"/>
      <c r="VNC6" s="244"/>
      <c r="VND6" s="244"/>
      <c r="VNE6" s="244"/>
      <c r="VNF6" s="244"/>
      <c r="VNG6" s="244"/>
      <c r="VNH6" s="244"/>
      <c r="VNI6" s="244"/>
      <c r="VNJ6" s="244"/>
      <c r="VNK6" s="244"/>
      <c r="VNL6" s="244"/>
      <c r="VNM6" s="244"/>
      <c r="VNN6" s="244"/>
      <c r="VNO6" s="244"/>
      <c r="VNP6" s="244"/>
      <c r="VNQ6" s="244"/>
      <c r="VNR6" s="244"/>
      <c r="VNS6" s="244"/>
      <c r="VNT6" s="244"/>
      <c r="VNU6" s="244"/>
      <c r="VNV6" s="244"/>
      <c r="VNW6" s="244"/>
      <c r="VNX6" s="244"/>
      <c r="VNY6" s="244"/>
      <c r="VNZ6" s="244"/>
      <c r="VOA6" s="244"/>
      <c r="VOB6" s="244"/>
      <c r="VOC6" s="244"/>
      <c r="VOD6" s="244"/>
      <c r="VOE6" s="244"/>
      <c r="VOF6" s="244"/>
      <c r="VOG6" s="244"/>
      <c r="VOH6" s="244"/>
      <c r="VOI6" s="244"/>
      <c r="VOJ6" s="244"/>
      <c r="VOK6" s="244"/>
      <c r="VOL6" s="244"/>
      <c r="VOM6" s="244"/>
      <c r="VON6" s="244"/>
      <c r="VOO6" s="244"/>
      <c r="VOP6" s="244"/>
      <c r="VOQ6" s="244"/>
      <c r="VOR6" s="244"/>
      <c r="VOS6" s="244"/>
      <c r="VOT6" s="244"/>
      <c r="VOU6" s="244"/>
      <c r="VOV6" s="244"/>
      <c r="VOW6" s="244"/>
      <c r="VOX6" s="244"/>
      <c r="VOY6" s="244"/>
      <c r="VOZ6" s="244"/>
      <c r="VPA6" s="244"/>
      <c r="VPB6" s="244"/>
      <c r="VPC6" s="244"/>
      <c r="VPD6" s="244"/>
      <c r="VPE6" s="244"/>
      <c r="VPF6" s="244"/>
      <c r="VPG6" s="244"/>
      <c r="VPH6" s="244"/>
      <c r="VPI6" s="244"/>
      <c r="VPJ6" s="244"/>
      <c r="VPK6" s="244"/>
      <c r="VPL6" s="244"/>
      <c r="VPM6" s="244"/>
      <c r="VPN6" s="244"/>
      <c r="VPO6" s="244"/>
      <c r="VPP6" s="244"/>
      <c r="VPQ6" s="244"/>
      <c r="VPR6" s="244"/>
      <c r="VPS6" s="244"/>
      <c r="VPT6" s="244"/>
      <c r="VPU6" s="244"/>
      <c r="VPV6" s="244"/>
      <c r="VPW6" s="244"/>
      <c r="VPX6" s="244"/>
      <c r="VPY6" s="244"/>
      <c r="VPZ6" s="244"/>
      <c r="VQA6" s="244"/>
      <c r="VQB6" s="244"/>
      <c r="VQC6" s="244"/>
      <c r="VQD6" s="244"/>
      <c r="VQE6" s="244"/>
      <c r="VQF6" s="244"/>
      <c r="VQG6" s="244"/>
      <c r="VQH6" s="244"/>
      <c r="VQI6" s="244"/>
      <c r="VQJ6" s="244"/>
      <c r="VQK6" s="244"/>
      <c r="VQL6" s="244"/>
      <c r="VQM6" s="244"/>
      <c r="VQN6" s="244"/>
      <c r="VQO6" s="244"/>
      <c r="VQP6" s="244"/>
      <c r="VQQ6" s="244"/>
      <c r="VQR6" s="244"/>
      <c r="VQS6" s="244"/>
      <c r="VQT6" s="244"/>
      <c r="VQU6" s="244"/>
      <c r="VQV6" s="244"/>
      <c r="VQW6" s="244"/>
      <c r="VQX6" s="244"/>
      <c r="VQY6" s="244"/>
      <c r="VQZ6" s="244"/>
      <c r="VRA6" s="244"/>
      <c r="VRB6" s="244"/>
      <c r="VRC6" s="244"/>
      <c r="VRD6" s="244"/>
      <c r="VRE6" s="244"/>
      <c r="VRF6" s="244"/>
      <c r="VRG6" s="244"/>
      <c r="VRH6" s="244"/>
      <c r="VRI6" s="244"/>
      <c r="VRJ6" s="244"/>
      <c r="VRK6" s="244"/>
      <c r="VRL6" s="244"/>
      <c r="VRM6" s="244"/>
      <c r="VRN6" s="244"/>
      <c r="VRO6" s="244"/>
      <c r="VRP6" s="244"/>
      <c r="VRQ6" s="244"/>
      <c r="VRR6" s="244"/>
      <c r="VRS6" s="244"/>
      <c r="VRT6" s="244"/>
      <c r="VRU6" s="244"/>
      <c r="VRV6" s="244"/>
      <c r="VRW6" s="244"/>
      <c r="VRX6" s="244"/>
      <c r="VRY6" s="244"/>
      <c r="VRZ6" s="244"/>
      <c r="VSA6" s="244"/>
      <c r="VSB6" s="244"/>
      <c r="VSC6" s="244"/>
      <c r="VSD6" s="244"/>
      <c r="VSE6" s="244"/>
      <c r="VSF6" s="244"/>
      <c r="VSG6" s="244"/>
      <c r="VSH6" s="244"/>
      <c r="VSI6" s="244"/>
      <c r="VSJ6" s="244"/>
      <c r="VSK6" s="244"/>
      <c r="VSL6" s="244"/>
      <c r="VSM6" s="244"/>
      <c r="VSN6" s="244"/>
      <c r="VSO6" s="244"/>
      <c r="VSP6" s="244"/>
      <c r="VSQ6" s="244"/>
      <c r="VSR6" s="244"/>
      <c r="VSS6" s="244"/>
      <c r="VST6" s="244"/>
      <c r="VSU6" s="244"/>
      <c r="VSV6" s="244"/>
      <c r="VSW6" s="244"/>
      <c r="VSX6" s="244"/>
      <c r="VSY6" s="244"/>
      <c r="VSZ6" s="244"/>
      <c r="VTA6" s="244"/>
      <c r="VTB6" s="244"/>
      <c r="VTC6" s="244"/>
      <c r="VTD6" s="244"/>
      <c r="VTE6" s="244"/>
      <c r="VTF6" s="244"/>
      <c r="VTG6" s="244"/>
      <c r="VTH6" s="244"/>
      <c r="VTI6" s="244"/>
      <c r="VTJ6" s="244"/>
      <c r="VTK6" s="244"/>
      <c r="VTL6" s="244"/>
      <c r="VTM6" s="244"/>
      <c r="VTN6" s="244"/>
      <c r="VTO6" s="244"/>
      <c r="VTP6" s="244"/>
      <c r="VTQ6" s="244"/>
      <c r="VTR6" s="244"/>
      <c r="VTS6" s="244"/>
      <c r="VTT6" s="244"/>
      <c r="VTU6" s="244"/>
      <c r="VTV6" s="244"/>
      <c r="VTW6" s="244"/>
      <c r="VTX6" s="244"/>
      <c r="VTY6" s="244"/>
      <c r="VTZ6" s="244"/>
      <c r="VUA6" s="244"/>
      <c r="VUB6" s="244"/>
      <c r="VUC6" s="244"/>
      <c r="VUD6" s="244"/>
      <c r="VUE6" s="244"/>
      <c r="VUF6" s="244"/>
      <c r="VUG6" s="244"/>
      <c r="VUH6" s="244"/>
      <c r="VUI6" s="244"/>
      <c r="VUJ6" s="244"/>
      <c r="VUK6" s="244"/>
      <c r="VUL6" s="244"/>
      <c r="VUM6" s="244"/>
      <c r="VUN6" s="244"/>
      <c r="VUO6" s="244"/>
      <c r="VUP6" s="244"/>
      <c r="VUQ6" s="244"/>
      <c r="VUR6" s="244"/>
      <c r="VUS6" s="244"/>
      <c r="VUT6" s="244"/>
      <c r="VUU6" s="244"/>
      <c r="VUV6" s="244"/>
      <c r="VUW6" s="244"/>
      <c r="VUX6" s="244"/>
      <c r="VUY6" s="244"/>
      <c r="VUZ6" s="244"/>
      <c r="VVA6" s="244"/>
      <c r="VVB6" s="244"/>
      <c r="VVC6" s="244"/>
      <c r="VVD6" s="244"/>
      <c r="VVE6" s="244"/>
      <c r="VVF6" s="244"/>
      <c r="VVG6" s="244"/>
      <c r="VVH6" s="244"/>
      <c r="VVI6" s="244"/>
      <c r="VVJ6" s="244"/>
      <c r="VVK6" s="244"/>
      <c r="VVL6" s="244"/>
      <c r="VVM6" s="244"/>
      <c r="VVN6" s="244"/>
      <c r="VVO6" s="244"/>
      <c r="VVP6" s="244"/>
      <c r="VVQ6" s="244"/>
      <c r="VVR6" s="244"/>
      <c r="VVS6" s="244"/>
      <c r="VVT6" s="244"/>
      <c r="VVU6" s="244"/>
      <c r="VVV6" s="244"/>
      <c r="VVW6" s="244"/>
      <c r="VVX6" s="244"/>
      <c r="VVY6" s="244"/>
      <c r="VVZ6" s="244"/>
      <c r="VWA6" s="244"/>
      <c r="VWB6" s="244"/>
      <c r="VWC6" s="244"/>
      <c r="VWD6" s="244"/>
      <c r="VWE6" s="244"/>
      <c r="VWF6" s="244"/>
      <c r="VWG6" s="244"/>
      <c r="VWH6" s="244"/>
      <c r="VWI6" s="244"/>
      <c r="VWJ6" s="244"/>
      <c r="VWK6" s="244"/>
      <c r="VWL6" s="244"/>
      <c r="VWM6" s="244"/>
      <c r="VWN6" s="244"/>
      <c r="VWO6" s="244"/>
      <c r="VWP6" s="244"/>
      <c r="VWQ6" s="244"/>
      <c r="VWR6" s="244"/>
      <c r="VWS6" s="244"/>
      <c r="VWT6" s="244"/>
      <c r="VWU6" s="244"/>
      <c r="VWV6" s="244"/>
      <c r="VWW6" s="244"/>
      <c r="VWX6" s="244"/>
      <c r="VWY6" s="244"/>
      <c r="VWZ6" s="244"/>
      <c r="VXA6" s="244"/>
      <c r="VXB6" s="244"/>
      <c r="VXC6" s="244"/>
      <c r="VXD6" s="244"/>
      <c r="VXE6" s="244"/>
      <c r="VXF6" s="244"/>
      <c r="VXG6" s="244"/>
      <c r="VXH6" s="244"/>
      <c r="VXI6" s="244"/>
      <c r="VXJ6" s="244"/>
      <c r="VXK6" s="244"/>
      <c r="VXL6" s="244"/>
      <c r="VXM6" s="244"/>
      <c r="VXN6" s="244"/>
      <c r="VXO6" s="244"/>
      <c r="VXP6" s="244"/>
      <c r="VXQ6" s="244"/>
      <c r="VXR6" s="244"/>
      <c r="VXS6" s="244"/>
      <c r="VXT6" s="244"/>
      <c r="VXU6" s="244"/>
      <c r="VXV6" s="244"/>
      <c r="VXW6" s="244"/>
      <c r="VXX6" s="244"/>
      <c r="VXY6" s="244"/>
      <c r="VXZ6" s="244"/>
      <c r="VYA6" s="244"/>
      <c r="VYB6" s="244"/>
      <c r="VYC6" s="244"/>
      <c r="VYD6" s="244"/>
      <c r="VYE6" s="244"/>
      <c r="VYF6" s="244"/>
      <c r="VYG6" s="244"/>
      <c r="VYH6" s="244"/>
      <c r="VYI6" s="244"/>
      <c r="VYJ6" s="244"/>
      <c r="VYK6" s="244"/>
      <c r="VYL6" s="244"/>
      <c r="VYM6" s="244"/>
      <c r="VYN6" s="244"/>
      <c r="VYO6" s="244"/>
      <c r="VYP6" s="244"/>
      <c r="VYQ6" s="244"/>
      <c r="VYR6" s="244"/>
      <c r="VYS6" s="244"/>
      <c r="VYT6" s="244"/>
      <c r="VYU6" s="244"/>
      <c r="VYV6" s="244"/>
      <c r="VYW6" s="244"/>
      <c r="VYX6" s="244"/>
      <c r="VYY6" s="244"/>
      <c r="VYZ6" s="244"/>
      <c r="VZA6" s="244"/>
      <c r="VZB6" s="244"/>
      <c r="VZC6" s="244"/>
      <c r="VZD6" s="244"/>
      <c r="VZE6" s="244"/>
      <c r="VZF6" s="244"/>
      <c r="VZG6" s="244"/>
      <c r="VZH6" s="244"/>
      <c r="VZI6" s="244"/>
      <c r="VZJ6" s="244"/>
      <c r="VZK6" s="244"/>
      <c r="VZL6" s="244"/>
      <c r="VZM6" s="244"/>
      <c r="VZN6" s="244"/>
      <c r="VZO6" s="244"/>
      <c r="VZP6" s="244"/>
      <c r="VZQ6" s="244"/>
      <c r="VZR6" s="244"/>
      <c r="VZS6" s="244"/>
      <c r="VZT6" s="244"/>
      <c r="VZU6" s="244"/>
      <c r="VZV6" s="244"/>
      <c r="VZW6" s="244"/>
      <c r="VZX6" s="244"/>
      <c r="VZY6" s="244"/>
      <c r="VZZ6" s="244"/>
      <c r="WAA6" s="244"/>
      <c r="WAB6" s="244"/>
      <c r="WAC6" s="244"/>
      <c r="WAD6" s="244"/>
      <c r="WAE6" s="244"/>
      <c r="WAF6" s="244"/>
      <c r="WAG6" s="244"/>
      <c r="WAH6" s="244"/>
      <c r="WAI6" s="244"/>
      <c r="WAJ6" s="244"/>
      <c r="WAK6" s="244"/>
      <c r="WAL6" s="244"/>
      <c r="WAM6" s="244"/>
      <c r="WAN6" s="244"/>
      <c r="WAO6" s="244"/>
      <c r="WAP6" s="244"/>
      <c r="WAQ6" s="244"/>
      <c r="WAR6" s="244"/>
      <c r="WAS6" s="244"/>
      <c r="WAT6" s="244"/>
      <c r="WAU6" s="244"/>
      <c r="WAV6" s="244"/>
      <c r="WAW6" s="244"/>
      <c r="WAX6" s="244"/>
      <c r="WAY6" s="244"/>
      <c r="WAZ6" s="244"/>
      <c r="WBA6" s="244"/>
      <c r="WBB6" s="244"/>
      <c r="WBC6" s="244"/>
      <c r="WBD6" s="244"/>
      <c r="WBE6" s="244"/>
      <c r="WBF6" s="244"/>
      <c r="WBG6" s="244"/>
      <c r="WBH6" s="244"/>
      <c r="WBI6" s="244"/>
      <c r="WBJ6" s="244"/>
      <c r="WBK6" s="244"/>
      <c r="WBL6" s="244"/>
      <c r="WBM6" s="244"/>
      <c r="WBN6" s="244"/>
      <c r="WBO6" s="244"/>
      <c r="WBP6" s="244"/>
      <c r="WBQ6" s="244"/>
      <c r="WBR6" s="244"/>
      <c r="WBS6" s="244"/>
      <c r="WBT6" s="244"/>
      <c r="WBU6" s="244"/>
      <c r="WBV6" s="244"/>
      <c r="WBW6" s="244"/>
      <c r="WBX6" s="244"/>
      <c r="WBY6" s="244"/>
      <c r="WBZ6" s="244"/>
      <c r="WCA6" s="244"/>
      <c r="WCB6" s="244"/>
      <c r="WCC6" s="244"/>
      <c r="WCD6" s="244"/>
      <c r="WCE6" s="244"/>
      <c r="WCF6" s="244"/>
      <c r="WCG6" s="244"/>
      <c r="WCH6" s="244"/>
      <c r="WCI6" s="244"/>
      <c r="WCJ6" s="244"/>
      <c r="WCK6" s="244"/>
      <c r="WCL6" s="244"/>
      <c r="WCM6" s="244"/>
      <c r="WCN6" s="244"/>
      <c r="WCO6" s="244"/>
      <c r="WCP6" s="244"/>
      <c r="WCQ6" s="244"/>
      <c r="WCR6" s="244"/>
      <c r="WCS6" s="244"/>
      <c r="WCT6" s="244"/>
      <c r="WCU6" s="244"/>
      <c r="WCV6" s="244"/>
      <c r="WCW6" s="244"/>
      <c r="WCX6" s="244"/>
      <c r="WCY6" s="244"/>
      <c r="WCZ6" s="244"/>
      <c r="WDA6" s="244"/>
      <c r="WDB6" s="244"/>
      <c r="WDC6" s="244"/>
      <c r="WDD6" s="244"/>
      <c r="WDE6" s="244"/>
      <c r="WDF6" s="244"/>
      <c r="WDG6" s="244"/>
      <c r="WDH6" s="244"/>
      <c r="WDI6" s="244"/>
      <c r="WDJ6" s="244"/>
      <c r="WDK6" s="244"/>
      <c r="WDL6" s="244"/>
      <c r="WDM6" s="244"/>
      <c r="WDN6" s="244"/>
      <c r="WDO6" s="244"/>
      <c r="WDP6" s="244"/>
      <c r="WDQ6" s="244"/>
      <c r="WDR6" s="244"/>
      <c r="WDS6" s="244"/>
      <c r="WDT6" s="244"/>
      <c r="WDU6" s="244"/>
      <c r="WDV6" s="244"/>
      <c r="WDW6" s="244"/>
      <c r="WDX6" s="244"/>
      <c r="WDY6" s="244"/>
      <c r="WDZ6" s="244"/>
      <c r="WEA6" s="244"/>
      <c r="WEB6" s="244"/>
      <c r="WEC6" s="244"/>
      <c r="WED6" s="244"/>
      <c r="WEE6" s="244"/>
      <c r="WEF6" s="244"/>
      <c r="WEG6" s="244"/>
      <c r="WEH6" s="244"/>
      <c r="WEI6" s="244"/>
      <c r="WEJ6" s="244"/>
      <c r="WEK6" s="244"/>
      <c r="WEL6" s="244"/>
      <c r="WEM6" s="244"/>
      <c r="WEN6" s="244"/>
      <c r="WEO6" s="244"/>
      <c r="WEP6" s="244"/>
      <c r="WEQ6" s="244"/>
      <c r="WER6" s="244"/>
      <c r="WES6" s="244"/>
      <c r="WET6" s="244"/>
      <c r="WEU6" s="244"/>
      <c r="WEV6" s="244"/>
      <c r="WEW6" s="244"/>
      <c r="WEX6" s="244"/>
      <c r="WEY6" s="244"/>
      <c r="WEZ6" s="244"/>
      <c r="WFA6" s="244"/>
      <c r="WFB6" s="244"/>
      <c r="WFC6" s="244"/>
      <c r="WFD6" s="244"/>
      <c r="WFE6" s="244"/>
      <c r="WFF6" s="244"/>
      <c r="WFG6" s="244"/>
      <c r="WFH6" s="244"/>
      <c r="WFI6" s="244"/>
      <c r="WFJ6" s="244"/>
      <c r="WFK6" s="244"/>
      <c r="WFL6" s="244"/>
      <c r="WFM6" s="244"/>
      <c r="WFN6" s="244"/>
      <c r="WFO6" s="244"/>
      <c r="WFP6" s="244"/>
      <c r="WFQ6" s="244"/>
      <c r="WFR6" s="244"/>
      <c r="WFS6" s="244"/>
      <c r="WFT6" s="244"/>
      <c r="WFU6" s="244"/>
      <c r="WFV6" s="244"/>
      <c r="WFW6" s="244"/>
      <c r="WFX6" s="244"/>
      <c r="WFY6" s="244"/>
      <c r="WFZ6" s="244"/>
      <c r="WGA6" s="244"/>
      <c r="WGB6" s="244"/>
      <c r="WGC6" s="244"/>
      <c r="WGD6" s="244"/>
      <c r="WGE6" s="244"/>
      <c r="WGF6" s="244"/>
      <c r="WGG6" s="244"/>
      <c r="WGH6" s="244"/>
      <c r="WGI6" s="244"/>
      <c r="WGJ6" s="244"/>
      <c r="WGK6" s="244"/>
      <c r="WGL6" s="244"/>
      <c r="WGM6" s="244"/>
      <c r="WGN6" s="244"/>
      <c r="WGO6" s="244"/>
      <c r="WGP6" s="244"/>
      <c r="WGQ6" s="244"/>
      <c r="WGR6" s="244"/>
      <c r="WGS6" s="244"/>
      <c r="WGT6" s="244"/>
      <c r="WGU6" s="244"/>
      <c r="WGV6" s="244"/>
      <c r="WGW6" s="244"/>
      <c r="WGX6" s="244"/>
      <c r="WGY6" s="244"/>
      <c r="WGZ6" s="244"/>
      <c r="WHA6" s="244"/>
      <c r="WHB6" s="244"/>
      <c r="WHC6" s="244"/>
      <c r="WHD6" s="244"/>
      <c r="WHE6" s="244"/>
      <c r="WHF6" s="244"/>
      <c r="WHG6" s="244"/>
      <c r="WHH6" s="244"/>
      <c r="WHI6" s="244"/>
      <c r="WHJ6" s="244"/>
      <c r="WHK6" s="244"/>
      <c r="WHL6" s="244"/>
      <c r="WHM6" s="244"/>
      <c r="WHN6" s="244"/>
      <c r="WHO6" s="244"/>
      <c r="WHP6" s="244"/>
      <c r="WHQ6" s="244"/>
      <c r="WHR6" s="244"/>
      <c r="WHS6" s="244"/>
      <c r="WHT6" s="244"/>
      <c r="WHU6" s="244"/>
      <c r="WHV6" s="244"/>
      <c r="WHW6" s="244"/>
      <c r="WHX6" s="244"/>
      <c r="WHY6" s="244"/>
      <c r="WHZ6" s="244"/>
      <c r="WIA6" s="244"/>
      <c r="WIB6" s="244"/>
      <c r="WIC6" s="244"/>
      <c r="WID6" s="244"/>
      <c r="WIE6" s="244"/>
      <c r="WIF6" s="244"/>
      <c r="WIG6" s="244"/>
      <c r="WIH6" s="244"/>
      <c r="WII6" s="244"/>
      <c r="WIJ6" s="244"/>
      <c r="WIK6" s="244"/>
      <c r="WIL6" s="244"/>
      <c r="WIM6" s="244"/>
      <c r="WIN6" s="244"/>
      <c r="WIO6" s="244"/>
      <c r="WIP6" s="244"/>
      <c r="WIQ6" s="244"/>
      <c r="WIR6" s="244"/>
      <c r="WIS6" s="244"/>
      <c r="WIT6" s="244"/>
      <c r="WIU6" s="244"/>
      <c r="WIV6" s="244"/>
      <c r="WIW6" s="244"/>
      <c r="WIX6" s="244"/>
      <c r="WIY6" s="244"/>
      <c r="WIZ6" s="244"/>
      <c r="WJA6" s="244"/>
      <c r="WJB6" s="244"/>
      <c r="WJC6" s="244"/>
      <c r="WJD6" s="244"/>
      <c r="WJE6" s="244"/>
      <c r="WJF6" s="244"/>
      <c r="WJG6" s="244"/>
      <c r="WJH6" s="244"/>
      <c r="WJI6" s="244"/>
      <c r="WJJ6" s="244"/>
      <c r="WJK6" s="244"/>
      <c r="WJL6" s="244"/>
      <c r="WJM6" s="244"/>
      <c r="WJN6" s="244"/>
      <c r="WJO6" s="244"/>
      <c r="WJP6" s="244"/>
      <c r="WJQ6" s="244"/>
      <c r="WJR6" s="244"/>
      <c r="WJS6" s="244"/>
      <c r="WJT6" s="244"/>
      <c r="WJU6" s="244"/>
      <c r="WJV6" s="244"/>
      <c r="WJW6" s="244"/>
      <c r="WJX6" s="244"/>
      <c r="WJY6" s="244"/>
      <c r="WJZ6" s="244"/>
      <c r="WKA6" s="244"/>
      <c r="WKB6" s="244"/>
      <c r="WKC6" s="244"/>
      <c r="WKD6" s="244"/>
      <c r="WKE6" s="244"/>
      <c r="WKF6" s="244"/>
      <c r="WKG6" s="244"/>
      <c r="WKH6" s="244"/>
      <c r="WKI6" s="244"/>
      <c r="WKJ6" s="244"/>
      <c r="WKK6" s="244"/>
      <c r="WKL6" s="244"/>
      <c r="WKM6" s="244"/>
      <c r="WKN6" s="244"/>
      <c r="WKO6" s="244"/>
      <c r="WKP6" s="244"/>
      <c r="WKQ6" s="244"/>
      <c r="WKR6" s="244"/>
      <c r="WKS6" s="244"/>
      <c r="WKT6" s="244"/>
      <c r="WKU6" s="244"/>
      <c r="WKV6" s="244"/>
      <c r="WKW6" s="244"/>
      <c r="WKX6" s="244"/>
      <c r="WKY6" s="244"/>
      <c r="WKZ6" s="244"/>
      <c r="WLA6" s="244"/>
      <c r="WLB6" s="244"/>
      <c r="WLC6" s="244"/>
      <c r="WLD6" s="244"/>
      <c r="WLE6" s="244"/>
      <c r="WLF6" s="244"/>
      <c r="WLG6" s="244"/>
      <c r="WLH6" s="244"/>
      <c r="WLI6" s="244"/>
      <c r="WLJ6" s="244"/>
      <c r="WLK6" s="244"/>
      <c r="WLL6" s="244"/>
      <c r="WLM6" s="244"/>
      <c r="WLN6" s="244"/>
      <c r="WLO6" s="244"/>
      <c r="WLP6" s="244"/>
      <c r="WLQ6" s="244"/>
      <c r="WLR6" s="244"/>
      <c r="WLS6" s="244"/>
      <c r="WLT6" s="244"/>
      <c r="WLU6" s="244"/>
      <c r="WLV6" s="244"/>
      <c r="WLW6" s="244"/>
      <c r="WLX6" s="244"/>
      <c r="WLY6" s="244"/>
      <c r="WLZ6" s="244"/>
      <c r="WMA6" s="244"/>
      <c r="WMB6" s="244"/>
      <c r="WMC6" s="244"/>
      <c r="WMD6" s="244"/>
      <c r="WME6" s="244"/>
      <c r="WMF6" s="244"/>
      <c r="WMG6" s="244"/>
      <c r="WMH6" s="244"/>
      <c r="WMI6" s="244"/>
      <c r="WMJ6" s="244"/>
      <c r="WMK6" s="244"/>
      <c r="WML6" s="244"/>
      <c r="WMM6" s="244"/>
      <c r="WMN6" s="244"/>
      <c r="WMO6" s="244"/>
      <c r="WMP6" s="244"/>
      <c r="WMQ6" s="244"/>
      <c r="WMR6" s="244"/>
      <c r="WMS6" s="244"/>
      <c r="WMT6" s="244"/>
      <c r="WMU6" s="244"/>
      <c r="WMV6" s="244"/>
      <c r="WMW6" s="244"/>
      <c r="WMX6" s="244"/>
      <c r="WMY6" s="244"/>
      <c r="WMZ6" s="244"/>
      <c r="WNA6" s="244"/>
      <c r="WNB6" s="244"/>
      <c r="WNC6" s="244"/>
      <c r="WND6" s="244"/>
      <c r="WNE6" s="244"/>
      <c r="WNF6" s="244"/>
      <c r="WNG6" s="244"/>
      <c r="WNH6" s="244"/>
      <c r="WNI6" s="244"/>
      <c r="WNJ6" s="244"/>
      <c r="WNK6" s="244"/>
      <c r="WNL6" s="244"/>
      <c r="WNM6" s="244"/>
      <c r="WNN6" s="244"/>
      <c r="WNO6" s="244"/>
      <c r="WNP6" s="244"/>
      <c r="WNQ6" s="244"/>
      <c r="WNR6" s="244"/>
      <c r="WNS6" s="244"/>
      <c r="WNT6" s="244"/>
      <c r="WNU6" s="244"/>
      <c r="WNV6" s="244"/>
      <c r="WNW6" s="244"/>
      <c r="WNX6" s="244"/>
      <c r="WNY6" s="244"/>
      <c r="WNZ6" s="244"/>
      <c r="WOA6" s="244"/>
      <c r="WOB6" s="244"/>
      <c r="WOC6" s="244"/>
      <c r="WOD6" s="244"/>
      <c r="WOE6" s="244"/>
      <c r="WOF6" s="244"/>
      <c r="WOG6" s="244"/>
      <c r="WOH6" s="244"/>
      <c r="WOI6" s="244"/>
      <c r="WOJ6" s="244"/>
      <c r="WOK6" s="244"/>
      <c r="WOL6" s="244"/>
      <c r="WOM6" s="244"/>
      <c r="WON6" s="244"/>
      <c r="WOO6" s="244"/>
      <c r="WOP6" s="244"/>
      <c r="WOQ6" s="244"/>
      <c r="WOR6" s="244"/>
      <c r="WOS6" s="244"/>
      <c r="WOT6" s="244"/>
      <c r="WOU6" s="244"/>
      <c r="WOV6" s="244"/>
      <c r="WOW6" s="244"/>
      <c r="WOX6" s="244"/>
      <c r="WOY6" s="244"/>
      <c r="WOZ6" s="244"/>
      <c r="WPA6" s="244"/>
      <c r="WPB6" s="244"/>
      <c r="WPC6" s="244"/>
      <c r="WPD6" s="244"/>
      <c r="WPE6" s="244"/>
      <c r="WPF6" s="244"/>
      <c r="WPG6" s="244"/>
      <c r="WPH6" s="244"/>
      <c r="WPI6" s="244"/>
      <c r="WPJ6" s="244"/>
      <c r="WPK6" s="244"/>
      <c r="WPL6" s="244"/>
      <c r="WPM6" s="244"/>
      <c r="WPN6" s="244"/>
      <c r="WPO6" s="244"/>
      <c r="WPP6" s="244"/>
      <c r="WPQ6" s="244"/>
      <c r="WPR6" s="244"/>
      <c r="WPS6" s="244"/>
      <c r="WPT6" s="244"/>
      <c r="WPU6" s="244"/>
      <c r="WPV6" s="244"/>
      <c r="WPW6" s="244"/>
      <c r="WPX6" s="244"/>
      <c r="WPY6" s="244"/>
      <c r="WPZ6" s="244"/>
      <c r="WQA6" s="244"/>
      <c r="WQB6" s="244"/>
      <c r="WQC6" s="244"/>
      <c r="WQD6" s="244"/>
      <c r="WQE6" s="244"/>
      <c r="WQF6" s="244"/>
      <c r="WQG6" s="244"/>
      <c r="WQH6" s="244"/>
      <c r="WQI6" s="244"/>
      <c r="WQJ6" s="244"/>
      <c r="WQK6" s="244"/>
      <c r="WQL6" s="244"/>
      <c r="WQM6" s="244"/>
      <c r="WQN6" s="244"/>
      <c r="WQO6" s="244"/>
      <c r="WQP6" s="244"/>
      <c r="WQQ6" s="244"/>
      <c r="WQR6" s="244"/>
      <c r="WQS6" s="244"/>
      <c r="WQT6" s="244"/>
      <c r="WQU6" s="244"/>
      <c r="WQV6" s="244"/>
      <c r="WQW6" s="244"/>
      <c r="WQX6" s="244"/>
      <c r="WQY6" s="244"/>
      <c r="WQZ6" s="244"/>
      <c r="WRA6" s="244"/>
      <c r="WRB6" s="244"/>
      <c r="WRC6" s="244"/>
      <c r="WRD6" s="244"/>
      <c r="WRE6" s="244"/>
      <c r="WRF6" s="244"/>
      <c r="WRG6" s="244"/>
      <c r="WRH6" s="244"/>
      <c r="WRI6" s="244"/>
      <c r="WRJ6" s="244"/>
      <c r="WRK6" s="244"/>
      <c r="WRL6" s="244"/>
      <c r="WRM6" s="244"/>
      <c r="WRN6" s="244"/>
      <c r="WRO6" s="244"/>
      <c r="WRP6" s="244"/>
      <c r="WRQ6" s="244"/>
      <c r="WRR6" s="244"/>
      <c r="WRS6" s="244"/>
      <c r="WRT6" s="244"/>
      <c r="WRU6" s="244"/>
      <c r="WRV6" s="244"/>
      <c r="WRW6" s="244"/>
      <c r="WRX6" s="244"/>
      <c r="WRY6" s="244"/>
      <c r="WRZ6" s="244"/>
      <c r="WSA6" s="244"/>
      <c r="WSB6" s="244"/>
      <c r="WSC6" s="244"/>
      <c r="WSD6" s="244"/>
      <c r="WSE6" s="244"/>
      <c r="WSF6" s="244"/>
      <c r="WSG6" s="244"/>
      <c r="WSH6" s="244"/>
      <c r="WSI6" s="244"/>
      <c r="WSJ6" s="244"/>
      <c r="WSK6" s="244"/>
      <c r="WSL6" s="244"/>
      <c r="WSM6" s="244"/>
      <c r="WSN6" s="244"/>
      <c r="WSO6" s="244"/>
      <c r="WSP6" s="244"/>
      <c r="WSQ6" s="244"/>
      <c r="WSR6" s="244"/>
      <c r="WSS6" s="244"/>
      <c r="WST6" s="244"/>
      <c r="WSU6" s="244"/>
      <c r="WSV6" s="244"/>
      <c r="WSW6" s="244"/>
      <c r="WSX6" s="244"/>
      <c r="WSY6" s="244"/>
      <c r="WSZ6" s="244"/>
      <c r="WTA6" s="244"/>
      <c r="WTB6" s="244"/>
      <c r="WTC6" s="244"/>
      <c r="WTD6" s="244"/>
      <c r="WTE6" s="244"/>
      <c r="WTF6" s="244"/>
      <c r="WTG6" s="244"/>
      <c r="WTH6" s="244"/>
      <c r="WTI6" s="244"/>
      <c r="WTJ6" s="244"/>
      <c r="WTK6" s="244"/>
      <c r="WTL6" s="244"/>
      <c r="WTM6" s="244"/>
      <c r="WTN6" s="244"/>
      <c r="WTO6" s="244"/>
      <c r="WTP6" s="244"/>
      <c r="WTQ6" s="244"/>
      <c r="WTR6" s="244"/>
      <c r="WTS6" s="244"/>
      <c r="WTT6" s="244"/>
      <c r="WTU6" s="244"/>
      <c r="WTV6" s="244"/>
      <c r="WTW6" s="244"/>
      <c r="WTX6" s="244"/>
      <c r="WTY6" s="244"/>
      <c r="WTZ6" s="244"/>
      <c r="WUA6" s="244"/>
      <c r="WUB6" s="244"/>
      <c r="WUC6" s="244"/>
      <c r="WUD6" s="244"/>
      <c r="WUE6" s="244"/>
      <c r="WUF6" s="244"/>
      <c r="WUG6" s="244"/>
      <c r="WUH6" s="244"/>
      <c r="WUI6" s="244"/>
      <c r="WUJ6" s="244"/>
      <c r="WUK6" s="244"/>
      <c r="WUL6" s="244"/>
      <c r="WUM6" s="244"/>
      <c r="WUN6" s="244"/>
      <c r="WUO6" s="244"/>
      <c r="WUP6" s="244"/>
      <c r="WUQ6" s="244"/>
      <c r="WUR6" s="244"/>
      <c r="WUS6" s="244"/>
      <c r="WUT6" s="244"/>
      <c r="WUU6" s="244"/>
      <c r="WUV6" s="244"/>
      <c r="WUW6" s="244"/>
      <c r="WUX6" s="244"/>
      <c r="WUY6" s="244"/>
      <c r="WUZ6" s="244"/>
      <c r="WVA6" s="244"/>
      <c r="WVB6" s="244"/>
      <c r="WVC6" s="244"/>
      <c r="WVD6" s="244"/>
      <c r="WVE6" s="244"/>
      <c r="WVF6" s="244"/>
      <c r="WVG6" s="244"/>
      <c r="WVH6" s="244"/>
      <c r="WVI6" s="244"/>
      <c r="WVJ6" s="244"/>
      <c r="WVK6" s="244"/>
      <c r="WVL6" s="244"/>
      <c r="WVM6" s="244"/>
      <c r="WVN6" s="244"/>
      <c r="WVO6" s="244"/>
      <c r="WVP6" s="244"/>
      <c r="WVQ6" s="244"/>
      <c r="WVR6" s="244"/>
      <c r="WVS6" s="244"/>
      <c r="WVT6" s="244"/>
      <c r="WVU6" s="244"/>
      <c r="WVV6" s="244"/>
      <c r="WVW6" s="244"/>
      <c r="WVX6" s="244"/>
      <c r="WVY6" s="244"/>
      <c r="WVZ6" s="244"/>
      <c r="WWA6" s="244"/>
      <c r="WWB6" s="244"/>
      <c r="WWC6" s="244"/>
      <c r="WWD6" s="244"/>
      <c r="WWE6" s="244"/>
      <c r="WWF6" s="244"/>
      <c r="WWG6" s="244"/>
      <c r="WWH6" s="244"/>
      <c r="WWI6" s="244"/>
      <c r="WWJ6" s="244"/>
      <c r="WWK6" s="244"/>
      <c r="WWL6" s="244"/>
      <c r="WWM6" s="244"/>
      <c r="WWN6" s="244"/>
      <c r="WWO6" s="244"/>
      <c r="WWP6" s="244"/>
      <c r="WWQ6" s="244"/>
      <c r="WWR6" s="244"/>
      <c r="WWS6" s="244"/>
      <c r="WWT6" s="244"/>
      <c r="WWU6" s="244"/>
      <c r="WWV6" s="244"/>
      <c r="WWW6" s="244"/>
      <c r="WWX6" s="244"/>
      <c r="WWY6" s="244"/>
      <c r="WWZ6" s="244"/>
      <c r="WXA6" s="244"/>
      <c r="WXB6" s="244"/>
      <c r="WXC6" s="244"/>
      <c r="WXD6" s="244"/>
      <c r="WXE6" s="244"/>
      <c r="WXF6" s="244"/>
      <c r="WXG6" s="244"/>
      <c r="WXH6" s="244"/>
      <c r="WXI6" s="244"/>
      <c r="WXJ6" s="244"/>
      <c r="WXK6" s="244"/>
      <c r="WXL6" s="244"/>
      <c r="WXM6" s="244"/>
      <c r="WXN6" s="244"/>
      <c r="WXO6" s="244"/>
      <c r="WXP6" s="244"/>
      <c r="WXQ6" s="244"/>
      <c r="WXR6" s="244"/>
      <c r="WXS6" s="244"/>
      <c r="WXT6" s="244"/>
      <c r="WXU6" s="244"/>
      <c r="WXV6" s="244"/>
      <c r="WXW6" s="244"/>
      <c r="WXX6" s="244"/>
      <c r="WXY6" s="244"/>
      <c r="WXZ6" s="244"/>
      <c r="WYA6" s="244"/>
      <c r="WYB6" s="244"/>
      <c r="WYC6" s="244"/>
      <c r="WYD6" s="244"/>
      <c r="WYE6" s="244"/>
      <c r="WYF6" s="244"/>
      <c r="WYG6" s="244"/>
      <c r="WYH6" s="244"/>
      <c r="WYI6" s="244"/>
      <c r="WYJ6" s="244"/>
      <c r="WYK6" s="244"/>
      <c r="WYL6" s="244"/>
      <c r="WYM6" s="244"/>
      <c r="WYN6" s="244"/>
      <c r="WYO6" s="244"/>
      <c r="WYP6" s="244"/>
      <c r="WYQ6" s="244"/>
      <c r="WYR6" s="244"/>
      <c r="WYS6" s="244"/>
      <c r="WYT6" s="244"/>
      <c r="WYU6" s="244"/>
      <c r="WYV6" s="244"/>
      <c r="WYW6" s="244"/>
      <c r="WYX6" s="244"/>
      <c r="WYY6" s="244"/>
      <c r="WYZ6" s="244"/>
      <c r="WZA6" s="244"/>
      <c r="WZB6" s="244"/>
      <c r="WZC6" s="244"/>
      <c r="WZD6" s="244"/>
      <c r="WZE6" s="244"/>
      <c r="WZF6" s="244"/>
      <c r="WZG6" s="244"/>
      <c r="WZH6" s="244"/>
      <c r="WZI6" s="244"/>
      <c r="WZJ6" s="244"/>
      <c r="WZK6" s="244"/>
      <c r="WZL6" s="244"/>
      <c r="WZM6" s="244"/>
      <c r="WZN6" s="244"/>
      <c r="WZO6" s="244"/>
      <c r="WZP6" s="244"/>
      <c r="WZQ6" s="244"/>
      <c r="WZR6" s="244"/>
      <c r="WZS6" s="244"/>
      <c r="WZT6" s="244"/>
      <c r="WZU6" s="244"/>
      <c r="WZV6" s="244"/>
      <c r="WZW6" s="244"/>
      <c r="WZX6" s="244"/>
      <c r="WZY6" s="244"/>
      <c r="WZZ6" s="244"/>
      <c r="XAA6" s="244"/>
      <c r="XAB6" s="244"/>
      <c r="XAC6" s="244"/>
      <c r="XAD6" s="244"/>
      <c r="XAE6" s="244"/>
      <c r="XAF6" s="244"/>
      <c r="XAG6" s="244"/>
      <c r="XAH6" s="244"/>
      <c r="XAI6" s="244"/>
      <c r="XAJ6" s="244"/>
      <c r="XAK6" s="244"/>
      <c r="XAL6" s="244"/>
      <c r="XAM6" s="244"/>
      <c r="XAN6" s="244"/>
      <c r="XAO6" s="244"/>
      <c r="XAP6" s="244"/>
      <c r="XAQ6" s="244"/>
      <c r="XAR6" s="244"/>
      <c r="XAS6" s="244"/>
      <c r="XAT6" s="244"/>
      <c r="XAU6" s="244"/>
      <c r="XAV6" s="244"/>
      <c r="XAW6" s="244"/>
      <c r="XAX6" s="244"/>
      <c r="XAY6" s="244"/>
      <c r="XAZ6" s="244"/>
      <c r="XBA6" s="244"/>
      <c r="XBB6" s="244"/>
      <c r="XBC6" s="244"/>
      <c r="XBD6" s="244"/>
      <c r="XBE6" s="244"/>
      <c r="XBF6" s="244"/>
      <c r="XBG6" s="244"/>
      <c r="XBH6" s="244"/>
      <c r="XBI6" s="244"/>
      <c r="XBJ6" s="244"/>
      <c r="XBK6" s="244"/>
      <c r="XBL6" s="244"/>
      <c r="XBM6" s="244"/>
      <c r="XBN6" s="244"/>
      <c r="XBO6" s="244"/>
      <c r="XBP6" s="244"/>
      <c r="XBQ6" s="244"/>
      <c r="XBR6" s="244"/>
      <c r="XBS6" s="244"/>
      <c r="XBT6" s="244"/>
      <c r="XBU6" s="244"/>
      <c r="XBV6" s="244"/>
      <c r="XBW6" s="244"/>
      <c r="XBX6" s="244"/>
      <c r="XBY6" s="244"/>
      <c r="XBZ6" s="244"/>
      <c r="XCA6" s="244"/>
      <c r="XCB6" s="244"/>
      <c r="XCC6" s="244"/>
      <c r="XCD6" s="244"/>
      <c r="XCE6" s="244"/>
      <c r="XCF6" s="244"/>
      <c r="XCG6" s="244"/>
      <c r="XCH6" s="244"/>
      <c r="XCI6" s="244"/>
      <c r="XCJ6" s="244"/>
      <c r="XCK6" s="244"/>
      <c r="XCL6" s="244"/>
      <c r="XCM6" s="244"/>
      <c r="XCN6" s="244"/>
      <c r="XCO6" s="244"/>
      <c r="XCP6" s="244"/>
      <c r="XCQ6" s="244"/>
      <c r="XCR6" s="244"/>
      <c r="XCS6" s="244"/>
      <c r="XCT6" s="244"/>
      <c r="XCU6" s="244"/>
      <c r="XCV6" s="244"/>
      <c r="XCW6" s="244"/>
      <c r="XCX6" s="244"/>
      <c r="XCY6" s="244"/>
      <c r="XCZ6" s="244"/>
      <c r="XDA6" s="244"/>
      <c r="XDB6" s="244"/>
      <c r="XDC6" s="244"/>
      <c r="XDD6" s="244"/>
      <c r="XDE6" s="244"/>
      <c r="XDF6" s="244"/>
      <c r="XDG6" s="244"/>
      <c r="XDH6" s="244"/>
      <c r="XDI6" s="244"/>
      <c r="XDJ6" s="244"/>
      <c r="XDK6" s="244"/>
      <c r="XDL6" s="244"/>
      <c r="XDM6" s="244"/>
      <c r="XDN6" s="244"/>
      <c r="XDO6" s="244"/>
      <c r="XDP6" s="244"/>
      <c r="XDQ6" s="244"/>
      <c r="XDR6" s="244"/>
      <c r="XDS6" s="244"/>
      <c r="XDT6" s="244"/>
      <c r="XDU6" s="244"/>
      <c r="XDV6" s="244"/>
      <c r="XDW6" s="244"/>
      <c r="XDX6" s="244"/>
      <c r="XDY6" s="244"/>
      <c r="XDZ6" s="244"/>
      <c r="XEA6" s="244"/>
      <c r="XEB6" s="244"/>
      <c r="XEC6" s="244"/>
      <c r="XED6" s="244"/>
      <c r="XEE6" s="244"/>
      <c r="XEF6" s="244"/>
      <c r="XEG6" s="244"/>
      <c r="XEH6" s="244"/>
      <c r="XEI6" s="244"/>
      <c r="XEJ6" s="244"/>
      <c r="XEK6" s="244"/>
      <c r="XEL6" s="244"/>
      <c r="XEM6" s="244"/>
      <c r="XEN6" s="244"/>
      <c r="XEO6" s="244"/>
      <c r="XEP6" s="244"/>
      <c r="XEQ6" s="244"/>
      <c r="XER6" s="244"/>
      <c r="XES6" s="244"/>
      <c r="XET6" s="244"/>
      <c r="XEU6" s="244"/>
      <c r="XEV6" s="244"/>
      <c r="XEW6" s="244"/>
      <c r="XEX6" s="244"/>
      <c r="XEY6" s="244"/>
      <c r="XEZ6" s="244"/>
      <c r="XFA6" s="244"/>
    </row>
    <row r="7" s="19" customFormat="1" ht="81" customHeight="1" outlineLevel="1" spans="1:16">
      <c r="A7" s="35">
        <f>+IF(D7="","",COUNTA($D$7:D7))</f>
        <v>1</v>
      </c>
      <c r="B7" s="36" t="s">
        <v>196</v>
      </c>
      <c r="C7" s="36" t="s">
        <v>197</v>
      </c>
      <c r="D7" s="35" t="s">
        <v>66</v>
      </c>
      <c r="E7" s="163">
        <v>-43.2</v>
      </c>
      <c r="F7" s="42">
        <v>215</v>
      </c>
      <c r="G7" s="42">
        <f>H7+H7*I7</f>
        <v>296.64</v>
      </c>
      <c r="H7" s="42">
        <v>288</v>
      </c>
      <c r="I7" s="171">
        <v>0.03</v>
      </c>
      <c r="J7" s="42">
        <v>280</v>
      </c>
      <c r="K7" s="59">
        <f>(F7+G7+J7)*$K$5</f>
        <v>47.4984</v>
      </c>
      <c r="L7" s="59">
        <f>(F7+G7+J7+K7)*$L$5</f>
        <v>75.522456</v>
      </c>
      <c r="M7" s="60">
        <f t="shared" ref="M7:M13" si="0">F7+G7+J7+K7+L7</f>
        <v>914.660856</v>
      </c>
      <c r="N7" s="61"/>
      <c r="O7" s="59">
        <f t="shared" ref="O6:O13" si="1">E7*M7</f>
        <v>-39513.3489792</v>
      </c>
      <c r="P7" s="163" t="s">
        <v>67</v>
      </c>
    </row>
    <row r="8" s="19" customFormat="1" ht="82" customHeight="1" outlineLevel="1" spans="1:17">
      <c r="A8" s="35">
        <f>+IF(D8="","",COUNTA($D$7:D8))</f>
        <v>2</v>
      </c>
      <c r="B8" s="36" t="s">
        <v>198</v>
      </c>
      <c r="C8" s="36" t="s">
        <v>197</v>
      </c>
      <c r="D8" s="35" t="s">
        <v>66</v>
      </c>
      <c r="E8" s="163">
        <v>32.4</v>
      </c>
      <c r="F8" s="42">
        <f>F7</f>
        <v>215</v>
      </c>
      <c r="G8" s="42">
        <f>H8+H8*I8</f>
        <v>296.64</v>
      </c>
      <c r="H8" s="42">
        <f>H7</f>
        <v>288</v>
      </c>
      <c r="I8" s="171">
        <f>I7</f>
        <v>0.03</v>
      </c>
      <c r="J8" s="42">
        <f>J7</f>
        <v>280</v>
      </c>
      <c r="K8" s="59">
        <f>(F8+G8+J8)*$K$5</f>
        <v>47.4984</v>
      </c>
      <c r="L8" s="59">
        <f>(F8+G8+J8+K8)*$L$5</f>
        <v>75.522456</v>
      </c>
      <c r="M8" s="60">
        <f t="shared" si="0"/>
        <v>914.660856</v>
      </c>
      <c r="N8" s="61"/>
      <c r="O8" s="59">
        <f t="shared" si="1"/>
        <v>29635.0117344</v>
      </c>
      <c r="P8" s="163" t="s">
        <v>67</v>
      </c>
      <c r="Q8" s="20"/>
    </row>
    <row r="9" s="19" customFormat="1" ht="81" customHeight="1" outlineLevel="1" spans="1:20">
      <c r="A9" s="35">
        <f>+IF(D9="","",COUNTA($D$7:D9))</f>
        <v>3</v>
      </c>
      <c r="B9" s="36" t="s">
        <v>199</v>
      </c>
      <c r="C9" s="36" t="s">
        <v>200</v>
      </c>
      <c r="D9" s="35" t="s">
        <v>66</v>
      </c>
      <c r="E9" s="163">
        <v>-197.34</v>
      </c>
      <c r="F9" s="42">
        <v>155</v>
      </c>
      <c r="G9" s="42">
        <v>290.46</v>
      </c>
      <c r="H9" s="42">
        <v>282</v>
      </c>
      <c r="I9" s="171">
        <v>0.03</v>
      </c>
      <c r="J9" s="42">
        <v>135</v>
      </c>
      <c r="K9" s="59">
        <f>(F9+G9+J9)*$K$5</f>
        <v>34.8276</v>
      </c>
      <c r="L9" s="59">
        <f>(F9+G9+J9+K9)*$L$5</f>
        <v>55.375884</v>
      </c>
      <c r="M9" s="60">
        <f t="shared" si="0"/>
        <v>670.663484</v>
      </c>
      <c r="N9" s="61"/>
      <c r="O9" s="59">
        <f t="shared" si="1"/>
        <v>-132348.73193256</v>
      </c>
      <c r="P9" s="163" t="s">
        <v>67</v>
      </c>
      <c r="Q9" s="20"/>
      <c r="R9" s="69"/>
      <c r="S9" s="69"/>
      <c r="T9" s="69"/>
    </row>
    <row r="10" s="19" customFormat="1" ht="81" customHeight="1" outlineLevel="1" spans="1:20">
      <c r="A10" s="35">
        <f>+IF(D10="","",COUNTA($D$7:D10))</f>
        <v>4</v>
      </c>
      <c r="B10" s="36" t="s">
        <v>201</v>
      </c>
      <c r="C10" s="36" t="s">
        <v>200</v>
      </c>
      <c r="D10" s="35" t="s">
        <v>66</v>
      </c>
      <c r="E10" s="163">
        <f ca="1">装饰更工程量!E32</f>
        <v>212.7098</v>
      </c>
      <c r="F10" s="42">
        <v>155</v>
      </c>
      <c r="G10" s="42">
        <v>290.46</v>
      </c>
      <c r="H10" s="42">
        <v>282</v>
      </c>
      <c r="I10" s="171">
        <v>0.03</v>
      </c>
      <c r="J10" s="42">
        <v>135</v>
      </c>
      <c r="K10" s="59">
        <f>(F10+G10+J10)*$K$5</f>
        <v>34.8276</v>
      </c>
      <c r="L10" s="59">
        <f>(F10+G10+J10+K10)*$L$5</f>
        <v>55.375884</v>
      </c>
      <c r="M10" s="60">
        <f t="shared" si="0"/>
        <v>670.663484</v>
      </c>
      <c r="N10" s="61"/>
      <c r="O10" s="59">
        <f ca="1" t="shared" si="1"/>
        <v>142656.695548943</v>
      </c>
      <c r="P10" s="163" t="s">
        <v>67</v>
      </c>
      <c r="Q10" s="20"/>
      <c r="R10" s="69"/>
      <c r="S10" s="69"/>
      <c r="T10" s="69"/>
    </row>
    <row r="11" s="19" customFormat="1" ht="130" customHeight="1" outlineLevel="1" spans="1:20">
      <c r="A11" s="35">
        <f>+IF(D11="","",COUNTA($D$7:D11))</f>
        <v>5</v>
      </c>
      <c r="B11" s="36" t="s">
        <v>202</v>
      </c>
      <c r="C11" s="36" t="s">
        <v>203</v>
      </c>
      <c r="D11" s="35" t="s">
        <v>66</v>
      </c>
      <c r="E11" s="163">
        <f>8.15*2*0.68</f>
        <v>11.084</v>
      </c>
      <c r="F11" s="42">
        <f>综合单价分析表!H4</f>
        <v>273.8</v>
      </c>
      <c r="G11" s="42">
        <f>H11+H11*I11</f>
        <v>402.48</v>
      </c>
      <c r="H11" s="42">
        <v>402.48</v>
      </c>
      <c r="I11" s="173">
        <v>0</v>
      </c>
      <c r="J11" s="42">
        <f>综合单价分析表!H13</f>
        <v>592.45116</v>
      </c>
      <c r="K11" s="59">
        <f>(F11+G11+J11)*$K$5</f>
        <v>76.1238696</v>
      </c>
      <c r="L11" s="59">
        <f>(F11+G11+J11+K11)*$L$5</f>
        <v>121.036952664</v>
      </c>
      <c r="M11" s="60">
        <f t="shared" si="0"/>
        <v>1465.891982264</v>
      </c>
      <c r="N11" s="61"/>
      <c r="O11" s="59">
        <f t="shared" si="1"/>
        <v>16247.9467314142</v>
      </c>
      <c r="P11" s="163" t="s">
        <v>204</v>
      </c>
      <c r="Q11" s="20"/>
      <c r="R11" s="69"/>
      <c r="S11" s="69"/>
      <c r="T11" s="69"/>
    </row>
    <row r="12" s="234" customFormat="1" ht="81" customHeight="1" outlineLevel="1" spans="1:16381">
      <c r="A12" s="35">
        <f>+IF(D12="","",COUNTA($D$7:D12))</f>
        <v>6</v>
      </c>
      <c r="B12" s="36" t="s">
        <v>205</v>
      </c>
      <c r="C12" s="36" t="s">
        <v>206</v>
      </c>
      <c r="D12" s="35" t="s">
        <v>207</v>
      </c>
      <c r="E12" s="163">
        <f>(Q12+R12+S12+T12)*10.802/1000+(U12+V12)*62.4/1000</f>
        <v>0.597683008</v>
      </c>
      <c r="F12" s="42">
        <v>5800</v>
      </c>
      <c r="G12" s="42">
        <f>H12+H12*I12</f>
        <v>6499.11504424779</v>
      </c>
      <c r="H12" s="42">
        <f>6800/1.13</f>
        <v>6017.69911504425</v>
      </c>
      <c r="I12" s="173">
        <v>0.08</v>
      </c>
      <c r="J12" s="42">
        <v>1500</v>
      </c>
      <c r="K12" s="59">
        <f>(F12+G12+J12)*$K$5</f>
        <v>827.946902654867</v>
      </c>
      <c r="L12" s="59">
        <f>(F12+G12+J12+K12)*$L$5</f>
        <v>1316.43557522124</v>
      </c>
      <c r="M12" s="60">
        <f t="shared" si="0"/>
        <v>15943.4975221239</v>
      </c>
      <c r="N12" s="61"/>
      <c r="O12" s="59">
        <f t="shared" si="1"/>
        <v>9529.15755706356</v>
      </c>
      <c r="P12" s="163" t="s">
        <v>208</v>
      </c>
      <c r="Q12" s="245">
        <f>4.1*2*2</f>
        <v>16.4</v>
      </c>
      <c r="R12" s="246">
        <f>4.53*2</f>
        <v>9.06</v>
      </c>
      <c r="S12" s="246">
        <f>0.35*3*2</f>
        <v>2.1</v>
      </c>
      <c r="T12" s="246">
        <f>0.78*3*2</f>
        <v>4.68</v>
      </c>
      <c r="U12" s="245">
        <f>4.1*2*2*0.157</f>
        <v>2.5748</v>
      </c>
      <c r="V12" s="246">
        <f>4.53*2*0.157</f>
        <v>1.42242</v>
      </c>
      <c r="W12" s="246"/>
      <c r="X12" s="246"/>
      <c r="Y12" s="246"/>
      <c r="Z12" s="246"/>
      <c r="AA12" s="246"/>
      <c r="AB12" s="246"/>
      <c r="AC12" s="246"/>
      <c r="AD12" s="246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  <c r="BN12" s="247"/>
      <c r="BO12" s="247"/>
      <c r="BP12" s="247"/>
      <c r="BQ12" s="247"/>
      <c r="BR12" s="247"/>
      <c r="BS12" s="247"/>
      <c r="BT12" s="247"/>
      <c r="BU12" s="247"/>
      <c r="BV12" s="247"/>
      <c r="BW12" s="247"/>
      <c r="BX12" s="247"/>
      <c r="BY12" s="247"/>
      <c r="BZ12" s="247"/>
      <c r="CA12" s="247"/>
      <c r="CB12" s="247"/>
      <c r="CC12" s="247"/>
      <c r="CD12" s="247"/>
      <c r="CE12" s="247"/>
      <c r="CF12" s="247"/>
      <c r="CG12" s="247"/>
      <c r="CH12" s="247"/>
      <c r="CI12" s="247"/>
      <c r="CJ12" s="247"/>
      <c r="CK12" s="247"/>
      <c r="CL12" s="247"/>
      <c r="CM12" s="247"/>
      <c r="CN12" s="247"/>
      <c r="CO12" s="247"/>
      <c r="CP12" s="247"/>
      <c r="CQ12" s="247"/>
      <c r="CR12" s="247"/>
      <c r="CS12" s="247"/>
      <c r="CT12" s="247"/>
      <c r="CU12" s="247"/>
      <c r="CV12" s="247"/>
      <c r="CW12" s="247"/>
      <c r="CX12" s="247"/>
      <c r="CY12" s="247"/>
      <c r="CZ12" s="247"/>
      <c r="DA12" s="247"/>
      <c r="DB12" s="247"/>
      <c r="DC12" s="247"/>
      <c r="DD12" s="247"/>
      <c r="DE12" s="247"/>
      <c r="DF12" s="247"/>
      <c r="DG12" s="247"/>
      <c r="DH12" s="247"/>
      <c r="DI12" s="247"/>
      <c r="DJ12" s="247"/>
      <c r="DK12" s="247"/>
      <c r="DL12" s="247"/>
      <c r="DM12" s="247"/>
      <c r="DN12" s="247"/>
      <c r="DO12" s="247"/>
      <c r="DP12" s="247"/>
      <c r="DQ12" s="247"/>
      <c r="DR12" s="247"/>
      <c r="DS12" s="247"/>
      <c r="DT12" s="247"/>
      <c r="DU12" s="247"/>
      <c r="DV12" s="247"/>
      <c r="DW12" s="247"/>
      <c r="DX12" s="247"/>
      <c r="DY12" s="247"/>
      <c r="DZ12" s="247"/>
      <c r="EA12" s="247"/>
      <c r="EB12" s="247"/>
      <c r="EC12" s="247"/>
      <c r="ED12" s="247"/>
      <c r="EE12" s="247"/>
      <c r="EF12" s="247"/>
      <c r="EG12" s="247"/>
      <c r="EH12" s="247"/>
      <c r="EI12" s="247"/>
      <c r="EJ12" s="247"/>
      <c r="EK12" s="247"/>
      <c r="EL12" s="247"/>
      <c r="EM12" s="247"/>
      <c r="EN12" s="247"/>
      <c r="EO12" s="247"/>
      <c r="EP12" s="247"/>
      <c r="EQ12" s="247"/>
      <c r="ER12" s="247"/>
      <c r="ES12" s="247"/>
      <c r="ET12" s="247"/>
      <c r="EU12" s="247"/>
      <c r="EV12" s="247"/>
      <c r="EW12" s="247"/>
      <c r="EX12" s="247"/>
      <c r="EY12" s="247"/>
      <c r="EZ12" s="247"/>
      <c r="FA12" s="247"/>
      <c r="FB12" s="247"/>
      <c r="FC12" s="247"/>
      <c r="FD12" s="247"/>
      <c r="FE12" s="247"/>
      <c r="FF12" s="247"/>
      <c r="FG12" s="247"/>
      <c r="FH12" s="247"/>
      <c r="FI12" s="247"/>
      <c r="FJ12" s="247"/>
      <c r="FK12" s="247"/>
      <c r="FL12" s="247"/>
      <c r="FM12" s="247"/>
      <c r="FN12" s="247"/>
      <c r="FO12" s="247"/>
      <c r="FP12" s="247"/>
      <c r="FQ12" s="247"/>
      <c r="FR12" s="247"/>
      <c r="FS12" s="247"/>
      <c r="FT12" s="247"/>
      <c r="FU12" s="247"/>
      <c r="FV12" s="247"/>
      <c r="FW12" s="247"/>
      <c r="FX12" s="247"/>
      <c r="FY12" s="247"/>
      <c r="FZ12" s="247"/>
      <c r="GA12" s="247"/>
      <c r="GB12" s="247"/>
      <c r="GC12" s="247"/>
      <c r="GD12" s="247"/>
      <c r="GE12" s="247"/>
      <c r="GF12" s="247"/>
      <c r="GG12" s="247"/>
      <c r="GH12" s="247"/>
      <c r="GI12" s="247"/>
      <c r="GJ12" s="247"/>
      <c r="GK12" s="247"/>
      <c r="GL12" s="247"/>
      <c r="GM12" s="247"/>
      <c r="GN12" s="247"/>
      <c r="GO12" s="247"/>
      <c r="GP12" s="247"/>
      <c r="GQ12" s="247"/>
      <c r="GR12" s="247"/>
      <c r="GS12" s="247"/>
      <c r="GT12" s="247"/>
      <c r="GU12" s="247"/>
      <c r="GV12" s="247"/>
      <c r="GW12" s="247"/>
      <c r="GX12" s="247"/>
      <c r="GY12" s="247"/>
      <c r="GZ12" s="247"/>
      <c r="HA12" s="247"/>
      <c r="HB12" s="247"/>
      <c r="HC12" s="247"/>
      <c r="HD12" s="247"/>
      <c r="HE12" s="247"/>
      <c r="HF12" s="247"/>
      <c r="HG12" s="247"/>
      <c r="HH12" s="247"/>
      <c r="HI12" s="247"/>
      <c r="HJ12" s="247"/>
      <c r="HK12" s="247"/>
      <c r="HL12" s="247"/>
      <c r="HM12" s="247"/>
      <c r="HN12" s="247"/>
      <c r="HO12" s="247"/>
      <c r="HP12" s="247"/>
      <c r="HQ12" s="247"/>
      <c r="HR12" s="247"/>
      <c r="HS12" s="247"/>
      <c r="HT12" s="247"/>
      <c r="HU12" s="247"/>
      <c r="HV12" s="247"/>
      <c r="HW12" s="247"/>
      <c r="HX12" s="247"/>
      <c r="HY12" s="247"/>
      <c r="HZ12" s="247"/>
      <c r="IA12" s="247"/>
      <c r="IB12" s="247"/>
      <c r="IC12" s="247"/>
      <c r="ID12" s="247"/>
      <c r="IE12" s="247"/>
      <c r="IF12" s="247"/>
      <c r="IG12" s="247"/>
      <c r="IH12" s="247"/>
      <c r="II12" s="247"/>
      <c r="IJ12" s="247"/>
      <c r="IK12" s="247"/>
      <c r="IL12" s="247"/>
      <c r="IM12" s="247"/>
      <c r="IN12" s="247"/>
      <c r="IO12" s="247"/>
      <c r="IP12" s="247"/>
      <c r="IQ12" s="247"/>
      <c r="IR12" s="247"/>
      <c r="IS12" s="247"/>
      <c r="IT12" s="247"/>
      <c r="IU12" s="247"/>
      <c r="IV12" s="247"/>
      <c r="IW12" s="247"/>
      <c r="IX12" s="247"/>
      <c r="IY12" s="247"/>
      <c r="IZ12" s="247"/>
      <c r="JA12" s="247"/>
      <c r="JB12" s="247"/>
      <c r="JC12" s="247"/>
      <c r="JD12" s="247"/>
      <c r="JE12" s="247"/>
      <c r="JF12" s="247"/>
      <c r="JG12" s="247"/>
      <c r="JH12" s="247"/>
      <c r="JI12" s="247"/>
      <c r="JJ12" s="247"/>
      <c r="JK12" s="247"/>
      <c r="JL12" s="247"/>
      <c r="JM12" s="247"/>
      <c r="JN12" s="247"/>
      <c r="JO12" s="247"/>
      <c r="JP12" s="247"/>
      <c r="JQ12" s="247"/>
      <c r="JR12" s="247"/>
      <c r="JS12" s="247"/>
      <c r="JT12" s="247"/>
      <c r="JU12" s="247"/>
      <c r="JV12" s="247"/>
      <c r="JW12" s="247"/>
      <c r="JX12" s="247"/>
      <c r="JY12" s="247"/>
      <c r="JZ12" s="247"/>
      <c r="KA12" s="247"/>
      <c r="KB12" s="247"/>
      <c r="KC12" s="247"/>
      <c r="KD12" s="247"/>
      <c r="KE12" s="247"/>
      <c r="KF12" s="247"/>
      <c r="KG12" s="247"/>
      <c r="KH12" s="247"/>
      <c r="KI12" s="247"/>
      <c r="KJ12" s="247"/>
      <c r="KK12" s="247"/>
      <c r="KL12" s="247"/>
      <c r="KM12" s="247"/>
      <c r="KN12" s="247"/>
      <c r="KO12" s="247"/>
      <c r="KP12" s="247"/>
      <c r="KQ12" s="247"/>
      <c r="KR12" s="247"/>
      <c r="KS12" s="247"/>
      <c r="KT12" s="247"/>
      <c r="KU12" s="247"/>
      <c r="KV12" s="247"/>
      <c r="KW12" s="247"/>
      <c r="KX12" s="247"/>
      <c r="KY12" s="247"/>
      <c r="KZ12" s="247"/>
      <c r="LA12" s="247"/>
      <c r="LB12" s="247"/>
      <c r="LC12" s="247"/>
      <c r="LD12" s="247"/>
      <c r="LE12" s="247"/>
      <c r="LF12" s="247"/>
      <c r="LG12" s="247"/>
      <c r="LH12" s="247"/>
      <c r="LI12" s="247"/>
      <c r="LJ12" s="247"/>
      <c r="LK12" s="247"/>
      <c r="LL12" s="247"/>
      <c r="LM12" s="247"/>
      <c r="LN12" s="247"/>
      <c r="LO12" s="247"/>
      <c r="LP12" s="247"/>
      <c r="LQ12" s="247"/>
      <c r="LR12" s="247"/>
      <c r="LS12" s="247"/>
      <c r="LT12" s="247"/>
      <c r="LU12" s="247"/>
      <c r="LV12" s="247"/>
      <c r="LW12" s="247"/>
      <c r="LX12" s="247"/>
      <c r="LY12" s="247"/>
      <c r="LZ12" s="247"/>
      <c r="MA12" s="247"/>
      <c r="MB12" s="247"/>
      <c r="MC12" s="247"/>
      <c r="MD12" s="247"/>
      <c r="ME12" s="247"/>
      <c r="MF12" s="247"/>
      <c r="MG12" s="247"/>
      <c r="MH12" s="247"/>
      <c r="MI12" s="247"/>
      <c r="MJ12" s="247"/>
      <c r="MK12" s="247"/>
      <c r="ML12" s="247"/>
      <c r="MM12" s="247"/>
      <c r="MN12" s="247"/>
      <c r="MO12" s="247"/>
      <c r="MP12" s="247"/>
      <c r="MQ12" s="247"/>
      <c r="MR12" s="247"/>
      <c r="MS12" s="247"/>
      <c r="MT12" s="247"/>
      <c r="MU12" s="247"/>
      <c r="MV12" s="247"/>
      <c r="MW12" s="247"/>
      <c r="MX12" s="247"/>
      <c r="MY12" s="247"/>
      <c r="MZ12" s="247"/>
      <c r="NA12" s="247"/>
      <c r="NB12" s="247"/>
      <c r="NC12" s="247"/>
      <c r="ND12" s="247"/>
      <c r="NE12" s="247"/>
      <c r="NF12" s="247"/>
      <c r="NG12" s="247"/>
      <c r="NH12" s="247"/>
      <c r="NI12" s="247"/>
      <c r="NJ12" s="247"/>
      <c r="NK12" s="247"/>
      <c r="NL12" s="247"/>
      <c r="NM12" s="247"/>
      <c r="NN12" s="247"/>
      <c r="NO12" s="247"/>
      <c r="NP12" s="247"/>
      <c r="NQ12" s="247"/>
      <c r="NR12" s="247"/>
      <c r="NS12" s="247"/>
      <c r="NT12" s="247"/>
      <c r="NU12" s="247"/>
      <c r="NV12" s="247"/>
      <c r="NW12" s="247"/>
      <c r="NX12" s="247"/>
      <c r="NY12" s="247"/>
      <c r="NZ12" s="247"/>
      <c r="OA12" s="247"/>
      <c r="OB12" s="247"/>
      <c r="OC12" s="247"/>
      <c r="OD12" s="247"/>
      <c r="OE12" s="247"/>
      <c r="OF12" s="247"/>
      <c r="OG12" s="247"/>
      <c r="OH12" s="247"/>
      <c r="OI12" s="247"/>
      <c r="OJ12" s="247"/>
      <c r="OK12" s="247"/>
      <c r="OL12" s="247"/>
      <c r="OM12" s="247"/>
      <c r="ON12" s="247"/>
      <c r="OO12" s="247"/>
      <c r="OP12" s="247"/>
      <c r="OQ12" s="247"/>
      <c r="OR12" s="247"/>
      <c r="OS12" s="247"/>
      <c r="OT12" s="247"/>
      <c r="OU12" s="247"/>
      <c r="OV12" s="247"/>
      <c r="OW12" s="247"/>
      <c r="OX12" s="247"/>
      <c r="OY12" s="247"/>
      <c r="OZ12" s="247"/>
      <c r="PA12" s="247"/>
      <c r="PB12" s="247"/>
      <c r="PC12" s="247"/>
      <c r="PD12" s="247"/>
      <c r="PE12" s="247"/>
      <c r="PF12" s="247"/>
      <c r="PG12" s="247"/>
      <c r="PH12" s="247"/>
      <c r="PI12" s="247"/>
      <c r="PJ12" s="247"/>
      <c r="PK12" s="247"/>
      <c r="PL12" s="247"/>
      <c r="PM12" s="247"/>
      <c r="PN12" s="247"/>
      <c r="PO12" s="247"/>
      <c r="PP12" s="247"/>
      <c r="PQ12" s="247"/>
      <c r="PR12" s="247"/>
      <c r="PS12" s="247"/>
      <c r="PT12" s="247"/>
      <c r="PU12" s="247"/>
      <c r="PV12" s="247"/>
      <c r="PW12" s="247"/>
      <c r="PX12" s="247"/>
      <c r="PY12" s="247"/>
      <c r="PZ12" s="247"/>
      <c r="QA12" s="247"/>
      <c r="QB12" s="247"/>
      <c r="QC12" s="247"/>
      <c r="QD12" s="247"/>
      <c r="QE12" s="247"/>
      <c r="QF12" s="247"/>
      <c r="QG12" s="247"/>
      <c r="QH12" s="247"/>
      <c r="QI12" s="247"/>
      <c r="QJ12" s="247"/>
      <c r="QK12" s="247"/>
      <c r="QL12" s="247"/>
      <c r="QM12" s="247"/>
      <c r="QN12" s="247"/>
      <c r="QO12" s="247"/>
      <c r="QP12" s="247"/>
      <c r="QQ12" s="247"/>
      <c r="QR12" s="247"/>
      <c r="QS12" s="247"/>
      <c r="QT12" s="247"/>
      <c r="QU12" s="247"/>
      <c r="QV12" s="247"/>
      <c r="QW12" s="247"/>
      <c r="QX12" s="247"/>
      <c r="QY12" s="247"/>
      <c r="QZ12" s="247"/>
      <c r="RA12" s="247"/>
      <c r="RB12" s="247"/>
      <c r="RC12" s="247"/>
      <c r="RD12" s="247"/>
      <c r="RE12" s="247"/>
      <c r="RF12" s="247"/>
      <c r="RG12" s="247"/>
      <c r="RH12" s="247"/>
      <c r="RI12" s="247"/>
      <c r="RJ12" s="247"/>
      <c r="RK12" s="247"/>
      <c r="RL12" s="247"/>
      <c r="RM12" s="247"/>
      <c r="RN12" s="247"/>
      <c r="RO12" s="247"/>
      <c r="RP12" s="247"/>
      <c r="RQ12" s="247"/>
      <c r="RR12" s="247"/>
      <c r="RS12" s="247"/>
      <c r="RT12" s="247"/>
      <c r="RU12" s="247"/>
      <c r="RV12" s="247"/>
      <c r="RW12" s="247"/>
      <c r="RX12" s="247"/>
      <c r="RY12" s="247"/>
      <c r="RZ12" s="247"/>
      <c r="SA12" s="247"/>
      <c r="SB12" s="247"/>
      <c r="SC12" s="247"/>
      <c r="SD12" s="247"/>
      <c r="SE12" s="247"/>
      <c r="SF12" s="247"/>
      <c r="SG12" s="247"/>
      <c r="SH12" s="247"/>
      <c r="SI12" s="247"/>
      <c r="SJ12" s="247"/>
      <c r="SK12" s="247"/>
      <c r="SL12" s="247"/>
      <c r="SM12" s="247"/>
      <c r="SN12" s="247"/>
      <c r="SO12" s="247"/>
      <c r="SP12" s="247"/>
      <c r="SQ12" s="247"/>
      <c r="SR12" s="247"/>
      <c r="SS12" s="247"/>
      <c r="ST12" s="247"/>
      <c r="SU12" s="247"/>
      <c r="SV12" s="247"/>
      <c r="SW12" s="247"/>
      <c r="SX12" s="247"/>
      <c r="SY12" s="247"/>
      <c r="SZ12" s="247"/>
      <c r="TA12" s="247"/>
      <c r="TB12" s="247"/>
      <c r="TC12" s="247"/>
      <c r="TD12" s="247"/>
      <c r="TE12" s="247"/>
      <c r="TF12" s="247"/>
      <c r="TG12" s="247"/>
      <c r="TH12" s="247"/>
      <c r="TI12" s="247"/>
      <c r="TJ12" s="247"/>
      <c r="TK12" s="247"/>
      <c r="TL12" s="247"/>
      <c r="TM12" s="247"/>
      <c r="TN12" s="247"/>
      <c r="TO12" s="247"/>
      <c r="TP12" s="247"/>
      <c r="TQ12" s="247"/>
      <c r="TR12" s="247"/>
      <c r="TS12" s="247"/>
      <c r="TT12" s="247"/>
      <c r="TU12" s="247"/>
      <c r="TV12" s="247"/>
      <c r="TW12" s="247"/>
      <c r="TX12" s="247"/>
      <c r="TY12" s="247"/>
      <c r="TZ12" s="247"/>
      <c r="UA12" s="247"/>
      <c r="UB12" s="247"/>
      <c r="UC12" s="247"/>
      <c r="UD12" s="247"/>
      <c r="UE12" s="247"/>
      <c r="UF12" s="247"/>
      <c r="UG12" s="247"/>
      <c r="UH12" s="247"/>
      <c r="UI12" s="247"/>
      <c r="UJ12" s="247"/>
      <c r="UK12" s="247"/>
      <c r="UL12" s="247"/>
      <c r="UM12" s="247"/>
      <c r="UN12" s="247"/>
      <c r="UO12" s="247"/>
      <c r="UP12" s="247"/>
      <c r="UQ12" s="247"/>
      <c r="UR12" s="247"/>
      <c r="US12" s="247"/>
      <c r="UT12" s="247"/>
      <c r="UU12" s="247"/>
      <c r="UV12" s="247"/>
      <c r="UW12" s="247"/>
      <c r="UX12" s="247"/>
      <c r="UY12" s="247"/>
      <c r="UZ12" s="247"/>
      <c r="VA12" s="247"/>
      <c r="VB12" s="247"/>
      <c r="VC12" s="247"/>
      <c r="VD12" s="247"/>
      <c r="VE12" s="247"/>
      <c r="VF12" s="247"/>
      <c r="VG12" s="247"/>
      <c r="VH12" s="247"/>
      <c r="VI12" s="247"/>
      <c r="VJ12" s="247"/>
      <c r="VK12" s="247"/>
      <c r="VL12" s="247"/>
      <c r="VM12" s="247"/>
      <c r="VN12" s="247"/>
      <c r="VO12" s="247"/>
      <c r="VP12" s="247"/>
      <c r="VQ12" s="247"/>
      <c r="VR12" s="247"/>
      <c r="VS12" s="247"/>
      <c r="VT12" s="247"/>
      <c r="VU12" s="247"/>
      <c r="VV12" s="247"/>
      <c r="VW12" s="247"/>
      <c r="VX12" s="247"/>
      <c r="VY12" s="247"/>
      <c r="VZ12" s="247"/>
      <c r="WA12" s="247"/>
      <c r="WB12" s="247"/>
      <c r="WC12" s="247"/>
      <c r="WD12" s="247"/>
      <c r="WE12" s="247"/>
      <c r="WF12" s="247"/>
      <c r="WG12" s="247"/>
      <c r="WH12" s="247"/>
      <c r="WI12" s="247"/>
      <c r="WJ12" s="247"/>
      <c r="WK12" s="247"/>
      <c r="WL12" s="247"/>
      <c r="WM12" s="247"/>
      <c r="WN12" s="247"/>
      <c r="WO12" s="247"/>
      <c r="WP12" s="247"/>
      <c r="WQ12" s="247"/>
      <c r="WR12" s="247"/>
      <c r="WS12" s="247"/>
      <c r="WT12" s="247"/>
      <c r="WU12" s="247"/>
      <c r="WV12" s="247"/>
      <c r="WW12" s="247"/>
      <c r="WX12" s="247"/>
      <c r="WY12" s="247"/>
      <c r="WZ12" s="247"/>
      <c r="XA12" s="247"/>
      <c r="XB12" s="247"/>
      <c r="XC12" s="247"/>
      <c r="XD12" s="247"/>
      <c r="XE12" s="247"/>
      <c r="XF12" s="247"/>
      <c r="XG12" s="247"/>
      <c r="XH12" s="247"/>
      <c r="XI12" s="247"/>
      <c r="XJ12" s="247"/>
      <c r="XK12" s="247"/>
      <c r="XL12" s="247"/>
      <c r="XM12" s="247"/>
      <c r="XN12" s="247"/>
      <c r="XO12" s="247"/>
      <c r="XP12" s="247"/>
      <c r="XQ12" s="247"/>
      <c r="XR12" s="247"/>
      <c r="XS12" s="247"/>
      <c r="XT12" s="247"/>
      <c r="XU12" s="247"/>
      <c r="XV12" s="247"/>
      <c r="XW12" s="247"/>
      <c r="XX12" s="247"/>
      <c r="XY12" s="247"/>
      <c r="XZ12" s="247"/>
      <c r="YA12" s="247"/>
      <c r="YB12" s="247"/>
      <c r="YC12" s="247"/>
      <c r="YD12" s="247"/>
      <c r="YE12" s="247"/>
      <c r="YF12" s="247"/>
      <c r="YG12" s="247"/>
      <c r="YH12" s="247"/>
      <c r="YI12" s="247"/>
      <c r="YJ12" s="247"/>
      <c r="YK12" s="247"/>
      <c r="YL12" s="247"/>
      <c r="YM12" s="247"/>
      <c r="YN12" s="247"/>
      <c r="YO12" s="247"/>
      <c r="YP12" s="247"/>
      <c r="YQ12" s="247"/>
      <c r="YR12" s="247"/>
      <c r="YS12" s="247"/>
      <c r="YT12" s="247"/>
      <c r="YU12" s="247"/>
      <c r="YV12" s="247"/>
      <c r="YW12" s="247"/>
      <c r="YX12" s="247"/>
      <c r="YY12" s="247"/>
      <c r="YZ12" s="247"/>
      <c r="ZA12" s="247"/>
      <c r="ZB12" s="247"/>
      <c r="ZC12" s="247"/>
      <c r="ZD12" s="247"/>
      <c r="ZE12" s="247"/>
      <c r="ZF12" s="247"/>
      <c r="ZG12" s="247"/>
      <c r="ZH12" s="247"/>
      <c r="ZI12" s="247"/>
      <c r="ZJ12" s="247"/>
      <c r="ZK12" s="247"/>
      <c r="ZL12" s="247"/>
      <c r="ZM12" s="247"/>
      <c r="ZN12" s="247"/>
      <c r="ZO12" s="247"/>
      <c r="ZP12" s="247"/>
      <c r="ZQ12" s="247"/>
      <c r="ZR12" s="247"/>
      <c r="ZS12" s="247"/>
      <c r="ZT12" s="247"/>
      <c r="ZU12" s="247"/>
      <c r="ZV12" s="247"/>
      <c r="ZW12" s="247"/>
      <c r="ZX12" s="247"/>
      <c r="ZY12" s="247"/>
      <c r="ZZ12" s="247"/>
      <c r="AAA12" s="247"/>
      <c r="AAB12" s="247"/>
      <c r="AAC12" s="247"/>
      <c r="AAD12" s="247"/>
      <c r="AAE12" s="247"/>
      <c r="AAF12" s="247"/>
      <c r="AAG12" s="247"/>
      <c r="AAH12" s="247"/>
      <c r="AAI12" s="247"/>
      <c r="AAJ12" s="247"/>
      <c r="AAK12" s="247"/>
      <c r="AAL12" s="247"/>
      <c r="AAM12" s="247"/>
      <c r="AAN12" s="247"/>
      <c r="AAO12" s="247"/>
      <c r="AAP12" s="247"/>
      <c r="AAQ12" s="247"/>
      <c r="AAR12" s="247"/>
      <c r="AAS12" s="247"/>
      <c r="AAT12" s="247"/>
      <c r="AAU12" s="247"/>
      <c r="AAV12" s="247"/>
      <c r="AAW12" s="247"/>
      <c r="AAX12" s="247"/>
      <c r="AAY12" s="247"/>
      <c r="AAZ12" s="247"/>
      <c r="ABA12" s="247"/>
      <c r="ABB12" s="247"/>
      <c r="ABC12" s="247"/>
      <c r="ABD12" s="247"/>
      <c r="ABE12" s="247"/>
      <c r="ABF12" s="247"/>
      <c r="ABG12" s="247"/>
      <c r="ABH12" s="247"/>
      <c r="ABI12" s="247"/>
      <c r="ABJ12" s="247"/>
      <c r="ABK12" s="247"/>
      <c r="ABL12" s="247"/>
      <c r="ABM12" s="247"/>
      <c r="ABN12" s="247"/>
      <c r="ABO12" s="247"/>
      <c r="ABP12" s="247"/>
      <c r="ABQ12" s="247"/>
      <c r="ABR12" s="247"/>
      <c r="ABS12" s="247"/>
      <c r="ABT12" s="247"/>
      <c r="ABU12" s="247"/>
      <c r="ABV12" s="247"/>
      <c r="ABW12" s="247"/>
      <c r="ABX12" s="247"/>
      <c r="ABY12" s="247"/>
      <c r="ABZ12" s="247"/>
      <c r="ACA12" s="247"/>
      <c r="ACB12" s="247"/>
      <c r="ACC12" s="247"/>
      <c r="ACD12" s="247"/>
      <c r="ACE12" s="247"/>
      <c r="ACF12" s="247"/>
      <c r="ACG12" s="247"/>
      <c r="ACH12" s="247"/>
      <c r="ACI12" s="247"/>
      <c r="ACJ12" s="247"/>
      <c r="ACK12" s="247"/>
      <c r="ACL12" s="247"/>
      <c r="ACM12" s="247"/>
      <c r="ACN12" s="247"/>
      <c r="ACO12" s="247"/>
      <c r="ACP12" s="247"/>
      <c r="ACQ12" s="247"/>
      <c r="ACR12" s="247"/>
      <c r="ACS12" s="247"/>
      <c r="ACT12" s="247"/>
      <c r="ACU12" s="247"/>
      <c r="ACV12" s="247"/>
      <c r="ACW12" s="247"/>
      <c r="ACX12" s="247"/>
      <c r="ACY12" s="247"/>
      <c r="ACZ12" s="247"/>
      <c r="ADA12" s="247"/>
      <c r="ADB12" s="247"/>
      <c r="ADC12" s="247"/>
      <c r="ADD12" s="247"/>
      <c r="ADE12" s="247"/>
      <c r="ADF12" s="247"/>
      <c r="ADG12" s="247"/>
      <c r="ADH12" s="247"/>
      <c r="ADI12" s="247"/>
      <c r="ADJ12" s="247"/>
      <c r="ADK12" s="247"/>
      <c r="ADL12" s="247"/>
      <c r="ADM12" s="247"/>
      <c r="ADN12" s="247"/>
      <c r="ADO12" s="247"/>
      <c r="ADP12" s="247"/>
      <c r="ADQ12" s="247"/>
      <c r="ADR12" s="247"/>
      <c r="ADS12" s="247"/>
      <c r="ADT12" s="247"/>
      <c r="ADU12" s="247"/>
      <c r="ADV12" s="247"/>
      <c r="ADW12" s="247"/>
      <c r="ADX12" s="247"/>
      <c r="ADY12" s="247"/>
      <c r="ADZ12" s="247"/>
      <c r="AEA12" s="247"/>
      <c r="AEB12" s="247"/>
      <c r="AEC12" s="247"/>
      <c r="AED12" s="247"/>
      <c r="AEE12" s="247"/>
      <c r="AEF12" s="247"/>
      <c r="AEG12" s="247"/>
      <c r="AEH12" s="247"/>
      <c r="AEI12" s="247"/>
      <c r="AEJ12" s="247"/>
      <c r="AEK12" s="247"/>
      <c r="AEL12" s="247"/>
      <c r="AEM12" s="247"/>
      <c r="AEN12" s="247"/>
      <c r="AEO12" s="247"/>
      <c r="AEP12" s="247"/>
      <c r="AEQ12" s="247"/>
      <c r="AER12" s="247"/>
      <c r="AES12" s="247"/>
      <c r="AET12" s="247"/>
      <c r="AEU12" s="247"/>
      <c r="AEV12" s="247"/>
      <c r="AEW12" s="247"/>
      <c r="AEX12" s="247"/>
      <c r="AEY12" s="247"/>
      <c r="AEZ12" s="247"/>
      <c r="AFA12" s="247"/>
      <c r="AFB12" s="247"/>
      <c r="AFC12" s="247"/>
      <c r="AFD12" s="247"/>
      <c r="AFE12" s="247"/>
      <c r="AFF12" s="247"/>
      <c r="AFG12" s="247"/>
      <c r="AFH12" s="247"/>
      <c r="AFI12" s="247"/>
      <c r="AFJ12" s="247"/>
      <c r="AFK12" s="247"/>
      <c r="AFL12" s="247"/>
      <c r="AFM12" s="247"/>
      <c r="AFN12" s="247"/>
      <c r="AFO12" s="247"/>
      <c r="AFP12" s="247"/>
      <c r="AFQ12" s="247"/>
      <c r="AFR12" s="247"/>
      <c r="AFS12" s="247"/>
      <c r="AFT12" s="247"/>
      <c r="AFU12" s="247"/>
      <c r="AFV12" s="247"/>
      <c r="AFW12" s="247"/>
      <c r="AFX12" s="247"/>
      <c r="AFY12" s="247"/>
      <c r="AFZ12" s="247"/>
      <c r="AGA12" s="247"/>
      <c r="AGB12" s="247"/>
      <c r="AGC12" s="247"/>
      <c r="AGD12" s="247"/>
      <c r="AGE12" s="247"/>
      <c r="AGF12" s="247"/>
      <c r="AGG12" s="247"/>
      <c r="AGH12" s="247"/>
      <c r="AGI12" s="247"/>
      <c r="AGJ12" s="247"/>
      <c r="AGK12" s="247"/>
      <c r="AGL12" s="247"/>
      <c r="AGM12" s="247"/>
      <c r="AGN12" s="247"/>
      <c r="AGO12" s="247"/>
      <c r="AGP12" s="247"/>
      <c r="AGQ12" s="247"/>
      <c r="AGR12" s="247"/>
      <c r="AGS12" s="247"/>
      <c r="AGT12" s="247"/>
      <c r="AGU12" s="247"/>
      <c r="AGV12" s="247"/>
      <c r="AGW12" s="247"/>
      <c r="AGX12" s="247"/>
      <c r="AGY12" s="247"/>
      <c r="AGZ12" s="247"/>
      <c r="AHA12" s="247"/>
      <c r="AHB12" s="247"/>
      <c r="AHC12" s="247"/>
      <c r="AHD12" s="247"/>
      <c r="AHE12" s="247"/>
      <c r="AHF12" s="247"/>
      <c r="AHG12" s="247"/>
      <c r="AHH12" s="247"/>
      <c r="AHI12" s="247"/>
      <c r="AHJ12" s="247"/>
      <c r="AHK12" s="247"/>
      <c r="AHL12" s="247"/>
      <c r="AHM12" s="247"/>
      <c r="AHN12" s="247"/>
      <c r="AHO12" s="247"/>
      <c r="AHP12" s="247"/>
      <c r="AHQ12" s="247"/>
      <c r="AHR12" s="247"/>
      <c r="AHS12" s="247"/>
      <c r="AHT12" s="247"/>
      <c r="AHU12" s="247"/>
      <c r="AHV12" s="247"/>
      <c r="AHW12" s="247"/>
      <c r="AHX12" s="247"/>
      <c r="AHY12" s="247"/>
      <c r="AHZ12" s="247"/>
      <c r="AIA12" s="247"/>
      <c r="AIB12" s="247"/>
      <c r="AIC12" s="247"/>
      <c r="AID12" s="247"/>
      <c r="AIE12" s="247"/>
      <c r="AIF12" s="247"/>
      <c r="AIG12" s="247"/>
      <c r="AIH12" s="247"/>
      <c r="AII12" s="247"/>
      <c r="AIJ12" s="247"/>
      <c r="AIK12" s="247"/>
      <c r="AIL12" s="247"/>
      <c r="AIM12" s="247"/>
      <c r="AIN12" s="247"/>
      <c r="AIO12" s="247"/>
      <c r="AIP12" s="247"/>
      <c r="AIQ12" s="247"/>
      <c r="AIR12" s="247"/>
      <c r="AIS12" s="247"/>
      <c r="AIT12" s="247"/>
      <c r="AIU12" s="247"/>
      <c r="AIV12" s="247"/>
      <c r="AIW12" s="247"/>
      <c r="AIX12" s="247"/>
      <c r="AIY12" s="247"/>
      <c r="AIZ12" s="247"/>
      <c r="AJA12" s="247"/>
      <c r="AJB12" s="247"/>
      <c r="AJC12" s="247"/>
      <c r="AJD12" s="247"/>
      <c r="AJE12" s="247"/>
      <c r="AJF12" s="247"/>
      <c r="AJG12" s="247"/>
      <c r="AJH12" s="247"/>
      <c r="AJI12" s="247"/>
      <c r="AJJ12" s="247"/>
      <c r="AJK12" s="247"/>
      <c r="AJL12" s="247"/>
      <c r="AJM12" s="247"/>
      <c r="AJN12" s="247"/>
      <c r="AJO12" s="247"/>
      <c r="AJP12" s="247"/>
      <c r="AJQ12" s="247"/>
      <c r="AJR12" s="247"/>
      <c r="AJS12" s="247"/>
      <c r="AJT12" s="247"/>
      <c r="AJU12" s="247"/>
      <c r="AJV12" s="247"/>
      <c r="AJW12" s="247"/>
      <c r="AJX12" s="247"/>
      <c r="AJY12" s="247"/>
      <c r="AJZ12" s="247"/>
      <c r="AKA12" s="247"/>
      <c r="AKB12" s="247"/>
      <c r="AKC12" s="247"/>
      <c r="AKD12" s="247"/>
      <c r="AKE12" s="247"/>
      <c r="AKF12" s="247"/>
      <c r="AKG12" s="247"/>
      <c r="AKH12" s="247"/>
      <c r="AKI12" s="247"/>
      <c r="AKJ12" s="247"/>
      <c r="AKK12" s="247"/>
      <c r="AKL12" s="247"/>
      <c r="AKM12" s="247"/>
      <c r="AKN12" s="247"/>
      <c r="AKO12" s="247"/>
      <c r="AKP12" s="247"/>
      <c r="AKQ12" s="247"/>
      <c r="AKR12" s="247"/>
      <c r="AKS12" s="247"/>
      <c r="AKT12" s="247"/>
      <c r="AKU12" s="247"/>
      <c r="AKV12" s="247"/>
      <c r="AKW12" s="247"/>
      <c r="AKX12" s="247"/>
      <c r="AKY12" s="247"/>
      <c r="AKZ12" s="247"/>
      <c r="ALA12" s="247"/>
      <c r="ALB12" s="247"/>
      <c r="ALC12" s="247"/>
      <c r="ALD12" s="247"/>
      <c r="ALE12" s="247"/>
      <c r="ALF12" s="247"/>
      <c r="ALG12" s="247"/>
      <c r="ALH12" s="247"/>
      <c r="ALI12" s="247"/>
      <c r="ALJ12" s="247"/>
      <c r="ALK12" s="247"/>
      <c r="ALL12" s="247"/>
      <c r="ALM12" s="247"/>
      <c r="ALN12" s="247"/>
      <c r="ALO12" s="247"/>
      <c r="ALP12" s="247"/>
      <c r="ALQ12" s="247"/>
      <c r="ALR12" s="247"/>
      <c r="ALS12" s="247"/>
      <c r="ALT12" s="247"/>
      <c r="ALU12" s="247"/>
      <c r="ALV12" s="247"/>
      <c r="ALW12" s="247"/>
      <c r="ALX12" s="247"/>
      <c r="ALY12" s="247"/>
      <c r="ALZ12" s="247"/>
      <c r="AMA12" s="247"/>
      <c r="AMB12" s="247"/>
      <c r="AMC12" s="247"/>
      <c r="AMD12" s="247"/>
      <c r="AME12" s="247"/>
      <c r="AMF12" s="247"/>
      <c r="AMG12" s="247"/>
      <c r="AMH12" s="247"/>
      <c r="AMI12" s="247"/>
      <c r="AMJ12" s="247"/>
      <c r="AMK12" s="247"/>
      <c r="AML12" s="247"/>
      <c r="AMM12" s="247"/>
      <c r="AMN12" s="247"/>
      <c r="AMO12" s="247"/>
      <c r="AMP12" s="247"/>
      <c r="AMQ12" s="247"/>
      <c r="AMR12" s="247"/>
      <c r="AMS12" s="247"/>
      <c r="AMT12" s="247"/>
      <c r="AMU12" s="247"/>
      <c r="AMV12" s="247"/>
      <c r="AMW12" s="247"/>
      <c r="AMX12" s="247"/>
      <c r="AMY12" s="247"/>
      <c r="AMZ12" s="247"/>
      <c r="ANA12" s="247"/>
      <c r="ANB12" s="247"/>
      <c r="ANC12" s="247"/>
      <c r="AND12" s="247"/>
      <c r="ANE12" s="247"/>
      <c r="ANF12" s="247"/>
      <c r="ANG12" s="247"/>
      <c r="ANH12" s="247"/>
      <c r="ANI12" s="247"/>
      <c r="ANJ12" s="247"/>
      <c r="ANK12" s="247"/>
      <c r="ANL12" s="247"/>
      <c r="ANM12" s="247"/>
      <c r="ANN12" s="247"/>
      <c r="ANO12" s="247"/>
      <c r="ANP12" s="247"/>
      <c r="ANQ12" s="247"/>
      <c r="ANR12" s="247"/>
      <c r="ANS12" s="247"/>
      <c r="ANT12" s="247"/>
      <c r="ANU12" s="247"/>
      <c r="ANV12" s="247"/>
      <c r="ANW12" s="247"/>
      <c r="ANX12" s="247"/>
      <c r="ANY12" s="247"/>
      <c r="ANZ12" s="247"/>
      <c r="AOA12" s="247"/>
      <c r="AOB12" s="247"/>
      <c r="AOC12" s="247"/>
      <c r="AOD12" s="247"/>
      <c r="AOE12" s="247"/>
      <c r="AOF12" s="247"/>
      <c r="AOG12" s="247"/>
      <c r="AOH12" s="247"/>
      <c r="AOI12" s="247"/>
      <c r="AOJ12" s="247"/>
      <c r="AOK12" s="247"/>
      <c r="AOL12" s="247"/>
      <c r="AOM12" s="247"/>
      <c r="AON12" s="247"/>
      <c r="AOO12" s="247"/>
      <c r="AOP12" s="247"/>
      <c r="AOQ12" s="247"/>
      <c r="AOR12" s="247"/>
      <c r="AOS12" s="247"/>
      <c r="AOT12" s="247"/>
      <c r="AOU12" s="247"/>
      <c r="AOV12" s="247"/>
      <c r="AOW12" s="247"/>
      <c r="AOX12" s="247"/>
      <c r="AOY12" s="247"/>
      <c r="AOZ12" s="247"/>
      <c r="APA12" s="247"/>
      <c r="APB12" s="247"/>
      <c r="APC12" s="247"/>
      <c r="APD12" s="247"/>
      <c r="APE12" s="247"/>
      <c r="APF12" s="247"/>
      <c r="APG12" s="247"/>
      <c r="APH12" s="247"/>
      <c r="API12" s="247"/>
      <c r="APJ12" s="247"/>
      <c r="APK12" s="247"/>
      <c r="APL12" s="247"/>
      <c r="APM12" s="247"/>
      <c r="APN12" s="247"/>
      <c r="APO12" s="247"/>
      <c r="APP12" s="247"/>
      <c r="APQ12" s="247"/>
      <c r="APR12" s="247"/>
      <c r="APS12" s="247"/>
      <c r="APT12" s="247"/>
      <c r="APU12" s="247"/>
      <c r="APV12" s="247"/>
      <c r="APW12" s="247"/>
      <c r="APX12" s="247"/>
      <c r="APY12" s="247"/>
      <c r="APZ12" s="247"/>
      <c r="AQA12" s="247"/>
      <c r="AQB12" s="247"/>
      <c r="AQC12" s="247"/>
      <c r="AQD12" s="247"/>
      <c r="AQE12" s="247"/>
      <c r="AQF12" s="247"/>
      <c r="AQG12" s="247"/>
      <c r="AQH12" s="247"/>
      <c r="AQI12" s="247"/>
      <c r="AQJ12" s="247"/>
      <c r="AQK12" s="247"/>
      <c r="AQL12" s="247"/>
      <c r="AQM12" s="247"/>
      <c r="AQN12" s="247"/>
      <c r="AQO12" s="247"/>
      <c r="AQP12" s="247"/>
      <c r="AQQ12" s="247"/>
      <c r="AQR12" s="247"/>
      <c r="AQS12" s="247"/>
      <c r="AQT12" s="247"/>
      <c r="AQU12" s="247"/>
      <c r="AQV12" s="247"/>
      <c r="AQW12" s="247"/>
      <c r="AQX12" s="247"/>
      <c r="AQY12" s="247"/>
      <c r="AQZ12" s="247"/>
      <c r="ARA12" s="247"/>
      <c r="ARB12" s="247"/>
      <c r="ARC12" s="247"/>
      <c r="ARD12" s="247"/>
      <c r="ARE12" s="247"/>
      <c r="ARF12" s="247"/>
      <c r="ARG12" s="247"/>
      <c r="ARH12" s="247"/>
      <c r="ARI12" s="247"/>
      <c r="ARJ12" s="247"/>
      <c r="ARK12" s="247"/>
      <c r="ARL12" s="247"/>
      <c r="ARM12" s="247"/>
      <c r="ARN12" s="247"/>
      <c r="ARO12" s="247"/>
      <c r="ARP12" s="247"/>
      <c r="ARQ12" s="247"/>
      <c r="ARR12" s="247"/>
      <c r="ARS12" s="247"/>
      <c r="ART12" s="247"/>
      <c r="ARU12" s="247"/>
      <c r="ARV12" s="247"/>
      <c r="ARW12" s="247"/>
      <c r="ARX12" s="247"/>
      <c r="ARY12" s="247"/>
      <c r="ARZ12" s="247"/>
      <c r="ASA12" s="247"/>
      <c r="ASB12" s="247"/>
      <c r="ASC12" s="247"/>
      <c r="ASD12" s="247"/>
      <c r="ASE12" s="247"/>
      <c r="ASF12" s="247"/>
      <c r="ASG12" s="247"/>
      <c r="ASH12" s="247"/>
      <c r="ASI12" s="247"/>
      <c r="ASJ12" s="247"/>
      <c r="ASK12" s="247"/>
      <c r="ASL12" s="247"/>
      <c r="ASM12" s="247"/>
      <c r="ASN12" s="247"/>
      <c r="ASO12" s="247"/>
      <c r="ASP12" s="247"/>
      <c r="ASQ12" s="247"/>
      <c r="ASR12" s="247"/>
      <c r="ASS12" s="247"/>
      <c r="AST12" s="247"/>
      <c r="ASU12" s="247"/>
      <c r="ASV12" s="247"/>
      <c r="ASW12" s="247"/>
      <c r="ASX12" s="247"/>
      <c r="ASY12" s="247"/>
      <c r="ASZ12" s="247"/>
      <c r="ATA12" s="247"/>
      <c r="ATB12" s="247"/>
      <c r="ATC12" s="247"/>
      <c r="ATD12" s="247"/>
      <c r="ATE12" s="247"/>
      <c r="ATF12" s="247"/>
      <c r="ATG12" s="247"/>
      <c r="ATH12" s="247"/>
      <c r="ATI12" s="247"/>
      <c r="ATJ12" s="247"/>
      <c r="ATK12" s="247"/>
      <c r="ATL12" s="247"/>
      <c r="ATM12" s="247"/>
      <c r="ATN12" s="247"/>
      <c r="ATO12" s="247"/>
      <c r="ATP12" s="247"/>
      <c r="ATQ12" s="247"/>
      <c r="ATR12" s="247"/>
      <c r="ATS12" s="247"/>
      <c r="ATT12" s="247"/>
      <c r="ATU12" s="247"/>
      <c r="ATV12" s="247"/>
      <c r="ATW12" s="247"/>
      <c r="ATX12" s="247"/>
      <c r="ATY12" s="247"/>
      <c r="ATZ12" s="247"/>
      <c r="AUA12" s="247"/>
      <c r="AUB12" s="247"/>
      <c r="AUC12" s="247"/>
      <c r="AUD12" s="247"/>
      <c r="AUE12" s="247"/>
      <c r="AUF12" s="247"/>
      <c r="AUG12" s="247"/>
      <c r="AUH12" s="247"/>
      <c r="AUI12" s="247"/>
      <c r="AUJ12" s="247"/>
      <c r="AUK12" s="247"/>
      <c r="AUL12" s="247"/>
      <c r="AUM12" s="247"/>
      <c r="AUN12" s="247"/>
      <c r="AUO12" s="247"/>
      <c r="AUP12" s="247"/>
      <c r="AUQ12" s="247"/>
      <c r="AUR12" s="247"/>
      <c r="AUS12" s="247"/>
      <c r="AUT12" s="247"/>
      <c r="AUU12" s="247"/>
      <c r="AUV12" s="247"/>
      <c r="AUW12" s="247"/>
      <c r="AUX12" s="247"/>
      <c r="AUY12" s="247"/>
      <c r="AUZ12" s="247"/>
      <c r="AVA12" s="247"/>
      <c r="AVB12" s="247"/>
      <c r="AVC12" s="247"/>
      <c r="AVD12" s="247"/>
      <c r="AVE12" s="247"/>
      <c r="AVF12" s="247"/>
      <c r="AVG12" s="247"/>
      <c r="AVH12" s="247"/>
      <c r="AVI12" s="247"/>
      <c r="AVJ12" s="247"/>
      <c r="AVK12" s="247"/>
      <c r="AVL12" s="247"/>
      <c r="AVM12" s="247"/>
      <c r="AVN12" s="247"/>
      <c r="AVO12" s="247"/>
      <c r="AVP12" s="247"/>
      <c r="AVQ12" s="247"/>
      <c r="AVR12" s="247"/>
      <c r="AVS12" s="247"/>
      <c r="AVT12" s="247"/>
      <c r="AVU12" s="247"/>
      <c r="AVV12" s="247"/>
      <c r="AVW12" s="247"/>
      <c r="AVX12" s="247"/>
      <c r="AVY12" s="247"/>
      <c r="AVZ12" s="247"/>
      <c r="AWA12" s="247"/>
      <c r="AWB12" s="247"/>
      <c r="AWC12" s="247"/>
      <c r="AWD12" s="247"/>
      <c r="AWE12" s="247"/>
      <c r="AWF12" s="247"/>
      <c r="AWG12" s="247"/>
      <c r="AWH12" s="247"/>
      <c r="AWI12" s="247"/>
      <c r="AWJ12" s="247"/>
      <c r="AWK12" s="247"/>
      <c r="AWL12" s="247"/>
      <c r="AWM12" s="247"/>
      <c r="AWN12" s="247"/>
      <c r="AWO12" s="247"/>
      <c r="AWP12" s="247"/>
      <c r="AWQ12" s="247"/>
      <c r="AWR12" s="247"/>
      <c r="AWS12" s="247"/>
      <c r="AWT12" s="247"/>
      <c r="AWU12" s="247"/>
      <c r="AWV12" s="247"/>
      <c r="AWW12" s="247"/>
      <c r="AWX12" s="247"/>
      <c r="AWY12" s="247"/>
      <c r="AWZ12" s="247"/>
      <c r="AXA12" s="247"/>
      <c r="AXB12" s="247"/>
      <c r="AXC12" s="247"/>
      <c r="AXD12" s="247"/>
      <c r="AXE12" s="247"/>
      <c r="AXF12" s="247"/>
      <c r="AXG12" s="247"/>
      <c r="AXH12" s="247"/>
      <c r="AXI12" s="247"/>
      <c r="AXJ12" s="247"/>
      <c r="AXK12" s="247"/>
      <c r="AXL12" s="247"/>
      <c r="AXM12" s="247"/>
      <c r="AXN12" s="247"/>
      <c r="AXO12" s="247"/>
      <c r="AXP12" s="247"/>
      <c r="AXQ12" s="247"/>
      <c r="AXR12" s="247"/>
      <c r="AXS12" s="247"/>
      <c r="AXT12" s="247"/>
      <c r="AXU12" s="247"/>
      <c r="AXV12" s="247"/>
      <c r="AXW12" s="247"/>
      <c r="AXX12" s="247"/>
      <c r="AXY12" s="247"/>
      <c r="AXZ12" s="247"/>
      <c r="AYA12" s="247"/>
      <c r="AYB12" s="247"/>
      <c r="AYC12" s="247"/>
      <c r="AYD12" s="247"/>
      <c r="AYE12" s="247"/>
      <c r="AYF12" s="247"/>
      <c r="AYG12" s="247"/>
      <c r="AYH12" s="247"/>
      <c r="AYI12" s="247"/>
      <c r="AYJ12" s="247"/>
      <c r="AYK12" s="247"/>
      <c r="AYL12" s="247"/>
      <c r="AYM12" s="247"/>
      <c r="AYN12" s="247"/>
      <c r="AYO12" s="247"/>
      <c r="AYP12" s="247"/>
      <c r="AYQ12" s="247"/>
      <c r="AYR12" s="247"/>
      <c r="AYS12" s="247"/>
      <c r="AYT12" s="247"/>
      <c r="AYU12" s="247"/>
      <c r="AYV12" s="247"/>
      <c r="AYW12" s="247"/>
      <c r="AYX12" s="247"/>
      <c r="AYY12" s="247"/>
      <c r="AYZ12" s="247"/>
      <c r="AZA12" s="247"/>
      <c r="AZB12" s="247"/>
      <c r="AZC12" s="247"/>
      <c r="AZD12" s="247"/>
      <c r="AZE12" s="247"/>
      <c r="AZF12" s="247"/>
      <c r="AZG12" s="247"/>
      <c r="AZH12" s="247"/>
      <c r="AZI12" s="247"/>
      <c r="AZJ12" s="247"/>
      <c r="AZK12" s="247"/>
      <c r="AZL12" s="247"/>
      <c r="AZM12" s="247"/>
      <c r="AZN12" s="247"/>
      <c r="AZO12" s="247"/>
      <c r="AZP12" s="247"/>
      <c r="AZQ12" s="247"/>
      <c r="AZR12" s="247"/>
      <c r="AZS12" s="247"/>
      <c r="AZT12" s="247"/>
      <c r="AZU12" s="247"/>
      <c r="AZV12" s="247"/>
      <c r="AZW12" s="247"/>
      <c r="AZX12" s="247"/>
      <c r="AZY12" s="247"/>
      <c r="AZZ12" s="247"/>
      <c r="BAA12" s="247"/>
      <c r="BAB12" s="247"/>
      <c r="BAC12" s="247"/>
      <c r="BAD12" s="247"/>
      <c r="BAE12" s="247"/>
      <c r="BAF12" s="247"/>
      <c r="BAG12" s="247"/>
      <c r="BAH12" s="247"/>
      <c r="BAI12" s="247"/>
      <c r="BAJ12" s="247"/>
      <c r="BAK12" s="247"/>
      <c r="BAL12" s="247"/>
      <c r="BAM12" s="247"/>
      <c r="BAN12" s="247"/>
      <c r="BAO12" s="247"/>
      <c r="BAP12" s="247"/>
      <c r="BAQ12" s="247"/>
      <c r="BAR12" s="247"/>
      <c r="BAS12" s="247"/>
      <c r="BAT12" s="247"/>
      <c r="BAU12" s="247"/>
      <c r="BAV12" s="247"/>
      <c r="BAW12" s="247"/>
      <c r="BAX12" s="247"/>
      <c r="BAY12" s="247"/>
      <c r="BAZ12" s="247"/>
      <c r="BBA12" s="247"/>
      <c r="BBB12" s="247"/>
      <c r="BBC12" s="247"/>
      <c r="BBD12" s="247"/>
      <c r="BBE12" s="247"/>
      <c r="BBF12" s="247"/>
      <c r="BBG12" s="247"/>
      <c r="BBH12" s="247"/>
      <c r="BBI12" s="247"/>
      <c r="BBJ12" s="247"/>
      <c r="BBK12" s="247"/>
      <c r="BBL12" s="247"/>
      <c r="BBM12" s="247"/>
      <c r="BBN12" s="247"/>
      <c r="BBO12" s="247"/>
      <c r="BBP12" s="247"/>
      <c r="BBQ12" s="247"/>
      <c r="BBR12" s="247"/>
      <c r="BBS12" s="247"/>
      <c r="BBT12" s="247"/>
      <c r="BBU12" s="247"/>
      <c r="BBV12" s="247"/>
      <c r="BBW12" s="247"/>
      <c r="BBX12" s="247"/>
      <c r="BBY12" s="247"/>
      <c r="BBZ12" s="247"/>
      <c r="BCA12" s="247"/>
      <c r="BCB12" s="247"/>
      <c r="BCC12" s="247"/>
      <c r="BCD12" s="247"/>
      <c r="BCE12" s="247"/>
      <c r="BCF12" s="247"/>
      <c r="BCG12" s="247"/>
      <c r="BCH12" s="247"/>
      <c r="BCI12" s="247"/>
      <c r="BCJ12" s="247"/>
      <c r="BCK12" s="247"/>
      <c r="BCL12" s="247"/>
      <c r="BCM12" s="247"/>
      <c r="BCN12" s="247"/>
      <c r="BCO12" s="247"/>
      <c r="BCP12" s="247"/>
      <c r="BCQ12" s="247"/>
      <c r="BCR12" s="247"/>
      <c r="BCS12" s="247"/>
      <c r="BCT12" s="247"/>
      <c r="BCU12" s="247"/>
      <c r="BCV12" s="247"/>
      <c r="BCW12" s="247"/>
      <c r="BCX12" s="247"/>
      <c r="BCY12" s="247"/>
      <c r="BCZ12" s="247"/>
      <c r="BDA12" s="247"/>
      <c r="BDB12" s="247"/>
      <c r="BDC12" s="247"/>
      <c r="BDD12" s="247"/>
      <c r="BDE12" s="247"/>
      <c r="BDF12" s="247"/>
      <c r="BDG12" s="247"/>
      <c r="BDH12" s="247"/>
      <c r="BDI12" s="247"/>
      <c r="BDJ12" s="247"/>
      <c r="BDK12" s="247"/>
      <c r="BDL12" s="247"/>
      <c r="BDM12" s="247"/>
      <c r="BDN12" s="247"/>
      <c r="BDO12" s="247"/>
      <c r="BDP12" s="247"/>
      <c r="BDQ12" s="247"/>
      <c r="BDR12" s="247"/>
      <c r="BDS12" s="247"/>
      <c r="BDT12" s="247"/>
      <c r="BDU12" s="247"/>
      <c r="BDV12" s="247"/>
      <c r="BDW12" s="247"/>
      <c r="BDX12" s="247"/>
      <c r="BDY12" s="247"/>
      <c r="BDZ12" s="247"/>
      <c r="BEA12" s="247"/>
      <c r="BEB12" s="247"/>
      <c r="BEC12" s="247"/>
      <c r="BED12" s="247"/>
      <c r="BEE12" s="247"/>
      <c r="BEF12" s="247"/>
      <c r="BEG12" s="247"/>
      <c r="BEH12" s="247"/>
      <c r="BEI12" s="247"/>
      <c r="BEJ12" s="247"/>
      <c r="BEK12" s="247"/>
      <c r="BEL12" s="247"/>
      <c r="BEM12" s="247"/>
      <c r="BEN12" s="247"/>
      <c r="BEO12" s="247"/>
      <c r="BEP12" s="247"/>
      <c r="BEQ12" s="247"/>
      <c r="BER12" s="247"/>
      <c r="BES12" s="247"/>
      <c r="BET12" s="247"/>
      <c r="BEU12" s="247"/>
      <c r="BEV12" s="247"/>
      <c r="BEW12" s="247"/>
      <c r="BEX12" s="247"/>
      <c r="BEY12" s="247"/>
      <c r="BEZ12" s="247"/>
      <c r="BFA12" s="247"/>
      <c r="BFB12" s="247"/>
      <c r="BFC12" s="247"/>
      <c r="BFD12" s="247"/>
      <c r="BFE12" s="247"/>
      <c r="BFF12" s="247"/>
      <c r="BFG12" s="247"/>
      <c r="BFH12" s="247"/>
      <c r="BFI12" s="247"/>
      <c r="BFJ12" s="247"/>
      <c r="BFK12" s="247"/>
      <c r="BFL12" s="247"/>
      <c r="BFM12" s="247"/>
      <c r="BFN12" s="247"/>
      <c r="BFO12" s="247"/>
      <c r="BFP12" s="247"/>
      <c r="BFQ12" s="247"/>
      <c r="BFR12" s="247"/>
      <c r="BFS12" s="247"/>
      <c r="BFT12" s="247"/>
      <c r="BFU12" s="247"/>
      <c r="BFV12" s="247"/>
      <c r="BFW12" s="247"/>
      <c r="BFX12" s="247"/>
      <c r="BFY12" s="247"/>
      <c r="BFZ12" s="247"/>
      <c r="BGA12" s="247"/>
      <c r="BGB12" s="247"/>
      <c r="BGC12" s="247"/>
      <c r="BGD12" s="247"/>
      <c r="BGE12" s="247"/>
      <c r="BGF12" s="247"/>
      <c r="BGG12" s="247"/>
      <c r="BGH12" s="247"/>
      <c r="BGI12" s="247"/>
      <c r="BGJ12" s="247"/>
      <c r="BGK12" s="247"/>
      <c r="BGL12" s="247"/>
      <c r="BGM12" s="247"/>
      <c r="BGN12" s="247"/>
      <c r="BGO12" s="247"/>
      <c r="BGP12" s="247"/>
      <c r="BGQ12" s="247"/>
      <c r="BGR12" s="247"/>
      <c r="BGS12" s="247"/>
      <c r="BGT12" s="247"/>
      <c r="BGU12" s="247"/>
      <c r="BGV12" s="247"/>
      <c r="BGW12" s="247"/>
      <c r="BGX12" s="247"/>
      <c r="BGY12" s="247"/>
      <c r="BGZ12" s="247"/>
      <c r="BHA12" s="247"/>
      <c r="BHB12" s="247"/>
      <c r="BHC12" s="247"/>
      <c r="BHD12" s="247"/>
      <c r="BHE12" s="247"/>
      <c r="BHF12" s="247"/>
      <c r="BHG12" s="247"/>
      <c r="BHH12" s="247"/>
      <c r="BHI12" s="247"/>
      <c r="BHJ12" s="247"/>
      <c r="BHK12" s="247"/>
      <c r="BHL12" s="247"/>
      <c r="BHM12" s="247"/>
      <c r="BHN12" s="247"/>
      <c r="BHO12" s="247"/>
      <c r="BHP12" s="247"/>
      <c r="BHQ12" s="247"/>
      <c r="BHR12" s="247"/>
      <c r="BHS12" s="247"/>
      <c r="BHT12" s="247"/>
      <c r="BHU12" s="247"/>
      <c r="BHV12" s="247"/>
      <c r="BHW12" s="247"/>
      <c r="BHX12" s="247"/>
      <c r="BHY12" s="247"/>
      <c r="BHZ12" s="247"/>
      <c r="BIA12" s="247"/>
      <c r="BIB12" s="247"/>
      <c r="BIC12" s="247"/>
      <c r="BID12" s="247"/>
      <c r="BIE12" s="247"/>
      <c r="BIF12" s="247"/>
      <c r="BIG12" s="247"/>
      <c r="BIH12" s="247"/>
      <c r="BII12" s="247"/>
      <c r="BIJ12" s="247"/>
      <c r="BIK12" s="247"/>
      <c r="BIL12" s="247"/>
      <c r="BIM12" s="247"/>
      <c r="BIN12" s="247"/>
      <c r="BIO12" s="247"/>
      <c r="BIP12" s="247"/>
      <c r="BIQ12" s="247"/>
      <c r="BIR12" s="247"/>
      <c r="BIS12" s="247"/>
      <c r="BIT12" s="247"/>
      <c r="BIU12" s="247"/>
      <c r="BIV12" s="247"/>
      <c r="BIW12" s="247"/>
      <c r="BIX12" s="247"/>
      <c r="BIY12" s="247"/>
      <c r="BIZ12" s="247"/>
      <c r="BJA12" s="247"/>
      <c r="BJB12" s="247"/>
      <c r="BJC12" s="247"/>
      <c r="BJD12" s="247"/>
      <c r="BJE12" s="247"/>
      <c r="BJF12" s="247"/>
      <c r="BJG12" s="247"/>
      <c r="BJH12" s="247"/>
      <c r="BJI12" s="247"/>
      <c r="BJJ12" s="247"/>
      <c r="BJK12" s="247"/>
      <c r="BJL12" s="247"/>
      <c r="BJM12" s="247"/>
      <c r="BJN12" s="247"/>
      <c r="BJO12" s="247"/>
      <c r="BJP12" s="247"/>
      <c r="BJQ12" s="247"/>
      <c r="BJR12" s="247"/>
      <c r="BJS12" s="247"/>
      <c r="BJT12" s="247"/>
      <c r="BJU12" s="247"/>
      <c r="BJV12" s="247"/>
      <c r="BJW12" s="247"/>
      <c r="BJX12" s="247"/>
      <c r="BJY12" s="247"/>
      <c r="BJZ12" s="247"/>
      <c r="BKA12" s="247"/>
      <c r="BKB12" s="247"/>
      <c r="BKC12" s="247"/>
      <c r="BKD12" s="247"/>
      <c r="BKE12" s="247"/>
      <c r="BKF12" s="247"/>
      <c r="BKG12" s="247"/>
      <c r="BKH12" s="247"/>
      <c r="BKI12" s="247"/>
      <c r="BKJ12" s="247"/>
      <c r="BKK12" s="247"/>
      <c r="BKL12" s="247"/>
      <c r="BKM12" s="247"/>
      <c r="BKN12" s="247"/>
      <c r="BKO12" s="247"/>
      <c r="BKP12" s="247"/>
      <c r="BKQ12" s="247"/>
      <c r="BKR12" s="247"/>
      <c r="BKS12" s="247"/>
      <c r="BKT12" s="247"/>
      <c r="BKU12" s="247"/>
      <c r="BKV12" s="247"/>
      <c r="BKW12" s="247"/>
      <c r="BKX12" s="247"/>
      <c r="BKY12" s="247"/>
      <c r="BKZ12" s="247"/>
      <c r="BLA12" s="247"/>
      <c r="BLB12" s="247"/>
      <c r="BLC12" s="247"/>
      <c r="BLD12" s="247"/>
      <c r="BLE12" s="247"/>
      <c r="BLF12" s="247"/>
      <c r="BLG12" s="247"/>
      <c r="BLH12" s="247"/>
      <c r="BLI12" s="247"/>
      <c r="BLJ12" s="247"/>
      <c r="BLK12" s="247"/>
      <c r="BLL12" s="247"/>
      <c r="BLM12" s="247"/>
      <c r="BLN12" s="247"/>
      <c r="BLO12" s="247"/>
      <c r="BLP12" s="247"/>
      <c r="BLQ12" s="247"/>
      <c r="BLR12" s="247"/>
      <c r="BLS12" s="247"/>
      <c r="BLT12" s="247"/>
      <c r="BLU12" s="247"/>
      <c r="BLV12" s="247"/>
      <c r="BLW12" s="247"/>
      <c r="BLX12" s="247"/>
      <c r="BLY12" s="247"/>
      <c r="BLZ12" s="247"/>
      <c r="BMA12" s="247"/>
      <c r="BMB12" s="247"/>
      <c r="BMC12" s="247"/>
      <c r="BMD12" s="247"/>
      <c r="BME12" s="247"/>
      <c r="BMF12" s="247"/>
      <c r="BMG12" s="247"/>
      <c r="BMH12" s="247"/>
      <c r="BMI12" s="247"/>
      <c r="BMJ12" s="247"/>
      <c r="BMK12" s="247"/>
      <c r="BML12" s="247"/>
      <c r="BMM12" s="247"/>
      <c r="BMN12" s="247"/>
      <c r="BMO12" s="247"/>
      <c r="BMP12" s="247"/>
      <c r="BMQ12" s="247"/>
      <c r="BMR12" s="247"/>
      <c r="BMS12" s="247"/>
      <c r="BMT12" s="247"/>
      <c r="BMU12" s="247"/>
      <c r="BMV12" s="247"/>
      <c r="BMW12" s="247"/>
      <c r="BMX12" s="247"/>
      <c r="BMY12" s="247"/>
      <c r="BMZ12" s="247"/>
      <c r="BNA12" s="247"/>
      <c r="BNB12" s="247"/>
      <c r="BNC12" s="247"/>
      <c r="BND12" s="247"/>
      <c r="BNE12" s="247"/>
      <c r="BNF12" s="247"/>
      <c r="BNG12" s="247"/>
      <c r="BNH12" s="247"/>
      <c r="BNI12" s="247"/>
      <c r="BNJ12" s="247"/>
      <c r="BNK12" s="247"/>
      <c r="BNL12" s="247"/>
      <c r="BNM12" s="247"/>
      <c r="BNN12" s="247"/>
      <c r="BNO12" s="247"/>
      <c r="BNP12" s="247"/>
      <c r="BNQ12" s="247"/>
      <c r="BNR12" s="247"/>
      <c r="BNS12" s="247"/>
      <c r="BNT12" s="247"/>
      <c r="BNU12" s="247"/>
      <c r="BNV12" s="247"/>
      <c r="BNW12" s="247"/>
      <c r="BNX12" s="247"/>
      <c r="BNY12" s="247"/>
      <c r="BNZ12" s="247"/>
      <c r="BOA12" s="247"/>
      <c r="BOB12" s="247"/>
      <c r="BOC12" s="247"/>
      <c r="BOD12" s="247"/>
      <c r="BOE12" s="247"/>
      <c r="BOF12" s="247"/>
      <c r="BOG12" s="247"/>
      <c r="BOH12" s="247"/>
      <c r="BOI12" s="247"/>
      <c r="BOJ12" s="247"/>
      <c r="BOK12" s="247"/>
      <c r="BOL12" s="247"/>
      <c r="BOM12" s="247"/>
      <c r="BON12" s="247"/>
      <c r="BOO12" s="247"/>
      <c r="BOP12" s="247"/>
      <c r="BOQ12" s="247"/>
      <c r="BOR12" s="247"/>
      <c r="BOS12" s="247"/>
      <c r="BOT12" s="247"/>
      <c r="BOU12" s="247"/>
      <c r="BOV12" s="247"/>
      <c r="BOW12" s="247"/>
      <c r="BOX12" s="247"/>
      <c r="BOY12" s="247"/>
      <c r="BOZ12" s="247"/>
      <c r="BPA12" s="247"/>
      <c r="BPB12" s="247"/>
      <c r="BPC12" s="247"/>
      <c r="BPD12" s="247"/>
      <c r="BPE12" s="247"/>
      <c r="BPF12" s="247"/>
      <c r="BPG12" s="247"/>
      <c r="BPH12" s="247"/>
      <c r="BPI12" s="247"/>
      <c r="BPJ12" s="247"/>
      <c r="BPK12" s="247"/>
      <c r="BPL12" s="247"/>
      <c r="BPM12" s="247"/>
      <c r="BPN12" s="247"/>
      <c r="BPO12" s="247"/>
      <c r="BPP12" s="247"/>
      <c r="BPQ12" s="247"/>
      <c r="BPR12" s="247"/>
      <c r="BPS12" s="247"/>
      <c r="BPT12" s="247"/>
      <c r="BPU12" s="247"/>
      <c r="BPV12" s="247"/>
      <c r="BPW12" s="247"/>
      <c r="BPX12" s="247"/>
      <c r="BPY12" s="247"/>
      <c r="BPZ12" s="247"/>
      <c r="BQA12" s="247"/>
      <c r="BQB12" s="247"/>
      <c r="BQC12" s="247"/>
      <c r="BQD12" s="247"/>
      <c r="BQE12" s="247"/>
      <c r="BQF12" s="247"/>
      <c r="BQG12" s="247"/>
      <c r="BQH12" s="247"/>
      <c r="BQI12" s="247"/>
      <c r="BQJ12" s="247"/>
      <c r="BQK12" s="247"/>
      <c r="BQL12" s="247"/>
      <c r="BQM12" s="247"/>
      <c r="BQN12" s="247"/>
      <c r="BQO12" s="247"/>
      <c r="BQP12" s="247"/>
      <c r="BQQ12" s="247"/>
      <c r="BQR12" s="247"/>
      <c r="BQS12" s="247"/>
      <c r="BQT12" s="247"/>
      <c r="BQU12" s="247"/>
      <c r="BQV12" s="247"/>
      <c r="BQW12" s="247"/>
      <c r="BQX12" s="247"/>
      <c r="BQY12" s="247"/>
      <c r="BQZ12" s="247"/>
      <c r="BRA12" s="247"/>
      <c r="BRB12" s="247"/>
      <c r="BRC12" s="247"/>
      <c r="BRD12" s="247"/>
      <c r="BRE12" s="247"/>
      <c r="BRF12" s="247"/>
      <c r="BRG12" s="247"/>
      <c r="BRH12" s="247"/>
      <c r="BRI12" s="247"/>
      <c r="BRJ12" s="247"/>
      <c r="BRK12" s="247"/>
      <c r="BRL12" s="247"/>
      <c r="BRM12" s="247"/>
      <c r="BRN12" s="247"/>
      <c r="BRO12" s="247"/>
      <c r="BRP12" s="247"/>
      <c r="BRQ12" s="247"/>
      <c r="BRR12" s="247"/>
      <c r="BRS12" s="247"/>
      <c r="BRT12" s="247"/>
      <c r="BRU12" s="247"/>
      <c r="BRV12" s="247"/>
      <c r="BRW12" s="247"/>
      <c r="BRX12" s="247"/>
      <c r="BRY12" s="247"/>
      <c r="BRZ12" s="247"/>
      <c r="BSA12" s="247"/>
      <c r="BSB12" s="247"/>
      <c r="BSC12" s="247"/>
      <c r="BSD12" s="247"/>
      <c r="BSE12" s="247"/>
      <c r="BSF12" s="247"/>
      <c r="BSG12" s="247"/>
      <c r="BSH12" s="247"/>
      <c r="BSI12" s="247"/>
      <c r="BSJ12" s="247"/>
      <c r="BSK12" s="247"/>
      <c r="BSL12" s="247"/>
      <c r="BSM12" s="247"/>
      <c r="BSN12" s="247"/>
      <c r="BSO12" s="247"/>
      <c r="BSP12" s="247"/>
      <c r="BSQ12" s="247"/>
      <c r="BSR12" s="247"/>
      <c r="BSS12" s="247"/>
      <c r="BST12" s="247"/>
      <c r="BSU12" s="247"/>
      <c r="BSV12" s="247"/>
      <c r="BSW12" s="247"/>
      <c r="BSX12" s="247"/>
      <c r="BSY12" s="247"/>
      <c r="BSZ12" s="247"/>
      <c r="BTA12" s="247"/>
      <c r="BTB12" s="247"/>
      <c r="BTC12" s="247"/>
      <c r="BTD12" s="247"/>
      <c r="BTE12" s="247"/>
      <c r="BTF12" s="247"/>
      <c r="BTG12" s="247"/>
      <c r="BTH12" s="247"/>
      <c r="BTI12" s="247"/>
      <c r="BTJ12" s="247"/>
      <c r="BTK12" s="247"/>
      <c r="BTL12" s="247"/>
      <c r="BTM12" s="247"/>
      <c r="BTN12" s="247"/>
      <c r="BTO12" s="247"/>
      <c r="BTP12" s="247"/>
      <c r="BTQ12" s="247"/>
      <c r="BTR12" s="247"/>
      <c r="BTS12" s="247"/>
      <c r="BTT12" s="247"/>
      <c r="BTU12" s="247"/>
      <c r="BTV12" s="247"/>
      <c r="BTW12" s="247"/>
      <c r="BTX12" s="247"/>
      <c r="BTY12" s="247"/>
      <c r="BTZ12" s="247"/>
      <c r="BUA12" s="247"/>
      <c r="BUB12" s="247"/>
      <c r="BUC12" s="247"/>
      <c r="BUD12" s="247"/>
      <c r="BUE12" s="247"/>
      <c r="BUF12" s="247"/>
      <c r="BUG12" s="247"/>
      <c r="BUH12" s="247"/>
      <c r="BUI12" s="247"/>
      <c r="BUJ12" s="247"/>
      <c r="BUK12" s="247"/>
      <c r="BUL12" s="247"/>
      <c r="BUM12" s="247"/>
      <c r="BUN12" s="247"/>
      <c r="BUO12" s="247"/>
      <c r="BUP12" s="247"/>
      <c r="BUQ12" s="247"/>
      <c r="BUR12" s="247"/>
      <c r="BUS12" s="247"/>
      <c r="BUT12" s="247"/>
      <c r="BUU12" s="247"/>
      <c r="BUV12" s="247"/>
      <c r="BUW12" s="247"/>
      <c r="BUX12" s="247"/>
      <c r="BUY12" s="247"/>
      <c r="BUZ12" s="247"/>
      <c r="BVA12" s="247"/>
      <c r="BVB12" s="247"/>
      <c r="BVC12" s="247"/>
      <c r="BVD12" s="247"/>
      <c r="BVE12" s="247"/>
      <c r="BVF12" s="247"/>
      <c r="BVG12" s="247"/>
      <c r="BVH12" s="247"/>
      <c r="BVI12" s="247"/>
      <c r="BVJ12" s="247"/>
      <c r="BVK12" s="247"/>
      <c r="BVL12" s="247"/>
      <c r="BVM12" s="247"/>
      <c r="BVN12" s="247"/>
      <c r="BVO12" s="247"/>
      <c r="BVP12" s="247"/>
      <c r="BVQ12" s="247"/>
      <c r="BVR12" s="247"/>
      <c r="BVS12" s="247"/>
      <c r="BVT12" s="247"/>
      <c r="BVU12" s="247"/>
      <c r="BVV12" s="247"/>
      <c r="BVW12" s="247"/>
      <c r="BVX12" s="247"/>
      <c r="BVY12" s="247"/>
      <c r="BVZ12" s="247"/>
      <c r="BWA12" s="247"/>
      <c r="BWB12" s="247"/>
      <c r="BWC12" s="247"/>
      <c r="BWD12" s="247"/>
      <c r="BWE12" s="247"/>
      <c r="BWF12" s="247"/>
      <c r="BWG12" s="247"/>
      <c r="BWH12" s="247"/>
      <c r="BWI12" s="247"/>
      <c r="BWJ12" s="247"/>
      <c r="BWK12" s="247"/>
      <c r="BWL12" s="247"/>
      <c r="BWM12" s="247"/>
      <c r="BWN12" s="247"/>
      <c r="BWO12" s="247"/>
      <c r="BWP12" s="247"/>
      <c r="BWQ12" s="247"/>
      <c r="BWR12" s="247"/>
      <c r="BWS12" s="247"/>
      <c r="BWT12" s="247"/>
      <c r="BWU12" s="247"/>
      <c r="BWV12" s="247"/>
      <c r="BWW12" s="247"/>
      <c r="BWX12" s="247"/>
      <c r="BWY12" s="247"/>
      <c r="BWZ12" s="247"/>
      <c r="BXA12" s="247"/>
      <c r="BXB12" s="247"/>
      <c r="BXC12" s="247"/>
      <c r="BXD12" s="247"/>
      <c r="BXE12" s="247"/>
      <c r="BXF12" s="247"/>
      <c r="BXG12" s="247"/>
      <c r="BXH12" s="247"/>
      <c r="BXI12" s="247"/>
      <c r="BXJ12" s="247"/>
      <c r="BXK12" s="247"/>
      <c r="BXL12" s="247"/>
      <c r="BXM12" s="247"/>
      <c r="BXN12" s="247"/>
      <c r="BXO12" s="247"/>
      <c r="BXP12" s="247"/>
      <c r="BXQ12" s="247"/>
      <c r="BXR12" s="247"/>
      <c r="BXS12" s="247"/>
      <c r="BXT12" s="247"/>
      <c r="BXU12" s="247"/>
      <c r="BXV12" s="247"/>
      <c r="BXW12" s="247"/>
      <c r="BXX12" s="247"/>
      <c r="BXY12" s="247"/>
      <c r="BXZ12" s="247"/>
      <c r="BYA12" s="247"/>
      <c r="BYB12" s="247"/>
      <c r="BYC12" s="247"/>
      <c r="BYD12" s="247"/>
      <c r="BYE12" s="247"/>
      <c r="BYF12" s="247"/>
      <c r="BYG12" s="247"/>
      <c r="BYH12" s="247"/>
      <c r="BYI12" s="247"/>
      <c r="BYJ12" s="247"/>
      <c r="BYK12" s="247"/>
      <c r="BYL12" s="247"/>
      <c r="BYM12" s="247"/>
      <c r="BYN12" s="247"/>
      <c r="BYO12" s="247"/>
      <c r="BYP12" s="247"/>
      <c r="BYQ12" s="247"/>
      <c r="BYR12" s="247"/>
      <c r="BYS12" s="247"/>
      <c r="BYT12" s="247"/>
      <c r="BYU12" s="247"/>
      <c r="BYV12" s="247"/>
      <c r="BYW12" s="247"/>
      <c r="BYX12" s="247"/>
      <c r="BYY12" s="247"/>
      <c r="BYZ12" s="247"/>
      <c r="BZA12" s="247"/>
      <c r="BZB12" s="247"/>
      <c r="BZC12" s="247"/>
      <c r="BZD12" s="247"/>
      <c r="BZE12" s="247"/>
      <c r="BZF12" s="247"/>
      <c r="BZG12" s="247"/>
      <c r="BZH12" s="247"/>
      <c r="BZI12" s="247"/>
      <c r="BZJ12" s="247"/>
      <c r="BZK12" s="247"/>
      <c r="BZL12" s="247"/>
      <c r="BZM12" s="247"/>
      <c r="BZN12" s="247"/>
      <c r="BZO12" s="247"/>
      <c r="BZP12" s="247"/>
      <c r="BZQ12" s="247"/>
      <c r="BZR12" s="247"/>
      <c r="BZS12" s="247"/>
      <c r="BZT12" s="247"/>
      <c r="BZU12" s="247"/>
      <c r="BZV12" s="247"/>
      <c r="BZW12" s="247"/>
      <c r="BZX12" s="247"/>
      <c r="BZY12" s="247"/>
      <c r="BZZ12" s="247"/>
      <c r="CAA12" s="247"/>
      <c r="CAB12" s="247"/>
      <c r="CAC12" s="247"/>
      <c r="CAD12" s="247"/>
      <c r="CAE12" s="247"/>
      <c r="CAF12" s="247"/>
      <c r="CAG12" s="247"/>
      <c r="CAH12" s="247"/>
      <c r="CAI12" s="247"/>
      <c r="CAJ12" s="247"/>
      <c r="CAK12" s="247"/>
      <c r="CAL12" s="247"/>
      <c r="CAM12" s="247"/>
      <c r="CAN12" s="247"/>
      <c r="CAO12" s="247"/>
      <c r="CAP12" s="247"/>
      <c r="CAQ12" s="247"/>
      <c r="CAR12" s="247"/>
      <c r="CAS12" s="247"/>
      <c r="CAT12" s="247"/>
      <c r="CAU12" s="247"/>
      <c r="CAV12" s="247"/>
      <c r="CAW12" s="247"/>
      <c r="CAX12" s="247"/>
      <c r="CAY12" s="247"/>
      <c r="CAZ12" s="247"/>
      <c r="CBA12" s="247"/>
      <c r="CBB12" s="247"/>
      <c r="CBC12" s="247"/>
      <c r="CBD12" s="247"/>
      <c r="CBE12" s="247"/>
      <c r="CBF12" s="247"/>
      <c r="CBG12" s="247"/>
      <c r="CBH12" s="247"/>
      <c r="CBI12" s="247"/>
      <c r="CBJ12" s="247"/>
      <c r="CBK12" s="247"/>
      <c r="CBL12" s="247"/>
      <c r="CBM12" s="247"/>
      <c r="CBN12" s="247"/>
      <c r="CBO12" s="247"/>
      <c r="CBP12" s="247"/>
      <c r="CBQ12" s="247"/>
      <c r="CBR12" s="247"/>
      <c r="CBS12" s="247"/>
      <c r="CBT12" s="247"/>
      <c r="CBU12" s="247"/>
      <c r="CBV12" s="247"/>
      <c r="CBW12" s="247"/>
      <c r="CBX12" s="247"/>
      <c r="CBY12" s="247"/>
      <c r="CBZ12" s="247"/>
      <c r="CCA12" s="247"/>
      <c r="CCB12" s="247"/>
      <c r="CCC12" s="247"/>
      <c r="CCD12" s="247"/>
      <c r="CCE12" s="247"/>
      <c r="CCF12" s="247"/>
      <c r="CCG12" s="247"/>
      <c r="CCH12" s="247"/>
      <c r="CCI12" s="247"/>
      <c r="CCJ12" s="247"/>
      <c r="CCK12" s="247"/>
      <c r="CCL12" s="247"/>
      <c r="CCM12" s="247"/>
      <c r="CCN12" s="247"/>
      <c r="CCO12" s="247"/>
      <c r="CCP12" s="247"/>
      <c r="CCQ12" s="247"/>
      <c r="CCR12" s="247"/>
      <c r="CCS12" s="247"/>
      <c r="CCT12" s="247"/>
      <c r="CCU12" s="247"/>
      <c r="CCV12" s="247"/>
      <c r="CCW12" s="247"/>
      <c r="CCX12" s="247"/>
      <c r="CCY12" s="247"/>
      <c r="CCZ12" s="247"/>
      <c r="CDA12" s="247"/>
      <c r="CDB12" s="247"/>
      <c r="CDC12" s="247"/>
      <c r="CDD12" s="247"/>
      <c r="CDE12" s="247"/>
      <c r="CDF12" s="247"/>
      <c r="CDG12" s="247"/>
      <c r="CDH12" s="247"/>
      <c r="CDI12" s="247"/>
      <c r="CDJ12" s="247"/>
      <c r="CDK12" s="247"/>
      <c r="CDL12" s="247"/>
      <c r="CDM12" s="247"/>
      <c r="CDN12" s="247"/>
      <c r="CDO12" s="247"/>
      <c r="CDP12" s="247"/>
      <c r="CDQ12" s="247"/>
      <c r="CDR12" s="247"/>
      <c r="CDS12" s="247"/>
      <c r="CDT12" s="247"/>
      <c r="CDU12" s="247"/>
      <c r="CDV12" s="247"/>
      <c r="CDW12" s="247"/>
      <c r="CDX12" s="247"/>
      <c r="CDY12" s="247"/>
      <c r="CDZ12" s="247"/>
      <c r="CEA12" s="247"/>
      <c r="CEB12" s="247"/>
      <c r="CEC12" s="247"/>
      <c r="CED12" s="247"/>
      <c r="CEE12" s="247"/>
      <c r="CEF12" s="247"/>
      <c r="CEG12" s="247"/>
      <c r="CEH12" s="247"/>
      <c r="CEI12" s="247"/>
      <c r="CEJ12" s="247"/>
      <c r="CEK12" s="247"/>
      <c r="CEL12" s="247"/>
      <c r="CEM12" s="247"/>
      <c r="CEN12" s="247"/>
      <c r="CEO12" s="247"/>
      <c r="CEP12" s="247"/>
      <c r="CEQ12" s="247"/>
      <c r="CER12" s="247"/>
      <c r="CES12" s="247"/>
      <c r="CET12" s="247"/>
      <c r="CEU12" s="247"/>
      <c r="CEV12" s="247"/>
      <c r="CEW12" s="247"/>
      <c r="CEX12" s="247"/>
      <c r="CEY12" s="247"/>
      <c r="CEZ12" s="247"/>
      <c r="CFA12" s="247"/>
      <c r="CFB12" s="247"/>
      <c r="CFC12" s="247"/>
      <c r="CFD12" s="247"/>
      <c r="CFE12" s="247"/>
      <c r="CFF12" s="247"/>
      <c r="CFG12" s="247"/>
      <c r="CFH12" s="247"/>
      <c r="CFI12" s="247"/>
      <c r="CFJ12" s="247"/>
      <c r="CFK12" s="247"/>
      <c r="CFL12" s="247"/>
      <c r="CFM12" s="247"/>
      <c r="CFN12" s="247"/>
      <c r="CFO12" s="247"/>
      <c r="CFP12" s="247"/>
      <c r="CFQ12" s="247"/>
      <c r="CFR12" s="247"/>
      <c r="CFS12" s="247"/>
      <c r="CFT12" s="247"/>
      <c r="CFU12" s="247"/>
      <c r="CFV12" s="247"/>
      <c r="CFW12" s="247"/>
      <c r="CFX12" s="247"/>
      <c r="CFY12" s="247"/>
      <c r="CFZ12" s="247"/>
      <c r="CGA12" s="247"/>
      <c r="CGB12" s="247"/>
      <c r="CGC12" s="247"/>
      <c r="CGD12" s="247"/>
      <c r="CGE12" s="247"/>
      <c r="CGF12" s="247"/>
      <c r="CGG12" s="247"/>
      <c r="CGH12" s="247"/>
      <c r="CGI12" s="247"/>
      <c r="CGJ12" s="247"/>
      <c r="CGK12" s="247"/>
      <c r="CGL12" s="247"/>
      <c r="CGM12" s="247"/>
      <c r="CGN12" s="247"/>
      <c r="CGO12" s="247"/>
      <c r="CGP12" s="247"/>
      <c r="CGQ12" s="247"/>
      <c r="CGR12" s="247"/>
      <c r="CGS12" s="247"/>
      <c r="CGT12" s="247"/>
      <c r="CGU12" s="247"/>
      <c r="CGV12" s="247"/>
      <c r="CGW12" s="247"/>
      <c r="CGX12" s="247"/>
      <c r="CGY12" s="247"/>
      <c r="CGZ12" s="247"/>
      <c r="CHA12" s="247"/>
      <c r="CHB12" s="247"/>
      <c r="CHC12" s="247"/>
      <c r="CHD12" s="247"/>
      <c r="CHE12" s="247"/>
      <c r="CHF12" s="247"/>
      <c r="CHG12" s="247"/>
      <c r="CHH12" s="247"/>
      <c r="CHI12" s="247"/>
      <c r="CHJ12" s="247"/>
      <c r="CHK12" s="247"/>
      <c r="CHL12" s="247"/>
      <c r="CHM12" s="247"/>
      <c r="CHN12" s="247"/>
      <c r="CHO12" s="247"/>
      <c r="CHP12" s="247"/>
      <c r="CHQ12" s="247"/>
      <c r="CHR12" s="247"/>
      <c r="CHS12" s="247"/>
      <c r="CHT12" s="247"/>
      <c r="CHU12" s="247"/>
      <c r="CHV12" s="247"/>
      <c r="CHW12" s="247"/>
      <c r="CHX12" s="247"/>
      <c r="CHY12" s="247"/>
      <c r="CHZ12" s="247"/>
      <c r="CIA12" s="247"/>
      <c r="CIB12" s="247"/>
      <c r="CIC12" s="247"/>
      <c r="CID12" s="247"/>
      <c r="CIE12" s="247"/>
      <c r="CIF12" s="247"/>
      <c r="CIG12" s="247"/>
      <c r="CIH12" s="247"/>
      <c r="CII12" s="247"/>
      <c r="CIJ12" s="247"/>
      <c r="CIK12" s="247"/>
      <c r="CIL12" s="247"/>
      <c r="CIM12" s="247"/>
      <c r="CIN12" s="247"/>
      <c r="CIO12" s="247"/>
      <c r="CIP12" s="247"/>
      <c r="CIQ12" s="247"/>
      <c r="CIR12" s="247"/>
      <c r="CIS12" s="247"/>
      <c r="CIT12" s="247"/>
      <c r="CIU12" s="247"/>
      <c r="CIV12" s="247"/>
      <c r="CIW12" s="247"/>
      <c r="CIX12" s="247"/>
      <c r="CIY12" s="247"/>
      <c r="CIZ12" s="247"/>
      <c r="CJA12" s="247"/>
      <c r="CJB12" s="247"/>
      <c r="CJC12" s="247"/>
      <c r="CJD12" s="247"/>
      <c r="CJE12" s="247"/>
      <c r="CJF12" s="247"/>
      <c r="CJG12" s="247"/>
      <c r="CJH12" s="247"/>
      <c r="CJI12" s="247"/>
      <c r="CJJ12" s="247"/>
      <c r="CJK12" s="247"/>
      <c r="CJL12" s="247"/>
      <c r="CJM12" s="247"/>
      <c r="CJN12" s="247"/>
      <c r="CJO12" s="247"/>
      <c r="CJP12" s="247"/>
      <c r="CJQ12" s="247"/>
      <c r="CJR12" s="247"/>
      <c r="CJS12" s="247"/>
      <c r="CJT12" s="247"/>
      <c r="CJU12" s="247"/>
      <c r="CJV12" s="247"/>
      <c r="CJW12" s="247"/>
      <c r="CJX12" s="247"/>
      <c r="CJY12" s="247"/>
      <c r="CJZ12" s="247"/>
      <c r="CKA12" s="247"/>
      <c r="CKB12" s="247"/>
      <c r="CKC12" s="247"/>
      <c r="CKD12" s="247"/>
      <c r="CKE12" s="247"/>
      <c r="CKF12" s="247"/>
      <c r="CKG12" s="247"/>
      <c r="CKH12" s="247"/>
      <c r="CKI12" s="247"/>
      <c r="CKJ12" s="247"/>
      <c r="CKK12" s="247"/>
      <c r="CKL12" s="247"/>
      <c r="CKM12" s="247"/>
      <c r="CKN12" s="247"/>
      <c r="CKO12" s="247"/>
      <c r="CKP12" s="247"/>
      <c r="CKQ12" s="247"/>
      <c r="CKR12" s="247"/>
      <c r="CKS12" s="247"/>
      <c r="CKT12" s="247"/>
      <c r="CKU12" s="247"/>
      <c r="CKV12" s="247"/>
      <c r="CKW12" s="247"/>
      <c r="CKX12" s="247"/>
      <c r="CKY12" s="247"/>
      <c r="CKZ12" s="247"/>
      <c r="CLA12" s="247"/>
      <c r="CLB12" s="247"/>
      <c r="CLC12" s="247"/>
      <c r="CLD12" s="247"/>
      <c r="CLE12" s="247"/>
      <c r="CLF12" s="247"/>
      <c r="CLG12" s="247"/>
      <c r="CLH12" s="247"/>
      <c r="CLI12" s="247"/>
      <c r="CLJ12" s="247"/>
      <c r="CLK12" s="247"/>
      <c r="CLL12" s="247"/>
      <c r="CLM12" s="247"/>
      <c r="CLN12" s="247"/>
      <c r="CLO12" s="247"/>
      <c r="CLP12" s="247"/>
      <c r="CLQ12" s="247"/>
      <c r="CLR12" s="247"/>
      <c r="CLS12" s="247"/>
      <c r="CLT12" s="247"/>
      <c r="CLU12" s="247"/>
      <c r="CLV12" s="247"/>
      <c r="CLW12" s="247"/>
      <c r="CLX12" s="247"/>
      <c r="CLY12" s="247"/>
      <c r="CLZ12" s="247"/>
      <c r="CMA12" s="247"/>
      <c r="CMB12" s="247"/>
      <c r="CMC12" s="247"/>
      <c r="CMD12" s="247"/>
      <c r="CME12" s="247"/>
      <c r="CMF12" s="247"/>
      <c r="CMG12" s="247"/>
      <c r="CMH12" s="247"/>
      <c r="CMI12" s="247"/>
      <c r="CMJ12" s="247"/>
      <c r="CMK12" s="247"/>
      <c r="CML12" s="247"/>
      <c r="CMM12" s="247"/>
      <c r="CMN12" s="247"/>
      <c r="CMO12" s="247"/>
      <c r="CMP12" s="247"/>
      <c r="CMQ12" s="247"/>
      <c r="CMR12" s="247"/>
      <c r="CMS12" s="247"/>
      <c r="CMT12" s="247"/>
      <c r="CMU12" s="247"/>
      <c r="CMV12" s="247"/>
      <c r="CMW12" s="247"/>
      <c r="CMX12" s="247"/>
      <c r="CMY12" s="247"/>
      <c r="CMZ12" s="247"/>
      <c r="CNA12" s="247"/>
      <c r="CNB12" s="247"/>
      <c r="CNC12" s="247"/>
      <c r="CND12" s="247"/>
      <c r="CNE12" s="247"/>
      <c r="CNF12" s="247"/>
      <c r="CNG12" s="247"/>
      <c r="CNH12" s="247"/>
      <c r="CNI12" s="247"/>
      <c r="CNJ12" s="247"/>
      <c r="CNK12" s="247"/>
      <c r="CNL12" s="247"/>
      <c r="CNM12" s="247"/>
      <c r="CNN12" s="247"/>
      <c r="CNO12" s="247"/>
      <c r="CNP12" s="247"/>
      <c r="CNQ12" s="247"/>
      <c r="CNR12" s="247"/>
      <c r="CNS12" s="247"/>
      <c r="CNT12" s="247"/>
      <c r="CNU12" s="247"/>
      <c r="CNV12" s="247"/>
      <c r="CNW12" s="247"/>
      <c r="CNX12" s="247"/>
      <c r="CNY12" s="247"/>
      <c r="CNZ12" s="247"/>
      <c r="COA12" s="247"/>
      <c r="COB12" s="247"/>
      <c r="COC12" s="247"/>
      <c r="COD12" s="247"/>
      <c r="COE12" s="247"/>
      <c r="COF12" s="247"/>
      <c r="COG12" s="247"/>
      <c r="COH12" s="247"/>
      <c r="COI12" s="247"/>
      <c r="COJ12" s="247"/>
      <c r="COK12" s="247"/>
      <c r="COL12" s="247"/>
      <c r="COM12" s="247"/>
      <c r="CON12" s="247"/>
      <c r="COO12" s="247"/>
      <c r="COP12" s="247"/>
      <c r="COQ12" s="247"/>
      <c r="COR12" s="247"/>
      <c r="COS12" s="247"/>
      <c r="COT12" s="247"/>
      <c r="COU12" s="247"/>
      <c r="COV12" s="247"/>
      <c r="COW12" s="247"/>
      <c r="COX12" s="247"/>
      <c r="COY12" s="247"/>
      <c r="COZ12" s="247"/>
      <c r="CPA12" s="247"/>
      <c r="CPB12" s="247"/>
      <c r="CPC12" s="247"/>
      <c r="CPD12" s="247"/>
      <c r="CPE12" s="247"/>
      <c r="CPF12" s="247"/>
      <c r="CPG12" s="247"/>
      <c r="CPH12" s="247"/>
      <c r="CPI12" s="247"/>
      <c r="CPJ12" s="247"/>
      <c r="CPK12" s="247"/>
      <c r="CPL12" s="247"/>
      <c r="CPM12" s="247"/>
      <c r="CPN12" s="247"/>
      <c r="CPO12" s="247"/>
      <c r="CPP12" s="247"/>
      <c r="CPQ12" s="247"/>
      <c r="CPR12" s="247"/>
      <c r="CPS12" s="247"/>
      <c r="CPT12" s="247"/>
      <c r="CPU12" s="247"/>
      <c r="CPV12" s="247"/>
      <c r="CPW12" s="247"/>
      <c r="CPX12" s="247"/>
      <c r="CPY12" s="247"/>
      <c r="CPZ12" s="247"/>
      <c r="CQA12" s="247"/>
      <c r="CQB12" s="247"/>
      <c r="CQC12" s="247"/>
      <c r="CQD12" s="247"/>
      <c r="CQE12" s="247"/>
      <c r="CQF12" s="247"/>
      <c r="CQG12" s="247"/>
      <c r="CQH12" s="247"/>
      <c r="CQI12" s="247"/>
      <c r="CQJ12" s="247"/>
      <c r="CQK12" s="247"/>
      <c r="CQL12" s="247"/>
      <c r="CQM12" s="247"/>
      <c r="CQN12" s="247"/>
      <c r="CQO12" s="247"/>
      <c r="CQP12" s="247"/>
      <c r="CQQ12" s="247"/>
      <c r="CQR12" s="247"/>
      <c r="CQS12" s="247"/>
      <c r="CQT12" s="247"/>
      <c r="CQU12" s="247"/>
      <c r="CQV12" s="247"/>
      <c r="CQW12" s="247"/>
      <c r="CQX12" s="247"/>
      <c r="CQY12" s="247"/>
      <c r="CQZ12" s="247"/>
      <c r="CRA12" s="247"/>
      <c r="CRB12" s="247"/>
      <c r="CRC12" s="247"/>
      <c r="CRD12" s="247"/>
      <c r="CRE12" s="247"/>
      <c r="CRF12" s="247"/>
      <c r="CRG12" s="247"/>
      <c r="CRH12" s="247"/>
      <c r="CRI12" s="247"/>
      <c r="CRJ12" s="247"/>
      <c r="CRK12" s="247"/>
      <c r="CRL12" s="247"/>
      <c r="CRM12" s="247"/>
      <c r="CRN12" s="247"/>
      <c r="CRO12" s="247"/>
      <c r="CRP12" s="247"/>
      <c r="CRQ12" s="247"/>
      <c r="CRR12" s="247"/>
      <c r="CRS12" s="247"/>
      <c r="CRT12" s="247"/>
      <c r="CRU12" s="247"/>
      <c r="CRV12" s="247"/>
      <c r="CRW12" s="247"/>
      <c r="CRX12" s="247"/>
      <c r="CRY12" s="247"/>
      <c r="CRZ12" s="247"/>
      <c r="CSA12" s="247"/>
      <c r="CSB12" s="247"/>
      <c r="CSC12" s="247"/>
      <c r="CSD12" s="247"/>
      <c r="CSE12" s="247"/>
      <c r="CSF12" s="247"/>
      <c r="CSG12" s="247"/>
      <c r="CSH12" s="247"/>
      <c r="CSI12" s="247"/>
      <c r="CSJ12" s="247"/>
      <c r="CSK12" s="247"/>
      <c r="CSL12" s="247"/>
      <c r="CSM12" s="247"/>
      <c r="CSN12" s="247"/>
      <c r="CSO12" s="247"/>
      <c r="CSP12" s="247"/>
      <c r="CSQ12" s="247"/>
      <c r="CSR12" s="247"/>
      <c r="CSS12" s="247"/>
      <c r="CST12" s="247"/>
      <c r="CSU12" s="247"/>
      <c r="CSV12" s="247"/>
      <c r="CSW12" s="247"/>
      <c r="CSX12" s="247"/>
      <c r="CSY12" s="247"/>
      <c r="CSZ12" s="247"/>
      <c r="CTA12" s="247"/>
      <c r="CTB12" s="247"/>
      <c r="CTC12" s="247"/>
      <c r="CTD12" s="247"/>
      <c r="CTE12" s="247"/>
      <c r="CTF12" s="247"/>
      <c r="CTG12" s="247"/>
      <c r="CTH12" s="247"/>
      <c r="CTI12" s="247"/>
      <c r="CTJ12" s="247"/>
      <c r="CTK12" s="247"/>
      <c r="CTL12" s="247"/>
      <c r="CTM12" s="247"/>
      <c r="CTN12" s="247"/>
      <c r="CTO12" s="247"/>
      <c r="CTP12" s="247"/>
      <c r="CTQ12" s="247"/>
      <c r="CTR12" s="247"/>
      <c r="CTS12" s="247"/>
      <c r="CTT12" s="247"/>
      <c r="CTU12" s="247"/>
      <c r="CTV12" s="247"/>
      <c r="CTW12" s="247"/>
      <c r="CTX12" s="247"/>
      <c r="CTY12" s="247"/>
      <c r="CTZ12" s="247"/>
      <c r="CUA12" s="247"/>
      <c r="CUB12" s="247"/>
      <c r="CUC12" s="247"/>
      <c r="CUD12" s="247"/>
      <c r="CUE12" s="247"/>
      <c r="CUF12" s="247"/>
      <c r="CUG12" s="247"/>
      <c r="CUH12" s="247"/>
      <c r="CUI12" s="247"/>
      <c r="CUJ12" s="247"/>
      <c r="CUK12" s="247"/>
      <c r="CUL12" s="247"/>
      <c r="CUM12" s="247"/>
      <c r="CUN12" s="247"/>
      <c r="CUO12" s="247"/>
      <c r="CUP12" s="247"/>
      <c r="CUQ12" s="247"/>
      <c r="CUR12" s="247"/>
      <c r="CUS12" s="247"/>
      <c r="CUT12" s="247"/>
      <c r="CUU12" s="247"/>
      <c r="CUV12" s="247"/>
      <c r="CUW12" s="247"/>
      <c r="CUX12" s="247"/>
      <c r="CUY12" s="247"/>
      <c r="CUZ12" s="247"/>
      <c r="CVA12" s="247"/>
      <c r="CVB12" s="247"/>
      <c r="CVC12" s="247"/>
      <c r="CVD12" s="247"/>
      <c r="CVE12" s="247"/>
      <c r="CVF12" s="247"/>
      <c r="CVG12" s="247"/>
      <c r="CVH12" s="247"/>
      <c r="CVI12" s="247"/>
      <c r="CVJ12" s="247"/>
      <c r="CVK12" s="247"/>
      <c r="CVL12" s="247"/>
      <c r="CVM12" s="247"/>
      <c r="CVN12" s="247"/>
      <c r="CVO12" s="247"/>
      <c r="CVP12" s="247"/>
      <c r="CVQ12" s="247"/>
      <c r="CVR12" s="247"/>
      <c r="CVS12" s="247"/>
      <c r="CVT12" s="247"/>
      <c r="CVU12" s="247"/>
      <c r="CVV12" s="247"/>
      <c r="CVW12" s="247"/>
      <c r="CVX12" s="247"/>
      <c r="CVY12" s="247"/>
      <c r="CVZ12" s="247"/>
      <c r="CWA12" s="247"/>
      <c r="CWB12" s="247"/>
      <c r="CWC12" s="247"/>
      <c r="CWD12" s="247"/>
      <c r="CWE12" s="247"/>
      <c r="CWF12" s="247"/>
      <c r="CWG12" s="247"/>
      <c r="CWH12" s="247"/>
      <c r="CWI12" s="247"/>
      <c r="CWJ12" s="247"/>
      <c r="CWK12" s="247"/>
      <c r="CWL12" s="247"/>
      <c r="CWM12" s="247"/>
      <c r="CWN12" s="247"/>
      <c r="CWO12" s="247"/>
      <c r="CWP12" s="247"/>
      <c r="CWQ12" s="247"/>
      <c r="CWR12" s="247"/>
      <c r="CWS12" s="247"/>
      <c r="CWT12" s="247"/>
      <c r="CWU12" s="247"/>
      <c r="CWV12" s="247"/>
      <c r="CWW12" s="247"/>
      <c r="CWX12" s="247"/>
      <c r="CWY12" s="247"/>
      <c r="CWZ12" s="247"/>
      <c r="CXA12" s="247"/>
      <c r="CXB12" s="247"/>
      <c r="CXC12" s="247"/>
      <c r="CXD12" s="247"/>
      <c r="CXE12" s="247"/>
      <c r="CXF12" s="247"/>
      <c r="CXG12" s="247"/>
      <c r="CXH12" s="247"/>
      <c r="CXI12" s="247"/>
      <c r="CXJ12" s="247"/>
      <c r="CXK12" s="247"/>
      <c r="CXL12" s="247"/>
      <c r="CXM12" s="247"/>
      <c r="CXN12" s="247"/>
      <c r="CXO12" s="247"/>
      <c r="CXP12" s="247"/>
      <c r="CXQ12" s="247"/>
      <c r="CXR12" s="247"/>
      <c r="CXS12" s="247"/>
      <c r="CXT12" s="247"/>
      <c r="CXU12" s="247"/>
      <c r="CXV12" s="247"/>
      <c r="CXW12" s="247"/>
      <c r="CXX12" s="247"/>
      <c r="CXY12" s="247"/>
      <c r="CXZ12" s="247"/>
      <c r="CYA12" s="247"/>
      <c r="CYB12" s="247"/>
      <c r="CYC12" s="247"/>
      <c r="CYD12" s="247"/>
      <c r="CYE12" s="247"/>
      <c r="CYF12" s="247"/>
      <c r="CYG12" s="247"/>
      <c r="CYH12" s="247"/>
      <c r="CYI12" s="247"/>
      <c r="CYJ12" s="247"/>
      <c r="CYK12" s="247"/>
      <c r="CYL12" s="247"/>
      <c r="CYM12" s="247"/>
      <c r="CYN12" s="247"/>
      <c r="CYO12" s="247"/>
      <c r="CYP12" s="247"/>
      <c r="CYQ12" s="247"/>
      <c r="CYR12" s="247"/>
      <c r="CYS12" s="247"/>
      <c r="CYT12" s="247"/>
      <c r="CYU12" s="247"/>
      <c r="CYV12" s="247"/>
      <c r="CYW12" s="247"/>
      <c r="CYX12" s="247"/>
      <c r="CYY12" s="247"/>
      <c r="CYZ12" s="247"/>
      <c r="CZA12" s="247"/>
      <c r="CZB12" s="247"/>
      <c r="CZC12" s="247"/>
      <c r="CZD12" s="247"/>
      <c r="CZE12" s="247"/>
      <c r="CZF12" s="247"/>
      <c r="CZG12" s="247"/>
      <c r="CZH12" s="247"/>
      <c r="CZI12" s="247"/>
      <c r="CZJ12" s="247"/>
      <c r="CZK12" s="247"/>
      <c r="CZL12" s="247"/>
      <c r="CZM12" s="247"/>
      <c r="CZN12" s="247"/>
      <c r="CZO12" s="247"/>
      <c r="CZP12" s="247"/>
      <c r="CZQ12" s="247"/>
      <c r="CZR12" s="247"/>
      <c r="CZS12" s="247"/>
      <c r="CZT12" s="247"/>
      <c r="CZU12" s="247"/>
      <c r="CZV12" s="247"/>
      <c r="CZW12" s="247"/>
      <c r="CZX12" s="247"/>
      <c r="CZY12" s="247"/>
      <c r="CZZ12" s="247"/>
      <c r="DAA12" s="247"/>
      <c r="DAB12" s="247"/>
      <c r="DAC12" s="247"/>
      <c r="DAD12" s="247"/>
      <c r="DAE12" s="247"/>
      <c r="DAF12" s="247"/>
      <c r="DAG12" s="247"/>
      <c r="DAH12" s="247"/>
      <c r="DAI12" s="247"/>
      <c r="DAJ12" s="247"/>
      <c r="DAK12" s="247"/>
      <c r="DAL12" s="247"/>
      <c r="DAM12" s="247"/>
      <c r="DAN12" s="247"/>
      <c r="DAO12" s="247"/>
      <c r="DAP12" s="247"/>
      <c r="DAQ12" s="247"/>
      <c r="DAR12" s="247"/>
      <c r="DAS12" s="247"/>
      <c r="DAT12" s="247"/>
      <c r="DAU12" s="247"/>
      <c r="DAV12" s="247"/>
      <c r="DAW12" s="247"/>
      <c r="DAX12" s="247"/>
      <c r="DAY12" s="247"/>
      <c r="DAZ12" s="247"/>
      <c r="DBA12" s="247"/>
      <c r="DBB12" s="247"/>
      <c r="DBC12" s="247"/>
      <c r="DBD12" s="247"/>
      <c r="DBE12" s="247"/>
      <c r="DBF12" s="247"/>
      <c r="DBG12" s="247"/>
      <c r="DBH12" s="247"/>
      <c r="DBI12" s="247"/>
      <c r="DBJ12" s="247"/>
      <c r="DBK12" s="247"/>
      <c r="DBL12" s="247"/>
      <c r="DBM12" s="247"/>
      <c r="DBN12" s="247"/>
      <c r="DBO12" s="247"/>
      <c r="DBP12" s="247"/>
      <c r="DBQ12" s="247"/>
      <c r="DBR12" s="247"/>
      <c r="DBS12" s="247"/>
      <c r="DBT12" s="247"/>
      <c r="DBU12" s="247"/>
      <c r="DBV12" s="247"/>
      <c r="DBW12" s="247"/>
      <c r="DBX12" s="247"/>
      <c r="DBY12" s="247"/>
      <c r="DBZ12" s="247"/>
      <c r="DCA12" s="247"/>
      <c r="DCB12" s="247"/>
      <c r="DCC12" s="247"/>
      <c r="DCD12" s="247"/>
      <c r="DCE12" s="247"/>
      <c r="DCF12" s="247"/>
      <c r="DCG12" s="247"/>
      <c r="DCH12" s="247"/>
      <c r="DCI12" s="247"/>
      <c r="DCJ12" s="247"/>
      <c r="DCK12" s="247"/>
      <c r="DCL12" s="247"/>
      <c r="DCM12" s="247"/>
      <c r="DCN12" s="247"/>
      <c r="DCO12" s="247"/>
      <c r="DCP12" s="247"/>
      <c r="DCQ12" s="247"/>
      <c r="DCR12" s="247"/>
      <c r="DCS12" s="247"/>
      <c r="DCT12" s="247"/>
      <c r="DCU12" s="247"/>
      <c r="DCV12" s="247"/>
      <c r="DCW12" s="247"/>
      <c r="DCX12" s="247"/>
      <c r="DCY12" s="247"/>
      <c r="DCZ12" s="247"/>
      <c r="DDA12" s="247"/>
      <c r="DDB12" s="247"/>
      <c r="DDC12" s="247"/>
      <c r="DDD12" s="247"/>
      <c r="DDE12" s="247"/>
      <c r="DDF12" s="247"/>
      <c r="DDG12" s="247"/>
      <c r="DDH12" s="247"/>
      <c r="DDI12" s="247"/>
      <c r="DDJ12" s="247"/>
      <c r="DDK12" s="247"/>
      <c r="DDL12" s="247"/>
      <c r="DDM12" s="247"/>
      <c r="DDN12" s="247"/>
      <c r="DDO12" s="247"/>
      <c r="DDP12" s="247"/>
      <c r="DDQ12" s="247"/>
      <c r="DDR12" s="247"/>
      <c r="DDS12" s="247"/>
      <c r="DDT12" s="247"/>
      <c r="DDU12" s="247"/>
      <c r="DDV12" s="247"/>
      <c r="DDW12" s="247"/>
      <c r="DDX12" s="247"/>
      <c r="DDY12" s="247"/>
      <c r="DDZ12" s="247"/>
      <c r="DEA12" s="247"/>
      <c r="DEB12" s="247"/>
      <c r="DEC12" s="247"/>
      <c r="DED12" s="247"/>
      <c r="DEE12" s="247"/>
      <c r="DEF12" s="247"/>
      <c r="DEG12" s="247"/>
      <c r="DEH12" s="247"/>
      <c r="DEI12" s="247"/>
      <c r="DEJ12" s="247"/>
      <c r="DEK12" s="247"/>
      <c r="DEL12" s="247"/>
      <c r="DEM12" s="247"/>
      <c r="DEN12" s="247"/>
      <c r="DEO12" s="247"/>
      <c r="DEP12" s="247"/>
      <c r="DEQ12" s="247"/>
      <c r="DER12" s="247"/>
      <c r="DES12" s="247"/>
      <c r="DET12" s="247"/>
      <c r="DEU12" s="247"/>
      <c r="DEV12" s="247"/>
      <c r="DEW12" s="247"/>
      <c r="DEX12" s="247"/>
      <c r="DEY12" s="247"/>
      <c r="DEZ12" s="247"/>
      <c r="DFA12" s="247"/>
      <c r="DFB12" s="247"/>
      <c r="DFC12" s="247"/>
      <c r="DFD12" s="247"/>
      <c r="DFE12" s="247"/>
      <c r="DFF12" s="247"/>
      <c r="DFG12" s="247"/>
      <c r="DFH12" s="247"/>
      <c r="DFI12" s="247"/>
      <c r="DFJ12" s="247"/>
      <c r="DFK12" s="247"/>
      <c r="DFL12" s="247"/>
      <c r="DFM12" s="247"/>
      <c r="DFN12" s="247"/>
      <c r="DFO12" s="247"/>
      <c r="DFP12" s="247"/>
      <c r="DFQ12" s="247"/>
      <c r="DFR12" s="247"/>
      <c r="DFS12" s="247"/>
      <c r="DFT12" s="247"/>
      <c r="DFU12" s="247"/>
      <c r="DFV12" s="247"/>
      <c r="DFW12" s="247"/>
      <c r="DFX12" s="247"/>
      <c r="DFY12" s="247"/>
      <c r="DFZ12" s="247"/>
      <c r="DGA12" s="247"/>
      <c r="DGB12" s="247"/>
      <c r="DGC12" s="247"/>
      <c r="DGD12" s="247"/>
      <c r="DGE12" s="247"/>
      <c r="DGF12" s="247"/>
      <c r="DGG12" s="247"/>
      <c r="DGH12" s="247"/>
      <c r="DGI12" s="247"/>
      <c r="DGJ12" s="247"/>
      <c r="DGK12" s="247"/>
      <c r="DGL12" s="247"/>
      <c r="DGM12" s="247"/>
      <c r="DGN12" s="247"/>
      <c r="DGO12" s="247"/>
      <c r="DGP12" s="247"/>
      <c r="DGQ12" s="247"/>
      <c r="DGR12" s="247"/>
      <c r="DGS12" s="247"/>
      <c r="DGT12" s="247"/>
      <c r="DGU12" s="247"/>
      <c r="DGV12" s="247"/>
      <c r="DGW12" s="247"/>
      <c r="DGX12" s="247"/>
      <c r="DGY12" s="247"/>
      <c r="DGZ12" s="247"/>
      <c r="DHA12" s="247"/>
      <c r="DHB12" s="247"/>
      <c r="DHC12" s="247"/>
      <c r="DHD12" s="247"/>
      <c r="DHE12" s="247"/>
      <c r="DHF12" s="247"/>
      <c r="DHG12" s="247"/>
      <c r="DHH12" s="247"/>
      <c r="DHI12" s="247"/>
      <c r="DHJ12" s="247"/>
      <c r="DHK12" s="247"/>
      <c r="DHL12" s="247"/>
      <c r="DHM12" s="247"/>
      <c r="DHN12" s="247"/>
      <c r="DHO12" s="247"/>
      <c r="DHP12" s="247"/>
      <c r="DHQ12" s="247"/>
      <c r="DHR12" s="247"/>
      <c r="DHS12" s="247"/>
      <c r="DHT12" s="247"/>
      <c r="DHU12" s="247"/>
      <c r="DHV12" s="247"/>
      <c r="DHW12" s="247"/>
      <c r="DHX12" s="247"/>
      <c r="DHY12" s="247"/>
      <c r="DHZ12" s="247"/>
      <c r="DIA12" s="247"/>
      <c r="DIB12" s="247"/>
      <c r="DIC12" s="247"/>
      <c r="DID12" s="247"/>
      <c r="DIE12" s="247"/>
      <c r="DIF12" s="247"/>
      <c r="DIG12" s="247"/>
      <c r="DIH12" s="247"/>
      <c r="DII12" s="247"/>
      <c r="DIJ12" s="247"/>
      <c r="DIK12" s="247"/>
      <c r="DIL12" s="247"/>
      <c r="DIM12" s="247"/>
      <c r="DIN12" s="247"/>
      <c r="DIO12" s="247"/>
      <c r="DIP12" s="247"/>
      <c r="DIQ12" s="247"/>
      <c r="DIR12" s="247"/>
      <c r="DIS12" s="247"/>
      <c r="DIT12" s="247"/>
      <c r="DIU12" s="247"/>
      <c r="DIV12" s="247"/>
      <c r="DIW12" s="247"/>
      <c r="DIX12" s="247"/>
      <c r="DIY12" s="247"/>
      <c r="DIZ12" s="247"/>
      <c r="DJA12" s="247"/>
      <c r="DJB12" s="247"/>
      <c r="DJC12" s="247"/>
      <c r="DJD12" s="247"/>
      <c r="DJE12" s="247"/>
      <c r="DJF12" s="247"/>
      <c r="DJG12" s="247"/>
      <c r="DJH12" s="247"/>
      <c r="DJI12" s="247"/>
      <c r="DJJ12" s="247"/>
      <c r="DJK12" s="247"/>
      <c r="DJL12" s="247"/>
      <c r="DJM12" s="247"/>
      <c r="DJN12" s="247"/>
      <c r="DJO12" s="247"/>
      <c r="DJP12" s="247"/>
      <c r="DJQ12" s="247"/>
      <c r="DJR12" s="247"/>
      <c r="DJS12" s="247"/>
      <c r="DJT12" s="247"/>
      <c r="DJU12" s="247"/>
      <c r="DJV12" s="247"/>
      <c r="DJW12" s="247"/>
      <c r="DJX12" s="247"/>
      <c r="DJY12" s="247"/>
      <c r="DJZ12" s="247"/>
      <c r="DKA12" s="247"/>
      <c r="DKB12" s="247"/>
      <c r="DKC12" s="247"/>
      <c r="DKD12" s="247"/>
      <c r="DKE12" s="247"/>
      <c r="DKF12" s="247"/>
      <c r="DKG12" s="247"/>
      <c r="DKH12" s="247"/>
      <c r="DKI12" s="247"/>
      <c r="DKJ12" s="247"/>
      <c r="DKK12" s="247"/>
      <c r="DKL12" s="247"/>
      <c r="DKM12" s="247"/>
      <c r="DKN12" s="247"/>
      <c r="DKO12" s="247"/>
      <c r="DKP12" s="247"/>
      <c r="DKQ12" s="247"/>
      <c r="DKR12" s="247"/>
      <c r="DKS12" s="247"/>
      <c r="DKT12" s="247"/>
      <c r="DKU12" s="247"/>
      <c r="DKV12" s="247"/>
      <c r="DKW12" s="247"/>
      <c r="DKX12" s="247"/>
      <c r="DKY12" s="247"/>
      <c r="DKZ12" s="247"/>
      <c r="DLA12" s="247"/>
      <c r="DLB12" s="247"/>
      <c r="DLC12" s="247"/>
      <c r="DLD12" s="247"/>
      <c r="DLE12" s="247"/>
      <c r="DLF12" s="247"/>
      <c r="DLG12" s="247"/>
      <c r="DLH12" s="247"/>
      <c r="DLI12" s="247"/>
      <c r="DLJ12" s="247"/>
      <c r="DLK12" s="247"/>
      <c r="DLL12" s="247"/>
      <c r="DLM12" s="247"/>
      <c r="DLN12" s="247"/>
      <c r="DLO12" s="247"/>
      <c r="DLP12" s="247"/>
      <c r="DLQ12" s="247"/>
      <c r="DLR12" s="247"/>
      <c r="DLS12" s="247"/>
      <c r="DLT12" s="247"/>
      <c r="DLU12" s="247"/>
      <c r="DLV12" s="247"/>
      <c r="DLW12" s="247"/>
      <c r="DLX12" s="247"/>
      <c r="DLY12" s="247"/>
      <c r="DLZ12" s="247"/>
      <c r="DMA12" s="247"/>
      <c r="DMB12" s="247"/>
      <c r="DMC12" s="247"/>
      <c r="DMD12" s="247"/>
      <c r="DME12" s="247"/>
      <c r="DMF12" s="247"/>
      <c r="DMG12" s="247"/>
      <c r="DMH12" s="247"/>
      <c r="DMI12" s="247"/>
      <c r="DMJ12" s="247"/>
      <c r="DMK12" s="247"/>
      <c r="DML12" s="247"/>
      <c r="DMM12" s="247"/>
      <c r="DMN12" s="247"/>
      <c r="DMO12" s="247"/>
      <c r="DMP12" s="247"/>
      <c r="DMQ12" s="247"/>
      <c r="DMR12" s="247"/>
      <c r="DMS12" s="247"/>
      <c r="DMT12" s="247"/>
      <c r="DMU12" s="247"/>
      <c r="DMV12" s="247"/>
      <c r="DMW12" s="247"/>
      <c r="DMX12" s="247"/>
      <c r="DMY12" s="247"/>
      <c r="DMZ12" s="247"/>
      <c r="DNA12" s="247"/>
      <c r="DNB12" s="247"/>
      <c r="DNC12" s="247"/>
      <c r="DND12" s="247"/>
      <c r="DNE12" s="247"/>
      <c r="DNF12" s="247"/>
      <c r="DNG12" s="247"/>
      <c r="DNH12" s="247"/>
      <c r="DNI12" s="247"/>
      <c r="DNJ12" s="247"/>
      <c r="DNK12" s="247"/>
      <c r="DNL12" s="247"/>
      <c r="DNM12" s="247"/>
      <c r="DNN12" s="247"/>
      <c r="DNO12" s="247"/>
      <c r="DNP12" s="247"/>
      <c r="DNQ12" s="247"/>
      <c r="DNR12" s="247"/>
      <c r="DNS12" s="247"/>
      <c r="DNT12" s="247"/>
      <c r="DNU12" s="247"/>
      <c r="DNV12" s="247"/>
      <c r="DNW12" s="247"/>
      <c r="DNX12" s="247"/>
      <c r="DNY12" s="247"/>
      <c r="DNZ12" s="247"/>
      <c r="DOA12" s="247"/>
      <c r="DOB12" s="247"/>
      <c r="DOC12" s="247"/>
      <c r="DOD12" s="247"/>
      <c r="DOE12" s="247"/>
      <c r="DOF12" s="247"/>
      <c r="DOG12" s="247"/>
      <c r="DOH12" s="247"/>
      <c r="DOI12" s="247"/>
      <c r="DOJ12" s="247"/>
      <c r="DOK12" s="247"/>
      <c r="DOL12" s="247"/>
      <c r="DOM12" s="247"/>
      <c r="DON12" s="247"/>
      <c r="DOO12" s="247"/>
      <c r="DOP12" s="247"/>
      <c r="DOQ12" s="247"/>
      <c r="DOR12" s="247"/>
      <c r="DOS12" s="247"/>
      <c r="DOT12" s="247"/>
      <c r="DOU12" s="247"/>
      <c r="DOV12" s="247"/>
      <c r="DOW12" s="247"/>
      <c r="DOX12" s="247"/>
      <c r="DOY12" s="247"/>
      <c r="DOZ12" s="247"/>
      <c r="DPA12" s="247"/>
      <c r="DPB12" s="247"/>
      <c r="DPC12" s="247"/>
      <c r="DPD12" s="247"/>
      <c r="DPE12" s="247"/>
      <c r="DPF12" s="247"/>
      <c r="DPG12" s="247"/>
      <c r="DPH12" s="247"/>
      <c r="DPI12" s="247"/>
      <c r="DPJ12" s="247"/>
      <c r="DPK12" s="247"/>
      <c r="DPL12" s="247"/>
      <c r="DPM12" s="247"/>
      <c r="DPN12" s="247"/>
      <c r="DPO12" s="247"/>
      <c r="DPP12" s="247"/>
      <c r="DPQ12" s="247"/>
      <c r="DPR12" s="247"/>
      <c r="DPS12" s="247"/>
      <c r="DPT12" s="247"/>
      <c r="DPU12" s="247"/>
      <c r="DPV12" s="247"/>
      <c r="DPW12" s="247"/>
      <c r="DPX12" s="247"/>
      <c r="DPY12" s="247"/>
      <c r="DPZ12" s="247"/>
      <c r="DQA12" s="247"/>
      <c r="DQB12" s="247"/>
      <c r="DQC12" s="247"/>
      <c r="DQD12" s="247"/>
      <c r="DQE12" s="247"/>
      <c r="DQF12" s="247"/>
      <c r="DQG12" s="247"/>
      <c r="DQH12" s="247"/>
      <c r="DQI12" s="247"/>
      <c r="DQJ12" s="247"/>
      <c r="DQK12" s="247"/>
      <c r="DQL12" s="247"/>
      <c r="DQM12" s="247"/>
      <c r="DQN12" s="247"/>
      <c r="DQO12" s="247"/>
      <c r="DQP12" s="247"/>
      <c r="DQQ12" s="247"/>
      <c r="DQR12" s="247"/>
      <c r="DQS12" s="247"/>
      <c r="DQT12" s="247"/>
      <c r="DQU12" s="247"/>
      <c r="DQV12" s="247"/>
      <c r="DQW12" s="247"/>
      <c r="DQX12" s="247"/>
      <c r="DQY12" s="247"/>
      <c r="DQZ12" s="247"/>
      <c r="DRA12" s="247"/>
      <c r="DRB12" s="247"/>
      <c r="DRC12" s="247"/>
      <c r="DRD12" s="247"/>
      <c r="DRE12" s="247"/>
      <c r="DRF12" s="247"/>
      <c r="DRG12" s="247"/>
      <c r="DRH12" s="247"/>
      <c r="DRI12" s="247"/>
      <c r="DRJ12" s="247"/>
      <c r="DRK12" s="247"/>
      <c r="DRL12" s="247"/>
      <c r="DRM12" s="247"/>
      <c r="DRN12" s="247"/>
      <c r="DRO12" s="247"/>
      <c r="DRP12" s="247"/>
      <c r="DRQ12" s="247"/>
      <c r="DRR12" s="247"/>
      <c r="DRS12" s="247"/>
      <c r="DRT12" s="247"/>
      <c r="DRU12" s="247"/>
      <c r="DRV12" s="247"/>
      <c r="DRW12" s="247"/>
      <c r="DRX12" s="247"/>
      <c r="DRY12" s="247"/>
      <c r="DRZ12" s="247"/>
      <c r="DSA12" s="247"/>
      <c r="DSB12" s="247"/>
      <c r="DSC12" s="247"/>
      <c r="DSD12" s="247"/>
      <c r="DSE12" s="247"/>
      <c r="DSF12" s="247"/>
      <c r="DSG12" s="247"/>
      <c r="DSH12" s="247"/>
      <c r="DSI12" s="247"/>
      <c r="DSJ12" s="247"/>
      <c r="DSK12" s="247"/>
      <c r="DSL12" s="247"/>
      <c r="DSM12" s="247"/>
      <c r="DSN12" s="247"/>
      <c r="DSO12" s="247"/>
      <c r="DSP12" s="247"/>
      <c r="DSQ12" s="247"/>
      <c r="DSR12" s="247"/>
      <c r="DSS12" s="247"/>
      <c r="DST12" s="247"/>
      <c r="DSU12" s="247"/>
      <c r="DSV12" s="247"/>
      <c r="DSW12" s="247"/>
      <c r="DSX12" s="247"/>
      <c r="DSY12" s="247"/>
      <c r="DSZ12" s="247"/>
      <c r="DTA12" s="247"/>
      <c r="DTB12" s="247"/>
      <c r="DTC12" s="247"/>
      <c r="DTD12" s="247"/>
      <c r="DTE12" s="247"/>
      <c r="DTF12" s="247"/>
      <c r="DTG12" s="247"/>
      <c r="DTH12" s="247"/>
      <c r="DTI12" s="247"/>
      <c r="DTJ12" s="247"/>
      <c r="DTK12" s="247"/>
      <c r="DTL12" s="247"/>
      <c r="DTM12" s="247"/>
      <c r="DTN12" s="247"/>
      <c r="DTO12" s="247"/>
      <c r="DTP12" s="247"/>
      <c r="DTQ12" s="247"/>
      <c r="DTR12" s="247"/>
      <c r="DTS12" s="247"/>
      <c r="DTT12" s="247"/>
      <c r="DTU12" s="247"/>
      <c r="DTV12" s="247"/>
      <c r="DTW12" s="247"/>
      <c r="DTX12" s="247"/>
      <c r="DTY12" s="247"/>
      <c r="DTZ12" s="247"/>
      <c r="DUA12" s="247"/>
      <c r="DUB12" s="247"/>
      <c r="DUC12" s="247"/>
      <c r="DUD12" s="247"/>
      <c r="DUE12" s="247"/>
      <c r="DUF12" s="247"/>
      <c r="DUG12" s="247"/>
      <c r="DUH12" s="247"/>
      <c r="DUI12" s="247"/>
      <c r="DUJ12" s="247"/>
      <c r="DUK12" s="247"/>
      <c r="DUL12" s="247"/>
      <c r="DUM12" s="247"/>
      <c r="DUN12" s="247"/>
      <c r="DUO12" s="247"/>
      <c r="DUP12" s="247"/>
      <c r="DUQ12" s="247"/>
      <c r="DUR12" s="247"/>
      <c r="DUS12" s="247"/>
      <c r="DUT12" s="247"/>
      <c r="DUU12" s="247"/>
      <c r="DUV12" s="247"/>
      <c r="DUW12" s="247"/>
      <c r="DUX12" s="247"/>
      <c r="DUY12" s="247"/>
      <c r="DUZ12" s="247"/>
      <c r="DVA12" s="247"/>
      <c r="DVB12" s="247"/>
      <c r="DVC12" s="247"/>
      <c r="DVD12" s="247"/>
      <c r="DVE12" s="247"/>
      <c r="DVF12" s="247"/>
      <c r="DVG12" s="247"/>
      <c r="DVH12" s="247"/>
      <c r="DVI12" s="247"/>
      <c r="DVJ12" s="247"/>
      <c r="DVK12" s="247"/>
      <c r="DVL12" s="247"/>
      <c r="DVM12" s="247"/>
      <c r="DVN12" s="247"/>
      <c r="DVO12" s="247"/>
      <c r="DVP12" s="247"/>
      <c r="DVQ12" s="247"/>
      <c r="DVR12" s="247"/>
      <c r="DVS12" s="247"/>
      <c r="DVT12" s="247"/>
      <c r="DVU12" s="247"/>
      <c r="DVV12" s="247"/>
      <c r="DVW12" s="247"/>
      <c r="DVX12" s="247"/>
      <c r="DVY12" s="247"/>
      <c r="DVZ12" s="247"/>
      <c r="DWA12" s="247"/>
      <c r="DWB12" s="247"/>
      <c r="DWC12" s="247"/>
      <c r="DWD12" s="247"/>
      <c r="DWE12" s="247"/>
      <c r="DWF12" s="247"/>
      <c r="DWG12" s="247"/>
      <c r="DWH12" s="247"/>
      <c r="DWI12" s="247"/>
      <c r="DWJ12" s="247"/>
      <c r="DWK12" s="247"/>
      <c r="DWL12" s="247"/>
      <c r="DWM12" s="247"/>
      <c r="DWN12" s="247"/>
      <c r="DWO12" s="247"/>
      <c r="DWP12" s="247"/>
      <c r="DWQ12" s="247"/>
      <c r="DWR12" s="247"/>
      <c r="DWS12" s="247"/>
      <c r="DWT12" s="247"/>
      <c r="DWU12" s="247"/>
      <c r="DWV12" s="247"/>
      <c r="DWW12" s="247"/>
      <c r="DWX12" s="247"/>
      <c r="DWY12" s="247"/>
      <c r="DWZ12" s="247"/>
      <c r="DXA12" s="247"/>
      <c r="DXB12" s="247"/>
      <c r="DXC12" s="247"/>
      <c r="DXD12" s="247"/>
      <c r="DXE12" s="247"/>
      <c r="DXF12" s="247"/>
      <c r="DXG12" s="247"/>
      <c r="DXH12" s="247"/>
      <c r="DXI12" s="247"/>
      <c r="DXJ12" s="247"/>
      <c r="DXK12" s="247"/>
      <c r="DXL12" s="247"/>
      <c r="DXM12" s="247"/>
      <c r="DXN12" s="247"/>
      <c r="DXO12" s="247"/>
      <c r="DXP12" s="247"/>
      <c r="DXQ12" s="247"/>
      <c r="DXR12" s="247"/>
      <c r="DXS12" s="247"/>
      <c r="DXT12" s="247"/>
      <c r="DXU12" s="247"/>
      <c r="DXV12" s="247"/>
      <c r="DXW12" s="247"/>
      <c r="DXX12" s="247"/>
      <c r="DXY12" s="247"/>
      <c r="DXZ12" s="247"/>
      <c r="DYA12" s="247"/>
      <c r="DYB12" s="247"/>
      <c r="DYC12" s="247"/>
      <c r="DYD12" s="247"/>
      <c r="DYE12" s="247"/>
      <c r="DYF12" s="247"/>
      <c r="DYG12" s="247"/>
      <c r="DYH12" s="247"/>
      <c r="DYI12" s="247"/>
      <c r="DYJ12" s="247"/>
      <c r="DYK12" s="247"/>
      <c r="DYL12" s="247"/>
      <c r="DYM12" s="247"/>
      <c r="DYN12" s="247"/>
      <c r="DYO12" s="247"/>
      <c r="DYP12" s="247"/>
      <c r="DYQ12" s="247"/>
      <c r="DYR12" s="247"/>
      <c r="DYS12" s="247"/>
      <c r="DYT12" s="247"/>
      <c r="DYU12" s="247"/>
      <c r="DYV12" s="247"/>
      <c r="DYW12" s="247"/>
      <c r="DYX12" s="247"/>
      <c r="DYY12" s="247"/>
      <c r="DYZ12" s="247"/>
      <c r="DZA12" s="247"/>
      <c r="DZB12" s="247"/>
      <c r="DZC12" s="247"/>
      <c r="DZD12" s="247"/>
      <c r="DZE12" s="247"/>
      <c r="DZF12" s="247"/>
      <c r="DZG12" s="247"/>
      <c r="DZH12" s="247"/>
      <c r="DZI12" s="247"/>
      <c r="DZJ12" s="247"/>
      <c r="DZK12" s="247"/>
      <c r="DZL12" s="247"/>
      <c r="DZM12" s="247"/>
      <c r="DZN12" s="247"/>
      <c r="DZO12" s="247"/>
      <c r="DZP12" s="247"/>
      <c r="DZQ12" s="247"/>
      <c r="DZR12" s="247"/>
      <c r="DZS12" s="247"/>
      <c r="DZT12" s="247"/>
      <c r="DZU12" s="247"/>
      <c r="DZV12" s="247"/>
      <c r="DZW12" s="247"/>
      <c r="DZX12" s="247"/>
      <c r="DZY12" s="247"/>
      <c r="DZZ12" s="247"/>
      <c r="EAA12" s="247"/>
      <c r="EAB12" s="247"/>
      <c r="EAC12" s="247"/>
      <c r="EAD12" s="247"/>
      <c r="EAE12" s="247"/>
      <c r="EAF12" s="247"/>
      <c r="EAG12" s="247"/>
      <c r="EAH12" s="247"/>
      <c r="EAI12" s="247"/>
      <c r="EAJ12" s="247"/>
      <c r="EAK12" s="247"/>
      <c r="EAL12" s="247"/>
      <c r="EAM12" s="247"/>
      <c r="EAN12" s="247"/>
      <c r="EAO12" s="247"/>
      <c r="EAP12" s="247"/>
      <c r="EAQ12" s="247"/>
      <c r="EAR12" s="247"/>
      <c r="EAS12" s="247"/>
      <c r="EAT12" s="247"/>
      <c r="EAU12" s="247"/>
      <c r="EAV12" s="247"/>
      <c r="EAW12" s="247"/>
      <c r="EAX12" s="247"/>
      <c r="EAY12" s="247"/>
      <c r="EAZ12" s="247"/>
      <c r="EBA12" s="247"/>
      <c r="EBB12" s="247"/>
      <c r="EBC12" s="247"/>
      <c r="EBD12" s="247"/>
      <c r="EBE12" s="247"/>
      <c r="EBF12" s="247"/>
      <c r="EBG12" s="247"/>
      <c r="EBH12" s="247"/>
      <c r="EBI12" s="247"/>
      <c r="EBJ12" s="247"/>
      <c r="EBK12" s="247"/>
      <c r="EBL12" s="247"/>
      <c r="EBM12" s="247"/>
      <c r="EBN12" s="247"/>
      <c r="EBO12" s="247"/>
      <c r="EBP12" s="247"/>
      <c r="EBQ12" s="247"/>
      <c r="EBR12" s="247"/>
      <c r="EBS12" s="247"/>
      <c r="EBT12" s="247"/>
      <c r="EBU12" s="247"/>
      <c r="EBV12" s="247"/>
      <c r="EBW12" s="247"/>
      <c r="EBX12" s="247"/>
      <c r="EBY12" s="247"/>
      <c r="EBZ12" s="247"/>
      <c r="ECA12" s="247"/>
      <c r="ECB12" s="247"/>
      <c r="ECC12" s="247"/>
      <c r="ECD12" s="247"/>
      <c r="ECE12" s="247"/>
      <c r="ECF12" s="247"/>
      <c r="ECG12" s="247"/>
      <c r="ECH12" s="247"/>
      <c r="ECI12" s="247"/>
      <c r="ECJ12" s="247"/>
      <c r="ECK12" s="247"/>
      <c r="ECL12" s="247"/>
      <c r="ECM12" s="247"/>
      <c r="ECN12" s="247"/>
      <c r="ECO12" s="247"/>
      <c r="ECP12" s="247"/>
      <c r="ECQ12" s="247"/>
      <c r="ECR12" s="247"/>
      <c r="ECS12" s="247"/>
      <c r="ECT12" s="247"/>
      <c r="ECU12" s="247"/>
      <c r="ECV12" s="247"/>
      <c r="ECW12" s="247"/>
      <c r="ECX12" s="247"/>
      <c r="ECY12" s="247"/>
      <c r="ECZ12" s="247"/>
      <c r="EDA12" s="247"/>
      <c r="EDB12" s="247"/>
      <c r="EDC12" s="247"/>
      <c r="EDD12" s="247"/>
      <c r="EDE12" s="247"/>
      <c r="EDF12" s="247"/>
      <c r="EDG12" s="247"/>
      <c r="EDH12" s="247"/>
      <c r="EDI12" s="247"/>
      <c r="EDJ12" s="247"/>
      <c r="EDK12" s="247"/>
      <c r="EDL12" s="247"/>
      <c r="EDM12" s="247"/>
      <c r="EDN12" s="247"/>
      <c r="EDO12" s="247"/>
      <c r="EDP12" s="247"/>
      <c r="EDQ12" s="247"/>
      <c r="EDR12" s="247"/>
      <c r="EDS12" s="247"/>
      <c r="EDT12" s="247"/>
      <c r="EDU12" s="247"/>
      <c r="EDV12" s="247"/>
      <c r="EDW12" s="247"/>
      <c r="EDX12" s="247"/>
      <c r="EDY12" s="247"/>
      <c r="EDZ12" s="247"/>
      <c r="EEA12" s="247"/>
      <c r="EEB12" s="247"/>
      <c r="EEC12" s="247"/>
      <c r="EED12" s="247"/>
      <c r="EEE12" s="247"/>
      <c r="EEF12" s="247"/>
      <c r="EEG12" s="247"/>
      <c r="EEH12" s="247"/>
      <c r="EEI12" s="247"/>
      <c r="EEJ12" s="247"/>
      <c r="EEK12" s="247"/>
      <c r="EEL12" s="247"/>
      <c r="EEM12" s="247"/>
      <c r="EEN12" s="247"/>
      <c r="EEO12" s="247"/>
      <c r="EEP12" s="247"/>
      <c r="EEQ12" s="247"/>
      <c r="EER12" s="247"/>
      <c r="EES12" s="247"/>
      <c r="EET12" s="247"/>
      <c r="EEU12" s="247"/>
      <c r="EEV12" s="247"/>
      <c r="EEW12" s="247"/>
      <c r="EEX12" s="247"/>
      <c r="EEY12" s="247"/>
      <c r="EEZ12" s="247"/>
      <c r="EFA12" s="247"/>
      <c r="EFB12" s="247"/>
      <c r="EFC12" s="247"/>
      <c r="EFD12" s="247"/>
      <c r="EFE12" s="247"/>
      <c r="EFF12" s="247"/>
      <c r="EFG12" s="247"/>
      <c r="EFH12" s="247"/>
      <c r="EFI12" s="247"/>
      <c r="EFJ12" s="247"/>
      <c r="EFK12" s="247"/>
      <c r="EFL12" s="247"/>
      <c r="EFM12" s="247"/>
      <c r="EFN12" s="247"/>
      <c r="EFO12" s="247"/>
      <c r="EFP12" s="247"/>
      <c r="EFQ12" s="247"/>
      <c r="EFR12" s="247"/>
      <c r="EFS12" s="247"/>
      <c r="EFT12" s="247"/>
      <c r="EFU12" s="247"/>
      <c r="EFV12" s="247"/>
      <c r="EFW12" s="247"/>
      <c r="EFX12" s="247"/>
      <c r="EFY12" s="247"/>
      <c r="EFZ12" s="247"/>
      <c r="EGA12" s="247"/>
      <c r="EGB12" s="247"/>
      <c r="EGC12" s="247"/>
      <c r="EGD12" s="247"/>
      <c r="EGE12" s="247"/>
      <c r="EGF12" s="247"/>
      <c r="EGG12" s="247"/>
      <c r="EGH12" s="247"/>
      <c r="EGI12" s="247"/>
      <c r="EGJ12" s="247"/>
      <c r="EGK12" s="247"/>
      <c r="EGL12" s="247"/>
      <c r="EGM12" s="247"/>
      <c r="EGN12" s="247"/>
      <c r="EGO12" s="247"/>
      <c r="EGP12" s="247"/>
      <c r="EGQ12" s="247"/>
      <c r="EGR12" s="247"/>
      <c r="EGS12" s="247"/>
      <c r="EGT12" s="247"/>
      <c r="EGU12" s="247"/>
      <c r="EGV12" s="247"/>
      <c r="EGW12" s="247"/>
      <c r="EGX12" s="247"/>
      <c r="EGY12" s="247"/>
      <c r="EGZ12" s="247"/>
      <c r="EHA12" s="247"/>
      <c r="EHB12" s="247"/>
      <c r="EHC12" s="247"/>
      <c r="EHD12" s="247"/>
      <c r="EHE12" s="247"/>
      <c r="EHF12" s="247"/>
      <c r="EHG12" s="247"/>
      <c r="EHH12" s="247"/>
      <c r="EHI12" s="247"/>
      <c r="EHJ12" s="247"/>
      <c r="EHK12" s="247"/>
      <c r="EHL12" s="247"/>
      <c r="EHM12" s="247"/>
      <c r="EHN12" s="247"/>
      <c r="EHO12" s="247"/>
      <c r="EHP12" s="247"/>
      <c r="EHQ12" s="247"/>
      <c r="EHR12" s="247"/>
      <c r="EHS12" s="247"/>
      <c r="EHT12" s="247"/>
      <c r="EHU12" s="247"/>
      <c r="EHV12" s="247"/>
      <c r="EHW12" s="247"/>
      <c r="EHX12" s="247"/>
      <c r="EHY12" s="247"/>
      <c r="EHZ12" s="247"/>
      <c r="EIA12" s="247"/>
      <c r="EIB12" s="247"/>
      <c r="EIC12" s="247"/>
      <c r="EID12" s="247"/>
      <c r="EIE12" s="247"/>
      <c r="EIF12" s="247"/>
      <c r="EIG12" s="247"/>
      <c r="EIH12" s="247"/>
      <c r="EII12" s="247"/>
      <c r="EIJ12" s="247"/>
      <c r="EIK12" s="247"/>
      <c r="EIL12" s="247"/>
      <c r="EIM12" s="247"/>
      <c r="EIN12" s="247"/>
      <c r="EIO12" s="247"/>
      <c r="EIP12" s="247"/>
      <c r="EIQ12" s="247"/>
      <c r="EIR12" s="247"/>
      <c r="EIS12" s="247"/>
      <c r="EIT12" s="247"/>
      <c r="EIU12" s="247"/>
      <c r="EIV12" s="247"/>
      <c r="EIW12" s="247"/>
      <c r="EIX12" s="247"/>
      <c r="EIY12" s="247"/>
      <c r="EIZ12" s="247"/>
      <c r="EJA12" s="247"/>
      <c r="EJB12" s="247"/>
      <c r="EJC12" s="247"/>
      <c r="EJD12" s="247"/>
      <c r="EJE12" s="247"/>
      <c r="EJF12" s="247"/>
      <c r="EJG12" s="247"/>
      <c r="EJH12" s="247"/>
      <c r="EJI12" s="247"/>
      <c r="EJJ12" s="247"/>
      <c r="EJK12" s="247"/>
      <c r="EJL12" s="247"/>
      <c r="EJM12" s="247"/>
      <c r="EJN12" s="247"/>
      <c r="EJO12" s="247"/>
      <c r="EJP12" s="247"/>
      <c r="EJQ12" s="247"/>
      <c r="EJR12" s="247"/>
      <c r="EJS12" s="247"/>
      <c r="EJT12" s="247"/>
      <c r="EJU12" s="247"/>
      <c r="EJV12" s="247"/>
      <c r="EJW12" s="247"/>
      <c r="EJX12" s="247"/>
      <c r="EJY12" s="247"/>
      <c r="EJZ12" s="247"/>
      <c r="EKA12" s="247"/>
      <c r="EKB12" s="247"/>
      <c r="EKC12" s="247"/>
      <c r="EKD12" s="247"/>
      <c r="EKE12" s="247"/>
      <c r="EKF12" s="247"/>
      <c r="EKG12" s="247"/>
      <c r="EKH12" s="247"/>
      <c r="EKI12" s="247"/>
      <c r="EKJ12" s="247"/>
      <c r="EKK12" s="247"/>
      <c r="EKL12" s="247"/>
      <c r="EKM12" s="247"/>
      <c r="EKN12" s="247"/>
      <c r="EKO12" s="247"/>
      <c r="EKP12" s="247"/>
      <c r="EKQ12" s="247"/>
      <c r="EKR12" s="247"/>
      <c r="EKS12" s="247"/>
      <c r="EKT12" s="247"/>
      <c r="EKU12" s="247"/>
      <c r="EKV12" s="247"/>
      <c r="EKW12" s="247"/>
      <c r="EKX12" s="247"/>
      <c r="EKY12" s="247"/>
      <c r="EKZ12" s="247"/>
      <c r="ELA12" s="247"/>
      <c r="ELB12" s="247"/>
      <c r="ELC12" s="247"/>
      <c r="ELD12" s="247"/>
      <c r="ELE12" s="247"/>
      <c r="ELF12" s="247"/>
      <c r="ELG12" s="247"/>
      <c r="ELH12" s="247"/>
      <c r="ELI12" s="247"/>
      <c r="ELJ12" s="247"/>
      <c r="ELK12" s="247"/>
      <c r="ELL12" s="247"/>
      <c r="ELM12" s="247"/>
      <c r="ELN12" s="247"/>
      <c r="ELO12" s="247"/>
      <c r="ELP12" s="247"/>
      <c r="ELQ12" s="247"/>
      <c r="ELR12" s="247"/>
      <c r="ELS12" s="247"/>
      <c r="ELT12" s="247"/>
      <c r="ELU12" s="247"/>
      <c r="ELV12" s="247"/>
      <c r="ELW12" s="247"/>
      <c r="ELX12" s="247"/>
      <c r="ELY12" s="247"/>
      <c r="ELZ12" s="247"/>
      <c r="EMA12" s="247"/>
      <c r="EMB12" s="247"/>
      <c r="EMC12" s="247"/>
      <c r="EMD12" s="247"/>
      <c r="EME12" s="247"/>
      <c r="EMF12" s="247"/>
      <c r="EMG12" s="247"/>
      <c r="EMH12" s="247"/>
      <c r="EMI12" s="247"/>
      <c r="EMJ12" s="247"/>
      <c r="EMK12" s="247"/>
      <c r="EML12" s="247"/>
      <c r="EMM12" s="247"/>
      <c r="EMN12" s="247"/>
      <c r="EMO12" s="247"/>
      <c r="EMP12" s="247"/>
      <c r="EMQ12" s="247"/>
      <c r="EMR12" s="247"/>
      <c r="EMS12" s="247"/>
      <c r="EMT12" s="247"/>
      <c r="EMU12" s="247"/>
      <c r="EMV12" s="247"/>
      <c r="EMW12" s="247"/>
      <c r="EMX12" s="247"/>
      <c r="EMY12" s="247"/>
      <c r="EMZ12" s="247"/>
      <c r="ENA12" s="247"/>
      <c r="ENB12" s="247"/>
      <c r="ENC12" s="247"/>
      <c r="END12" s="247"/>
      <c r="ENE12" s="247"/>
      <c r="ENF12" s="247"/>
      <c r="ENG12" s="247"/>
      <c r="ENH12" s="247"/>
      <c r="ENI12" s="247"/>
      <c r="ENJ12" s="247"/>
      <c r="ENK12" s="247"/>
      <c r="ENL12" s="247"/>
      <c r="ENM12" s="247"/>
      <c r="ENN12" s="247"/>
      <c r="ENO12" s="247"/>
      <c r="ENP12" s="247"/>
      <c r="ENQ12" s="247"/>
      <c r="ENR12" s="247"/>
      <c r="ENS12" s="247"/>
      <c r="ENT12" s="247"/>
      <c r="ENU12" s="247"/>
      <c r="ENV12" s="247"/>
      <c r="ENW12" s="247"/>
      <c r="ENX12" s="247"/>
      <c r="ENY12" s="247"/>
      <c r="ENZ12" s="247"/>
      <c r="EOA12" s="247"/>
      <c r="EOB12" s="247"/>
      <c r="EOC12" s="247"/>
      <c r="EOD12" s="247"/>
      <c r="EOE12" s="247"/>
      <c r="EOF12" s="247"/>
      <c r="EOG12" s="247"/>
      <c r="EOH12" s="247"/>
      <c r="EOI12" s="247"/>
      <c r="EOJ12" s="247"/>
      <c r="EOK12" s="247"/>
      <c r="EOL12" s="247"/>
      <c r="EOM12" s="247"/>
      <c r="EON12" s="247"/>
      <c r="EOO12" s="247"/>
      <c r="EOP12" s="247"/>
      <c r="EOQ12" s="247"/>
      <c r="EOR12" s="247"/>
      <c r="EOS12" s="247"/>
      <c r="EOT12" s="247"/>
      <c r="EOU12" s="247"/>
      <c r="EOV12" s="247"/>
      <c r="EOW12" s="247"/>
      <c r="EOX12" s="247"/>
      <c r="EOY12" s="247"/>
      <c r="EOZ12" s="247"/>
      <c r="EPA12" s="247"/>
      <c r="EPB12" s="247"/>
      <c r="EPC12" s="247"/>
      <c r="EPD12" s="247"/>
      <c r="EPE12" s="247"/>
      <c r="EPF12" s="247"/>
      <c r="EPG12" s="247"/>
      <c r="EPH12" s="247"/>
      <c r="EPI12" s="247"/>
      <c r="EPJ12" s="247"/>
      <c r="EPK12" s="247"/>
      <c r="EPL12" s="247"/>
      <c r="EPM12" s="247"/>
      <c r="EPN12" s="247"/>
      <c r="EPO12" s="247"/>
      <c r="EPP12" s="247"/>
      <c r="EPQ12" s="247"/>
      <c r="EPR12" s="247"/>
      <c r="EPS12" s="247"/>
      <c r="EPT12" s="247"/>
      <c r="EPU12" s="247"/>
      <c r="EPV12" s="247"/>
      <c r="EPW12" s="247"/>
      <c r="EPX12" s="247"/>
      <c r="EPY12" s="247"/>
      <c r="EPZ12" s="247"/>
      <c r="EQA12" s="247"/>
      <c r="EQB12" s="247"/>
      <c r="EQC12" s="247"/>
      <c r="EQD12" s="247"/>
      <c r="EQE12" s="247"/>
      <c r="EQF12" s="247"/>
      <c r="EQG12" s="247"/>
      <c r="EQH12" s="247"/>
      <c r="EQI12" s="247"/>
      <c r="EQJ12" s="247"/>
      <c r="EQK12" s="247"/>
      <c r="EQL12" s="247"/>
      <c r="EQM12" s="247"/>
      <c r="EQN12" s="247"/>
      <c r="EQO12" s="247"/>
      <c r="EQP12" s="247"/>
      <c r="EQQ12" s="247"/>
      <c r="EQR12" s="247"/>
      <c r="EQS12" s="247"/>
      <c r="EQT12" s="247"/>
      <c r="EQU12" s="247"/>
      <c r="EQV12" s="247"/>
      <c r="EQW12" s="247"/>
      <c r="EQX12" s="247"/>
      <c r="EQY12" s="247"/>
      <c r="EQZ12" s="247"/>
      <c r="ERA12" s="247"/>
      <c r="ERB12" s="247"/>
      <c r="ERC12" s="247"/>
      <c r="ERD12" s="247"/>
      <c r="ERE12" s="247"/>
      <c r="ERF12" s="247"/>
      <c r="ERG12" s="247"/>
      <c r="ERH12" s="247"/>
      <c r="ERI12" s="247"/>
      <c r="ERJ12" s="247"/>
      <c r="ERK12" s="247"/>
      <c r="ERL12" s="247"/>
      <c r="ERM12" s="247"/>
      <c r="ERN12" s="247"/>
      <c r="ERO12" s="247"/>
      <c r="ERP12" s="247"/>
      <c r="ERQ12" s="247"/>
      <c r="ERR12" s="247"/>
      <c r="ERS12" s="247"/>
      <c r="ERT12" s="247"/>
      <c r="ERU12" s="247"/>
      <c r="ERV12" s="247"/>
      <c r="ERW12" s="247"/>
      <c r="ERX12" s="247"/>
      <c r="ERY12" s="247"/>
      <c r="ERZ12" s="247"/>
      <c r="ESA12" s="247"/>
      <c r="ESB12" s="247"/>
      <c r="ESC12" s="247"/>
      <c r="ESD12" s="247"/>
      <c r="ESE12" s="247"/>
      <c r="ESF12" s="247"/>
      <c r="ESG12" s="247"/>
      <c r="ESH12" s="247"/>
      <c r="ESI12" s="247"/>
      <c r="ESJ12" s="247"/>
      <c r="ESK12" s="247"/>
      <c r="ESL12" s="247"/>
      <c r="ESM12" s="247"/>
      <c r="ESN12" s="247"/>
      <c r="ESO12" s="247"/>
      <c r="ESP12" s="247"/>
      <c r="ESQ12" s="247"/>
      <c r="ESR12" s="247"/>
      <c r="ESS12" s="247"/>
      <c r="EST12" s="247"/>
      <c r="ESU12" s="247"/>
      <c r="ESV12" s="247"/>
      <c r="ESW12" s="247"/>
      <c r="ESX12" s="247"/>
      <c r="ESY12" s="247"/>
      <c r="ESZ12" s="247"/>
      <c r="ETA12" s="247"/>
      <c r="ETB12" s="247"/>
      <c r="ETC12" s="247"/>
      <c r="ETD12" s="247"/>
      <c r="ETE12" s="247"/>
      <c r="ETF12" s="247"/>
      <c r="ETG12" s="247"/>
      <c r="ETH12" s="247"/>
      <c r="ETI12" s="247"/>
      <c r="ETJ12" s="247"/>
      <c r="ETK12" s="247"/>
      <c r="ETL12" s="247"/>
      <c r="ETM12" s="247"/>
      <c r="ETN12" s="247"/>
      <c r="ETO12" s="247"/>
      <c r="ETP12" s="247"/>
      <c r="ETQ12" s="247"/>
      <c r="ETR12" s="247"/>
      <c r="ETS12" s="247"/>
      <c r="ETT12" s="247"/>
      <c r="ETU12" s="247"/>
      <c r="ETV12" s="247"/>
      <c r="ETW12" s="247"/>
      <c r="ETX12" s="247"/>
      <c r="ETY12" s="247"/>
      <c r="ETZ12" s="247"/>
      <c r="EUA12" s="247"/>
      <c r="EUB12" s="247"/>
      <c r="EUC12" s="247"/>
      <c r="EUD12" s="247"/>
      <c r="EUE12" s="247"/>
      <c r="EUF12" s="247"/>
      <c r="EUG12" s="247"/>
      <c r="EUH12" s="247"/>
      <c r="EUI12" s="247"/>
      <c r="EUJ12" s="247"/>
      <c r="EUK12" s="247"/>
      <c r="EUL12" s="247"/>
      <c r="EUM12" s="247"/>
      <c r="EUN12" s="247"/>
      <c r="EUO12" s="247"/>
      <c r="EUP12" s="247"/>
      <c r="EUQ12" s="247"/>
      <c r="EUR12" s="247"/>
      <c r="EUS12" s="247"/>
      <c r="EUT12" s="247"/>
      <c r="EUU12" s="247"/>
      <c r="EUV12" s="247"/>
      <c r="EUW12" s="247"/>
      <c r="EUX12" s="247"/>
      <c r="EUY12" s="247"/>
      <c r="EUZ12" s="247"/>
      <c r="EVA12" s="247"/>
      <c r="EVB12" s="247"/>
      <c r="EVC12" s="247"/>
      <c r="EVD12" s="247"/>
      <c r="EVE12" s="247"/>
      <c r="EVF12" s="247"/>
      <c r="EVG12" s="247"/>
      <c r="EVH12" s="247"/>
      <c r="EVI12" s="247"/>
      <c r="EVJ12" s="247"/>
      <c r="EVK12" s="247"/>
      <c r="EVL12" s="247"/>
      <c r="EVM12" s="247"/>
      <c r="EVN12" s="247"/>
      <c r="EVO12" s="247"/>
      <c r="EVP12" s="247"/>
      <c r="EVQ12" s="247"/>
      <c r="EVR12" s="247"/>
      <c r="EVS12" s="247"/>
      <c r="EVT12" s="247"/>
      <c r="EVU12" s="247"/>
      <c r="EVV12" s="247"/>
      <c r="EVW12" s="247"/>
      <c r="EVX12" s="247"/>
      <c r="EVY12" s="247"/>
      <c r="EVZ12" s="247"/>
      <c r="EWA12" s="247"/>
      <c r="EWB12" s="247"/>
      <c r="EWC12" s="247"/>
      <c r="EWD12" s="247"/>
      <c r="EWE12" s="247"/>
      <c r="EWF12" s="247"/>
      <c r="EWG12" s="247"/>
      <c r="EWH12" s="247"/>
      <c r="EWI12" s="247"/>
      <c r="EWJ12" s="247"/>
      <c r="EWK12" s="247"/>
      <c r="EWL12" s="247"/>
      <c r="EWM12" s="247"/>
      <c r="EWN12" s="247"/>
      <c r="EWO12" s="247"/>
      <c r="EWP12" s="247"/>
      <c r="EWQ12" s="247"/>
      <c r="EWR12" s="247"/>
      <c r="EWS12" s="247"/>
      <c r="EWT12" s="247"/>
      <c r="EWU12" s="247"/>
      <c r="EWV12" s="247"/>
      <c r="EWW12" s="247"/>
      <c r="EWX12" s="247"/>
      <c r="EWY12" s="247"/>
      <c r="EWZ12" s="247"/>
      <c r="EXA12" s="247"/>
      <c r="EXB12" s="247"/>
      <c r="EXC12" s="247"/>
      <c r="EXD12" s="247"/>
      <c r="EXE12" s="247"/>
      <c r="EXF12" s="247"/>
      <c r="EXG12" s="247"/>
      <c r="EXH12" s="247"/>
      <c r="EXI12" s="247"/>
      <c r="EXJ12" s="247"/>
      <c r="EXK12" s="247"/>
      <c r="EXL12" s="247"/>
      <c r="EXM12" s="247"/>
      <c r="EXN12" s="247"/>
      <c r="EXO12" s="247"/>
      <c r="EXP12" s="247"/>
      <c r="EXQ12" s="247"/>
      <c r="EXR12" s="247"/>
      <c r="EXS12" s="247"/>
      <c r="EXT12" s="247"/>
      <c r="EXU12" s="247"/>
      <c r="EXV12" s="247"/>
      <c r="EXW12" s="247"/>
      <c r="EXX12" s="247"/>
      <c r="EXY12" s="247"/>
      <c r="EXZ12" s="247"/>
      <c r="EYA12" s="247"/>
      <c r="EYB12" s="247"/>
      <c r="EYC12" s="247"/>
      <c r="EYD12" s="247"/>
      <c r="EYE12" s="247"/>
      <c r="EYF12" s="247"/>
      <c r="EYG12" s="247"/>
      <c r="EYH12" s="247"/>
      <c r="EYI12" s="247"/>
      <c r="EYJ12" s="247"/>
      <c r="EYK12" s="247"/>
      <c r="EYL12" s="247"/>
      <c r="EYM12" s="247"/>
      <c r="EYN12" s="247"/>
      <c r="EYO12" s="247"/>
      <c r="EYP12" s="247"/>
      <c r="EYQ12" s="247"/>
      <c r="EYR12" s="247"/>
      <c r="EYS12" s="247"/>
      <c r="EYT12" s="247"/>
      <c r="EYU12" s="247"/>
      <c r="EYV12" s="247"/>
      <c r="EYW12" s="247"/>
      <c r="EYX12" s="247"/>
      <c r="EYY12" s="247"/>
      <c r="EYZ12" s="247"/>
      <c r="EZA12" s="247"/>
      <c r="EZB12" s="247"/>
      <c r="EZC12" s="247"/>
      <c r="EZD12" s="247"/>
      <c r="EZE12" s="247"/>
      <c r="EZF12" s="247"/>
      <c r="EZG12" s="247"/>
      <c r="EZH12" s="247"/>
      <c r="EZI12" s="247"/>
      <c r="EZJ12" s="247"/>
      <c r="EZK12" s="247"/>
      <c r="EZL12" s="247"/>
      <c r="EZM12" s="247"/>
      <c r="EZN12" s="247"/>
      <c r="EZO12" s="247"/>
      <c r="EZP12" s="247"/>
      <c r="EZQ12" s="247"/>
      <c r="EZR12" s="247"/>
      <c r="EZS12" s="247"/>
      <c r="EZT12" s="247"/>
      <c r="EZU12" s="247"/>
      <c r="EZV12" s="247"/>
      <c r="EZW12" s="247"/>
      <c r="EZX12" s="247"/>
      <c r="EZY12" s="247"/>
      <c r="EZZ12" s="247"/>
      <c r="FAA12" s="247"/>
      <c r="FAB12" s="247"/>
      <c r="FAC12" s="247"/>
      <c r="FAD12" s="247"/>
      <c r="FAE12" s="247"/>
      <c r="FAF12" s="247"/>
      <c r="FAG12" s="247"/>
      <c r="FAH12" s="247"/>
      <c r="FAI12" s="247"/>
      <c r="FAJ12" s="247"/>
      <c r="FAK12" s="247"/>
      <c r="FAL12" s="247"/>
      <c r="FAM12" s="247"/>
      <c r="FAN12" s="247"/>
      <c r="FAO12" s="247"/>
      <c r="FAP12" s="247"/>
      <c r="FAQ12" s="247"/>
      <c r="FAR12" s="247"/>
      <c r="FAS12" s="247"/>
      <c r="FAT12" s="247"/>
      <c r="FAU12" s="247"/>
      <c r="FAV12" s="247"/>
      <c r="FAW12" s="247"/>
      <c r="FAX12" s="247"/>
      <c r="FAY12" s="247"/>
      <c r="FAZ12" s="247"/>
      <c r="FBA12" s="247"/>
      <c r="FBB12" s="247"/>
      <c r="FBC12" s="247"/>
      <c r="FBD12" s="247"/>
      <c r="FBE12" s="247"/>
      <c r="FBF12" s="247"/>
      <c r="FBG12" s="247"/>
      <c r="FBH12" s="247"/>
      <c r="FBI12" s="247"/>
      <c r="FBJ12" s="247"/>
      <c r="FBK12" s="247"/>
      <c r="FBL12" s="247"/>
      <c r="FBM12" s="247"/>
      <c r="FBN12" s="247"/>
      <c r="FBO12" s="247"/>
      <c r="FBP12" s="247"/>
      <c r="FBQ12" s="247"/>
      <c r="FBR12" s="247"/>
      <c r="FBS12" s="247"/>
      <c r="FBT12" s="247"/>
      <c r="FBU12" s="247"/>
      <c r="FBV12" s="247"/>
      <c r="FBW12" s="247"/>
      <c r="FBX12" s="247"/>
      <c r="FBY12" s="247"/>
      <c r="FBZ12" s="247"/>
      <c r="FCA12" s="247"/>
      <c r="FCB12" s="247"/>
      <c r="FCC12" s="247"/>
      <c r="FCD12" s="247"/>
      <c r="FCE12" s="247"/>
      <c r="FCF12" s="247"/>
      <c r="FCG12" s="247"/>
      <c r="FCH12" s="247"/>
      <c r="FCI12" s="247"/>
      <c r="FCJ12" s="247"/>
      <c r="FCK12" s="247"/>
      <c r="FCL12" s="247"/>
      <c r="FCM12" s="247"/>
      <c r="FCN12" s="247"/>
      <c r="FCO12" s="247"/>
      <c r="FCP12" s="247"/>
      <c r="FCQ12" s="247"/>
      <c r="FCR12" s="247"/>
      <c r="FCS12" s="247"/>
      <c r="FCT12" s="247"/>
      <c r="FCU12" s="247"/>
      <c r="FCV12" s="247"/>
      <c r="FCW12" s="247"/>
      <c r="FCX12" s="247"/>
      <c r="FCY12" s="247"/>
      <c r="FCZ12" s="247"/>
      <c r="FDA12" s="247"/>
      <c r="FDB12" s="247"/>
      <c r="FDC12" s="247"/>
      <c r="FDD12" s="247"/>
      <c r="FDE12" s="247"/>
      <c r="FDF12" s="247"/>
      <c r="FDG12" s="247"/>
      <c r="FDH12" s="247"/>
      <c r="FDI12" s="247"/>
      <c r="FDJ12" s="247"/>
      <c r="FDK12" s="247"/>
      <c r="FDL12" s="247"/>
      <c r="FDM12" s="247"/>
      <c r="FDN12" s="247"/>
      <c r="FDO12" s="247"/>
      <c r="FDP12" s="247"/>
      <c r="FDQ12" s="247"/>
      <c r="FDR12" s="247"/>
      <c r="FDS12" s="247"/>
      <c r="FDT12" s="247"/>
      <c r="FDU12" s="247"/>
      <c r="FDV12" s="247"/>
      <c r="FDW12" s="247"/>
      <c r="FDX12" s="247"/>
      <c r="FDY12" s="247"/>
      <c r="FDZ12" s="247"/>
      <c r="FEA12" s="247"/>
      <c r="FEB12" s="247"/>
      <c r="FEC12" s="247"/>
      <c r="FED12" s="247"/>
      <c r="FEE12" s="247"/>
      <c r="FEF12" s="247"/>
      <c r="FEG12" s="247"/>
      <c r="FEH12" s="247"/>
      <c r="FEI12" s="247"/>
      <c r="FEJ12" s="247"/>
      <c r="FEK12" s="247"/>
      <c r="FEL12" s="247"/>
      <c r="FEM12" s="247"/>
      <c r="FEN12" s="247"/>
      <c r="FEO12" s="247"/>
      <c r="FEP12" s="247"/>
      <c r="FEQ12" s="247"/>
      <c r="FER12" s="247"/>
      <c r="FES12" s="247"/>
      <c r="FET12" s="247"/>
      <c r="FEU12" s="247"/>
      <c r="FEV12" s="247"/>
      <c r="FEW12" s="247"/>
      <c r="FEX12" s="247"/>
      <c r="FEY12" s="247"/>
      <c r="FEZ12" s="247"/>
      <c r="FFA12" s="247"/>
      <c r="FFB12" s="247"/>
      <c r="FFC12" s="247"/>
      <c r="FFD12" s="247"/>
      <c r="FFE12" s="247"/>
      <c r="FFF12" s="247"/>
      <c r="FFG12" s="247"/>
      <c r="FFH12" s="247"/>
      <c r="FFI12" s="247"/>
      <c r="FFJ12" s="247"/>
      <c r="FFK12" s="247"/>
      <c r="FFL12" s="247"/>
      <c r="FFM12" s="247"/>
      <c r="FFN12" s="247"/>
      <c r="FFO12" s="247"/>
      <c r="FFP12" s="247"/>
      <c r="FFQ12" s="247"/>
      <c r="FFR12" s="247"/>
      <c r="FFS12" s="247"/>
      <c r="FFT12" s="247"/>
      <c r="FFU12" s="247"/>
      <c r="FFV12" s="247"/>
      <c r="FFW12" s="247"/>
      <c r="FFX12" s="247"/>
      <c r="FFY12" s="247"/>
      <c r="FFZ12" s="247"/>
      <c r="FGA12" s="247"/>
      <c r="FGB12" s="247"/>
      <c r="FGC12" s="247"/>
      <c r="FGD12" s="247"/>
      <c r="FGE12" s="247"/>
      <c r="FGF12" s="247"/>
      <c r="FGG12" s="247"/>
      <c r="FGH12" s="247"/>
      <c r="FGI12" s="247"/>
      <c r="FGJ12" s="247"/>
      <c r="FGK12" s="247"/>
      <c r="FGL12" s="247"/>
      <c r="FGM12" s="247"/>
      <c r="FGN12" s="247"/>
      <c r="FGO12" s="247"/>
      <c r="FGP12" s="247"/>
      <c r="FGQ12" s="247"/>
      <c r="FGR12" s="247"/>
      <c r="FGS12" s="247"/>
      <c r="FGT12" s="247"/>
      <c r="FGU12" s="247"/>
      <c r="FGV12" s="247"/>
      <c r="FGW12" s="247"/>
      <c r="FGX12" s="247"/>
      <c r="FGY12" s="247"/>
      <c r="FGZ12" s="247"/>
      <c r="FHA12" s="247"/>
      <c r="FHB12" s="247"/>
      <c r="FHC12" s="247"/>
      <c r="FHD12" s="247"/>
      <c r="FHE12" s="247"/>
      <c r="FHF12" s="247"/>
      <c r="FHG12" s="247"/>
      <c r="FHH12" s="247"/>
      <c r="FHI12" s="247"/>
      <c r="FHJ12" s="247"/>
      <c r="FHK12" s="247"/>
      <c r="FHL12" s="247"/>
      <c r="FHM12" s="247"/>
      <c r="FHN12" s="247"/>
      <c r="FHO12" s="247"/>
      <c r="FHP12" s="247"/>
      <c r="FHQ12" s="247"/>
      <c r="FHR12" s="247"/>
      <c r="FHS12" s="247"/>
      <c r="FHT12" s="247"/>
      <c r="FHU12" s="247"/>
      <c r="FHV12" s="247"/>
      <c r="FHW12" s="247"/>
      <c r="FHX12" s="247"/>
      <c r="FHY12" s="247"/>
      <c r="FHZ12" s="247"/>
      <c r="FIA12" s="247"/>
      <c r="FIB12" s="247"/>
      <c r="FIC12" s="247"/>
      <c r="FID12" s="247"/>
      <c r="FIE12" s="247"/>
      <c r="FIF12" s="247"/>
      <c r="FIG12" s="247"/>
      <c r="FIH12" s="247"/>
      <c r="FII12" s="247"/>
      <c r="FIJ12" s="247"/>
      <c r="FIK12" s="247"/>
      <c r="FIL12" s="247"/>
      <c r="FIM12" s="247"/>
      <c r="FIN12" s="247"/>
      <c r="FIO12" s="247"/>
      <c r="FIP12" s="247"/>
      <c r="FIQ12" s="247"/>
      <c r="FIR12" s="247"/>
      <c r="FIS12" s="247"/>
      <c r="FIT12" s="247"/>
      <c r="FIU12" s="247"/>
      <c r="FIV12" s="247"/>
      <c r="FIW12" s="247"/>
      <c r="FIX12" s="247"/>
      <c r="FIY12" s="247"/>
      <c r="FIZ12" s="247"/>
      <c r="FJA12" s="247"/>
      <c r="FJB12" s="247"/>
      <c r="FJC12" s="247"/>
      <c r="FJD12" s="247"/>
      <c r="FJE12" s="247"/>
      <c r="FJF12" s="247"/>
      <c r="FJG12" s="247"/>
      <c r="FJH12" s="247"/>
      <c r="FJI12" s="247"/>
      <c r="FJJ12" s="247"/>
      <c r="FJK12" s="247"/>
      <c r="FJL12" s="247"/>
      <c r="FJM12" s="247"/>
      <c r="FJN12" s="247"/>
      <c r="FJO12" s="247"/>
      <c r="FJP12" s="247"/>
      <c r="FJQ12" s="247"/>
      <c r="FJR12" s="247"/>
      <c r="FJS12" s="247"/>
      <c r="FJT12" s="247"/>
      <c r="FJU12" s="247"/>
      <c r="FJV12" s="247"/>
      <c r="FJW12" s="247"/>
      <c r="FJX12" s="247"/>
      <c r="FJY12" s="247"/>
      <c r="FJZ12" s="247"/>
      <c r="FKA12" s="247"/>
      <c r="FKB12" s="247"/>
      <c r="FKC12" s="247"/>
      <c r="FKD12" s="247"/>
      <c r="FKE12" s="247"/>
      <c r="FKF12" s="247"/>
      <c r="FKG12" s="247"/>
      <c r="FKH12" s="247"/>
      <c r="FKI12" s="247"/>
      <c r="FKJ12" s="247"/>
      <c r="FKK12" s="247"/>
      <c r="FKL12" s="247"/>
      <c r="FKM12" s="247"/>
      <c r="FKN12" s="247"/>
      <c r="FKO12" s="247"/>
      <c r="FKP12" s="247"/>
      <c r="FKQ12" s="247"/>
      <c r="FKR12" s="247"/>
      <c r="FKS12" s="247"/>
      <c r="FKT12" s="247"/>
      <c r="FKU12" s="247"/>
      <c r="FKV12" s="247"/>
      <c r="FKW12" s="247"/>
      <c r="FKX12" s="247"/>
      <c r="FKY12" s="247"/>
      <c r="FKZ12" s="247"/>
      <c r="FLA12" s="247"/>
      <c r="FLB12" s="247"/>
      <c r="FLC12" s="247"/>
      <c r="FLD12" s="247"/>
      <c r="FLE12" s="247"/>
      <c r="FLF12" s="247"/>
      <c r="FLG12" s="247"/>
      <c r="FLH12" s="247"/>
      <c r="FLI12" s="247"/>
      <c r="FLJ12" s="247"/>
      <c r="FLK12" s="247"/>
      <c r="FLL12" s="247"/>
      <c r="FLM12" s="247"/>
      <c r="FLN12" s="247"/>
      <c r="FLO12" s="247"/>
      <c r="FLP12" s="247"/>
      <c r="FLQ12" s="247"/>
      <c r="FLR12" s="247"/>
      <c r="FLS12" s="247"/>
      <c r="FLT12" s="247"/>
      <c r="FLU12" s="247"/>
      <c r="FLV12" s="247"/>
      <c r="FLW12" s="247"/>
      <c r="FLX12" s="247"/>
      <c r="FLY12" s="247"/>
      <c r="FLZ12" s="247"/>
      <c r="FMA12" s="247"/>
      <c r="FMB12" s="247"/>
      <c r="FMC12" s="247"/>
      <c r="FMD12" s="247"/>
      <c r="FME12" s="247"/>
      <c r="FMF12" s="247"/>
      <c r="FMG12" s="247"/>
      <c r="FMH12" s="247"/>
      <c r="FMI12" s="247"/>
      <c r="FMJ12" s="247"/>
      <c r="FMK12" s="247"/>
      <c r="FML12" s="247"/>
      <c r="FMM12" s="247"/>
      <c r="FMN12" s="247"/>
      <c r="FMO12" s="247"/>
      <c r="FMP12" s="247"/>
      <c r="FMQ12" s="247"/>
      <c r="FMR12" s="247"/>
      <c r="FMS12" s="247"/>
      <c r="FMT12" s="247"/>
      <c r="FMU12" s="247"/>
      <c r="FMV12" s="247"/>
      <c r="FMW12" s="247"/>
      <c r="FMX12" s="247"/>
      <c r="FMY12" s="247"/>
      <c r="FMZ12" s="247"/>
      <c r="FNA12" s="247"/>
      <c r="FNB12" s="247"/>
      <c r="FNC12" s="247"/>
      <c r="FND12" s="247"/>
      <c r="FNE12" s="247"/>
      <c r="FNF12" s="247"/>
      <c r="FNG12" s="247"/>
      <c r="FNH12" s="247"/>
      <c r="FNI12" s="247"/>
      <c r="FNJ12" s="247"/>
      <c r="FNK12" s="247"/>
      <c r="FNL12" s="247"/>
      <c r="FNM12" s="247"/>
      <c r="FNN12" s="247"/>
      <c r="FNO12" s="247"/>
      <c r="FNP12" s="247"/>
      <c r="FNQ12" s="247"/>
      <c r="FNR12" s="247"/>
      <c r="FNS12" s="247"/>
      <c r="FNT12" s="247"/>
      <c r="FNU12" s="247"/>
      <c r="FNV12" s="247"/>
      <c r="FNW12" s="247"/>
      <c r="FNX12" s="247"/>
      <c r="FNY12" s="247"/>
      <c r="FNZ12" s="247"/>
      <c r="FOA12" s="247"/>
      <c r="FOB12" s="247"/>
      <c r="FOC12" s="247"/>
      <c r="FOD12" s="247"/>
      <c r="FOE12" s="247"/>
      <c r="FOF12" s="247"/>
      <c r="FOG12" s="247"/>
      <c r="FOH12" s="247"/>
      <c r="FOI12" s="247"/>
      <c r="FOJ12" s="247"/>
      <c r="FOK12" s="247"/>
      <c r="FOL12" s="247"/>
      <c r="FOM12" s="247"/>
      <c r="FON12" s="247"/>
      <c r="FOO12" s="247"/>
      <c r="FOP12" s="247"/>
      <c r="FOQ12" s="247"/>
      <c r="FOR12" s="247"/>
      <c r="FOS12" s="247"/>
      <c r="FOT12" s="247"/>
      <c r="FOU12" s="247"/>
      <c r="FOV12" s="247"/>
      <c r="FOW12" s="247"/>
      <c r="FOX12" s="247"/>
      <c r="FOY12" s="247"/>
      <c r="FOZ12" s="247"/>
      <c r="FPA12" s="247"/>
      <c r="FPB12" s="247"/>
      <c r="FPC12" s="247"/>
      <c r="FPD12" s="247"/>
      <c r="FPE12" s="247"/>
      <c r="FPF12" s="247"/>
      <c r="FPG12" s="247"/>
      <c r="FPH12" s="247"/>
      <c r="FPI12" s="247"/>
      <c r="FPJ12" s="247"/>
      <c r="FPK12" s="247"/>
      <c r="FPL12" s="247"/>
      <c r="FPM12" s="247"/>
      <c r="FPN12" s="247"/>
      <c r="FPO12" s="247"/>
      <c r="FPP12" s="247"/>
      <c r="FPQ12" s="247"/>
      <c r="FPR12" s="247"/>
      <c r="FPS12" s="247"/>
      <c r="FPT12" s="247"/>
      <c r="FPU12" s="247"/>
      <c r="FPV12" s="247"/>
      <c r="FPW12" s="247"/>
      <c r="FPX12" s="247"/>
      <c r="FPY12" s="247"/>
      <c r="FPZ12" s="247"/>
      <c r="FQA12" s="247"/>
      <c r="FQB12" s="247"/>
      <c r="FQC12" s="247"/>
      <c r="FQD12" s="247"/>
      <c r="FQE12" s="247"/>
      <c r="FQF12" s="247"/>
      <c r="FQG12" s="247"/>
      <c r="FQH12" s="247"/>
      <c r="FQI12" s="247"/>
      <c r="FQJ12" s="247"/>
      <c r="FQK12" s="247"/>
      <c r="FQL12" s="247"/>
      <c r="FQM12" s="247"/>
      <c r="FQN12" s="247"/>
      <c r="FQO12" s="247"/>
      <c r="FQP12" s="247"/>
      <c r="FQQ12" s="247"/>
      <c r="FQR12" s="247"/>
      <c r="FQS12" s="247"/>
      <c r="FQT12" s="247"/>
      <c r="FQU12" s="247"/>
      <c r="FQV12" s="247"/>
      <c r="FQW12" s="247"/>
      <c r="FQX12" s="247"/>
      <c r="FQY12" s="247"/>
      <c r="FQZ12" s="247"/>
      <c r="FRA12" s="247"/>
      <c r="FRB12" s="247"/>
      <c r="FRC12" s="247"/>
      <c r="FRD12" s="247"/>
      <c r="FRE12" s="247"/>
      <c r="FRF12" s="247"/>
      <c r="FRG12" s="247"/>
      <c r="FRH12" s="247"/>
      <c r="FRI12" s="247"/>
      <c r="FRJ12" s="247"/>
      <c r="FRK12" s="247"/>
      <c r="FRL12" s="247"/>
      <c r="FRM12" s="247"/>
      <c r="FRN12" s="247"/>
      <c r="FRO12" s="247"/>
      <c r="FRP12" s="247"/>
      <c r="FRQ12" s="247"/>
      <c r="FRR12" s="247"/>
      <c r="FRS12" s="247"/>
      <c r="FRT12" s="247"/>
      <c r="FRU12" s="247"/>
      <c r="FRV12" s="247"/>
      <c r="FRW12" s="247"/>
      <c r="FRX12" s="247"/>
      <c r="FRY12" s="247"/>
      <c r="FRZ12" s="247"/>
      <c r="FSA12" s="247"/>
      <c r="FSB12" s="247"/>
      <c r="FSC12" s="247"/>
      <c r="FSD12" s="247"/>
      <c r="FSE12" s="247"/>
      <c r="FSF12" s="247"/>
      <c r="FSG12" s="247"/>
      <c r="FSH12" s="247"/>
      <c r="FSI12" s="247"/>
      <c r="FSJ12" s="247"/>
      <c r="FSK12" s="247"/>
      <c r="FSL12" s="247"/>
      <c r="FSM12" s="247"/>
      <c r="FSN12" s="247"/>
      <c r="FSO12" s="247"/>
      <c r="FSP12" s="247"/>
      <c r="FSQ12" s="247"/>
      <c r="FSR12" s="247"/>
      <c r="FSS12" s="247"/>
      <c r="FST12" s="247"/>
      <c r="FSU12" s="247"/>
      <c r="FSV12" s="247"/>
      <c r="FSW12" s="247"/>
      <c r="FSX12" s="247"/>
      <c r="FSY12" s="247"/>
      <c r="FSZ12" s="247"/>
      <c r="FTA12" s="247"/>
      <c r="FTB12" s="247"/>
      <c r="FTC12" s="247"/>
      <c r="FTD12" s="247"/>
      <c r="FTE12" s="247"/>
      <c r="FTF12" s="247"/>
      <c r="FTG12" s="247"/>
      <c r="FTH12" s="247"/>
      <c r="FTI12" s="247"/>
      <c r="FTJ12" s="247"/>
      <c r="FTK12" s="247"/>
      <c r="FTL12" s="247"/>
      <c r="FTM12" s="247"/>
      <c r="FTN12" s="247"/>
      <c r="FTO12" s="247"/>
      <c r="FTP12" s="247"/>
      <c r="FTQ12" s="247"/>
      <c r="FTR12" s="247"/>
      <c r="FTS12" s="247"/>
      <c r="FTT12" s="247"/>
      <c r="FTU12" s="247"/>
      <c r="FTV12" s="247"/>
      <c r="FTW12" s="247"/>
      <c r="FTX12" s="247"/>
      <c r="FTY12" s="247"/>
      <c r="FTZ12" s="247"/>
      <c r="FUA12" s="247"/>
      <c r="FUB12" s="247"/>
      <c r="FUC12" s="247"/>
      <c r="FUD12" s="247"/>
      <c r="FUE12" s="247"/>
      <c r="FUF12" s="247"/>
      <c r="FUG12" s="247"/>
      <c r="FUH12" s="247"/>
      <c r="FUI12" s="247"/>
      <c r="FUJ12" s="247"/>
      <c r="FUK12" s="247"/>
      <c r="FUL12" s="247"/>
      <c r="FUM12" s="247"/>
      <c r="FUN12" s="247"/>
      <c r="FUO12" s="247"/>
      <c r="FUP12" s="247"/>
      <c r="FUQ12" s="247"/>
      <c r="FUR12" s="247"/>
      <c r="FUS12" s="247"/>
      <c r="FUT12" s="247"/>
      <c r="FUU12" s="247"/>
      <c r="FUV12" s="247"/>
      <c r="FUW12" s="247"/>
      <c r="FUX12" s="247"/>
      <c r="FUY12" s="247"/>
      <c r="FUZ12" s="247"/>
      <c r="FVA12" s="247"/>
      <c r="FVB12" s="247"/>
      <c r="FVC12" s="247"/>
      <c r="FVD12" s="247"/>
      <c r="FVE12" s="247"/>
      <c r="FVF12" s="247"/>
      <c r="FVG12" s="247"/>
      <c r="FVH12" s="247"/>
      <c r="FVI12" s="247"/>
      <c r="FVJ12" s="247"/>
      <c r="FVK12" s="247"/>
      <c r="FVL12" s="247"/>
      <c r="FVM12" s="247"/>
      <c r="FVN12" s="247"/>
      <c r="FVO12" s="247"/>
      <c r="FVP12" s="247"/>
      <c r="FVQ12" s="247"/>
      <c r="FVR12" s="247"/>
      <c r="FVS12" s="247"/>
      <c r="FVT12" s="247"/>
      <c r="FVU12" s="247"/>
      <c r="FVV12" s="247"/>
      <c r="FVW12" s="247"/>
      <c r="FVX12" s="247"/>
      <c r="FVY12" s="247"/>
      <c r="FVZ12" s="247"/>
      <c r="FWA12" s="247"/>
      <c r="FWB12" s="247"/>
      <c r="FWC12" s="247"/>
      <c r="FWD12" s="247"/>
      <c r="FWE12" s="247"/>
      <c r="FWF12" s="247"/>
      <c r="FWG12" s="247"/>
      <c r="FWH12" s="247"/>
      <c r="FWI12" s="247"/>
      <c r="FWJ12" s="247"/>
      <c r="FWK12" s="247"/>
      <c r="FWL12" s="247"/>
      <c r="FWM12" s="247"/>
      <c r="FWN12" s="247"/>
      <c r="FWO12" s="247"/>
      <c r="FWP12" s="247"/>
      <c r="FWQ12" s="247"/>
      <c r="FWR12" s="247"/>
      <c r="FWS12" s="247"/>
      <c r="FWT12" s="247"/>
      <c r="FWU12" s="247"/>
      <c r="FWV12" s="247"/>
      <c r="FWW12" s="247"/>
      <c r="FWX12" s="247"/>
      <c r="FWY12" s="247"/>
      <c r="FWZ12" s="247"/>
      <c r="FXA12" s="247"/>
      <c r="FXB12" s="247"/>
      <c r="FXC12" s="247"/>
      <c r="FXD12" s="247"/>
      <c r="FXE12" s="247"/>
      <c r="FXF12" s="247"/>
      <c r="FXG12" s="247"/>
      <c r="FXH12" s="247"/>
      <c r="FXI12" s="247"/>
      <c r="FXJ12" s="247"/>
      <c r="FXK12" s="247"/>
      <c r="FXL12" s="247"/>
      <c r="FXM12" s="247"/>
      <c r="FXN12" s="247"/>
      <c r="FXO12" s="247"/>
      <c r="FXP12" s="247"/>
      <c r="FXQ12" s="247"/>
      <c r="FXR12" s="247"/>
      <c r="FXS12" s="247"/>
      <c r="FXT12" s="247"/>
      <c r="FXU12" s="247"/>
      <c r="FXV12" s="247"/>
      <c r="FXW12" s="247"/>
      <c r="FXX12" s="247"/>
      <c r="FXY12" s="247"/>
      <c r="FXZ12" s="247"/>
      <c r="FYA12" s="247"/>
      <c r="FYB12" s="247"/>
      <c r="FYC12" s="247"/>
      <c r="FYD12" s="247"/>
      <c r="FYE12" s="247"/>
      <c r="FYF12" s="247"/>
      <c r="FYG12" s="247"/>
      <c r="FYH12" s="247"/>
      <c r="FYI12" s="247"/>
      <c r="FYJ12" s="247"/>
      <c r="FYK12" s="247"/>
      <c r="FYL12" s="247"/>
      <c r="FYM12" s="247"/>
      <c r="FYN12" s="247"/>
      <c r="FYO12" s="247"/>
      <c r="FYP12" s="247"/>
      <c r="FYQ12" s="247"/>
      <c r="FYR12" s="247"/>
      <c r="FYS12" s="247"/>
      <c r="FYT12" s="247"/>
      <c r="FYU12" s="247"/>
      <c r="FYV12" s="247"/>
      <c r="FYW12" s="247"/>
      <c r="FYX12" s="247"/>
      <c r="FYY12" s="247"/>
      <c r="FYZ12" s="247"/>
      <c r="FZA12" s="247"/>
      <c r="FZB12" s="247"/>
      <c r="FZC12" s="247"/>
      <c r="FZD12" s="247"/>
      <c r="FZE12" s="247"/>
      <c r="FZF12" s="247"/>
      <c r="FZG12" s="247"/>
      <c r="FZH12" s="247"/>
      <c r="FZI12" s="247"/>
      <c r="FZJ12" s="247"/>
      <c r="FZK12" s="247"/>
      <c r="FZL12" s="247"/>
      <c r="FZM12" s="247"/>
      <c r="FZN12" s="247"/>
      <c r="FZO12" s="247"/>
      <c r="FZP12" s="247"/>
      <c r="FZQ12" s="247"/>
      <c r="FZR12" s="247"/>
      <c r="FZS12" s="247"/>
      <c r="FZT12" s="247"/>
      <c r="FZU12" s="247"/>
      <c r="FZV12" s="247"/>
      <c r="FZW12" s="247"/>
      <c r="FZX12" s="247"/>
      <c r="FZY12" s="247"/>
      <c r="FZZ12" s="247"/>
      <c r="GAA12" s="247"/>
      <c r="GAB12" s="247"/>
      <c r="GAC12" s="247"/>
      <c r="GAD12" s="247"/>
      <c r="GAE12" s="247"/>
      <c r="GAF12" s="247"/>
      <c r="GAG12" s="247"/>
      <c r="GAH12" s="247"/>
      <c r="GAI12" s="247"/>
      <c r="GAJ12" s="247"/>
      <c r="GAK12" s="247"/>
      <c r="GAL12" s="247"/>
      <c r="GAM12" s="247"/>
      <c r="GAN12" s="247"/>
      <c r="GAO12" s="247"/>
      <c r="GAP12" s="247"/>
      <c r="GAQ12" s="247"/>
      <c r="GAR12" s="247"/>
      <c r="GAS12" s="247"/>
      <c r="GAT12" s="247"/>
      <c r="GAU12" s="247"/>
      <c r="GAV12" s="247"/>
      <c r="GAW12" s="247"/>
      <c r="GAX12" s="247"/>
      <c r="GAY12" s="247"/>
      <c r="GAZ12" s="247"/>
      <c r="GBA12" s="247"/>
      <c r="GBB12" s="247"/>
      <c r="GBC12" s="247"/>
      <c r="GBD12" s="247"/>
      <c r="GBE12" s="247"/>
      <c r="GBF12" s="247"/>
      <c r="GBG12" s="247"/>
      <c r="GBH12" s="247"/>
      <c r="GBI12" s="247"/>
      <c r="GBJ12" s="247"/>
      <c r="GBK12" s="247"/>
      <c r="GBL12" s="247"/>
      <c r="GBM12" s="247"/>
      <c r="GBN12" s="247"/>
      <c r="GBO12" s="247"/>
      <c r="GBP12" s="247"/>
      <c r="GBQ12" s="247"/>
      <c r="GBR12" s="247"/>
      <c r="GBS12" s="247"/>
      <c r="GBT12" s="247"/>
      <c r="GBU12" s="247"/>
      <c r="GBV12" s="247"/>
      <c r="GBW12" s="247"/>
      <c r="GBX12" s="247"/>
      <c r="GBY12" s="247"/>
      <c r="GBZ12" s="247"/>
      <c r="GCA12" s="247"/>
      <c r="GCB12" s="247"/>
      <c r="GCC12" s="247"/>
      <c r="GCD12" s="247"/>
      <c r="GCE12" s="247"/>
      <c r="GCF12" s="247"/>
      <c r="GCG12" s="247"/>
      <c r="GCH12" s="247"/>
      <c r="GCI12" s="247"/>
      <c r="GCJ12" s="247"/>
      <c r="GCK12" s="247"/>
      <c r="GCL12" s="247"/>
      <c r="GCM12" s="247"/>
      <c r="GCN12" s="247"/>
      <c r="GCO12" s="247"/>
      <c r="GCP12" s="247"/>
      <c r="GCQ12" s="247"/>
      <c r="GCR12" s="247"/>
      <c r="GCS12" s="247"/>
      <c r="GCT12" s="247"/>
      <c r="GCU12" s="247"/>
      <c r="GCV12" s="247"/>
      <c r="GCW12" s="247"/>
      <c r="GCX12" s="247"/>
      <c r="GCY12" s="247"/>
      <c r="GCZ12" s="247"/>
      <c r="GDA12" s="247"/>
      <c r="GDB12" s="247"/>
      <c r="GDC12" s="247"/>
      <c r="GDD12" s="247"/>
      <c r="GDE12" s="247"/>
      <c r="GDF12" s="247"/>
      <c r="GDG12" s="247"/>
      <c r="GDH12" s="247"/>
      <c r="GDI12" s="247"/>
      <c r="GDJ12" s="247"/>
      <c r="GDK12" s="247"/>
      <c r="GDL12" s="247"/>
      <c r="GDM12" s="247"/>
      <c r="GDN12" s="247"/>
      <c r="GDO12" s="247"/>
      <c r="GDP12" s="247"/>
      <c r="GDQ12" s="247"/>
      <c r="GDR12" s="247"/>
      <c r="GDS12" s="247"/>
      <c r="GDT12" s="247"/>
      <c r="GDU12" s="247"/>
      <c r="GDV12" s="247"/>
      <c r="GDW12" s="247"/>
      <c r="GDX12" s="247"/>
      <c r="GDY12" s="247"/>
      <c r="GDZ12" s="247"/>
      <c r="GEA12" s="247"/>
      <c r="GEB12" s="247"/>
      <c r="GEC12" s="247"/>
      <c r="GED12" s="247"/>
      <c r="GEE12" s="247"/>
      <c r="GEF12" s="247"/>
      <c r="GEG12" s="247"/>
      <c r="GEH12" s="247"/>
      <c r="GEI12" s="247"/>
      <c r="GEJ12" s="247"/>
      <c r="GEK12" s="247"/>
      <c r="GEL12" s="247"/>
      <c r="GEM12" s="247"/>
      <c r="GEN12" s="247"/>
      <c r="GEO12" s="247"/>
      <c r="GEP12" s="247"/>
      <c r="GEQ12" s="247"/>
      <c r="GER12" s="247"/>
      <c r="GES12" s="247"/>
      <c r="GET12" s="247"/>
      <c r="GEU12" s="247"/>
      <c r="GEV12" s="247"/>
      <c r="GEW12" s="247"/>
      <c r="GEX12" s="247"/>
      <c r="GEY12" s="247"/>
      <c r="GEZ12" s="247"/>
      <c r="GFA12" s="247"/>
      <c r="GFB12" s="247"/>
      <c r="GFC12" s="247"/>
      <c r="GFD12" s="247"/>
      <c r="GFE12" s="247"/>
      <c r="GFF12" s="247"/>
      <c r="GFG12" s="247"/>
      <c r="GFH12" s="247"/>
      <c r="GFI12" s="247"/>
      <c r="GFJ12" s="247"/>
      <c r="GFK12" s="247"/>
      <c r="GFL12" s="247"/>
      <c r="GFM12" s="247"/>
      <c r="GFN12" s="247"/>
      <c r="GFO12" s="247"/>
      <c r="GFP12" s="247"/>
      <c r="GFQ12" s="247"/>
      <c r="GFR12" s="247"/>
      <c r="GFS12" s="247"/>
      <c r="GFT12" s="247"/>
      <c r="GFU12" s="247"/>
      <c r="GFV12" s="247"/>
      <c r="GFW12" s="247"/>
      <c r="GFX12" s="247"/>
      <c r="GFY12" s="247"/>
      <c r="GFZ12" s="247"/>
      <c r="GGA12" s="247"/>
      <c r="GGB12" s="247"/>
      <c r="GGC12" s="247"/>
      <c r="GGD12" s="247"/>
      <c r="GGE12" s="247"/>
      <c r="GGF12" s="247"/>
      <c r="GGG12" s="247"/>
      <c r="GGH12" s="247"/>
      <c r="GGI12" s="247"/>
      <c r="GGJ12" s="247"/>
      <c r="GGK12" s="247"/>
      <c r="GGL12" s="247"/>
      <c r="GGM12" s="247"/>
      <c r="GGN12" s="247"/>
      <c r="GGO12" s="247"/>
      <c r="GGP12" s="247"/>
      <c r="GGQ12" s="247"/>
      <c r="GGR12" s="247"/>
      <c r="GGS12" s="247"/>
      <c r="GGT12" s="247"/>
      <c r="GGU12" s="247"/>
      <c r="GGV12" s="247"/>
      <c r="GGW12" s="247"/>
      <c r="GGX12" s="247"/>
      <c r="GGY12" s="247"/>
      <c r="GGZ12" s="247"/>
      <c r="GHA12" s="247"/>
      <c r="GHB12" s="247"/>
      <c r="GHC12" s="247"/>
      <c r="GHD12" s="247"/>
      <c r="GHE12" s="247"/>
      <c r="GHF12" s="247"/>
      <c r="GHG12" s="247"/>
      <c r="GHH12" s="247"/>
      <c r="GHI12" s="247"/>
      <c r="GHJ12" s="247"/>
      <c r="GHK12" s="247"/>
      <c r="GHL12" s="247"/>
      <c r="GHM12" s="247"/>
      <c r="GHN12" s="247"/>
      <c r="GHO12" s="247"/>
      <c r="GHP12" s="247"/>
      <c r="GHQ12" s="247"/>
      <c r="GHR12" s="247"/>
      <c r="GHS12" s="247"/>
      <c r="GHT12" s="247"/>
      <c r="GHU12" s="247"/>
      <c r="GHV12" s="247"/>
      <c r="GHW12" s="247"/>
      <c r="GHX12" s="247"/>
      <c r="GHY12" s="247"/>
      <c r="GHZ12" s="247"/>
      <c r="GIA12" s="247"/>
      <c r="GIB12" s="247"/>
      <c r="GIC12" s="247"/>
      <c r="GID12" s="247"/>
      <c r="GIE12" s="247"/>
      <c r="GIF12" s="247"/>
      <c r="GIG12" s="247"/>
      <c r="GIH12" s="247"/>
      <c r="GII12" s="247"/>
      <c r="GIJ12" s="247"/>
      <c r="GIK12" s="247"/>
      <c r="GIL12" s="247"/>
      <c r="GIM12" s="247"/>
      <c r="GIN12" s="247"/>
      <c r="GIO12" s="247"/>
      <c r="GIP12" s="247"/>
      <c r="GIQ12" s="247"/>
      <c r="GIR12" s="247"/>
      <c r="GIS12" s="247"/>
      <c r="GIT12" s="247"/>
      <c r="GIU12" s="247"/>
      <c r="GIV12" s="247"/>
      <c r="GIW12" s="247"/>
      <c r="GIX12" s="247"/>
      <c r="GIY12" s="247"/>
      <c r="GIZ12" s="247"/>
      <c r="GJA12" s="247"/>
      <c r="GJB12" s="247"/>
      <c r="GJC12" s="247"/>
      <c r="GJD12" s="247"/>
      <c r="GJE12" s="247"/>
      <c r="GJF12" s="247"/>
      <c r="GJG12" s="247"/>
      <c r="GJH12" s="247"/>
      <c r="GJI12" s="247"/>
      <c r="GJJ12" s="247"/>
      <c r="GJK12" s="247"/>
      <c r="GJL12" s="247"/>
      <c r="GJM12" s="247"/>
      <c r="GJN12" s="247"/>
      <c r="GJO12" s="247"/>
      <c r="GJP12" s="247"/>
      <c r="GJQ12" s="247"/>
      <c r="GJR12" s="247"/>
      <c r="GJS12" s="247"/>
      <c r="GJT12" s="247"/>
      <c r="GJU12" s="247"/>
      <c r="GJV12" s="247"/>
      <c r="GJW12" s="247"/>
      <c r="GJX12" s="247"/>
      <c r="GJY12" s="247"/>
      <c r="GJZ12" s="247"/>
      <c r="GKA12" s="247"/>
      <c r="GKB12" s="247"/>
      <c r="GKC12" s="247"/>
      <c r="GKD12" s="247"/>
      <c r="GKE12" s="247"/>
      <c r="GKF12" s="247"/>
      <c r="GKG12" s="247"/>
      <c r="GKH12" s="247"/>
      <c r="GKI12" s="247"/>
      <c r="GKJ12" s="247"/>
      <c r="GKK12" s="247"/>
      <c r="GKL12" s="247"/>
      <c r="GKM12" s="247"/>
      <c r="GKN12" s="247"/>
      <c r="GKO12" s="247"/>
      <c r="GKP12" s="247"/>
      <c r="GKQ12" s="247"/>
      <c r="GKR12" s="247"/>
      <c r="GKS12" s="247"/>
      <c r="GKT12" s="247"/>
      <c r="GKU12" s="247"/>
      <c r="GKV12" s="247"/>
      <c r="GKW12" s="247"/>
      <c r="GKX12" s="247"/>
      <c r="GKY12" s="247"/>
      <c r="GKZ12" s="247"/>
      <c r="GLA12" s="247"/>
      <c r="GLB12" s="247"/>
      <c r="GLC12" s="247"/>
      <c r="GLD12" s="247"/>
      <c r="GLE12" s="247"/>
      <c r="GLF12" s="247"/>
      <c r="GLG12" s="247"/>
      <c r="GLH12" s="247"/>
      <c r="GLI12" s="247"/>
      <c r="GLJ12" s="247"/>
      <c r="GLK12" s="247"/>
      <c r="GLL12" s="247"/>
      <c r="GLM12" s="247"/>
      <c r="GLN12" s="247"/>
      <c r="GLO12" s="247"/>
      <c r="GLP12" s="247"/>
      <c r="GLQ12" s="247"/>
      <c r="GLR12" s="247"/>
      <c r="GLS12" s="247"/>
      <c r="GLT12" s="247"/>
      <c r="GLU12" s="247"/>
      <c r="GLV12" s="247"/>
      <c r="GLW12" s="247"/>
      <c r="GLX12" s="247"/>
      <c r="GLY12" s="247"/>
      <c r="GLZ12" s="247"/>
      <c r="GMA12" s="247"/>
      <c r="GMB12" s="247"/>
      <c r="GMC12" s="247"/>
      <c r="GMD12" s="247"/>
      <c r="GME12" s="247"/>
      <c r="GMF12" s="247"/>
      <c r="GMG12" s="247"/>
      <c r="GMH12" s="247"/>
      <c r="GMI12" s="247"/>
      <c r="GMJ12" s="247"/>
      <c r="GMK12" s="247"/>
      <c r="GML12" s="247"/>
      <c r="GMM12" s="247"/>
      <c r="GMN12" s="247"/>
      <c r="GMO12" s="247"/>
      <c r="GMP12" s="247"/>
      <c r="GMQ12" s="247"/>
      <c r="GMR12" s="247"/>
      <c r="GMS12" s="247"/>
      <c r="GMT12" s="247"/>
      <c r="GMU12" s="247"/>
      <c r="GMV12" s="247"/>
      <c r="GMW12" s="247"/>
      <c r="GMX12" s="247"/>
      <c r="GMY12" s="247"/>
      <c r="GMZ12" s="247"/>
      <c r="GNA12" s="247"/>
      <c r="GNB12" s="247"/>
      <c r="GNC12" s="247"/>
      <c r="GND12" s="247"/>
      <c r="GNE12" s="247"/>
      <c r="GNF12" s="247"/>
      <c r="GNG12" s="247"/>
      <c r="GNH12" s="247"/>
      <c r="GNI12" s="247"/>
      <c r="GNJ12" s="247"/>
      <c r="GNK12" s="247"/>
      <c r="GNL12" s="247"/>
      <c r="GNM12" s="247"/>
      <c r="GNN12" s="247"/>
      <c r="GNO12" s="247"/>
      <c r="GNP12" s="247"/>
      <c r="GNQ12" s="247"/>
      <c r="GNR12" s="247"/>
      <c r="GNS12" s="247"/>
      <c r="GNT12" s="247"/>
      <c r="GNU12" s="247"/>
      <c r="GNV12" s="247"/>
      <c r="GNW12" s="247"/>
      <c r="GNX12" s="247"/>
      <c r="GNY12" s="247"/>
      <c r="GNZ12" s="247"/>
      <c r="GOA12" s="247"/>
      <c r="GOB12" s="247"/>
      <c r="GOC12" s="247"/>
      <c r="GOD12" s="247"/>
      <c r="GOE12" s="247"/>
      <c r="GOF12" s="247"/>
      <c r="GOG12" s="247"/>
      <c r="GOH12" s="247"/>
      <c r="GOI12" s="247"/>
      <c r="GOJ12" s="247"/>
      <c r="GOK12" s="247"/>
      <c r="GOL12" s="247"/>
      <c r="GOM12" s="247"/>
      <c r="GON12" s="247"/>
      <c r="GOO12" s="247"/>
      <c r="GOP12" s="247"/>
      <c r="GOQ12" s="247"/>
      <c r="GOR12" s="247"/>
      <c r="GOS12" s="247"/>
      <c r="GOT12" s="247"/>
      <c r="GOU12" s="247"/>
      <c r="GOV12" s="247"/>
      <c r="GOW12" s="247"/>
      <c r="GOX12" s="247"/>
      <c r="GOY12" s="247"/>
      <c r="GOZ12" s="247"/>
      <c r="GPA12" s="247"/>
      <c r="GPB12" s="247"/>
      <c r="GPC12" s="247"/>
      <c r="GPD12" s="247"/>
      <c r="GPE12" s="247"/>
      <c r="GPF12" s="247"/>
      <c r="GPG12" s="247"/>
      <c r="GPH12" s="247"/>
      <c r="GPI12" s="247"/>
      <c r="GPJ12" s="247"/>
      <c r="GPK12" s="247"/>
      <c r="GPL12" s="247"/>
      <c r="GPM12" s="247"/>
      <c r="GPN12" s="247"/>
      <c r="GPO12" s="247"/>
      <c r="GPP12" s="247"/>
      <c r="GPQ12" s="247"/>
      <c r="GPR12" s="247"/>
      <c r="GPS12" s="247"/>
      <c r="GPT12" s="247"/>
      <c r="GPU12" s="247"/>
      <c r="GPV12" s="247"/>
      <c r="GPW12" s="247"/>
      <c r="GPX12" s="247"/>
      <c r="GPY12" s="247"/>
      <c r="GPZ12" s="247"/>
      <c r="GQA12" s="247"/>
      <c r="GQB12" s="247"/>
      <c r="GQC12" s="247"/>
      <c r="GQD12" s="247"/>
      <c r="GQE12" s="247"/>
      <c r="GQF12" s="247"/>
      <c r="GQG12" s="247"/>
      <c r="GQH12" s="247"/>
      <c r="GQI12" s="247"/>
      <c r="GQJ12" s="247"/>
      <c r="GQK12" s="247"/>
      <c r="GQL12" s="247"/>
      <c r="GQM12" s="247"/>
      <c r="GQN12" s="247"/>
      <c r="GQO12" s="247"/>
      <c r="GQP12" s="247"/>
      <c r="GQQ12" s="247"/>
      <c r="GQR12" s="247"/>
      <c r="GQS12" s="247"/>
      <c r="GQT12" s="247"/>
      <c r="GQU12" s="247"/>
      <c r="GQV12" s="247"/>
      <c r="GQW12" s="247"/>
      <c r="GQX12" s="247"/>
      <c r="GQY12" s="247"/>
      <c r="GQZ12" s="247"/>
      <c r="GRA12" s="247"/>
      <c r="GRB12" s="247"/>
      <c r="GRC12" s="247"/>
      <c r="GRD12" s="247"/>
      <c r="GRE12" s="247"/>
      <c r="GRF12" s="247"/>
      <c r="GRG12" s="247"/>
      <c r="GRH12" s="247"/>
      <c r="GRI12" s="247"/>
      <c r="GRJ12" s="247"/>
      <c r="GRK12" s="247"/>
      <c r="GRL12" s="247"/>
      <c r="GRM12" s="247"/>
      <c r="GRN12" s="247"/>
      <c r="GRO12" s="247"/>
      <c r="GRP12" s="247"/>
      <c r="GRQ12" s="247"/>
      <c r="GRR12" s="247"/>
      <c r="GRS12" s="247"/>
      <c r="GRT12" s="247"/>
      <c r="GRU12" s="247"/>
      <c r="GRV12" s="247"/>
      <c r="GRW12" s="247"/>
      <c r="GRX12" s="247"/>
      <c r="GRY12" s="247"/>
      <c r="GRZ12" s="247"/>
      <c r="GSA12" s="247"/>
      <c r="GSB12" s="247"/>
      <c r="GSC12" s="247"/>
      <c r="GSD12" s="247"/>
      <c r="GSE12" s="247"/>
      <c r="GSF12" s="247"/>
      <c r="GSG12" s="247"/>
      <c r="GSH12" s="247"/>
      <c r="GSI12" s="247"/>
      <c r="GSJ12" s="247"/>
      <c r="GSK12" s="247"/>
      <c r="GSL12" s="247"/>
      <c r="GSM12" s="247"/>
      <c r="GSN12" s="247"/>
      <c r="GSO12" s="247"/>
      <c r="GSP12" s="247"/>
      <c r="GSQ12" s="247"/>
      <c r="GSR12" s="247"/>
      <c r="GSS12" s="247"/>
      <c r="GST12" s="247"/>
      <c r="GSU12" s="247"/>
      <c r="GSV12" s="247"/>
      <c r="GSW12" s="247"/>
      <c r="GSX12" s="247"/>
      <c r="GSY12" s="247"/>
      <c r="GSZ12" s="247"/>
      <c r="GTA12" s="247"/>
      <c r="GTB12" s="247"/>
      <c r="GTC12" s="247"/>
      <c r="GTD12" s="247"/>
      <c r="GTE12" s="247"/>
      <c r="GTF12" s="247"/>
      <c r="GTG12" s="247"/>
      <c r="GTH12" s="247"/>
      <c r="GTI12" s="247"/>
      <c r="GTJ12" s="247"/>
      <c r="GTK12" s="247"/>
      <c r="GTL12" s="247"/>
      <c r="GTM12" s="247"/>
      <c r="GTN12" s="247"/>
      <c r="GTO12" s="247"/>
      <c r="GTP12" s="247"/>
      <c r="GTQ12" s="247"/>
      <c r="GTR12" s="247"/>
      <c r="GTS12" s="247"/>
      <c r="GTT12" s="247"/>
      <c r="GTU12" s="247"/>
      <c r="GTV12" s="247"/>
      <c r="GTW12" s="247"/>
      <c r="GTX12" s="247"/>
      <c r="GTY12" s="247"/>
      <c r="GTZ12" s="247"/>
      <c r="GUA12" s="247"/>
      <c r="GUB12" s="247"/>
      <c r="GUC12" s="247"/>
      <c r="GUD12" s="247"/>
      <c r="GUE12" s="247"/>
      <c r="GUF12" s="247"/>
      <c r="GUG12" s="247"/>
      <c r="GUH12" s="247"/>
      <c r="GUI12" s="247"/>
      <c r="GUJ12" s="247"/>
      <c r="GUK12" s="247"/>
      <c r="GUL12" s="247"/>
      <c r="GUM12" s="247"/>
      <c r="GUN12" s="247"/>
      <c r="GUO12" s="247"/>
      <c r="GUP12" s="247"/>
      <c r="GUQ12" s="247"/>
      <c r="GUR12" s="247"/>
      <c r="GUS12" s="247"/>
      <c r="GUT12" s="247"/>
      <c r="GUU12" s="247"/>
      <c r="GUV12" s="247"/>
      <c r="GUW12" s="247"/>
      <c r="GUX12" s="247"/>
      <c r="GUY12" s="247"/>
      <c r="GUZ12" s="247"/>
      <c r="GVA12" s="247"/>
      <c r="GVB12" s="247"/>
      <c r="GVC12" s="247"/>
      <c r="GVD12" s="247"/>
      <c r="GVE12" s="247"/>
      <c r="GVF12" s="247"/>
      <c r="GVG12" s="247"/>
      <c r="GVH12" s="247"/>
      <c r="GVI12" s="247"/>
      <c r="GVJ12" s="247"/>
      <c r="GVK12" s="247"/>
      <c r="GVL12" s="247"/>
      <c r="GVM12" s="247"/>
      <c r="GVN12" s="247"/>
      <c r="GVO12" s="247"/>
      <c r="GVP12" s="247"/>
      <c r="GVQ12" s="247"/>
      <c r="GVR12" s="247"/>
      <c r="GVS12" s="247"/>
      <c r="GVT12" s="247"/>
      <c r="GVU12" s="247"/>
      <c r="GVV12" s="247"/>
      <c r="GVW12" s="247"/>
      <c r="GVX12" s="247"/>
      <c r="GVY12" s="247"/>
      <c r="GVZ12" s="247"/>
      <c r="GWA12" s="247"/>
      <c r="GWB12" s="247"/>
      <c r="GWC12" s="247"/>
      <c r="GWD12" s="247"/>
      <c r="GWE12" s="247"/>
      <c r="GWF12" s="247"/>
      <c r="GWG12" s="247"/>
      <c r="GWH12" s="247"/>
      <c r="GWI12" s="247"/>
      <c r="GWJ12" s="247"/>
      <c r="GWK12" s="247"/>
      <c r="GWL12" s="247"/>
      <c r="GWM12" s="247"/>
      <c r="GWN12" s="247"/>
      <c r="GWO12" s="247"/>
      <c r="GWP12" s="247"/>
      <c r="GWQ12" s="247"/>
      <c r="GWR12" s="247"/>
      <c r="GWS12" s="247"/>
      <c r="GWT12" s="247"/>
      <c r="GWU12" s="247"/>
      <c r="GWV12" s="247"/>
      <c r="GWW12" s="247"/>
      <c r="GWX12" s="247"/>
      <c r="GWY12" s="247"/>
      <c r="GWZ12" s="247"/>
      <c r="GXA12" s="247"/>
      <c r="GXB12" s="247"/>
      <c r="GXC12" s="247"/>
      <c r="GXD12" s="247"/>
      <c r="GXE12" s="247"/>
      <c r="GXF12" s="247"/>
      <c r="GXG12" s="247"/>
      <c r="GXH12" s="247"/>
      <c r="GXI12" s="247"/>
      <c r="GXJ12" s="247"/>
      <c r="GXK12" s="247"/>
      <c r="GXL12" s="247"/>
      <c r="GXM12" s="247"/>
      <c r="GXN12" s="247"/>
      <c r="GXO12" s="247"/>
      <c r="GXP12" s="247"/>
      <c r="GXQ12" s="247"/>
      <c r="GXR12" s="247"/>
      <c r="GXS12" s="247"/>
      <c r="GXT12" s="247"/>
      <c r="GXU12" s="247"/>
      <c r="GXV12" s="247"/>
      <c r="GXW12" s="247"/>
      <c r="GXX12" s="247"/>
      <c r="GXY12" s="247"/>
      <c r="GXZ12" s="247"/>
      <c r="GYA12" s="247"/>
      <c r="GYB12" s="247"/>
      <c r="GYC12" s="247"/>
      <c r="GYD12" s="247"/>
      <c r="GYE12" s="247"/>
      <c r="GYF12" s="247"/>
      <c r="GYG12" s="247"/>
      <c r="GYH12" s="247"/>
      <c r="GYI12" s="247"/>
      <c r="GYJ12" s="247"/>
      <c r="GYK12" s="247"/>
      <c r="GYL12" s="247"/>
      <c r="GYM12" s="247"/>
      <c r="GYN12" s="247"/>
      <c r="GYO12" s="247"/>
      <c r="GYP12" s="247"/>
      <c r="GYQ12" s="247"/>
      <c r="GYR12" s="247"/>
      <c r="GYS12" s="247"/>
      <c r="GYT12" s="247"/>
      <c r="GYU12" s="247"/>
      <c r="GYV12" s="247"/>
      <c r="GYW12" s="247"/>
      <c r="GYX12" s="247"/>
      <c r="GYY12" s="247"/>
      <c r="GYZ12" s="247"/>
      <c r="GZA12" s="247"/>
      <c r="GZB12" s="247"/>
      <c r="GZC12" s="247"/>
      <c r="GZD12" s="247"/>
      <c r="GZE12" s="247"/>
      <c r="GZF12" s="247"/>
      <c r="GZG12" s="247"/>
      <c r="GZH12" s="247"/>
      <c r="GZI12" s="247"/>
      <c r="GZJ12" s="247"/>
      <c r="GZK12" s="247"/>
      <c r="GZL12" s="247"/>
      <c r="GZM12" s="247"/>
      <c r="GZN12" s="247"/>
      <c r="GZO12" s="247"/>
      <c r="GZP12" s="247"/>
      <c r="GZQ12" s="247"/>
      <c r="GZR12" s="247"/>
      <c r="GZS12" s="247"/>
      <c r="GZT12" s="247"/>
      <c r="GZU12" s="247"/>
      <c r="GZV12" s="247"/>
      <c r="GZW12" s="247"/>
      <c r="GZX12" s="247"/>
      <c r="GZY12" s="247"/>
      <c r="GZZ12" s="247"/>
      <c r="HAA12" s="247"/>
      <c r="HAB12" s="247"/>
      <c r="HAC12" s="247"/>
      <c r="HAD12" s="247"/>
      <c r="HAE12" s="247"/>
      <c r="HAF12" s="247"/>
      <c r="HAG12" s="247"/>
      <c r="HAH12" s="247"/>
      <c r="HAI12" s="247"/>
      <c r="HAJ12" s="247"/>
      <c r="HAK12" s="247"/>
      <c r="HAL12" s="247"/>
      <c r="HAM12" s="247"/>
      <c r="HAN12" s="247"/>
      <c r="HAO12" s="247"/>
      <c r="HAP12" s="247"/>
      <c r="HAQ12" s="247"/>
      <c r="HAR12" s="247"/>
      <c r="HAS12" s="247"/>
      <c r="HAT12" s="247"/>
      <c r="HAU12" s="247"/>
      <c r="HAV12" s="247"/>
      <c r="HAW12" s="247"/>
      <c r="HAX12" s="247"/>
      <c r="HAY12" s="247"/>
      <c r="HAZ12" s="247"/>
      <c r="HBA12" s="247"/>
      <c r="HBB12" s="247"/>
      <c r="HBC12" s="247"/>
      <c r="HBD12" s="247"/>
      <c r="HBE12" s="247"/>
      <c r="HBF12" s="247"/>
      <c r="HBG12" s="247"/>
      <c r="HBH12" s="247"/>
      <c r="HBI12" s="247"/>
      <c r="HBJ12" s="247"/>
      <c r="HBK12" s="247"/>
      <c r="HBL12" s="247"/>
      <c r="HBM12" s="247"/>
      <c r="HBN12" s="247"/>
      <c r="HBO12" s="247"/>
      <c r="HBP12" s="247"/>
      <c r="HBQ12" s="247"/>
      <c r="HBR12" s="247"/>
      <c r="HBS12" s="247"/>
      <c r="HBT12" s="247"/>
      <c r="HBU12" s="247"/>
      <c r="HBV12" s="247"/>
      <c r="HBW12" s="247"/>
      <c r="HBX12" s="247"/>
      <c r="HBY12" s="247"/>
      <c r="HBZ12" s="247"/>
      <c r="HCA12" s="247"/>
      <c r="HCB12" s="247"/>
      <c r="HCC12" s="247"/>
      <c r="HCD12" s="247"/>
      <c r="HCE12" s="247"/>
      <c r="HCF12" s="247"/>
      <c r="HCG12" s="247"/>
      <c r="HCH12" s="247"/>
      <c r="HCI12" s="247"/>
      <c r="HCJ12" s="247"/>
      <c r="HCK12" s="247"/>
      <c r="HCL12" s="247"/>
      <c r="HCM12" s="247"/>
      <c r="HCN12" s="247"/>
      <c r="HCO12" s="247"/>
      <c r="HCP12" s="247"/>
      <c r="HCQ12" s="247"/>
      <c r="HCR12" s="247"/>
      <c r="HCS12" s="247"/>
      <c r="HCT12" s="247"/>
      <c r="HCU12" s="247"/>
      <c r="HCV12" s="247"/>
      <c r="HCW12" s="247"/>
      <c r="HCX12" s="247"/>
      <c r="HCY12" s="247"/>
      <c r="HCZ12" s="247"/>
      <c r="HDA12" s="247"/>
      <c r="HDB12" s="247"/>
      <c r="HDC12" s="247"/>
      <c r="HDD12" s="247"/>
      <c r="HDE12" s="247"/>
      <c r="HDF12" s="247"/>
      <c r="HDG12" s="247"/>
      <c r="HDH12" s="247"/>
      <c r="HDI12" s="247"/>
      <c r="HDJ12" s="247"/>
      <c r="HDK12" s="247"/>
      <c r="HDL12" s="247"/>
      <c r="HDM12" s="247"/>
      <c r="HDN12" s="247"/>
      <c r="HDO12" s="247"/>
      <c r="HDP12" s="247"/>
      <c r="HDQ12" s="247"/>
      <c r="HDR12" s="247"/>
      <c r="HDS12" s="247"/>
      <c r="HDT12" s="247"/>
      <c r="HDU12" s="247"/>
      <c r="HDV12" s="247"/>
      <c r="HDW12" s="247"/>
      <c r="HDX12" s="247"/>
      <c r="HDY12" s="247"/>
      <c r="HDZ12" s="247"/>
      <c r="HEA12" s="247"/>
      <c r="HEB12" s="247"/>
      <c r="HEC12" s="247"/>
      <c r="HED12" s="247"/>
      <c r="HEE12" s="247"/>
      <c r="HEF12" s="247"/>
      <c r="HEG12" s="247"/>
      <c r="HEH12" s="247"/>
      <c r="HEI12" s="247"/>
      <c r="HEJ12" s="247"/>
      <c r="HEK12" s="247"/>
      <c r="HEL12" s="247"/>
      <c r="HEM12" s="247"/>
      <c r="HEN12" s="247"/>
      <c r="HEO12" s="247"/>
      <c r="HEP12" s="247"/>
      <c r="HEQ12" s="247"/>
      <c r="HER12" s="247"/>
      <c r="HES12" s="247"/>
      <c r="HET12" s="247"/>
      <c r="HEU12" s="247"/>
      <c r="HEV12" s="247"/>
      <c r="HEW12" s="247"/>
      <c r="HEX12" s="247"/>
      <c r="HEY12" s="247"/>
      <c r="HEZ12" s="247"/>
      <c r="HFA12" s="247"/>
      <c r="HFB12" s="247"/>
      <c r="HFC12" s="247"/>
      <c r="HFD12" s="247"/>
      <c r="HFE12" s="247"/>
      <c r="HFF12" s="247"/>
      <c r="HFG12" s="247"/>
      <c r="HFH12" s="247"/>
      <c r="HFI12" s="247"/>
      <c r="HFJ12" s="247"/>
      <c r="HFK12" s="247"/>
      <c r="HFL12" s="247"/>
      <c r="HFM12" s="247"/>
      <c r="HFN12" s="247"/>
      <c r="HFO12" s="247"/>
      <c r="HFP12" s="247"/>
      <c r="HFQ12" s="247"/>
      <c r="HFR12" s="247"/>
      <c r="HFS12" s="247"/>
      <c r="HFT12" s="247"/>
      <c r="HFU12" s="247"/>
      <c r="HFV12" s="247"/>
      <c r="HFW12" s="247"/>
      <c r="HFX12" s="247"/>
      <c r="HFY12" s="247"/>
      <c r="HFZ12" s="247"/>
      <c r="HGA12" s="247"/>
      <c r="HGB12" s="247"/>
      <c r="HGC12" s="247"/>
      <c r="HGD12" s="247"/>
      <c r="HGE12" s="247"/>
      <c r="HGF12" s="247"/>
      <c r="HGG12" s="247"/>
      <c r="HGH12" s="247"/>
      <c r="HGI12" s="247"/>
      <c r="HGJ12" s="247"/>
      <c r="HGK12" s="247"/>
      <c r="HGL12" s="247"/>
      <c r="HGM12" s="247"/>
      <c r="HGN12" s="247"/>
      <c r="HGO12" s="247"/>
      <c r="HGP12" s="247"/>
      <c r="HGQ12" s="247"/>
      <c r="HGR12" s="247"/>
      <c r="HGS12" s="247"/>
      <c r="HGT12" s="247"/>
      <c r="HGU12" s="247"/>
      <c r="HGV12" s="247"/>
      <c r="HGW12" s="247"/>
      <c r="HGX12" s="247"/>
      <c r="HGY12" s="247"/>
      <c r="HGZ12" s="247"/>
      <c r="HHA12" s="247"/>
      <c r="HHB12" s="247"/>
      <c r="HHC12" s="247"/>
      <c r="HHD12" s="247"/>
      <c r="HHE12" s="247"/>
      <c r="HHF12" s="247"/>
      <c r="HHG12" s="247"/>
      <c r="HHH12" s="247"/>
      <c r="HHI12" s="247"/>
      <c r="HHJ12" s="247"/>
      <c r="HHK12" s="247"/>
      <c r="HHL12" s="247"/>
      <c r="HHM12" s="247"/>
      <c r="HHN12" s="247"/>
      <c r="HHO12" s="247"/>
      <c r="HHP12" s="247"/>
      <c r="HHQ12" s="247"/>
      <c r="HHR12" s="247"/>
      <c r="HHS12" s="247"/>
      <c r="HHT12" s="247"/>
      <c r="HHU12" s="247"/>
      <c r="HHV12" s="247"/>
      <c r="HHW12" s="247"/>
      <c r="HHX12" s="247"/>
      <c r="HHY12" s="247"/>
      <c r="HHZ12" s="247"/>
      <c r="HIA12" s="247"/>
      <c r="HIB12" s="247"/>
      <c r="HIC12" s="247"/>
      <c r="HID12" s="247"/>
      <c r="HIE12" s="247"/>
      <c r="HIF12" s="247"/>
      <c r="HIG12" s="247"/>
      <c r="HIH12" s="247"/>
      <c r="HII12" s="247"/>
      <c r="HIJ12" s="247"/>
      <c r="HIK12" s="247"/>
      <c r="HIL12" s="247"/>
      <c r="HIM12" s="247"/>
      <c r="HIN12" s="247"/>
      <c r="HIO12" s="247"/>
      <c r="HIP12" s="247"/>
      <c r="HIQ12" s="247"/>
      <c r="HIR12" s="247"/>
      <c r="HIS12" s="247"/>
      <c r="HIT12" s="247"/>
      <c r="HIU12" s="247"/>
      <c r="HIV12" s="247"/>
      <c r="HIW12" s="247"/>
      <c r="HIX12" s="247"/>
      <c r="HIY12" s="247"/>
      <c r="HIZ12" s="247"/>
      <c r="HJA12" s="247"/>
      <c r="HJB12" s="247"/>
      <c r="HJC12" s="247"/>
      <c r="HJD12" s="247"/>
      <c r="HJE12" s="247"/>
      <c r="HJF12" s="247"/>
      <c r="HJG12" s="247"/>
      <c r="HJH12" s="247"/>
      <c r="HJI12" s="247"/>
      <c r="HJJ12" s="247"/>
      <c r="HJK12" s="247"/>
      <c r="HJL12" s="247"/>
      <c r="HJM12" s="247"/>
      <c r="HJN12" s="247"/>
      <c r="HJO12" s="247"/>
      <c r="HJP12" s="247"/>
      <c r="HJQ12" s="247"/>
      <c r="HJR12" s="247"/>
      <c r="HJS12" s="247"/>
      <c r="HJT12" s="247"/>
      <c r="HJU12" s="247"/>
      <c r="HJV12" s="247"/>
      <c r="HJW12" s="247"/>
      <c r="HJX12" s="247"/>
      <c r="HJY12" s="247"/>
      <c r="HJZ12" s="247"/>
      <c r="HKA12" s="247"/>
      <c r="HKB12" s="247"/>
      <c r="HKC12" s="247"/>
      <c r="HKD12" s="247"/>
      <c r="HKE12" s="247"/>
      <c r="HKF12" s="247"/>
      <c r="HKG12" s="247"/>
      <c r="HKH12" s="247"/>
      <c r="HKI12" s="247"/>
      <c r="HKJ12" s="247"/>
      <c r="HKK12" s="247"/>
      <c r="HKL12" s="247"/>
      <c r="HKM12" s="247"/>
      <c r="HKN12" s="247"/>
      <c r="HKO12" s="247"/>
      <c r="HKP12" s="247"/>
      <c r="HKQ12" s="247"/>
      <c r="HKR12" s="247"/>
      <c r="HKS12" s="247"/>
      <c r="HKT12" s="247"/>
      <c r="HKU12" s="247"/>
      <c r="HKV12" s="247"/>
      <c r="HKW12" s="247"/>
      <c r="HKX12" s="247"/>
      <c r="HKY12" s="247"/>
      <c r="HKZ12" s="247"/>
      <c r="HLA12" s="247"/>
      <c r="HLB12" s="247"/>
      <c r="HLC12" s="247"/>
      <c r="HLD12" s="247"/>
      <c r="HLE12" s="247"/>
      <c r="HLF12" s="247"/>
      <c r="HLG12" s="247"/>
      <c r="HLH12" s="247"/>
      <c r="HLI12" s="247"/>
      <c r="HLJ12" s="247"/>
      <c r="HLK12" s="247"/>
      <c r="HLL12" s="247"/>
      <c r="HLM12" s="247"/>
      <c r="HLN12" s="247"/>
      <c r="HLO12" s="247"/>
      <c r="HLP12" s="247"/>
      <c r="HLQ12" s="247"/>
      <c r="HLR12" s="247"/>
      <c r="HLS12" s="247"/>
      <c r="HLT12" s="247"/>
      <c r="HLU12" s="247"/>
      <c r="HLV12" s="247"/>
      <c r="HLW12" s="247"/>
      <c r="HLX12" s="247"/>
      <c r="HLY12" s="247"/>
      <c r="HLZ12" s="247"/>
      <c r="HMA12" s="247"/>
      <c r="HMB12" s="247"/>
      <c r="HMC12" s="247"/>
      <c r="HMD12" s="247"/>
      <c r="HME12" s="247"/>
      <c r="HMF12" s="247"/>
      <c r="HMG12" s="247"/>
      <c r="HMH12" s="247"/>
      <c r="HMI12" s="247"/>
      <c r="HMJ12" s="247"/>
      <c r="HMK12" s="247"/>
      <c r="HML12" s="247"/>
      <c r="HMM12" s="247"/>
      <c r="HMN12" s="247"/>
      <c r="HMO12" s="247"/>
      <c r="HMP12" s="247"/>
      <c r="HMQ12" s="247"/>
      <c r="HMR12" s="247"/>
      <c r="HMS12" s="247"/>
      <c r="HMT12" s="247"/>
      <c r="HMU12" s="247"/>
      <c r="HMV12" s="247"/>
      <c r="HMW12" s="247"/>
      <c r="HMX12" s="247"/>
      <c r="HMY12" s="247"/>
      <c r="HMZ12" s="247"/>
      <c r="HNA12" s="247"/>
      <c r="HNB12" s="247"/>
      <c r="HNC12" s="247"/>
      <c r="HND12" s="247"/>
      <c r="HNE12" s="247"/>
      <c r="HNF12" s="247"/>
      <c r="HNG12" s="247"/>
      <c r="HNH12" s="247"/>
      <c r="HNI12" s="247"/>
      <c r="HNJ12" s="247"/>
      <c r="HNK12" s="247"/>
      <c r="HNL12" s="247"/>
      <c r="HNM12" s="247"/>
      <c r="HNN12" s="247"/>
      <c r="HNO12" s="247"/>
      <c r="HNP12" s="247"/>
      <c r="HNQ12" s="247"/>
      <c r="HNR12" s="247"/>
      <c r="HNS12" s="247"/>
      <c r="HNT12" s="247"/>
      <c r="HNU12" s="247"/>
      <c r="HNV12" s="247"/>
      <c r="HNW12" s="247"/>
      <c r="HNX12" s="247"/>
      <c r="HNY12" s="247"/>
      <c r="HNZ12" s="247"/>
      <c r="HOA12" s="247"/>
      <c r="HOB12" s="247"/>
      <c r="HOC12" s="247"/>
      <c r="HOD12" s="247"/>
      <c r="HOE12" s="247"/>
      <c r="HOF12" s="247"/>
      <c r="HOG12" s="247"/>
      <c r="HOH12" s="247"/>
      <c r="HOI12" s="247"/>
      <c r="HOJ12" s="247"/>
      <c r="HOK12" s="247"/>
      <c r="HOL12" s="247"/>
      <c r="HOM12" s="247"/>
      <c r="HON12" s="247"/>
      <c r="HOO12" s="247"/>
      <c r="HOP12" s="247"/>
      <c r="HOQ12" s="247"/>
      <c r="HOR12" s="247"/>
      <c r="HOS12" s="247"/>
      <c r="HOT12" s="247"/>
      <c r="HOU12" s="247"/>
      <c r="HOV12" s="247"/>
      <c r="HOW12" s="247"/>
      <c r="HOX12" s="247"/>
      <c r="HOY12" s="247"/>
      <c r="HOZ12" s="247"/>
      <c r="HPA12" s="247"/>
      <c r="HPB12" s="247"/>
      <c r="HPC12" s="247"/>
      <c r="HPD12" s="247"/>
      <c r="HPE12" s="247"/>
      <c r="HPF12" s="247"/>
      <c r="HPG12" s="247"/>
      <c r="HPH12" s="247"/>
      <c r="HPI12" s="247"/>
      <c r="HPJ12" s="247"/>
      <c r="HPK12" s="247"/>
      <c r="HPL12" s="247"/>
      <c r="HPM12" s="247"/>
      <c r="HPN12" s="247"/>
      <c r="HPO12" s="247"/>
      <c r="HPP12" s="247"/>
      <c r="HPQ12" s="247"/>
      <c r="HPR12" s="247"/>
      <c r="HPS12" s="247"/>
      <c r="HPT12" s="247"/>
      <c r="HPU12" s="247"/>
      <c r="HPV12" s="247"/>
      <c r="HPW12" s="247"/>
      <c r="HPX12" s="247"/>
      <c r="HPY12" s="247"/>
      <c r="HPZ12" s="247"/>
      <c r="HQA12" s="247"/>
      <c r="HQB12" s="247"/>
      <c r="HQC12" s="247"/>
      <c r="HQD12" s="247"/>
      <c r="HQE12" s="247"/>
      <c r="HQF12" s="247"/>
      <c r="HQG12" s="247"/>
      <c r="HQH12" s="247"/>
      <c r="HQI12" s="247"/>
      <c r="HQJ12" s="247"/>
      <c r="HQK12" s="247"/>
      <c r="HQL12" s="247"/>
      <c r="HQM12" s="247"/>
      <c r="HQN12" s="247"/>
      <c r="HQO12" s="247"/>
      <c r="HQP12" s="247"/>
      <c r="HQQ12" s="247"/>
      <c r="HQR12" s="247"/>
      <c r="HQS12" s="247"/>
      <c r="HQT12" s="247"/>
      <c r="HQU12" s="247"/>
      <c r="HQV12" s="247"/>
      <c r="HQW12" s="247"/>
      <c r="HQX12" s="247"/>
      <c r="HQY12" s="247"/>
      <c r="HQZ12" s="247"/>
      <c r="HRA12" s="247"/>
      <c r="HRB12" s="247"/>
      <c r="HRC12" s="247"/>
      <c r="HRD12" s="247"/>
      <c r="HRE12" s="247"/>
      <c r="HRF12" s="247"/>
      <c r="HRG12" s="247"/>
      <c r="HRH12" s="247"/>
      <c r="HRI12" s="247"/>
      <c r="HRJ12" s="247"/>
      <c r="HRK12" s="247"/>
      <c r="HRL12" s="247"/>
      <c r="HRM12" s="247"/>
      <c r="HRN12" s="247"/>
      <c r="HRO12" s="247"/>
      <c r="HRP12" s="247"/>
      <c r="HRQ12" s="247"/>
      <c r="HRR12" s="247"/>
      <c r="HRS12" s="247"/>
      <c r="HRT12" s="247"/>
      <c r="HRU12" s="247"/>
      <c r="HRV12" s="247"/>
      <c r="HRW12" s="247"/>
      <c r="HRX12" s="247"/>
      <c r="HRY12" s="247"/>
      <c r="HRZ12" s="247"/>
      <c r="HSA12" s="247"/>
      <c r="HSB12" s="247"/>
      <c r="HSC12" s="247"/>
      <c r="HSD12" s="247"/>
      <c r="HSE12" s="247"/>
      <c r="HSF12" s="247"/>
      <c r="HSG12" s="247"/>
      <c r="HSH12" s="247"/>
      <c r="HSI12" s="247"/>
      <c r="HSJ12" s="247"/>
      <c r="HSK12" s="247"/>
      <c r="HSL12" s="247"/>
      <c r="HSM12" s="247"/>
      <c r="HSN12" s="247"/>
      <c r="HSO12" s="247"/>
      <c r="HSP12" s="247"/>
      <c r="HSQ12" s="247"/>
      <c r="HSR12" s="247"/>
      <c r="HSS12" s="247"/>
      <c r="HST12" s="247"/>
      <c r="HSU12" s="247"/>
      <c r="HSV12" s="247"/>
      <c r="HSW12" s="247"/>
      <c r="HSX12" s="247"/>
      <c r="HSY12" s="247"/>
      <c r="HSZ12" s="247"/>
      <c r="HTA12" s="247"/>
      <c r="HTB12" s="247"/>
      <c r="HTC12" s="247"/>
      <c r="HTD12" s="247"/>
      <c r="HTE12" s="247"/>
      <c r="HTF12" s="247"/>
      <c r="HTG12" s="247"/>
      <c r="HTH12" s="247"/>
      <c r="HTI12" s="247"/>
      <c r="HTJ12" s="247"/>
      <c r="HTK12" s="247"/>
      <c r="HTL12" s="247"/>
      <c r="HTM12" s="247"/>
      <c r="HTN12" s="247"/>
      <c r="HTO12" s="247"/>
      <c r="HTP12" s="247"/>
      <c r="HTQ12" s="247"/>
      <c r="HTR12" s="247"/>
      <c r="HTS12" s="247"/>
      <c r="HTT12" s="247"/>
      <c r="HTU12" s="247"/>
      <c r="HTV12" s="247"/>
      <c r="HTW12" s="247"/>
      <c r="HTX12" s="247"/>
      <c r="HTY12" s="247"/>
      <c r="HTZ12" s="247"/>
      <c r="HUA12" s="247"/>
      <c r="HUB12" s="247"/>
      <c r="HUC12" s="247"/>
      <c r="HUD12" s="247"/>
      <c r="HUE12" s="247"/>
      <c r="HUF12" s="247"/>
      <c r="HUG12" s="247"/>
      <c r="HUH12" s="247"/>
      <c r="HUI12" s="247"/>
      <c r="HUJ12" s="247"/>
      <c r="HUK12" s="247"/>
      <c r="HUL12" s="247"/>
      <c r="HUM12" s="247"/>
      <c r="HUN12" s="247"/>
      <c r="HUO12" s="247"/>
      <c r="HUP12" s="247"/>
      <c r="HUQ12" s="247"/>
      <c r="HUR12" s="247"/>
      <c r="HUS12" s="247"/>
      <c r="HUT12" s="247"/>
      <c r="HUU12" s="247"/>
      <c r="HUV12" s="247"/>
      <c r="HUW12" s="247"/>
      <c r="HUX12" s="247"/>
      <c r="HUY12" s="247"/>
      <c r="HUZ12" s="247"/>
      <c r="HVA12" s="247"/>
      <c r="HVB12" s="247"/>
      <c r="HVC12" s="247"/>
      <c r="HVD12" s="247"/>
      <c r="HVE12" s="247"/>
      <c r="HVF12" s="247"/>
      <c r="HVG12" s="247"/>
      <c r="HVH12" s="247"/>
      <c r="HVI12" s="247"/>
      <c r="HVJ12" s="247"/>
      <c r="HVK12" s="247"/>
      <c r="HVL12" s="247"/>
      <c r="HVM12" s="247"/>
      <c r="HVN12" s="247"/>
      <c r="HVO12" s="247"/>
      <c r="HVP12" s="247"/>
      <c r="HVQ12" s="247"/>
      <c r="HVR12" s="247"/>
      <c r="HVS12" s="247"/>
      <c r="HVT12" s="247"/>
      <c r="HVU12" s="247"/>
      <c r="HVV12" s="247"/>
      <c r="HVW12" s="247"/>
      <c r="HVX12" s="247"/>
      <c r="HVY12" s="247"/>
      <c r="HVZ12" s="247"/>
      <c r="HWA12" s="247"/>
      <c r="HWB12" s="247"/>
      <c r="HWC12" s="247"/>
      <c r="HWD12" s="247"/>
      <c r="HWE12" s="247"/>
      <c r="HWF12" s="247"/>
      <c r="HWG12" s="247"/>
      <c r="HWH12" s="247"/>
      <c r="HWI12" s="247"/>
      <c r="HWJ12" s="247"/>
      <c r="HWK12" s="247"/>
      <c r="HWL12" s="247"/>
      <c r="HWM12" s="247"/>
      <c r="HWN12" s="247"/>
      <c r="HWO12" s="247"/>
      <c r="HWP12" s="247"/>
      <c r="HWQ12" s="247"/>
      <c r="HWR12" s="247"/>
      <c r="HWS12" s="247"/>
      <c r="HWT12" s="247"/>
      <c r="HWU12" s="247"/>
      <c r="HWV12" s="247"/>
      <c r="HWW12" s="247"/>
      <c r="HWX12" s="247"/>
      <c r="HWY12" s="247"/>
      <c r="HWZ12" s="247"/>
      <c r="HXA12" s="247"/>
      <c r="HXB12" s="247"/>
      <c r="HXC12" s="247"/>
      <c r="HXD12" s="247"/>
      <c r="HXE12" s="247"/>
      <c r="HXF12" s="247"/>
      <c r="HXG12" s="247"/>
      <c r="HXH12" s="247"/>
      <c r="HXI12" s="247"/>
      <c r="HXJ12" s="247"/>
      <c r="HXK12" s="247"/>
      <c r="HXL12" s="247"/>
      <c r="HXM12" s="247"/>
      <c r="HXN12" s="247"/>
      <c r="HXO12" s="247"/>
      <c r="HXP12" s="247"/>
      <c r="HXQ12" s="247"/>
      <c r="HXR12" s="247"/>
      <c r="HXS12" s="247"/>
      <c r="HXT12" s="247"/>
      <c r="HXU12" s="247"/>
      <c r="HXV12" s="247"/>
      <c r="HXW12" s="247"/>
      <c r="HXX12" s="247"/>
      <c r="HXY12" s="247"/>
      <c r="HXZ12" s="247"/>
      <c r="HYA12" s="247"/>
      <c r="HYB12" s="247"/>
      <c r="HYC12" s="247"/>
      <c r="HYD12" s="247"/>
      <c r="HYE12" s="247"/>
      <c r="HYF12" s="247"/>
      <c r="HYG12" s="247"/>
      <c r="HYH12" s="247"/>
      <c r="HYI12" s="247"/>
      <c r="HYJ12" s="247"/>
      <c r="HYK12" s="247"/>
      <c r="HYL12" s="247"/>
      <c r="HYM12" s="247"/>
      <c r="HYN12" s="247"/>
      <c r="HYO12" s="247"/>
      <c r="HYP12" s="247"/>
      <c r="HYQ12" s="247"/>
      <c r="HYR12" s="247"/>
      <c r="HYS12" s="247"/>
      <c r="HYT12" s="247"/>
      <c r="HYU12" s="247"/>
      <c r="HYV12" s="247"/>
      <c r="HYW12" s="247"/>
      <c r="HYX12" s="247"/>
      <c r="HYY12" s="247"/>
      <c r="HYZ12" s="247"/>
      <c r="HZA12" s="247"/>
      <c r="HZB12" s="247"/>
      <c r="HZC12" s="247"/>
      <c r="HZD12" s="247"/>
      <c r="HZE12" s="247"/>
      <c r="HZF12" s="247"/>
      <c r="HZG12" s="247"/>
      <c r="HZH12" s="247"/>
      <c r="HZI12" s="247"/>
      <c r="HZJ12" s="247"/>
      <c r="HZK12" s="247"/>
      <c r="HZL12" s="247"/>
      <c r="HZM12" s="247"/>
      <c r="HZN12" s="247"/>
      <c r="HZO12" s="247"/>
      <c r="HZP12" s="247"/>
      <c r="HZQ12" s="247"/>
      <c r="HZR12" s="247"/>
      <c r="HZS12" s="247"/>
      <c r="HZT12" s="247"/>
      <c r="HZU12" s="247"/>
      <c r="HZV12" s="247"/>
      <c r="HZW12" s="247"/>
      <c r="HZX12" s="247"/>
      <c r="HZY12" s="247"/>
      <c r="HZZ12" s="247"/>
      <c r="IAA12" s="247"/>
      <c r="IAB12" s="247"/>
      <c r="IAC12" s="247"/>
      <c r="IAD12" s="247"/>
      <c r="IAE12" s="247"/>
      <c r="IAF12" s="247"/>
      <c r="IAG12" s="247"/>
      <c r="IAH12" s="247"/>
      <c r="IAI12" s="247"/>
      <c r="IAJ12" s="247"/>
      <c r="IAK12" s="247"/>
      <c r="IAL12" s="247"/>
      <c r="IAM12" s="247"/>
      <c r="IAN12" s="247"/>
      <c r="IAO12" s="247"/>
      <c r="IAP12" s="247"/>
      <c r="IAQ12" s="247"/>
      <c r="IAR12" s="247"/>
      <c r="IAS12" s="247"/>
      <c r="IAT12" s="247"/>
      <c r="IAU12" s="247"/>
      <c r="IAV12" s="247"/>
      <c r="IAW12" s="247"/>
      <c r="IAX12" s="247"/>
      <c r="IAY12" s="247"/>
      <c r="IAZ12" s="247"/>
      <c r="IBA12" s="247"/>
      <c r="IBB12" s="247"/>
      <c r="IBC12" s="247"/>
      <c r="IBD12" s="247"/>
      <c r="IBE12" s="247"/>
      <c r="IBF12" s="247"/>
      <c r="IBG12" s="247"/>
      <c r="IBH12" s="247"/>
      <c r="IBI12" s="247"/>
      <c r="IBJ12" s="247"/>
      <c r="IBK12" s="247"/>
      <c r="IBL12" s="247"/>
      <c r="IBM12" s="247"/>
      <c r="IBN12" s="247"/>
      <c r="IBO12" s="247"/>
      <c r="IBP12" s="247"/>
      <c r="IBQ12" s="247"/>
      <c r="IBR12" s="247"/>
      <c r="IBS12" s="247"/>
      <c r="IBT12" s="247"/>
      <c r="IBU12" s="247"/>
      <c r="IBV12" s="247"/>
      <c r="IBW12" s="247"/>
      <c r="IBX12" s="247"/>
      <c r="IBY12" s="247"/>
      <c r="IBZ12" s="247"/>
      <c r="ICA12" s="247"/>
      <c r="ICB12" s="247"/>
      <c r="ICC12" s="247"/>
      <c r="ICD12" s="247"/>
      <c r="ICE12" s="247"/>
      <c r="ICF12" s="247"/>
      <c r="ICG12" s="247"/>
      <c r="ICH12" s="247"/>
      <c r="ICI12" s="247"/>
      <c r="ICJ12" s="247"/>
      <c r="ICK12" s="247"/>
      <c r="ICL12" s="247"/>
      <c r="ICM12" s="247"/>
      <c r="ICN12" s="247"/>
      <c r="ICO12" s="247"/>
      <c r="ICP12" s="247"/>
      <c r="ICQ12" s="247"/>
      <c r="ICR12" s="247"/>
      <c r="ICS12" s="247"/>
      <c r="ICT12" s="247"/>
      <c r="ICU12" s="247"/>
      <c r="ICV12" s="247"/>
      <c r="ICW12" s="247"/>
      <c r="ICX12" s="247"/>
      <c r="ICY12" s="247"/>
      <c r="ICZ12" s="247"/>
      <c r="IDA12" s="247"/>
      <c r="IDB12" s="247"/>
      <c r="IDC12" s="247"/>
      <c r="IDD12" s="247"/>
      <c r="IDE12" s="247"/>
      <c r="IDF12" s="247"/>
      <c r="IDG12" s="247"/>
      <c r="IDH12" s="247"/>
      <c r="IDI12" s="247"/>
      <c r="IDJ12" s="247"/>
      <c r="IDK12" s="247"/>
      <c r="IDL12" s="247"/>
      <c r="IDM12" s="247"/>
      <c r="IDN12" s="247"/>
      <c r="IDO12" s="247"/>
      <c r="IDP12" s="247"/>
      <c r="IDQ12" s="247"/>
      <c r="IDR12" s="247"/>
      <c r="IDS12" s="247"/>
      <c r="IDT12" s="247"/>
      <c r="IDU12" s="247"/>
      <c r="IDV12" s="247"/>
      <c r="IDW12" s="247"/>
      <c r="IDX12" s="247"/>
      <c r="IDY12" s="247"/>
      <c r="IDZ12" s="247"/>
      <c r="IEA12" s="247"/>
      <c r="IEB12" s="247"/>
      <c r="IEC12" s="247"/>
      <c r="IED12" s="247"/>
      <c r="IEE12" s="247"/>
      <c r="IEF12" s="247"/>
      <c r="IEG12" s="247"/>
      <c r="IEH12" s="247"/>
      <c r="IEI12" s="247"/>
      <c r="IEJ12" s="247"/>
      <c r="IEK12" s="247"/>
      <c r="IEL12" s="247"/>
      <c r="IEM12" s="247"/>
      <c r="IEN12" s="247"/>
      <c r="IEO12" s="247"/>
      <c r="IEP12" s="247"/>
      <c r="IEQ12" s="247"/>
      <c r="IER12" s="247"/>
      <c r="IES12" s="247"/>
      <c r="IET12" s="247"/>
      <c r="IEU12" s="247"/>
      <c r="IEV12" s="247"/>
      <c r="IEW12" s="247"/>
      <c r="IEX12" s="247"/>
      <c r="IEY12" s="247"/>
      <c r="IEZ12" s="247"/>
      <c r="IFA12" s="247"/>
      <c r="IFB12" s="247"/>
      <c r="IFC12" s="247"/>
      <c r="IFD12" s="247"/>
      <c r="IFE12" s="247"/>
      <c r="IFF12" s="247"/>
      <c r="IFG12" s="247"/>
      <c r="IFH12" s="247"/>
      <c r="IFI12" s="247"/>
      <c r="IFJ12" s="247"/>
      <c r="IFK12" s="247"/>
      <c r="IFL12" s="247"/>
      <c r="IFM12" s="247"/>
      <c r="IFN12" s="247"/>
      <c r="IFO12" s="247"/>
      <c r="IFP12" s="247"/>
      <c r="IFQ12" s="247"/>
      <c r="IFR12" s="247"/>
      <c r="IFS12" s="247"/>
      <c r="IFT12" s="247"/>
      <c r="IFU12" s="247"/>
      <c r="IFV12" s="247"/>
      <c r="IFW12" s="247"/>
      <c r="IFX12" s="247"/>
      <c r="IFY12" s="247"/>
      <c r="IFZ12" s="247"/>
      <c r="IGA12" s="247"/>
      <c r="IGB12" s="247"/>
      <c r="IGC12" s="247"/>
      <c r="IGD12" s="247"/>
      <c r="IGE12" s="247"/>
      <c r="IGF12" s="247"/>
      <c r="IGG12" s="247"/>
      <c r="IGH12" s="247"/>
      <c r="IGI12" s="247"/>
      <c r="IGJ12" s="247"/>
      <c r="IGK12" s="247"/>
      <c r="IGL12" s="247"/>
      <c r="IGM12" s="247"/>
      <c r="IGN12" s="247"/>
      <c r="IGO12" s="247"/>
      <c r="IGP12" s="247"/>
      <c r="IGQ12" s="247"/>
      <c r="IGR12" s="247"/>
      <c r="IGS12" s="247"/>
      <c r="IGT12" s="247"/>
      <c r="IGU12" s="247"/>
      <c r="IGV12" s="247"/>
      <c r="IGW12" s="247"/>
      <c r="IGX12" s="247"/>
      <c r="IGY12" s="247"/>
      <c r="IGZ12" s="247"/>
      <c r="IHA12" s="247"/>
      <c r="IHB12" s="247"/>
      <c r="IHC12" s="247"/>
      <c r="IHD12" s="247"/>
      <c r="IHE12" s="247"/>
      <c r="IHF12" s="247"/>
      <c r="IHG12" s="247"/>
      <c r="IHH12" s="247"/>
      <c r="IHI12" s="247"/>
      <c r="IHJ12" s="247"/>
      <c r="IHK12" s="247"/>
      <c r="IHL12" s="247"/>
      <c r="IHM12" s="247"/>
      <c r="IHN12" s="247"/>
      <c r="IHO12" s="247"/>
      <c r="IHP12" s="247"/>
      <c r="IHQ12" s="247"/>
      <c r="IHR12" s="247"/>
      <c r="IHS12" s="247"/>
      <c r="IHT12" s="247"/>
      <c r="IHU12" s="247"/>
      <c r="IHV12" s="247"/>
      <c r="IHW12" s="247"/>
      <c r="IHX12" s="247"/>
      <c r="IHY12" s="247"/>
      <c r="IHZ12" s="247"/>
      <c r="IIA12" s="247"/>
      <c r="IIB12" s="247"/>
      <c r="IIC12" s="247"/>
      <c r="IID12" s="247"/>
      <c r="IIE12" s="247"/>
      <c r="IIF12" s="247"/>
      <c r="IIG12" s="247"/>
      <c r="IIH12" s="247"/>
      <c r="III12" s="247"/>
      <c r="IIJ12" s="247"/>
      <c r="IIK12" s="247"/>
      <c r="IIL12" s="247"/>
      <c r="IIM12" s="247"/>
      <c r="IIN12" s="247"/>
      <c r="IIO12" s="247"/>
      <c r="IIP12" s="247"/>
      <c r="IIQ12" s="247"/>
      <c r="IIR12" s="247"/>
      <c r="IIS12" s="247"/>
      <c r="IIT12" s="247"/>
      <c r="IIU12" s="247"/>
      <c r="IIV12" s="247"/>
      <c r="IIW12" s="247"/>
      <c r="IIX12" s="247"/>
      <c r="IIY12" s="247"/>
      <c r="IIZ12" s="247"/>
      <c r="IJA12" s="247"/>
      <c r="IJB12" s="247"/>
      <c r="IJC12" s="247"/>
      <c r="IJD12" s="247"/>
      <c r="IJE12" s="247"/>
      <c r="IJF12" s="247"/>
      <c r="IJG12" s="247"/>
      <c r="IJH12" s="247"/>
      <c r="IJI12" s="247"/>
      <c r="IJJ12" s="247"/>
      <c r="IJK12" s="247"/>
      <c r="IJL12" s="247"/>
      <c r="IJM12" s="247"/>
      <c r="IJN12" s="247"/>
      <c r="IJO12" s="247"/>
      <c r="IJP12" s="247"/>
      <c r="IJQ12" s="247"/>
      <c r="IJR12" s="247"/>
      <c r="IJS12" s="247"/>
      <c r="IJT12" s="247"/>
      <c r="IJU12" s="247"/>
      <c r="IJV12" s="247"/>
      <c r="IJW12" s="247"/>
      <c r="IJX12" s="247"/>
      <c r="IJY12" s="247"/>
      <c r="IJZ12" s="247"/>
      <c r="IKA12" s="247"/>
      <c r="IKB12" s="247"/>
      <c r="IKC12" s="247"/>
      <c r="IKD12" s="247"/>
      <c r="IKE12" s="247"/>
      <c r="IKF12" s="247"/>
      <c r="IKG12" s="247"/>
      <c r="IKH12" s="247"/>
      <c r="IKI12" s="247"/>
      <c r="IKJ12" s="247"/>
      <c r="IKK12" s="247"/>
      <c r="IKL12" s="247"/>
      <c r="IKM12" s="247"/>
      <c r="IKN12" s="247"/>
      <c r="IKO12" s="247"/>
      <c r="IKP12" s="247"/>
      <c r="IKQ12" s="247"/>
      <c r="IKR12" s="247"/>
      <c r="IKS12" s="247"/>
      <c r="IKT12" s="247"/>
      <c r="IKU12" s="247"/>
      <c r="IKV12" s="247"/>
      <c r="IKW12" s="247"/>
      <c r="IKX12" s="247"/>
      <c r="IKY12" s="247"/>
      <c r="IKZ12" s="247"/>
      <c r="ILA12" s="247"/>
      <c r="ILB12" s="247"/>
      <c r="ILC12" s="247"/>
      <c r="ILD12" s="247"/>
      <c r="ILE12" s="247"/>
      <c r="ILF12" s="247"/>
      <c r="ILG12" s="247"/>
      <c r="ILH12" s="247"/>
      <c r="ILI12" s="247"/>
      <c r="ILJ12" s="247"/>
      <c r="ILK12" s="247"/>
      <c r="ILL12" s="247"/>
      <c r="ILM12" s="247"/>
      <c r="ILN12" s="247"/>
      <c r="ILO12" s="247"/>
      <c r="ILP12" s="247"/>
      <c r="ILQ12" s="247"/>
      <c r="ILR12" s="247"/>
      <c r="ILS12" s="247"/>
      <c r="ILT12" s="247"/>
      <c r="ILU12" s="247"/>
      <c r="ILV12" s="247"/>
      <c r="ILW12" s="247"/>
      <c r="ILX12" s="247"/>
      <c r="ILY12" s="247"/>
      <c r="ILZ12" s="247"/>
      <c r="IMA12" s="247"/>
      <c r="IMB12" s="247"/>
      <c r="IMC12" s="247"/>
      <c r="IMD12" s="247"/>
      <c r="IME12" s="247"/>
      <c r="IMF12" s="247"/>
      <c r="IMG12" s="247"/>
      <c r="IMH12" s="247"/>
      <c r="IMI12" s="247"/>
      <c r="IMJ12" s="247"/>
      <c r="IMK12" s="247"/>
      <c r="IML12" s="247"/>
      <c r="IMM12" s="247"/>
      <c r="IMN12" s="247"/>
      <c r="IMO12" s="247"/>
      <c r="IMP12" s="247"/>
      <c r="IMQ12" s="247"/>
      <c r="IMR12" s="247"/>
      <c r="IMS12" s="247"/>
      <c r="IMT12" s="247"/>
      <c r="IMU12" s="247"/>
      <c r="IMV12" s="247"/>
      <c r="IMW12" s="247"/>
      <c r="IMX12" s="247"/>
      <c r="IMY12" s="247"/>
      <c r="IMZ12" s="247"/>
      <c r="INA12" s="247"/>
      <c r="INB12" s="247"/>
      <c r="INC12" s="247"/>
      <c r="IND12" s="247"/>
      <c r="INE12" s="247"/>
      <c r="INF12" s="247"/>
      <c r="ING12" s="247"/>
      <c r="INH12" s="247"/>
      <c r="INI12" s="247"/>
      <c r="INJ12" s="247"/>
      <c r="INK12" s="247"/>
      <c r="INL12" s="247"/>
      <c r="INM12" s="247"/>
      <c r="INN12" s="247"/>
      <c r="INO12" s="247"/>
      <c r="INP12" s="247"/>
      <c r="INQ12" s="247"/>
      <c r="INR12" s="247"/>
      <c r="INS12" s="247"/>
      <c r="INT12" s="247"/>
      <c r="INU12" s="247"/>
      <c r="INV12" s="247"/>
      <c r="INW12" s="247"/>
      <c r="INX12" s="247"/>
      <c r="INY12" s="247"/>
      <c r="INZ12" s="247"/>
      <c r="IOA12" s="247"/>
      <c r="IOB12" s="247"/>
      <c r="IOC12" s="247"/>
      <c r="IOD12" s="247"/>
      <c r="IOE12" s="247"/>
      <c r="IOF12" s="247"/>
      <c r="IOG12" s="247"/>
      <c r="IOH12" s="247"/>
      <c r="IOI12" s="247"/>
      <c r="IOJ12" s="247"/>
      <c r="IOK12" s="247"/>
      <c r="IOL12" s="247"/>
      <c r="IOM12" s="247"/>
      <c r="ION12" s="247"/>
      <c r="IOO12" s="247"/>
      <c r="IOP12" s="247"/>
      <c r="IOQ12" s="247"/>
      <c r="IOR12" s="247"/>
      <c r="IOS12" s="247"/>
      <c r="IOT12" s="247"/>
      <c r="IOU12" s="247"/>
      <c r="IOV12" s="247"/>
      <c r="IOW12" s="247"/>
      <c r="IOX12" s="247"/>
      <c r="IOY12" s="247"/>
      <c r="IOZ12" s="247"/>
      <c r="IPA12" s="247"/>
      <c r="IPB12" s="247"/>
      <c r="IPC12" s="247"/>
      <c r="IPD12" s="247"/>
      <c r="IPE12" s="247"/>
      <c r="IPF12" s="247"/>
      <c r="IPG12" s="247"/>
      <c r="IPH12" s="247"/>
      <c r="IPI12" s="247"/>
      <c r="IPJ12" s="247"/>
      <c r="IPK12" s="247"/>
      <c r="IPL12" s="247"/>
      <c r="IPM12" s="247"/>
      <c r="IPN12" s="247"/>
      <c r="IPO12" s="247"/>
      <c r="IPP12" s="247"/>
      <c r="IPQ12" s="247"/>
      <c r="IPR12" s="247"/>
      <c r="IPS12" s="247"/>
      <c r="IPT12" s="247"/>
      <c r="IPU12" s="247"/>
      <c r="IPV12" s="247"/>
      <c r="IPW12" s="247"/>
      <c r="IPX12" s="247"/>
      <c r="IPY12" s="247"/>
      <c r="IPZ12" s="247"/>
      <c r="IQA12" s="247"/>
      <c r="IQB12" s="247"/>
      <c r="IQC12" s="247"/>
      <c r="IQD12" s="247"/>
      <c r="IQE12" s="247"/>
      <c r="IQF12" s="247"/>
      <c r="IQG12" s="247"/>
      <c r="IQH12" s="247"/>
      <c r="IQI12" s="247"/>
      <c r="IQJ12" s="247"/>
      <c r="IQK12" s="247"/>
      <c r="IQL12" s="247"/>
      <c r="IQM12" s="247"/>
      <c r="IQN12" s="247"/>
      <c r="IQO12" s="247"/>
      <c r="IQP12" s="247"/>
      <c r="IQQ12" s="247"/>
      <c r="IQR12" s="247"/>
      <c r="IQS12" s="247"/>
      <c r="IQT12" s="247"/>
      <c r="IQU12" s="247"/>
      <c r="IQV12" s="247"/>
      <c r="IQW12" s="247"/>
      <c r="IQX12" s="247"/>
      <c r="IQY12" s="247"/>
      <c r="IQZ12" s="247"/>
      <c r="IRA12" s="247"/>
      <c r="IRB12" s="247"/>
      <c r="IRC12" s="247"/>
      <c r="IRD12" s="247"/>
      <c r="IRE12" s="247"/>
      <c r="IRF12" s="247"/>
      <c r="IRG12" s="247"/>
      <c r="IRH12" s="247"/>
      <c r="IRI12" s="247"/>
      <c r="IRJ12" s="247"/>
      <c r="IRK12" s="247"/>
      <c r="IRL12" s="247"/>
      <c r="IRM12" s="247"/>
      <c r="IRN12" s="247"/>
      <c r="IRO12" s="247"/>
      <c r="IRP12" s="247"/>
      <c r="IRQ12" s="247"/>
      <c r="IRR12" s="247"/>
      <c r="IRS12" s="247"/>
      <c r="IRT12" s="247"/>
      <c r="IRU12" s="247"/>
      <c r="IRV12" s="247"/>
      <c r="IRW12" s="247"/>
      <c r="IRX12" s="247"/>
      <c r="IRY12" s="247"/>
      <c r="IRZ12" s="247"/>
      <c r="ISA12" s="247"/>
      <c r="ISB12" s="247"/>
      <c r="ISC12" s="247"/>
      <c r="ISD12" s="247"/>
      <c r="ISE12" s="247"/>
      <c r="ISF12" s="247"/>
      <c r="ISG12" s="247"/>
      <c r="ISH12" s="247"/>
      <c r="ISI12" s="247"/>
      <c r="ISJ12" s="247"/>
      <c r="ISK12" s="247"/>
      <c r="ISL12" s="247"/>
      <c r="ISM12" s="247"/>
      <c r="ISN12" s="247"/>
      <c r="ISO12" s="247"/>
      <c r="ISP12" s="247"/>
      <c r="ISQ12" s="247"/>
      <c r="ISR12" s="247"/>
      <c r="ISS12" s="247"/>
      <c r="IST12" s="247"/>
      <c r="ISU12" s="247"/>
      <c r="ISV12" s="247"/>
      <c r="ISW12" s="247"/>
      <c r="ISX12" s="247"/>
      <c r="ISY12" s="247"/>
      <c r="ISZ12" s="247"/>
      <c r="ITA12" s="247"/>
      <c r="ITB12" s="247"/>
      <c r="ITC12" s="247"/>
      <c r="ITD12" s="247"/>
      <c r="ITE12" s="247"/>
      <c r="ITF12" s="247"/>
      <c r="ITG12" s="247"/>
      <c r="ITH12" s="247"/>
      <c r="ITI12" s="247"/>
      <c r="ITJ12" s="247"/>
      <c r="ITK12" s="247"/>
      <c r="ITL12" s="247"/>
      <c r="ITM12" s="247"/>
      <c r="ITN12" s="247"/>
      <c r="ITO12" s="247"/>
      <c r="ITP12" s="247"/>
      <c r="ITQ12" s="247"/>
      <c r="ITR12" s="247"/>
      <c r="ITS12" s="247"/>
      <c r="ITT12" s="247"/>
      <c r="ITU12" s="247"/>
      <c r="ITV12" s="247"/>
      <c r="ITW12" s="247"/>
      <c r="ITX12" s="247"/>
      <c r="ITY12" s="247"/>
      <c r="ITZ12" s="247"/>
      <c r="IUA12" s="247"/>
      <c r="IUB12" s="247"/>
      <c r="IUC12" s="247"/>
      <c r="IUD12" s="247"/>
      <c r="IUE12" s="247"/>
      <c r="IUF12" s="247"/>
      <c r="IUG12" s="247"/>
      <c r="IUH12" s="247"/>
      <c r="IUI12" s="247"/>
      <c r="IUJ12" s="247"/>
      <c r="IUK12" s="247"/>
      <c r="IUL12" s="247"/>
      <c r="IUM12" s="247"/>
      <c r="IUN12" s="247"/>
      <c r="IUO12" s="247"/>
      <c r="IUP12" s="247"/>
      <c r="IUQ12" s="247"/>
      <c r="IUR12" s="247"/>
      <c r="IUS12" s="247"/>
      <c r="IUT12" s="247"/>
      <c r="IUU12" s="247"/>
      <c r="IUV12" s="247"/>
      <c r="IUW12" s="247"/>
      <c r="IUX12" s="247"/>
      <c r="IUY12" s="247"/>
      <c r="IUZ12" s="247"/>
      <c r="IVA12" s="247"/>
      <c r="IVB12" s="247"/>
      <c r="IVC12" s="247"/>
      <c r="IVD12" s="247"/>
      <c r="IVE12" s="247"/>
      <c r="IVF12" s="247"/>
      <c r="IVG12" s="247"/>
      <c r="IVH12" s="247"/>
      <c r="IVI12" s="247"/>
      <c r="IVJ12" s="247"/>
      <c r="IVK12" s="247"/>
      <c r="IVL12" s="247"/>
      <c r="IVM12" s="247"/>
      <c r="IVN12" s="247"/>
      <c r="IVO12" s="247"/>
      <c r="IVP12" s="247"/>
      <c r="IVQ12" s="247"/>
      <c r="IVR12" s="247"/>
      <c r="IVS12" s="247"/>
      <c r="IVT12" s="247"/>
      <c r="IVU12" s="247"/>
      <c r="IVV12" s="247"/>
      <c r="IVW12" s="247"/>
      <c r="IVX12" s="247"/>
      <c r="IVY12" s="247"/>
      <c r="IVZ12" s="247"/>
      <c r="IWA12" s="247"/>
      <c r="IWB12" s="247"/>
      <c r="IWC12" s="247"/>
      <c r="IWD12" s="247"/>
      <c r="IWE12" s="247"/>
      <c r="IWF12" s="247"/>
      <c r="IWG12" s="247"/>
      <c r="IWH12" s="247"/>
      <c r="IWI12" s="247"/>
      <c r="IWJ12" s="247"/>
      <c r="IWK12" s="247"/>
      <c r="IWL12" s="247"/>
      <c r="IWM12" s="247"/>
      <c r="IWN12" s="247"/>
      <c r="IWO12" s="247"/>
      <c r="IWP12" s="247"/>
      <c r="IWQ12" s="247"/>
      <c r="IWR12" s="247"/>
      <c r="IWS12" s="247"/>
      <c r="IWT12" s="247"/>
      <c r="IWU12" s="247"/>
      <c r="IWV12" s="247"/>
      <c r="IWW12" s="247"/>
      <c r="IWX12" s="247"/>
      <c r="IWY12" s="247"/>
      <c r="IWZ12" s="247"/>
      <c r="IXA12" s="247"/>
      <c r="IXB12" s="247"/>
      <c r="IXC12" s="247"/>
      <c r="IXD12" s="247"/>
      <c r="IXE12" s="247"/>
      <c r="IXF12" s="247"/>
      <c r="IXG12" s="247"/>
      <c r="IXH12" s="247"/>
      <c r="IXI12" s="247"/>
      <c r="IXJ12" s="247"/>
      <c r="IXK12" s="247"/>
      <c r="IXL12" s="247"/>
      <c r="IXM12" s="247"/>
      <c r="IXN12" s="247"/>
      <c r="IXO12" s="247"/>
      <c r="IXP12" s="247"/>
      <c r="IXQ12" s="247"/>
      <c r="IXR12" s="247"/>
      <c r="IXS12" s="247"/>
      <c r="IXT12" s="247"/>
      <c r="IXU12" s="247"/>
      <c r="IXV12" s="247"/>
      <c r="IXW12" s="247"/>
      <c r="IXX12" s="247"/>
      <c r="IXY12" s="247"/>
      <c r="IXZ12" s="247"/>
      <c r="IYA12" s="247"/>
      <c r="IYB12" s="247"/>
      <c r="IYC12" s="247"/>
      <c r="IYD12" s="247"/>
      <c r="IYE12" s="247"/>
      <c r="IYF12" s="247"/>
      <c r="IYG12" s="247"/>
      <c r="IYH12" s="247"/>
      <c r="IYI12" s="247"/>
      <c r="IYJ12" s="247"/>
      <c r="IYK12" s="247"/>
      <c r="IYL12" s="247"/>
      <c r="IYM12" s="247"/>
      <c r="IYN12" s="247"/>
      <c r="IYO12" s="247"/>
      <c r="IYP12" s="247"/>
      <c r="IYQ12" s="247"/>
      <c r="IYR12" s="247"/>
      <c r="IYS12" s="247"/>
      <c r="IYT12" s="247"/>
      <c r="IYU12" s="247"/>
      <c r="IYV12" s="247"/>
      <c r="IYW12" s="247"/>
      <c r="IYX12" s="247"/>
      <c r="IYY12" s="247"/>
      <c r="IYZ12" s="247"/>
      <c r="IZA12" s="247"/>
      <c r="IZB12" s="247"/>
      <c r="IZC12" s="247"/>
      <c r="IZD12" s="247"/>
      <c r="IZE12" s="247"/>
      <c r="IZF12" s="247"/>
      <c r="IZG12" s="247"/>
      <c r="IZH12" s="247"/>
      <c r="IZI12" s="247"/>
      <c r="IZJ12" s="247"/>
      <c r="IZK12" s="247"/>
      <c r="IZL12" s="247"/>
      <c r="IZM12" s="247"/>
      <c r="IZN12" s="247"/>
      <c r="IZO12" s="247"/>
      <c r="IZP12" s="247"/>
      <c r="IZQ12" s="247"/>
      <c r="IZR12" s="247"/>
      <c r="IZS12" s="247"/>
      <c r="IZT12" s="247"/>
      <c r="IZU12" s="247"/>
      <c r="IZV12" s="247"/>
      <c r="IZW12" s="247"/>
      <c r="IZX12" s="247"/>
      <c r="IZY12" s="247"/>
      <c r="IZZ12" s="247"/>
      <c r="JAA12" s="247"/>
      <c r="JAB12" s="247"/>
      <c r="JAC12" s="247"/>
      <c r="JAD12" s="247"/>
      <c r="JAE12" s="247"/>
      <c r="JAF12" s="247"/>
      <c r="JAG12" s="247"/>
      <c r="JAH12" s="247"/>
      <c r="JAI12" s="247"/>
      <c r="JAJ12" s="247"/>
      <c r="JAK12" s="247"/>
      <c r="JAL12" s="247"/>
      <c r="JAM12" s="247"/>
      <c r="JAN12" s="247"/>
      <c r="JAO12" s="247"/>
      <c r="JAP12" s="247"/>
      <c r="JAQ12" s="247"/>
      <c r="JAR12" s="247"/>
      <c r="JAS12" s="247"/>
      <c r="JAT12" s="247"/>
      <c r="JAU12" s="247"/>
      <c r="JAV12" s="247"/>
      <c r="JAW12" s="247"/>
      <c r="JAX12" s="247"/>
      <c r="JAY12" s="247"/>
      <c r="JAZ12" s="247"/>
      <c r="JBA12" s="247"/>
      <c r="JBB12" s="247"/>
      <c r="JBC12" s="247"/>
      <c r="JBD12" s="247"/>
      <c r="JBE12" s="247"/>
      <c r="JBF12" s="247"/>
      <c r="JBG12" s="247"/>
      <c r="JBH12" s="247"/>
      <c r="JBI12" s="247"/>
      <c r="JBJ12" s="247"/>
      <c r="JBK12" s="247"/>
      <c r="JBL12" s="247"/>
      <c r="JBM12" s="247"/>
      <c r="JBN12" s="247"/>
      <c r="JBO12" s="247"/>
      <c r="JBP12" s="247"/>
      <c r="JBQ12" s="247"/>
      <c r="JBR12" s="247"/>
      <c r="JBS12" s="247"/>
      <c r="JBT12" s="247"/>
      <c r="JBU12" s="247"/>
      <c r="JBV12" s="247"/>
      <c r="JBW12" s="247"/>
      <c r="JBX12" s="247"/>
      <c r="JBY12" s="247"/>
      <c r="JBZ12" s="247"/>
      <c r="JCA12" s="247"/>
      <c r="JCB12" s="247"/>
      <c r="JCC12" s="247"/>
      <c r="JCD12" s="247"/>
      <c r="JCE12" s="247"/>
      <c r="JCF12" s="247"/>
      <c r="JCG12" s="247"/>
      <c r="JCH12" s="247"/>
      <c r="JCI12" s="247"/>
      <c r="JCJ12" s="247"/>
      <c r="JCK12" s="247"/>
      <c r="JCL12" s="247"/>
      <c r="JCM12" s="247"/>
      <c r="JCN12" s="247"/>
      <c r="JCO12" s="247"/>
      <c r="JCP12" s="247"/>
      <c r="JCQ12" s="247"/>
      <c r="JCR12" s="247"/>
      <c r="JCS12" s="247"/>
      <c r="JCT12" s="247"/>
      <c r="JCU12" s="247"/>
      <c r="JCV12" s="247"/>
      <c r="JCW12" s="247"/>
      <c r="JCX12" s="247"/>
      <c r="JCY12" s="247"/>
      <c r="JCZ12" s="247"/>
      <c r="JDA12" s="247"/>
      <c r="JDB12" s="247"/>
      <c r="JDC12" s="247"/>
      <c r="JDD12" s="247"/>
      <c r="JDE12" s="247"/>
      <c r="JDF12" s="247"/>
      <c r="JDG12" s="247"/>
      <c r="JDH12" s="247"/>
      <c r="JDI12" s="247"/>
      <c r="JDJ12" s="247"/>
      <c r="JDK12" s="247"/>
      <c r="JDL12" s="247"/>
      <c r="JDM12" s="247"/>
      <c r="JDN12" s="247"/>
      <c r="JDO12" s="247"/>
      <c r="JDP12" s="247"/>
      <c r="JDQ12" s="247"/>
      <c r="JDR12" s="247"/>
      <c r="JDS12" s="247"/>
      <c r="JDT12" s="247"/>
      <c r="JDU12" s="247"/>
      <c r="JDV12" s="247"/>
      <c r="JDW12" s="247"/>
      <c r="JDX12" s="247"/>
      <c r="JDY12" s="247"/>
      <c r="JDZ12" s="247"/>
      <c r="JEA12" s="247"/>
      <c r="JEB12" s="247"/>
      <c r="JEC12" s="247"/>
      <c r="JED12" s="247"/>
      <c r="JEE12" s="247"/>
      <c r="JEF12" s="247"/>
      <c r="JEG12" s="247"/>
      <c r="JEH12" s="247"/>
      <c r="JEI12" s="247"/>
      <c r="JEJ12" s="247"/>
      <c r="JEK12" s="247"/>
      <c r="JEL12" s="247"/>
      <c r="JEM12" s="247"/>
      <c r="JEN12" s="247"/>
      <c r="JEO12" s="247"/>
      <c r="JEP12" s="247"/>
      <c r="JEQ12" s="247"/>
      <c r="JER12" s="247"/>
      <c r="JES12" s="247"/>
      <c r="JET12" s="247"/>
      <c r="JEU12" s="247"/>
      <c r="JEV12" s="247"/>
      <c r="JEW12" s="247"/>
      <c r="JEX12" s="247"/>
      <c r="JEY12" s="247"/>
      <c r="JEZ12" s="247"/>
      <c r="JFA12" s="247"/>
      <c r="JFB12" s="247"/>
      <c r="JFC12" s="247"/>
      <c r="JFD12" s="247"/>
      <c r="JFE12" s="247"/>
      <c r="JFF12" s="247"/>
      <c r="JFG12" s="247"/>
      <c r="JFH12" s="247"/>
      <c r="JFI12" s="247"/>
      <c r="JFJ12" s="247"/>
      <c r="JFK12" s="247"/>
      <c r="JFL12" s="247"/>
      <c r="JFM12" s="247"/>
      <c r="JFN12" s="247"/>
      <c r="JFO12" s="247"/>
      <c r="JFP12" s="247"/>
      <c r="JFQ12" s="247"/>
      <c r="JFR12" s="247"/>
      <c r="JFS12" s="247"/>
      <c r="JFT12" s="247"/>
      <c r="JFU12" s="247"/>
      <c r="JFV12" s="247"/>
      <c r="JFW12" s="247"/>
      <c r="JFX12" s="247"/>
      <c r="JFY12" s="247"/>
      <c r="JFZ12" s="247"/>
      <c r="JGA12" s="247"/>
      <c r="JGB12" s="247"/>
      <c r="JGC12" s="247"/>
      <c r="JGD12" s="247"/>
      <c r="JGE12" s="247"/>
      <c r="JGF12" s="247"/>
      <c r="JGG12" s="247"/>
      <c r="JGH12" s="247"/>
      <c r="JGI12" s="247"/>
      <c r="JGJ12" s="247"/>
      <c r="JGK12" s="247"/>
      <c r="JGL12" s="247"/>
      <c r="JGM12" s="247"/>
      <c r="JGN12" s="247"/>
      <c r="JGO12" s="247"/>
      <c r="JGP12" s="247"/>
      <c r="JGQ12" s="247"/>
      <c r="JGR12" s="247"/>
      <c r="JGS12" s="247"/>
      <c r="JGT12" s="247"/>
      <c r="JGU12" s="247"/>
      <c r="JGV12" s="247"/>
      <c r="JGW12" s="247"/>
      <c r="JGX12" s="247"/>
      <c r="JGY12" s="247"/>
      <c r="JGZ12" s="247"/>
      <c r="JHA12" s="247"/>
      <c r="JHB12" s="247"/>
      <c r="JHC12" s="247"/>
      <c r="JHD12" s="247"/>
      <c r="JHE12" s="247"/>
      <c r="JHF12" s="247"/>
      <c r="JHG12" s="247"/>
      <c r="JHH12" s="247"/>
      <c r="JHI12" s="247"/>
      <c r="JHJ12" s="247"/>
      <c r="JHK12" s="247"/>
      <c r="JHL12" s="247"/>
      <c r="JHM12" s="247"/>
      <c r="JHN12" s="247"/>
      <c r="JHO12" s="247"/>
      <c r="JHP12" s="247"/>
      <c r="JHQ12" s="247"/>
      <c r="JHR12" s="247"/>
      <c r="JHS12" s="247"/>
      <c r="JHT12" s="247"/>
      <c r="JHU12" s="247"/>
      <c r="JHV12" s="247"/>
      <c r="JHW12" s="247"/>
      <c r="JHX12" s="247"/>
      <c r="JHY12" s="247"/>
      <c r="JHZ12" s="247"/>
      <c r="JIA12" s="247"/>
      <c r="JIB12" s="247"/>
      <c r="JIC12" s="247"/>
      <c r="JID12" s="247"/>
      <c r="JIE12" s="247"/>
      <c r="JIF12" s="247"/>
      <c r="JIG12" s="247"/>
      <c r="JIH12" s="247"/>
      <c r="JII12" s="247"/>
      <c r="JIJ12" s="247"/>
      <c r="JIK12" s="247"/>
      <c r="JIL12" s="247"/>
      <c r="JIM12" s="247"/>
      <c r="JIN12" s="247"/>
      <c r="JIO12" s="247"/>
      <c r="JIP12" s="247"/>
      <c r="JIQ12" s="247"/>
      <c r="JIR12" s="247"/>
      <c r="JIS12" s="247"/>
      <c r="JIT12" s="247"/>
      <c r="JIU12" s="247"/>
      <c r="JIV12" s="247"/>
      <c r="JIW12" s="247"/>
      <c r="JIX12" s="247"/>
      <c r="JIY12" s="247"/>
      <c r="JIZ12" s="247"/>
      <c r="JJA12" s="247"/>
      <c r="JJB12" s="247"/>
      <c r="JJC12" s="247"/>
      <c r="JJD12" s="247"/>
      <c r="JJE12" s="247"/>
      <c r="JJF12" s="247"/>
      <c r="JJG12" s="247"/>
      <c r="JJH12" s="247"/>
      <c r="JJI12" s="247"/>
      <c r="JJJ12" s="247"/>
      <c r="JJK12" s="247"/>
      <c r="JJL12" s="247"/>
      <c r="JJM12" s="247"/>
      <c r="JJN12" s="247"/>
      <c r="JJO12" s="247"/>
      <c r="JJP12" s="247"/>
      <c r="JJQ12" s="247"/>
      <c r="JJR12" s="247"/>
      <c r="JJS12" s="247"/>
      <c r="JJT12" s="247"/>
      <c r="JJU12" s="247"/>
      <c r="JJV12" s="247"/>
      <c r="JJW12" s="247"/>
      <c r="JJX12" s="247"/>
      <c r="JJY12" s="247"/>
      <c r="JJZ12" s="247"/>
      <c r="JKA12" s="247"/>
      <c r="JKB12" s="247"/>
      <c r="JKC12" s="247"/>
      <c r="JKD12" s="247"/>
      <c r="JKE12" s="247"/>
      <c r="JKF12" s="247"/>
      <c r="JKG12" s="247"/>
      <c r="JKH12" s="247"/>
      <c r="JKI12" s="247"/>
      <c r="JKJ12" s="247"/>
      <c r="JKK12" s="247"/>
      <c r="JKL12" s="247"/>
      <c r="JKM12" s="247"/>
      <c r="JKN12" s="247"/>
      <c r="JKO12" s="247"/>
      <c r="JKP12" s="247"/>
      <c r="JKQ12" s="247"/>
      <c r="JKR12" s="247"/>
      <c r="JKS12" s="247"/>
      <c r="JKT12" s="247"/>
      <c r="JKU12" s="247"/>
      <c r="JKV12" s="247"/>
      <c r="JKW12" s="247"/>
      <c r="JKX12" s="247"/>
      <c r="JKY12" s="247"/>
      <c r="JKZ12" s="247"/>
      <c r="JLA12" s="247"/>
      <c r="JLB12" s="247"/>
      <c r="JLC12" s="247"/>
      <c r="JLD12" s="247"/>
      <c r="JLE12" s="247"/>
      <c r="JLF12" s="247"/>
      <c r="JLG12" s="247"/>
      <c r="JLH12" s="247"/>
      <c r="JLI12" s="247"/>
      <c r="JLJ12" s="247"/>
      <c r="JLK12" s="247"/>
      <c r="JLL12" s="247"/>
      <c r="JLM12" s="247"/>
      <c r="JLN12" s="247"/>
      <c r="JLO12" s="247"/>
      <c r="JLP12" s="247"/>
      <c r="JLQ12" s="247"/>
      <c r="JLR12" s="247"/>
      <c r="JLS12" s="247"/>
      <c r="JLT12" s="247"/>
      <c r="JLU12" s="247"/>
      <c r="JLV12" s="247"/>
      <c r="JLW12" s="247"/>
      <c r="JLX12" s="247"/>
      <c r="JLY12" s="247"/>
      <c r="JLZ12" s="247"/>
      <c r="JMA12" s="247"/>
      <c r="JMB12" s="247"/>
      <c r="JMC12" s="247"/>
      <c r="JMD12" s="247"/>
      <c r="JME12" s="247"/>
      <c r="JMF12" s="247"/>
      <c r="JMG12" s="247"/>
      <c r="JMH12" s="247"/>
      <c r="JMI12" s="247"/>
      <c r="JMJ12" s="247"/>
      <c r="JMK12" s="247"/>
      <c r="JML12" s="247"/>
      <c r="JMM12" s="247"/>
      <c r="JMN12" s="247"/>
      <c r="JMO12" s="247"/>
      <c r="JMP12" s="247"/>
      <c r="JMQ12" s="247"/>
      <c r="JMR12" s="247"/>
      <c r="JMS12" s="247"/>
      <c r="JMT12" s="247"/>
      <c r="JMU12" s="247"/>
      <c r="JMV12" s="247"/>
      <c r="JMW12" s="247"/>
      <c r="JMX12" s="247"/>
      <c r="JMY12" s="247"/>
      <c r="JMZ12" s="247"/>
      <c r="JNA12" s="247"/>
      <c r="JNB12" s="247"/>
      <c r="JNC12" s="247"/>
      <c r="JND12" s="247"/>
      <c r="JNE12" s="247"/>
      <c r="JNF12" s="247"/>
      <c r="JNG12" s="247"/>
      <c r="JNH12" s="247"/>
      <c r="JNI12" s="247"/>
      <c r="JNJ12" s="247"/>
      <c r="JNK12" s="247"/>
      <c r="JNL12" s="247"/>
      <c r="JNM12" s="247"/>
      <c r="JNN12" s="247"/>
      <c r="JNO12" s="247"/>
      <c r="JNP12" s="247"/>
      <c r="JNQ12" s="247"/>
      <c r="JNR12" s="247"/>
      <c r="JNS12" s="247"/>
      <c r="JNT12" s="247"/>
      <c r="JNU12" s="247"/>
      <c r="JNV12" s="247"/>
      <c r="JNW12" s="247"/>
      <c r="JNX12" s="247"/>
      <c r="JNY12" s="247"/>
      <c r="JNZ12" s="247"/>
      <c r="JOA12" s="247"/>
      <c r="JOB12" s="247"/>
      <c r="JOC12" s="247"/>
      <c r="JOD12" s="247"/>
      <c r="JOE12" s="247"/>
      <c r="JOF12" s="247"/>
      <c r="JOG12" s="247"/>
      <c r="JOH12" s="247"/>
      <c r="JOI12" s="247"/>
      <c r="JOJ12" s="247"/>
      <c r="JOK12" s="247"/>
      <c r="JOL12" s="247"/>
      <c r="JOM12" s="247"/>
      <c r="JON12" s="247"/>
      <c r="JOO12" s="247"/>
      <c r="JOP12" s="247"/>
      <c r="JOQ12" s="247"/>
      <c r="JOR12" s="247"/>
      <c r="JOS12" s="247"/>
      <c r="JOT12" s="247"/>
      <c r="JOU12" s="247"/>
      <c r="JOV12" s="247"/>
      <c r="JOW12" s="247"/>
      <c r="JOX12" s="247"/>
      <c r="JOY12" s="247"/>
      <c r="JOZ12" s="247"/>
      <c r="JPA12" s="247"/>
      <c r="JPB12" s="247"/>
      <c r="JPC12" s="247"/>
      <c r="JPD12" s="247"/>
      <c r="JPE12" s="247"/>
      <c r="JPF12" s="247"/>
      <c r="JPG12" s="247"/>
      <c r="JPH12" s="247"/>
      <c r="JPI12" s="247"/>
      <c r="JPJ12" s="247"/>
      <c r="JPK12" s="247"/>
      <c r="JPL12" s="247"/>
      <c r="JPM12" s="247"/>
      <c r="JPN12" s="247"/>
      <c r="JPO12" s="247"/>
      <c r="JPP12" s="247"/>
      <c r="JPQ12" s="247"/>
      <c r="JPR12" s="247"/>
      <c r="JPS12" s="247"/>
      <c r="JPT12" s="247"/>
      <c r="JPU12" s="247"/>
      <c r="JPV12" s="247"/>
      <c r="JPW12" s="247"/>
      <c r="JPX12" s="247"/>
      <c r="JPY12" s="247"/>
      <c r="JPZ12" s="247"/>
      <c r="JQA12" s="247"/>
      <c r="JQB12" s="247"/>
      <c r="JQC12" s="247"/>
      <c r="JQD12" s="247"/>
      <c r="JQE12" s="247"/>
      <c r="JQF12" s="247"/>
      <c r="JQG12" s="247"/>
      <c r="JQH12" s="247"/>
      <c r="JQI12" s="247"/>
      <c r="JQJ12" s="247"/>
      <c r="JQK12" s="247"/>
      <c r="JQL12" s="247"/>
      <c r="JQM12" s="247"/>
      <c r="JQN12" s="247"/>
      <c r="JQO12" s="247"/>
      <c r="JQP12" s="247"/>
      <c r="JQQ12" s="247"/>
      <c r="JQR12" s="247"/>
      <c r="JQS12" s="247"/>
      <c r="JQT12" s="247"/>
      <c r="JQU12" s="247"/>
      <c r="JQV12" s="247"/>
      <c r="JQW12" s="247"/>
      <c r="JQX12" s="247"/>
      <c r="JQY12" s="247"/>
      <c r="JQZ12" s="247"/>
      <c r="JRA12" s="247"/>
      <c r="JRB12" s="247"/>
      <c r="JRC12" s="247"/>
      <c r="JRD12" s="247"/>
      <c r="JRE12" s="247"/>
      <c r="JRF12" s="247"/>
      <c r="JRG12" s="247"/>
      <c r="JRH12" s="247"/>
      <c r="JRI12" s="247"/>
      <c r="JRJ12" s="247"/>
      <c r="JRK12" s="247"/>
      <c r="JRL12" s="247"/>
      <c r="JRM12" s="247"/>
      <c r="JRN12" s="247"/>
      <c r="JRO12" s="247"/>
      <c r="JRP12" s="247"/>
      <c r="JRQ12" s="247"/>
      <c r="JRR12" s="247"/>
      <c r="JRS12" s="247"/>
      <c r="JRT12" s="247"/>
      <c r="JRU12" s="247"/>
      <c r="JRV12" s="247"/>
      <c r="JRW12" s="247"/>
      <c r="JRX12" s="247"/>
      <c r="JRY12" s="247"/>
      <c r="JRZ12" s="247"/>
      <c r="JSA12" s="247"/>
      <c r="JSB12" s="247"/>
      <c r="JSC12" s="247"/>
      <c r="JSD12" s="247"/>
      <c r="JSE12" s="247"/>
      <c r="JSF12" s="247"/>
      <c r="JSG12" s="247"/>
      <c r="JSH12" s="247"/>
      <c r="JSI12" s="247"/>
      <c r="JSJ12" s="247"/>
      <c r="JSK12" s="247"/>
      <c r="JSL12" s="247"/>
      <c r="JSM12" s="247"/>
      <c r="JSN12" s="247"/>
      <c r="JSO12" s="247"/>
      <c r="JSP12" s="247"/>
      <c r="JSQ12" s="247"/>
      <c r="JSR12" s="247"/>
      <c r="JSS12" s="247"/>
      <c r="JST12" s="247"/>
      <c r="JSU12" s="247"/>
      <c r="JSV12" s="247"/>
      <c r="JSW12" s="247"/>
      <c r="JSX12" s="247"/>
      <c r="JSY12" s="247"/>
      <c r="JSZ12" s="247"/>
      <c r="JTA12" s="247"/>
      <c r="JTB12" s="247"/>
      <c r="JTC12" s="247"/>
      <c r="JTD12" s="247"/>
      <c r="JTE12" s="247"/>
      <c r="JTF12" s="247"/>
      <c r="JTG12" s="247"/>
      <c r="JTH12" s="247"/>
      <c r="JTI12" s="247"/>
      <c r="JTJ12" s="247"/>
      <c r="JTK12" s="247"/>
      <c r="JTL12" s="247"/>
      <c r="JTM12" s="247"/>
      <c r="JTN12" s="247"/>
      <c r="JTO12" s="247"/>
      <c r="JTP12" s="247"/>
      <c r="JTQ12" s="247"/>
      <c r="JTR12" s="247"/>
      <c r="JTS12" s="247"/>
      <c r="JTT12" s="247"/>
      <c r="JTU12" s="247"/>
      <c r="JTV12" s="247"/>
      <c r="JTW12" s="247"/>
      <c r="JTX12" s="247"/>
      <c r="JTY12" s="247"/>
      <c r="JTZ12" s="247"/>
      <c r="JUA12" s="247"/>
      <c r="JUB12" s="247"/>
      <c r="JUC12" s="247"/>
      <c r="JUD12" s="247"/>
      <c r="JUE12" s="247"/>
      <c r="JUF12" s="247"/>
      <c r="JUG12" s="247"/>
      <c r="JUH12" s="247"/>
      <c r="JUI12" s="247"/>
      <c r="JUJ12" s="247"/>
      <c r="JUK12" s="247"/>
      <c r="JUL12" s="247"/>
      <c r="JUM12" s="247"/>
      <c r="JUN12" s="247"/>
      <c r="JUO12" s="247"/>
      <c r="JUP12" s="247"/>
      <c r="JUQ12" s="247"/>
      <c r="JUR12" s="247"/>
      <c r="JUS12" s="247"/>
      <c r="JUT12" s="247"/>
      <c r="JUU12" s="247"/>
      <c r="JUV12" s="247"/>
      <c r="JUW12" s="247"/>
      <c r="JUX12" s="247"/>
      <c r="JUY12" s="247"/>
      <c r="JUZ12" s="247"/>
      <c r="JVA12" s="247"/>
      <c r="JVB12" s="247"/>
      <c r="JVC12" s="247"/>
      <c r="JVD12" s="247"/>
      <c r="JVE12" s="247"/>
      <c r="JVF12" s="247"/>
      <c r="JVG12" s="247"/>
      <c r="JVH12" s="247"/>
      <c r="JVI12" s="247"/>
      <c r="JVJ12" s="247"/>
      <c r="JVK12" s="247"/>
      <c r="JVL12" s="247"/>
      <c r="JVM12" s="247"/>
      <c r="JVN12" s="247"/>
      <c r="JVO12" s="247"/>
      <c r="JVP12" s="247"/>
      <c r="JVQ12" s="247"/>
      <c r="JVR12" s="247"/>
      <c r="JVS12" s="247"/>
      <c r="JVT12" s="247"/>
      <c r="JVU12" s="247"/>
      <c r="JVV12" s="247"/>
      <c r="JVW12" s="247"/>
      <c r="JVX12" s="247"/>
      <c r="JVY12" s="247"/>
      <c r="JVZ12" s="247"/>
      <c r="JWA12" s="247"/>
      <c r="JWB12" s="247"/>
      <c r="JWC12" s="247"/>
      <c r="JWD12" s="247"/>
      <c r="JWE12" s="247"/>
      <c r="JWF12" s="247"/>
      <c r="JWG12" s="247"/>
      <c r="JWH12" s="247"/>
      <c r="JWI12" s="247"/>
      <c r="JWJ12" s="247"/>
      <c r="JWK12" s="247"/>
      <c r="JWL12" s="247"/>
      <c r="JWM12" s="247"/>
      <c r="JWN12" s="247"/>
      <c r="JWO12" s="247"/>
      <c r="JWP12" s="247"/>
      <c r="JWQ12" s="247"/>
      <c r="JWR12" s="247"/>
      <c r="JWS12" s="247"/>
      <c r="JWT12" s="247"/>
      <c r="JWU12" s="247"/>
      <c r="JWV12" s="247"/>
      <c r="JWW12" s="247"/>
      <c r="JWX12" s="247"/>
      <c r="JWY12" s="247"/>
      <c r="JWZ12" s="247"/>
      <c r="JXA12" s="247"/>
      <c r="JXB12" s="247"/>
      <c r="JXC12" s="247"/>
      <c r="JXD12" s="247"/>
      <c r="JXE12" s="247"/>
      <c r="JXF12" s="247"/>
      <c r="JXG12" s="247"/>
      <c r="JXH12" s="247"/>
      <c r="JXI12" s="247"/>
      <c r="JXJ12" s="247"/>
      <c r="JXK12" s="247"/>
      <c r="JXL12" s="247"/>
      <c r="JXM12" s="247"/>
      <c r="JXN12" s="247"/>
      <c r="JXO12" s="247"/>
      <c r="JXP12" s="247"/>
      <c r="JXQ12" s="247"/>
      <c r="JXR12" s="247"/>
      <c r="JXS12" s="247"/>
      <c r="JXT12" s="247"/>
      <c r="JXU12" s="247"/>
      <c r="JXV12" s="247"/>
      <c r="JXW12" s="247"/>
      <c r="JXX12" s="247"/>
      <c r="JXY12" s="247"/>
      <c r="JXZ12" s="247"/>
      <c r="JYA12" s="247"/>
      <c r="JYB12" s="247"/>
      <c r="JYC12" s="247"/>
      <c r="JYD12" s="247"/>
      <c r="JYE12" s="247"/>
      <c r="JYF12" s="247"/>
      <c r="JYG12" s="247"/>
      <c r="JYH12" s="247"/>
      <c r="JYI12" s="247"/>
      <c r="JYJ12" s="247"/>
      <c r="JYK12" s="247"/>
      <c r="JYL12" s="247"/>
      <c r="JYM12" s="247"/>
      <c r="JYN12" s="247"/>
      <c r="JYO12" s="247"/>
      <c r="JYP12" s="247"/>
      <c r="JYQ12" s="247"/>
      <c r="JYR12" s="247"/>
      <c r="JYS12" s="247"/>
      <c r="JYT12" s="247"/>
      <c r="JYU12" s="247"/>
      <c r="JYV12" s="247"/>
      <c r="JYW12" s="247"/>
      <c r="JYX12" s="247"/>
      <c r="JYY12" s="247"/>
      <c r="JYZ12" s="247"/>
      <c r="JZA12" s="247"/>
      <c r="JZB12" s="247"/>
      <c r="JZC12" s="247"/>
      <c r="JZD12" s="247"/>
      <c r="JZE12" s="247"/>
      <c r="JZF12" s="247"/>
      <c r="JZG12" s="247"/>
      <c r="JZH12" s="247"/>
      <c r="JZI12" s="247"/>
      <c r="JZJ12" s="247"/>
      <c r="JZK12" s="247"/>
      <c r="JZL12" s="247"/>
      <c r="JZM12" s="247"/>
      <c r="JZN12" s="247"/>
      <c r="JZO12" s="247"/>
      <c r="JZP12" s="247"/>
      <c r="JZQ12" s="247"/>
      <c r="JZR12" s="247"/>
      <c r="JZS12" s="247"/>
      <c r="JZT12" s="247"/>
      <c r="JZU12" s="247"/>
      <c r="JZV12" s="247"/>
      <c r="JZW12" s="247"/>
      <c r="JZX12" s="247"/>
      <c r="JZY12" s="247"/>
      <c r="JZZ12" s="247"/>
      <c r="KAA12" s="247"/>
      <c r="KAB12" s="247"/>
      <c r="KAC12" s="247"/>
      <c r="KAD12" s="247"/>
      <c r="KAE12" s="247"/>
      <c r="KAF12" s="247"/>
      <c r="KAG12" s="247"/>
      <c r="KAH12" s="247"/>
      <c r="KAI12" s="247"/>
      <c r="KAJ12" s="247"/>
      <c r="KAK12" s="247"/>
      <c r="KAL12" s="247"/>
      <c r="KAM12" s="247"/>
      <c r="KAN12" s="247"/>
      <c r="KAO12" s="247"/>
      <c r="KAP12" s="247"/>
      <c r="KAQ12" s="247"/>
      <c r="KAR12" s="247"/>
      <c r="KAS12" s="247"/>
      <c r="KAT12" s="247"/>
      <c r="KAU12" s="247"/>
      <c r="KAV12" s="247"/>
      <c r="KAW12" s="247"/>
      <c r="KAX12" s="247"/>
      <c r="KAY12" s="247"/>
      <c r="KAZ12" s="247"/>
      <c r="KBA12" s="247"/>
      <c r="KBB12" s="247"/>
      <c r="KBC12" s="247"/>
      <c r="KBD12" s="247"/>
      <c r="KBE12" s="247"/>
      <c r="KBF12" s="247"/>
      <c r="KBG12" s="247"/>
      <c r="KBH12" s="247"/>
      <c r="KBI12" s="247"/>
      <c r="KBJ12" s="247"/>
      <c r="KBK12" s="247"/>
      <c r="KBL12" s="247"/>
      <c r="KBM12" s="247"/>
      <c r="KBN12" s="247"/>
      <c r="KBO12" s="247"/>
      <c r="KBP12" s="247"/>
      <c r="KBQ12" s="247"/>
      <c r="KBR12" s="247"/>
      <c r="KBS12" s="247"/>
      <c r="KBT12" s="247"/>
      <c r="KBU12" s="247"/>
      <c r="KBV12" s="247"/>
      <c r="KBW12" s="247"/>
      <c r="KBX12" s="247"/>
      <c r="KBY12" s="247"/>
      <c r="KBZ12" s="247"/>
      <c r="KCA12" s="247"/>
      <c r="KCB12" s="247"/>
      <c r="KCC12" s="247"/>
      <c r="KCD12" s="247"/>
      <c r="KCE12" s="247"/>
      <c r="KCF12" s="247"/>
      <c r="KCG12" s="247"/>
      <c r="KCH12" s="247"/>
      <c r="KCI12" s="247"/>
      <c r="KCJ12" s="247"/>
      <c r="KCK12" s="247"/>
      <c r="KCL12" s="247"/>
      <c r="KCM12" s="247"/>
      <c r="KCN12" s="247"/>
      <c r="KCO12" s="247"/>
      <c r="KCP12" s="247"/>
      <c r="KCQ12" s="247"/>
      <c r="KCR12" s="247"/>
      <c r="KCS12" s="247"/>
      <c r="KCT12" s="247"/>
      <c r="KCU12" s="247"/>
      <c r="KCV12" s="247"/>
      <c r="KCW12" s="247"/>
      <c r="KCX12" s="247"/>
      <c r="KCY12" s="247"/>
      <c r="KCZ12" s="247"/>
      <c r="KDA12" s="247"/>
      <c r="KDB12" s="247"/>
      <c r="KDC12" s="247"/>
      <c r="KDD12" s="247"/>
      <c r="KDE12" s="247"/>
      <c r="KDF12" s="247"/>
      <c r="KDG12" s="247"/>
      <c r="KDH12" s="247"/>
      <c r="KDI12" s="247"/>
      <c r="KDJ12" s="247"/>
      <c r="KDK12" s="247"/>
      <c r="KDL12" s="247"/>
      <c r="KDM12" s="247"/>
      <c r="KDN12" s="247"/>
      <c r="KDO12" s="247"/>
      <c r="KDP12" s="247"/>
      <c r="KDQ12" s="247"/>
      <c r="KDR12" s="247"/>
      <c r="KDS12" s="247"/>
      <c r="KDT12" s="247"/>
      <c r="KDU12" s="247"/>
      <c r="KDV12" s="247"/>
      <c r="KDW12" s="247"/>
      <c r="KDX12" s="247"/>
      <c r="KDY12" s="247"/>
      <c r="KDZ12" s="247"/>
      <c r="KEA12" s="247"/>
      <c r="KEB12" s="247"/>
      <c r="KEC12" s="247"/>
      <c r="KED12" s="247"/>
      <c r="KEE12" s="247"/>
      <c r="KEF12" s="247"/>
      <c r="KEG12" s="247"/>
      <c r="KEH12" s="247"/>
      <c r="KEI12" s="247"/>
      <c r="KEJ12" s="247"/>
      <c r="KEK12" s="247"/>
      <c r="KEL12" s="247"/>
      <c r="KEM12" s="247"/>
      <c r="KEN12" s="247"/>
      <c r="KEO12" s="247"/>
      <c r="KEP12" s="247"/>
      <c r="KEQ12" s="247"/>
      <c r="KER12" s="247"/>
      <c r="KES12" s="247"/>
      <c r="KET12" s="247"/>
      <c r="KEU12" s="247"/>
      <c r="KEV12" s="247"/>
      <c r="KEW12" s="247"/>
      <c r="KEX12" s="247"/>
      <c r="KEY12" s="247"/>
      <c r="KEZ12" s="247"/>
      <c r="KFA12" s="247"/>
      <c r="KFB12" s="247"/>
      <c r="KFC12" s="247"/>
      <c r="KFD12" s="247"/>
      <c r="KFE12" s="247"/>
      <c r="KFF12" s="247"/>
      <c r="KFG12" s="247"/>
      <c r="KFH12" s="247"/>
      <c r="KFI12" s="247"/>
      <c r="KFJ12" s="247"/>
      <c r="KFK12" s="247"/>
      <c r="KFL12" s="247"/>
      <c r="KFM12" s="247"/>
      <c r="KFN12" s="247"/>
      <c r="KFO12" s="247"/>
      <c r="KFP12" s="247"/>
      <c r="KFQ12" s="247"/>
      <c r="KFR12" s="247"/>
      <c r="KFS12" s="247"/>
      <c r="KFT12" s="247"/>
      <c r="KFU12" s="247"/>
      <c r="KFV12" s="247"/>
      <c r="KFW12" s="247"/>
      <c r="KFX12" s="247"/>
      <c r="KFY12" s="247"/>
      <c r="KFZ12" s="247"/>
      <c r="KGA12" s="247"/>
      <c r="KGB12" s="247"/>
      <c r="KGC12" s="247"/>
      <c r="KGD12" s="247"/>
      <c r="KGE12" s="247"/>
      <c r="KGF12" s="247"/>
      <c r="KGG12" s="247"/>
      <c r="KGH12" s="247"/>
      <c r="KGI12" s="247"/>
      <c r="KGJ12" s="247"/>
      <c r="KGK12" s="247"/>
      <c r="KGL12" s="247"/>
      <c r="KGM12" s="247"/>
      <c r="KGN12" s="247"/>
      <c r="KGO12" s="247"/>
      <c r="KGP12" s="247"/>
      <c r="KGQ12" s="247"/>
      <c r="KGR12" s="247"/>
      <c r="KGS12" s="247"/>
      <c r="KGT12" s="247"/>
      <c r="KGU12" s="247"/>
      <c r="KGV12" s="247"/>
      <c r="KGW12" s="247"/>
      <c r="KGX12" s="247"/>
      <c r="KGY12" s="247"/>
      <c r="KGZ12" s="247"/>
      <c r="KHA12" s="247"/>
      <c r="KHB12" s="247"/>
      <c r="KHC12" s="247"/>
      <c r="KHD12" s="247"/>
      <c r="KHE12" s="247"/>
      <c r="KHF12" s="247"/>
      <c r="KHG12" s="247"/>
      <c r="KHH12" s="247"/>
      <c r="KHI12" s="247"/>
      <c r="KHJ12" s="247"/>
      <c r="KHK12" s="247"/>
      <c r="KHL12" s="247"/>
      <c r="KHM12" s="247"/>
      <c r="KHN12" s="247"/>
      <c r="KHO12" s="247"/>
      <c r="KHP12" s="247"/>
      <c r="KHQ12" s="247"/>
      <c r="KHR12" s="247"/>
      <c r="KHS12" s="247"/>
      <c r="KHT12" s="247"/>
      <c r="KHU12" s="247"/>
      <c r="KHV12" s="247"/>
      <c r="KHW12" s="247"/>
      <c r="KHX12" s="247"/>
      <c r="KHY12" s="247"/>
      <c r="KHZ12" s="247"/>
      <c r="KIA12" s="247"/>
      <c r="KIB12" s="247"/>
      <c r="KIC12" s="247"/>
      <c r="KID12" s="247"/>
      <c r="KIE12" s="247"/>
      <c r="KIF12" s="247"/>
      <c r="KIG12" s="247"/>
      <c r="KIH12" s="247"/>
      <c r="KII12" s="247"/>
      <c r="KIJ12" s="247"/>
      <c r="KIK12" s="247"/>
      <c r="KIL12" s="247"/>
      <c r="KIM12" s="247"/>
      <c r="KIN12" s="247"/>
      <c r="KIO12" s="247"/>
      <c r="KIP12" s="247"/>
      <c r="KIQ12" s="247"/>
      <c r="KIR12" s="247"/>
      <c r="KIS12" s="247"/>
      <c r="KIT12" s="247"/>
      <c r="KIU12" s="247"/>
      <c r="KIV12" s="247"/>
      <c r="KIW12" s="247"/>
      <c r="KIX12" s="247"/>
      <c r="KIY12" s="247"/>
      <c r="KIZ12" s="247"/>
      <c r="KJA12" s="247"/>
      <c r="KJB12" s="247"/>
      <c r="KJC12" s="247"/>
      <c r="KJD12" s="247"/>
      <c r="KJE12" s="247"/>
      <c r="KJF12" s="247"/>
      <c r="KJG12" s="247"/>
      <c r="KJH12" s="247"/>
      <c r="KJI12" s="247"/>
      <c r="KJJ12" s="247"/>
      <c r="KJK12" s="247"/>
      <c r="KJL12" s="247"/>
      <c r="KJM12" s="247"/>
      <c r="KJN12" s="247"/>
      <c r="KJO12" s="247"/>
      <c r="KJP12" s="247"/>
      <c r="KJQ12" s="247"/>
      <c r="KJR12" s="247"/>
      <c r="KJS12" s="247"/>
      <c r="KJT12" s="247"/>
      <c r="KJU12" s="247"/>
      <c r="KJV12" s="247"/>
      <c r="KJW12" s="247"/>
      <c r="KJX12" s="247"/>
      <c r="KJY12" s="247"/>
      <c r="KJZ12" s="247"/>
      <c r="KKA12" s="247"/>
      <c r="KKB12" s="247"/>
      <c r="KKC12" s="247"/>
      <c r="KKD12" s="247"/>
      <c r="KKE12" s="247"/>
      <c r="KKF12" s="247"/>
      <c r="KKG12" s="247"/>
      <c r="KKH12" s="247"/>
      <c r="KKI12" s="247"/>
      <c r="KKJ12" s="247"/>
      <c r="KKK12" s="247"/>
      <c r="KKL12" s="247"/>
      <c r="KKM12" s="247"/>
      <c r="KKN12" s="247"/>
      <c r="KKO12" s="247"/>
      <c r="KKP12" s="247"/>
      <c r="KKQ12" s="247"/>
      <c r="KKR12" s="247"/>
      <c r="KKS12" s="247"/>
      <c r="KKT12" s="247"/>
      <c r="KKU12" s="247"/>
      <c r="KKV12" s="247"/>
      <c r="KKW12" s="247"/>
      <c r="KKX12" s="247"/>
      <c r="KKY12" s="247"/>
      <c r="KKZ12" s="247"/>
      <c r="KLA12" s="247"/>
      <c r="KLB12" s="247"/>
      <c r="KLC12" s="247"/>
      <c r="KLD12" s="247"/>
      <c r="KLE12" s="247"/>
      <c r="KLF12" s="247"/>
      <c r="KLG12" s="247"/>
      <c r="KLH12" s="247"/>
      <c r="KLI12" s="247"/>
      <c r="KLJ12" s="247"/>
      <c r="KLK12" s="247"/>
      <c r="KLL12" s="247"/>
      <c r="KLM12" s="247"/>
      <c r="KLN12" s="247"/>
      <c r="KLO12" s="247"/>
      <c r="KLP12" s="247"/>
      <c r="KLQ12" s="247"/>
      <c r="KLR12" s="247"/>
      <c r="KLS12" s="247"/>
      <c r="KLT12" s="247"/>
      <c r="KLU12" s="247"/>
      <c r="KLV12" s="247"/>
      <c r="KLW12" s="247"/>
      <c r="KLX12" s="247"/>
      <c r="KLY12" s="247"/>
      <c r="KLZ12" s="247"/>
      <c r="KMA12" s="247"/>
      <c r="KMB12" s="247"/>
      <c r="KMC12" s="247"/>
      <c r="KMD12" s="247"/>
      <c r="KME12" s="247"/>
      <c r="KMF12" s="247"/>
      <c r="KMG12" s="247"/>
      <c r="KMH12" s="247"/>
      <c r="KMI12" s="247"/>
      <c r="KMJ12" s="247"/>
      <c r="KMK12" s="247"/>
      <c r="KML12" s="247"/>
      <c r="KMM12" s="247"/>
      <c r="KMN12" s="247"/>
      <c r="KMO12" s="247"/>
      <c r="KMP12" s="247"/>
      <c r="KMQ12" s="247"/>
      <c r="KMR12" s="247"/>
      <c r="KMS12" s="247"/>
      <c r="KMT12" s="247"/>
      <c r="KMU12" s="247"/>
      <c r="KMV12" s="247"/>
      <c r="KMW12" s="247"/>
      <c r="KMX12" s="247"/>
      <c r="KMY12" s="247"/>
      <c r="KMZ12" s="247"/>
      <c r="KNA12" s="247"/>
      <c r="KNB12" s="247"/>
      <c r="KNC12" s="247"/>
      <c r="KND12" s="247"/>
      <c r="KNE12" s="247"/>
      <c r="KNF12" s="247"/>
      <c r="KNG12" s="247"/>
      <c r="KNH12" s="247"/>
      <c r="KNI12" s="247"/>
      <c r="KNJ12" s="247"/>
      <c r="KNK12" s="247"/>
      <c r="KNL12" s="247"/>
      <c r="KNM12" s="247"/>
      <c r="KNN12" s="247"/>
      <c r="KNO12" s="247"/>
      <c r="KNP12" s="247"/>
      <c r="KNQ12" s="247"/>
      <c r="KNR12" s="247"/>
      <c r="KNS12" s="247"/>
      <c r="KNT12" s="247"/>
      <c r="KNU12" s="247"/>
      <c r="KNV12" s="247"/>
      <c r="KNW12" s="247"/>
      <c r="KNX12" s="247"/>
      <c r="KNY12" s="247"/>
      <c r="KNZ12" s="247"/>
      <c r="KOA12" s="247"/>
      <c r="KOB12" s="247"/>
      <c r="KOC12" s="247"/>
      <c r="KOD12" s="247"/>
      <c r="KOE12" s="247"/>
      <c r="KOF12" s="247"/>
      <c r="KOG12" s="247"/>
      <c r="KOH12" s="247"/>
      <c r="KOI12" s="247"/>
      <c r="KOJ12" s="247"/>
      <c r="KOK12" s="247"/>
      <c r="KOL12" s="247"/>
      <c r="KOM12" s="247"/>
      <c r="KON12" s="247"/>
      <c r="KOO12" s="247"/>
      <c r="KOP12" s="247"/>
      <c r="KOQ12" s="247"/>
      <c r="KOR12" s="247"/>
      <c r="KOS12" s="247"/>
      <c r="KOT12" s="247"/>
      <c r="KOU12" s="247"/>
      <c r="KOV12" s="247"/>
      <c r="KOW12" s="247"/>
      <c r="KOX12" s="247"/>
      <c r="KOY12" s="247"/>
      <c r="KOZ12" s="247"/>
      <c r="KPA12" s="247"/>
      <c r="KPB12" s="247"/>
      <c r="KPC12" s="247"/>
      <c r="KPD12" s="247"/>
      <c r="KPE12" s="247"/>
      <c r="KPF12" s="247"/>
      <c r="KPG12" s="247"/>
      <c r="KPH12" s="247"/>
      <c r="KPI12" s="247"/>
      <c r="KPJ12" s="247"/>
      <c r="KPK12" s="247"/>
      <c r="KPL12" s="247"/>
      <c r="KPM12" s="247"/>
      <c r="KPN12" s="247"/>
      <c r="KPO12" s="247"/>
      <c r="KPP12" s="247"/>
      <c r="KPQ12" s="247"/>
      <c r="KPR12" s="247"/>
      <c r="KPS12" s="247"/>
      <c r="KPT12" s="247"/>
      <c r="KPU12" s="247"/>
      <c r="KPV12" s="247"/>
      <c r="KPW12" s="247"/>
      <c r="KPX12" s="247"/>
      <c r="KPY12" s="247"/>
      <c r="KPZ12" s="247"/>
      <c r="KQA12" s="247"/>
      <c r="KQB12" s="247"/>
      <c r="KQC12" s="247"/>
      <c r="KQD12" s="247"/>
      <c r="KQE12" s="247"/>
      <c r="KQF12" s="247"/>
      <c r="KQG12" s="247"/>
      <c r="KQH12" s="247"/>
      <c r="KQI12" s="247"/>
      <c r="KQJ12" s="247"/>
      <c r="KQK12" s="247"/>
      <c r="KQL12" s="247"/>
      <c r="KQM12" s="247"/>
      <c r="KQN12" s="247"/>
      <c r="KQO12" s="247"/>
      <c r="KQP12" s="247"/>
      <c r="KQQ12" s="247"/>
      <c r="KQR12" s="247"/>
      <c r="KQS12" s="247"/>
      <c r="KQT12" s="247"/>
      <c r="KQU12" s="247"/>
      <c r="KQV12" s="247"/>
      <c r="KQW12" s="247"/>
      <c r="KQX12" s="247"/>
      <c r="KQY12" s="247"/>
      <c r="KQZ12" s="247"/>
      <c r="KRA12" s="247"/>
      <c r="KRB12" s="247"/>
      <c r="KRC12" s="247"/>
      <c r="KRD12" s="247"/>
      <c r="KRE12" s="247"/>
      <c r="KRF12" s="247"/>
      <c r="KRG12" s="247"/>
      <c r="KRH12" s="247"/>
      <c r="KRI12" s="247"/>
      <c r="KRJ12" s="247"/>
      <c r="KRK12" s="247"/>
      <c r="KRL12" s="247"/>
      <c r="KRM12" s="247"/>
      <c r="KRN12" s="247"/>
      <c r="KRO12" s="247"/>
      <c r="KRP12" s="247"/>
      <c r="KRQ12" s="247"/>
      <c r="KRR12" s="247"/>
      <c r="KRS12" s="247"/>
      <c r="KRT12" s="247"/>
      <c r="KRU12" s="247"/>
      <c r="KRV12" s="247"/>
      <c r="KRW12" s="247"/>
      <c r="KRX12" s="247"/>
      <c r="KRY12" s="247"/>
      <c r="KRZ12" s="247"/>
      <c r="KSA12" s="247"/>
      <c r="KSB12" s="247"/>
      <c r="KSC12" s="247"/>
      <c r="KSD12" s="247"/>
      <c r="KSE12" s="247"/>
      <c r="KSF12" s="247"/>
      <c r="KSG12" s="247"/>
      <c r="KSH12" s="247"/>
      <c r="KSI12" s="247"/>
      <c r="KSJ12" s="247"/>
      <c r="KSK12" s="247"/>
      <c r="KSL12" s="247"/>
      <c r="KSM12" s="247"/>
      <c r="KSN12" s="247"/>
      <c r="KSO12" s="247"/>
      <c r="KSP12" s="247"/>
      <c r="KSQ12" s="247"/>
      <c r="KSR12" s="247"/>
      <c r="KSS12" s="247"/>
      <c r="KST12" s="247"/>
      <c r="KSU12" s="247"/>
      <c r="KSV12" s="247"/>
      <c r="KSW12" s="247"/>
      <c r="KSX12" s="247"/>
      <c r="KSY12" s="247"/>
      <c r="KSZ12" s="247"/>
      <c r="KTA12" s="247"/>
      <c r="KTB12" s="247"/>
      <c r="KTC12" s="247"/>
      <c r="KTD12" s="247"/>
      <c r="KTE12" s="247"/>
      <c r="KTF12" s="247"/>
      <c r="KTG12" s="247"/>
      <c r="KTH12" s="247"/>
      <c r="KTI12" s="247"/>
      <c r="KTJ12" s="247"/>
      <c r="KTK12" s="247"/>
      <c r="KTL12" s="247"/>
      <c r="KTM12" s="247"/>
      <c r="KTN12" s="247"/>
      <c r="KTO12" s="247"/>
      <c r="KTP12" s="247"/>
      <c r="KTQ12" s="247"/>
      <c r="KTR12" s="247"/>
      <c r="KTS12" s="247"/>
      <c r="KTT12" s="247"/>
      <c r="KTU12" s="247"/>
      <c r="KTV12" s="247"/>
      <c r="KTW12" s="247"/>
      <c r="KTX12" s="247"/>
      <c r="KTY12" s="247"/>
      <c r="KTZ12" s="247"/>
      <c r="KUA12" s="247"/>
      <c r="KUB12" s="247"/>
      <c r="KUC12" s="247"/>
      <c r="KUD12" s="247"/>
      <c r="KUE12" s="247"/>
      <c r="KUF12" s="247"/>
      <c r="KUG12" s="247"/>
      <c r="KUH12" s="247"/>
      <c r="KUI12" s="247"/>
      <c r="KUJ12" s="247"/>
      <c r="KUK12" s="247"/>
      <c r="KUL12" s="247"/>
      <c r="KUM12" s="247"/>
      <c r="KUN12" s="247"/>
      <c r="KUO12" s="247"/>
      <c r="KUP12" s="247"/>
      <c r="KUQ12" s="247"/>
      <c r="KUR12" s="247"/>
      <c r="KUS12" s="247"/>
      <c r="KUT12" s="247"/>
      <c r="KUU12" s="247"/>
      <c r="KUV12" s="247"/>
      <c r="KUW12" s="247"/>
      <c r="KUX12" s="247"/>
      <c r="KUY12" s="247"/>
      <c r="KUZ12" s="247"/>
      <c r="KVA12" s="247"/>
      <c r="KVB12" s="247"/>
      <c r="KVC12" s="247"/>
      <c r="KVD12" s="247"/>
      <c r="KVE12" s="247"/>
      <c r="KVF12" s="247"/>
      <c r="KVG12" s="247"/>
      <c r="KVH12" s="247"/>
      <c r="KVI12" s="247"/>
      <c r="KVJ12" s="247"/>
      <c r="KVK12" s="247"/>
      <c r="KVL12" s="247"/>
      <c r="KVM12" s="247"/>
      <c r="KVN12" s="247"/>
      <c r="KVO12" s="247"/>
      <c r="KVP12" s="247"/>
      <c r="KVQ12" s="247"/>
      <c r="KVR12" s="247"/>
      <c r="KVS12" s="247"/>
      <c r="KVT12" s="247"/>
      <c r="KVU12" s="247"/>
      <c r="KVV12" s="247"/>
      <c r="KVW12" s="247"/>
      <c r="KVX12" s="247"/>
      <c r="KVY12" s="247"/>
      <c r="KVZ12" s="247"/>
      <c r="KWA12" s="247"/>
      <c r="KWB12" s="247"/>
      <c r="KWC12" s="247"/>
      <c r="KWD12" s="247"/>
      <c r="KWE12" s="247"/>
      <c r="KWF12" s="247"/>
      <c r="KWG12" s="247"/>
      <c r="KWH12" s="247"/>
      <c r="KWI12" s="247"/>
      <c r="KWJ12" s="247"/>
      <c r="KWK12" s="247"/>
      <c r="KWL12" s="247"/>
      <c r="KWM12" s="247"/>
      <c r="KWN12" s="247"/>
      <c r="KWO12" s="247"/>
      <c r="KWP12" s="247"/>
      <c r="KWQ12" s="247"/>
      <c r="KWR12" s="247"/>
      <c r="KWS12" s="247"/>
      <c r="KWT12" s="247"/>
      <c r="KWU12" s="247"/>
      <c r="KWV12" s="247"/>
      <c r="KWW12" s="247"/>
      <c r="KWX12" s="247"/>
      <c r="KWY12" s="247"/>
      <c r="KWZ12" s="247"/>
      <c r="KXA12" s="247"/>
      <c r="KXB12" s="247"/>
      <c r="KXC12" s="247"/>
      <c r="KXD12" s="247"/>
      <c r="KXE12" s="247"/>
      <c r="KXF12" s="247"/>
      <c r="KXG12" s="247"/>
      <c r="KXH12" s="247"/>
      <c r="KXI12" s="247"/>
      <c r="KXJ12" s="247"/>
      <c r="KXK12" s="247"/>
      <c r="KXL12" s="247"/>
      <c r="KXM12" s="247"/>
      <c r="KXN12" s="247"/>
      <c r="KXO12" s="247"/>
      <c r="KXP12" s="247"/>
      <c r="KXQ12" s="247"/>
      <c r="KXR12" s="247"/>
      <c r="KXS12" s="247"/>
      <c r="KXT12" s="247"/>
      <c r="KXU12" s="247"/>
      <c r="KXV12" s="247"/>
      <c r="KXW12" s="247"/>
      <c r="KXX12" s="247"/>
      <c r="KXY12" s="247"/>
      <c r="KXZ12" s="247"/>
      <c r="KYA12" s="247"/>
      <c r="KYB12" s="247"/>
      <c r="KYC12" s="247"/>
      <c r="KYD12" s="247"/>
      <c r="KYE12" s="247"/>
      <c r="KYF12" s="247"/>
      <c r="KYG12" s="247"/>
      <c r="KYH12" s="247"/>
      <c r="KYI12" s="247"/>
      <c r="KYJ12" s="247"/>
      <c r="KYK12" s="247"/>
      <c r="KYL12" s="247"/>
      <c r="KYM12" s="247"/>
      <c r="KYN12" s="247"/>
      <c r="KYO12" s="247"/>
      <c r="KYP12" s="247"/>
      <c r="KYQ12" s="247"/>
      <c r="KYR12" s="247"/>
      <c r="KYS12" s="247"/>
      <c r="KYT12" s="247"/>
      <c r="KYU12" s="247"/>
      <c r="KYV12" s="247"/>
      <c r="KYW12" s="247"/>
      <c r="KYX12" s="247"/>
      <c r="KYY12" s="247"/>
      <c r="KYZ12" s="247"/>
      <c r="KZA12" s="247"/>
      <c r="KZB12" s="247"/>
      <c r="KZC12" s="247"/>
      <c r="KZD12" s="247"/>
      <c r="KZE12" s="247"/>
      <c r="KZF12" s="247"/>
      <c r="KZG12" s="247"/>
      <c r="KZH12" s="247"/>
      <c r="KZI12" s="247"/>
      <c r="KZJ12" s="247"/>
      <c r="KZK12" s="247"/>
      <c r="KZL12" s="247"/>
      <c r="KZM12" s="247"/>
      <c r="KZN12" s="247"/>
      <c r="KZO12" s="247"/>
      <c r="KZP12" s="247"/>
      <c r="KZQ12" s="247"/>
      <c r="KZR12" s="247"/>
      <c r="KZS12" s="247"/>
      <c r="KZT12" s="247"/>
      <c r="KZU12" s="247"/>
      <c r="KZV12" s="247"/>
      <c r="KZW12" s="247"/>
      <c r="KZX12" s="247"/>
      <c r="KZY12" s="247"/>
      <c r="KZZ12" s="247"/>
      <c r="LAA12" s="247"/>
      <c r="LAB12" s="247"/>
      <c r="LAC12" s="247"/>
      <c r="LAD12" s="247"/>
      <c r="LAE12" s="247"/>
      <c r="LAF12" s="247"/>
      <c r="LAG12" s="247"/>
      <c r="LAH12" s="247"/>
      <c r="LAI12" s="247"/>
      <c r="LAJ12" s="247"/>
      <c r="LAK12" s="247"/>
      <c r="LAL12" s="247"/>
      <c r="LAM12" s="247"/>
      <c r="LAN12" s="247"/>
      <c r="LAO12" s="247"/>
      <c r="LAP12" s="247"/>
      <c r="LAQ12" s="247"/>
      <c r="LAR12" s="247"/>
      <c r="LAS12" s="247"/>
      <c r="LAT12" s="247"/>
      <c r="LAU12" s="247"/>
      <c r="LAV12" s="247"/>
      <c r="LAW12" s="247"/>
      <c r="LAX12" s="247"/>
      <c r="LAY12" s="247"/>
      <c r="LAZ12" s="247"/>
      <c r="LBA12" s="247"/>
      <c r="LBB12" s="247"/>
      <c r="LBC12" s="247"/>
      <c r="LBD12" s="247"/>
      <c r="LBE12" s="247"/>
      <c r="LBF12" s="247"/>
      <c r="LBG12" s="247"/>
      <c r="LBH12" s="247"/>
      <c r="LBI12" s="247"/>
      <c r="LBJ12" s="247"/>
      <c r="LBK12" s="247"/>
      <c r="LBL12" s="247"/>
      <c r="LBM12" s="247"/>
      <c r="LBN12" s="247"/>
      <c r="LBO12" s="247"/>
      <c r="LBP12" s="247"/>
      <c r="LBQ12" s="247"/>
      <c r="LBR12" s="247"/>
      <c r="LBS12" s="247"/>
      <c r="LBT12" s="247"/>
      <c r="LBU12" s="247"/>
      <c r="LBV12" s="247"/>
      <c r="LBW12" s="247"/>
      <c r="LBX12" s="247"/>
      <c r="LBY12" s="247"/>
      <c r="LBZ12" s="247"/>
      <c r="LCA12" s="247"/>
      <c r="LCB12" s="247"/>
      <c r="LCC12" s="247"/>
      <c r="LCD12" s="247"/>
      <c r="LCE12" s="247"/>
      <c r="LCF12" s="247"/>
      <c r="LCG12" s="247"/>
      <c r="LCH12" s="247"/>
      <c r="LCI12" s="247"/>
      <c r="LCJ12" s="247"/>
      <c r="LCK12" s="247"/>
      <c r="LCL12" s="247"/>
      <c r="LCM12" s="247"/>
      <c r="LCN12" s="247"/>
      <c r="LCO12" s="247"/>
      <c r="LCP12" s="247"/>
      <c r="LCQ12" s="247"/>
      <c r="LCR12" s="247"/>
      <c r="LCS12" s="247"/>
      <c r="LCT12" s="247"/>
      <c r="LCU12" s="247"/>
      <c r="LCV12" s="247"/>
      <c r="LCW12" s="247"/>
      <c r="LCX12" s="247"/>
      <c r="LCY12" s="247"/>
      <c r="LCZ12" s="247"/>
      <c r="LDA12" s="247"/>
      <c r="LDB12" s="247"/>
      <c r="LDC12" s="247"/>
      <c r="LDD12" s="247"/>
      <c r="LDE12" s="247"/>
      <c r="LDF12" s="247"/>
      <c r="LDG12" s="247"/>
      <c r="LDH12" s="247"/>
      <c r="LDI12" s="247"/>
      <c r="LDJ12" s="247"/>
      <c r="LDK12" s="247"/>
      <c r="LDL12" s="247"/>
      <c r="LDM12" s="247"/>
      <c r="LDN12" s="247"/>
      <c r="LDO12" s="247"/>
      <c r="LDP12" s="247"/>
      <c r="LDQ12" s="247"/>
      <c r="LDR12" s="247"/>
      <c r="LDS12" s="247"/>
      <c r="LDT12" s="247"/>
      <c r="LDU12" s="247"/>
      <c r="LDV12" s="247"/>
      <c r="LDW12" s="247"/>
      <c r="LDX12" s="247"/>
      <c r="LDY12" s="247"/>
      <c r="LDZ12" s="247"/>
      <c r="LEA12" s="247"/>
      <c r="LEB12" s="247"/>
      <c r="LEC12" s="247"/>
      <c r="LED12" s="247"/>
      <c r="LEE12" s="247"/>
      <c r="LEF12" s="247"/>
      <c r="LEG12" s="247"/>
      <c r="LEH12" s="247"/>
      <c r="LEI12" s="247"/>
      <c r="LEJ12" s="247"/>
      <c r="LEK12" s="247"/>
      <c r="LEL12" s="247"/>
      <c r="LEM12" s="247"/>
      <c r="LEN12" s="247"/>
      <c r="LEO12" s="247"/>
      <c r="LEP12" s="247"/>
      <c r="LEQ12" s="247"/>
      <c r="LER12" s="247"/>
      <c r="LES12" s="247"/>
      <c r="LET12" s="247"/>
      <c r="LEU12" s="247"/>
      <c r="LEV12" s="247"/>
      <c r="LEW12" s="247"/>
      <c r="LEX12" s="247"/>
      <c r="LEY12" s="247"/>
      <c r="LEZ12" s="247"/>
      <c r="LFA12" s="247"/>
      <c r="LFB12" s="247"/>
      <c r="LFC12" s="247"/>
      <c r="LFD12" s="247"/>
      <c r="LFE12" s="247"/>
      <c r="LFF12" s="247"/>
      <c r="LFG12" s="247"/>
      <c r="LFH12" s="247"/>
      <c r="LFI12" s="247"/>
      <c r="LFJ12" s="247"/>
      <c r="LFK12" s="247"/>
      <c r="LFL12" s="247"/>
      <c r="LFM12" s="247"/>
      <c r="LFN12" s="247"/>
      <c r="LFO12" s="247"/>
      <c r="LFP12" s="247"/>
      <c r="LFQ12" s="247"/>
      <c r="LFR12" s="247"/>
      <c r="LFS12" s="247"/>
      <c r="LFT12" s="247"/>
      <c r="LFU12" s="247"/>
      <c r="LFV12" s="247"/>
      <c r="LFW12" s="247"/>
      <c r="LFX12" s="247"/>
      <c r="LFY12" s="247"/>
      <c r="LFZ12" s="247"/>
      <c r="LGA12" s="247"/>
      <c r="LGB12" s="247"/>
      <c r="LGC12" s="247"/>
      <c r="LGD12" s="247"/>
      <c r="LGE12" s="247"/>
      <c r="LGF12" s="247"/>
      <c r="LGG12" s="247"/>
      <c r="LGH12" s="247"/>
      <c r="LGI12" s="247"/>
      <c r="LGJ12" s="247"/>
      <c r="LGK12" s="247"/>
      <c r="LGL12" s="247"/>
      <c r="LGM12" s="247"/>
      <c r="LGN12" s="247"/>
      <c r="LGO12" s="247"/>
      <c r="LGP12" s="247"/>
      <c r="LGQ12" s="247"/>
      <c r="LGR12" s="247"/>
      <c r="LGS12" s="247"/>
      <c r="LGT12" s="247"/>
      <c r="LGU12" s="247"/>
      <c r="LGV12" s="247"/>
      <c r="LGW12" s="247"/>
      <c r="LGX12" s="247"/>
      <c r="LGY12" s="247"/>
      <c r="LGZ12" s="247"/>
      <c r="LHA12" s="247"/>
      <c r="LHB12" s="247"/>
      <c r="LHC12" s="247"/>
      <c r="LHD12" s="247"/>
      <c r="LHE12" s="247"/>
      <c r="LHF12" s="247"/>
      <c r="LHG12" s="247"/>
      <c r="LHH12" s="247"/>
      <c r="LHI12" s="247"/>
      <c r="LHJ12" s="247"/>
      <c r="LHK12" s="247"/>
      <c r="LHL12" s="247"/>
      <c r="LHM12" s="247"/>
      <c r="LHN12" s="247"/>
      <c r="LHO12" s="247"/>
      <c r="LHP12" s="247"/>
      <c r="LHQ12" s="247"/>
      <c r="LHR12" s="247"/>
      <c r="LHS12" s="247"/>
      <c r="LHT12" s="247"/>
      <c r="LHU12" s="247"/>
      <c r="LHV12" s="247"/>
      <c r="LHW12" s="247"/>
      <c r="LHX12" s="247"/>
      <c r="LHY12" s="247"/>
      <c r="LHZ12" s="247"/>
      <c r="LIA12" s="247"/>
      <c r="LIB12" s="247"/>
      <c r="LIC12" s="247"/>
      <c r="LID12" s="247"/>
      <c r="LIE12" s="247"/>
      <c r="LIF12" s="247"/>
      <c r="LIG12" s="247"/>
      <c r="LIH12" s="247"/>
      <c r="LII12" s="247"/>
      <c r="LIJ12" s="247"/>
      <c r="LIK12" s="247"/>
      <c r="LIL12" s="247"/>
      <c r="LIM12" s="247"/>
      <c r="LIN12" s="247"/>
      <c r="LIO12" s="247"/>
      <c r="LIP12" s="247"/>
      <c r="LIQ12" s="247"/>
      <c r="LIR12" s="247"/>
      <c r="LIS12" s="247"/>
      <c r="LIT12" s="247"/>
      <c r="LIU12" s="247"/>
      <c r="LIV12" s="247"/>
      <c r="LIW12" s="247"/>
      <c r="LIX12" s="247"/>
      <c r="LIY12" s="247"/>
      <c r="LIZ12" s="247"/>
      <c r="LJA12" s="247"/>
      <c r="LJB12" s="247"/>
      <c r="LJC12" s="247"/>
      <c r="LJD12" s="247"/>
      <c r="LJE12" s="247"/>
      <c r="LJF12" s="247"/>
      <c r="LJG12" s="247"/>
      <c r="LJH12" s="247"/>
      <c r="LJI12" s="247"/>
      <c r="LJJ12" s="247"/>
      <c r="LJK12" s="247"/>
      <c r="LJL12" s="247"/>
      <c r="LJM12" s="247"/>
      <c r="LJN12" s="247"/>
      <c r="LJO12" s="247"/>
      <c r="LJP12" s="247"/>
      <c r="LJQ12" s="247"/>
      <c r="LJR12" s="247"/>
      <c r="LJS12" s="247"/>
      <c r="LJT12" s="247"/>
      <c r="LJU12" s="247"/>
      <c r="LJV12" s="247"/>
      <c r="LJW12" s="247"/>
      <c r="LJX12" s="247"/>
      <c r="LJY12" s="247"/>
      <c r="LJZ12" s="247"/>
      <c r="LKA12" s="247"/>
      <c r="LKB12" s="247"/>
      <c r="LKC12" s="247"/>
      <c r="LKD12" s="247"/>
      <c r="LKE12" s="247"/>
      <c r="LKF12" s="247"/>
      <c r="LKG12" s="247"/>
      <c r="LKH12" s="247"/>
      <c r="LKI12" s="247"/>
      <c r="LKJ12" s="247"/>
      <c r="LKK12" s="247"/>
      <c r="LKL12" s="247"/>
      <c r="LKM12" s="247"/>
      <c r="LKN12" s="247"/>
      <c r="LKO12" s="247"/>
      <c r="LKP12" s="247"/>
      <c r="LKQ12" s="247"/>
      <c r="LKR12" s="247"/>
      <c r="LKS12" s="247"/>
      <c r="LKT12" s="247"/>
      <c r="LKU12" s="247"/>
      <c r="LKV12" s="247"/>
      <c r="LKW12" s="247"/>
      <c r="LKX12" s="247"/>
      <c r="LKY12" s="247"/>
      <c r="LKZ12" s="247"/>
      <c r="LLA12" s="247"/>
      <c r="LLB12" s="247"/>
      <c r="LLC12" s="247"/>
      <c r="LLD12" s="247"/>
      <c r="LLE12" s="247"/>
      <c r="LLF12" s="247"/>
      <c r="LLG12" s="247"/>
      <c r="LLH12" s="247"/>
      <c r="LLI12" s="247"/>
      <c r="LLJ12" s="247"/>
      <c r="LLK12" s="247"/>
      <c r="LLL12" s="247"/>
      <c r="LLM12" s="247"/>
      <c r="LLN12" s="247"/>
      <c r="LLO12" s="247"/>
      <c r="LLP12" s="247"/>
      <c r="LLQ12" s="247"/>
      <c r="LLR12" s="247"/>
      <c r="LLS12" s="247"/>
      <c r="LLT12" s="247"/>
      <c r="LLU12" s="247"/>
      <c r="LLV12" s="247"/>
      <c r="LLW12" s="247"/>
      <c r="LLX12" s="247"/>
      <c r="LLY12" s="247"/>
      <c r="LLZ12" s="247"/>
      <c r="LMA12" s="247"/>
      <c r="LMB12" s="247"/>
      <c r="LMC12" s="247"/>
      <c r="LMD12" s="247"/>
      <c r="LME12" s="247"/>
      <c r="LMF12" s="247"/>
      <c r="LMG12" s="247"/>
      <c r="LMH12" s="247"/>
      <c r="LMI12" s="247"/>
      <c r="LMJ12" s="247"/>
      <c r="LMK12" s="247"/>
      <c r="LML12" s="247"/>
      <c r="LMM12" s="247"/>
      <c r="LMN12" s="247"/>
      <c r="LMO12" s="247"/>
      <c r="LMP12" s="247"/>
      <c r="LMQ12" s="247"/>
      <c r="LMR12" s="247"/>
      <c r="LMS12" s="247"/>
      <c r="LMT12" s="247"/>
      <c r="LMU12" s="247"/>
      <c r="LMV12" s="247"/>
      <c r="LMW12" s="247"/>
      <c r="LMX12" s="247"/>
      <c r="LMY12" s="247"/>
      <c r="LMZ12" s="247"/>
      <c r="LNA12" s="247"/>
      <c r="LNB12" s="247"/>
      <c r="LNC12" s="247"/>
      <c r="LND12" s="247"/>
      <c r="LNE12" s="247"/>
      <c r="LNF12" s="247"/>
      <c r="LNG12" s="247"/>
      <c r="LNH12" s="247"/>
      <c r="LNI12" s="247"/>
      <c r="LNJ12" s="247"/>
      <c r="LNK12" s="247"/>
      <c r="LNL12" s="247"/>
      <c r="LNM12" s="247"/>
      <c r="LNN12" s="247"/>
      <c r="LNO12" s="247"/>
      <c r="LNP12" s="247"/>
      <c r="LNQ12" s="247"/>
      <c r="LNR12" s="247"/>
      <c r="LNS12" s="247"/>
      <c r="LNT12" s="247"/>
      <c r="LNU12" s="247"/>
      <c r="LNV12" s="247"/>
      <c r="LNW12" s="247"/>
      <c r="LNX12" s="247"/>
      <c r="LNY12" s="247"/>
      <c r="LNZ12" s="247"/>
      <c r="LOA12" s="247"/>
      <c r="LOB12" s="247"/>
      <c r="LOC12" s="247"/>
      <c r="LOD12" s="247"/>
      <c r="LOE12" s="247"/>
      <c r="LOF12" s="247"/>
      <c r="LOG12" s="247"/>
      <c r="LOH12" s="247"/>
      <c r="LOI12" s="247"/>
      <c r="LOJ12" s="247"/>
      <c r="LOK12" s="247"/>
      <c r="LOL12" s="247"/>
      <c r="LOM12" s="247"/>
      <c r="LON12" s="247"/>
      <c r="LOO12" s="247"/>
      <c r="LOP12" s="247"/>
      <c r="LOQ12" s="247"/>
      <c r="LOR12" s="247"/>
      <c r="LOS12" s="247"/>
      <c r="LOT12" s="247"/>
      <c r="LOU12" s="247"/>
      <c r="LOV12" s="247"/>
      <c r="LOW12" s="247"/>
      <c r="LOX12" s="247"/>
      <c r="LOY12" s="247"/>
      <c r="LOZ12" s="247"/>
      <c r="LPA12" s="247"/>
      <c r="LPB12" s="247"/>
      <c r="LPC12" s="247"/>
      <c r="LPD12" s="247"/>
      <c r="LPE12" s="247"/>
      <c r="LPF12" s="247"/>
      <c r="LPG12" s="247"/>
      <c r="LPH12" s="247"/>
      <c r="LPI12" s="247"/>
      <c r="LPJ12" s="247"/>
      <c r="LPK12" s="247"/>
      <c r="LPL12" s="247"/>
      <c r="LPM12" s="247"/>
      <c r="LPN12" s="247"/>
      <c r="LPO12" s="247"/>
      <c r="LPP12" s="247"/>
      <c r="LPQ12" s="247"/>
      <c r="LPR12" s="247"/>
      <c r="LPS12" s="247"/>
      <c r="LPT12" s="247"/>
      <c r="LPU12" s="247"/>
      <c r="LPV12" s="247"/>
      <c r="LPW12" s="247"/>
      <c r="LPX12" s="247"/>
      <c r="LPY12" s="247"/>
      <c r="LPZ12" s="247"/>
      <c r="LQA12" s="247"/>
      <c r="LQB12" s="247"/>
      <c r="LQC12" s="247"/>
      <c r="LQD12" s="247"/>
      <c r="LQE12" s="247"/>
      <c r="LQF12" s="247"/>
      <c r="LQG12" s="247"/>
      <c r="LQH12" s="247"/>
      <c r="LQI12" s="247"/>
      <c r="LQJ12" s="247"/>
      <c r="LQK12" s="247"/>
      <c r="LQL12" s="247"/>
      <c r="LQM12" s="247"/>
      <c r="LQN12" s="247"/>
      <c r="LQO12" s="247"/>
      <c r="LQP12" s="247"/>
      <c r="LQQ12" s="247"/>
      <c r="LQR12" s="247"/>
      <c r="LQS12" s="247"/>
      <c r="LQT12" s="247"/>
      <c r="LQU12" s="247"/>
      <c r="LQV12" s="247"/>
      <c r="LQW12" s="247"/>
      <c r="LQX12" s="247"/>
      <c r="LQY12" s="247"/>
      <c r="LQZ12" s="247"/>
      <c r="LRA12" s="247"/>
      <c r="LRB12" s="247"/>
      <c r="LRC12" s="247"/>
      <c r="LRD12" s="247"/>
      <c r="LRE12" s="247"/>
      <c r="LRF12" s="247"/>
      <c r="LRG12" s="247"/>
      <c r="LRH12" s="247"/>
      <c r="LRI12" s="247"/>
      <c r="LRJ12" s="247"/>
      <c r="LRK12" s="247"/>
      <c r="LRL12" s="247"/>
      <c r="LRM12" s="247"/>
      <c r="LRN12" s="247"/>
      <c r="LRO12" s="247"/>
      <c r="LRP12" s="247"/>
      <c r="LRQ12" s="247"/>
      <c r="LRR12" s="247"/>
      <c r="LRS12" s="247"/>
      <c r="LRT12" s="247"/>
      <c r="LRU12" s="247"/>
      <c r="LRV12" s="247"/>
      <c r="LRW12" s="247"/>
      <c r="LRX12" s="247"/>
      <c r="LRY12" s="247"/>
      <c r="LRZ12" s="247"/>
      <c r="LSA12" s="247"/>
      <c r="LSB12" s="247"/>
      <c r="LSC12" s="247"/>
      <c r="LSD12" s="247"/>
      <c r="LSE12" s="247"/>
      <c r="LSF12" s="247"/>
      <c r="LSG12" s="247"/>
      <c r="LSH12" s="247"/>
      <c r="LSI12" s="247"/>
      <c r="LSJ12" s="247"/>
      <c r="LSK12" s="247"/>
      <c r="LSL12" s="247"/>
      <c r="LSM12" s="247"/>
      <c r="LSN12" s="247"/>
      <c r="LSO12" s="247"/>
      <c r="LSP12" s="247"/>
      <c r="LSQ12" s="247"/>
      <c r="LSR12" s="247"/>
      <c r="LSS12" s="247"/>
      <c r="LST12" s="247"/>
      <c r="LSU12" s="247"/>
      <c r="LSV12" s="247"/>
      <c r="LSW12" s="247"/>
      <c r="LSX12" s="247"/>
      <c r="LSY12" s="247"/>
      <c r="LSZ12" s="247"/>
      <c r="LTA12" s="247"/>
      <c r="LTB12" s="247"/>
      <c r="LTC12" s="247"/>
      <c r="LTD12" s="247"/>
      <c r="LTE12" s="247"/>
      <c r="LTF12" s="247"/>
      <c r="LTG12" s="247"/>
      <c r="LTH12" s="247"/>
      <c r="LTI12" s="247"/>
      <c r="LTJ12" s="247"/>
      <c r="LTK12" s="247"/>
      <c r="LTL12" s="247"/>
      <c r="LTM12" s="247"/>
      <c r="LTN12" s="247"/>
      <c r="LTO12" s="247"/>
      <c r="LTP12" s="247"/>
      <c r="LTQ12" s="247"/>
      <c r="LTR12" s="247"/>
      <c r="LTS12" s="247"/>
      <c r="LTT12" s="247"/>
      <c r="LTU12" s="247"/>
      <c r="LTV12" s="247"/>
      <c r="LTW12" s="247"/>
      <c r="LTX12" s="247"/>
      <c r="LTY12" s="247"/>
      <c r="LTZ12" s="247"/>
      <c r="LUA12" s="247"/>
      <c r="LUB12" s="247"/>
      <c r="LUC12" s="247"/>
      <c r="LUD12" s="247"/>
      <c r="LUE12" s="247"/>
      <c r="LUF12" s="247"/>
      <c r="LUG12" s="247"/>
      <c r="LUH12" s="247"/>
      <c r="LUI12" s="247"/>
      <c r="LUJ12" s="247"/>
      <c r="LUK12" s="247"/>
      <c r="LUL12" s="247"/>
      <c r="LUM12" s="247"/>
      <c r="LUN12" s="247"/>
      <c r="LUO12" s="247"/>
      <c r="LUP12" s="247"/>
      <c r="LUQ12" s="247"/>
      <c r="LUR12" s="247"/>
      <c r="LUS12" s="247"/>
      <c r="LUT12" s="247"/>
      <c r="LUU12" s="247"/>
      <c r="LUV12" s="247"/>
      <c r="LUW12" s="247"/>
      <c r="LUX12" s="247"/>
      <c r="LUY12" s="247"/>
      <c r="LUZ12" s="247"/>
      <c r="LVA12" s="247"/>
      <c r="LVB12" s="247"/>
      <c r="LVC12" s="247"/>
      <c r="LVD12" s="247"/>
      <c r="LVE12" s="247"/>
      <c r="LVF12" s="247"/>
      <c r="LVG12" s="247"/>
      <c r="LVH12" s="247"/>
      <c r="LVI12" s="247"/>
      <c r="LVJ12" s="247"/>
      <c r="LVK12" s="247"/>
      <c r="LVL12" s="247"/>
      <c r="LVM12" s="247"/>
      <c r="LVN12" s="247"/>
      <c r="LVO12" s="247"/>
      <c r="LVP12" s="247"/>
      <c r="LVQ12" s="247"/>
      <c r="LVR12" s="247"/>
      <c r="LVS12" s="247"/>
      <c r="LVT12" s="247"/>
      <c r="LVU12" s="247"/>
      <c r="LVV12" s="247"/>
      <c r="LVW12" s="247"/>
      <c r="LVX12" s="247"/>
      <c r="LVY12" s="247"/>
      <c r="LVZ12" s="247"/>
      <c r="LWA12" s="247"/>
      <c r="LWB12" s="247"/>
      <c r="LWC12" s="247"/>
      <c r="LWD12" s="247"/>
      <c r="LWE12" s="247"/>
      <c r="LWF12" s="247"/>
      <c r="LWG12" s="247"/>
      <c r="LWH12" s="247"/>
      <c r="LWI12" s="247"/>
      <c r="LWJ12" s="247"/>
      <c r="LWK12" s="247"/>
      <c r="LWL12" s="247"/>
      <c r="LWM12" s="247"/>
      <c r="LWN12" s="247"/>
      <c r="LWO12" s="247"/>
      <c r="LWP12" s="247"/>
      <c r="LWQ12" s="247"/>
      <c r="LWR12" s="247"/>
      <c r="LWS12" s="247"/>
      <c r="LWT12" s="247"/>
      <c r="LWU12" s="247"/>
      <c r="LWV12" s="247"/>
      <c r="LWW12" s="247"/>
      <c r="LWX12" s="247"/>
      <c r="LWY12" s="247"/>
      <c r="LWZ12" s="247"/>
      <c r="LXA12" s="247"/>
      <c r="LXB12" s="247"/>
      <c r="LXC12" s="247"/>
      <c r="LXD12" s="247"/>
      <c r="LXE12" s="247"/>
      <c r="LXF12" s="247"/>
      <c r="LXG12" s="247"/>
      <c r="LXH12" s="247"/>
      <c r="LXI12" s="247"/>
      <c r="LXJ12" s="247"/>
      <c r="LXK12" s="247"/>
      <c r="LXL12" s="247"/>
      <c r="LXM12" s="247"/>
      <c r="LXN12" s="247"/>
      <c r="LXO12" s="247"/>
      <c r="LXP12" s="247"/>
      <c r="LXQ12" s="247"/>
      <c r="LXR12" s="247"/>
      <c r="LXS12" s="247"/>
      <c r="LXT12" s="247"/>
      <c r="LXU12" s="247"/>
      <c r="LXV12" s="247"/>
      <c r="LXW12" s="247"/>
      <c r="LXX12" s="247"/>
      <c r="LXY12" s="247"/>
      <c r="LXZ12" s="247"/>
      <c r="LYA12" s="247"/>
      <c r="LYB12" s="247"/>
      <c r="LYC12" s="247"/>
      <c r="LYD12" s="247"/>
      <c r="LYE12" s="247"/>
      <c r="LYF12" s="247"/>
      <c r="LYG12" s="247"/>
      <c r="LYH12" s="247"/>
      <c r="LYI12" s="247"/>
      <c r="LYJ12" s="247"/>
      <c r="LYK12" s="247"/>
      <c r="LYL12" s="247"/>
      <c r="LYM12" s="247"/>
      <c r="LYN12" s="247"/>
      <c r="LYO12" s="247"/>
      <c r="LYP12" s="247"/>
      <c r="LYQ12" s="247"/>
      <c r="LYR12" s="247"/>
      <c r="LYS12" s="247"/>
      <c r="LYT12" s="247"/>
      <c r="LYU12" s="247"/>
      <c r="LYV12" s="247"/>
      <c r="LYW12" s="247"/>
      <c r="LYX12" s="247"/>
      <c r="LYY12" s="247"/>
      <c r="LYZ12" s="247"/>
      <c r="LZA12" s="247"/>
      <c r="LZB12" s="247"/>
      <c r="LZC12" s="247"/>
      <c r="LZD12" s="247"/>
      <c r="LZE12" s="247"/>
      <c r="LZF12" s="247"/>
      <c r="LZG12" s="247"/>
      <c r="LZH12" s="247"/>
      <c r="LZI12" s="247"/>
      <c r="LZJ12" s="247"/>
      <c r="LZK12" s="247"/>
      <c r="LZL12" s="247"/>
      <c r="LZM12" s="247"/>
      <c r="LZN12" s="247"/>
      <c r="LZO12" s="247"/>
      <c r="LZP12" s="247"/>
      <c r="LZQ12" s="247"/>
      <c r="LZR12" s="247"/>
      <c r="LZS12" s="247"/>
      <c r="LZT12" s="247"/>
      <c r="LZU12" s="247"/>
      <c r="LZV12" s="247"/>
      <c r="LZW12" s="247"/>
      <c r="LZX12" s="247"/>
      <c r="LZY12" s="247"/>
      <c r="LZZ12" s="247"/>
      <c r="MAA12" s="247"/>
      <c r="MAB12" s="247"/>
      <c r="MAC12" s="247"/>
      <c r="MAD12" s="247"/>
      <c r="MAE12" s="247"/>
      <c r="MAF12" s="247"/>
      <c r="MAG12" s="247"/>
      <c r="MAH12" s="247"/>
      <c r="MAI12" s="247"/>
      <c r="MAJ12" s="247"/>
      <c r="MAK12" s="247"/>
      <c r="MAL12" s="247"/>
      <c r="MAM12" s="247"/>
      <c r="MAN12" s="247"/>
      <c r="MAO12" s="247"/>
      <c r="MAP12" s="247"/>
      <c r="MAQ12" s="247"/>
      <c r="MAR12" s="247"/>
      <c r="MAS12" s="247"/>
      <c r="MAT12" s="247"/>
      <c r="MAU12" s="247"/>
      <c r="MAV12" s="247"/>
      <c r="MAW12" s="247"/>
      <c r="MAX12" s="247"/>
      <c r="MAY12" s="247"/>
      <c r="MAZ12" s="247"/>
      <c r="MBA12" s="247"/>
      <c r="MBB12" s="247"/>
      <c r="MBC12" s="247"/>
      <c r="MBD12" s="247"/>
      <c r="MBE12" s="247"/>
      <c r="MBF12" s="247"/>
      <c r="MBG12" s="247"/>
      <c r="MBH12" s="247"/>
      <c r="MBI12" s="247"/>
      <c r="MBJ12" s="247"/>
      <c r="MBK12" s="247"/>
      <c r="MBL12" s="247"/>
      <c r="MBM12" s="247"/>
      <c r="MBN12" s="247"/>
      <c r="MBO12" s="247"/>
      <c r="MBP12" s="247"/>
      <c r="MBQ12" s="247"/>
      <c r="MBR12" s="247"/>
      <c r="MBS12" s="247"/>
      <c r="MBT12" s="247"/>
      <c r="MBU12" s="247"/>
      <c r="MBV12" s="247"/>
      <c r="MBW12" s="247"/>
      <c r="MBX12" s="247"/>
      <c r="MBY12" s="247"/>
      <c r="MBZ12" s="247"/>
      <c r="MCA12" s="247"/>
      <c r="MCB12" s="247"/>
      <c r="MCC12" s="247"/>
      <c r="MCD12" s="247"/>
      <c r="MCE12" s="247"/>
      <c r="MCF12" s="247"/>
      <c r="MCG12" s="247"/>
      <c r="MCH12" s="247"/>
      <c r="MCI12" s="247"/>
      <c r="MCJ12" s="247"/>
      <c r="MCK12" s="247"/>
      <c r="MCL12" s="247"/>
      <c r="MCM12" s="247"/>
      <c r="MCN12" s="247"/>
      <c r="MCO12" s="247"/>
      <c r="MCP12" s="247"/>
      <c r="MCQ12" s="247"/>
      <c r="MCR12" s="247"/>
      <c r="MCS12" s="247"/>
      <c r="MCT12" s="247"/>
      <c r="MCU12" s="247"/>
      <c r="MCV12" s="247"/>
      <c r="MCW12" s="247"/>
      <c r="MCX12" s="247"/>
      <c r="MCY12" s="247"/>
      <c r="MCZ12" s="247"/>
      <c r="MDA12" s="247"/>
      <c r="MDB12" s="247"/>
      <c r="MDC12" s="247"/>
      <c r="MDD12" s="247"/>
      <c r="MDE12" s="247"/>
      <c r="MDF12" s="247"/>
      <c r="MDG12" s="247"/>
      <c r="MDH12" s="247"/>
      <c r="MDI12" s="247"/>
      <c r="MDJ12" s="247"/>
      <c r="MDK12" s="247"/>
      <c r="MDL12" s="247"/>
      <c r="MDM12" s="247"/>
      <c r="MDN12" s="247"/>
      <c r="MDO12" s="247"/>
      <c r="MDP12" s="247"/>
      <c r="MDQ12" s="247"/>
      <c r="MDR12" s="247"/>
      <c r="MDS12" s="247"/>
      <c r="MDT12" s="247"/>
      <c r="MDU12" s="247"/>
      <c r="MDV12" s="247"/>
      <c r="MDW12" s="247"/>
      <c r="MDX12" s="247"/>
      <c r="MDY12" s="247"/>
      <c r="MDZ12" s="247"/>
      <c r="MEA12" s="247"/>
      <c r="MEB12" s="247"/>
      <c r="MEC12" s="247"/>
      <c r="MED12" s="247"/>
      <c r="MEE12" s="247"/>
      <c r="MEF12" s="247"/>
      <c r="MEG12" s="247"/>
      <c r="MEH12" s="247"/>
      <c r="MEI12" s="247"/>
      <c r="MEJ12" s="247"/>
      <c r="MEK12" s="247"/>
      <c r="MEL12" s="247"/>
      <c r="MEM12" s="247"/>
      <c r="MEN12" s="247"/>
      <c r="MEO12" s="247"/>
      <c r="MEP12" s="247"/>
      <c r="MEQ12" s="247"/>
      <c r="MER12" s="247"/>
      <c r="MES12" s="247"/>
      <c r="MET12" s="247"/>
      <c r="MEU12" s="247"/>
      <c r="MEV12" s="247"/>
      <c r="MEW12" s="247"/>
      <c r="MEX12" s="247"/>
      <c r="MEY12" s="247"/>
      <c r="MEZ12" s="247"/>
      <c r="MFA12" s="247"/>
      <c r="MFB12" s="247"/>
      <c r="MFC12" s="247"/>
      <c r="MFD12" s="247"/>
      <c r="MFE12" s="247"/>
      <c r="MFF12" s="247"/>
      <c r="MFG12" s="247"/>
      <c r="MFH12" s="247"/>
      <c r="MFI12" s="247"/>
      <c r="MFJ12" s="247"/>
      <c r="MFK12" s="247"/>
      <c r="MFL12" s="247"/>
      <c r="MFM12" s="247"/>
      <c r="MFN12" s="247"/>
      <c r="MFO12" s="247"/>
      <c r="MFP12" s="247"/>
      <c r="MFQ12" s="247"/>
      <c r="MFR12" s="247"/>
      <c r="MFS12" s="247"/>
      <c r="MFT12" s="247"/>
      <c r="MFU12" s="247"/>
      <c r="MFV12" s="247"/>
      <c r="MFW12" s="247"/>
      <c r="MFX12" s="247"/>
      <c r="MFY12" s="247"/>
      <c r="MFZ12" s="247"/>
      <c r="MGA12" s="247"/>
      <c r="MGB12" s="247"/>
      <c r="MGC12" s="247"/>
      <c r="MGD12" s="247"/>
      <c r="MGE12" s="247"/>
      <c r="MGF12" s="247"/>
      <c r="MGG12" s="247"/>
      <c r="MGH12" s="247"/>
      <c r="MGI12" s="247"/>
      <c r="MGJ12" s="247"/>
      <c r="MGK12" s="247"/>
      <c r="MGL12" s="247"/>
      <c r="MGM12" s="247"/>
      <c r="MGN12" s="247"/>
      <c r="MGO12" s="247"/>
      <c r="MGP12" s="247"/>
      <c r="MGQ12" s="247"/>
      <c r="MGR12" s="247"/>
      <c r="MGS12" s="247"/>
      <c r="MGT12" s="247"/>
      <c r="MGU12" s="247"/>
      <c r="MGV12" s="247"/>
      <c r="MGW12" s="247"/>
      <c r="MGX12" s="247"/>
      <c r="MGY12" s="247"/>
      <c r="MGZ12" s="247"/>
      <c r="MHA12" s="247"/>
      <c r="MHB12" s="247"/>
      <c r="MHC12" s="247"/>
      <c r="MHD12" s="247"/>
      <c r="MHE12" s="247"/>
      <c r="MHF12" s="247"/>
      <c r="MHG12" s="247"/>
      <c r="MHH12" s="247"/>
      <c r="MHI12" s="247"/>
      <c r="MHJ12" s="247"/>
      <c r="MHK12" s="247"/>
      <c r="MHL12" s="247"/>
      <c r="MHM12" s="247"/>
      <c r="MHN12" s="247"/>
      <c r="MHO12" s="247"/>
      <c r="MHP12" s="247"/>
      <c r="MHQ12" s="247"/>
      <c r="MHR12" s="247"/>
      <c r="MHS12" s="247"/>
      <c r="MHT12" s="247"/>
      <c r="MHU12" s="247"/>
      <c r="MHV12" s="247"/>
      <c r="MHW12" s="247"/>
      <c r="MHX12" s="247"/>
      <c r="MHY12" s="247"/>
      <c r="MHZ12" s="247"/>
      <c r="MIA12" s="247"/>
      <c r="MIB12" s="247"/>
      <c r="MIC12" s="247"/>
      <c r="MID12" s="247"/>
      <c r="MIE12" s="247"/>
      <c r="MIF12" s="247"/>
      <c r="MIG12" s="247"/>
      <c r="MIH12" s="247"/>
      <c r="MII12" s="247"/>
      <c r="MIJ12" s="247"/>
      <c r="MIK12" s="247"/>
      <c r="MIL12" s="247"/>
      <c r="MIM12" s="247"/>
      <c r="MIN12" s="247"/>
      <c r="MIO12" s="247"/>
      <c r="MIP12" s="247"/>
      <c r="MIQ12" s="247"/>
      <c r="MIR12" s="247"/>
      <c r="MIS12" s="247"/>
      <c r="MIT12" s="247"/>
      <c r="MIU12" s="247"/>
      <c r="MIV12" s="247"/>
      <c r="MIW12" s="247"/>
      <c r="MIX12" s="247"/>
      <c r="MIY12" s="247"/>
      <c r="MIZ12" s="247"/>
      <c r="MJA12" s="247"/>
      <c r="MJB12" s="247"/>
      <c r="MJC12" s="247"/>
      <c r="MJD12" s="247"/>
      <c r="MJE12" s="247"/>
      <c r="MJF12" s="247"/>
      <c r="MJG12" s="247"/>
      <c r="MJH12" s="247"/>
      <c r="MJI12" s="247"/>
      <c r="MJJ12" s="247"/>
      <c r="MJK12" s="247"/>
      <c r="MJL12" s="247"/>
      <c r="MJM12" s="247"/>
      <c r="MJN12" s="247"/>
      <c r="MJO12" s="247"/>
      <c r="MJP12" s="247"/>
      <c r="MJQ12" s="247"/>
      <c r="MJR12" s="247"/>
      <c r="MJS12" s="247"/>
      <c r="MJT12" s="247"/>
      <c r="MJU12" s="247"/>
      <c r="MJV12" s="247"/>
      <c r="MJW12" s="247"/>
      <c r="MJX12" s="247"/>
      <c r="MJY12" s="247"/>
      <c r="MJZ12" s="247"/>
      <c r="MKA12" s="247"/>
      <c r="MKB12" s="247"/>
      <c r="MKC12" s="247"/>
      <c r="MKD12" s="247"/>
      <c r="MKE12" s="247"/>
      <c r="MKF12" s="247"/>
      <c r="MKG12" s="247"/>
      <c r="MKH12" s="247"/>
      <c r="MKI12" s="247"/>
      <c r="MKJ12" s="247"/>
      <c r="MKK12" s="247"/>
      <c r="MKL12" s="247"/>
      <c r="MKM12" s="247"/>
      <c r="MKN12" s="247"/>
      <c r="MKO12" s="247"/>
      <c r="MKP12" s="247"/>
      <c r="MKQ12" s="247"/>
      <c r="MKR12" s="247"/>
      <c r="MKS12" s="247"/>
      <c r="MKT12" s="247"/>
      <c r="MKU12" s="247"/>
      <c r="MKV12" s="247"/>
      <c r="MKW12" s="247"/>
      <c r="MKX12" s="247"/>
      <c r="MKY12" s="247"/>
      <c r="MKZ12" s="247"/>
      <c r="MLA12" s="247"/>
      <c r="MLB12" s="247"/>
      <c r="MLC12" s="247"/>
      <c r="MLD12" s="247"/>
      <c r="MLE12" s="247"/>
      <c r="MLF12" s="247"/>
      <c r="MLG12" s="247"/>
      <c r="MLH12" s="247"/>
      <c r="MLI12" s="247"/>
      <c r="MLJ12" s="247"/>
      <c r="MLK12" s="247"/>
      <c r="MLL12" s="247"/>
      <c r="MLM12" s="247"/>
      <c r="MLN12" s="247"/>
      <c r="MLO12" s="247"/>
      <c r="MLP12" s="247"/>
      <c r="MLQ12" s="247"/>
      <c r="MLR12" s="247"/>
      <c r="MLS12" s="247"/>
      <c r="MLT12" s="247"/>
      <c r="MLU12" s="247"/>
      <c r="MLV12" s="247"/>
      <c r="MLW12" s="247"/>
      <c r="MLX12" s="247"/>
      <c r="MLY12" s="247"/>
      <c r="MLZ12" s="247"/>
      <c r="MMA12" s="247"/>
      <c r="MMB12" s="247"/>
      <c r="MMC12" s="247"/>
      <c r="MMD12" s="247"/>
      <c r="MME12" s="247"/>
      <c r="MMF12" s="247"/>
      <c r="MMG12" s="247"/>
      <c r="MMH12" s="247"/>
      <c r="MMI12" s="247"/>
      <c r="MMJ12" s="247"/>
      <c r="MMK12" s="247"/>
      <c r="MML12" s="247"/>
      <c r="MMM12" s="247"/>
      <c r="MMN12" s="247"/>
      <c r="MMO12" s="247"/>
      <c r="MMP12" s="247"/>
      <c r="MMQ12" s="247"/>
      <c r="MMR12" s="247"/>
      <c r="MMS12" s="247"/>
      <c r="MMT12" s="247"/>
      <c r="MMU12" s="247"/>
      <c r="MMV12" s="247"/>
      <c r="MMW12" s="247"/>
      <c r="MMX12" s="247"/>
      <c r="MMY12" s="247"/>
      <c r="MMZ12" s="247"/>
      <c r="MNA12" s="247"/>
      <c r="MNB12" s="247"/>
      <c r="MNC12" s="247"/>
      <c r="MND12" s="247"/>
      <c r="MNE12" s="247"/>
      <c r="MNF12" s="247"/>
      <c r="MNG12" s="247"/>
      <c r="MNH12" s="247"/>
      <c r="MNI12" s="247"/>
      <c r="MNJ12" s="247"/>
      <c r="MNK12" s="247"/>
      <c r="MNL12" s="247"/>
      <c r="MNM12" s="247"/>
      <c r="MNN12" s="247"/>
      <c r="MNO12" s="247"/>
      <c r="MNP12" s="247"/>
      <c r="MNQ12" s="247"/>
      <c r="MNR12" s="247"/>
      <c r="MNS12" s="247"/>
      <c r="MNT12" s="247"/>
      <c r="MNU12" s="247"/>
      <c r="MNV12" s="247"/>
      <c r="MNW12" s="247"/>
      <c r="MNX12" s="247"/>
      <c r="MNY12" s="247"/>
      <c r="MNZ12" s="247"/>
      <c r="MOA12" s="247"/>
      <c r="MOB12" s="247"/>
      <c r="MOC12" s="247"/>
      <c r="MOD12" s="247"/>
      <c r="MOE12" s="247"/>
      <c r="MOF12" s="247"/>
      <c r="MOG12" s="247"/>
      <c r="MOH12" s="247"/>
      <c r="MOI12" s="247"/>
      <c r="MOJ12" s="247"/>
      <c r="MOK12" s="247"/>
      <c r="MOL12" s="247"/>
      <c r="MOM12" s="247"/>
      <c r="MON12" s="247"/>
      <c r="MOO12" s="247"/>
      <c r="MOP12" s="247"/>
      <c r="MOQ12" s="247"/>
      <c r="MOR12" s="247"/>
      <c r="MOS12" s="247"/>
      <c r="MOT12" s="247"/>
      <c r="MOU12" s="247"/>
      <c r="MOV12" s="247"/>
      <c r="MOW12" s="247"/>
      <c r="MOX12" s="247"/>
      <c r="MOY12" s="247"/>
      <c r="MOZ12" s="247"/>
      <c r="MPA12" s="247"/>
      <c r="MPB12" s="247"/>
      <c r="MPC12" s="247"/>
      <c r="MPD12" s="247"/>
      <c r="MPE12" s="247"/>
      <c r="MPF12" s="247"/>
      <c r="MPG12" s="247"/>
      <c r="MPH12" s="247"/>
      <c r="MPI12" s="247"/>
      <c r="MPJ12" s="247"/>
      <c r="MPK12" s="247"/>
      <c r="MPL12" s="247"/>
      <c r="MPM12" s="247"/>
      <c r="MPN12" s="247"/>
      <c r="MPO12" s="247"/>
      <c r="MPP12" s="247"/>
      <c r="MPQ12" s="247"/>
      <c r="MPR12" s="247"/>
      <c r="MPS12" s="247"/>
      <c r="MPT12" s="247"/>
      <c r="MPU12" s="247"/>
      <c r="MPV12" s="247"/>
      <c r="MPW12" s="247"/>
      <c r="MPX12" s="247"/>
      <c r="MPY12" s="247"/>
      <c r="MPZ12" s="247"/>
      <c r="MQA12" s="247"/>
      <c r="MQB12" s="247"/>
      <c r="MQC12" s="247"/>
      <c r="MQD12" s="247"/>
      <c r="MQE12" s="247"/>
      <c r="MQF12" s="247"/>
      <c r="MQG12" s="247"/>
      <c r="MQH12" s="247"/>
      <c r="MQI12" s="247"/>
      <c r="MQJ12" s="247"/>
      <c r="MQK12" s="247"/>
      <c r="MQL12" s="247"/>
      <c r="MQM12" s="247"/>
      <c r="MQN12" s="247"/>
      <c r="MQO12" s="247"/>
      <c r="MQP12" s="247"/>
      <c r="MQQ12" s="247"/>
      <c r="MQR12" s="247"/>
      <c r="MQS12" s="247"/>
      <c r="MQT12" s="247"/>
      <c r="MQU12" s="247"/>
      <c r="MQV12" s="247"/>
      <c r="MQW12" s="247"/>
      <c r="MQX12" s="247"/>
      <c r="MQY12" s="247"/>
      <c r="MQZ12" s="247"/>
      <c r="MRA12" s="247"/>
      <c r="MRB12" s="247"/>
      <c r="MRC12" s="247"/>
      <c r="MRD12" s="247"/>
      <c r="MRE12" s="247"/>
      <c r="MRF12" s="247"/>
      <c r="MRG12" s="247"/>
      <c r="MRH12" s="247"/>
      <c r="MRI12" s="247"/>
      <c r="MRJ12" s="247"/>
      <c r="MRK12" s="247"/>
      <c r="MRL12" s="247"/>
      <c r="MRM12" s="247"/>
      <c r="MRN12" s="247"/>
      <c r="MRO12" s="247"/>
      <c r="MRP12" s="247"/>
      <c r="MRQ12" s="247"/>
      <c r="MRR12" s="247"/>
      <c r="MRS12" s="247"/>
      <c r="MRT12" s="247"/>
      <c r="MRU12" s="247"/>
      <c r="MRV12" s="247"/>
      <c r="MRW12" s="247"/>
      <c r="MRX12" s="247"/>
      <c r="MRY12" s="247"/>
      <c r="MRZ12" s="247"/>
      <c r="MSA12" s="247"/>
      <c r="MSB12" s="247"/>
      <c r="MSC12" s="247"/>
      <c r="MSD12" s="247"/>
      <c r="MSE12" s="247"/>
      <c r="MSF12" s="247"/>
      <c r="MSG12" s="247"/>
      <c r="MSH12" s="247"/>
      <c r="MSI12" s="247"/>
      <c r="MSJ12" s="247"/>
      <c r="MSK12" s="247"/>
      <c r="MSL12" s="247"/>
      <c r="MSM12" s="247"/>
      <c r="MSN12" s="247"/>
      <c r="MSO12" s="247"/>
      <c r="MSP12" s="247"/>
      <c r="MSQ12" s="247"/>
      <c r="MSR12" s="247"/>
      <c r="MSS12" s="247"/>
      <c r="MST12" s="247"/>
      <c r="MSU12" s="247"/>
      <c r="MSV12" s="247"/>
      <c r="MSW12" s="247"/>
      <c r="MSX12" s="247"/>
      <c r="MSY12" s="247"/>
      <c r="MSZ12" s="247"/>
      <c r="MTA12" s="247"/>
      <c r="MTB12" s="247"/>
      <c r="MTC12" s="247"/>
      <c r="MTD12" s="247"/>
      <c r="MTE12" s="247"/>
      <c r="MTF12" s="247"/>
      <c r="MTG12" s="247"/>
      <c r="MTH12" s="247"/>
      <c r="MTI12" s="247"/>
      <c r="MTJ12" s="247"/>
      <c r="MTK12" s="247"/>
      <c r="MTL12" s="247"/>
      <c r="MTM12" s="247"/>
      <c r="MTN12" s="247"/>
      <c r="MTO12" s="247"/>
      <c r="MTP12" s="247"/>
      <c r="MTQ12" s="247"/>
      <c r="MTR12" s="247"/>
      <c r="MTS12" s="247"/>
      <c r="MTT12" s="247"/>
      <c r="MTU12" s="247"/>
      <c r="MTV12" s="247"/>
      <c r="MTW12" s="247"/>
      <c r="MTX12" s="247"/>
      <c r="MTY12" s="247"/>
      <c r="MTZ12" s="247"/>
      <c r="MUA12" s="247"/>
      <c r="MUB12" s="247"/>
      <c r="MUC12" s="247"/>
      <c r="MUD12" s="247"/>
      <c r="MUE12" s="247"/>
      <c r="MUF12" s="247"/>
      <c r="MUG12" s="247"/>
      <c r="MUH12" s="247"/>
      <c r="MUI12" s="247"/>
      <c r="MUJ12" s="247"/>
      <c r="MUK12" s="247"/>
      <c r="MUL12" s="247"/>
      <c r="MUM12" s="247"/>
      <c r="MUN12" s="247"/>
      <c r="MUO12" s="247"/>
      <c r="MUP12" s="247"/>
      <c r="MUQ12" s="247"/>
      <c r="MUR12" s="247"/>
      <c r="MUS12" s="247"/>
      <c r="MUT12" s="247"/>
      <c r="MUU12" s="247"/>
      <c r="MUV12" s="247"/>
      <c r="MUW12" s="247"/>
      <c r="MUX12" s="247"/>
      <c r="MUY12" s="247"/>
      <c r="MUZ12" s="247"/>
      <c r="MVA12" s="247"/>
      <c r="MVB12" s="247"/>
      <c r="MVC12" s="247"/>
      <c r="MVD12" s="247"/>
      <c r="MVE12" s="247"/>
      <c r="MVF12" s="247"/>
      <c r="MVG12" s="247"/>
      <c r="MVH12" s="247"/>
      <c r="MVI12" s="247"/>
      <c r="MVJ12" s="247"/>
      <c r="MVK12" s="247"/>
      <c r="MVL12" s="247"/>
      <c r="MVM12" s="247"/>
      <c r="MVN12" s="247"/>
      <c r="MVO12" s="247"/>
      <c r="MVP12" s="247"/>
      <c r="MVQ12" s="247"/>
      <c r="MVR12" s="247"/>
      <c r="MVS12" s="247"/>
      <c r="MVT12" s="247"/>
      <c r="MVU12" s="247"/>
      <c r="MVV12" s="247"/>
      <c r="MVW12" s="247"/>
      <c r="MVX12" s="247"/>
      <c r="MVY12" s="247"/>
      <c r="MVZ12" s="247"/>
      <c r="MWA12" s="247"/>
      <c r="MWB12" s="247"/>
      <c r="MWC12" s="247"/>
      <c r="MWD12" s="247"/>
      <c r="MWE12" s="247"/>
      <c r="MWF12" s="247"/>
      <c r="MWG12" s="247"/>
      <c r="MWH12" s="247"/>
      <c r="MWI12" s="247"/>
      <c r="MWJ12" s="247"/>
      <c r="MWK12" s="247"/>
      <c r="MWL12" s="247"/>
      <c r="MWM12" s="247"/>
      <c r="MWN12" s="247"/>
      <c r="MWO12" s="247"/>
      <c r="MWP12" s="247"/>
      <c r="MWQ12" s="247"/>
      <c r="MWR12" s="247"/>
      <c r="MWS12" s="247"/>
      <c r="MWT12" s="247"/>
      <c r="MWU12" s="247"/>
      <c r="MWV12" s="247"/>
      <c r="MWW12" s="247"/>
      <c r="MWX12" s="247"/>
      <c r="MWY12" s="247"/>
      <c r="MWZ12" s="247"/>
      <c r="MXA12" s="247"/>
      <c r="MXB12" s="247"/>
      <c r="MXC12" s="247"/>
      <c r="MXD12" s="247"/>
      <c r="MXE12" s="247"/>
      <c r="MXF12" s="247"/>
      <c r="MXG12" s="247"/>
      <c r="MXH12" s="247"/>
      <c r="MXI12" s="247"/>
      <c r="MXJ12" s="247"/>
      <c r="MXK12" s="247"/>
      <c r="MXL12" s="247"/>
      <c r="MXM12" s="247"/>
      <c r="MXN12" s="247"/>
      <c r="MXO12" s="247"/>
      <c r="MXP12" s="247"/>
      <c r="MXQ12" s="247"/>
      <c r="MXR12" s="247"/>
      <c r="MXS12" s="247"/>
      <c r="MXT12" s="247"/>
      <c r="MXU12" s="247"/>
      <c r="MXV12" s="247"/>
      <c r="MXW12" s="247"/>
      <c r="MXX12" s="247"/>
      <c r="MXY12" s="247"/>
      <c r="MXZ12" s="247"/>
      <c r="MYA12" s="247"/>
      <c r="MYB12" s="247"/>
      <c r="MYC12" s="247"/>
      <c r="MYD12" s="247"/>
      <c r="MYE12" s="247"/>
      <c r="MYF12" s="247"/>
      <c r="MYG12" s="247"/>
      <c r="MYH12" s="247"/>
      <c r="MYI12" s="247"/>
      <c r="MYJ12" s="247"/>
      <c r="MYK12" s="247"/>
      <c r="MYL12" s="247"/>
      <c r="MYM12" s="247"/>
      <c r="MYN12" s="247"/>
      <c r="MYO12" s="247"/>
      <c r="MYP12" s="247"/>
      <c r="MYQ12" s="247"/>
      <c r="MYR12" s="247"/>
      <c r="MYS12" s="247"/>
      <c r="MYT12" s="247"/>
      <c r="MYU12" s="247"/>
      <c r="MYV12" s="247"/>
      <c r="MYW12" s="247"/>
      <c r="MYX12" s="247"/>
      <c r="MYY12" s="247"/>
      <c r="MYZ12" s="247"/>
      <c r="MZA12" s="247"/>
      <c r="MZB12" s="247"/>
      <c r="MZC12" s="247"/>
      <c r="MZD12" s="247"/>
      <c r="MZE12" s="247"/>
      <c r="MZF12" s="247"/>
      <c r="MZG12" s="247"/>
      <c r="MZH12" s="247"/>
      <c r="MZI12" s="247"/>
      <c r="MZJ12" s="247"/>
      <c r="MZK12" s="247"/>
      <c r="MZL12" s="247"/>
      <c r="MZM12" s="247"/>
      <c r="MZN12" s="247"/>
      <c r="MZO12" s="247"/>
      <c r="MZP12" s="247"/>
      <c r="MZQ12" s="247"/>
      <c r="MZR12" s="247"/>
      <c r="MZS12" s="247"/>
      <c r="MZT12" s="247"/>
      <c r="MZU12" s="247"/>
      <c r="MZV12" s="247"/>
      <c r="MZW12" s="247"/>
      <c r="MZX12" s="247"/>
      <c r="MZY12" s="247"/>
      <c r="MZZ12" s="247"/>
      <c r="NAA12" s="247"/>
      <c r="NAB12" s="247"/>
      <c r="NAC12" s="247"/>
      <c r="NAD12" s="247"/>
      <c r="NAE12" s="247"/>
      <c r="NAF12" s="247"/>
      <c r="NAG12" s="247"/>
      <c r="NAH12" s="247"/>
      <c r="NAI12" s="247"/>
      <c r="NAJ12" s="247"/>
      <c r="NAK12" s="247"/>
      <c r="NAL12" s="247"/>
      <c r="NAM12" s="247"/>
      <c r="NAN12" s="247"/>
      <c r="NAO12" s="247"/>
      <c r="NAP12" s="247"/>
      <c r="NAQ12" s="247"/>
      <c r="NAR12" s="247"/>
      <c r="NAS12" s="247"/>
      <c r="NAT12" s="247"/>
      <c r="NAU12" s="247"/>
      <c r="NAV12" s="247"/>
      <c r="NAW12" s="247"/>
      <c r="NAX12" s="247"/>
      <c r="NAY12" s="247"/>
      <c r="NAZ12" s="247"/>
      <c r="NBA12" s="247"/>
      <c r="NBB12" s="247"/>
      <c r="NBC12" s="247"/>
      <c r="NBD12" s="247"/>
      <c r="NBE12" s="247"/>
      <c r="NBF12" s="247"/>
      <c r="NBG12" s="247"/>
      <c r="NBH12" s="247"/>
      <c r="NBI12" s="247"/>
      <c r="NBJ12" s="247"/>
      <c r="NBK12" s="247"/>
      <c r="NBL12" s="247"/>
      <c r="NBM12" s="247"/>
      <c r="NBN12" s="247"/>
      <c r="NBO12" s="247"/>
      <c r="NBP12" s="247"/>
      <c r="NBQ12" s="247"/>
      <c r="NBR12" s="247"/>
      <c r="NBS12" s="247"/>
      <c r="NBT12" s="247"/>
      <c r="NBU12" s="247"/>
      <c r="NBV12" s="247"/>
      <c r="NBW12" s="247"/>
      <c r="NBX12" s="247"/>
      <c r="NBY12" s="247"/>
      <c r="NBZ12" s="247"/>
      <c r="NCA12" s="247"/>
      <c r="NCB12" s="247"/>
      <c r="NCC12" s="247"/>
      <c r="NCD12" s="247"/>
      <c r="NCE12" s="247"/>
      <c r="NCF12" s="247"/>
      <c r="NCG12" s="247"/>
      <c r="NCH12" s="247"/>
      <c r="NCI12" s="247"/>
      <c r="NCJ12" s="247"/>
      <c r="NCK12" s="247"/>
      <c r="NCL12" s="247"/>
      <c r="NCM12" s="247"/>
      <c r="NCN12" s="247"/>
      <c r="NCO12" s="247"/>
      <c r="NCP12" s="247"/>
      <c r="NCQ12" s="247"/>
      <c r="NCR12" s="247"/>
      <c r="NCS12" s="247"/>
      <c r="NCT12" s="247"/>
      <c r="NCU12" s="247"/>
      <c r="NCV12" s="247"/>
      <c r="NCW12" s="247"/>
      <c r="NCX12" s="247"/>
      <c r="NCY12" s="247"/>
      <c r="NCZ12" s="247"/>
      <c r="NDA12" s="247"/>
      <c r="NDB12" s="247"/>
      <c r="NDC12" s="247"/>
      <c r="NDD12" s="247"/>
      <c r="NDE12" s="247"/>
      <c r="NDF12" s="247"/>
      <c r="NDG12" s="247"/>
      <c r="NDH12" s="247"/>
      <c r="NDI12" s="247"/>
      <c r="NDJ12" s="247"/>
      <c r="NDK12" s="247"/>
      <c r="NDL12" s="247"/>
      <c r="NDM12" s="247"/>
      <c r="NDN12" s="247"/>
      <c r="NDO12" s="247"/>
      <c r="NDP12" s="247"/>
      <c r="NDQ12" s="247"/>
      <c r="NDR12" s="247"/>
      <c r="NDS12" s="247"/>
      <c r="NDT12" s="247"/>
      <c r="NDU12" s="247"/>
      <c r="NDV12" s="247"/>
      <c r="NDW12" s="247"/>
      <c r="NDX12" s="247"/>
      <c r="NDY12" s="247"/>
      <c r="NDZ12" s="247"/>
      <c r="NEA12" s="247"/>
      <c r="NEB12" s="247"/>
      <c r="NEC12" s="247"/>
      <c r="NED12" s="247"/>
      <c r="NEE12" s="247"/>
      <c r="NEF12" s="247"/>
      <c r="NEG12" s="247"/>
      <c r="NEH12" s="247"/>
      <c r="NEI12" s="247"/>
      <c r="NEJ12" s="247"/>
      <c r="NEK12" s="247"/>
      <c r="NEL12" s="247"/>
      <c r="NEM12" s="247"/>
      <c r="NEN12" s="247"/>
      <c r="NEO12" s="247"/>
      <c r="NEP12" s="247"/>
      <c r="NEQ12" s="247"/>
      <c r="NER12" s="247"/>
      <c r="NES12" s="247"/>
      <c r="NET12" s="247"/>
      <c r="NEU12" s="247"/>
      <c r="NEV12" s="247"/>
      <c r="NEW12" s="247"/>
      <c r="NEX12" s="247"/>
      <c r="NEY12" s="247"/>
      <c r="NEZ12" s="247"/>
      <c r="NFA12" s="247"/>
      <c r="NFB12" s="247"/>
      <c r="NFC12" s="247"/>
      <c r="NFD12" s="247"/>
      <c r="NFE12" s="247"/>
      <c r="NFF12" s="247"/>
      <c r="NFG12" s="247"/>
      <c r="NFH12" s="247"/>
      <c r="NFI12" s="247"/>
      <c r="NFJ12" s="247"/>
      <c r="NFK12" s="247"/>
      <c r="NFL12" s="247"/>
      <c r="NFM12" s="247"/>
      <c r="NFN12" s="247"/>
      <c r="NFO12" s="247"/>
      <c r="NFP12" s="247"/>
      <c r="NFQ12" s="247"/>
      <c r="NFR12" s="247"/>
      <c r="NFS12" s="247"/>
      <c r="NFT12" s="247"/>
      <c r="NFU12" s="247"/>
      <c r="NFV12" s="247"/>
      <c r="NFW12" s="247"/>
      <c r="NFX12" s="247"/>
      <c r="NFY12" s="247"/>
      <c r="NFZ12" s="247"/>
      <c r="NGA12" s="247"/>
      <c r="NGB12" s="247"/>
      <c r="NGC12" s="247"/>
      <c r="NGD12" s="247"/>
      <c r="NGE12" s="247"/>
      <c r="NGF12" s="247"/>
      <c r="NGG12" s="247"/>
      <c r="NGH12" s="247"/>
      <c r="NGI12" s="247"/>
      <c r="NGJ12" s="247"/>
      <c r="NGK12" s="247"/>
      <c r="NGL12" s="247"/>
      <c r="NGM12" s="247"/>
      <c r="NGN12" s="247"/>
      <c r="NGO12" s="247"/>
      <c r="NGP12" s="247"/>
      <c r="NGQ12" s="247"/>
      <c r="NGR12" s="247"/>
      <c r="NGS12" s="247"/>
      <c r="NGT12" s="247"/>
      <c r="NGU12" s="247"/>
      <c r="NGV12" s="247"/>
      <c r="NGW12" s="247"/>
      <c r="NGX12" s="247"/>
      <c r="NGY12" s="247"/>
      <c r="NGZ12" s="247"/>
      <c r="NHA12" s="247"/>
      <c r="NHB12" s="247"/>
      <c r="NHC12" s="247"/>
      <c r="NHD12" s="247"/>
      <c r="NHE12" s="247"/>
      <c r="NHF12" s="247"/>
      <c r="NHG12" s="247"/>
      <c r="NHH12" s="247"/>
      <c r="NHI12" s="247"/>
      <c r="NHJ12" s="247"/>
      <c r="NHK12" s="247"/>
      <c r="NHL12" s="247"/>
      <c r="NHM12" s="247"/>
      <c r="NHN12" s="247"/>
      <c r="NHO12" s="247"/>
      <c r="NHP12" s="247"/>
      <c r="NHQ12" s="247"/>
      <c r="NHR12" s="247"/>
      <c r="NHS12" s="247"/>
      <c r="NHT12" s="247"/>
      <c r="NHU12" s="247"/>
      <c r="NHV12" s="247"/>
      <c r="NHW12" s="247"/>
      <c r="NHX12" s="247"/>
      <c r="NHY12" s="247"/>
      <c r="NHZ12" s="247"/>
      <c r="NIA12" s="247"/>
      <c r="NIB12" s="247"/>
      <c r="NIC12" s="247"/>
      <c r="NID12" s="247"/>
      <c r="NIE12" s="247"/>
      <c r="NIF12" s="247"/>
      <c r="NIG12" s="247"/>
      <c r="NIH12" s="247"/>
      <c r="NII12" s="247"/>
      <c r="NIJ12" s="247"/>
      <c r="NIK12" s="247"/>
      <c r="NIL12" s="247"/>
      <c r="NIM12" s="247"/>
      <c r="NIN12" s="247"/>
      <c r="NIO12" s="247"/>
      <c r="NIP12" s="247"/>
      <c r="NIQ12" s="247"/>
      <c r="NIR12" s="247"/>
      <c r="NIS12" s="247"/>
      <c r="NIT12" s="247"/>
      <c r="NIU12" s="247"/>
      <c r="NIV12" s="247"/>
      <c r="NIW12" s="247"/>
      <c r="NIX12" s="247"/>
      <c r="NIY12" s="247"/>
      <c r="NIZ12" s="247"/>
      <c r="NJA12" s="247"/>
      <c r="NJB12" s="247"/>
      <c r="NJC12" s="247"/>
      <c r="NJD12" s="247"/>
      <c r="NJE12" s="247"/>
      <c r="NJF12" s="247"/>
      <c r="NJG12" s="247"/>
      <c r="NJH12" s="247"/>
      <c r="NJI12" s="247"/>
      <c r="NJJ12" s="247"/>
      <c r="NJK12" s="247"/>
      <c r="NJL12" s="247"/>
      <c r="NJM12" s="247"/>
      <c r="NJN12" s="247"/>
      <c r="NJO12" s="247"/>
      <c r="NJP12" s="247"/>
      <c r="NJQ12" s="247"/>
      <c r="NJR12" s="247"/>
      <c r="NJS12" s="247"/>
      <c r="NJT12" s="247"/>
      <c r="NJU12" s="247"/>
      <c r="NJV12" s="247"/>
      <c r="NJW12" s="247"/>
      <c r="NJX12" s="247"/>
      <c r="NJY12" s="247"/>
      <c r="NJZ12" s="247"/>
      <c r="NKA12" s="247"/>
      <c r="NKB12" s="247"/>
      <c r="NKC12" s="247"/>
      <c r="NKD12" s="247"/>
      <c r="NKE12" s="247"/>
      <c r="NKF12" s="247"/>
      <c r="NKG12" s="247"/>
      <c r="NKH12" s="247"/>
      <c r="NKI12" s="247"/>
      <c r="NKJ12" s="247"/>
      <c r="NKK12" s="247"/>
      <c r="NKL12" s="247"/>
      <c r="NKM12" s="247"/>
      <c r="NKN12" s="247"/>
      <c r="NKO12" s="247"/>
      <c r="NKP12" s="247"/>
      <c r="NKQ12" s="247"/>
      <c r="NKR12" s="247"/>
      <c r="NKS12" s="247"/>
      <c r="NKT12" s="247"/>
      <c r="NKU12" s="247"/>
      <c r="NKV12" s="247"/>
      <c r="NKW12" s="247"/>
      <c r="NKX12" s="247"/>
      <c r="NKY12" s="247"/>
      <c r="NKZ12" s="247"/>
      <c r="NLA12" s="247"/>
      <c r="NLB12" s="247"/>
      <c r="NLC12" s="247"/>
      <c r="NLD12" s="247"/>
      <c r="NLE12" s="247"/>
      <c r="NLF12" s="247"/>
      <c r="NLG12" s="247"/>
      <c r="NLH12" s="247"/>
      <c r="NLI12" s="247"/>
      <c r="NLJ12" s="247"/>
      <c r="NLK12" s="247"/>
      <c r="NLL12" s="247"/>
      <c r="NLM12" s="247"/>
      <c r="NLN12" s="247"/>
      <c r="NLO12" s="247"/>
      <c r="NLP12" s="247"/>
      <c r="NLQ12" s="247"/>
      <c r="NLR12" s="247"/>
      <c r="NLS12" s="247"/>
      <c r="NLT12" s="247"/>
      <c r="NLU12" s="247"/>
      <c r="NLV12" s="247"/>
      <c r="NLW12" s="247"/>
      <c r="NLX12" s="247"/>
      <c r="NLY12" s="247"/>
      <c r="NLZ12" s="247"/>
      <c r="NMA12" s="247"/>
      <c r="NMB12" s="247"/>
      <c r="NMC12" s="247"/>
      <c r="NMD12" s="247"/>
      <c r="NME12" s="247"/>
      <c r="NMF12" s="247"/>
      <c r="NMG12" s="247"/>
      <c r="NMH12" s="247"/>
      <c r="NMI12" s="247"/>
      <c r="NMJ12" s="247"/>
      <c r="NMK12" s="247"/>
      <c r="NML12" s="247"/>
      <c r="NMM12" s="247"/>
      <c r="NMN12" s="247"/>
      <c r="NMO12" s="247"/>
      <c r="NMP12" s="247"/>
      <c r="NMQ12" s="247"/>
      <c r="NMR12" s="247"/>
      <c r="NMS12" s="247"/>
      <c r="NMT12" s="247"/>
      <c r="NMU12" s="247"/>
      <c r="NMV12" s="247"/>
      <c r="NMW12" s="247"/>
      <c r="NMX12" s="247"/>
      <c r="NMY12" s="247"/>
      <c r="NMZ12" s="247"/>
      <c r="NNA12" s="247"/>
      <c r="NNB12" s="247"/>
      <c r="NNC12" s="247"/>
      <c r="NND12" s="247"/>
      <c r="NNE12" s="247"/>
      <c r="NNF12" s="247"/>
      <c r="NNG12" s="247"/>
      <c r="NNH12" s="247"/>
      <c r="NNI12" s="247"/>
      <c r="NNJ12" s="247"/>
      <c r="NNK12" s="247"/>
      <c r="NNL12" s="247"/>
      <c r="NNM12" s="247"/>
      <c r="NNN12" s="247"/>
      <c r="NNO12" s="247"/>
      <c r="NNP12" s="247"/>
      <c r="NNQ12" s="247"/>
      <c r="NNR12" s="247"/>
      <c r="NNS12" s="247"/>
      <c r="NNT12" s="247"/>
      <c r="NNU12" s="247"/>
      <c r="NNV12" s="247"/>
      <c r="NNW12" s="247"/>
      <c r="NNX12" s="247"/>
      <c r="NNY12" s="247"/>
      <c r="NNZ12" s="247"/>
      <c r="NOA12" s="247"/>
      <c r="NOB12" s="247"/>
      <c r="NOC12" s="247"/>
      <c r="NOD12" s="247"/>
      <c r="NOE12" s="247"/>
      <c r="NOF12" s="247"/>
      <c r="NOG12" s="247"/>
      <c r="NOH12" s="247"/>
      <c r="NOI12" s="247"/>
      <c r="NOJ12" s="247"/>
      <c r="NOK12" s="247"/>
      <c r="NOL12" s="247"/>
      <c r="NOM12" s="247"/>
      <c r="NON12" s="247"/>
      <c r="NOO12" s="247"/>
      <c r="NOP12" s="247"/>
      <c r="NOQ12" s="247"/>
      <c r="NOR12" s="247"/>
      <c r="NOS12" s="247"/>
      <c r="NOT12" s="247"/>
      <c r="NOU12" s="247"/>
      <c r="NOV12" s="247"/>
      <c r="NOW12" s="247"/>
      <c r="NOX12" s="247"/>
      <c r="NOY12" s="247"/>
      <c r="NOZ12" s="247"/>
      <c r="NPA12" s="247"/>
      <c r="NPB12" s="247"/>
      <c r="NPC12" s="247"/>
      <c r="NPD12" s="247"/>
      <c r="NPE12" s="247"/>
      <c r="NPF12" s="247"/>
      <c r="NPG12" s="247"/>
      <c r="NPH12" s="247"/>
      <c r="NPI12" s="247"/>
      <c r="NPJ12" s="247"/>
      <c r="NPK12" s="247"/>
      <c r="NPL12" s="247"/>
      <c r="NPM12" s="247"/>
      <c r="NPN12" s="247"/>
      <c r="NPO12" s="247"/>
      <c r="NPP12" s="247"/>
      <c r="NPQ12" s="247"/>
      <c r="NPR12" s="247"/>
      <c r="NPS12" s="247"/>
      <c r="NPT12" s="247"/>
      <c r="NPU12" s="247"/>
      <c r="NPV12" s="247"/>
      <c r="NPW12" s="247"/>
      <c r="NPX12" s="247"/>
      <c r="NPY12" s="247"/>
      <c r="NPZ12" s="247"/>
      <c r="NQA12" s="247"/>
      <c r="NQB12" s="247"/>
      <c r="NQC12" s="247"/>
      <c r="NQD12" s="247"/>
      <c r="NQE12" s="247"/>
      <c r="NQF12" s="247"/>
      <c r="NQG12" s="247"/>
      <c r="NQH12" s="247"/>
      <c r="NQI12" s="247"/>
      <c r="NQJ12" s="247"/>
      <c r="NQK12" s="247"/>
      <c r="NQL12" s="247"/>
      <c r="NQM12" s="247"/>
      <c r="NQN12" s="247"/>
      <c r="NQO12" s="247"/>
      <c r="NQP12" s="247"/>
      <c r="NQQ12" s="247"/>
      <c r="NQR12" s="247"/>
      <c r="NQS12" s="247"/>
      <c r="NQT12" s="247"/>
      <c r="NQU12" s="247"/>
      <c r="NQV12" s="247"/>
      <c r="NQW12" s="247"/>
      <c r="NQX12" s="247"/>
      <c r="NQY12" s="247"/>
      <c r="NQZ12" s="247"/>
      <c r="NRA12" s="247"/>
      <c r="NRB12" s="247"/>
      <c r="NRC12" s="247"/>
      <c r="NRD12" s="247"/>
      <c r="NRE12" s="247"/>
      <c r="NRF12" s="247"/>
      <c r="NRG12" s="247"/>
      <c r="NRH12" s="247"/>
      <c r="NRI12" s="247"/>
      <c r="NRJ12" s="247"/>
      <c r="NRK12" s="247"/>
      <c r="NRL12" s="247"/>
      <c r="NRM12" s="247"/>
      <c r="NRN12" s="247"/>
      <c r="NRO12" s="247"/>
      <c r="NRP12" s="247"/>
      <c r="NRQ12" s="247"/>
      <c r="NRR12" s="247"/>
      <c r="NRS12" s="247"/>
      <c r="NRT12" s="247"/>
      <c r="NRU12" s="247"/>
      <c r="NRV12" s="247"/>
      <c r="NRW12" s="247"/>
      <c r="NRX12" s="247"/>
      <c r="NRY12" s="247"/>
      <c r="NRZ12" s="247"/>
      <c r="NSA12" s="247"/>
      <c r="NSB12" s="247"/>
      <c r="NSC12" s="247"/>
      <c r="NSD12" s="247"/>
      <c r="NSE12" s="247"/>
      <c r="NSF12" s="247"/>
      <c r="NSG12" s="247"/>
      <c r="NSH12" s="247"/>
      <c r="NSI12" s="247"/>
      <c r="NSJ12" s="247"/>
      <c r="NSK12" s="247"/>
      <c r="NSL12" s="247"/>
      <c r="NSM12" s="247"/>
      <c r="NSN12" s="247"/>
      <c r="NSO12" s="247"/>
      <c r="NSP12" s="247"/>
      <c r="NSQ12" s="247"/>
      <c r="NSR12" s="247"/>
      <c r="NSS12" s="247"/>
      <c r="NST12" s="247"/>
      <c r="NSU12" s="247"/>
      <c r="NSV12" s="247"/>
      <c r="NSW12" s="247"/>
      <c r="NSX12" s="247"/>
      <c r="NSY12" s="247"/>
      <c r="NSZ12" s="247"/>
      <c r="NTA12" s="247"/>
      <c r="NTB12" s="247"/>
      <c r="NTC12" s="247"/>
      <c r="NTD12" s="247"/>
      <c r="NTE12" s="247"/>
      <c r="NTF12" s="247"/>
      <c r="NTG12" s="247"/>
      <c r="NTH12" s="247"/>
      <c r="NTI12" s="247"/>
      <c r="NTJ12" s="247"/>
      <c r="NTK12" s="247"/>
      <c r="NTL12" s="247"/>
      <c r="NTM12" s="247"/>
      <c r="NTN12" s="247"/>
      <c r="NTO12" s="247"/>
      <c r="NTP12" s="247"/>
      <c r="NTQ12" s="247"/>
      <c r="NTR12" s="247"/>
      <c r="NTS12" s="247"/>
      <c r="NTT12" s="247"/>
      <c r="NTU12" s="247"/>
      <c r="NTV12" s="247"/>
      <c r="NTW12" s="247"/>
      <c r="NTX12" s="247"/>
      <c r="NTY12" s="247"/>
      <c r="NTZ12" s="247"/>
      <c r="NUA12" s="247"/>
      <c r="NUB12" s="247"/>
      <c r="NUC12" s="247"/>
      <c r="NUD12" s="247"/>
      <c r="NUE12" s="247"/>
      <c r="NUF12" s="247"/>
      <c r="NUG12" s="247"/>
      <c r="NUH12" s="247"/>
      <c r="NUI12" s="247"/>
      <c r="NUJ12" s="247"/>
      <c r="NUK12" s="247"/>
      <c r="NUL12" s="247"/>
      <c r="NUM12" s="247"/>
      <c r="NUN12" s="247"/>
      <c r="NUO12" s="247"/>
      <c r="NUP12" s="247"/>
      <c r="NUQ12" s="247"/>
      <c r="NUR12" s="247"/>
      <c r="NUS12" s="247"/>
      <c r="NUT12" s="247"/>
      <c r="NUU12" s="247"/>
      <c r="NUV12" s="247"/>
      <c r="NUW12" s="247"/>
      <c r="NUX12" s="247"/>
      <c r="NUY12" s="247"/>
      <c r="NUZ12" s="247"/>
      <c r="NVA12" s="247"/>
      <c r="NVB12" s="247"/>
      <c r="NVC12" s="247"/>
      <c r="NVD12" s="247"/>
      <c r="NVE12" s="247"/>
      <c r="NVF12" s="247"/>
      <c r="NVG12" s="247"/>
      <c r="NVH12" s="247"/>
      <c r="NVI12" s="247"/>
      <c r="NVJ12" s="247"/>
      <c r="NVK12" s="247"/>
      <c r="NVL12" s="247"/>
      <c r="NVM12" s="247"/>
      <c r="NVN12" s="247"/>
      <c r="NVO12" s="247"/>
      <c r="NVP12" s="247"/>
      <c r="NVQ12" s="247"/>
      <c r="NVR12" s="247"/>
      <c r="NVS12" s="247"/>
      <c r="NVT12" s="247"/>
      <c r="NVU12" s="247"/>
      <c r="NVV12" s="247"/>
      <c r="NVW12" s="247"/>
      <c r="NVX12" s="247"/>
      <c r="NVY12" s="247"/>
      <c r="NVZ12" s="247"/>
      <c r="NWA12" s="247"/>
      <c r="NWB12" s="247"/>
      <c r="NWC12" s="247"/>
      <c r="NWD12" s="247"/>
      <c r="NWE12" s="247"/>
      <c r="NWF12" s="247"/>
      <c r="NWG12" s="247"/>
      <c r="NWH12" s="247"/>
      <c r="NWI12" s="247"/>
      <c r="NWJ12" s="247"/>
      <c r="NWK12" s="247"/>
      <c r="NWL12" s="247"/>
      <c r="NWM12" s="247"/>
      <c r="NWN12" s="247"/>
      <c r="NWO12" s="247"/>
      <c r="NWP12" s="247"/>
      <c r="NWQ12" s="247"/>
      <c r="NWR12" s="247"/>
      <c r="NWS12" s="247"/>
      <c r="NWT12" s="247"/>
      <c r="NWU12" s="247"/>
      <c r="NWV12" s="247"/>
      <c r="NWW12" s="247"/>
      <c r="NWX12" s="247"/>
      <c r="NWY12" s="247"/>
      <c r="NWZ12" s="247"/>
      <c r="NXA12" s="247"/>
      <c r="NXB12" s="247"/>
      <c r="NXC12" s="247"/>
      <c r="NXD12" s="247"/>
      <c r="NXE12" s="247"/>
      <c r="NXF12" s="247"/>
      <c r="NXG12" s="247"/>
      <c r="NXH12" s="247"/>
      <c r="NXI12" s="247"/>
      <c r="NXJ12" s="247"/>
      <c r="NXK12" s="247"/>
      <c r="NXL12" s="247"/>
      <c r="NXM12" s="247"/>
      <c r="NXN12" s="247"/>
      <c r="NXO12" s="247"/>
      <c r="NXP12" s="247"/>
      <c r="NXQ12" s="247"/>
      <c r="NXR12" s="247"/>
      <c r="NXS12" s="247"/>
      <c r="NXT12" s="247"/>
      <c r="NXU12" s="247"/>
      <c r="NXV12" s="247"/>
      <c r="NXW12" s="247"/>
      <c r="NXX12" s="247"/>
      <c r="NXY12" s="247"/>
      <c r="NXZ12" s="247"/>
      <c r="NYA12" s="247"/>
      <c r="NYB12" s="247"/>
      <c r="NYC12" s="247"/>
      <c r="NYD12" s="247"/>
      <c r="NYE12" s="247"/>
      <c r="NYF12" s="247"/>
      <c r="NYG12" s="247"/>
      <c r="NYH12" s="247"/>
      <c r="NYI12" s="247"/>
      <c r="NYJ12" s="247"/>
      <c r="NYK12" s="247"/>
      <c r="NYL12" s="247"/>
      <c r="NYM12" s="247"/>
      <c r="NYN12" s="247"/>
      <c r="NYO12" s="247"/>
      <c r="NYP12" s="247"/>
      <c r="NYQ12" s="247"/>
      <c r="NYR12" s="247"/>
      <c r="NYS12" s="247"/>
      <c r="NYT12" s="247"/>
      <c r="NYU12" s="247"/>
      <c r="NYV12" s="247"/>
      <c r="NYW12" s="247"/>
      <c r="NYX12" s="247"/>
      <c r="NYY12" s="247"/>
      <c r="NYZ12" s="247"/>
      <c r="NZA12" s="247"/>
      <c r="NZB12" s="247"/>
      <c r="NZC12" s="247"/>
      <c r="NZD12" s="247"/>
      <c r="NZE12" s="247"/>
      <c r="NZF12" s="247"/>
      <c r="NZG12" s="247"/>
      <c r="NZH12" s="247"/>
      <c r="NZI12" s="247"/>
      <c r="NZJ12" s="247"/>
      <c r="NZK12" s="247"/>
      <c r="NZL12" s="247"/>
      <c r="NZM12" s="247"/>
      <c r="NZN12" s="247"/>
      <c r="NZO12" s="247"/>
      <c r="NZP12" s="247"/>
      <c r="NZQ12" s="247"/>
      <c r="NZR12" s="247"/>
      <c r="NZS12" s="247"/>
      <c r="NZT12" s="247"/>
      <c r="NZU12" s="247"/>
      <c r="NZV12" s="247"/>
      <c r="NZW12" s="247"/>
      <c r="NZX12" s="247"/>
      <c r="NZY12" s="247"/>
      <c r="NZZ12" s="247"/>
      <c r="OAA12" s="247"/>
      <c r="OAB12" s="247"/>
      <c r="OAC12" s="247"/>
      <c r="OAD12" s="247"/>
      <c r="OAE12" s="247"/>
      <c r="OAF12" s="247"/>
      <c r="OAG12" s="247"/>
      <c r="OAH12" s="247"/>
      <c r="OAI12" s="247"/>
      <c r="OAJ12" s="247"/>
      <c r="OAK12" s="247"/>
      <c r="OAL12" s="247"/>
      <c r="OAM12" s="247"/>
      <c r="OAN12" s="247"/>
      <c r="OAO12" s="247"/>
      <c r="OAP12" s="247"/>
      <c r="OAQ12" s="247"/>
      <c r="OAR12" s="247"/>
      <c r="OAS12" s="247"/>
      <c r="OAT12" s="247"/>
      <c r="OAU12" s="247"/>
      <c r="OAV12" s="247"/>
      <c r="OAW12" s="247"/>
      <c r="OAX12" s="247"/>
      <c r="OAY12" s="247"/>
      <c r="OAZ12" s="247"/>
      <c r="OBA12" s="247"/>
      <c r="OBB12" s="247"/>
      <c r="OBC12" s="247"/>
      <c r="OBD12" s="247"/>
      <c r="OBE12" s="247"/>
      <c r="OBF12" s="247"/>
      <c r="OBG12" s="247"/>
      <c r="OBH12" s="247"/>
      <c r="OBI12" s="247"/>
      <c r="OBJ12" s="247"/>
      <c r="OBK12" s="247"/>
      <c r="OBL12" s="247"/>
      <c r="OBM12" s="247"/>
      <c r="OBN12" s="247"/>
      <c r="OBO12" s="247"/>
      <c r="OBP12" s="247"/>
      <c r="OBQ12" s="247"/>
      <c r="OBR12" s="247"/>
      <c r="OBS12" s="247"/>
      <c r="OBT12" s="247"/>
      <c r="OBU12" s="247"/>
      <c r="OBV12" s="247"/>
      <c r="OBW12" s="247"/>
      <c r="OBX12" s="247"/>
      <c r="OBY12" s="247"/>
      <c r="OBZ12" s="247"/>
      <c r="OCA12" s="247"/>
      <c r="OCB12" s="247"/>
      <c r="OCC12" s="247"/>
      <c r="OCD12" s="247"/>
      <c r="OCE12" s="247"/>
      <c r="OCF12" s="247"/>
      <c r="OCG12" s="247"/>
      <c r="OCH12" s="247"/>
      <c r="OCI12" s="247"/>
      <c r="OCJ12" s="247"/>
      <c r="OCK12" s="247"/>
      <c r="OCL12" s="247"/>
      <c r="OCM12" s="247"/>
      <c r="OCN12" s="247"/>
      <c r="OCO12" s="247"/>
      <c r="OCP12" s="247"/>
      <c r="OCQ12" s="247"/>
      <c r="OCR12" s="247"/>
      <c r="OCS12" s="247"/>
      <c r="OCT12" s="247"/>
      <c r="OCU12" s="247"/>
      <c r="OCV12" s="247"/>
      <c r="OCW12" s="247"/>
      <c r="OCX12" s="247"/>
      <c r="OCY12" s="247"/>
      <c r="OCZ12" s="247"/>
      <c r="ODA12" s="247"/>
      <c r="ODB12" s="247"/>
      <c r="ODC12" s="247"/>
      <c r="ODD12" s="247"/>
      <c r="ODE12" s="247"/>
      <c r="ODF12" s="247"/>
      <c r="ODG12" s="247"/>
      <c r="ODH12" s="247"/>
      <c r="ODI12" s="247"/>
      <c r="ODJ12" s="247"/>
      <c r="ODK12" s="247"/>
      <c r="ODL12" s="247"/>
      <c r="ODM12" s="247"/>
      <c r="ODN12" s="247"/>
      <c r="ODO12" s="247"/>
      <c r="ODP12" s="247"/>
      <c r="ODQ12" s="247"/>
      <c r="ODR12" s="247"/>
      <c r="ODS12" s="247"/>
      <c r="ODT12" s="247"/>
      <c r="ODU12" s="247"/>
      <c r="ODV12" s="247"/>
      <c r="ODW12" s="247"/>
      <c r="ODX12" s="247"/>
      <c r="ODY12" s="247"/>
      <c r="ODZ12" s="247"/>
      <c r="OEA12" s="247"/>
      <c r="OEB12" s="247"/>
      <c r="OEC12" s="247"/>
      <c r="OED12" s="247"/>
      <c r="OEE12" s="247"/>
      <c r="OEF12" s="247"/>
      <c r="OEG12" s="247"/>
      <c r="OEH12" s="247"/>
      <c r="OEI12" s="247"/>
      <c r="OEJ12" s="247"/>
      <c r="OEK12" s="247"/>
      <c r="OEL12" s="247"/>
      <c r="OEM12" s="247"/>
      <c r="OEN12" s="247"/>
      <c r="OEO12" s="247"/>
      <c r="OEP12" s="247"/>
      <c r="OEQ12" s="247"/>
      <c r="OER12" s="247"/>
      <c r="OES12" s="247"/>
      <c r="OET12" s="247"/>
      <c r="OEU12" s="247"/>
      <c r="OEV12" s="247"/>
      <c r="OEW12" s="247"/>
      <c r="OEX12" s="247"/>
      <c r="OEY12" s="247"/>
      <c r="OEZ12" s="247"/>
      <c r="OFA12" s="247"/>
      <c r="OFB12" s="247"/>
      <c r="OFC12" s="247"/>
      <c r="OFD12" s="247"/>
      <c r="OFE12" s="247"/>
      <c r="OFF12" s="247"/>
      <c r="OFG12" s="247"/>
      <c r="OFH12" s="247"/>
      <c r="OFI12" s="247"/>
      <c r="OFJ12" s="247"/>
      <c r="OFK12" s="247"/>
      <c r="OFL12" s="247"/>
      <c r="OFM12" s="247"/>
      <c r="OFN12" s="247"/>
      <c r="OFO12" s="247"/>
      <c r="OFP12" s="247"/>
      <c r="OFQ12" s="247"/>
      <c r="OFR12" s="247"/>
      <c r="OFS12" s="247"/>
      <c r="OFT12" s="247"/>
      <c r="OFU12" s="247"/>
      <c r="OFV12" s="247"/>
      <c r="OFW12" s="247"/>
      <c r="OFX12" s="247"/>
      <c r="OFY12" s="247"/>
      <c r="OFZ12" s="247"/>
      <c r="OGA12" s="247"/>
      <c r="OGB12" s="247"/>
      <c r="OGC12" s="247"/>
      <c r="OGD12" s="247"/>
      <c r="OGE12" s="247"/>
      <c r="OGF12" s="247"/>
      <c r="OGG12" s="247"/>
      <c r="OGH12" s="247"/>
      <c r="OGI12" s="247"/>
      <c r="OGJ12" s="247"/>
      <c r="OGK12" s="247"/>
      <c r="OGL12" s="247"/>
      <c r="OGM12" s="247"/>
      <c r="OGN12" s="247"/>
      <c r="OGO12" s="247"/>
      <c r="OGP12" s="247"/>
      <c r="OGQ12" s="247"/>
      <c r="OGR12" s="247"/>
      <c r="OGS12" s="247"/>
      <c r="OGT12" s="247"/>
      <c r="OGU12" s="247"/>
      <c r="OGV12" s="247"/>
      <c r="OGW12" s="247"/>
      <c r="OGX12" s="247"/>
      <c r="OGY12" s="247"/>
      <c r="OGZ12" s="247"/>
      <c r="OHA12" s="247"/>
      <c r="OHB12" s="247"/>
      <c r="OHC12" s="247"/>
      <c r="OHD12" s="247"/>
      <c r="OHE12" s="247"/>
      <c r="OHF12" s="247"/>
      <c r="OHG12" s="247"/>
      <c r="OHH12" s="247"/>
      <c r="OHI12" s="247"/>
      <c r="OHJ12" s="247"/>
      <c r="OHK12" s="247"/>
      <c r="OHL12" s="247"/>
      <c r="OHM12" s="247"/>
      <c r="OHN12" s="247"/>
      <c r="OHO12" s="247"/>
      <c r="OHP12" s="247"/>
      <c r="OHQ12" s="247"/>
      <c r="OHR12" s="247"/>
      <c r="OHS12" s="247"/>
      <c r="OHT12" s="247"/>
      <c r="OHU12" s="247"/>
      <c r="OHV12" s="247"/>
      <c r="OHW12" s="247"/>
      <c r="OHX12" s="247"/>
      <c r="OHY12" s="247"/>
      <c r="OHZ12" s="247"/>
      <c r="OIA12" s="247"/>
      <c r="OIB12" s="247"/>
      <c r="OIC12" s="247"/>
      <c r="OID12" s="247"/>
      <c r="OIE12" s="247"/>
      <c r="OIF12" s="247"/>
      <c r="OIG12" s="247"/>
      <c r="OIH12" s="247"/>
      <c r="OII12" s="247"/>
      <c r="OIJ12" s="247"/>
      <c r="OIK12" s="247"/>
      <c r="OIL12" s="247"/>
      <c r="OIM12" s="247"/>
      <c r="OIN12" s="247"/>
      <c r="OIO12" s="247"/>
      <c r="OIP12" s="247"/>
      <c r="OIQ12" s="247"/>
      <c r="OIR12" s="247"/>
      <c r="OIS12" s="247"/>
      <c r="OIT12" s="247"/>
      <c r="OIU12" s="247"/>
      <c r="OIV12" s="247"/>
      <c r="OIW12" s="247"/>
      <c r="OIX12" s="247"/>
      <c r="OIY12" s="247"/>
      <c r="OIZ12" s="247"/>
      <c r="OJA12" s="247"/>
      <c r="OJB12" s="247"/>
      <c r="OJC12" s="247"/>
      <c r="OJD12" s="247"/>
      <c r="OJE12" s="247"/>
      <c r="OJF12" s="247"/>
      <c r="OJG12" s="247"/>
      <c r="OJH12" s="247"/>
      <c r="OJI12" s="247"/>
      <c r="OJJ12" s="247"/>
      <c r="OJK12" s="247"/>
      <c r="OJL12" s="247"/>
      <c r="OJM12" s="247"/>
      <c r="OJN12" s="247"/>
      <c r="OJO12" s="247"/>
      <c r="OJP12" s="247"/>
      <c r="OJQ12" s="247"/>
      <c r="OJR12" s="247"/>
      <c r="OJS12" s="247"/>
      <c r="OJT12" s="247"/>
      <c r="OJU12" s="247"/>
      <c r="OJV12" s="247"/>
      <c r="OJW12" s="247"/>
      <c r="OJX12" s="247"/>
      <c r="OJY12" s="247"/>
      <c r="OJZ12" s="247"/>
      <c r="OKA12" s="247"/>
      <c r="OKB12" s="247"/>
      <c r="OKC12" s="247"/>
      <c r="OKD12" s="247"/>
      <c r="OKE12" s="247"/>
      <c r="OKF12" s="247"/>
      <c r="OKG12" s="247"/>
      <c r="OKH12" s="247"/>
      <c r="OKI12" s="247"/>
      <c r="OKJ12" s="247"/>
      <c r="OKK12" s="247"/>
      <c r="OKL12" s="247"/>
      <c r="OKM12" s="247"/>
      <c r="OKN12" s="247"/>
      <c r="OKO12" s="247"/>
      <c r="OKP12" s="247"/>
      <c r="OKQ12" s="247"/>
      <c r="OKR12" s="247"/>
      <c r="OKS12" s="247"/>
      <c r="OKT12" s="247"/>
      <c r="OKU12" s="247"/>
      <c r="OKV12" s="247"/>
      <c r="OKW12" s="247"/>
      <c r="OKX12" s="247"/>
      <c r="OKY12" s="247"/>
      <c r="OKZ12" s="247"/>
      <c r="OLA12" s="247"/>
      <c r="OLB12" s="247"/>
      <c r="OLC12" s="247"/>
      <c r="OLD12" s="247"/>
      <c r="OLE12" s="247"/>
      <c r="OLF12" s="247"/>
      <c r="OLG12" s="247"/>
      <c r="OLH12" s="247"/>
      <c r="OLI12" s="247"/>
      <c r="OLJ12" s="247"/>
      <c r="OLK12" s="247"/>
      <c r="OLL12" s="247"/>
      <c r="OLM12" s="247"/>
      <c r="OLN12" s="247"/>
      <c r="OLO12" s="247"/>
      <c r="OLP12" s="247"/>
      <c r="OLQ12" s="247"/>
      <c r="OLR12" s="247"/>
      <c r="OLS12" s="247"/>
      <c r="OLT12" s="247"/>
      <c r="OLU12" s="247"/>
      <c r="OLV12" s="247"/>
      <c r="OLW12" s="247"/>
      <c r="OLX12" s="247"/>
      <c r="OLY12" s="247"/>
      <c r="OLZ12" s="247"/>
      <c r="OMA12" s="247"/>
      <c r="OMB12" s="247"/>
      <c r="OMC12" s="247"/>
      <c r="OMD12" s="247"/>
      <c r="OME12" s="247"/>
      <c r="OMF12" s="247"/>
      <c r="OMG12" s="247"/>
      <c r="OMH12" s="247"/>
      <c r="OMI12" s="247"/>
      <c r="OMJ12" s="247"/>
      <c r="OMK12" s="247"/>
      <c r="OML12" s="247"/>
      <c r="OMM12" s="247"/>
      <c r="OMN12" s="247"/>
      <c r="OMO12" s="247"/>
      <c r="OMP12" s="247"/>
      <c r="OMQ12" s="247"/>
      <c r="OMR12" s="247"/>
      <c r="OMS12" s="247"/>
      <c r="OMT12" s="247"/>
      <c r="OMU12" s="247"/>
      <c r="OMV12" s="247"/>
      <c r="OMW12" s="247"/>
      <c r="OMX12" s="247"/>
      <c r="OMY12" s="247"/>
      <c r="OMZ12" s="247"/>
      <c r="ONA12" s="247"/>
      <c r="ONB12" s="247"/>
      <c r="ONC12" s="247"/>
      <c r="OND12" s="247"/>
      <c r="ONE12" s="247"/>
      <c r="ONF12" s="247"/>
      <c r="ONG12" s="247"/>
      <c r="ONH12" s="247"/>
      <c r="ONI12" s="247"/>
      <c r="ONJ12" s="247"/>
      <c r="ONK12" s="247"/>
      <c r="ONL12" s="247"/>
      <c r="ONM12" s="247"/>
      <c r="ONN12" s="247"/>
      <c r="ONO12" s="247"/>
      <c r="ONP12" s="247"/>
      <c r="ONQ12" s="247"/>
      <c r="ONR12" s="247"/>
      <c r="ONS12" s="247"/>
      <c r="ONT12" s="247"/>
      <c r="ONU12" s="247"/>
      <c r="ONV12" s="247"/>
      <c r="ONW12" s="247"/>
      <c r="ONX12" s="247"/>
      <c r="ONY12" s="247"/>
      <c r="ONZ12" s="247"/>
      <c r="OOA12" s="247"/>
      <c r="OOB12" s="247"/>
      <c r="OOC12" s="247"/>
      <c r="OOD12" s="247"/>
      <c r="OOE12" s="247"/>
      <c r="OOF12" s="247"/>
      <c r="OOG12" s="247"/>
      <c r="OOH12" s="247"/>
      <c r="OOI12" s="247"/>
      <c r="OOJ12" s="247"/>
      <c r="OOK12" s="247"/>
      <c r="OOL12" s="247"/>
      <c r="OOM12" s="247"/>
      <c r="OON12" s="247"/>
      <c r="OOO12" s="247"/>
      <c r="OOP12" s="247"/>
      <c r="OOQ12" s="247"/>
      <c r="OOR12" s="247"/>
      <c r="OOS12" s="247"/>
      <c r="OOT12" s="247"/>
      <c r="OOU12" s="247"/>
      <c r="OOV12" s="247"/>
      <c r="OOW12" s="247"/>
      <c r="OOX12" s="247"/>
      <c r="OOY12" s="247"/>
      <c r="OOZ12" s="247"/>
      <c r="OPA12" s="247"/>
      <c r="OPB12" s="247"/>
      <c r="OPC12" s="247"/>
      <c r="OPD12" s="247"/>
      <c r="OPE12" s="247"/>
      <c r="OPF12" s="247"/>
      <c r="OPG12" s="247"/>
      <c r="OPH12" s="247"/>
      <c r="OPI12" s="247"/>
      <c r="OPJ12" s="247"/>
      <c r="OPK12" s="247"/>
      <c r="OPL12" s="247"/>
      <c r="OPM12" s="247"/>
      <c r="OPN12" s="247"/>
      <c r="OPO12" s="247"/>
      <c r="OPP12" s="247"/>
      <c r="OPQ12" s="247"/>
      <c r="OPR12" s="247"/>
      <c r="OPS12" s="247"/>
      <c r="OPT12" s="247"/>
      <c r="OPU12" s="247"/>
      <c r="OPV12" s="247"/>
      <c r="OPW12" s="247"/>
      <c r="OPX12" s="247"/>
      <c r="OPY12" s="247"/>
      <c r="OPZ12" s="247"/>
      <c r="OQA12" s="247"/>
      <c r="OQB12" s="247"/>
      <c r="OQC12" s="247"/>
      <c r="OQD12" s="247"/>
      <c r="OQE12" s="247"/>
      <c r="OQF12" s="247"/>
      <c r="OQG12" s="247"/>
      <c r="OQH12" s="247"/>
      <c r="OQI12" s="247"/>
      <c r="OQJ12" s="247"/>
      <c r="OQK12" s="247"/>
      <c r="OQL12" s="247"/>
      <c r="OQM12" s="247"/>
      <c r="OQN12" s="247"/>
      <c r="OQO12" s="247"/>
      <c r="OQP12" s="247"/>
      <c r="OQQ12" s="247"/>
      <c r="OQR12" s="247"/>
      <c r="OQS12" s="247"/>
      <c r="OQT12" s="247"/>
      <c r="OQU12" s="247"/>
      <c r="OQV12" s="247"/>
      <c r="OQW12" s="247"/>
      <c r="OQX12" s="247"/>
      <c r="OQY12" s="247"/>
      <c r="OQZ12" s="247"/>
      <c r="ORA12" s="247"/>
      <c r="ORB12" s="247"/>
      <c r="ORC12" s="247"/>
      <c r="ORD12" s="247"/>
      <c r="ORE12" s="247"/>
      <c r="ORF12" s="247"/>
      <c r="ORG12" s="247"/>
      <c r="ORH12" s="247"/>
      <c r="ORI12" s="247"/>
      <c r="ORJ12" s="247"/>
      <c r="ORK12" s="247"/>
      <c r="ORL12" s="247"/>
      <c r="ORM12" s="247"/>
      <c r="ORN12" s="247"/>
      <c r="ORO12" s="247"/>
      <c r="ORP12" s="247"/>
      <c r="ORQ12" s="247"/>
      <c r="ORR12" s="247"/>
      <c r="ORS12" s="247"/>
      <c r="ORT12" s="247"/>
      <c r="ORU12" s="247"/>
      <c r="ORV12" s="247"/>
      <c r="ORW12" s="247"/>
      <c r="ORX12" s="247"/>
      <c r="ORY12" s="247"/>
      <c r="ORZ12" s="247"/>
      <c r="OSA12" s="247"/>
      <c r="OSB12" s="247"/>
      <c r="OSC12" s="247"/>
      <c r="OSD12" s="247"/>
      <c r="OSE12" s="247"/>
      <c r="OSF12" s="247"/>
      <c r="OSG12" s="247"/>
      <c r="OSH12" s="247"/>
      <c r="OSI12" s="247"/>
      <c r="OSJ12" s="247"/>
      <c r="OSK12" s="247"/>
      <c r="OSL12" s="247"/>
      <c r="OSM12" s="247"/>
      <c r="OSN12" s="247"/>
      <c r="OSO12" s="247"/>
      <c r="OSP12" s="247"/>
      <c r="OSQ12" s="247"/>
      <c r="OSR12" s="247"/>
      <c r="OSS12" s="247"/>
      <c r="OST12" s="247"/>
      <c r="OSU12" s="247"/>
      <c r="OSV12" s="247"/>
      <c r="OSW12" s="247"/>
      <c r="OSX12" s="247"/>
      <c r="OSY12" s="247"/>
      <c r="OSZ12" s="247"/>
      <c r="OTA12" s="247"/>
      <c r="OTB12" s="247"/>
      <c r="OTC12" s="247"/>
      <c r="OTD12" s="247"/>
      <c r="OTE12" s="247"/>
      <c r="OTF12" s="247"/>
      <c r="OTG12" s="247"/>
      <c r="OTH12" s="247"/>
      <c r="OTI12" s="247"/>
      <c r="OTJ12" s="247"/>
      <c r="OTK12" s="247"/>
      <c r="OTL12" s="247"/>
      <c r="OTM12" s="247"/>
      <c r="OTN12" s="247"/>
      <c r="OTO12" s="247"/>
      <c r="OTP12" s="247"/>
      <c r="OTQ12" s="247"/>
      <c r="OTR12" s="247"/>
      <c r="OTS12" s="247"/>
      <c r="OTT12" s="247"/>
      <c r="OTU12" s="247"/>
      <c r="OTV12" s="247"/>
      <c r="OTW12" s="247"/>
      <c r="OTX12" s="247"/>
      <c r="OTY12" s="247"/>
      <c r="OTZ12" s="247"/>
      <c r="OUA12" s="247"/>
      <c r="OUB12" s="247"/>
      <c r="OUC12" s="247"/>
      <c r="OUD12" s="247"/>
      <c r="OUE12" s="247"/>
      <c r="OUF12" s="247"/>
      <c r="OUG12" s="247"/>
      <c r="OUH12" s="247"/>
      <c r="OUI12" s="247"/>
      <c r="OUJ12" s="247"/>
      <c r="OUK12" s="247"/>
      <c r="OUL12" s="247"/>
      <c r="OUM12" s="247"/>
      <c r="OUN12" s="247"/>
      <c r="OUO12" s="247"/>
      <c r="OUP12" s="247"/>
      <c r="OUQ12" s="247"/>
      <c r="OUR12" s="247"/>
      <c r="OUS12" s="247"/>
      <c r="OUT12" s="247"/>
      <c r="OUU12" s="247"/>
      <c r="OUV12" s="247"/>
      <c r="OUW12" s="247"/>
      <c r="OUX12" s="247"/>
      <c r="OUY12" s="247"/>
      <c r="OUZ12" s="247"/>
      <c r="OVA12" s="247"/>
      <c r="OVB12" s="247"/>
      <c r="OVC12" s="247"/>
      <c r="OVD12" s="247"/>
      <c r="OVE12" s="247"/>
      <c r="OVF12" s="247"/>
      <c r="OVG12" s="247"/>
      <c r="OVH12" s="247"/>
      <c r="OVI12" s="247"/>
      <c r="OVJ12" s="247"/>
      <c r="OVK12" s="247"/>
      <c r="OVL12" s="247"/>
      <c r="OVM12" s="247"/>
      <c r="OVN12" s="247"/>
      <c r="OVO12" s="247"/>
      <c r="OVP12" s="247"/>
      <c r="OVQ12" s="247"/>
      <c r="OVR12" s="247"/>
      <c r="OVS12" s="247"/>
      <c r="OVT12" s="247"/>
      <c r="OVU12" s="247"/>
      <c r="OVV12" s="247"/>
      <c r="OVW12" s="247"/>
      <c r="OVX12" s="247"/>
      <c r="OVY12" s="247"/>
      <c r="OVZ12" s="247"/>
      <c r="OWA12" s="247"/>
      <c r="OWB12" s="247"/>
      <c r="OWC12" s="247"/>
      <c r="OWD12" s="247"/>
      <c r="OWE12" s="247"/>
      <c r="OWF12" s="247"/>
      <c r="OWG12" s="247"/>
      <c r="OWH12" s="247"/>
      <c r="OWI12" s="247"/>
      <c r="OWJ12" s="247"/>
      <c r="OWK12" s="247"/>
      <c r="OWL12" s="247"/>
      <c r="OWM12" s="247"/>
      <c r="OWN12" s="247"/>
      <c r="OWO12" s="247"/>
      <c r="OWP12" s="247"/>
      <c r="OWQ12" s="247"/>
      <c r="OWR12" s="247"/>
      <c r="OWS12" s="247"/>
      <c r="OWT12" s="247"/>
      <c r="OWU12" s="247"/>
      <c r="OWV12" s="247"/>
      <c r="OWW12" s="247"/>
      <c r="OWX12" s="247"/>
      <c r="OWY12" s="247"/>
      <c r="OWZ12" s="247"/>
      <c r="OXA12" s="247"/>
      <c r="OXB12" s="247"/>
      <c r="OXC12" s="247"/>
      <c r="OXD12" s="247"/>
      <c r="OXE12" s="247"/>
      <c r="OXF12" s="247"/>
      <c r="OXG12" s="247"/>
      <c r="OXH12" s="247"/>
      <c r="OXI12" s="247"/>
      <c r="OXJ12" s="247"/>
      <c r="OXK12" s="247"/>
      <c r="OXL12" s="247"/>
      <c r="OXM12" s="247"/>
      <c r="OXN12" s="247"/>
      <c r="OXO12" s="247"/>
      <c r="OXP12" s="247"/>
      <c r="OXQ12" s="247"/>
      <c r="OXR12" s="247"/>
      <c r="OXS12" s="247"/>
      <c r="OXT12" s="247"/>
      <c r="OXU12" s="247"/>
      <c r="OXV12" s="247"/>
      <c r="OXW12" s="247"/>
      <c r="OXX12" s="247"/>
      <c r="OXY12" s="247"/>
      <c r="OXZ12" s="247"/>
      <c r="OYA12" s="247"/>
      <c r="OYB12" s="247"/>
      <c r="OYC12" s="247"/>
      <c r="OYD12" s="247"/>
      <c r="OYE12" s="247"/>
      <c r="OYF12" s="247"/>
      <c r="OYG12" s="247"/>
      <c r="OYH12" s="247"/>
      <c r="OYI12" s="247"/>
      <c r="OYJ12" s="247"/>
      <c r="OYK12" s="247"/>
      <c r="OYL12" s="247"/>
      <c r="OYM12" s="247"/>
      <c r="OYN12" s="247"/>
      <c r="OYO12" s="247"/>
      <c r="OYP12" s="247"/>
      <c r="OYQ12" s="247"/>
      <c r="OYR12" s="247"/>
      <c r="OYS12" s="247"/>
      <c r="OYT12" s="247"/>
      <c r="OYU12" s="247"/>
      <c r="OYV12" s="247"/>
      <c r="OYW12" s="247"/>
      <c r="OYX12" s="247"/>
      <c r="OYY12" s="247"/>
      <c r="OYZ12" s="247"/>
      <c r="OZA12" s="247"/>
      <c r="OZB12" s="247"/>
      <c r="OZC12" s="247"/>
      <c r="OZD12" s="247"/>
      <c r="OZE12" s="247"/>
      <c r="OZF12" s="247"/>
      <c r="OZG12" s="247"/>
      <c r="OZH12" s="247"/>
      <c r="OZI12" s="247"/>
      <c r="OZJ12" s="247"/>
      <c r="OZK12" s="247"/>
      <c r="OZL12" s="247"/>
      <c r="OZM12" s="247"/>
      <c r="OZN12" s="247"/>
      <c r="OZO12" s="247"/>
      <c r="OZP12" s="247"/>
      <c r="OZQ12" s="247"/>
      <c r="OZR12" s="247"/>
      <c r="OZS12" s="247"/>
      <c r="OZT12" s="247"/>
      <c r="OZU12" s="247"/>
      <c r="OZV12" s="247"/>
      <c r="OZW12" s="247"/>
      <c r="OZX12" s="247"/>
      <c r="OZY12" s="247"/>
      <c r="OZZ12" s="247"/>
      <c r="PAA12" s="247"/>
      <c r="PAB12" s="247"/>
      <c r="PAC12" s="247"/>
      <c r="PAD12" s="247"/>
      <c r="PAE12" s="247"/>
      <c r="PAF12" s="247"/>
      <c r="PAG12" s="247"/>
      <c r="PAH12" s="247"/>
      <c r="PAI12" s="247"/>
      <c r="PAJ12" s="247"/>
      <c r="PAK12" s="247"/>
      <c r="PAL12" s="247"/>
      <c r="PAM12" s="247"/>
      <c r="PAN12" s="247"/>
      <c r="PAO12" s="247"/>
      <c r="PAP12" s="247"/>
      <c r="PAQ12" s="247"/>
      <c r="PAR12" s="247"/>
      <c r="PAS12" s="247"/>
      <c r="PAT12" s="247"/>
      <c r="PAU12" s="247"/>
      <c r="PAV12" s="247"/>
      <c r="PAW12" s="247"/>
      <c r="PAX12" s="247"/>
      <c r="PAY12" s="247"/>
      <c r="PAZ12" s="247"/>
      <c r="PBA12" s="247"/>
      <c r="PBB12" s="247"/>
      <c r="PBC12" s="247"/>
      <c r="PBD12" s="247"/>
      <c r="PBE12" s="247"/>
      <c r="PBF12" s="247"/>
      <c r="PBG12" s="247"/>
      <c r="PBH12" s="247"/>
      <c r="PBI12" s="247"/>
      <c r="PBJ12" s="247"/>
      <c r="PBK12" s="247"/>
      <c r="PBL12" s="247"/>
      <c r="PBM12" s="247"/>
      <c r="PBN12" s="247"/>
      <c r="PBO12" s="247"/>
      <c r="PBP12" s="247"/>
      <c r="PBQ12" s="247"/>
      <c r="PBR12" s="247"/>
      <c r="PBS12" s="247"/>
      <c r="PBT12" s="247"/>
      <c r="PBU12" s="247"/>
      <c r="PBV12" s="247"/>
      <c r="PBW12" s="247"/>
      <c r="PBX12" s="247"/>
      <c r="PBY12" s="247"/>
      <c r="PBZ12" s="247"/>
      <c r="PCA12" s="247"/>
      <c r="PCB12" s="247"/>
      <c r="PCC12" s="247"/>
      <c r="PCD12" s="247"/>
      <c r="PCE12" s="247"/>
      <c r="PCF12" s="247"/>
      <c r="PCG12" s="247"/>
      <c r="PCH12" s="247"/>
      <c r="PCI12" s="247"/>
      <c r="PCJ12" s="247"/>
      <c r="PCK12" s="247"/>
      <c r="PCL12" s="247"/>
      <c r="PCM12" s="247"/>
      <c r="PCN12" s="247"/>
      <c r="PCO12" s="247"/>
      <c r="PCP12" s="247"/>
      <c r="PCQ12" s="247"/>
      <c r="PCR12" s="247"/>
      <c r="PCS12" s="247"/>
      <c r="PCT12" s="247"/>
      <c r="PCU12" s="247"/>
      <c r="PCV12" s="247"/>
      <c r="PCW12" s="247"/>
      <c r="PCX12" s="247"/>
      <c r="PCY12" s="247"/>
      <c r="PCZ12" s="247"/>
      <c r="PDA12" s="247"/>
      <c r="PDB12" s="247"/>
      <c r="PDC12" s="247"/>
      <c r="PDD12" s="247"/>
      <c r="PDE12" s="247"/>
      <c r="PDF12" s="247"/>
      <c r="PDG12" s="247"/>
      <c r="PDH12" s="247"/>
      <c r="PDI12" s="247"/>
      <c r="PDJ12" s="247"/>
      <c r="PDK12" s="247"/>
      <c r="PDL12" s="247"/>
      <c r="PDM12" s="247"/>
      <c r="PDN12" s="247"/>
      <c r="PDO12" s="247"/>
      <c r="PDP12" s="247"/>
      <c r="PDQ12" s="247"/>
      <c r="PDR12" s="247"/>
      <c r="PDS12" s="247"/>
      <c r="PDT12" s="247"/>
      <c r="PDU12" s="247"/>
      <c r="PDV12" s="247"/>
      <c r="PDW12" s="247"/>
      <c r="PDX12" s="247"/>
      <c r="PDY12" s="247"/>
      <c r="PDZ12" s="247"/>
      <c r="PEA12" s="247"/>
      <c r="PEB12" s="247"/>
      <c r="PEC12" s="247"/>
      <c r="PED12" s="247"/>
      <c r="PEE12" s="247"/>
      <c r="PEF12" s="247"/>
      <c r="PEG12" s="247"/>
      <c r="PEH12" s="247"/>
      <c r="PEI12" s="247"/>
      <c r="PEJ12" s="247"/>
      <c r="PEK12" s="247"/>
      <c r="PEL12" s="247"/>
      <c r="PEM12" s="247"/>
      <c r="PEN12" s="247"/>
      <c r="PEO12" s="247"/>
      <c r="PEP12" s="247"/>
      <c r="PEQ12" s="247"/>
      <c r="PER12" s="247"/>
      <c r="PES12" s="247"/>
      <c r="PET12" s="247"/>
      <c r="PEU12" s="247"/>
      <c r="PEV12" s="247"/>
      <c r="PEW12" s="247"/>
      <c r="PEX12" s="247"/>
      <c r="PEY12" s="247"/>
      <c r="PEZ12" s="247"/>
      <c r="PFA12" s="247"/>
      <c r="PFB12" s="247"/>
      <c r="PFC12" s="247"/>
      <c r="PFD12" s="247"/>
      <c r="PFE12" s="247"/>
      <c r="PFF12" s="247"/>
      <c r="PFG12" s="247"/>
      <c r="PFH12" s="247"/>
      <c r="PFI12" s="247"/>
      <c r="PFJ12" s="247"/>
      <c r="PFK12" s="247"/>
      <c r="PFL12" s="247"/>
      <c r="PFM12" s="247"/>
      <c r="PFN12" s="247"/>
      <c r="PFO12" s="247"/>
      <c r="PFP12" s="247"/>
      <c r="PFQ12" s="247"/>
      <c r="PFR12" s="247"/>
      <c r="PFS12" s="247"/>
      <c r="PFT12" s="247"/>
      <c r="PFU12" s="247"/>
      <c r="PFV12" s="247"/>
      <c r="PFW12" s="247"/>
      <c r="PFX12" s="247"/>
      <c r="PFY12" s="247"/>
      <c r="PFZ12" s="247"/>
      <c r="PGA12" s="247"/>
      <c r="PGB12" s="247"/>
      <c r="PGC12" s="247"/>
      <c r="PGD12" s="247"/>
      <c r="PGE12" s="247"/>
      <c r="PGF12" s="247"/>
      <c r="PGG12" s="247"/>
      <c r="PGH12" s="247"/>
      <c r="PGI12" s="247"/>
      <c r="PGJ12" s="247"/>
      <c r="PGK12" s="247"/>
      <c r="PGL12" s="247"/>
      <c r="PGM12" s="247"/>
      <c r="PGN12" s="247"/>
      <c r="PGO12" s="247"/>
      <c r="PGP12" s="247"/>
      <c r="PGQ12" s="247"/>
      <c r="PGR12" s="247"/>
      <c r="PGS12" s="247"/>
      <c r="PGT12" s="247"/>
      <c r="PGU12" s="247"/>
      <c r="PGV12" s="247"/>
      <c r="PGW12" s="247"/>
      <c r="PGX12" s="247"/>
      <c r="PGY12" s="247"/>
      <c r="PGZ12" s="247"/>
      <c r="PHA12" s="247"/>
      <c r="PHB12" s="247"/>
      <c r="PHC12" s="247"/>
      <c r="PHD12" s="247"/>
      <c r="PHE12" s="247"/>
      <c r="PHF12" s="247"/>
      <c r="PHG12" s="247"/>
      <c r="PHH12" s="247"/>
      <c r="PHI12" s="247"/>
      <c r="PHJ12" s="247"/>
      <c r="PHK12" s="247"/>
      <c r="PHL12" s="247"/>
      <c r="PHM12" s="247"/>
      <c r="PHN12" s="247"/>
      <c r="PHO12" s="247"/>
      <c r="PHP12" s="247"/>
      <c r="PHQ12" s="247"/>
      <c r="PHR12" s="247"/>
      <c r="PHS12" s="247"/>
      <c r="PHT12" s="247"/>
      <c r="PHU12" s="247"/>
      <c r="PHV12" s="247"/>
      <c r="PHW12" s="247"/>
      <c r="PHX12" s="247"/>
      <c r="PHY12" s="247"/>
      <c r="PHZ12" s="247"/>
      <c r="PIA12" s="247"/>
      <c r="PIB12" s="247"/>
      <c r="PIC12" s="247"/>
      <c r="PID12" s="247"/>
      <c r="PIE12" s="247"/>
      <c r="PIF12" s="247"/>
      <c r="PIG12" s="247"/>
      <c r="PIH12" s="247"/>
      <c r="PII12" s="247"/>
      <c r="PIJ12" s="247"/>
      <c r="PIK12" s="247"/>
      <c r="PIL12" s="247"/>
      <c r="PIM12" s="247"/>
      <c r="PIN12" s="247"/>
      <c r="PIO12" s="247"/>
      <c r="PIP12" s="247"/>
      <c r="PIQ12" s="247"/>
      <c r="PIR12" s="247"/>
      <c r="PIS12" s="247"/>
      <c r="PIT12" s="247"/>
      <c r="PIU12" s="247"/>
      <c r="PIV12" s="247"/>
      <c r="PIW12" s="247"/>
      <c r="PIX12" s="247"/>
      <c r="PIY12" s="247"/>
      <c r="PIZ12" s="247"/>
      <c r="PJA12" s="247"/>
      <c r="PJB12" s="247"/>
      <c r="PJC12" s="247"/>
      <c r="PJD12" s="247"/>
      <c r="PJE12" s="247"/>
      <c r="PJF12" s="247"/>
      <c r="PJG12" s="247"/>
      <c r="PJH12" s="247"/>
      <c r="PJI12" s="247"/>
      <c r="PJJ12" s="247"/>
      <c r="PJK12" s="247"/>
      <c r="PJL12" s="247"/>
      <c r="PJM12" s="247"/>
      <c r="PJN12" s="247"/>
      <c r="PJO12" s="247"/>
      <c r="PJP12" s="247"/>
      <c r="PJQ12" s="247"/>
      <c r="PJR12" s="247"/>
      <c r="PJS12" s="247"/>
      <c r="PJT12" s="247"/>
      <c r="PJU12" s="247"/>
      <c r="PJV12" s="247"/>
      <c r="PJW12" s="247"/>
      <c r="PJX12" s="247"/>
      <c r="PJY12" s="247"/>
      <c r="PJZ12" s="247"/>
      <c r="PKA12" s="247"/>
      <c r="PKB12" s="247"/>
      <c r="PKC12" s="247"/>
      <c r="PKD12" s="247"/>
      <c r="PKE12" s="247"/>
      <c r="PKF12" s="247"/>
      <c r="PKG12" s="247"/>
      <c r="PKH12" s="247"/>
      <c r="PKI12" s="247"/>
      <c r="PKJ12" s="247"/>
      <c r="PKK12" s="247"/>
      <c r="PKL12" s="247"/>
      <c r="PKM12" s="247"/>
      <c r="PKN12" s="247"/>
      <c r="PKO12" s="247"/>
      <c r="PKP12" s="247"/>
      <c r="PKQ12" s="247"/>
      <c r="PKR12" s="247"/>
      <c r="PKS12" s="247"/>
      <c r="PKT12" s="247"/>
      <c r="PKU12" s="247"/>
      <c r="PKV12" s="247"/>
      <c r="PKW12" s="247"/>
      <c r="PKX12" s="247"/>
      <c r="PKY12" s="247"/>
      <c r="PKZ12" s="247"/>
      <c r="PLA12" s="247"/>
      <c r="PLB12" s="247"/>
      <c r="PLC12" s="247"/>
      <c r="PLD12" s="247"/>
      <c r="PLE12" s="247"/>
      <c r="PLF12" s="247"/>
      <c r="PLG12" s="247"/>
      <c r="PLH12" s="247"/>
      <c r="PLI12" s="247"/>
      <c r="PLJ12" s="247"/>
      <c r="PLK12" s="247"/>
      <c r="PLL12" s="247"/>
      <c r="PLM12" s="247"/>
      <c r="PLN12" s="247"/>
      <c r="PLO12" s="247"/>
      <c r="PLP12" s="247"/>
      <c r="PLQ12" s="247"/>
      <c r="PLR12" s="247"/>
      <c r="PLS12" s="247"/>
      <c r="PLT12" s="247"/>
      <c r="PLU12" s="247"/>
      <c r="PLV12" s="247"/>
      <c r="PLW12" s="247"/>
      <c r="PLX12" s="247"/>
      <c r="PLY12" s="247"/>
      <c r="PLZ12" s="247"/>
      <c r="PMA12" s="247"/>
      <c r="PMB12" s="247"/>
      <c r="PMC12" s="247"/>
      <c r="PMD12" s="247"/>
      <c r="PME12" s="247"/>
      <c r="PMF12" s="247"/>
      <c r="PMG12" s="247"/>
      <c r="PMH12" s="247"/>
      <c r="PMI12" s="247"/>
      <c r="PMJ12" s="247"/>
      <c r="PMK12" s="247"/>
      <c r="PML12" s="247"/>
      <c r="PMM12" s="247"/>
      <c r="PMN12" s="247"/>
      <c r="PMO12" s="247"/>
      <c r="PMP12" s="247"/>
      <c r="PMQ12" s="247"/>
      <c r="PMR12" s="247"/>
      <c r="PMS12" s="247"/>
      <c r="PMT12" s="247"/>
      <c r="PMU12" s="247"/>
      <c r="PMV12" s="247"/>
      <c r="PMW12" s="247"/>
      <c r="PMX12" s="247"/>
      <c r="PMY12" s="247"/>
      <c r="PMZ12" s="247"/>
      <c r="PNA12" s="247"/>
      <c r="PNB12" s="247"/>
      <c r="PNC12" s="247"/>
      <c r="PND12" s="247"/>
      <c r="PNE12" s="247"/>
      <c r="PNF12" s="247"/>
      <c r="PNG12" s="247"/>
      <c r="PNH12" s="247"/>
      <c r="PNI12" s="247"/>
      <c r="PNJ12" s="247"/>
      <c r="PNK12" s="247"/>
      <c r="PNL12" s="247"/>
      <c r="PNM12" s="247"/>
      <c r="PNN12" s="247"/>
      <c r="PNO12" s="247"/>
      <c r="PNP12" s="247"/>
      <c r="PNQ12" s="247"/>
      <c r="PNR12" s="247"/>
      <c r="PNS12" s="247"/>
      <c r="PNT12" s="247"/>
      <c r="PNU12" s="247"/>
      <c r="PNV12" s="247"/>
      <c r="PNW12" s="247"/>
      <c r="PNX12" s="247"/>
      <c r="PNY12" s="247"/>
      <c r="PNZ12" s="247"/>
      <c r="POA12" s="247"/>
      <c r="POB12" s="247"/>
      <c r="POC12" s="247"/>
      <c r="POD12" s="247"/>
      <c r="POE12" s="247"/>
      <c r="POF12" s="247"/>
      <c r="POG12" s="247"/>
      <c r="POH12" s="247"/>
      <c r="POI12" s="247"/>
      <c r="POJ12" s="247"/>
      <c r="POK12" s="247"/>
      <c r="POL12" s="247"/>
      <c r="POM12" s="247"/>
      <c r="PON12" s="247"/>
      <c r="POO12" s="247"/>
      <c r="POP12" s="247"/>
      <c r="POQ12" s="247"/>
      <c r="POR12" s="247"/>
      <c r="POS12" s="247"/>
      <c r="POT12" s="247"/>
      <c r="POU12" s="247"/>
      <c r="POV12" s="247"/>
      <c r="POW12" s="247"/>
      <c r="POX12" s="247"/>
      <c r="POY12" s="247"/>
      <c r="POZ12" s="247"/>
      <c r="PPA12" s="247"/>
      <c r="PPB12" s="247"/>
      <c r="PPC12" s="247"/>
      <c r="PPD12" s="247"/>
      <c r="PPE12" s="247"/>
      <c r="PPF12" s="247"/>
      <c r="PPG12" s="247"/>
      <c r="PPH12" s="247"/>
      <c r="PPI12" s="247"/>
      <c r="PPJ12" s="247"/>
      <c r="PPK12" s="247"/>
      <c r="PPL12" s="247"/>
      <c r="PPM12" s="247"/>
      <c r="PPN12" s="247"/>
      <c r="PPO12" s="247"/>
      <c r="PPP12" s="247"/>
      <c r="PPQ12" s="247"/>
      <c r="PPR12" s="247"/>
      <c r="PPS12" s="247"/>
      <c r="PPT12" s="247"/>
      <c r="PPU12" s="247"/>
      <c r="PPV12" s="247"/>
      <c r="PPW12" s="247"/>
      <c r="PPX12" s="247"/>
      <c r="PPY12" s="247"/>
      <c r="PPZ12" s="247"/>
      <c r="PQA12" s="247"/>
      <c r="PQB12" s="247"/>
      <c r="PQC12" s="247"/>
      <c r="PQD12" s="247"/>
      <c r="PQE12" s="247"/>
      <c r="PQF12" s="247"/>
      <c r="PQG12" s="247"/>
      <c r="PQH12" s="247"/>
      <c r="PQI12" s="247"/>
      <c r="PQJ12" s="247"/>
      <c r="PQK12" s="247"/>
      <c r="PQL12" s="247"/>
      <c r="PQM12" s="247"/>
      <c r="PQN12" s="247"/>
      <c r="PQO12" s="247"/>
      <c r="PQP12" s="247"/>
      <c r="PQQ12" s="247"/>
      <c r="PQR12" s="247"/>
      <c r="PQS12" s="247"/>
      <c r="PQT12" s="247"/>
      <c r="PQU12" s="247"/>
      <c r="PQV12" s="247"/>
      <c r="PQW12" s="247"/>
      <c r="PQX12" s="247"/>
      <c r="PQY12" s="247"/>
      <c r="PQZ12" s="247"/>
      <c r="PRA12" s="247"/>
      <c r="PRB12" s="247"/>
      <c r="PRC12" s="247"/>
      <c r="PRD12" s="247"/>
      <c r="PRE12" s="247"/>
      <c r="PRF12" s="247"/>
      <c r="PRG12" s="247"/>
      <c r="PRH12" s="247"/>
      <c r="PRI12" s="247"/>
      <c r="PRJ12" s="247"/>
      <c r="PRK12" s="247"/>
      <c r="PRL12" s="247"/>
      <c r="PRM12" s="247"/>
      <c r="PRN12" s="247"/>
      <c r="PRO12" s="247"/>
      <c r="PRP12" s="247"/>
      <c r="PRQ12" s="247"/>
      <c r="PRR12" s="247"/>
      <c r="PRS12" s="247"/>
      <c r="PRT12" s="247"/>
      <c r="PRU12" s="247"/>
      <c r="PRV12" s="247"/>
      <c r="PRW12" s="247"/>
      <c r="PRX12" s="247"/>
      <c r="PRY12" s="247"/>
      <c r="PRZ12" s="247"/>
      <c r="PSA12" s="247"/>
      <c r="PSB12" s="247"/>
      <c r="PSC12" s="247"/>
      <c r="PSD12" s="247"/>
      <c r="PSE12" s="247"/>
      <c r="PSF12" s="247"/>
      <c r="PSG12" s="247"/>
      <c r="PSH12" s="247"/>
      <c r="PSI12" s="247"/>
      <c r="PSJ12" s="247"/>
      <c r="PSK12" s="247"/>
      <c r="PSL12" s="247"/>
      <c r="PSM12" s="247"/>
      <c r="PSN12" s="247"/>
      <c r="PSO12" s="247"/>
      <c r="PSP12" s="247"/>
      <c r="PSQ12" s="247"/>
      <c r="PSR12" s="247"/>
      <c r="PSS12" s="247"/>
      <c r="PST12" s="247"/>
      <c r="PSU12" s="247"/>
      <c r="PSV12" s="247"/>
      <c r="PSW12" s="247"/>
      <c r="PSX12" s="247"/>
      <c r="PSY12" s="247"/>
      <c r="PSZ12" s="247"/>
      <c r="PTA12" s="247"/>
      <c r="PTB12" s="247"/>
      <c r="PTC12" s="247"/>
      <c r="PTD12" s="247"/>
      <c r="PTE12" s="247"/>
      <c r="PTF12" s="247"/>
      <c r="PTG12" s="247"/>
      <c r="PTH12" s="247"/>
      <c r="PTI12" s="247"/>
      <c r="PTJ12" s="247"/>
      <c r="PTK12" s="247"/>
      <c r="PTL12" s="247"/>
      <c r="PTM12" s="247"/>
      <c r="PTN12" s="247"/>
      <c r="PTO12" s="247"/>
      <c r="PTP12" s="247"/>
      <c r="PTQ12" s="247"/>
      <c r="PTR12" s="247"/>
      <c r="PTS12" s="247"/>
      <c r="PTT12" s="247"/>
      <c r="PTU12" s="247"/>
      <c r="PTV12" s="247"/>
      <c r="PTW12" s="247"/>
      <c r="PTX12" s="247"/>
      <c r="PTY12" s="247"/>
      <c r="PTZ12" s="247"/>
      <c r="PUA12" s="247"/>
      <c r="PUB12" s="247"/>
      <c r="PUC12" s="247"/>
      <c r="PUD12" s="247"/>
      <c r="PUE12" s="247"/>
      <c r="PUF12" s="247"/>
      <c r="PUG12" s="247"/>
      <c r="PUH12" s="247"/>
      <c r="PUI12" s="247"/>
      <c r="PUJ12" s="247"/>
      <c r="PUK12" s="247"/>
      <c r="PUL12" s="247"/>
      <c r="PUM12" s="247"/>
      <c r="PUN12" s="247"/>
      <c r="PUO12" s="247"/>
      <c r="PUP12" s="247"/>
      <c r="PUQ12" s="247"/>
      <c r="PUR12" s="247"/>
      <c r="PUS12" s="247"/>
      <c r="PUT12" s="247"/>
      <c r="PUU12" s="247"/>
      <c r="PUV12" s="247"/>
      <c r="PUW12" s="247"/>
      <c r="PUX12" s="247"/>
      <c r="PUY12" s="247"/>
      <c r="PUZ12" s="247"/>
      <c r="PVA12" s="247"/>
      <c r="PVB12" s="247"/>
      <c r="PVC12" s="247"/>
      <c r="PVD12" s="247"/>
      <c r="PVE12" s="247"/>
      <c r="PVF12" s="247"/>
      <c r="PVG12" s="247"/>
      <c r="PVH12" s="247"/>
      <c r="PVI12" s="247"/>
      <c r="PVJ12" s="247"/>
      <c r="PVK12" s="247"/>
      <c r="PVL12" s="247"/>
      <c r="PVM12" s="247"/>
      <c r="PVN12" s="247"/>
      <c r="PVO12" s="247"/>
      <c r="PVP12" s="247"/>
      <c r="PVQ12" s="247"/>
      <c r="PVR12" s="247"/>
      <c r="PVS12" s="247"/>
      <c r="PVT12" s="247"/>
      <c r="PVU12" s="247"/>
      <c r="PVV12" s="247"/>
      <c r="PVW12" s="247"/>
      <c r="PVX12" s="247"/>
      <c r="PVY12" s="247"/>
      <c r="PVZ12" s="247"/>
      <c r="PWA12" s="247"/>
      <c r="PWB12" s="247"/>
      <c r="PWC12" s="247"/>
      <c r="PWD12" s="247"/>
      <c r="PWE12" s="247"/>
      <c r="PWF12" s="247"/>
      <c r="PWG12" s="247"/>
      <c r="PWH12" s="247"/>
      <c r="PWI12" s="247"/>
      <c r="PWJ12" s="247"/>
      <c r="PWK12" s="247"/>
      <c r="PWL12" s="247"/>
      <c r="PWM12" s="247"/>
      <c r="PWN12" s="247"/>
      <c r="PWO12" s="247"/>
      <c r="PWP12" s="247"/>
      <c r="PWQ12" s="247"/>
      <c r="PWR12" s="247"/>
      <c r="PWS12" s="247"/>
      <c r="PWT12" s="247"/>
      <c r="PWU12" s="247"/>
      <c r="PWV12" s="247"/>
      <c r="PWW12" s="247"/>
      <c r="PWX12" s="247"/>
      <c r="PWY12" s="247"/>
      <c r="PWZ12" s="247"/>
      <c r="PXA12" s="247"/>
      <c r="PXB12" s="247"/>
      <c r="PXC12" s="247"/>
      <c r="PXD12" s="247"/>
      <c r="PXE12" s="247"/>
      <c r="PXF12" s="247"/>
      <c r="PXG12" s="247"/>
      <c r="PXH12" s="247"/>
      <c r="PXI12" s="247"/>
      <c r="PXJ12" s="247"/>
      <c r="PXK12" s="247"/>
      <c r="PXL12" s="247"/>
      <c r="PXM12" s="247"/>
      <c r="PXN12" s="247"/>
      <c r="PXO12" s="247"/>
      <c r="PXP12" s="247"/>
      <c r="PXQ12" s="247"/>
      <c r="PXR12" s="247"/>
      <c r="PXS12" s="247"/>
      <c r="PXT12" s="247"/>
      <c r="PXU12" s="247"/>
      <c r="PXV12" s="247"/>
      <c r="PXW12" s="247"/>
      <c r="PXX12" s="247"/>
      <c r="PXY12" s="247"/>
      <c r="PXZ12" s="247"/>
      <c r="PYA12" s="247"/>
      <c r="PYB12" s="247"/>
      <c r="PYC12" s="247"/>
      <c r="PYD12" s="247"/>
      <c r="PYE12" s="247"/>
      <c r="PYF12" s="247"/>
      <c r="PYG12" s="247"/>
      <c r="PYH12" s="247"/>
      <c r="PYI12" s="247"/>
      <c r="PYJ12" s="247"/>
      <c r="PYK12" s="247"/>
      <c r="PYL12" s="247"/>
      <c r="PYM12" s="247"/>
      <c r="PYN12" s="247"/>
      <c r="PYO12" s="247"/>
      <c r="PYP12" s="247"/>
      <c r="PYQ12" s="247"/>
      <c r="PYR12" s="247"/>
      <c r="PYS12" s="247"/>
      <c r="PYT12" s="247"/>
      <c r="PYU12" s="247"/>
      <c r="PYV12" s="247"/>
      <c r="PYW12" s="247"/>
      <c r="PYX12" s="247"/>
      <c r="PYY12" s="247"/>
      <c r="PYZ12" s="247"/>
      <c r="PZA12" s="247"/>
      <c r="PZB12" s="247"/>
      <c r="PZC12" s="247"/>
      <c r="PZD12" s="247"/>
      <c r="PZE12" s="247"/>
      <c r="PZF12" s="247"/>
      <c r="PZG12" s="247"/>
      <c r="PZH12" s="247"/>
      <c r="PZI12" s="247"/>
      <c r="PZJ12" s="247"/>
      <c r="PZK12" s="247"/>
      <c r="PZL12" s="247"/>
      <c r="PZM12" s="247"/>
      <c r="PZN12" s="247"/>
      <c r="PZO12" s="247"/>
      <c r="PZP12" s="247"/>
      <c r="PZQ12" s="247"/>
      <c r="PZR12" s="247"/>
      <c r="PZS12" s="247"/>
      <c r="PZT12" s="247"/>
      <c r="PZU12" s="247"/>
      <c r="PZV12" s="247"/>
      <c r="PZW12" s="247"/>
      <c r="PZX12" s="247"/>
      <c r="PZY12" s="247"/>
      <c r="PZZ12" s="247"/>
      <c r="QAA12" s="247"/>
      <c r="QAB12" s="247"/>
      <c r="QAC12" s="247"/>
      <c r="QAD12" s="247"/>
      <c r="QAE12" s="247"/>
      <c r="QAF12" s="247"/>
      <c r="QAG12" s="247"/>
      <c r="QAH12" s="247"/>
      <c r="QAI12" s="247"/>
      <c r="QAJ12" s="247"/>
      <c r="QAK12" s="247"/>
      <c r="QAL12" s="247"/>
      <c r="QAM12" s="247"/>
      <c r="QAN12" s="247"/>
      <c r="QAO12" s="247"/>
      <c r="QAP12" s="247"/>
      <c r="QAQ12" s="247"/>
      <c r="QAR12" s="247"/>
      <c r="QAS12" s="247"/>
      <c r="QAT12" s="247"/>
      <c r="QAU12" s="247"/>
      <c r="QAV12" s="247"/>
      <c r="QAW12" s="247"/>
      <c r="QAX12" s="247"/>
      <c r="QAY12" s="247"/>
      <c r="QAZ12" s="247"/>
      <c r="QBA12" s="247"/>
      <c r="QBB12" s="247"/>
      <c r="QBC12" s="247"/>
      <c r="QBD12" s="247"/>
      <c r="QBE12" s="247"/>
      <c r="QBF12" s="247"/>
      <c r="QBG12" s="247"/>
      <c r="QBH12" s="247"/>
      <c r="QBI12" s="247"/>
      <c r="QBJ12" s="247"/>
      <c r="QBK12" s="247"/>
      <c r="QBL12" s="247"/>
      <c r="QBM12" s="247"/>
      <c r="QBN12" s="247"/>
      <c r="QBO12" s="247"/>
      <c r="QBP12" s="247"/>
      <c r="QBQ12" s="247"/>
      <c r="QBR12" s="247"/>
      <c r="QBS12" s="247"/>
      <c r="QBT12" s="247"/>
      <c r="QBU12" s="247"/>
      <c r="QBV12" s="247"/>
      <c r="QBW12" s="247"/>
      <c r="QBX12" s="247"/>
      <c r="QBY12" s="247"/>
      <c r="QBZ12" s="247"/>
      <c r="QCA12" s="247"/>
      <c r="QCB12" s="247"/>
      <c r="QCC12" s="247"/>
      <c r="QCD12" s="247"/>
      <c r="QCE12" s="247"/>
      <c r="QCF12" s="247"/>
      <c r="QCG12" s="247"/>
      <c r="QCH12" s="247"/>
      <c r="QCI12" s="247"/>
      <c r="QCJ12" s="247"/>
      <c r="QCK12" s="247"/>
      <c r="QCL12" s="247"/>
      <c r="QCM12" s="247"/>
      <c r="QCN12" s="247"/>
      <c r="QCO12" s="247"/>
      <c r="QCP12" s="247"/>
      <c r="QCQ12" s="247"/>
      <c r="QCR12" s="247"/>
      <c r="QCS12" s="247"/>
      <c r="QCT12" s="247"/>
      <c r="QCU12" s="247"/>
      <c r="QCV12" s="247"/>
      <c r="QCW12" s="247"/>
      <c r="QCX12" s="247"/>
      <c r="QCY12" s="247"/>
      <c r="QCZ12" s="247"/>
      <c r="QDA12" s="247"/>
      <c r="QDB12" s="247"/>
      <c r="QDC12" s="247"/>
      <c r="QDD12" s="247"/>
      <c r="QDE12" s="247"/>
      <c r="QDF12" s="247"/>
      <c r="QDG12" s="247"/>
      <c r="QDH12" s="247"/>
      <c r="QDI12" s="247"/>
      <c r="QDJ12" s="247"/>
      <c r="QDK12" s="247"/>
      <c r="QDL12" s="247"/>
      <c r="QDM12" s="247"/>
      <c r="QDN12" s="247"/>
      <c r="QDO12" s="247"/>
      <c r="QDP12" s="247"/>
      <c r="QDQ12" s="247"/>
      <c r="QDR12" s="247"/>
      <c r="QDS12" s="247"/>
      <c r="QDT12" s="247"/>
      <c r="QDU12" s="247"/>
      <c r="QDV12" s="247"/>
      <c r="QDW12" s="247"/>
      <c r="QDX12" s="247"/>
      <c r="QDY12" s="247"/>
      <c r="QDZ12" s="247"/>
      <c r="QEA12" s="247"/>
      <c r="QEB12" s="247"/>
      <c r="QEC12" s="247"/>
      <c r="QED12" s="247"/>
      <c r="QEE12" s="247"/>
      <c r="QEF12" s="247"/>
      <c r="QEG12" s="247"/>
      <c r="QEH12" s="247"/>
      <c r="QEI12" s="247"/>
      <c r="QEJ12" s="247"/>
      <c r="QEK12" s="247"/>
      <c r="QEL12" s="247"/>
      <c r="QEM12" s="247"/>
      <c r="QEN12" s="247"/>
      <c r="QEO12" s="247"/>
      <c r="QEP12" s="247"/>
      <c r="QEQ12" s="247"/>
      <c r="QER12" s="247"/>
      <c r="QES12" s="247"/>
      <c r="QET12" s="247"/>
      <c r="QEU12" s="247"/>
      <c r="QEV12" s="247"/>
      <c r="QEW12" s="247"/>
      <c r="QEX12" s="247"/>
      <c r="QEY12" s="247"/>
      <c r="QEZ12" s="247"/>
      <c r="QFA12" s="247"/>
      <c r="QFB12" s="247"/>
      <c r="QFC12" s="247"/>
      <c r="QFD12" s="247"/>
      <c r="QFE12" s="247"/>
      <c r="QFF12" s="247"/>
      <c r="QFG12" s="247"/>
      <c r="QFH12" s="247"/>
      <c r="QFI12" s="247"/>
      <c r="QFJ12" s="247"/>
      <c r="QFK12" s="247"/>
      <c r="QFL12" s="247"/>
      <c r="QFM12" s="247"/>
      <c r="QFN12" s="247"/>
      <c r="QFO12" s="247"/>
      <c r="QFP12" s="247"/>
      <c r="QFQ12" s="247"/>
      <c r="QFR12" s="247"/>
      <c r="QFS12" s="247"/>
      <c r="QFT12" s="247"/>
      <c r="QFU12" s="247"/>
      <c r="QFV12" s="247"/>
      <c r="QFW12" s="247"/>
      <c r="QFX12" s="247"/>
      <c r="QFY12" s="247"/>
      <c r="QFZ12" s="247"/>
      <c r="QGA12" s="247"/>
      <c r="QGB12" s="247"/>
      <c r="QGC12" s="247"/>
      <c r="QGD12" s="247"/>
      <c r="QGE12" s="247"/>
      <c r="QGF12" s="247"/>
      <c r="QGG12" s="247"/>
      <c r="QGH12" s="247"/>
      <c r="QGI12" s="247"/>
      <c r="QGJ12" s="247"/>
      <c r="QGK12" s="247"/>
      <c r="QGL12" s="247"/>
      <c r="QGM12" s="247"/>
      <c r="QGN12" s="247"/>
      <c r="QGO12" s="247"/>
      <c r="QGP12" s="247"/>
      <c r="QGQ12" s="247"/>
      <c r="QGR12" s="247"/>
      <c r="QGS12" s="247"/>
      <c r="QGT12" s="247"/>
      <c r="QGU12" s="247"/>
      <c r="QGV12" s="247"/>
      <c r="QGW12" s="247"/>
      <c r="QGX12" s="247"/>
      <c r="QGY12" s="247"/>
      <c r="QGZ12" s="247"/>
      <c r="QHA12" s="247"/>
      <c r="QHB12" s="247"/>
      <c r="QHC12" s="247"/>
      <c r="QHD12" s="247"/>
      <c r="QHE12" s="247"/>
      <c r="QHF12" s="247"/>
      <c r="QHG12" s="247"/>
      <c r="QHH12" s="247"/>
      <c r="QHI12" s="247"/>
      <c r="QHJ12" s="247"/>
      <c r="QHK12" s="247"/>
      <c r="QHL12" s="247"/>
      <c r="QHM12" s="247"/>
      <c r="QHN12" s="247"/>
      <c r="QHO12" s="247"/>
      <c r="QHP12" s="247"/>
      <c r="QHQ12" s="247"/>
      <c r="QHR12" s="247"/>
      <c r="QHS12" s="247"/>
      <c r="QHT12" s="247"/>
      <c r="QHU12" s="247"/>
      <c r="QHV12" s="247"/>
      <c r="QHW12" s="247"/>
      <c r="QHX12" s="247"/>
      <c r="QHY12" s="247"/>
      <c r="QHZ12" s="247"/>
      <c r="QIA12" s="247"/>
      <c r="QIB12" s="247"/>
      <c r="QIC12" s="247"/>
      <c r="QID12" s="247"/>
      <c r="QIE12" s="247"/>
      <c r="QIF12" s="247"/>
      <c r="QIG12" s="247"/>
      <c r="QIH12" s="247"/>
      <c r="QII12" s="247"/>
      <c r="QIJ12" s="247"/>
      <c r="QIK12" s="247"/>
      <c r="QIL12" s="247"/>
      <c r="QIM12" s="247"/>
      <c r="QIN12" s="247"/>
      <c r="QIO12" s="247"/>
      <c r="QIP12" s="247"/>
      <c r="QIQ12" s="247"/>
      <c r="QIR12" s="247"/>
      <c r="QIS12" s="247"/>
      <c r="QIT12" s="247"/>
      <c r="QIU12" s="247"/>
      <c r="QIV12" s="247"/>
      <c r="QIW12" s="247"/>
      <c r="QIX12" s="247"/>
      <c r="QIY12" s="247"/>
      <c r="QIZ12" s="247"/>
      <c r="QJA12" s="247"/>
      <c r="QJB12" s="247"/>
      <c r="QJC12" s="247"/>
      <c r="QJD12" s="247"/>
      <c r="QJE12" s="247"/>
      <c r="QJF12" s="247"/>
      <c r="QJG12" s="247"/>
      <c r="QJH12" s="247"/>
      <c r="QJI12" s="247"/>
      <c r="QJJ12" s="247"/>
      <c r="QJK12" s="247"/>
      <c r="QJL12" s="247"/>
      <c r="QJM12" s="247"/>
      <c r="QJN12" s="247"/>
      <c r="QJO12" s="247"/>
      <c r="QJP12" s="247"/>
      <c r="QJQ12" s="247"/>
      <c r="QJR12" s="247"/>
      <c r="QJS12" s="247"/>
      <c r="QJT12" s="247"/>
      <c r="QJU12" s="247"/>
      <c r="QJV12" s="247"/>
      <c r="QJW12" s="247"/>
      <c r="QJX12" s="247"/>
      <c r="QJY12" s="247"/>
      <c r="QJZ12" s="247"/>
      <c r="QKA12" s="247"/>
      <c r="QKB12" s="247"/>
      <c r="QKC12" s="247"/>
      <c r="QKD12" s="247"/>
      <c r="QKE12" s="247"/>
      <c r="QKF12" s="247"/>
      <c r="QKG12" s="247"/>
      <c r="QKH12" s="247"/>
      <c r="QKI12" s="247"/>
      <c r="QKJ12" s="247"/>
      <c r="QKK12" s="247"/>
      <c r="QKL12" s="247"/>
      <c r="QKM12" s="247"/>
      <c r="QKN12" s="247"/>
      <c r="QKO12" s="247"/>
      <c r="QKP12" s="247"/>
      <c r="QKQ12" s="247"/>
      <c r="QKR12" s="247"/>
      <c r="QKS12" s="247"/>
      <c r="QKT12" s="247"/>
      <c r="QKU12" s="247"/>
      <c r="QKV12" s="247"/>
      <c r="QKW12" s="247"/>
      <c r="QKX12" s="247"/>
      <c r="QKY12" s="247"/>
      <c r="QKZ12" s="247"/>
      <c r="QLA12" s="247"/>
      <c r="QLB12" s="247"/>
      <c r="QLC12" s="247"/>
      <c r="QLD12" s="247"/>
      <c r="QLE12" s="247"/>
      <c r="QLF12" s="247"/>
      <c r="QLG12" s="247"/>
      <c r="QLH12" s="247"/>
      <c r="QLI12" s="247"/>
      <c r="QLJ12" s="247"/>
      <c r="QLK12" s="247"/>
      <c r="QLL12" s="247"/>
      <c r="QLM12" s="247"/>
      <c r="QLN12" s="247"/>
      <c r="QLO12" s="247"/>
      <c r="QLP12" s="247"/>
      <c r="QLQ12" s="247"/>
      <c r="QLR12" s="247"/>
      <c r="QLS12" s="247"/>
      <c r="QLT12" s="247"/>
      <c r="QLU12" s="247"/>
      <c r="QLV12" s="247"/>
      <c r="QLW12" s="247"/>
      <c r="QLX12" s="247"/>
      <c r="QLY12" s="247"/>
      <c r="QLZ12" s="247"/>
      <c r="QMA12" s="247"/>
      <c r="QMB12" s="247"/>
      <c r="QMC12" s="247"/>
      <c r="QMD12" s="247"/>
      <c r="QME12" s="247"/>
      <c r="QMF12" s="247"/>
      <c r="QMG12" s="247"/>
      <c r="QMH12" s="247"/>
      <c r="QMI12" s="247"/>
      <c r="QMJ12" s="247"/>
      <c r="QMK12" s="247"/>
      <c r="QML12" s="247"/>
      <c r="QMM12" s="247"/>
      <c r="QMN12" s="247"/>
      <c r="QMO12" s="247"/>
      <c r="QMP12" s="247"/>
      <c r="QMQ12" s="247"/>
      <c r="QMR12" s="247"/>
      <c r="QMS12" s="247"/>
      <c r="QMT12" s="247"/>
      <c r="QMU12" s="247"/>
      <c r="QMV12" s="247"/>
      <c r="QMW12" s="247"/>
      <c r="QMX12" s="247"/>
      <c r="QMY12" s="247"/>
      <c r="QMZ12" s="247"/>
      <c r="QNA12" s="247"/>
      <c r="QNB12" s="247"/>
      <c r="QNC12" s="247"/>
      <c r="QND12" s="247"/>
      <c r="QNE12" s="247"/>
      <c r="QNF12" s="247"/>
      <c r="QNG12" s="247"/>
      <c r="QNH12" s="247"/>
      <c r="QNI12" s="247"/>
      <c r="QNJ12" s="247"/>
      <c r="QNK12" s="247"/>
      <c r="QNL12" s="247"/>
      <c r="QNM12" s="247"/>
      <c r="QNN12" s="247"/>
      <c r="QNO12" s="247"/>
      <c r="QNP12" s="247"/>
      <c r="QNQ12" s="247"/>
      <c r="QNR12" s="247"/>
      <c r="QNS12" s="247"/>
      <c r="QNT12" s="247"/>
      <c r="QNU12" s="247"/>
      <c r="QNV12" s="247"/>
      <c r="QNW12" s="247"/>
      <c r="QNX12" s="247"/>
      <c r="QNY12" s="247"/>
      <c r="QNZ12" s="247"/>
      <c r="QOA12" s="247"/>
      <c r="QOB12" s="247"/>
      <c r="QOC12" s="247"/>
      <c r="QOD12" s="247"/>
      <c r="QOE12" s="247"/>
      <c r="QOF12" s="247"/>
      <c r="QOG12" s="247"/>
      <c r="QOH12" s="247"/>
      <c r="QOI12" s="247"/>
      <c r="QOJ12" s="247"/>
      <c r="QOK12" s="247"/>
      <c r="QOL12" s="247"/>
      <c r="QOM12" s="247"/>
      <c r="QON12" s="247"/>
      <c r="QOO12" s="247"/>
      <c r="QOP12" s="247"/>
      <c r="QOQ12" s="247"/>
      <c r="QOR12" s="247"/>
      <c r="QOS12" s="247"/>
      <c r="QOT12" s="247"/>
      <c r="QOU12" s="247"/>
      <c r="QOV12" s="247"/>
      <c r="QOW12" s="247"/>
      <c r="QOX12" s="247"/>
      <c r="QOY12" s="247"/>
      <c r="QOZ12" s="247"/>
      <c r="QPA12" s="247"/>
      <c r="QPB12" s="247"/>
      <c r="QPC12" s="247"/>
      <c r="QPD12" s="247"/>
      <c r="QPE12" s="247"/>
      <c r="QPF12" s="247"/>
      <c r="QPG12" s="247"/>
      <c r="QPH12" s="247"/>
      <c r="QPI12" s="247"/>
      <c r="QPJ12" s="247"/>
      <c r="QPK12" s="247"/>
      <c r="QPL12" s="247"/>
      <c r="QPM12" s="247"/>
      <c r="QPN12" s="247"/>
      <c r="QPO12" s="247"/>
      <c r="QPP12" s="247"/>
      <c r="QPQ12" s="247"/>
      <c r="QPR12" s="247"/>
      <c r="QPS12" s="247"/>
      <c r="QPT12" s="247"/>
      <c r="QPU12" s="247"/>
      <c r="QPV12" s="247"/>
      <c r="QPW12" s="247"/>
      <c r="QPX12" s="247"/>
      <c r="QPY12" s="247"/>
      <c r="QPZ12" s="247"/>
      <c r="QQA12" s="247"/>
      <c r="QQB12" s="247"/>
      <c r="QQC12" s="247"/>
      <c r="QQD12" s="247"/>
      <c r="QQE12" s="247"/>
      <c r="QQF12" s="247"/>
      <c r="QQG12" s="247"/>
      <c r="QQH12" s="247"/>
      <c r="QQI12" s="247"/>
      <c r="QQJ12" s="247"/>
      <c r="QQK12" s="247"/>
      <c r="QQL12" s="247"/>
      <c r="QQM12" s="247"/>
      <c r="QQN12" s="247"/>
      <c r="QQO12" s="247"/>
      <c r="QQP12" s="247"/>
      <c r="QQQ12" s="247"/>
      <c r="QQR12" s="247"/>
      <c r="QQS12" s="247"/>
      <c r="QQT12" s="247"/>
      <c r="QQU12" s="247"/>
      <c r="QQV12" s="247"/>
      <c r="QQW12" s="247"/>
      <c r="QQX12" s="247"/>
      <c r="QQY12" s="247"/>
      <c r="QQZ12" s="247"/>
      <c r="QRA12" s="247"/>
      <c r="QRB12" s="247"/>
      <c r="QRC12" s="247"/>
      <c r="QRD12" s="247"/>
      <c r="QRE12" s="247"/>
      <c r="QRF12" s="247"/>
      <c r="QRG12" s="247"/>
      <c r="QRH12" s="247"/>
      <c r="QRI12" s="247"/>
      <c r="QRJ12" s="247"/>
      <c r="QRK12" s="247"/>
      <c r="QRL12" s="247"/>
      <c r="QRM12" s="247"/>
      <c r="QRN12" s="247"/>
      <c r="QRO12" s="247"/>
      <c r="QRP12" s="247"/>
      <c r="QRQ12" s="247"/>
      <c r="QRR12" s="247"/>
      <c r="QRS12" s="247"/>
      <c r="QRT12" s="247"/>
      <c r="QRU12" s="247"/>
      <c r="QRV12" s="247"/>
      <c r="QRW12" s="247"/>
      <c r="QRX12" s="247"/>
      <c r="QRY12" s="247"/>
      <c r="QRZ12" s="247"/>
      <c r="QSA12" s="247"/>
      <c r="QSB12" s="247"/>
      <c r="QSC12" s="247"/>
      <c r="QSD12" s="247"/>
      <c r="QSE12" s="247"/>
      <c r="QSF12" s="247"/>
      <c r="QSG12" s="247"/>
      <c r="QSH12" s="247"/>
      <c r="QSI12" s="247"/>
      <c r="QSJ12" s="247"/>
      <c r="QSK12" s="247"/>
      <c r="QSL12" s="247"/>
      <c r="QSM12" s="247"/>
      <c r="QSN12" s="247"/>
      <c r="QSO12" s="247"/>
      <c r="QSP12" s="247"/>
      <c r="QSQ12" s="247"/>
      <c r="QSR12" s="247"/>
      <c r="QSS12" s="247"/>
      <c r="QST12" s="247"/>
      <c r="QSU12" s="247"/>
      <c r="QSV12" s="247"/>
      <c r="QSW12" s="247"/>
      <c r="QSX12" s="247"/>
      <c r="QSY12" s="247"/>
      <c r="QSZ12" s="247"/>
      <c r="QTA12" s="247"/>
      <c r="QTB12" s="247"/>
      <c r="QTC12" s="247"/>
      <c r="QTD12" s="247"/>
      <c r="QTE12" s="247"/>
      <c r="QTF12" s="247"/>
      <c r="QTG12" s="247"/>
      <c r="QTH12" s="247"/>
      <c r="QTI12" s="247"/>
      <c r="QTJ12" s="247"/>
      <c r="QTK12" s="247"/>
      <c r="QTL12" s="247"/>
      <c r="QTM12" s="247"/>
      <c r="QTN12" s="247"/>
      <c r="QTO12" s="247"/>
      <c r="QTP12" s="247"/>
      <c r="QTQ12" s="247"/>
      <c r="QTR12" s="247"/>
      <c r="QTS12" s="247"/>
      <c r="QTT12" s="247"/>
      <c r="QTU12" s="247"/>
      <c r="QTV12" s="247"/>
      <c r="QTW12" s="247"/>
      <c r="QTX12" s="247"/>
      <c r="QTY12" s="247"/>
      <c r="QTZ12" s="247"/>
      <c r="QUA12" s="247"/>
      <c r="QUB12" s="247"/>
      <c r="QUC12" s="247"/>
      <c r="QUD12" s="247"/>
      <c r="QUE12" s="247"/>
      <c r="QUF12" s="247"/>
      <c r="QUG12" s="247"/>
      <c r="QUH12" s="247"/>
      <c r="QUI12" s="247"/>
      <c r="QUJ12" s="247"/>
      <c r="QUK12" s="247"/>
      <c r="QUL12" s="247"/>
      <c r="QUM12" s="247"/>
      <c r="QUN12" s="247"/>
      <c r="QUO12" s="247"/>
      <c r="QUP12" s="247"/>
      <c r="QUQ12" s="247"/>
      <c r="QUR12" s="247"/>
      <c r="QUS12" s="247"/>
      <c r="QUT12" s="247"/>
      <c r="QUU12" s="247"/>
      <c r="QUV12" s="247"/>
      <c r="QUW12" s="247"/>
      <c r="QUX12" s="247"/>
      <c r="QUY12" s="247"/>
      <c r="QUZ12" s="247"/>
      <c r="QVA12" s="247"/>
      <c r="QVB12" s="247"/>
      <c r="QVC12" s="247"/>
      <c r="QVD12" s="247"/>
      <c r="QVE12" s="247"/>
      <c r="QVF12" s="247"/>
      <c r="QVG12" s="247"/>
      <c r="QVH12" s="247"/>
      <c r="QVI12" s="247"/>
      <c r="QVJ12" s="247"/>
      <c r="QVK12" s="247"/>
      <c r="QVL12" s="247"/>
      <c r="QVM12" s="247"/>
      <c r="QVN12" s="247"/>
      <c r="QVO12" s="247"/>
      <c r="QVP12" s="247"/>
      <c r="QVQ12" s="247"/>
      <c r="QVR12" s="247"/>
      <c r="QVS12" s="247"/>
      <c r="QVT12" s="247"/>
      <c r="QVU12" s="247"/>
      <c r="QVV12" s="247"/>
      <c r="QVW12" s="247"/>
      <c r="QVX12" s="247"/>
      <c r="QVY12" s="247"/>
      <c r="QVZ12" s="247"/>
      <c r="QWA12" s="247"/>
      <c r="QWB12" s="247"/>
      <c r="QWC12" s="247"/>
      <c r="QWD12" s="247"/>
      <c r="QWE12" s="247"/>
      <c r="QWF12" s="247"/>
      <c r="QWG12" s="247"/>
      <c r="QWH12" s="247"/>
      <c r="QWI12" s="247"/>
      <c r="QWJ12" s="247"/>
      <c r="QWK12" s="247"/>
      <c r="QWL12" s="247"/>
      <c r="QWM12" s="247"/>
      <c r="QWN12" s="247"/>
      <c r="QWO12" s="247"/>
      <c r="QWP12" s="247"/>
      <c r="QWQ12" s="247"/>
      <c r="QWR12" s="247"/>
      <c r="QWS12" s="247"/>
      <c r="QWT12" s="247"/>
      <c r="QWU12" s="247"/>
      <c r="QWV12" s="247"/>
      <c r="QWW12" s="247"/>
      <c r="QWX12" s="247"/>
      <c r="QWY12" s="247"/>
      <c r="QWZ12" s="247"/>
      <c r="QXA12" s="247"/>
      <c r="QXB12" s="247"/>
      <c r="QXC12" s="247"/>
      <c r="QXD12" s="247"/>
      <c r="QXE12" s="247"/>
      <c r="QXF12" s="247"/>
      <c r="QXG12" s="247"/>
      <c r="QXH12" s="247"/>
      <c r="QXI12" s="247"/>
      <c r="QXJ12" s="247"/>
      <c r="QXK12" s="247"/>
      <c r="QXL12" s="247"/>
      <c r="QXM12" s="247"/>
      <c r="QXN12" s="247"/>
      <c r="QXO12" s="247"/>
      <c r="QXP12" s="247"/>
      <c r="QXQ12" s="247"/>
      <c r="QXR12" s="247"/>
      <c r="QXS12" s="247"/>
      <c r="QXT12" s="247"/>
      <c r="QXU12" s="247"/>
      <c r="QXV12" s="247"/>
      <c r="QXW12" s="247"/>
      <c r="QXX12" s="247"/>
      <c r="QXY12" s="247"/>
      <c r="QXZ12" s="247"/>
      <c r="QYA12" s="247"/>
      <c r="QYB12" s="247"/>
      <c r="QYC12" s="247"/>
      <c r="QYD12" s="247"/>
      <c r="QYE12" s="247"/>
      <c r="QYF12" s="247"/>
      <c r="QYG12" s="247"/>
      <c r="QYH12" s="247"/>
      <c r="QYI12" s="247"/>
      <c r="QYJ12" s="247"/>
      <c r="QYK12" s="247"/>
      <c r="QYL12" s="247"/>
      <c r="QYM12" s="247"/>
      <c r="QYN12" s="247"/>
      <c r="QYO12" s="247"/>
      <c r="QYP12" s="247"/>
      <c r="QYQ12" s="247"/>
      <c r="QYR12" s="247"/>
      <c r="QYS12" s="247"/>
      <c r="QYT12" s="247"/>
      <c r="QYU12" s="247"/>
      <c r="QYV12" s="247"/>
      <c r="QYW12" s="247"/>
      <c r="QYX12" s="247"/>
      <c r="QYY12" s="247"/>
      <c r="QYZ12" s="247"/>
      <c r="QZA12" s="247"/>
      <c r="QZB12" s="247"/>
      <c r="QZC12" s="247"/>
      <c r="QZD12" s="247"/>
      <c r="QZE12" s="247"/>
      <c r="QZF12" s="247"/>
      <c r="QZG12" s="247"/>
      <c r="QZH12" s="247"/>
      <c r="QZI12" s="247"/>
      <c r="QZJ12" s="247"/>
      <c r="QZK12" s="247"/>
      <c r="QZL12" s="247"/>
      <c r="QZM12" s="247"/>
      <c r="QZN12" s="247"/>
      <c r="QZO12" s="247"/>
      <c r="QZP12" s="247"/>
      <c r="QZQ12" s="247"/>
      <c r="QZR12" s="247"/>
      <c r="QZS12" s="247"/>
      <c r="QZT12" s="247"/>
      <c r="QZU12" s="247"/>
      <c r="QZV12" s="247"/>
      <c r="QZW12" s="247"/>
      <c r="QZX12" s="247"/>
      <c r="QZY12" s="247"/>
      <c r="QZZ12" s="247"/>
      <c r="RAA12" s="247"/>
      <c r="RAB12" s="247"/>
      <c r="RAC12" s="247"/>
      <c r="RAD12" s="247"/>
      <c r="RAE12" s="247"/>
      <c r="RAF12" s="247"/>
      <c r="RAG12" s="247"/>
      <c r="RAH12" s="247"/>
      <c r="RAI12" s="247"/>
      <c r="RAJ12" s="247"/>
      <c r="RAK12" s="247"/>
      <c r="RAL12" s="247"/>
      <c r="RAM12" s="247"/>
      <c r="RAN12" s="247"/>
      <c r="RAO12" s="247"/>
      <c r="RAP12" s="247"/>
      <c r="RAQ12" s="247"/>
      <c r="RAR12" s="247"/>
      <c r="RAS12" s="247"/>
      <c r="RAT12" s="247"/>
      <c r="RAU12" s="247"/>
      <c r="RAV12" s="247"/>
      <c r="RAW12" s="247"/>
      <c r="RAX12" s="247"/>
      <c r="RAY12" s="247"/>
      <c r="RAZ12" s="247"/>
      <c r="RBA12" s="247"/>
      <c r="RBB12" s="247"/>
      <c r="RBC12" s="247"/>
      <c r="RBD12" s="247"/>
      <c r="RBE12" s="247"/>
      <c r="RBF12" s="247"/>
      <c r="RBG12" s="247"/>
      <c r="RBH12" s="247"/>
      <c r="RBI12" s="247"/>
      <c r="RBJ12" s="247"/>
      <c r="RBK12" s="247"/>
      <c r="RBL12" s="247"/>
      <c r="RBM12" s="247"/>
      <c r="RBN12" s="247"/>
      <c r="RBO12" s="247"/>
      <c r="RBP12" s="247"/>
      <c r="RBQ12" s="247"/>
      <c r="RBR12" s="247"/>
      <c r="RBS12" s="247"/>
      <c r="RBT12" s="247"/>
      <c r="RBU12" s="247"/>
      <c r="RBV12" s="247"/>
      <c r="RBW12" s="247"/>
      <c r="RBX12" s="247"/>
      <c r="RBY12" s="247"/>
      <c r="RBZ12" s="247"/>
      <c r="RCA12" s="247"/>
      <c r="RCB12" s="247"/>
      <c r="RCC12" s="247"/>
      <c r="RCD12" s="247"/>
      <c r="RCE12" s="247"/>
      <c r="RCF12" s="247"/>
      <c r="RCG12" s="247"/>
      <c r="RCH12" s="247"/>
      <c r="RCI12" s="247"/>
      <c r="RCJ12" s="247"/>
      <c r="RCK12" s="247"/>
      <c r="RCL12" s="247"/>
      <c r="RCM12" s="247"/>
      <c r="RCN12" s="247"/>
      <c r="RCO12" s="247"/>
      <c r="RCP12" s="247"/>
      <c r="RCQ12" s="247"/>
      <c r="RCR12" s="247"/>
      <c r="RCS12" s="247"/>
      <c r="RCT12" s="247"/>
      <c r="RCU12" s="247"/>
      <c r="RCV12" s="247"/>
      <c r="RCW12" s="247"/>
      <c r="RCX12" s="247"/>
      <c r="RCY12" s="247"/>
      <c r="RCZ12" s="247"/>
      <c r="RDA12" s="247"/>
      <c r="RDB12" s="247"/>
      <c r="RDC12" s="247"/>
      <c r="RDD12" s="247"/>
      <c r="RDE12" s="247"/>
      <c r="RDF12" s="247"/>
      <c r="RDG12" s="247"/>
      <c r="RDH12" s="247"/>
      <c r="RDI12" s="247"/>
      <c r="RDJ12" s="247"/>
      <c r="RDK12" s="247"/>
      <c r="RDL12" s="247"/>
      <c r="RDM12" s="247"/>
      <c r="RDN12" s="247"/>
      <c r="RDO12" s="247"/>
      <c r="RDP12" s="247"/>
      <c r="RDQ12" s="247"/>
      <c r="RDR12" s="247"/>
      <c r="RDS12" s="247"/>
      <c r="RDT12" s="247"/>
      <c r="RDU12" s="247"/>
      <c r="RDV12" s="247"/>
      <c r="RDW12" s="247"/>
      <c r="RDX12" s="247"/>
      <c r="RDY12" s="247"/>
      <c r="RDZ12" s="247"/>
      <c r="REA12" s="247"/>
      <c r="REB12" s="247"/>
      <c r="REC12" s="247"/>
      <c r="RED12" s="247"/>
      <c r="REE12" s="247"/>
      <c r="REF12" s="247"/>
      <c r="REG12" s="247"/>
      <c r="REH12" s="247"/>
      <c r="REI12" s="247"/>
      <c r="REJ12" s="247"/>
      <c r="REK12" s="247"/>
      <c r="REL12" s="247"/>
      <c r="REM12" s="247"/>
      <c r="REN12" s="247"/>
      <c r="REO12" s="247"/>
      <c r="REP12" s="247"/>
      <c r="REQ12" s="247"/>
      <c r="RER12" s="247"/>
      <c r="RES12" s="247"/>
      <c r="RET12" s="247"/>
      <c r="REU12" s="247"/>
      <c r="REV12" s="247"/>
      <c r="REW12" s="247"/>
      <c r="REX12" s="247"/>
      <c r="REY12" s="247"/>
      <c r="REZ12" s="247"/>
      <c r="RFA12" s="247"/>
      <c r="RFB12" s="247"/>
      <c r="RFC12" s="247"/>
      <c r="RFD12" s="247"/>
      <c r="RFE12" s="247"/>
      <c r="RFF12" s="247"/>
      <c r="RFG12" s="247"/>
      <c r="RFH12" s="247"/>
      <c r="RFI12" s="247"/>
      <c r="RFJ12" s="247"/>
      <c r="RFK12" s="247"/>
      <c r="RFL12" s="247"/>
      <c r="RFM12" s="247"/>
      <c r="RFN12" s="247"/>
      <c r="RFO12" s="247"/>
      <c r="RFP12" s="247"/>
      <c r="RFQ12" s="247"/>
      <c r="RFR12" s="247"/>
      <c r="RFS12" s="247"/>
      <c r="RFT12" s="247"/>
      <c r="RFU12" s="247"/>
      <c r="RFV12" s="247"/>
      <c r="RFW12" s="247"/>
      <c r="RFX12" s="247"/>
      <c r="RFY12" s="247"/>
      <c r="RFZ12" s="247"/>
      <c r="RGA12" s="247"/>
      <c r="RGB12" s="247"/>
      <c r="RGC12" s="247"/>
      <c r="RGD12" s="247"/>
      <c r="RGE12" s="247"/>
      <c r="RGF12" s="247"/>
      <c r="RGG12" s="247"/>
      <c r="RGH12" s="247"/>
      <c r="RGI12" s="247"/>
      <c r="RGJ12" s="247"/>
      <c r="RGK12" s="247"/>
      <c r="RGL12" s="247"/>
      <c r="RGM12" s="247"/>
      <c r="RGN12" s="247"/>
      <c r="RGO12" s="247"/>
      <c r="RGP12" s="247"/>
      <c r="RGQ12" s="247"/>
      <c r="RGR12" s="247"/>
      <c r="RGS12" s="247"/>
      <c r="RGT12" s="247"/>
      <c r="RGU12" s="247"/>
      <c r="RGV12" s="247"/>
      <c r="RGW12" s="247"/>
      <c r="RGX12" s="247"/>
      <c r="RGY12" s="247"/>
      <c r="RGZ12" s="247"/>
      <c r="RHA12" s="247"/>
      <c r="RHB12" s="247"/>
      <c r="RHC12" s="247"/>
      <c r="RHD12" s="247"/>
      <c r="RHE12" s="247"/>
      <c r="RHF12" s="247"/>
      <c r="RHG12" s="247"/>
      <c r="RHH12" s="247"/>
      <c r="RHI12" s="247"/>
      <c r="RHJ12" s="247"/>
      <c r="RHK12" s="247"/>
      <c r="RHL12" s="247"/>
      <c r="RHM12" s="247"/>
      <c r="RHN12" s="247"/>
      <c r="RHO12" s="247"/>
      <c r="RHP12" s="247"/>
      <c r="RHQ12" s="247"/>
      <c r="RHR12" s="247"/>
      <c r="RHS12" s="247"/>
      <c r="RHT12" s="247"/>
      <c r="RHU12" s="247"/>
      <c r="RHV12" s="247"/>
      <c r="RHW12" s="247"/>
      <c r="RHX12" s="247"/>
      <c r="RHY12" s="247"/>
      <c r="RHZ12" s="247"/>
      <c r="RIA12" s="247"/>
      <c r="RIB12" s="247"/>
      <c r="RIC12" s="247"/>
      <c r="RID12" s="247"/>
      <c r="RIE12" s="247"/>
      <c r="RIF12" s="247"/>
      <c r="RIG12" s="247"/>
      <c r="RIH12" s="247"/>
      <c r="RII12" s="247"/>
      <c r="RIJ12" s="247"/>
      <c r="RIK12" s="247"/>
      <c r="RIL12" s="247"/>
      <c r="RIM12" s="247"/>
      <c r="RIN12" s="247"/>
      <c r="RIO12" s="247"/>
      <c r="RIP12" s="247"/>
      <c r="RIQ12" s="247"/>
      <c r="RIR12" s="247"/>
      <c r="RIS12" s="247"/>
      <c r="RIT12" s="247"/>
      <c r="RIU12" s="247"/>
      <c r="RIV12" s="247"/>
      <c r="RIW12" s="247"/>
      <c r="RIX12" s="247"/>
      <c r="RIY12" s="247"/>
      <c r="RIZ12" s="247"/>
      <c r="RJA12" s="247"/>
      <c r="RJB12" s="247"/>
      <c r="RJC12" s="247"/>
      <c r="RJD12" s="247"/>
      <c r="RJE12" s="247"/>
      <c r="RJF12" s="247"/>
      <c r="RJG12" s="247"/>
      <c r="RJH12" s="247"/>
      <c r="RJI12" s="247"/>
      <c r="RJJ12" s="247"/>
      <c r="RJK12" s="247"/>
      <c r="RJL12" s="247"/>
      <c r="RJM12" s="247"/>
      <c r="RJN12" s="247"/>
      <c r="RJO12" s="247"/>
      <c r="RJP12" s="247"/>
      <c r="RJQ12" s="247"/>
      <c r="RJR12" s="247"/>
      <c r="RJS12" s="247"/>
      <c r="RJT12" s="247"/>
      <c r="RJU12" s="247"/>
      <c r="RJV12" s="247"/>
      <c r="RJW12" s="247"/>
      <c r="RJX12" s="247"/>
      <c r="RJY12" s="247"/>
      <c r="RJZ12" s="247"/>
      <c r="RKA12" s="247"/>
      <c r="RKB12" s="247"/>
      <c r="RKC12" s="247"/>
      <c r="RKD12" s="247"/>
      <c r="RKE12" s="247"/>
      <c r="RKF12" s="247"/>
      <c r="RKG12" s="247"/>
      <c r="RKH12" s="247"/>
      <c r="RKI12" s="247"/>
      <c r="RKJ12" s="247"/>
      <c r="RKK12" s="247"/>
      <c r="RKL12" s="247"/>
      <c r="RKM12" s="247"/>
      <c r="RKN12" s="247"/>
      <c r="RKO12" s="247"/>
      <c r="RKP12" s="247"/>
      <c r="RKQ12" s="247"/>
      <c r="RKR12" s="247"/>
      <c r="RKS12" s="247"/>
      <c r="RKT12" s="247"/>
      <c r="RKU12" s="247"/>
      <c r="RKV12" s="247"/>
      <c r="RKW12" s="247"/>
      <c r="RKX12" s="247"/>
      <c r="RKY12" s="247"/>
      <c r="RKZ12" s="247"/>
      <c r="RLA12" s="247"/>
      <c r="RLB12" s="247"/>
      <c r="RLC12" s="247"/>
      <c r="RLD12" s="247"/>
      <c r="RLE12" s="247"/>
      <c r="RLF12" s="247"/>
      <c r="RLG12" s="247"/>
      <c r="RLH12" s="247"/>
      <c r="RLI12" s="247"/>
      <c r="RLJ12" s="247"/>
      <c r="RLK12" s="247"/>
      <c r="RLL12" s="247"/>
      <c r="RLM12" s="247"/>
      <c r="RLN12" s="247"/>
      <c r="RLO12" s="247"/>
      <c r="RLP12" s="247"/>
      <c r="RLQ12" s="247"/>
      <c r="RLR12" s="247"/>
      <c r="RLS12" s="247"/>
      <c r="RLT12" s="247"/>
      <c r="RLU12" s="247"/>
      <c r="RLV12" s="247"/>
      <c r="RLW12" s="247"/>
      <c r="RLX12" s="247"/>
      <c r="RLY12" s="247"/>
      <c r="RLZ12" s="247"/>
      <c r="RMA12" s="247"/>
      <c r="RMB12" s="247"/>
      <c r="RMC12" s="247"/>
      <c r="RMD12" s="247"/>
      <c r="RME12" s="247"/>
      <c r="RMF12" s="247"/>
      <c r="RMG12" s="247"/>
      <c r="RMH12" s="247"/>
      <c r="RMI12" s="247"/>
      <c r="RMJ12" s="247"/>
      <c r="RMK12" s="247"/>
      <c r="RML12" s="247"/>
      <c r="RMM12" s="247"/>
      <c r="RMN12" s="247"/>
      <c r="RMO12" s="247"/>
      <c r="RMP12" s="247"/>
      <c r="RMQ12" s="247"/>
      <c r="RMR12" s="247"/>
      <c r="RMS12" s="247"/>
      <c r="RMT12" s="247"/>
      <c r="RMU12" s="247"/>
      <c r="RMV12" s="247"/>
      <c r="RMW12" s="247"/>
      <c r="RMX12" s="247"/>
      <c r="RMY12" s="247"/>
      <c r="RMZ12" s="247"/>
      <c r="RNA12" s="247"/>
      <c r="RNB12" s="247"/>
      <c r="RNC12" s="247"/>
      <c r="RND12" s="247"/>
      <c r="RNE12" s="247"/>
      <c r="RNF12" s="247"/>
      <c r="RNG12" s="247"/>
      <c r="RNH12" s="247"/>
      <c r="RNI12" s="247"/>
      <c r="RNJ12" s="247"/>
      <c r="RNK12" s="247"/>
      <c r="RNL12" s="247"/>
      <c r="RNM12" s="247"/>
      <c r="RNN12" s="247"/>
      <c r="RNO12" s="247"/>
      <c r="RNP12" s="247"/>
      <c r="RNQ12" s="247"/>
      <c r="RNR12" s="247"/>
      <c r="RNS12" s="247"/>
      <c r="RNT12" s="247"/>
      <c r="RNU12" s="247"/>
      <c r="RNV12" s="247"/>
      <c r="RNW12" s="247"/>
      <c r="RNX12" s="247"/>
      <c r="RNY12" s="247"/>
      <c r="RNZ12" s="247"/>
      <c r="ROA12" s="247"/>
      <c r="ROB12" s="247"/>
      <c r="ROC12" s="247"/>
      <c r="ROD12" s="247"/>
      <c r="ROE12" s="247"/>
      <c r="ROF12" s="247"/>
      <c r="ROG12" s="247"/>
      <c r="ROH12" s="247"/>
      <c r="ROI12" s="247"/>
      <c r="ROJ12" s="247"/>
      <c r="ROK12" s="247"/>
      <c r="ROL12" s="247"/>
      <c r="ROM12" s="247"/>
      <c r="RON12" s="247"/>
      <c r="ROO12" s="247"/>
      <c r="ROP12" s="247"/>
      <c r="ROQ12" s="247"/>
      <c r="ROR12" s="247"/>
      <c r="ROS12" s="247"/>
      <c r="ROT12" s="247"/>
      <c r="ROU12" s="247"/>
      <c r="ROV12" s="247"/>
      <c r="ROW12" s="247"/>
      <c r="ROX12" s="247"/>
      <c r="ROY12" s="247"/>
      <c r="ROZ12" s="247"/>
      <c r="RPA12" s="247"/>
      <c r="RPB12" s="247"/>
      <c r="RPC12" s="247"/>
      <c r="RPD12" s="247"/>
      <c r="RPE12" s="247"/>
      <c r="RPF12" s="247"/>
      <c r="RPG12" s="247"/>
      <c r="RPH12" s="247"/>
      <c r="RPI12" s="247"/>
      <c r="RPJ12" s="247"/>
      <c r="RPK12" s="247"/>
      <c r="RPL12" s="247"/>
      <c r="RPM12" s="247"/>
      <c r="RPN12" s="247"/>
      <c r="RPO12" s="247"/>
      <c r="RPP12" s="247"/>
      <c r="RPQ12" s="247"/>
      <c r="RPR12" s="247"/>
      <c r="RPS12" s="247"/>
      <c r="RPT12" s="247"/>
      <c r="RPU12" s="247"/>
      <c r="RPV12" s="247"/>
      <c r="RPW12" s="247"/>
      <c r="RPX12" s="247"/>
      <c r="RPY12" s="247"/>
      <c r="RPZ12" s="247"/>
      <c r="RQA12" s="247"/>
      <c r="RQB12" s="247"/>
      <c r="RQC12" s="247"/>
      <c r="RQD12" s="247"/>
      <c r="RQE12" s="247"/>
      <c r="RQF12" s="247"/>
      <c r="RQG12" s="247"/>
      <c r="RQH12" s="247"/>
      <c r="RQI12" s="247"/>
      <c r="RQJ12" s="247"/>
      <c r="RQK12" s="247"/>
      <c r="RQL12" s="247"/>
      <c r="RQM12" s="247"/>
      <c r="RQN12" s="247"/>
      <c r="RQO12" s="247"/>
      <c r="RQP12" s="247"/>
      <c r="RQQ12" s="247"/>
      <c r="RQR12" s="247"/>
      <c r="RQS12" s="247"/>
      <c r="RQT12" s="247"/>
      <c r="RQU12" s="247"/>
      <c r="RQV12" s="247"/>
      <c r="RQW12" s="247"/>
      <c r="RQX12" s="247"/>
      <c r="RQY12" s="247"/>
      <c r="RQZ12" s="247"/>
      <c r="RRA12" s="247"/>
      <c r="RRB12" s="247"/>
      <c r="RRC12" s="247"/>
      <c r="RRD12" s="247"/>
      <c r="RRE12" s="247"/>
      <c r="RRF12" s="247"/>
      <c r="RRG12" s="247"/>
      <c r="RRH12" s="247"/>
      <c r="RRI12" s="247"/>
      <c r="RRJ12" s="247"/>
      <c r="RRK12" s="247"/>
      <c r="RRL12" s="247"/>
      <c r="RRM12" s="247"/>
      <c r="RRN12" s="247"/>
      <c r="RRO12" s="247"/>
      <c r="RRP12" s="247"/>
      <c r="RRQ12" s="247"/>
      <c r="RRR12" s="247"/>
      <c r="RRS12" s="247"/>
      <c r="RRT12" s="247"/>
      <c r="RRU12" s="247"/>
      <c r="RRV12" s="247"/>
      <c r="RRW12" s="247"/>
      <c r="RRX12" s="247"/>
      <c r="RRY12" s="247"/>
      <c r="RRZ12" s="247"/>
      <c r="RSA12" s="247"/>
      <c r="RSB12" s="247"/>
      <c r="RSC12" s="247"/>
      <c r="RSD12" s="247"/>
      <c r="RSE12" s="247"/>
      <c r="RSF12" s="247"/>
      <c r="RSG12" s="247"/>
      <c r="RSH12" s="247"/>
      <c r="RSI12" s="247"/>
      <c r="RSJ12" s="247"/>
      <c r="RSK12" s="247"/>
      <c r="RSL12" s="247"/>
      <c r="RSM12" s="247"/>
      <c r="RSN12" s="247"/>
      <c r="RSO12" s="247"/>
      <c r="RSP12" s="247"/>
      <c r="RSQ12" s="247"/>
      <c r="RSR12" s="247"/>
      <c r="RSS12" s="247"/>
      <c r="RST12" s="247"/>
      <c r="RSU12" s="247"/>
      <c r="RSV12" s="247"/>
      <c r="RSW12" s="247"/>
      <c r="RSX12" s="247"/>
      <c r="RSY12" s="247"/>
      <c r="RSZ12" s="247"/>
      <c r="RTA12" s="247"/>
      <c r="RTB12" s="247"/>
      <c r="RTC12" s="247"/>
      <c r="RTD12" s="247"/>
      <c r="RTE12" s="247"/>
      <c r="RTF12" s="247"/>
      <c r="RTG12" s="247"/>
      <c r="RTH12" s="247"/>
      <c r="RTI12" s="247"/>
      <c r="RTJ12" s="247"/>
      <c r="RTK12" s="247"/>
      <c r="RTL12" s="247"/>
      <c r="RTM12" s="247"/>
      <c r="RTN12" s="247"/>
      <c r="RTO12" s="247"/>
      <c r="RTP12" s="247"/>
      <c r="RTQ12" s="247"/>
      <c r="RTR12" s="247"/>
      <c r="RTS12" s="247"/>
      <c r="RTT12" s="247"/>
      <c r="RTU12" s="247"/>
      <c r="RTV12" s="247"/>
      <c r="RTW12" s="247"/>
      <c r="RTX12" s="247"/>
      <c r="RTY12" s="247"/>
      <c r="RTZ12" s="247"/>
      <c r="RUA12" s="247"/>
      <c r="RUB12" s="247"/>
      <c r="RUC12" s="247"/>
      <c r="RUD12" s="247"/>
      <c r="RUE12" s="247"/>
      <c r="RUF12" s="247"/>
      <c r="RUG12" s="247"/>
      <c r="RUH12" s="247"/>
      <c r="RUI12" s="247"/>
      <c r="RUJ12" s="247"/>
      <c r="RUK12" s="247"/>
      <c r="RUL12" s="247"/>
      <c r="RUM12" s="247"/>
      <c r="RUN12" s="247"/>
      <c r="RUO12" s="247"/>
      <c r="RUP12" s="247"/>
      <c r="RUQ12" s="247"/>
      <c r="RUR12" s="247"/>
      <c r="RUS12" s="247"/>
      <c r="RUT12" s="247"/>
      <c r="RUU12" s="247"/>
      <c r="RUV12" s="247"/>
      <c r="RUW12" s="247"/>
      <c r="RUX12" s="247"/>
      <c r="RUY12" s="247"/>
      <c r="RUZ12" s="247"/>
      <c r="RVA12" s="247"/>
      <c r="RVB12" s="247"/>
      <c r="RVC12" s="247"/>
      <c r="RVD12" s="247"/>
      <c r="RVE12" s="247"/>
      <c r="RVF12" s="247"/>
      <c r="RVG12" s="247"/>
      <c r="RVH12" s="247"/>
      <c r="RVI12" s="247"/>
      <c r="RVJ12" s="247"/>
      <c r="RVK12" s="247"/>
      <c r="RVL12" s="247"/>
      <c r="RVM12" s="247"/>
      <c r="RVN12" s="247"/>
      <c r="RVO12" s="247"/>
      <c r="RVP12" s="247"/>
      <c r="RVQ12" s="247"/>
      <c r="RVR12" s="247"/>
      <c r="RVS12" s="247"/>
      <c r="RVT12" s="247"/>
      <c r="RVU12" s="247"/>
      <c r="RVV12" s="247"/>
      <c r="RVW12" s="247"/>
      <c r="RVX12" s="247"/>
      <c r="RVY12" s="247"/>
      <c r="RVZ12" s="247"/>
      <c r="RWA12" s="247"/>
      <c r="RWB12" s="247"/>
      <c r="RWC12" s="247"/>
      <c r="RWD12" s="247"/>
      <c r="RWE12" s="247"/>
      <c r="RWF12" s="247"/>
      <c r="RWG12" s="247"/>
      <c r="RWH12" s="247"/>
      <c r="RWI12" s="247"/>
      <c r="RWJ12" s="247"/>
      <c r="RWK12" s="247"/>
      <c r="RWL12" s="247"/>
      <c r="RWM12" s="247"/>
      <c r="RWN12" s="247"/>
      <c r="RWO12" s="247"/>
      <c r="RWP12" s="247"/>
      <c r="RWQ12" s="247"/>
      <c r="RWR12" s="247"/>
      <c r="RWS12" s="247"/>
      <c r="RWT12" s="247"/>
      <c r="RWU12" s="247"/>
      <c r="RWV12" s="247"/>
      <c r="RWW12" s="247"/>
      <c r="RWX12" s="247"/>
      <c r="RWY12" s="247"/>
      <c r="RWZ12" s="247"/>
      <c r="RXA12" s="247"/>
      <c r="RXB12" s="247"/>
      <c r="RXC12" s="247"/>
      <c r="RXD12" s="247"/>
      <c r="RXE12" s="247"/>
      <c r="RXF12" s="247"/>
      <c r="RXG12" s="247"/>
      <c r="RXH12" s="247"/>
      <c r="RXI12" s="247"/>
      <c r="RXJ12" s="247"/>
      <c r="RXK12" s="247"/>
      <c r="RXL12" s="247"/>
      <c r="RXM12" s="247"/>
      <c r="RXN12" s="247"/>
      <c r="RXO12" s="247"/>
      <c r="RXP12" s="247"/>
      <c r="RXQ12" s="247"/>
      <c r="RXR12" s="247"/>
      <c r="RXS12" s="247"/>
      <c r="RXT12" s="247"/>
      <c r="RXU12" s="247"/>
      <c r="RXV12" s="247"/>
      <c r="RXW12" s="247"/>
      <c r="RXX12" s="247"/>
      <c r="RXY12" s="247"/>
      <c r="RXZ12" s="247"/>
      <c r="RYA12" s="247"/>
      <c r="RYB12" s="247"/>
      <c r="RYC12" s="247"/>
      <c r="RYD12" s="247"/>
      <c r="RYE12" s="247"/>
      <c r="RYF12" s="247"/>
      <c r="RYG12" s="247"/>
      <c r="RYH12" s="247"/>
      <c r="RYI12" s="247"/>
      <c r="RYJ12" s="247"/>
      <c r="RYK12" s="247"/>
      <c r="RYL12" s="247"/>
      <c r="RYM12" s="247"/>
      <c r="RYN12" s="247"/>
      <c r="RYO12" s="247"/>
      <c r="RYP12" s="247"/>
      <c r="RYQ12" s="247"/>
      <c r="RYR12" s="247"/>
      <c r="RYS12" s="247"/>
      <c r="RYT12" s="247"/>
      <c r="RYU12" s="247"/>
      <c r="RYV12" s="247"/>
      <c r="RYW12" s="247"/>
      <c r="RYX12" s="247"/>
      <c r="RYY12" s="247"/>
      <c r="RYZ12" s="247"/>
      <c r="RZA12" s="247"/>
      <c r="RZB12" s="247"/>
      <c r="RZC12" s="247"/>
      <c r="RZD12" s="247"/>
      <c r="RZE12" s="247"/>
      <c r="RZF12" s="247"/>
      <c r="RZG12" s="247"/>
      <c r="RZH12" s="247"/>
      <c r="RZI12" s="247"/>
      <c r="RZJ12" s="247"/>
      <c r="RZK12" s="247"/>
      <c r="RZL12" s="247"/>
      <c r="RZM12" s="247"/>
      <c r="RZN12" s="247"/>
      <c r="RZO12" s="247"/>
      <c r="RZP12" s="247"/>
      <c r="RZQ12" s="247"/>
      <c r="RZR12" s="247"/>
      <c r="RZS12" s="247"/>
      <c r="RZT12" s="247"/>
      <c r="RZU12" s="247"/>
      <c r="RZV12" s="247"/>
      <c r="RZW12" s="247"/>
      <c r="RZX12" s="247"/>
      <c r="RZY12" s="247"/>
      <c r="RZZ12" s="247"/>
      <c r="SAA12" s="247"/>
      <c r="SAB12" s="247"/>
      <c r="SAC12" s="247"/>
      <c r="SAD12" s="247"/>
      <c r="SAE12" s="247"/>
      <c r="SAF12" s="247"/>
      <c r="SAG12" s="247"/>
      <c r="SAH12" s="247"/>
      <c r="SAI12" s="247"/>
      <c r="SAJ12" s="247"/>
      <c r="SAK12" s="247"/>
      <c r="SAL12" s="247"/>
      <c r="SAM12" s="247"/>
      <c r="SAN12" s="247"/>
      <c r="SAO12" s="247"/>
      <c r="SAP12" s="247"/>
      <c r="SAQ12" s="247"/>
      <c r="SAR12" s="247"/>
      <c r="SAS12" s="247"/>
      <c r="SAT12" s="247"/>
      <c r="SAU12" s="247"/>
      <c r="SAV12" s="247"/>
      <c r="SAW12" s="247"/>
      <c r="SAX12" s="247"/>
      <c r="SAY12" s="247"/>
      <c r="SAZ12" s="247"/>
      <c r="SBA12" s="247"/>
      <c r="SBB12" s="247"/>
      <c r="SBC12" s="247"/>
      <c r="SBD12" s="247"/>
      <c r="SBE12" s="247"/>
      <c r="SBF12" s="247"/>
      <c r="SBG12" s="247"/>
      <c r="SBH12" s="247"/>
      <c r="SBI12" s="247"/>
      <c r="SBJ12" s="247"/>
      <c r="SBK12" s="247"/>
      <c r="SBL12" s="247"/>
      <c r="SBM12" s="247"/>
      <c r="SBN12" s="247"/>
      <c r="SBO12" s="247"/>
      <c r="SBP12" s="247"/>
      <c r="SBQ12" s="247"/>
      <c r="SBR12" s="247"/>
      <c r="SBS12" s="247"/>
      <c r="SBT12" s="247"/>
      <c r="SBU12" s="247"/>
      <c r="SBV12" s="247"/>
      <c r="SBW12" s="247"/>
      <c r="SBX12" s="247"/>
      <c r="SBY12" s="247"/>
      <c r="SBZ12" s="247"/>
      <c r="SCA12" s="247"/>
      <c r="SCB12" s="247"/>
      <c r="SCC12" s="247"/>
      <c r="SCD12" s="247"/>
      <c r="SCE12" s="247"/>
      <c r="SCF12" s="247"/>
      <c r="SCG12" s="247"/>
      <c r="SCH12" s="247"/>
      <c r="SCI12" s="247"/>
      <c r="SCJ12" s="247"/>
      <c r="SCK12" s="247"/>
      <c r="SCL12" s="247"/>
      <c r="SCM12" s="247"/>
      <c r="SCN12" s="247"/>
      <c r="SCO12" s="247"/>
      <c r="SCP12" s="247"/>
      <c r="SCQ12" s="247"/>
      <c r="SCR12" s="247"/>
      <c r="SCS12" s="247"/>
      <c r="SCT12" s="247"/>
      <c r="SCU12" s="247"/>
      <c r="SCV12" s="247"/>
      <c r="SCW12" s="247"/>
      <c r="SCX12" s="247"/>
      <c r="SCY12" s="247"/>
      <c r="SCZ12" s="247"/>
      <c r="SDA12" s="247"/>
      <c r="SDB12" s="247"/>
      <c r="SDC12" s="247"/>
      <c r="SDD12" s="247"/>
      <c r="SDE12" s="247"/>
      <c r="SDF12" s="247"/>
      <c r="SDG12" s="247"/>
      <c r="SDH12" s="247"/>
      <c r="SDI12" s="247"/>
      <c r="SDJ12" s="247"/>
      <c r="SDK12" s="247"/>
      <c r="SDL12" s="247"/>
      <c r="SDM12" s="247"/>
      <c r="SDN12" s="247"/>
      <c r="SDO12" s="247"/>
      <c r="SDP12" s="247"/>
      <c r="SDQ12" s="247"/>
      <c r="SDR12" s="247"/>
      <c r="SDS12" s="247"/>
      <c r="SDT12" s="247"/>
      <c r="SDU12" s="247"/>
      <c r="SDV12" s="247"/>
      <c r="SDW12" s="247"/>
      <c r="SDX12" s="247"/>
      <c r="SDY12" s="247"/>
      <c r="SDZ12" s="247"/>
      <c r="SEA12" s="247"/>
      <c r="SEB12" s="247"/>
      <c r="SEC12" s="247"/>
      <c r="SED12" s="247"/>
      <c r="SEE12" s="247"/>
      <c r="SEF12" s="247"/>
      <c r="SEG12" s="247"/>
      <c r="SEH12" s="247"/>
      <c r="SEI12" s="247"/>
      <c r="SEJ12" s="247"/>
      <c r="SEK12" s="247"/>
      <c r="SEL12" s="247"/>
      <c r="SEM12" s="247"/>
      <c r="SEN12" s="247"/>
      <c r="SEO12" s="247"/>
      <c r="SEP12" s="247"/>
      <c r="SEQ12" s="247"/>
      <c r="SER12" s="247"/>
      <c r="SES12" s="247"/>
      <c r="SET12" s="247"/>
      <c r="SEU12" s="247"/>
      <c r="SEV12" s="247"/>
      <c r="SEW12" s="247"/>
      <c r="SEX12" s="247"/>
      <c r="SEY12" s="247"/>
      <c r="SEZ12" s="247"/>
      <c r="SFA12" s="247"/>
      <c r="SFB12" s="247"/>
      <c r="SFC12" s="247"/>
      <c r="SFD12" s="247"/>
      <c r="SFE12" s="247"/>
      <c r="SFF12" s="247"/>
      <c r="SFG12" s="247"/>
      <c r="SFH12" s="247"/>
      <c r="SFI12" s="247"/>
      <c r="SFJ12" s="247"/>
      <c r="SFK12" s="247"/>
      <c r="SFL12" s="247"/>
      <c r="SFM12" s="247"/>
      <c r="SFN12" s="247"/>
      <c r="SFO12" s="247"/>
      <c r="SFP12" s="247"/>
      <c r="SFQ12" s="247"/>
      <c r="SFR12" s="247"/>
      <c r="SFS12" s="247"/>
      <c r="SFT12" s="247"/>
      <c r="SFU12" s="247"/>
      <c r="SFV12" s="247"/>
      <c r="SFW12" s="247"/>
      <c r="SFX12" s="247"/>
      <c r="SFY12" s="247"/>
      <c r="SFZ12" s="247"/>
      <c r="SGA12" s="247"/>
      <c r="SGB12" s="247"/>
      <c r="SGC12" s="247"/>
      <c r="SGD12" s="247"/>
      <c r="SGE12" s="247"/>
      <c r="SGF12" s="247"/>
      <c r="SGG12" s="247"/>
      <c r="SGH12" s="247"/>
      <c r="SGI12" s="247"/>
      <c r="SGJ12" s="247"/>
      <c r="SGK12" s="247"/>
      <c r="SGL12" s="247"/>
      <c r="SGM12" s="247"/>
      <c r="SGN12" s="247"/>
      <c r="SGO12" s="247"/>
      <c r="SGP12" s="247"/>
      <c r="SGQ12" s="247"/>
      <c r="SGR12" s="247"/>
      <c r="SGS12" s="247"/>
      <c r="SGT12" s="247"/>
      <c r="SGU12" s="247"/>
      <c r="SGV12" s="247"/>
      <c r="SGW12" s="247"/>
      <c r="SGX12" s="247"/>
      <c r="SGY12" s="247"/>
      <c r="SGZ12" s="247"/>
      <c r="SHA12" s="247"/>
      <c r="SHB12" s="247"/>
      <c r="SHC12" s="247"/>
      <c r="SHD12" s="247"/>
      <c r="SHE12" s="247"/>
      <c r="SHF12" s="247"/>
      <c r="SHG12" s="247"/>
      <c r="SHH12" s="247"/>
      <c r="SHI12" s="247"/>
      <c r="SHJ12" s="247"/>
      <c r="SHK12" s="247"/>
      <c r="SHL12" s="247"/>
      <c r="SHM12" s="247"/>
      <c r="SHN12" s="247"/>
      <c r="SHO12" s="247"/>
      <c r="SHP12" s="247"/>
      <c r="SHQ12" s="247"/>
      <c r="SHR12" s="247"/>
      <c r="SHS12" s="247"/>
      <c r="SHT12" s="247"/>
      <c r="SHU12" s="247"/>
      <c r="SHV12" s="247"/>
      <c r="SHW12" s="247"/>
      <c r="SHX12" s="247"/>
      <c r="SHY12" s="247"/>
      <c r="SHZ12" s="247"/>
      <c r="SIA12" s="247"/>
      <c r="SIB12" s="247"/>
      <c r="SIC12" s="247"/>
      <c r="SID12" s="247"/>
      <c r="SIE12" s="247"/>
      <c r="SIF12" s="247"/>
      <c r="SIG12" s="247"/>
      <c r="SIH12" s="247"/>
      <c r="SII12" s="247"/>
      <c r="SIJ12" s="247"/>
      <c r="SIK12" s="247"/>
      <c r="SIL12" s="247"/>
      <c r="SIM12" s="247"/>
      <c r="SIN12" s="247"/>
      <c r="SIO12" s="247"/>
      <c r="SIP12" s="247"/>
      <c r="SIQ12" s="247"/>
      <c r="SIR12" s="247"/>
      <c r="SIS12" s="247"/>
      <c r="SIT12" s="247"/>
      <c r="SIU12" s="247"/>
      <c r="SIV12" s="247"/>
      <c r="SIW12" s="247"/>
      <c r="SIX12" s="247"/>
      <c r="SIY12" s="247"/>
      <c r="SIZ12" s="247"/>
      <c r="SJA12" s="247"/>
      <c r="SJB12" s="247"/>
      <c r="SJC12" s="247"/>
      <c r="SJD12" s="247"/>
      <c r="SJE12" s="247"/>
      <c r="SJF12" s="247"/>
      <c r="SJG12" s="247"/>
      <c r="SJH12" s="247"/>
      <c r="SJI12" s="247"/>
      <c r="SJJ12" s="247"/>
      <c r="SJK12" s="247"/>
      <c r="SJL12" s="247"/>
      <c r="SJM12" s="247"/>
      <c r="SJN12" s="247"/>
      <c r="SJO12" s="247"/>
      <c r="SJP12" s="247"/>
      <c r="SJQ12" s="247"/>
      <c r="SJR12" s="247"/>
      <c r="SJS12" s="247"/>
      <c r="SJT12" s="247"/>
      <c r="SJU12" s="247"/>
      <c r="SJV12" s="247"/>
      <c r="SJW12" s="247"/>
      <c r="SJX12" s="247"/>
      <c r="SJY12" s="247"/>
      <c r="SJZ12" s="247"/>
      <c r="SKA12" s="247"/>
      <c r="SKB12" s="247"/>
      <c r="SKC12" s="247"/>
      <c r="SKD12" s="247"/>
      <c r="SKE12" s="247"/>
      <c r="SKF12" s="247"/>
      <c r="SKG12" s="247"/>
      <c r="SKH12" s="247"/>
      <c r="SKI12" s="247"/>
      <c r="SKJ12" s="247"/>
      <c r="SKK12" s="247"/>
      <c r="SKL12" s="247"/>
      <c r="SKM12" s="247"/>
      <c r="SKN12" s="247"/>
      <c r="SKO12" s="247"/>
      <c r="SKP12" s="247"/>
      <c r="SKQ12" s="247"/>
      <c r="SKR12" s="247"/>
      <c r="SKS12" s="247"/>
      <c r="SKT12" s="247"/>
      <c r="SKU12" s="247"/>
      <c r="SKV12" s="247"/>
      <c r="SKW12" s="247"/>
      <c r="SKX12" s="247"/>
      <c r="SKY12" s="247"/>
      <c r="SKZ12" s="247"/>
      <c r="SLA12" s="247"/>
      <c r="SLB12" s="247"/>
      <c r="SLC12" s="247"/>
      <c r="SLD12" s="247"/>
      <c r="SLE12" s="247"/>
      <c r="SLF12" s="247"/>
      <c r="SLG12" s="247"/>
      <c r="SLH12" s="247"/>
      <c r="SLI12" s="247"/>
      <c r="SLJ12" s="247"/>
      <c r="SLK12" s="247"/>
      <c r="SLL12" s="247"/>
      <c r="SLM12" s="247"/>
      <c r="SLN12" s="247"/>
      <c r="SLO12" s="247"/>
      <c r="SLP12" s="247"/>
      <c r="SLQ12" s="247"/>
      <c r="SLR12" s="247"/>
      <c r="SLS12" s="247"/>
      <c r="SLT12" s="247"/>
      <c r="SLU12" s="247"/>
      <c r="SLV12" s="247"/>
      <c r="SLW12" s="247"/>
      <c r="SLX12" s="247"/>
      <c r="SLY12" s="247"/>
      <c r="SLZ12" s="247"/>
      <c r="SMA12" s="247"/>
      <c r="SMB12" s="247"/>
      <c r="SMC12" s="247"/>
      <c r="SMD12" s="247"/>
      <c r="SME12" s="247"/>
      <c r="SMF12" s="247"/>
      <c r="SMG12" s="247"/>
      <c r="SMH12" s="247"/>
      <c r="SMI12" s="247"/>
      <c r="SMJ12" s="247"/>
      <c r="SMK12" s="247"/>
      <c r="SML12" s="247"/>
      <c r="SMM12" s="247"/>
      <c r="SMN12" s="247"/>
      <c r="SMO12" s="247"/>
      <c r="SMP12" s="247"/>
      <c r="SMQ12" s="247"/>
      <c r="SMR12" s="247"/>
      <c r="SMS12" s="247"/>
      <c r="SMT12" s="247"/>
      <c r="SMU12" s="247"/>
      <c r="SMV12" s="247"/>
      <c r="SMW12" s="247"/>
      <c r="SMX12" s="247"/>
      <c r="SMY12" s="247"/>
      <c r="SMZ12" s="247"/>
      <c r="SNA12" s="247"/>
      <c r="SNB12" s="247"/>
      <c r="SNC12" s="247"/>
      <c r="SND12" s="247"/>
      <c r="SNE12" s="247"/>
      <c r="SNF12" s="247"/>
      <c r="SNG12" s="247"/>
      <c r="SNH12" s="247"/>
      <c r="SNI12" s="247"/>
      <c r="SNJ12" s="247"/>
      <c r="SNK12" s="247"/>
      <c r="SNL12" s="247"/>
      <c r="SNM12" s="247"/>
      <c r="SNN12" s="247"/>
      <c r="SNO12" s="247"/>
      <c r="SNP12" s="247"/>
      <c r="SNQ12" s="247"/>
      <c r="SNR12" s="247"/>
      <c r="SNS12" s="247"/>
      <c r="SNT12" s="247"/>
      <c r="SNU12" s="247"/>
      <c r="SNV12" s="247"/>
      <c r="SNW12" s="247"/>
      <c r="SNX12" s="247"/>
      <c r="SNY12" s="247"/>
      <c r="SNZ12" s="247"/>
      <c r="SOA12" s="247"/>
      <c r="SOB12" s="247"/>
      <c r="SOC12" s="247"/>
      <c r="SOD12" s="247"/>
      <c r="SOE12" s="247"/>
      <c r="SOF12" s="247"/>
      <c r="SOG12" s="247"/>
      <c r="SOH12" s="247"/>
      <c r="SOI12" s="247"/>
      <c r="SOJ12" s="247"/>
      <c r="SOK12" s="247"/>
      <c r="SOL12" s="247"/>
      <c r="SOM12" s="247"/>
      <c r="SON12" s="247"/>
      <c r="SOO12" s="247"/>
      <c r="SOP12" s="247"/>
      <c r="SOQ12" s="247"/>
      <c r="SOR12" s="247"/>
      <c r="SOS12" s="247"/>
      <c r="SOT12" s="247"/>
      <c r="SOU12" s="247"/>
      <c r="SOV12" s="247"/>
      <c r="SOW12" s="247"/>
      <c r="SOX12" s="247"/>
      <c r="SOY12" s="247"/>
      <c r="SOZ12" s="247"/>
      <c r="SPA12" s="247"/>
      <c r="SPB12" s="247"/>
      <c r="SPC12" s="247"/>
      <c r="SPD12" s="247"/>
      <c r="SPE12" s="247"/>
      <c r="SPF12" s="247"/>
      <c r="SPG12" s="247"/>
      <c r="SPH12" s="247"/>
      <c r="SPI12" s="247"/>
      <c r="SPJ12" s="247"/>
      <c r="SPK12" s="247"/>
      <c r="SPL12" s="247"/>
      <c r="SPM12" s="247"/>
      <c r="SPN12" s="247"/>
      <c r="SPO12" s="247"/>
      <c r="SPP12" s="247"/>
      <c r="SPQ12" s="247"/>
      <c r="SPR12" s="247"/>
      <c r="SPS12" s="247"/>
      <c r="SPT12" s="247"/>
      <c r="SPU12" s="247"/>
      <c r="SPV12" s="247"/>
      <c r="SPW12" s="247"/>
      <c r="SPX12" s="247"/>
      <c r="SPY12" s="247"/>
      <c r="SPZ12" s="247"/>
      <c r="SQA12" s="247"/>
      <c r="SQB12" s="247"/>
      <c r="SQC12" s="247"/>
      <c r="SQD12" s="247"/>
      <c r="SQE12" s="247"/>
      <c r="SQF12" s="247"/>
      <c r="SQG12" s="247"/>
      <c r="SQH12" s="247"/>
      <c r="SQI12" s="247"/>
      <c r="SQJ12" s="247"/>
      <c r="SQK12" s="247"/>
      <c r="SQL12" s="247"/>
      <c r="SQM12" s="247"/>
      <c r="SQN12" s="247"/>
      <c r="SQO12" s="247"/>
      <c r="SQP12" s="247"/>
      <c r="SQQ12" s="247"/>
      <c r="SQR12" s="247"/>
      <c r="SQS12" s="247"/>
      <c r="SQT12" s="247"/>
      <c r="SQU12" s="247"/>
      <c r="SQV12" s="247"/>
      <c r="SQW12" s="247"/>
      <c r="SQX12" s="247"/>
      <c r="SQY12" s="247"/>
      <c r="SQZ12" s="247"/>
      <c r="SRA12" s="247"/>
      <c r="SRB12" s="247"/>
      <c r="SRC12" s="247"/>
      <c r="SRD12" s="247"/>
      <c r="SRE12" s="247"/>
      <c r="SRF12" s="247"/>
      <c r="SRG12" s="247"/>
      <c r="SRH12" s="247"/>
      <c r="SRI12" s="247"/>
      <c r="SRJ12" s="247"/>
      <c r="SRK12" s="247"/>
      <c r="SRL12" s="247"/>
      <c r="SRM12" s="247"/>
      <c r="SRN12" s="247"/>
      <c r="SRO12" s="247"/>
      <c r="SRP12" s="247"/>
      <c r="SRQ12" s="247"/>
      <c r="SRR12" s="247"/>
      <c r="SRS12" s="247"/>
      <c r="SRT12" s="247"/>
      <c r="SRU12" s="247"/>
      <c r="SRV12" s="247"/>
      <c r="SRW12" s="247"/>
      <c r="SRX12" s="247"/>
      <c r="SRY12" s="247"/>
      <c r="SRZ12" s="247"/>
      <c r="SSA12" s="247"/>
      <c r="SSB12" s="247"/>
      <c r="SSC12" s="247"/>
      <c r="SSD12" s="247"/>
      <c r="SSE12" s="247"/>
      <c r="SSF12" s="247"/>
      <c r="SSG12" s="247"/>
      <c r="SSH12" s="247"/>
      <c r="SSI12" s="247"/>
      <c r="SSJ12" s="247"/>
      <c r="SSK12" s="247"/>
      <c r="SSL12" s="247"/>
      <c r="SSM12" s="247"/>
      <c r="SSN12" s="247"/>
      <c r="SSO12" s="247"/>
      <c r="SSP12" s="247"/>
      <c r="SSQ12" s="247"/>
      <c r="SSR12" s="247"/>
      <c r="SSS12" s="247"/>
      <c r="SST12" s="247"/>
      <c r="SSU12" s="247"/>
      <c r="SSV12" s="247"/>
      <c r="SSW12" s="247"/>
      <c r="SSX12" s="247"/>
      <c r="SSY12" s="247"/>
      <c r="SSZ12" s="247"/>
      <c r="STA12" s="247"/>
      <c r="STB12" s="247"/>
      <c r="STC12" s="247"/>
      <c r="STD12" s="247"/>
      <c r="STE12" s="247"/>
      <c r="STF12" s="247"/>
      <c r="STG12" s="247"/>
      <c r="STH12" s="247"/>
      <c r="STI12" s="247"/>
      <c r="STJ12" s="247"/>
      <c r="STK12" s="247"/>
      <c r="STL12" s="247"/>
      <c r="STM12" s="247"/>
      <c r="STN12" s="247"/>
      <c r="STO12" s="247"/>
      <c r="STP12" s="247"/>
      <c r="STQ12" s="247"/>
      <c r="STR12" s="247"/>
      <c r="STS12" s="247"/>
      <c r="STT12" s="247"/>
      <c r="STU12" s="247"/>
      <c r="STV12" s="247"/>
      <c r="STW12" s="247"/>
      <c r="STX12" s="247"/>
      <c r="STY12" s="247"/>
      <c r="STZ12" s="247"/>
      <c r="SUA12" s="247"/>
      <c r="SUB12" s="247"/>
      <c r="SUC12" s="247"/>
      <c r="SUD12" s="247"/>
      <c r="SUE12" s="247"/>
      <c r="SUF12" s="247"/>
      <c r="SUG12" s="247"/>
      <c r="SUH12" s="247"/>
      <c r="SUI12" s="247"/>
      <c r="SUJ12" s="247"/>
      <c r="SUK12" s="247"/>
      <c r="SUL12" s="247"/>
      <c r="SUM12" s="247"/>
      <c r="SUN12" s="247"/>
      <c r="SUO12" s="247"/>
      <c r="SUP12" s="247"/>
      <c r="SUQ12" s="247"/>
      <c r="SUR12" s="247"/>
      <c r="SUS12" s="247"/>
      <c r="SUT12" s="247"/>
      <c r="SUU12" s="247"/>
      <c r="SUV12" s="247"/>
      <c r="SUW12" s="247"/>
      <c r="SUX12" s="247"/>
      <c r="SUY12" s="247"/>
      <c r="SUZ12" s="247"/>
      <c r="SVA12" s="247"/>
      <c r="SVB12" s="247"/>
      <c r="SVC12" s="247"/>
      <c r="SVD12" s="247"/>
      <c r="SVE12" s="247"/>
      <c r="SVF12" s="247"/>
      <c r="SVG12" s="247"/>
      <c r="SVH12" s="247"/>
      <c r="SVI12" s="247"/>
      <c r="SVJ12" s="247"/>
      <c r="SVK12" s="247"/>
      <c r="SVL12" s="247"/>
      <c r="SVM12" s="247"/>
      <c r="SVN12" s="247"/>
      <c r="SVO12" s="247"/>
      <c r="SVP12" s="247"/>
      <c r="SVQ12" s="247"/>
      <c r="SVR12" s="247"/>
      <c r="SVS12" s="247"/>
      <c r="SVT12" s="247"/>
      <c r="SVU12" s="247"/>
      <c r="SVV12" s="247"/>
      <c r="SVW12" s="247"/>
      <c r="SVX12" s="247"/>
      <c r="SVY12" s="247"/>
      <c r="SVZ12" s="247"/>
      <c r="SWA12" s="247"/>
      <c r="SWB12" s="247"/>
      <c r="SWC12" s="247"/>
      <c r="SWD12" s="247"/>
      <c r="SWE12" s="247"/>
      <c r="SWF12" s="247"/>
      <c r="SWG12" s="247"/>
      <c r="SWH12" s="247"/>
      <c r="SWI12" s="247"/>
      <c r="SWJ12" s="247"/>
      <c r="SWK12" s="247"/>
      <c r="SWL12" s="247"/>
      <c r="SWM12" s="247"/>
      <c r="SWN12" s="247"/>
      <c r="SWO12" s="247"/>
      <c r="SWP12" s="247"/>
      <c r="SWQ12" s="247"/>
      <c r="SWR12" s="247"/>
      <c r="SWS12" s="247"/>
      <c r="SWT12" s="247"/>
      <c r="SWU12" s="247"/>
      <c r="SWV12" s="247"/>
      <c r="SWW12" s="247"/>
      <c r="SWX12" s="247"/>
      <c r="SWY12" s="247"/>
      <c r="SWZ12" s="247"/>
      <c r="SXA12" s="247"/>
      <c r="SXB12" s="247"/>
      <c r="SXC12" s="247"/>
      <c r="SXD12" s="247"/>
      <c r="SXE12" s="247"/>
      <c r="SXF12" s="247"/>
      <c r="SXG12" s="247"/>
      <c r="SXH12" s="247"/>
      <c r="SXI12" s="247"/>
      <c r="SXJ12" s="247"/>
      <c r="SXK12" s="247"/>
      <c r="SXL12" s="247"/>
      <c r="SXM12" s="247"/>
      <c r="SXN12" s="247"/>
      <c r="SXO12" s="247"/>
      <c r="SXP12" s="247"/>
      <c r="SXQ12" s="247"/>
      <c r="SXR12" s="247"/>
      <c r="SXS12" s="247"/>
      <c r="SXT12" s="247"/>
      <c r="SXU12" s="247"/>
      <c r="SXV12" s="247"/>
      <c r="SXW12" s="247"/>
      <c r="SXX12" s="247"/>
      <c r="SXY12" s="247"/>
      <c r="SXZ12" s="247"/>
      <c r="SYA12" s="247"/>
      <c r="SYB12" s="247"/>
      <c r="SYC12" s="247"/>
      <c r="SYD12" s="247"/>
      <c r="SYE12" s="247"/>
      <c r="SYF12" s="247"/>
      <c r="SYG12" s="247"/>
      <c r="SYH12" s="247"/>
      <c r="SYI12" s="247"/>
      <c r="SYJ12" s="247"/>
      <c r="SYK12" s="247"/>
      <c r="SYL12" s="247"/>
      <c r="SYM12" s="247"/>
      <c r="SYN12" s="247"/>
      <c r="SYO12" s="247"/>
      <c r="SYP12" s="247"/>
      <c r="SYQ12" s="247"/>
      <c r="SYR12" s="247"/>
      <c r="SYS12" s="247"/>
      <c r="SYT12" s="247"/>
      <c r="SYU12" s="247"/>
      <c r="SYV12" s="247"/>
      <c r="SYW12" s="247"/>
      <c r="SYX12" s="247"/>
      <c r="SYY12" s="247"/>
      <c r="SYZ12" s="247"/>
      <c r="SZA12" s="247"/>
      <c r="SZB12" s="247"/>
      <c r="SZC12" s="247"/>
      <c r="SZD12" s="247"/>
      <c r="SZE12" s="247"/>
      <c r="SZF12" s="247"/>
      <c r="SZG12" s="247"/>
      <c r="SZH12" s="247"/>
      <c r="SZI12" s="247"/>
      <c r="SZJ12" s="247"/>
      <c r="SZK12" s="247"/>
      <c r="SZL12" s="247"/>
      <c r="SZM12" s="247"/>
      <c r="SZN12" s="247"/>
      <c r="SZO12" s="247"/>
      <c r="SZP12" s="247"/>
      <c r="SZQ12" s="247"/>
      <c r="SZR12" s="247"/>
      <c r="SZS12" s="247"/>
      <c r="SZT12" s="247"/>
      <c r="SZU12" s="247"/>
      <c r="SZV12" s="247"/>
      <c r="SZW12" s="247"/>
      <c r="SZX12" s="247"/>
      <c r="SZY12" s="247"/>
      <c r="SZZ12" s="247"/>
      <c r="TAA12" s="247"/>
      <c r="TAB12" s="247"/>
      <c r="TAC12" s="247"/>
      <c r="TAD12" s="247"/>
      <c r="TAE12" s="247"/>
      <c r="TAF12" s="247"/>
      <c r="TAG12" s="247"/>
      <c r="TAH12" s="247"/>
      <c r="TAI12" s="247"/>
      <c r="TAJ12" s="247"/>
      <c r="TAK12" s="247"/>
      <c r="TAL12" s="247"/>
      <c r="TAM12" s="247"/>
      <c r="TAN12" s="247"/>
      <c r="TAO12" s="247"/>
      <c r="TAP12" s="247"/>
      <c r="TAQ12" s="247"/>
      <c r="TAR12" s="247"/>
      <c r="TAS12" s="247"/>
      <c r="TAT12" s="247"/>
      <c r="TAU12" s="247"/>
      <c r="TAV12" s="247"/>
      <c r="TAW12" s="247"/>
      <c r="TAX12" s="247"/>
      <c r="TAY12" s="247"/>
      <c r="TAZ12" s="247"/>
      <c r="TBA12" s="247"/>
      <c r="TBB12" s="247"/>
      <c r="TBC12" s="247"/>
      <c r="TBD12" s="247"/>
      <c r="TBE12" s="247"/>
      <c r="TBF12" s="247"/>
      <c r="TBG12" s="247"/>
      <c r="TBH12" s="247"/>
      <c r="TBI12" s="247"/>
      <c r="TBJ12" s="247"/>
      <c r="TBK12" s="247"/>
      <c r="TBL12" s="247"/>
      <c r="TBM12" s="247"/>
      <c r="TBN12" s="247"/>
      <c r="TBO12" s="247"/>
      <c r="TBP12" s="247"/>
      <c r="TBQ12" s="247"/>
      <c r="TBR12" s="247"/>
      <c r="TBS12" s="247"/>
      <c r="TBT12" s="247"/>
      <c r="TBU12" s="247"/>
      <c r="TBV12" s="247"/>
      <c r="TBW12" s="247"/>
      <c r="TBX12" s="247"/>
      <c r="TBY12" s="247"/>
      <c r="TBZ12" s="247"/>
      <c r="TCA12" s="247"/>
      <c r="TCB12" s="247"/>
      <c r="TCC12" s="247"/>
      <c r="TCD12" s="247"/>
      <c r="TCE12" s="247"/>
      <c r="TCF12" s="247"/>
      <c r="TCG12" s="247"/>
      <c r="TCH12" s="247"/>
      <c r="TCI12" s="247"/>
      <c r="TCJ12" s="247"/>
      <c r="TCK12" s="247"/>
      <c r="TCL12" s="247"/>
      <c r="TCM12" s="247"/>
      <c r="TCN12" s="247"/>
      <c r="TCO12" s="247"/>
      <c r="TCP12" s="247"/>
      <c r="TCQ12" s="247"/>
      <c r="TCR12" s="247"/>
      <c r="TCS12" s="247"/>
      <c r="TCT12" s="247"/>
      <c r="TCU12" s="247"/>
      <c r="TCV12" s="247"/>
      <c r="TCW12" s="247"/>
      <c r="TCX12" s="247"/>
      <c r="TCY12" s="247"/>
      <c r="TCZ12" s="247"/>
      <c r="TDA12" s="247"/>
      <c r="TDB12" s="247"/>
      <c r="TDC12" s="247"/>
      <c r="TDD12" s="247"/>
      <c r="TDE12" s="247"/>
      <c r="TDF12" s="247"/>
      <c r="TDG12" s="247"/>
      <c r="TDH12" s="247"/>
      <c r="TDI12" s="247"/>
      <c r="TDJ12" s="247"/>
      <c r="TDK12" s="247"/>
      <c r="TDL12" s="247"/>
      <c r="TDM12" s="247"/>
      <c r="TDN12" s="247"/>
      <c r="TDO12" s="247"/>
      <c r="TDP12" s="247"/>
      <c r="TDQ12" s="247"/>
      <c r="TDR12" s="247"/>
      <c r="TDS12" s="247"/>
      <c r="TDT12" s="247"/>
      <c r="TDU12" s="247"/>
      <c r="TDV12" s="247"/>
      <c r="TDW12" s="247"/>
      <c r="TDX12" s="247"/>
      <c r="TDY12" s="247"/>
      <c r="TDZ12" s="247"/>
      <c r="TEA12" s="247"/>
      <c r="TEB12" s="247"/>
      <c r="TEC12" s="247"/>
      <c r="TED12" s="247"/>
      <c r="TEE12" s="247"/>
      <c r="TEF12" s="247"/>
      <c r="TEG12" s="247"/>
      <c r="TEH12" s="247"/>
      <c r="TEI12" s="247"/>
      <c r="TEJ12" s="247"/>
      <c r="TEK12" s="247"/>
      <c r="TEL12" s="247"/>
      <c r="TEM12" s="247"/>
      <c r="TEN12" s="247"/>
      <c r="TEO12" s="247"/>
      <c r="TEP12" s="247"/>
      <c r="TEQ12" s="247"/>
      <c r="TER12" s="247"/>
      <c r="TES12" s="247"/>
      <c r="TET12" s="247"/>
      <c r="TEU12" s="247"/>
      <c r="TEV12" s="247"/>
      <c r="TEW12" s="247"/>
      <c r="TEX12" s="247"/>
      <c r="TEY12" s="247"/>
      <c r="TEZ12" s="247"/>
      <c r="TFA12" s="247"/>
      <c r="TFB12" s="247"/>
      <c r="TFC12" s="247"/>
      <c r="TFD12" s="247"/>
      <c r="TFE12" s="247"/>
      <c r="TFF12" s="247"/>
      <c r="TFG12" s="247"/>
      <c r="TFH12" s="247"/>
      <c r="TFI12" s="247"/>
      <c r="TFJ12" s="247"/>
      <c r="TFK12" s="247"/>
      <c r="TFL12" s="247"/>
      <c r="TFM12" s="247"/>
      <c r="TFN12" s="247"/>
      <c r="TFO12" s="247"/>
      <c r="TFP12" s="247"/>
      <c r="TFQ12" s="247"/>
      <c r="TFR12" s="247"/>
      <c r="TFS12" s="247"/>
      <c r="TFT12" s="247"/>
      <c r="TFU12" s="247"/>
      <c r="TFV12" s="247"/>
      <c r="TFW12" s="247"/>
      <c r="TFX12" s="247"/>
      <c r="TFY12" s="247"/>
      <c r="TFZ12" s="247"/>
      <c r="TGA12" s="247"/>
      <c r="TGB12" s="247"/>
      <c r="TGC12" s="247"/>
      <c r="TGD12" s="247"/>
      <c r="TGE12" s="247"/>
      <c r="TGF12" s="247"/>
      <c r="TGG12" s="247"/>
      <c r="TGH12" s="247"/>
      <c r="TGI12" s="247"/>
      <c r="TGJ12" s="247"/>
      <c r="TGK12" s="247"/>
      <c r="TGL12" s="247"/>
      <c r="TGM12" s="247"/>
      <c r="TGN12" s="247"/>
      <c r="TGO12" s="247"/>
      <c r="TGP12" s="247"/>
      <c r="TGQ12" s="247"/>
      <c r="TGR12" s="247"/>
      <c r="TGS12" s="247"/>
      <c r="TGT12" s="247"/>
      <c r="TGU12" s="247"/>
      <c r="TGV12" s="247"/>
      <c r="TGW12" s="247"/>
      <c r="TGX12" s="247"/>
      <c r="TGY12" s="247"/>
      <c r="TGZ12" s="247"/>
      <c r="THA12" s="247"/>
      <c r="THB12" s="247"/>
      <c r="THC12" s="247"/>
      <c r="THD12" s="247"/>
      <c r="THE12" s="247"/>
      <c r="THF12" s="247"/>
      <c r="THG12" s="247"/>
      <c r="THH12" s="247"/>
      <c r="THI12" s="247"/>
      <c r="THJ12" s="247"/>
      <c r="THK12" s="247"/>
      <c r="THL12" s="247"/>
      <c r="THM12" s="247"/>
      <c r="THN12" s="247"/>
      <c r="THO12" s="247"/>
      <c r="THP12" s="247"/>
      <c r="THQ12" s="247"/>
      <c r="THR12" s="247"/>
      <c r="THS12" s="247"/>
      <c r="THT12" s="247"/>
      <c r="THU12" s="247"/>
      <c r="THV12" s="247"/>
      <c r="THW12" s="247"/>
      <c r="THX12" s="247"/>
      <c r="THY12" s="247"/>
      <c r="THZ12" s="247"/>
      <c r="TIA12" s="247"/>
      <c r="TIB12" s="247"/>
      <c r="TIC12" s="247"/>
      <c r="TID12" s="247"/>
      <c r="TIE12" s="247"/>
      <c r="TIF12" s="247"/>
      <c r="TIG12" s="247"/>
      <c r="TIH12" s="247"/>
      <c r="TII12" s="247"/>
      <c r="TIJ12" s="247"/>
      <c r="TIK12" s="247"/>
      <c r="TIL12" s="247"/>
      <c r="TIM12" s="247"/>
      <c r="TIN12" s="247"/>
      <c r="TIO12" s="247"/>
      <c r="TIP12" s="247"/>
      <c r="TIQ12" s="247"/>
      <c r="TIR12" s="247"/>
      <c r="TIS12" s="247"/>
      <c r="TIT12" s="247"/>
      <c r="TIU12" s="247"/>
      <c r="TIV12" s="247"/>
      <c r="TIW12" s="247"/>
      <c r="TIX12" s="247"/>
      <c r="TIY12" s="247"/>
      <c r="TIZ12" s="247"/>
      <c r="TJA12" s="247"/>
      <c r="TJB12" s="247"/>
      <c r="TJC12" s="247"/>
      <c r="TJD12" s="247"/>
      <c r="TJE12" s="247"/>
      <c r="TJF12" s="247"/>
      <c r="TJG12" s="247"/>
      <c r="TJH12" s="247"/>
      <c r="TJI12" s="247"/>
      <c r="TJJ12" s="247"/>
      <c r="TJK12" s="247"/>
      <c r="TJL12" s="247"/>
      <c r="TJM12" s="247"/>
      <c r="TJN12" s="247"/>
      <c r="TJO12" s="247"/>
      <c r="TJP12" s="247"/>
      <c r="TJQ12" s="247"/>
      <c r="TJR12" s="247"/>
      <c r="TJS12" s="247"/>
      <c r="TJT12" s="247"/>
      <c r="TJU12" s="247"/>
      <c r="TJV12" s="247"/>
      <c r="TJW12" s="247"/>
      <c r="TJX12" s="247"/>
      <c r="TJY12" s="247"/>
      <c r="TJZ12" s="247"/>
      <c r="TKA12" s="247"/>
      <c r="TKB12" s="247"/>
      <c r="TKC12" s="247"/>
      <c r="TKD12" s="247"/>
      <c r="TKE12" s="247"/>
      <c r="TKF12" s="247"/>
      <c r="TKG12" s="247"/>
      <c r="TKH12" s="247"/>
      <c r="TKI12" s="247"/>
      <c r="TKJ12" s="247"/>
      <c r="TKK12" s="247"/>
      <c r="TKL12" s="247"/>
      <c r="TKM12" s="247"/>
      <c r="TKN12" s="247"/>
      <c r="TKO12" s="247"/>
      <c r="TKP12" s="247"/>
      <c r="TKQ12" s="247"/>
      <c r="TKR12" s="247"/>
      <c r="TKS12" s="247"/>
      <c r="TKT12" s="247"/>
      <c r="TKU12" s="247"/>
      <c r="TKV12" s="247"/>
      <c r="TKW12" s="247"/>
      <c r="TKX12" s="247"/>
      <c r="TKY12" s="247"/>
      <c r="TKZ12" s="247"/>
      <c r="TLA12" s="247"/>
      <c r="TLB12" s="247"/>
      <c r="TLC12" s="247"/>
      <c r="TLD12" s="247"/>
      <c r="TLE12" s="247"/>
      <c r="TLF12" s="247"/>
      <c r="TLG12" s="247"/>
      <c r="TLH12" s="247"/>
      <c r="TLI12" s="247"/>
      <c r="TLJ12" s="247"/>
      <c r="TLK12" s="247"/>
      <c r="TLL12" s="247"/>
      <c r="TLM12" s="247"/>
      <c r="TLN12" s="247"/>
      <c r="TLO12" s="247"/>
      <c r="TLP12" s="247"/>
      <c r="TLQ12" s="247"/>
      <c r="TLR12" s="247"/>
      <c r="TLS12" s="247"/>
      <c r="TLT12" s="247"/>
      <c r="TLU12" s="247"/>
      <c r="TLV12" s="247"/>
      <c r="TLW12" s="247"/>
      <c r="TLX12" s="247"/>
      <c r="TLY12" s="247"/>
      <c r="TLZ12" s="247"/>
      <c r="TMA12" s="247"/>
      <c r="TMB12" s="247"/>
      <c r="TMC12" s="247"/>
      <c r="TMD12" s="247"/>
      <c r="TME12" s="247"/>
      <c r="TMF12" s="247"/>
      <c r="TMG12" s="247"/>
      <c r="TMH12" s="247"/>
      <c r="TMI12" s="247"/>
      <c r="TMJ12" s="247"/>
      <c r="TMK12" s="247"/>
      <c r="TML12" s="247"/>
      <c r="TMM12" s="247"/>
      <c r="TMN12" s="247"/>
      <c r="TMO12" s="247"/>
      <c r="TMP12" s="247"/>
      <c r="TMQ12" s="247"/>
      <c r="TMR12" s="247"/>
      <c r="TMS12" s="247"/>
      <c r="TMT12" s="247"/>
      <c r="TMU12" s="247"/>
      <c r="TMV12" s="247"/>
      <c r="TMW12" s="247"/>
      <c r="TMX12" s="247"/>
      <c r="TMY12" s="247"/>
      <c r="TMZ12" s="247"/>
      <c r="TNA12" s="247"/>
      <c r="TNB12" s="247"/>
      <c r="TNC12" s="247"/>
      <c r="TND12" s="247"/>
      <c r="TNE12" s="247"/>
      <c r="TNF12" s="247"/>
      <c r="TNG12" s="247"/>
      <c r="TNH12" s="247"/>
      <c r="TNI12" s="247"/>
      <c r="TNJ12" s="247"/>
      <c r="TNK12" s="247"/>
      <c r="TNL12" s="247"/>
      <c r="TNM12" s="247"/>
      <c r="TNN12" s="247"/>
      <c r="TNO12" s="247"/>
      <c r="TNP12" s="247"/>
      <c r="TNQ12" s="247"/>
      <c r="TNR12" s="247"/>
      <c r="TNS12" s="247"/>
      <c r="TNT12" s="247"/>
      <c r="TNU12" s="247"/>
      <c r="TNV12" s="247"/>
      <c r="TNW12" s="247"/>
      <c r="TNX12" s="247"/>
      <c r="TNY12" s="247"/>
      <c r="TNZ12" s="247"/>
      <c r="TOA12" s="247"/>
      <c r="TOB12" s="247"/>
      <c r="TOC12" s="247"/>
      <c r="TOD12" s="247"/>
      <c r="TOE12" s="247"/>
      <c r="TOF12" s="247"/>
      <c r="TOG12" s="247"/>
      <c r="TOH12" s="247"/>
      <c r="TOI12" s="247"/>
      <c r="TOJ12" s="247"/>
      <c r="TOK12" s="247"/>
      <c r="TOL12" s="247"/>
      <c r="TOM12" s="247"/>
      <c r="TON12" s="247"/>
      <c r="TOO12" s="247"/>
      <c r="TOP12" s="247"/>
      <c r="TOQ12" s="247"/>
      <c r="TOR12" s="247"/>
      <c r="TOS12" s="247"/>
      <c r="TOT12" s="247"/>
      <c r="TOU12" s="247"/>
      <c r="TOV12" s="247"/>
      <c r="TOW12" s="247"/>
      <c r="TOX12" s="247"/>
      <c r="TOY12" s="247"/>
      <c r="TOZ12" s="247"/>
      <c r="TPA12" s="247"/>
      <c r="TPB12" s="247"/>
      <c r="TPC12" s="247"/>
      <c r="TPD12" s="247"/>
      <c r="TPE12" s="247"/>
      <c r="TPF12" s="247"/>
      <c r="TPG12" s="247"/>
      <c r="TPH12" s="247"/>
      <c r="TPI12" s="247"/>
      <c r="TPJ12" s="247"/>
      <c r="TPK12" s="247"/>
      <c r="TPL12" s="247"/>
      <c r="TPM12" s="247"/>
      <c r="TPN12" s="247"/>
      <c r="TPO12" s="247"/>
      <c r="TPP12" s="247"/>
      <c r="TPQ12" s="247"/>
      <c r="TPR12" s="247"/>
      <c r="TPS12" s="247"/>
      <c r="TPT12" s="247"/>
      <c r="TPU12" s="247"/>
      <c r="TPV12" s="247"/>
      <c r="TPW12" s="247"/>
      <c r="TPX12" s="247"/>
      <c r="TPY12" s="247"/>
      <c r="TPZ12" s="247"/>
      <c r="TQA12" s="247"/>
      <c r="TQB12" s="247"/>
      <c r="TQC12" s="247"/>
      <c r="TQD12" s="247"/>
      <c r="TQE12" s="247"/>
      <c r="TQF12" s="247"/>
      <c r="TQG12" s="247"/>
      <c r="TQH12" s="247"/>
      <c r="TQI12" s="247"/>
      <c r="TQJ12" s="247"/>
      <c r="TQK12" s="247"/>
      <c r="TQL12" s="247"/>
      <c r="TQM12" s="247"/>
      <c r="TQN12" s="247"/>
      <c r="TQO12" s="247"/>
      <c r="TQP12" s="247"/>
      <c r="TQQ12" s="247"/>
      <c r="TQR12" s="247"/>
      <c r="TQS12" s="247"/>
      <c r="TQT12" s="247"/>
      <c r="TQU12" s="247"/>
      <c r="TQV12" s="247"/>
      <c r="TQW12" s="247"/>
      <c r="TQX12" s="247"/>
      <c r="TQY12" s="247"/>
      <c r="TQZ12" s="247"/>
      <c r="TRA12" s="247"/>
      <c r="TRB12" s="247"/>
      <c r="TRC12" s="247"/>
      <c r="TRD12" s="247"/>
      <c r="TRE12" s="247"/>
      <c r="TRF12" s="247"/>
      <c r="TRG12" s="247"/>
      <c r="TRH12" s="247"/>
      <c r="TRI12" s="247"/>
      <c r="TRJ12" s="247"/>
      <c r="TRK12" s="247"/>
      <c r="TRL12" s="247"/>
      <c r="TRM12" s="247"/>
      <c r="TRN12" s="247"/>
      <c r="TRO12" s="247"/>
      <c r="TRP12" s="247"/>
      <c r="TRQ12" s="247"/>
      <c r="TRR12" s="247"/>
      <c r="TRS12" s="247"/>
      <c r="TRT12" s="247"/>
      <c r="TRU12" s="247"/>
      <c r="TRV12" s="247"/>
      <c r="TRW12" s="247"/>
      <c r="TRX12" s="247"/>
      <c r="TRY12" s="247"/>
      <c r="TRZ12" s="247"/>
      <c r="TSA12" s="247"/>
      <c r="TSB12" s="247"/>
      <c r="TSC12" s="247"/>
      <c r="TSD12" s="247"/>
      <c r="TSE12" s="247"/>
      <c r="TSF12" s="247"/>
      <c r="TSG12" s="247"/>
      <c r="TSH12" s="247"/>
      <c r="TSI12" s="247"/>
      <c r="TSJ12" s="247"/>
      <c r="TSK12" s="247"/>
      <c r="TSL12" s="247"/>
      <c r="TSM12" s="247"/>
      <c r="TSN12" s="247"/>
      <c r="TSO12" s="247"/>
      <c r="TSP12" s="247"/>
      <c r="TSQ12" s="247"/>
      <c r="TSR12" s="247"/>
      <c r="TSS12" s="247"/>
      <c r="TST12" s="247"/>
      <c r="TSU12" s="247"/>
      <c r="TSV12" s="247"/>
      <c r="TSW12" s="247"/>
      <c r="TSX12" s="247"/>
      <c r="TSY12" s="247"/>
      <c r="TSZ12" s="247"/>
      <c r="TTA12" s="247"/>
      <c r="TTB12" s="247"/>
      <c r="TTC12" s="247"/>
      <c r="TTD12" s="247"/>
      <c r="TTE12" s="247"/>
      <c r="TTF12" s="247"/>
      <c r="TTG12" s="247"/>
      <c r="TTH12" s="247"/>
      <c r="TTI12" s="247"/>
      <c r="TTJ12" s="247"/>
      <c r="TTK12" s="247"/>
      <c r="TTL12" s="247"/>
      <c r="TTM12" s="247"/>
      <c r="TTN12" s="247"/>
      <c r="TTO12" s="247"/>
      <c r="TTP12" s="247"/>
      <c r="TTQ12" s="247"/>
      <c r="TTR12" s="247"/>
      <c r="TTS12" s="247"/>
      <c r="TTT12" s="247"/>
      <c r="TTU12" s="247"/>
      <c r="TTV12" s="247"/>
      <c r="TTW12" s="247"/>
      <c r="TTX12" s="247"/>
      <c r="TTY12" s="247"/>
      <c r="TTZ12" s="247"/>
      <c r="TUA12" s="247"/>
      <c r="TUB12" s="247"/>
      <c r="TUC12" s="247"/>
      <c r="TUD12" s="247"/>
      <c r="TUE12" s="247"/>
      <c r="TUF12" s="247"/>
      <c r="TUG12" s="247"/>
      <c r="TUH12" s="247"/>
      <c r="TUI12" s="247"/>
      <c r="TUJ12" s="247"/>
      <c r="TUK12" s="247"/>
      <c r="TUL12" s="247"/>
      <c r="TUM12" s="247"/>
      <c r="TUN12" s="247"/>
      <c r="TUO12" s="247"/>
      <c r="TUP12" s="247"/>
      <c r="TUQ12" s="247"/>
      <c r="TUR12" s="247"/>
      <c r="TUS12" s="247"/>
      <c r="TUT12" s="247"/>
      <c r="TUU12" s="247"/>
      <c r="TUV12" s="247"/>
      <c r="TUW12" s="247"/>
      <c r="TUX12" s="247"/>
      <c r="TUY12" s="247"/>
      <c r="TUZ12" s="247"/>
      <c r="TVA12" s="247"/>
      <c r="TVB12" s="247"/>
      <c r="TVC12" s="247"/>
      <c r="TVD12" s="247"/>
      <c r="TVE12" s="247"/>
      <c r="TVF12" s="247"/>
      <c r="TVG12" s="247"/>
      <c r="TVH12" s="247"/>
      <c r="TVI12" s="247"/>
      <c r="TVJ12" s="247"/>
      <c r="TVK12" s="247"/>
      <c r="TVL12" s="247"/>
      <c r="TVM12" s="247"/>
      <c r="TVN12" s="247"/>
      <c r="TVO12" s="247"/>
      <c r="TVP12" s="247"/>
      <c r="TVQ12" s="247"/>
      <c r="TVR12" s="247"/>
      <c r="TVS12" s="247"/>
      <c r="TVT12" s="247"/>
      <c r="TVU12" s="247"/>
      <c r="TVV12" s="247"/>
      <c r="TVW12" s="247"/>
      <c r="TVX12" s="247"/>
      <c r="TVY12" s="247"/>
      <c r="TVZ12" s="247"/>
      <c r="TWA12" s="247"/>
      <c r="TWB12" s="247"/>
      <c r="TWC12" s="247"/>
      <c r="TWD12" s="247"/>
      <c r="TWE12" s="247"/>
      <c r="TWF12" s="247"/>
      <c r="TWG12" s="247"/>
      <c r="TWH12" s="247"/>
      <c r="TWI12" s="247"/>
      <c r="TWJ12" s="247"/>
      <c r="TWK12" s="247"/>
      <c r="TWL12" s="247"/>
      <c r="TWM12" s="247"/>
      <c r="TWN12" s="247"/>
      <c r="TWO12" s="247"/>
      <c r="TWP12" s="247"/>
      <c r="TWQ12" s="247"/>
      <c r="TWR12" s="247"/>
      <c r="TWS12" s="247"/>
      <c r="TWT12" s="247"/>
      <c r="TWU12" s="247"/>
      <c r="TWV12" s="247"/>
      <c r="TWW12" s="247"/>
      <c r="TWX12" s="247"/>
      <c r="TWY12" s="247"/>
      <c r="TWZ12" s="247"/>
      <c r="TXA12" s="247"/>
      <c r="TXB12" s="247"/>
      <c r="TXC12" s="247"/>
      <c r="TXD12" s="247"/>
      <c r="TXE12" s="247"/>
      <c r="TXF12" s="247"/>
      <c r="TXG12" s="247"/>
      <c r="TXH12" s="247"/>
      <c r="TXI12" s="247"/>
      <c r="TXJ12" s="247"/>
      <c r="TXK12" s="247"/>
      <c r="TXL12" s="247"/>
      <c r="TXM12" s="247"/>
      <c r="TXN12" s="247"/>
      <c r="TXO12" s="247"/>
      <c r="TXP12" s="247"/>
      <c r="TXQ12" s="247"/>
      <c r="TXR12" s="247"/>
      <c r="TXS12" s="247"/>
      <c r="TXT12" s="247"/>
      <c r="TXU12" s="247"/>
      <c r="TXV12" s="247"/>
      <c r="TXW12" s="247"/>
      <c r="TXX12" s="247"/>
      <c r="TXY12" s="247"/>
      <c r="TXZ12" s="247"/>
      <c r="TYA12" s="247"/>
      <c r="TYB12" s="247"/>
      <c r="TYC12" s="247"/>
      <c r="TYD12" s="247"/>
      <c r="TYE12" s="247"/>
      <c r="TYF12" s="247"/>
      <c r="TYG12" s="247"/>
      <c r="TYH12" s="247"/>
      <c r="TYI12" s="247"/>
      <c r="TYJ12" s="247"/>
      <c r="TYK12" s="247"/>
      <c r="TYL12" s="247"/>
      <c r="TYM12" s="247"/>
      <c r="TYN12" s="247"/>
      <c r="TYO12" s="247"/>
      <c r="TYP12" s="247"/>
      <c r="TYQ12" s="247"/>
      <c r="TYR12" s="247"/>
      <c r="TYS12" s="247"/>
      <c r="TYT12" s="247"/>
      <c r="TYU12" s="247"/>
      <c r="TYV12" s="247"/>
      <c r="TYW12" s="247"/>
      <c r="TYX12" s="247"/>
      <c r="TYY12" s="247"/>
      <c r="TYZ12" s="247"/>
      <c r="TZA12" s="247"/>
      <c r="TZB12" s="247"/>
      <c r="TZC12" s="247"/>
      <c r="TZD12" s="247"/>
      <c r="TZE12" s="247"/>
      <c r="TZF12" s="247"/>
      <c r="TZG12" s="247"/>
      <c r="TZH12" s="247"/>
      <c r="TZI12" s="247"/>
      <c r="TZJ12" s="247"/>
      <c r="TZK12" s="247"/>
      <c r="TZL12" s="247"/>
      <c r="TZM12" s="247"/>
      <c r="TZN12" s="247"/>
      <c r="TZO12" s="247"/>
      <c r="TZP12" s="247"/>
      <c r="TZQ12" s="247"/>
      <c r="TZR12" s="247"/>
      <c r="TZS12" s="247"/>
      <c r="TZT12" s="247"/>
      <c r="TZU12" s="247"/>
      <c r="TZV12" s="247"/>
      <c r="TZW12" s="247"/>
      <c r="TZX12" s="247"/>
      <c r="TZY12" s="247"/>
      <c r="TZZ12" s="247"/>
      <c r="UAA12" s="247"/>
      <c r="UAB12" s="247"/>
      <c r="UAC12" s="247"/>
      <c r="UAD12" s="247"/>
      <c r="UAE12" s="247"/>
      <c r="UAF12" s="247"/>
      <c r="UAG12" s="247"/>
      <c r="UAH12" s="247"/>
      <c r="UAI12" s="247"/>
      <c r="UAJ12" s="247"/>
      <c r="UAK12" s="247"/>
      <c r="UAL12" s="247"/>
      <c r="UAM12" s="247"/>
      <c r="UAN12" s="247"/>
      <c r="UAO12" s="247"/>
      <c r="UAP12" s="247"/>
      <c r="UAQ12" s="247"/>
      <c r="UAR12" s="247"/>
      <c r="UAS12" s="247"/>
      <c r="UAT12" s="247"/>
      <c r="UAU12" s="247"/>
      <c r="UAV12" s="247"/>
      <c r="UAW12" s="247"/>
      <c r="UAX12" s="247"/>
      <c r="UAY12" s="247"/>
      <c r="UAZ12" s="247"/>
      <c r="UBA12" s="247"/>
      <c r="UBB12" s="247"/>
      <c r="UBC12" s="247"/>
      <c r="UBD12" s="247"/>
      <c r="UBE12" s="247"/>
      <c r="UBF12" s="247"/>
      <c r="UBG12" s="247"/>
      <c r="UBH12" s="247"/>
      <c r="UBI12" s="247"/>
      <c r="UBJ12" s="247"/>
      <c r="UBK12" s="247"/>
      <c r="UBL12" s="247"/>
      <c r="UBM12" s="247"/>
      <c r="UBN12" s="247"/>
      <c r="UBO12" s="247"/>
      <c r="UBP12" s="247"/>
      <c r="UBQ12" s="247"/>
      <c r="UBR12" s="247"/>
      <c r="UBS12" s="247"/>
      <c r="UBT12" s="247"/>
      <c r="UBU12" s="247"/>
      <c r="UBV12" s="247"/>
      <c r="UBW12" s="247"/>
      <c r="UBX12" s="247"/>
      <c r="UBY12" s="247"/>
      <c r="UBZ12" s="247"/>
      <c r="UCA12" s="247"/>
      <c r="UCB12" s="247"/>
      <c r="UCC12" s="247"/>
      <c r="UCD12" s="247"/>
      <c r="UCE12" s="247"/>
      <c r="UCF12" s="247"/>
      <c r="UCG12" s="247"/>
      <c r="UCH12" s="247"/>
      <c r="UCI12" s="247"/>
      <c r="UCJ12" s="247"/>
      <c r="UCK12" s="247"/>
      <c r="UCL12" s="247"/>
      <c r="UCM12" s="247"/>
      <c r="UCN12" s="247"/>
      <c r="UCO12" s="247"/>
      <c r="UCP12" s="247"/>
      <c r="UCQ12" s="247"/>
      <c r="UCR12" s="247"/>
      <c r="UCS12" s="247"/>
      <c r="UCT12" s="247"/>
      <c r="UCU12" s="247"/>
      <c r="UCV12" s="247"/>
      <c r="UCW12" s="247"/>
      <c r="UCX12" s="247"/>
      <c r="UCY12" s="247"/>
      <c r="UCZ12" s="247"/>
      <c r="UDA12" s="247"/>
      <c r="UDB12" s="247"/>
      <c r="UDC12" s="247"/>
      <c r="UDD12" s="247"/>
      <c r="UDE12" s="247"/>
      <c r="UDF12" s="247"/>
      <c r="UDG12" s="247"/>
      <c r="UDH12" s="247"/>
      <c r="UDI12" s="247"/>
      <c r="UDJ12" s="247"/>
      <c r="UDK12" s="247"/>
      <c r="UDL12" s="247"/>
      <c r="UDM12" s="247"/>
      <c r="UDN12" s="247"/>
      <c r="UDO12" s="247"/>
      <c r="UDP12" s="247"/>
      <c r="UDQ12" s="247"/>
      <c r="UDR12" s="247"/>
      <c r="UDS12" s="247"/>
      <c r="UDT12" s="247"/>
      <c r="UDU12" s="247"/>
      <c r="UDV12" s="247"/>
      <c r="UDW12" s="247"/>
      <c r="UDX12" s="247"/>
      <c r="UDY12" s="247"/>
      <c r="UDZ12" s="247"/>
      <c r="UEA12" s="247"/>
      <c r="UEB12" s="247"/>
      <c r="UEC12" s="247"/>
      <c r="UED12" s="247"/>
      <c r="UEE12" s="247"/>
      <c r="UEF12" s="247"/>
      <c r="UEG12" s="247"/>
      <c r="UEH12" s="247"/>
      <c r="UEI12" s="247"/>
      <c r="UEJ12" s="247"/>
      <c r="UEK12" s="247"/>
      <c r="UEL12" s="247"/>
      <c r="UEM12" s="247"/>
      <c r="UEN12" s="247"/>
      <c r="UEO12" s="247"/>
      <c r="UEP12" s="247"/>
      <c r="UEQ12" s="247"/>
      <c r="UER12" s="247"/>
      <c r="UES12" s="247"/>
      <c r="UET12" s="247"/>
      <c r="UEU12" s="247"/>
      <c r="UEV12" s="247"/>
      <c r="UEW12" s="247"/>
      <c r="UEX12" s="247"/>
      <c r="UEY12" s="247"/>
      <c r="UEZ12" s="247"/>
      <c r="UFA12" s="247"/>
      <c r="UFB12" s="247"/>
      <c r="UFC12" s="247"/>
      <c r="UFD12" s="247"/>
      <c r="UFE12" s="247"/>
      <c r="UFF12" s="247"/>
      <c r="UFG12" s="247"/>
      <c r="UFH12" s="247"/>
      <c r="UFI12" s="247"/>
      <c r="UFJ12" s="247"/>
      <c r="UFK12" s="247"/>
      <c r="UFL12" s="247"/>
      <c r="UFM12" s="247"/>
      <c r="UFN12" s="247"/>
      <c r="UFO12" s="247"/>
      <c r="UFP12" s="247"/>
      <c r="UFQ12" s="247"/>
      <c r="UFR12" s="247"/>
      <c r="UFS12" s="247"/>
      <c r="UFT12" s="247"/>
      <c r="UFU12" s="247"/>
      <c r="UFV12" s="247"/>
      <c r="UFW12" s="247"/>
      <c r="UFX12" s="247"/>
      <c r="UFY12" s="247"/>
      <c r="UFZ12" s="247"/>
      <c r="UGA12" s="247"/>
      <c r="UGB12" s="247"/>
      <c r="UGC12" s="247"/>
      <c r="UGD12" s="247"/>
      <c r="UGE12" s="247"/>
      <c r="UGF12" s="247"/>
      <c r="UGG12" s="247"/>
      <c r="UGH12" s="247"/>
      <c r="UGI12" s="247"/>
      <c r="UGJ12" s="247"/>
      <c r="UGK12" s="247"/>
      <c r="UGL12" s="247"/>
      <c r="UGM12" s="247"/>
      <c r="UGN12" s="247"/>
      <c r="UGO12" s="247"/>
      <c r="UGP12" s="247"/>
      <c r="UGQ12" s="247"/>
      <c r="UGR12" s="247"/>
      <c r="UGS12" s="247"/>
      <c r="UGT12" s="247"/>
      <c r="UGU12" s="247"/>
      <c r="UGV12" s="247"/>
      <c r="UGW12" s="247"/>
      <c r="UGX12" s="247"/>
      <c r="UGY12" s="247"/>
      <c r="UGZ12" s="247"/>
      <c r="UHA12" s="247"/>
      <c r="UHB12" s="247"/>
      <c r="UHC12" s="247"/>
      <c r="UHD12" s="247"/>
      <c r="UHE12" s="247"/>
      <c r="UHF12" s="247"/>
      <c r="UHG12" s="247"/>
      <c r="UHH12" s="247"/>
      <c r="UHI12" s="247"/>
      <c r="UHJ12" s="247"/>
      <c r="UHK12" s="247"/>
      <c r="UHL12" s="247"/>
      <c r="UHM12" s="247"/>
      <c r="UHN12" s="247"/>
      <c r="UHO12" s="247"/>
      <c r="UHP12" s="247"/>
      <c r="UHQ12" s="247"/>
      <c r="UHR12" s="247"/>
      <c r="UHS12" s="247"/>
      <c r="UHT12" s="247"/>
      <c r="UHU12" s="247"/>
      <c r="UHV12" s="247"/>
      <c r="UHW12" s="247"/>
      <c r="UHX12" s="247"/>
      <c r="UHY12" s="247"/>
      <c r="UHZ12" s="247"/>
      <c r="UIA12" s="247"/>
      <c r="UIB12" s="247"/>
      <c r="UIC12" s="247"/>
      <c r="UID12" s="247"/>
      <c r="UIE12" s="247"/>
      <c r="UIF12" s="247"/>
      <c r="UIG12" s="247"/>
      <c r="UIH12" s="247"/>
      <c r="UII12" s="247"/>
      <c r="UIJ12" s="247"/>
      <c r="UIK12" s="247"/>
      <c r="UIL12" s="247"/>
      <c r="UIM12" s="247"/>
      <c r="UIN12" s="247"/>
      <c r="UIO12" s="247"/>
      <c r="UIP12" s="247"/>
      <c r="UIQ12" s="247"/>
      <c r="UIR12" s="247"/>
      <c r="UIS12" s="247"/>
      <c r="UIT12" s="247"/>
      <c r="UIU12" s="247"/>
      <c r="UIV12" s="247"/>
      <c r="UIW12" s="247"/>
      <c r="UIX12" s="247"/>
      <c r="UIY12" s="247"/>
      <c r="UIZ12" s="247"/>
      <c r="UJA12" s="247"/>
      <c r="UJB12" s="247"/>
      <c r="UJC12" s="247"/>
      <c r="UJD12" s="247"/>
      <c r="UJE12" s="247"/>
      <c r="UJF12" s="247"/>
      <c r="UJG12" s="247"/>
      <c r="UJH12" s="247"/>
      <c r="UJI12" s="247"/>
      <c r="UJJ12" s="247"/>
      <c r="UJK12" s="247"/>
      <c r="UJL12" s="247"/>
      <c r="UJM12" s="247"/>
      <c r="UJN12" s="247"/>
      <c r="UJO12" s="247"/>
      <c r="UJP12" s="247"/>
      <c r="UJQ12" s="247"/>
      <c r="UJR12" s="247"/>
      <c r="UJS12" s="247"/>
      <c r="UJT12" s="247"/>
      <c r="UJU12" s="247"/>
      <c r="UJV12" s="247"/>
      <c r="UJW12" s="247"/>
      <c r="UJX12" s="247"/>
      <c r="UJY12" s="247"/>
      <c r="UJZ12" s="247"/>
      <c r="UKA12" s="247"/>
      <c r="UKB12" s="247"/>
      <c r="UKC12" s="247"/>
      <c r="UKD12" s="247"/>
      <c r="UKE12" s="247"/>
      <c r="UKF12" s="247"/>
      <c r="UKG12" s="247"/>
      <c r="UKH12" s="247"/>
      <c r="UKI12" s="247"/>
      <c r="UKJ12" s="247"/>
      <c r="UKK12" s="247"/>
      <c r="UKL12" s="247"/>
      <c r="UKM12" s="247"/>
      <c r="UKN12" s="247"/>
      <c r="UKO12" s="247"/>
      <c r="UKP12" s="247"/>
      <c r="UKQ12" s="247"/>
      <c r="UKR12" s="247"/>
      <c r="UKS12" s="247"/>
      <c r="UKT12" s="247"/>
      <c r="UKU12" s="247"/>
      <c r="UKV12" s="247"/>
      <c r="UKW12" s="247"/>
      <c r="UKX12" s="247"/>
      <c r="UKY12" s="247"/>
      <c r="UKZ12" s="247"/>
      <c r="ULA12" s="247"/>
      <c r="ULB12" s="247"/>
      <c r="ULC12" s="247"/>
      <c r="ULD12" s="247"/>
      <c r="ULE12" s="247"/>
      <c r="ULF12" s="247"/>
      <c r="ULG12" s="247"/>
      <c r="ULH12" s="247"/>
      <c r="ULI12" s="247"/>
      <c r="ULJ12" s="247"/>
      <c r="ULK12" s="247"/>
      <c r="ULL12" s="247"/>
      <c r="ULM12" s="247"/>
      <c r="ULN12" s="247"/>
      <c r="ULO12" s="247"/>
      <c r="ULP12" s="247"/>
      <c r="ULQ12" s="247"/>
      <c r="ULR12" s="247"/>
      <c r="ULS12" s="247"/>
      <c r="ULT12" s="247"/>
      <c r="ULU12" s="247"/>
      <c r="ULV12" s="247"/>
      <c r="ULW12" s="247"/>
      <c r="ULX12" s="247"/>
      <c r="ULY12" s="247"/>
      <c r="ULZ12" s="247"/>
      <c r="UMA12" s="247"/>
      <c r="UMB12" s="247"/>
      <c r="UMC12" s="247"/>
      <c r="UMD12" s="247"/>
      <c r="UME12" s="247"/>
      <c r="UMF12" s="247"/>
      <c r="UMG12" s="247"/>
      <c r="UMH12" s="247"/>
      <c r="UMI12" s="247"/>
      <c r="UMJ12" s="247"/>
      <c r="UMK12" s="247"/>
      <c r="UML12" s="247"/>
      <c r="UMM12" s="247"/>
      <c r="UMN12" s="247"/>
      <c r="UMO12" s="247"/>
      <c r="UMP12" s="247"/>
      <c r="UMQ12" s="247"/>
      <c r="UMR12" s="247"/>
      <c r="UMS12" s="247"/>
      <c r="UMT12" s="247"/>
      <c r="UMU12" s="247"/>
      <c r="UMV12" s="247"/>
      <c r="UMW12" s="247"/>
      <c r="UMX12" s="247"/>
      <c r="UMY12" s="247"/>
      <c r="UMZ12" s="247"/>
      <c r="UNA12" s="247"/>
      <c r="UNB12" s="247"/>
      <c r="UNC12" s="247"/>
      <c r="UND12" s="247"/>
      <c r="UNE12" s="247"/>
      <c r="UNF12" s="247"/>
      <c r="UNG12" s="247"/>
      <c r="UNH12" s="247"/>
      <c r="UNI12" s="247"/>
      <c r="UNJ12" s="247"/>
      <c r="UNK12" s="247"/>
      <c r="UNL12" s="247"/>
      <c r="UNM12" s="247"/>
      <c r="UNN12" s="247"/>
      <c r="UNO12" s="247"/>
      <c r="UNP12" s="247"/>
      <c r="UNQ12" s="247"/>
      <c r="UNR12" s="247"/>
      <c r="UNS12" s="247"/>
      <c r="UNT12" s="247"/>
      <c r="UNU12" s="247"/>
      <c r="UNV12" s="247"/>
      <c r="UNW12" s="247"/>
      <c r="UNX12" s="247"/>
      <c r="UNY12" s="247"/>
      <c r="UNZ12" s="247"/>
      <c r="UOA12" s="247"/>
      <c r="UOB12" s="247"/>
      <c r="UOC12" s="247"/>
      <c r="UOD12" s="247"/>
      <c r="UOE12" s="247"/>
      <c r="UOF12" s="247"/>
      <c r="UOG12" s="247"/>
      <c r="UOH12" s="247"/>
      <c r="UOI12" s="247"/>
      <c r="UOJ12" s="247"/>
      <c r="UOK12" s="247"/>
      <c r="UOL12" s="247"/>
      <c r="UOM12" s="247"/>
      <c r="UON12" s="247"/>
      <c r="UOO12" s="247"/>
      <c r="UOP12" s="247"/>
      <c r="UOQ12" s="247"/>
      <c r="UOR12" s="247"/>
      <c r="UOS12" s="247"/>
      <c r="UOT12" s="247"/>
      <c r="UOU12" s="247"/>
      <c r="UOV12" s="247"/>
      <c r="UOW12" s="247"/>
      <c r="UOX12" s="247"/>
      <c r="UOY12" s="247"/>
      <c r="UOZ12" s="247"/>
      <c r="UPA12" s="247"/>
      <c r="UPB12" s="247"/>
      <c r="UPC12" s="247"/>
      <c r="UPD12" s="247"/>
      <c r="UPE12" s="247"/>
      <c r="UPF12" s="247"/>
      <c r="UPG12" s="247"/>
      <c r="UPH12" s="247"/>
      <c r="UPI12" s="247"/>
      <c r="UPJ12" s="247"/>
      <c r="UPK12" s="247"/>
      <c r="UPL12" s="247"/>
      <c r="UPM12" s="247"/>
      <c r="UPN12" s="247"/>
      <c r="UPO12" s="247"/>
      <c r="UPP12" s="247"/>
      <c r="UPQ12" s="247"/>
      <c r="UPR12" s="247"/>
      <c r="UPS12" s="247"/>
      <c r="UPT12" s="247"/>
      <c r="UPU12" s="247"/>
      <c r="UPV12" s="247"/>
      <c r="UPW12" s="247"/>
      <c r="UPX12" s="247"/>
      <c r="UPY12" s="247"/>
      <c r="UPZ12" s="247"/>
      <c r="UQA12" s="247"/>
      <c r="UQB12" s="247"/>
      <c r="UQC12" s="247"/>
      <c r="UQD12" s="247"/>
      <c r="UQE12" s="247"/>
      <c r="UQF12" s="247"/>
      <c r="UQG12" s="247"/>
      <c r="UQH12" s="247"/>
      <c r="UQI12" s="247"/>
      <c r="UQJ12" s="247"/>
      <c r="UQK12" s="247"/>
      <c r="UQL12" s="247"/>
      <c r="UQM12" s="247"/>
      <c r="UQN12" s="247"/>
      <c r="UQO12" s="247"/>
      <c r="UQP12" s="247"/>
      <c r="UQQ12" s="247"/>
      <c r="UQR12" s="247"/>
      <c r="UQS12" s="247"/>
      <c r="UQT12" s="247"/>
      <c r="UQU12" s="247"/>
      <c r="UQV12" s="247"/>
      <c r="UQW12" s="247"/>
      <c r="UQX12" s="247"/>
      <c r="UQY12" s="247"/>
      <c r="UQZ12" s="247"/>
      <c r="URA12" s="247"/>
      <c r="URB12" s="247"/>
      <c r="URC12" s="247"/>
      <c r="URD12" s="247"/>
      <c r="URE12" s="247"/>
      <c r="URF12" s="247"/>
      <c r="URG12" s="247"/>
      <c r="URH12" s="247"/>
      <c r="URI12" s="247"/>
      <c r="URJ12" s="247"/>
      <c r="URK12" s="247"/>
      <c r="URL12" s="247"/>
      <c r="URM12" s="247"/>
      <c r="URN12" s="247"/>
      <c r="URO12" s="247"/>
      <c r="URP12" s="247"/>
      <c r="URQ12" s="247"/>
      <c r="URR12" s="247"/>
      <c r="URS12" s="247"/>
      <c r="URT12" s="247"/>
      <c r="URU12" s="247"/>
      <c r="URV12" s="247"/>
      <c r="URW12" s="247"/>
      <c r="URX12" s="247"/>
      <c r="URY12" s="247"/>
      <c r="URZ12" s="247"/>
      <c r="USA12" s="247"/>
      <c r="USB12" s="247"/>
      <c r="USC12" s="247"/>
      <c r="USD12" s="247"/>
      <c r="USE12" s="247"/>
      <c r="USF12" s="247"/>
      <c r="USG12" s="247"/>
      <c r="USH12" s="247"/>
      <c r="USI12" s="247"/>
      <c r="USJ12" s="247"/>
      <c r="USK12" s="247"/>
      <c r="USL12" s="247"/>
      <c r="USM12" s="247"/>
      <c r="USN12" s="247"/>
      <c r="USO12" s="247"/>
      <c r="USP12" s="247"/>
      <c r="USQ12" s="247"/>
      <c r="USR12" s="247"/>
      <c r="USS12" s="247"/>
      <c r="UST12" s="247"/>
      <c r="USU12" s="247"/>
      <c r="USV12" s="247"/>
      <c r="USW12" s="247"/>
      <c r="USX12" s="247"/>
      <c r="USY12" s="247"/>
      <c r="USZ12" s="247"/>
      <c r="UTA12" s="247"/>
      <c r="UTB12" s="247"/>
      <c r="UTC12" s="247"/>
      <c r="UTD12" s="247"/>
      <c r="UTE12" s="247"/>
      <c r="UTF12" s="247"/>
      <c r="UTG12" s="247"/>
      <c r="UTH12" s="247"/>
      <c r="UTI12" s="247"/>
      <c r="UTJ12" s="247"/>
      <c r="UTK12" s="247"/>
      <c r="UTL12" s="247"/>
      <c r="UTM12" s="247"/>
      <c r="UTN12" s="247"/>
      <c r="UTO12" s="247"/>
      <c r="UTP12" s="247"/>
      <c r="UTQ12" s="247"/>
      <c r="UTR12" s="247"/>
      <c r="UTS12" s="247"/>
      <c r="UTT12" s="247"/>
      <c r="UTU12" s="247"/>
      <c r="UTV12" s="247"/>
      <c r="UTW12" s="247"/>
      <c r="UTX12" s="247"/>
      <c r="UTY12" s="247"/>
      <c r="UTZ12" s="247"/>
      <c r="UUA12" s="247"/>
      <c r="UUB12" s="247"/>
      <c r="UUC12" s="247"/>
      <c r="UUD12" s="247"/>
      <c r="UUE12" s="247"/>
      <c r="UUF12" s="247"/>
      <c r="UUG12" s="247"/>
      <c r="UUH12" s="247"/>
      <c r="UUI12" s="247"/>
      <c r="UUJ12" s="247"/>
      <c r="UUK12" s="247"/>
      <c r="UUL12" s="247"/>
      <c r="UUM12" s="247"/>
      <c r="UUN12" s="247"/>
      <c r="UUO12" s="247"/>
      <c r="UUP12" s="247"/>
      <c r="UUQ12" s="247"/>
      <c r="UUR12" s="247"/>
      <c r="UUS12" s="247"/>
      <c r="UUT12" s="247"/>
      <c r="UUU12" s="247"/>
      <c r="UUV12" s="247"/>
      <c r="UUW12" s="247"/>
      <c r="UUX12" s="247"/>
      <c r="UUY12" s="247"/>
      <c r="UUZ12" s="247"/>
      <c r="UVA12" s="247"/>
      <c r="UVB12" s="247"/>
      <c r="UVC12" s="247"/>
      <c r="UVD12" s="247"/>
      <c r="UVE12" s="247"/>
      <c r="UVF12" s="247"/>
      <c r="UVG12" s="247"/>
      <c r="UVH12" s="247"/>
      <c r="UVI12" s="247"/>
      <c r="UVJ12" s="247"/>
      <c r="UVK12" s="247"/>
      <c r="UVL12" s="247"/>
      <c r="UVM12" s="247"/>
      <c r="UVN12" s="247"/>
      <c r="UVO12" s="247"/>
      <c r="UVP12" s="247"/>
      <c r="UVQ12" s="247"/>
      <c r="UVR12" s="247"/>
      <c r="UVS12" s="247"/>
      <c r="UVT12" s="247"/>
      <c r="UVU12" s="247"/>
      <c r="UVV12" s="247"/>
      <c r="UVW12" s="247"/>
      <c r="UVX12" s="247"/>
      <c r="UVY12" s="247"/>
      <c r="UVZ12" s="247"/>
      <c r="UWA12" s="247"/>
      <c r="UWB12" s="247"/>
      <c r="UWC12" s="247"/>
      <c r="UWD12" s="247"/>
      <c r="UWE12" s="247"/>
      <c r="UWF12" s="247"/>
      <c r="UWG12" s="247"/>
      <c r="UWH12" s="247"/>
      <c r="UWI12" s="247"/>
      <c r="UWJ12" s="247"/>
      <c r="UWK12" s="247"/>
      <c r="UWL12" s="247"/>
      <c r="UWM12" s="247"/>
      <c r="UWN12" s="247"/>
      <c r="UWO12" s="247"/>
      <c r="UWP12" s="247"/>
      <c r="UWQ12" s="247"/>
      <c r="UWR12" s="247"/>
      <c r="UWS12" s="247"/>
      <c r="UWT12" s="247"/>
      <c r="UWU12" s="247"/>
      <c r="UWV12" s="247"/>
      <c r="UWW12" s="247"/>
      <c r="UWX12" s="247"/>
      <c r="UWY12" s="247"/>
      <c r="UWZ12" s="247"/>
      <c r="UXA12" s="247"/>
      <c r="UXB12" s="247"/>
      <c r="UXC12" s="247"/>
      <c r="UXD12" s="247"/>
      <c r="UXE12" s="247"/>
      <c r="UXF12" s="247"/>
      <c r="UXG12" s="247"/>
      <c r="UXH12" s="247"/>
      <c r="UXI12" s="247"/>
      <c r="UXJ12" s="247"/>
      <c r="UXK12" s="247"/>
      <c r="UXL12" s="247"/>
      <c r="UXM12" s="247"/>
      <c r="UXN12" s="247"/>
      <c r="UXO12" s="247"/>
      <c r="UXP12" s="247"/>
      <c r="UXQ12" s="247"/>
      <c r="UXR12" s="247"/>
      <c r="UXS12" s="247"/>
      <c r="UXT12" s="247"/>
      <c r="UXU12" s="247"/>
      <c r="UXV12" s="247"/>
      <c r="UXW12" s="247"/>
      <c r="UXX12" s="247"/>
      <c r="UXY12" s="247"/>
      <c r="UXZ12" s="247"/>
      <c r="UYA12" s="247"/>
      <c r="UYB12" s="247"/>
      <c r="UYC12" s="247"/>
      <c r="UYD12" s="247"/>
      <c r="UYE12" s="247"/>
      <c r="UYF12" s="247"/>
      <c r="UYG12" s="247"/>
      <c r="UYH12" s="247"/>
      <c r="UYI12" s="247"/>
      <c r="UYJ12" s="247"/>
      <c r="UYK12" s="247"/>
      <c r="UYL12" s="247"/>
      <c r="UYM12" s="247"/>
      <c r="UYN12" s="247"/>
      <c r="UYO12" s="247"/>
      <c r="UYP12" s="247"/>
      <c r="UYQ12" s="247"/>
      <c r="UYR12" s="247"/>
      <c r="UYS12" s="247"/>
      <c r="UYT12" s="247"/>
      <c r="UYU12" s="247"/>
      <c r="UYV12" s="247"/>
      <c r="UYW12" s="247"/>
      <c r="UYX12" s="247"/>
      <c r="UYY12" s="247"/>
      <c r="UYZ12" s="247"/>
      <c r="UZA12" s="247"/>
      <c r="UZB12" s="247"/>
      <c r="UZC12" s="247"/>
      <c r="UZD12" s="247"/>
      <c r="UZE12" s="247"/>
      <c r="UZF12" s="247"/>
      <c r="UZG12" s="247"/>
      <c r="UZH12" s="247"/>
      <c r="UZI12" s="247"/>
      <c r="UZJ12" s="247"/>
      <c r="UZK12" s="247"/>
      <c r="UZL12" s="247"/>
      <c r="UZM12" s="247"/>
      <c r="UZN12" s="247"/>
      <c r="UZO12" s="247"/>
      <c r="UZP12" s="247"/>
      <c r="UZQ12" s="247"/>
      <c r="UZR12" s="247"/>
      <c r="UZS12" s="247"/>
      <c r="UZT12" s="247"/>
      <c r="UZU12" s="247"/>
      <c r="UZV12" s="247"/>
      <c r="UZW12" s="247"/>
      <c r="UZX12" s="247"/>
      <c r="UZY12" s="247"/>
      <c r="UZZ12" s="247"/>
      <c r="VAA12" s="247"/>
      <c r="VAB12" s="247"/>
      <c r="VAC12" s="247"/>
      <c r="VAD12" s="247"/>
      <c r="VAE12" s="247"/>
      <c r="VAF12" s="247"/>
      <c r="VAG12" s="247"/>
      <c r="VAH12" s="247"/>
      <c r="VAI12" s="247"/>
      <c r="VAJ12" s="247"/>
      <c r="VAK12" s="247"/>
      <c r="VAL12" s="247"/>
      <c r="VAM12" s="247"/>
      <c r="VAN12" s="247"/>
      <c r="VAO12" s="247"/>
      <c r="VAP12" s="247"/>
      <c r="VAQ12" s="247"/>
      <c r="VAR12" s="247"/>
      <c r="VAS12" s="247"/>
      <c r="VAT12" s="247"/>
      <c r="VAU12" s="247"/>
      <c r="VAV12" s="247"/>
      <c r="VAW12" s="247"/>
      <c r="VAX12" s="247"/>
      <c r="VAY12" s="247"/>
      <c r="VAZ12" s="247"/>
      <c r="VBA12" s="247"/>
      <c r="VBB12" s="247"/>
      <c r="VBC12" s="247"/>
      <c r="VBD12" s="247"/>
      <c r="VBE12" s="247"/>
      <c r="VBF12" s="247"/>
      <c r="VBG12" s="247"/>
      <c r="VBH12" s="247"/>
      <c r="VBI12" s="247"/>
      <c r="VBJ12" s="247"/>
      <c r="VBK12" s="247"/>
      <c r="VBL12" s="247"/>
      <c r="VBM12" s="247"/>
      <c r="VBN12" s="247"/>
      <c r="VBO12" s="247"/>
      <c r="VBP12" s="247"/>
      <c r="VBQ12" s="247"/>
      <c r="VBR12" s="247"/>
      <c r="VBS12" s="247"/>
      <c r="VBT12" s="247"/>
      <c r="VBU12" s="247"/>
      <c r="VBV12" s="247"/>
      <c r="VBW12" s="247"/>
      <c r="VBX12" s="247"/>
      <c r="VBY12" s="247"/>
      <c r="VBZ12" s="247"/>
      <c r="VCA12" s="247"/>
      <c r="VCB12" s="247"/>
      <c r="VCC12" s="247"/>
      <c r="VCD12" s="247"/>
      <c r="VCE12" s="247"/>
      <c r="VCF12" s="247"/>
      <c r="VCG12" s="247"/>
      <c r="VCH12" s="247"/>
      <c r="VCI12" s="247"/>
      <c r="VCJ12" s="247"/>
      <c r="VCK12" s="247"/>
      <c r="VCL12" s="247"/>
      <c r="VCM12" s="247"/>
      <c r="VCN12" s="247"/>
      <c r="VCO12" s="247"/>
      <c r="VCP12" s="247"/>
      <c r="VCQ12" s="247"/>
      <c r="VCR12" s="247"/>
      <c r="VCS12" s="247"/>
      <c r="VCT12" s="247"/>
      <c r="VCU12" s="247"/>
      <c r="VCV12" s="247"/>
      <c r="VCW12" s="247"/>
      <c r="VCX12" s="247"/>
      <c r="VCY12" s="247"/>
      <c r="VCZ12" s="247"/>
      <c r="VDA12" s="247"/>
      <c r="VDB12" s="247"/>
      <c r="VDC12" s="247"/>
      <c r="VDD12" s="247"/>
      <c r="VDE12" s="247"/>
      <c r="VDF12" s="247"/>
      <c r="VDG12" s="247"/>
      <c r="VDH12" s="247"/>
      <c r="VDI12" s="247"/>
      <c r="VDJ12" s="247"/>
      <c r="VDK12" s="247"/>
      <c r="VDL12" s="247"/>
      <c r="VDM12" s="247"/>
      <c r="VDN12" s="247"/>
      <c r="VDO12" s="247"/>
      <c r="VDP12" s="247"/>
      <c r="VDQ12" s="247"/>
      <c r="VDR12" s="247"/>
      <c r="VDS12" s="247"/>
      <c r="VDT12" s="247"/>
      <c r="VDU12" s="247"/>
      <c r="VDV12" s="247"/>
      <c r="VDW12" s="247"/>
      <c r="VDX12" s="247"/>
      <c r="VDY12" s="247"/>
      <c r="VDZ12" s="247"/>
      <c r="VEA12" s="247"/>
      <c r="VEB12" s="247"/>
      <c r="VEC12" s="247"/>
      <c r="VED12" s="247"/>
      <c r="VEE12" s="247"/>
      <c r="VEF12" s="247"/>
      <c r="VEG12" s="247"/>
      <c r="VEH12" s="247"/>
      <c r="VEI12" s="247"/>
      <c r="VEJ12" s="247"/>
      <c r="VEK12" s="247"/>
      <c r="VEL12" s="247"/>
      <c r="VEM12" s="247"/>
      <c r="VEN12" s="247"/>
      <c r="VEO12" s="247"/>
      <c r="VEP12" s="247"/>
      <c r="VEQ12" s="247"/>
      <c r="VER12" s="247"/>
      <c r="VES12" s="247"/>
      <c r="VET12" s="247"/>
      <c r="VEU12" s="247"/>
      <c r="VEV12" s="247"/>
      <c r="VEW12" s="247"/>
      <c r="VEX12" s="247"/>
      <c r="VEY12" s="247"/>
      <c r="VEZ12" s="247"/>
      <c r="VFA12" s="247"/>
      <c r="VFB12" s="247"/>
      <c r="VFC12" s="247"/>
      <c r="VFD12" s="247"/>
      <c r="VFE12" s="247"/>
      <c r="VFF12" s="247"/>
      <c r="VFG12" s="247"/>
      <c r="VFH12" s="247"/>
      <c r="VFI12" s="247"/>
      <c r="VFJ12" s="247"/>
      <c r="VFK12" s="247"/>
      <c r="VFL12" s="247"/>
      <c r="VFM12" s="247"/>
      <c r="VFN12" s="247"/>
      <c r="VFO12" s="247"/>
      <c r="VFP12" s="247"/>
      <c r="VFQ12" s="247"/>
      <c r="VFR12" s="247"/>
      <c r="VFS12" s="247"/>
      <c r="VFT12" s="247"/>
      <c r="VFU12" s="247"/>
      <c r="VFV12" s="247"/>
      <c r="VFW12" s="247"/>
      <c r="VFX12" s="247"/>
      <c r="VFY12" s="247"/>
      <c r="VFZ12" s="247"/>
      <c r="VGA12" s="247"/>
      <c r="VGB12" s="247"/>
      <c r="VGC12" s="247"/>
      <c r="VGD12" s="247"/>
      <c r="VGE12" s="247"/>
      <c r="VGF12" s="247"/>
      <c r="VGG12" s="247"/>
      <c r="VGH12" s="247"/>
      <c r="VGI12" s="247"/>
      <c r="VGJ12" s="247"/>
      <c r="VGK12" s="247"/>
      <c r="VGL12" s="247"/>
      <c r="VGM12" s="247"/>
      <c r="VGN12" s="247"/>
      <c r="VGO12" s="247"/>
      <c r="VGP12" s="247"/>
      <c r="VGQ12" s="247"/>
      <c r="VGR12" s="247"/>
      <c r="VGS12" s="247"/>
      <c r="VGT12" s="247"/>
      <c r="VGU12" s="247"/>
      <c r="VGV12" s="247"/>
      <c r="VGW12" s="247"/>
      <c r="VGX12" s="247"/>
      <c r="VGY12" s="247"/>
      <c r="VGZ12" s="247"/>
      <c r="VHA12" s="247"/>
      <c r="VHB12" s="247"/>
      <c r="VHC12" s="247"/>
      <c r="VHD12" s="247"/>
      <c r="VHE12" s="247"/>
      <c r="VHF12" s="247"/>
      <c r="VHG12" s="247"/>
      <c r="VHH12" s="247"/>
      <c r="VHI12" s="247"/>
      <c r="VHJ12" s="247"/>
      <c r="VHK12" s="247"/>
      <c r="VHL12" s="247"/>
      <c r="VHM12" s="247"/>
      <c r="VHN12" s="247"/>
      <c r="VHO12" s="247"/>
      <c r="VHP12" s="247"/>
      <c r="VHQ12" s="247"/>
      <c r="VHR12" s="247"/>
      <c r="VHS12" s="247"/>
      <c r="VHT12" s="247"/>
      <c r="VHU12" s="247"/>
      <c r="VHV12" s="247"/>
      <c r="VHW12" s="247"/>
      <c r="VHX12" s="247"/>
      <c r="VHY12" s="247"/>
      <c r="VHZ12" s="247"/>
      <c r="VIA12" s="247"/>
      <c r="VIB12" s="247"/>
      <c r="VIC12" s="247"/>
      <c r="VID12" s="247"/>
      <c r="VIE12" s="247"/>
      <c r="VIF12" s="247"/>
      <c r="VIG12" s="247"/>
      <c r="VIH12" s="247"/>
      <c r="VII12" s="247"/>
      <c r="VIJ12" s="247"/>
      <c r="VIK12" s="247"/>
      <c r="VIL12" s="247"/>
      <c r="VIM12" s="247"/>
      <c r="VIN12" s="247"/>
      <c r="VIO12" s="247"/>
      <c r="VIP12" s="247"/>
      <c r="VIQ12" s="247"/>
      <c r="VIR12" s="247"/>
      <c r="VIS12" s="247"/>
      <c r="VIT12" s="247"/>
      <c r="VIU12" s="247"/>
      <c r="VIV12" s="247"/>
      <c r="VIW12" s="247"/>
      <c r="VIX12" s="247"/>
      <c r="VIY12" s="247"/>
      <c r="VIZ12" s="247"/>
      <c r="VJA12" s="247"/>
      <c r="VJB12" s="247"/>
      <c r="VJC12" s="247"/>
      <c r="VJD12" s="247"/>
      <c r="VJE12" s="247"/>
      <c r="VJF12" s="247"/>
      <c r="VJG12" s="247"/>
      <c r="VJH12" s="247"/>
      <c r="VJI12" s="247"/>
      <c r="VJJ12" s="247"/>
      <c r="VJK12" s="247"/>
      <c r="VJL12" s="247"/>
      <c r="VJM12" s="247"/>
      <c r="VJN12" s="247"/>
      <c r="VJO12" s="247"/>
      <c r="VJP12" s="247"/>
      <c r="VJQ12" s="247"/>
      <c r="VJR12" s="247"/>
      <c r="VJS12" s="247"/>
      <c r="VJT12" s="247"/>
      <c r="VJU12" s="247"/>
      <c r="VJV12" s="247"/>
      <c r="VJW12" s="247"/>
      <c r="VJX12" s="247"/>
      <c r="VJY12" s="247"/>
      <c r="VJZ12" s="247"/>
      <c r="VKA12" s="247"/>
      <c r="VKB12" s="247"/>
      <c r="VKC12" s="247"/>
      <c r="VKD12" s="247"/>
      <c r="VKE12" s="247"/>
      <c r="VKF12" s="247"/>
      <c r="VKG12" s="247"/>
      <c r="VKH12" s="247"/>
      <c r="VKI12" s="247"/>
      <c r="VKJ12" s="247"/>
      <c r="VKK12" s="247"/>
      <c r="VKL12" s="247"/>
      <c r="VKM12" s="247"/>
      <c r="VKN12" s="247"/>
      <c r="VKO12" s="247"/>
      <c r="VKP12" s="247"/>
      <c r="VKQ12" s="247"/>
      <c r="VKR12" s="247"/>
      <c r="VKS12" s="247"/>
      <c r="VKT12" s="247"/>
      <c r="VKU12" s="247"/>
      <c r="VKV12" s="247"/>
      <c r="VKW12" s="247"/>
      <c r="VKX12" s="247"/>
      <c r="VKY12" s="247"/>
      <c r="VKZ12" s="247"/>
      <c r="VLA12" s="247"/>
      <c r="VLB12" s="247"/>
      <c r="VLC12" s="247"/>
      <c r="VLD12" s="247"/>
      <c r="VLE12" s="247"/>
      <c r="VLF12" s="247"/>
      <c r="VLG12" s="247"/>
      <c r="VLH12" s="247"/>
      <c r="VLI12" s="247"/>
      <c r="VLJ12" s="247"/>
      <c r="VLK12" s="247"/>
      <c r="VLL12" s="247"/>
      <c r="VLM12" s="247"/>
      <c r="VLN12" s="247"/>
      <c r="VLO12" s="247"/>
      <c r="VLP12" s="247"/>
      <c r="VLQ12" s="247"/>
      <c r="VLR12" s="247"/>
      <c r="VLS12" s="247"/>
      <c r="VLT12" s="247"/>
      <c r="VLU12" s="247"/>
      <c r="VLV12" s="247"/>
      <c r="VLW12" s="247"/>
      <c r="VLX12" s="247"/>
      <c r="VLY12" s="247"/>
      <c r="VLZ12" s="247"/>
      <c r="VMA12" s="247"/>
      <c r="VMB12" s="247"/>
      <c r="VMC12" s="247"/>
      <c r="VMD12" s="247"/>
      <c r="VME12" s="247"/>
      <c r="VMF12" s="247"/>
      <c r="VMG12" s="247"/>
      <c r="VMH12" s="247"/>
      <c r="VMI12" s="247"/>
      <c r="VMJ12" s="247"/>
      <c r="VMK12" s="247"/>
      <c r="VML12" s="247"/>
      <c r="VMM12" s="247"/>
      <c r="VMN12" s="247"/>
      <c r="VMO12" s="247"/>
      <c r="VMP12" s="247"/>
      <c r="VMQ12" s="247"/>
      <c r="VMR12" s="247"/>
      <c r="VMS12" s="247"/>
      <c r="VMT12" s="247"/>
      <c r="VMU12" s="247"/>
      <c r="VMV12" s="247"/>
      <c r="VMW12" s="247"/>
      <c r="VMX12" s="247"/>
      <c r="VMY12" s="247"/>
      <c r="VMZ12" s="247"/>
      <c r="VNA12" s="247"/>
      <c r="VNB12" s="247"/>
      <c r="VNC12" s="247"/>
      <c r="VND12" s="247"/>
      <c r="VNE12" s="247"/>
      <c r="VNF12" s="247"/>
      <c r="VNG12" s="247"/>
      <c r="VNH12" s="247"/>
      <c r="VNI12" s="247"/>
      <c r="VNJ12" s="247"/>
      <c r="VNK12" s="247"/>
      <c r="VNL12" s="247"/>
      <c r="VNM12" s="247"/>
      <c r="VNN12" s="247"/>
      <c r="VNO12" s="247"/>
      <c r="VNP12" s="247"/>
      <c r="VNQ12" s="247"/>
      <c r="VNR12" s="247"/>
      <c r="VNS12" s="247"/>
      <c r="VNT12" s="247"/>
      <c r="VNU12" s="247"/>
      <c r="VNV12" s="247"/>
      <c r="VNW12" s="247"/>
      <c r="VNX12" s="247"/>
      <c r="VNY12" s="247"/>
      <c r="VNZ12" s="247"/>
      <c r="VOA12" s="247"/>
      <c r="VOB12" s="247"/>
      <c r="VOC12" s="247"/>
      <c r="VOD12" s="247"/>
      <c r="VOE12" s="247"/>
      <c r="VOF12" s="247"/>
      <c r="VOG12" s="247"/>
      <c r="VOH12" s="247"/>
      <c r="VOI12" s="247"/>
      <c r="VOJ12" s="247"/>
      <c r="VOK12" s="247"/>
      <c r="VOL12" s="247"/>
      <c r="VOM12" s="247"/>
      <c r="VON12" s="247"/>
      <c r="VOO12" s="247"/>
      <c r="VOP12" s="247"/>
      <c r="VOQ12" s="247"/>
      <c r="VOR12" s="247"/>
      <c r="VOS12" s="247"/>
      <c r="VOT12" s="247"/>
      <c r="VOU12" s="247"/>
      <c r="VOV12" s="247"/>
      <c r="VOW12" s="247"/>
      <c r="VOX12" s="247"/>
      <c r="VOY12" s="247"/>
      <c r="VOZ12" s="247"/>
      <c r="VPA12" s="247"/>
      <c r="VPB12" s="247"/>
      <c r="VPC12" s="247"/>
      <c r="VPD12" s="247"/>
      <c r="VPE12" s="247"/>
      <c r="VPF12" s="247"/>
      <c r="VPG12" s="247"/>
      <c r="VPH12" s="247"/>
      <c r="VPI12" s="247"/>
      <c r="VPJ12" s="247"/>
      <c r="VPK12" s="247"/>
      <c r="VPL12" s="247"/>
      <c r="VPM12" s="247"/>
      <c r="VPN12" s="247"/>
      <c r="VPO12" s="247"/>
      <c r="VPP12" s="247"/>
      <c r="VPQ12" s="247"/>
      <c r="VPR12" s="247"/>
      <c r="VPS12" s="247"/>
      <c r="VPT12" s="247"/>
      <c r="VPU12" s="247"/>
      <c r="VPV12" s="247"/>
      <c r="VPW12" s="247"/>
      <c r="VPX12" s="247"/>
      <c r="VPY12" s="247"/>
      <c r="VPZ12" s="247"/>
      <c r="VQA12" s="247"/>
      <c r="VQB12" s="247"/>
      <c r="VQC12" s="247"/>
      <c r="VQD12" s="247"/>
      <c r="VQE12" s="247"/>
      <c r="VQF12" s="247"/>
      <c r="VQG12" s="247"/>
      <c r="VQH12" s="247"/>
      <c r="VQI12" s="247"/>
      <c r="VQJ12" s="247"/>
      <c r="VQK12" s="247"/>
      <c r="VQL12" s="247"/>
      <c r="VQM12" s="247"/>
      <c r="VQN12" s="247"/>
      <c r="VQO12" s="247"/>
      <c r="VQP12" s="247"/>
      <c r="VQQ12" s="247"/>
      <c r="VQR12" s="247"/>
      <c r="VQS12" s="247"/>
      <c r="VQT12" s="247"/>
      <c r="VQU12" s="247"/>
      <c r="VQV12" s="247"/>
      <c r="VQW12" s="247"/>
      <c r="VQX12" s="247"/>
      <c r="VQY12" s="247"/>
      <c r="VQZ12" s="247"/>
      <c r="VRA12" s="247"/>
      <c r="VRB12" s="247"/>
      <c r="VRC12" s="247"/>
      <c r="VRD12" s="247"/>
      <c r="VRE12" s="247"/>
      <c r="VRF12" s="247"/>
      <c r="VRG12" s="247"/>
      <c r="VRH12" s="247"/>
      <c r="VRI12" s="247"/>
      <c r="VRJ12" s="247"/>
      <c r="VRK12" s="247"/>
      <c r="VRL12" s="247"/>
      <c r="VRM12" s="247"/>
      <c r="VRN12" s="247"/>
      <c r="VRO12" s="247"/>
      <c r="VRP12" s="247"/>
      <c r="VRQ12" s="247"/>
      <c r="VRR12" s="247"/>
      <c r="VRS12" s="247"/>
      <c r="VRT12" s="247"/>
      <c r="VRU12" s="247"/>
      <c r="VRV12" s="247"/>
      <c r="VRW12" s="247"/>
      <c r="VRX12" s="247"/>
      <c r="VRY12" s="247"/>
      <c r="VRZ12" s="247"/>
      <c r="VSA12" s="247"/>
      <c r="VSB12" s="247"/>
      <c r="VSC12" s="247"/>
      <c r="VSD12" s="247"/>
      <c r="VSE12" s="247"/>
      <c r="VSF12" s="247"/>
      <c r="VSG12" s="247"/>
      <c r="VSH12" s="247"/>
      <c r="VSI12" s="247"/>
      <c r="VSJ12" s="247"/>
      <c r="VSK12" s="247"/>
      <c r="VSL12" s="247"/>
      <c r="VSM12" s="247"/>
      <c r="VSN12" s="247"/>
      <c r="VSO12" s="247"/>
      <c r="VSP12" s="247"/>
      <c r="VSQ12" s="247"/>
      <c r="VSR12" s="247"/>
      <c r="VSS12" s="247"/>
      <c r="VST12" s="247"/>
      <c r="VSU12" s="247"/>
      <c r="VSV12" s="247"/>
      <c r="VSW12" s="247"/>
      <c r="VSX12" s="247"/>
      <c r="VSY12" s="247"/>
      <c r="VSZ12" s="247"/>
      <c r="VTA12" s="247"/>
      <c r="VTB12" s="247"/>
      <c r="VTC12" s="247"/>
      <c r="VTD12" s="247"/>
      <c r="VTE12" s="247"/>
      <c r="VTF12" s="247"/>
      <c r="VTG12" s="247"/>
      <c r="VTH12" s="247"/>
      <c r="VTI12" s="247"/>
      <c r="VTJ12" s="247"/>
      <c r="VTK12" s="247"/>
      <c r="VTL12" s="247"/>
      <c r="VTM12" s="247"/>
      <c r="VTN12" s="247"/>
      <c r="VTO12" s="247"/>
      <c r="VTP12" s="247"/>
      <c r="VTQ12" s="247"/>
      <c r="VTR12" s="247"/>
      <c r="VTS12" s="247"/>
      <c r="VTT12" s="247"/>
      <c r="VTU12" s="247"/>
      <c r="VTV12" s="247"/>
      <c r="VTW12" s="247"/>
      <c r="VTX12" s="247"/>
      <c r="VTY12" s="247"/>
      <c r="VTZ12" s="247"/>
      <c r="VUA12" s="247"/>
      <c r="VUB12" s="247"/>
      <c r="VUC12" s="247"/>
      <c r="VUD12" s="247"/>
      <c r="VUE12" s="247"/>
      <c r="VUF12" s="247"/>
      <c r="VUG12" s="247"/>
      <c r="VUH12" s="247"/>
      <c r="VUI12" s="247"/>
      <c r="VUJ12" s="247"/>
      <c r="VUK12" s="247"/>
      <c r="VUL12" s="247"/>
      <c r="VUM12" s="247"/>
      <c r="VUN12" s="247"/>
      <c r="VUO12" s="247"/>
      <c r="VUP12" s="247"/>
      <c r="VUQ12" s="247"/>
      <c r="VUR12" s="247"/>
      <c r="VUS12" s="247"/>
      <c r="VUT12" s="247"/>
      <c r="VUU12" s="247"/>
      <c r="VUV12" s="247"/>
      <c r="VUW12" s="247"/>
      <c r="VUX12" s="247"/>
      <c r="VUY12" s="247"/>
      <c r="VUZ12" s="247"/>
      <c r="VVA12" s="247"/>
      <c r="VVB12" s="247"/>
      <c r="VVC12" s="247"/>
      <c r="VVD12" s="247"/>
      <c r="VVE12" s="247"/>
      <c r="VVF12" s="247"/>
      <c r="VVG12" s="247"/>
      <c r="VVH12" s="247"/>
      <c r="VVI12" s="247"/>
      <c r="VVJ12" s="247"/>
      <c r="VVK12" s="247"/>
      <c r="VVL12" s="247"/>
      <c r="VVM12" s="247"/>
      <c r="VVN12" s="247"/>
      <c r="VVO12" s="247"/>
      <c r="VVP12" s="247"/>
      <c r="VVQ12" s="247"/>
      <c r="VVR12" s="247"/>
      <c r="VVS12" s="247"/>
      <c r="VVT12" s="247"/>
      <c r="VVU12" s="247"/>
      <c r="VVV12" s="247"/>
      <c r="VVW12" s="247"/>
      <c r="VVX12" s="247"/>
      <c r="VVY12" s="247"/>
      <c r="VVZ12" s="247"/>
      <c r="VWA12" s="247"/>
      <c r="VWB12" s="247"/>
      <c r="VWC12" s="247"/>
      <c r="VWD12" s="247"/>
      <c r="VWE12" s="247"/>
      <c r="VWF12" s="247"/>
      <c r="VWG12" s="247"/>
      <c r="VWH12" s="247"/>
      <c r="VWI12" s="247"/>
      <c r="VWJ12" s="247"/>
      <c r="VWK12" s="247"/>
      <c r="VWL12" s="247"/>
      <c r="VWM12" s="247"/>
      <c r="VWN12" s="247"/>
      <c r="VWO12" s="247"/>
      <c r="VWP12" s="247"/>
      <c r="VWQ12" s="247"/>
      <c r="VWR12" s="247"/>
      <c r="VWS12" s="247"/>
      <c r="VWT12" s="247"/>
      <c r="VWU12" s="247"/>
      <c r="VWV12" s="247"/>
      <c r="VWW12" s="247"/>
      <c r="VWX12" s="247"/>
      <c r="VWY12" s="247"/>
      <c r="VWZ12" s="247"/>
      <c r="VXA12" s="247"/>
      <c r="VXB12" s="247"/>
      <c r="VXC12" s="247"/>
      <c r="VXD12" s="247"/>
      <c r="VXE12" s="247"/>
      <c r="VXF12" s="247"/>
      <c r="VXG12" s="247"/>
      <c r="VXH12" s="247"/>
      <c r="VXI12" s="247"/>
      <c r="VXJ12" s="247"/>
      <c r="VXK12" s="247"/>
      <c r="VXL12" s="247"/>
      <c r="VXM12" s="247"/>
      <c r="VXN12" s="247"/>
      <c r="VXO12" s="247"/>
      <c r="VXP12" s="247"/>
      <c r="VXQ12" s="247"/>
      <c r="VXR12" s="247"/>
      <c r="VXS12" s="247"/>
      <c r="VXT12" s="247"/>
      <c r="VXU12" s="247"/>
      <c r="VXV12" s="247"/>
      <c r="VXW12" s="247"/>
      <c r="VXX12" s="247"/>
      <c r="VXY12" s="247"/>
      <c r="VXZ12" s="247"/>
      <c r="VYA12" s="247"/>
      <c r="VYB12" s="247"/>
      <c r="VYC12" s="247"/>
      <c r="VYD12" s="247"/>
      <c r="VYE12" s="247"/>
      <c r="VYF12" s="247"/>
      <c r="VYG12" s="247"/>
      <c r="VYH12" s="247"/>
      <c r="VYI12" s="247"/>
      <c r="VYJ12" s="247"/>
      <c r="VYK12" s="247"/>
      <c r="VYL12" s="247"/>
      <c r="VYM12" s="247"/>
      <c r="VYN12" s="247"/>
      <c r="VYO12" s="247"/>
      <c r="VYP12" s="247"/>
      <c r="VYQ12" s="247"/>
      <c r="VYR12" s="247"/>
      <c r="VYS12" s="247"/>
      <c r="VYT12" s="247"/>
      <c r="VYU12" s="247"/>
      <c r="VYV12" s="247"/>
      <c r="VYW12" s="247"/>
      <c r="VYX12" s="247"/>
      <c r="VYY12" s="247"/>
      <c r="VYZ12" s="247"/>
      <c r="VZA12" s="247"/>
      <c r="VZB12" s="247"/>
      <c r="VZC12" s="247"/>
      <c r="VZD12" s="247"/>
      <c r="VZE12" s="247"/>
      <c r="VZF12" s="247"/>
      <c r="VZG12" s="247"/>
      <c r="VZH12" s="247"/>
      <c r="VZI12" s="247"/>
      <c r="VZJ12" s="247"/>
      <c r="VZK12" s="247"/>
      <c r="VZL12" s="247"/>
      <c r="VZM12" s="247"/>
      <c r="VZN12" s="247"/>
      <c r="VZO12" s="247"/>
      <c r="VZP12" s="247"/>
      <c r="VZQ12" s="247"/>
      <c r="VZR12" s="247"/>
      <c r="VZS12" s="247"/>
      <c r="VZT12" s="247"/>
      <c r="VZU12" s="247"/>
      <c r="VZV12" s="247"/>
      <c r="VZW12" s="247"/>
      <c r="VZX12" s="247"/>
      <c r="VZY12" s="247"/>
      <c r="VZZ12" s="247"/>
      <c r="WAA12" s="247"/>
      <c r="WAB12" s="247"/>
      <c r="WAC12" s="247"/>
      <c r="WAD12" s="247"/>
      <c r="WAE12" s="247"/>
      <c r="WAF12" s="247"/>
      <c r="WAG12" s="247"/>
      <c r="WAH12" s="247"/>
      <c r="WAI12" s="247"/>
      <c r="WAJ12" s="247"/>
      <c r="WAK12" s="247"/>
      <c r="WAL12" s="247"/>
      <c r="WAM12" s="247"/>
      <c r="WAN12" s="247"/>
      <c r="WAO12" s="247"/>
      <c r="WAP12" s="247"/>
      <c r="WAQ12" s="247"/>
      <c r="WAR12" s="247"/>
      <c r="WAS12" s="247"/>
      <c r="WAT12" s="247"/>
      <c r="WAU12" s="247"/>
      <c r="WAV12" s="247"/>
      <c r="WAW12" s="247"/>
      <c r="WAX12" s="247"/>
      <c r="WAY12" s="247"/>
      <c r="WAZ12" s="247"/>
      <c r="WBA12" s="247"/>
      <c r="WBB12" s="247"/>
      <c r="WBC12" s="247"/>
      <c r="WBD12" s="247"/>
      <c r="WBE12" s="247"/>
      <c r="WBF12" s="247"/>
      <c r="WBG12" s="247"/>
      <c r="WBH12" s="247"/>
      <c r="WBI12" s="247"/>
      <c r="WBJ12" s="247"/>
      <c r="WBK12" s="247"/>
      <c r="WBL12" s="247"/>
      <c r="WBM12" s="247"/>
      <c r="WBN12" s="247"/>
      <c r="WBO12" s="247"/>
      <c r="WBP12" s="247"/>
      <c r="WBQ12" s="247"/>
      <c r="WBR12" s="247"/>
      <c r="WBS12" s="247"/>
      <c r="WBT12" s="247"/>
      <c r="WBU12" s="247"/>
      <c r="WBV12" s="247"/>
      <c r="WBW12" s="247"/>
      <c r="WBX12" s="247"/>
      <c r="WBY12" s="247"/>
      <c r="WBZ12" s="247"/>
      <c r="WCA12" s="247"/>
      <c r="WCB12" s="247"/>
      <c r="WCC12" s="247"/>
      <c r="WCD12" s="247"/>
      <c r="WCE12" s="247"/>
      <c r="WCF12" s="247"/>
      <c r="WCG12" s="247"/>
      <c r="WCH12" s="247"/>
      <c r="WCI12" s="247"/>
      <c r="WCJ12" s="247"/>
      <c r="WCK12" s="247"/>
      <c r="WCL12" s="247"/>
      <c r="WCM12" s="247"/>
      <c r="WCN12" s="247"/>
      <c r="WCO12" s="247"/>
      <c r="WCP12" s="247"/>
      <c r="WCQ12" s="247"/>
      <c r="WCR12" s="247"/>
      <c r="WCS12" s="247"/>
      <c r="WCT12" s="247"/>
      <c r="WCU12" s="247"/>
      <c r="WCV12" s="247"/>
      <c r="WCW12" s="247"/>
      <c r="WCX12" s="247"/>
      <c r="WCY12" s="247"/>
      <c r="WCZ12" s="247"/>
      <c r="WDA12" s="247"/>
      <c r="WDB12" s="247"/>
      <c r="WDC12" s="247"/>
      <c r="WDD12" s="247"/>
      <c r="WDE12" s="247"/>
      <c r="WDF12" s="247"/>
      <c r="WDG12" s="247"/>
      <c r="WDH12" s="247"/>
      <c r="WDI12" s="247"/>
      <c r="WDJ12" s="247"/>
      <c r="WDK12" s="247"/>
      <c r="WDL12" s="247"/>
      <c r="WDM12" s="247"/>
      <c r="WDN12" s="247"/>
      <c r="WDO12" s="247"/>
      <c r="WDP12" s="247"/>
      <c r="WDQ12" s="247"/>
      <c r="WDR12" s="247"/>
      <c r="WDS12" s="247"/>
      <c r="WDT12" s="247"/>
      <c r="WDU12" s="247"/>
      <c r="WDV12" s="247"/>
      <c r="WDW12" s="247"/>
      <c r="WDX12" s="247"/>
      <c r="WDY12" s="247"/>
      <c r="WDZ12" s="247"/>
      <c r="WEA12" s="247"/>
      <c r="WEB12" s="247"/>
      <c r="WEC12" s="247"/>
      <c r="WED12" s="247"/>
      <c r="WEE12" s="247"/>
      <c r="WEF12" s="247"/>
      <c r="WEG12" s="247"/>
      <c r="WEH12" s="247"/>
      <c r="WEI12" s="247"/>
      <c r="WEJ12" s="247"/>
      <c r="WEK12" s="247"/>
      <c r="WEL12" s="247"/>
      <c r="WEM12" s="247"/>
      <c r="WEN12" s="247"/>
      <c r="WEO12" s="247"/>
      <c r="WEP12" s="247"/>
      <c r="WEQ12" s="247"/>
      <c r="WER12" s="247"/>
      <c r="WES12" s="247"/>
      <c r="WET12" s="247"/>
      <c r="WEU12" s="247"/>
      <c r="WEV12" s="247"/>
      <c r="WEW12" s="247"/>
      <c r="WEX12" s="247"/>
      <c r="WEY12" s="247"/>
      <c r="WEZ12" s="247"/>
      <c r="WFA12" s="247"/>
      <c r="WFB12" s="247"/>
      <c r="WFC12" s="247"/>
      <c r="WFD12" s="247"/>
      <c r="WFE12" s="247"/>
      <c r="WFF12" s="247"/>
      <c r="WFG12" s="247"/>
      <c r="WFH12" s="247"/>
      <c r="WFI12" s="247"/>
      <c r="WFJ12" s="247"/>
      <c r="WFK12" s="247"/>
      <c r="WFL12" s="247"/>
      <c r="WFM12" s="247"/>
      <c r="WFN12" s="247"/>
      <c r="WFO12" s="247"/>
      <c r="WFP12" s="247"/>
      <c r="WFQ12" s="247"/>
      <c r="WFR12" s="247"/>
      <c r="WFS12" s="247"/>
      <c r="WFT12" s="247"/>
      <c r="WFU12" s="247"/>
      <c r="WFV12" s="247"/>
      <c r="WFW12" s="247"/>
      <c r="WFX12" s="247"/>
      <c r="WFY12" s="247"/>
      <c r="WFZ12" s="247"/>
      <c r="WGA12" s="247"/>
      <c r="WGB12" s="247"/>
      <c r="WGC12" s="247"/>
      <c r="WGD12" s="247"/>
      <c r="WGE12" s="247"/>
      <c r="WGF12" s="247"/>
      <c r="WGG12" s="247"/>
      <c r="WGH12" s="247"/>
      <c r="WGI12" s="247"/>
      <c r="WGJ12" s="247"/>
      <c r="WGK12" s="247"/>
      <c r="WGL12" s="247"/>
      <c r="WGM12" s="247"/>
      <c r="WGN12" s="247"/>
      <c r="WGO12" s="247"/>
      <c r="WGP12" s="247"/>
      <c r="WGQ12" s="247"/>
      <c r="WGR12" s="247"/>
      <c r="WGS12" s="247"/>
      <c r="WGT12" s="247"/>
      <c r="WGU12" s="247"/>
      <c r="WGV12" s="247"/>
      <c r="WGW12" s="247"/>
      <c r="WGX12" s="247"/>
      <c r="WGY12" s="247"/>
      <c r="WGZ12" s="247"/>
      <c r="WHA12" s="247"/>
      <c r="WHB12" s="247"/>
      <c r="WHC12" s="247"/>
      <c r="WHD12" s="247"/>
      <c r="WHE12" s="247"/>
      <c r="WHF12" s="247"/>
      <c r="WHG12" s="247"/>
      <c r="WHH12" s="247"/>
      <c r="WHI12" s="247"/>
      <c r="WHJ12" s="247"/>
      <c r="WHK12" s="247"/>
      <c r="WHL12" s="247"/>
      <c r="WHM12" s="247"/>
      <c r="WHN12" s="247"/>
      <c r="WHO12" s="247"/>
      <c r="WHP12" s="247"/>
      <c r="WHQ12" s="247"/>
      <c r="WHR12" s="247"/>
      <c r="WHS12" s="247"/>
      <c r="WHT12" s="247"/>
      <c r="WHU12" s="247"/>
      <c r="WHV12" s="247"/>
      <c r="WHW12" s="247"/>
      <c r="WHX12" s="247"/>
      <c r="WHY12" s="247"/>
      <c r="WHZ12" s="247"/>
      <c r="WIA12" s="247"/>
      <c r="WIB12" s="247"/>
      <c r="WIC12" s="247"/>
      <c r="WID12" s="247"/>
      <c r="WIE12" s="247"/>
      <c r="WIF12" s="247"/>
      <c r="WIG12" s="247"/>
      <c r="WIH12" s="247"/>
      <c r="WII12" s="247"/>
      <c r="WIJ12" s="247"/>
      <c r="WIK12" s="247"/>
      <c r="WIL12" s="247"/>
      <c r="WIM12" s="247"/>
      <c r="WIN12" s="247"/>
      <c r="WIO12" s="247"/>
      <c r="WIP12" s="247"/>
      <c r="WIQ12" s="247"/>
      <c r="WIR12" s="247"/>
      <c r="WIS12" s="247"/>
      <c r="WIT12" s="247"/>
      <c r="WIU12" s="247"/>
      <c r="WIV12" s="247"/>
      <c r="WIW12" s="247"/>
      <c r="WIX12" s="247"/>
      <c r="WIY12" s="247"/>
      <c r="WIZ12" s="247"/>
      <c r="WJA12" s="247"/>
      <c r="WJB12" s="247"/>
      <c r="WJC12" s="247"/>
      <c r="WJD12" s="247"/>
      <c r="WJE12" s="247"/>
      <c r="WJF12" s="247"/>
      <c r="WJG12" s="247"/>
      <c r="WJH12" s="247"/>
      <c r="WJI12" s="247"/>
      <c r="WJJ12" s="247"/>
      <c r="WJK12" s="247"/>
      <c r="WJL12" s="247"/>
      <c r="WJM12" s="247"/>
      <c r="WJN12" s="247"/>
      <c r="WJO12" s="247"/>
      <c r="WJP12" s="247"/>
      <c r="WJQ12" s="247"/>
      <c r="WJR12" s="247"/>
      <c r="WJS12" s="247"/>
      <c r="WJT12" s="247"/>
      <c r="WJU12" s="247"/>
      <c r="WJV12" s="247"/>
      <c r="WJW12" s="247"/>
      <c r="WJX12" s="247"/>
      <c r="WJY12" s="247"/>
      <c r="WJZ12" s="247"/>
      <c r="WKA12" s="247"/>
      <c r="WKB12" s="247"/>
      <c r="WKC12" s="247"/>
      <c r="WKD12" s="247"/>
      <c r="WKE12" s="247"/>
      <c r="WKF12" s="247"/>
      <c r="WKG12" s="247"/>
      <c r="WKH12" s="247"/>
      <c r="WKI12" s="247"/>
      <c r="WKJ12" s="247"/>
      <c r="WKK12" s="247"/>
      <c r="WKL12" s="247"/>
      <c r="WKM12" s="247"/>
      <c r="WKN12" s="247"/>
      <c r="WKO12" s="247"/>
      <c r="WKP12" s="247"/>
      <c r="WKQ12" s="247"/>
      <c r="WKR12" s="247"/>
      <c r="WKS12" s="247"/>
      <c r="WKT12" s="247"/>
      <c r="WKU12" s="247"/>
      <c r="WKV12" s="247"/>
      <c r="WKW12" s="247"/>
      <c r="WKX12" s="247"/>
      <c r="WKY12" s="247"/>
      <c r="WKZ12" s="247"/>
      <c r="WLA12" s="247"/>
      <c r="WLB12" s="247"/>
      <c r="WLC12" s="247"/>
      <c r="WLD12" s="247"/>
      <c r="WLE12" s="247"/>
      <c r="WLF12" s="247"/>
      <c r="WLG12" s="247"/>
      <c r="WLH12" s="247"/>
      <c r="WLI12" s="247"/>
      <c r="WLJ12" s="247"/>
      <c r="WLK12" s="247"/>
      <c r="WLL12" s="247"/>
      <c r="WLM12" s="247"/>
      <c r="WLN12" s="247"/>
      <c r="WLO12" s="247"/>
      <c r="WLP12" s="247"/>
      <c r="WLQ12" s="247"/>
      <c r="WLR12" s="247"/>
      <c r="WLS12" s="247"/>
      <c r="WLT12" s="247"/>
      <c r="WLU12" s="247"/>
      <c r="WLV12" s="247"/>
      <c r="WLW12" s="247"/>
      <c r="WLX12" s="247"/>
      <c r="WLY12" s="247"/>
      <c r="WLZ12" s="247"/>
      <c r="WMA12" s="247"/>
      <c r="WMB12" s="247"/>
      <c r="WMC12" s="247"/>
      <c r="WMD12" s="247"/>
      <c r="WME12" s="247"/>
      <c r="WMF12" s="247"/>
      <c r="WMG12" s="247"/>
      <c r="WMH12" s="247"/>
      <c r="WMI12" s="247"/>
      <c r="WMJ12" s="247"/>
      <c r="WMK12" s="247"/>
      <c r="WML12" s="247"/>
      <c r="WMM12" s="247"/>
      <c r="WMN12" s="247"/>
      <c r="WMO12" s="247"/>
      <c r="WMP12" s="247"/>
      <c r="WMQ12" s="247"/>
      <c r="WMR12" s="247"/>
      <c r="WMS12" s="247"/>
      <c r="WMT12" s="247"/>
      <c r="WMU12" s="247"/>
      <c r="WMV12" s="247"/>
      <c r="WMW12" s="247"/>
      <c r="WMX12" s="247"/>
      <c r="WMY12" s="247"/>
      <c r="WMZ12" s="247"/>
      <c r="WNA12" s="247"/>
      <c r="WNB12" s="247"/>
      <c r="WNC12" s="247"/>
      <c r="WND12" s="247"/>
      <c r="WNE12" s="247"/>
      <c r="WNF12" s="247"/>
      <c r="WNG12" s="247"/>
      <c r="WNH12" s="247"/>
      <c r="WNI12" s="247"/>
      <c r="WNJ12" s="247"/>
      <c r="WNK12" s="247"/>
      <c r="WNL12" s="247"/>
      <c r="WNM12" s="247"/>
      <c r="WNN12" s="247"/>
      <c r="WNO12" s="247"/>
      <c r="WNP12" s="247"/>
      <c r="WNQ12" s="247"/>
      <c r="WNR12" s="247"/>
      <c r="WNS12" s="247"/>
      <c r="WNT12" s="247"/>
      <c r="WNU12" s="247"/>
      <c r="WNV12" s="247"/>
      <c r="WNW12" s="247"/>
      <c r="WNX12" s="247"/>
      <c r="WNY12" s="247"/>
      <c r="WNZ12" s="247"/>
      <c r="WOA12" s="247"/>
      <c r="WOB12" s="247"/>
      <c r="WOC12" s="247"/>
      <c r="WOD12" s="247"/>
      <c r="WOE12" s="247"/>
      <c r="WOF12" s="247"/>
      <c r="WOG12" s="247"/>
      <c r="WOH12" s="247"/>
      <c r="WOI12" s="247"/>
      <c r="WOJ12" s="247"/>
      <c r="WOK12" s="247"/>
      <c r="WOL12" s="247"/>
      <c r="WOM12" s="247"/>
      <c r="WON12" s="247"/>
      <c r="WOO12" s="247"/>
      <c r="WOP12" s="247"/>
      <c r="WOQ12" s="247"/>
      <c r="WOR12" s="247"/>
      <c r="WOS12" s="247"/>
      <c r="WOT12" s="247"/>
      <c r="WOU12" s="247"/>
      <c r="WOV12" s="247"/>
      <c r="WOW12" s="247"/>
      <c r="WOX12" s="247"/>
      <c r="WOY12" s="247"/>
      <c r="WOZ12" s="247"/>
      <c r="WPA12" s="247"/>
      <c r="WPB12" s="247"/>
      <c r="WPC12" s="247"/>
      <c r="WPD12" s="247"/>
      <c r="WPE12" s="247"/>
      <c r="WPF12" s="247"/>
      <c r="WPG12" s="247"/>
      <c r="WPH12" s="247"/>
      <c r="WPI12" s="247"/>
      <c r="WPJ12" s="247"/>
      <c r="WPK12" s="247"/>
      <c r="WPL12" s="247"/>
      <c r="WPM12" s="247"/>
      <c r="WPN12" s="247"/>
      <c r="WPO12" s="247"/>
      <c r="WPP12" s="247"/>
      <c r="WPQ12" s="247"/>
      <c r="WPR12" s="247"/>
      <c r="WPS12" s="247"/>
      <c r="WPT12" s="247"/>
      <c r="WPU12" s="247"/>
      <c r="WPV12" s="247"/>
      <c r="WPW12" s="247"/>
      <c r="WPX12" s="247"/>
      <c r="WPY12" s="247"/>
      <c r="WPZ12" s="247"/>
      <c r="WQA12" s="247"/>
      <c r="WQB12" s="247"/>
      <c r="WQC12" s="247"/>
      <c r="WQD12" s="247"/>
      <c r="WQE12" s="247"/>
      <c r="WQF12" s="247"/>
      <c r="WQG12" s="247"/>
      <c r="WQH12" s="247"/>
      <c r="WQI12" s="247"/>
      <c r="WQJ12" s="247"/>
      <c r="WQK12" s="247"/>
      <c r="WQL12" s="247"/>
      <c r="WQM12" s="247"/>
      <c r="WQN12" s="247"/>
      <c r="WQO12" s="247"/>
      <c r="WQP12" s="247"/>
      <c r="WQQ12" s="247"/>
      <c r="WQR12" s="247"/>
      <c r="WQS12" s="247"/>
      <c r="WQT12" s="247"/>
      <c r="WQU12" s="247"/>
      <c r="WQV12" s="247"/>
      <c r="WQW12" s="247"/>
      <c r="WQX12" s="247"/>
      <c r="WQY12" s="247"/>
      <c r="WQZ12" s="247"/>
      <c r="WRA12" s="247"/>
      <c r="WRB12" s="247"/>
      <c r="WRC12" s="247"/>
      <c r="WRD12" s="247"/>
      <c r="WRE12" s="247"/>
      <c r="WRF12" s="247"/>
      <c r="WRG12" s="247"/>
      <c r="WRH12" s="247"/>
      <c r="WRI12" s="247"/>
      <c r="WRJ12" s="247"/>
      <c r="WRK12" s="247"/>
      <c r="WRL12" s="247"/>
      <c r="WRM12" s="247"/>
      <c r="WRN12" s="247"/>
      <c r="WRO12" s="247"/>
      <c r="WRP12" s="247"/>
      <c r="WRQ12" s="247"/>
      <c r="WRR12" s="247"/>
      <c r="WRS12" s="247"/>
      <c r="WRT12" s="247"/>
      <c r="WRU12" s="247"/>
      <c r="WRV12" s="247"/>
      <c r="WRW12" s="247"/>
      <c r="WRX12" s="247"/>
      <c r="WRY12" s="247"/>
      <c r="WRZ12" s="247"/>
      <c r="WSA12" s="247"/>
      <c r="WSB12" s="247"/>
      <c r="WSC12" s="247"/>
      <c r="WSD12" s="247"/>
      <c r="WSE12" s="247"/>
      <c r="WSF12" s="247"/>
      <c r="WSG12" s="247"/>
      <c r="WSH12" s="247"/>
      <c r="WSI12" s="247"/>
      <c r="WSJ12" s="247"/>
      <c r="WSK12" s="247"/>
      <c r="WSL12" s="247"/>
      <c r="WSM12" s="247"/>
      <c r="WSN12" s="247"/>
      <c r="WSO12" s="247"/>
      <c r="WSP12" s="247"/>
      <c r="WSQ12" s="247"/>
      <c r="WSR12" s="247"/>
      <c r="WSS12" s="247"/>
      <c r="WST12" s="247"/>
      <c r="WSU12" s="247"/>
      <c r="WSV12" s="247"/>
      <c r="WSW12" s="247"/>
      <c r="WSX12" s="247"/>
      <c r="WSY12" s="247"/>
      <c r="WSZ12" s="247"/>
      <c r="WTA12" s="247"/>
      <c r="WTB12" s="247"/>
      <c r="WTC12" s="247"/>
      <c r="WTD12" s="247"/>
      <c r="WTE12" s="247"/>
      <c r="WTF12" s="247"/>
      <c r="WTG12" s="247"/>
      <c r="WTH12" s="247"/>
      <c r="WTI12" s="247"/>
      <c r="WTJ12" s="247"/>
      <c r="WTK12" s="247"/>
      <c r="WTL12" s="247"/>
      <c r="WTM12" s="247"/>
      <c r="WTN12" s="247"/>
      <c r="WTO12" s="247"/>
      <c r="WTP12" s="247"/>
      <c r="WTQ12" s="247"/>
      <c r="WTR12" s="247"/>
      <c r="WTS12" s="247"/>
      <c r="WTT12" s="247"/>
      <c r="WTU12" s="247"/>
      <c r="WTV12" s="247"/>
      <c r="WTW12" s="247"/>
      <c r="WTX12" s="247"/>
      <c r="WTY12" s="247"/>
      <c r="WTZ12" s="247"/>
      <c r="WUA12" s="247"/>
      <c r="WUB12" s="247"/>
      <c r="WUC12" s="247"/>
      <c r="WUD12" s="247"/>
      <c r="WUE12" s="247"/>
      <c r="WUF12" s="247"/>
      <c r="WUG12" s="247"/>
      <c r="WUH12" s="247"/>
      <c r="WUI12" s="247"/>
      <c r="WUJ12" s="247"/>
      <c r="WUK12" s="247"/>
      <c r="WUL12" s="247"/>
      <c r="WUM12" s="247"/>
      <c r="WUN12" s="247"/>
      <c r="WUO12" s="247"/>
      <c r="WUP12" s="247"/>
      <c r="WUQ12" s="247"/>
      <c r="WUR12" s="247"/>
      <c r="WUS12" s="247"/>
      <c r="WUT12" s="247"/>
      <c r="WUU12" s="247"/>
      <c r="WUV12" s="247"/>
      <c r="WUW12" s="247"/>
      <c r="WUX12" s="247"/>
      <c r="WUY12" s="247"/>
      <c r="WUZ12" s="247"/>
      <c r="WVA12" s="247"/>
      <c r="WVB12" s="247"/>
      <c r="WVC12" s="247"/>
      <c r="WVD12" s="247"/>
      <c r="WVE12" s="247"/>
      <c r="WVF12" s="247"/>
      <c r="WVG12" s="247"/>
      <c r="WVH12" s="247"/>
      <c r="WVI12" s="247"/>
      <c r="WVJ12" s="247"/>
      <c r="WVK12" s="247"/>
      <c r="WVL12" s="247"/>
      <c r="WVM12" s="247"/>
      <c r="WVN12" s="247"/>
      <c r="WVO12" s="247"/>
      <c r="WVP12" s="247"/>
      <c r="WVQ12" s="247"/>
      <c r="WVR12" s="247"/>
      <c r="WVS12" s="247"/>
      <c r="WVT12" s="247"/>
      <c r="WVU12" s="247"/>
      <c r="WVV12" s="247"/>
      <c r="WVW12" s="247"/>
      <c r="WVX12" s="247"/>
      <c r="WVY12" s="247"/>
      <c r="WVZ12" s="247"/>
      <c r="WWA12" s="247"/>
      <c r="WWB12" s="247"/>
      <c r="WWC12" s="247"/>
      <c r="WWD12" s="247"/>
      <c r="WWE12" s="247"/>
      <c r="WWF12" s="247"/>
      <c r="WWG12" s="247"/>
      <c r="WWH12" s="247"/>
      <c r="WWI12" s="247"/>
      <c r="WWJ12" s="247"/>
      <c r="WWK12" s="247"/>
      <c r="WWL12" s="247"/>
      <c r="WWM12" s="247"/>
      <c r="WWN12" s="247"/>
      <c r="WWO12" s="247"/>
      <c r="WWP12" s="247"/>
      <c r="WWQ12" s="247"/>
      <c r="WWR12" s="247"/>
      <c r="WWS12" s="247"/>
      <c r="WWT12" s="247"/>
      <c r="WWU12" s="247"/>
      <c r="WWV12" s="247"/>
      <c r="WWW12" s="247"/>
      <c r="WWX12" s="247"/>
      <c r="WWY12" s="247"/>
      <c r="WWZ12" s="247"/>
      <c r="WXA12" s="247"/>
      <c r="WXB12" s="247"/>
      <c r="WXC12" s="247"/>
      <c r="WXD12" s="247"/>
      <c r="WXE12" s="247"/>
      <c r="WXF12" s="247"/>
      <c r="WXG12" s="247"/>
      <c r="WXH12" s="247"/>
      <c r="WXI12" s="247"/>
      <c r="WXJ12" s="247"/>
      <c r="WXK12" s="247"/>
      <c r="WXL12" s="247"/>
      <c r="WXM12" s="247"/>
      <c r="WXN12" s="247"/>
      <c r="WXO12" s="247"/>
      <c r="WXP12" s="247"/>
      <c r="WXQ12" s="247"/>
      <c r="WXR12" s="247"/>
      <c r="WXS12" s="247"/>
      <c r="WXT12" s="247"/>
      <c r="WXU12" s="247"/>
      <c r="WXV12" s="247"/>
      <c r="WXW12" s="247"/>
      <c r="WXX12" s="247"/>
      <c r="WXY12" s="247"/>
      <c r="WXZ12" s="247"/>
      <c r="WYA12" s="247"/>
      <c r="WYB12" s="247"/>
      <c r="WYC12" s="247"/>
      <c r="WYD12" s="247"/>
      <c r="WYE12" s="247"/>
      <c r="WYF12" s="247"/>
      <c r="WYG12" s="247"/>
      <c r="WYH12" s="247"/>
      <c r="WYI12" s="247"/>
      <c r="WYJ12" s="247"/>
      <c r="WYK12" s="247"/>
      <c r="WYL12" s="247"/>
      <c r="WYM12" s="247"/>
      <c r="WYN12" s="247"/>
      <c r="WYO12" s="247"/>
      <c r="WYP12" s="247"/>
      <c r="WYQ12" s="247"/>
      <c r="WYR12" s="247"/>
      <c r="WYS12" s="247"/>
      <c r="WYT12" s="247"/>
      <c r="WYU12" s="247"/>
      <c r="WYV12" s="247"/>
      <c r="WYW12" s="247"/>
      <c r="WYX12" s="247"/>
      <c r="WYY12" s="247"/>
      <c r="WYZ12" s="247"/>
      <c r="WZA12" s="247"/>
      <c r="WZB12" s="247"/>
      <c r="WZC12" s="247"/>
      <c r="WZD12" s="247"/>
      <c r="WZE12" s="247"/>
      <c r="WZF12" s="247"/>
      <c r="WZG12" s="247"/>
      <c r="WZH12" s="247"/>
      <c r="WZI12" s="247"/>
      <c r="WZJ12" s="247"/>
      <c r="WZK12" s="247"/>
      <c r="WZL12" s="247"/>
      <c r="WZM12" s="247"/>
      <c r="WZN12" s="247"/>
      <c r="WZO12" s="247"/>
      <c r="WZP12" s="247"/>
      <c r="WZQ12" s="247"/>
      <c r="WZR12" s="247"/>
      <c r="WZS12" s="247"/>
      <c r="WZT12" s="247"/>
      <c r="WZU12" s="247"/>
      <c r="WZV12" s="247"/>
      <c r="WZW12" s="247"/>
      <c r="WZX12" s="247"/>
      <c r="WZY12" s="247"/>
      <c r="WZZ12" s="247"/>
      <c r="XAA12" s="247"/>
      <c r="XAB12" s="247"/>
      <c r="XAC12" s="247"/>
      <c r="XAD12" s="247"/>
      <c r="XAE12" s="247"/>
      <c r="XAF12" s="247"/>
      <c r="XAG12" s="247"/>
      <c r="XAH12" s="247"/>
      <c r="XAI12" s="247"/>
      <c r="XAJ12" s="247"/>
      <c r="XAK12" s="247"/>
      <c r="XAL12" s="247"/>
      <c r="XAM12" s="247"/>
      <c r="XAN12" s="247"/>
      <c r="XAO12" s="247"/>
      <c r="XAP12" s="247"/>
      <c r="XAQ12" s="247"/>
      <c r="XAR12" s="247"/>
      <c r="XAS12" s="247"/>
      <c r="XAT12" s="247"/>
      <c r="XAU12" s="247"/>
      <c r="XAV12" s="247"/>
      <c r="XAW12" s="247"/>
      <c r="XAX12" s="247"/>
      <c r="XAY12" s="247"/>
      <c r="XAZ12" s="247"/>
      <c r="XBA12" s="247"/>
      <c r="XBB12" s="247"/>
      <c r="XBC12" s="247"/>
      <c r="XBD12" s="247"/>
      <c r="XBE12" s="247"/>
      <c r="XBF12" s="247"/>
      <c r="XBG12" s="247"/>
      <c r="XBH12" s="247"/>
      <c r="XBI12" s="247"/>
      <c r="XBJ12" s="247"/>
      <c r="XBK12" s="247"/>
      <c r="XBL12" s="247"/>
      <c r="XBM12" s="247"/>
      <c r="XBN12" s="247"/>
      <c r="XBO12" s="247"/>
      <c r="XBP12" s="247"/>
      <c r="XBQ12" s="247"/>
      <c r="XBR12" s="247"/>
      <c r="XBS12" s="247"/>
      <c r="XBT12" s="247"/>
      <c r="XBU12" s="247"/>
      <c r="XBV12" s="247"/>
      <c r="XBW12" s="247"/>
      <c r="XBX12" s="247"/>
      <c r="XBY12" s="247"/>
      <c r="XBZ12" s="247"/>
      <c r="XCA12" s="247"/>
      <c r="XCB12" s="247"/>
      <c r="XCC12" s="247"/>
      <c r="XCD12" s="247"/>
      <c r="XCE12" s="247"/>
      <c r="XCF12" s="247"/>
      <c r="XCG12" s="247"/>
      <c r="XCH12" s="247"/>
      <c r="XCI12" s="247"/>
      <c r="XCJ12" s="247"/>
      <c r="XCK12" s="247"/>
      <c r="XCL12" s="247"/>
      <c r="XCM12" s="247"/>
      <c r="XCN12" s="247"/>
      <c r="XCO12" s="247"/>
      <c r="XCP12" s="247"/>
      <c r="XCQ12" s="247"/>
      <c r="XCR12" s="247"/>
      <c r="XCS12" s="247"/>
      <c r="XCT12" s="247"/>
      <c r="XCU12" s="247"/>
      <c r="XCV12" s="247"/>
      <c r="XCW12" s="247"/>
      <c r="XCX12" s="247"/>
      <c r="XCY12" s="247"/>
      <c r="XCZ12" s="247"/>
      <c r="XDA12" s="247"/>
      <c r="XDB12" s="247"/>
      <c r="XDC12" s="247"/>
      <c r="XDD12" s="247"/>
      <c r="XDE12" s="247"/>
      <c r="XDF12" s="247"/>
      <c r="XDG12" s="247"/>
      <c r="XDH12" s="247"/>
      <c r="XDI12" s="247"/>
      <c r="XDJ12" s="247"/>
      <c r="XDK12" s="247"/>
      <c r="XDL12" s="247"/>
      <c r="XDM12" s="247"/>
      <c r="XDN12" s="247"/>
      <c r="XDO12" s="247"/>
      <c r="XDP12" s="247"/>
      <c r="XDQ12" s="247"/>
      <c r="XDR12" s="247"/>
      <c r="XDS12" s="247"/>
      <c r="XDT12" s="247"/>
      <c r="XDU12" s="247"/>
      <c r="XDV12" s="247"/>
      <c r="XDW12" s="247"/>
      <c r="XDX12" s="247"/>
      <c r="XDY12" s="247"/>
      <c r="XDZ12" s="247"/>
      <c r="XEA12" s="247"/>
      <c r="XEB12" s="247"/>
      <c r="XEC12" s="247"/>
      <c r="XED12" s="247"/>
      <c r="XEE12" s="247"/>
      <c r="XEF12" s="247"/>
      <c r="XEG12" s="247"/>
      <c r="XEH12" s="247"/>
      <c r="XEI12" s="247"/>
      <c r="XEJ12" s="247"/>
      <c r="XEK12" s="247"/>
      <c r="XEL12" s="247"/>
      <c r="XEM12" s="247"/>
      <c r="XEN12" s="247"/>
      <c r="XEO12" s="247"/>
      <c r="XEP12" s="247"/>
      <c r="XEQ12" s="247"/>
      <c r="XER12" s="247"/>
      <c r="XES12" s="247"/>
      <c r="XET12" s="247"/>
      <c r="XEU12" s="247"/>
      <c r="XEV12" s="247"/>
      <c r="XEW12" s="247"/>
      <c r="XEX12" s="247"/>
      <c r="XEY12" s="247"/>
      <c r="XEZ12" s="247"/>
      <c r="XFA12" s="247"/>
    </row>
    <row r="13" s="19" customFormat="1" ht="38" customHeight="1" outlineLevel="1" spans="1:20">
      <c r="A13" s="35"/>
      <c r="B13" s="36"/>
      <c r="C13" s="36"/>
      <c r="D13" s="35"/>
      <c r="E13" s="163"/>
      <c r="F13" s="42"/>
      <c r="G13" s="42"/>
      <c r="H13" s="42"/>
      <c r="I13" s="171"/>
      <c r="J13" s="42"/>
      <c r="K13" s="59"/>
      <c r="L13" s="59"/>
      <c r="M13" s="60"/>
      <c r="N13" s="61"/>
      <c r="O13" s="59"/>
      <c r="P13" s="163"/>
      <c r="Q13" s="20"/>
      <c r="R13" s="69"/>
      <c r="S13" s="69"/>
      <c r="T13" s="69"/>
    </row>
    <row r="14" s="154" customFormat="1" ht="45" customHeight="1" outlineLevel="1" spans="1:20">
      <c r="A14" s="164"/>
      <c r="B14" s="165"/>
      <c r="C14" s="165" t="s">
        <v>41</v>
      </c>
      <c r="D14" s="164"/>
      <c r="E14" s="166"/>
      <c r="F14" s="167"/>
      <c r="G14" s="167"/>
      <c r="H14" s="167"/>
      <c r="I14" s="175"/>
      <c r="J14" s="167"/>
      <c r="K14" s="176"/>
      <c r="L14" s="176"/>
      <c r="M14" s="177"/>
      <c r="N14" s="178"/>
      <c r="O14" s="176">
        <f ca="1">SUM(O6:O13)</f>
        <v>26206.7306600609</v>
      </c>
      <c r="P14" s="166"/>
      <c r="R14" s="179"/>
      <c r="S14" s="179"/>
      <c r="T14" s="179"/>
    </row>
    <row r="15" s="20" customFormat="1" ht="28" customHeight="1" spans="1:16384">
      <c r="A15" s="191" t="s">
        <v>144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203"/>
      <c r="Q15" s="22"/>
      <c r="R15" s="22"/>
      <c r="S15" s="22"/>
      <c r="XFA15"/>
      <c r="XFB15"/>
      <c r="XFC15"/>
      <c r="XFD15"/>
    </row>
  </sheetData>
  <autoFilter ref="A4:P12">
    <extLst/>
  </autoFilter>
  <mergeCells count="26">
    <mergeCell ref="A1:P1"/>
    <mergeCell ref="A2:F2"/>
    <mergeCell ref="G2:M2"/>
    <mergeCell ref="N2:P2"/>
    <mergeCell ref="F3:L3"/>
    <mergeCell ref="B6:C6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A15:O15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5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T15"/>
  <sheetViews>
    <sheetView view="pageBreakPreview" zoomScale="115" zoomScaleNormal="85" workbookViewId="0">
      <pane ySplit="5" topLeftCell="A6" activePane="bottomLeft" state="frozen"/>
      <selection/>
      <selection pane="bottomLeft" activeCell="C11" sqref="C11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1" customWidth="1"/>
    <col min="5" max="5" width="8.57142857142857" style="23" customWidth="1"/>
    <col min="6" max="6" width="9.91428571428571" style="23" customWidth="1"/>
    <col min="7" max="7" width="11.0857142857143" style="23" customWidth="1"/>
    <col min="8" max="8" width="8.57142857142857" style="24" customWidth="1"/>
    <col min="9" max="9" width="5.85714285714286" style="206" customWidth="1"/>
    <col min="10" max="10" width="8.69523809523809" style="24" customWidth="1"/>
    <col min="11" max="11" width="8.57142857142857" style="24" customWidth="1"/>
    <col min="12" max="12" width="7.78095238095238" style="24" customWidth="1"/>
    <col min="13" max="13" width="0.885714285714286" style="26" customWidth="1"/>
    <col min="14" max="14" width="11.6857142857143" style="24" customWidth="1"/>
    <col min="15" max="15" width="11.1714285714286" style="27" customWidth="1"/>
    <col min="16" max="16" width="9.75238095238095" style="20" customWidth="1"/>
    <col min="17" max="17" width="9" style="28"/>
    <col min="18" max="20" width="9" style="22"/>
    <col min="21" max="16381" width="9" style="20"/>
  </cols>
  <sheetData>
    <row r="1" s="19" customFormat="1" ht="32" customHeight="1" spans="1:20">
      <c r="A1" s="29" t="s">
        <v>209</v>
      </c>
      <c r="B1" s="29"/>
      <c r="C1" s="29"/>
      <c r="D1" s="29"/>
      <c r="E1" s="30"/>
      <c r="F1" s="30"/>
      <c r="G1" s="30"/>
      <c r="H1" s="30"/>
      <c r="I1" s="192"/>
      <c r="J1" s="30"/>
      <c r="K1" s="30"/>
      <c r="L1" s="30"/>
      <c r="M1" s="30"/>
      <c r="N1" s="30"/>
      <c r="O1" s="30"/>
      <c r="P1" s="29"/>
      <c r="Q1" s="68"/>
      <c r="R1" s="69"/>
      <c r="S1" s="69" t="s">
        <v>210</v>
      </c>
      <c r="T1" s="69"/>
    </row>
    <row r="2" s="19" customFormat="1" ht="16" customHeight="1" spans="1:20">
      <c r="A2" s="31" t="s">
        <v>43</v>
      </c>
      <c r="B2" s="31"/>
      <c r="C2" s="31"/>
      <c r="D2" s="31"/>
      <c r="E2" s="33"/>
      <c r="F2" s="33"/>
      <c r="G2" s="34"/>
      <c r="H2" s="34"/>
      <c r="I2" s="193"/>
      <c r="J2" s="34"/>
      <c r="K2" s="34"/>
      <c r="L2" s="34"/>
      <c r="M2" s="50"/>
      <c r="N2" s="34"/>
      <c r="O2" s="34"/>
      <c r="P2" s="51"/>
      <c r="Q2" s="68"/>
      <c r="R2" s="69"/>
      <c r="S2" s="37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5" t="s">
        <v>46</v>
      </c>
      <c r="E3" s="37" t="s">
        <v>47</v>
      </c>
      <c r="F3" s="37" t="s">
        <v>48</v>
      </c>
      <c r="G3" s="37"/>
      <c r="H3" s="37"/>
      <c r="I3" s="54"/>
      <c r="J3" s="37"/>
      <c r="K3" s="37"/>
      <c r="L3" s="37"/>
      <c r="M3" s="53" t="s">
        <v>49</v>
      </c>
      <c r="N3" s="37"/>
      <c r="O3" s="37" t="s">
        <v>50</v>
      </c>
      <c r="P3" s="36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5"/>
      <c r="E4" s="37"/>
      <c r="F4" s="37" t="s">
        <v>53</v>
      </c>
      <c r="G4" s="37" t="s">
        <v>54</v>
      </c>
      <c r="H4" s="37" t="s">
        <v>55</v>
      </c>
      <c r="I4" s="54" t="s">
        <v>56</v>
      </c>
      <c r="J4" s="37" t="s">
        <v>57</v>
      </c>
      <c r="K4" s="37" t="s">
        <v>58</v>
      </c>
      <c r="L4" s="37" t="s">
        <v>59</v>
      </c>
      <c r="M4" s="53"/>
      <c r="N4" s="37"/>
      <c r="O4" s="37"/>
      <c r="P4" s="36"/>
      <c r="Q4" s="68"/>
      <c r="R4" s="69"/>
      <c r="S4" s="69"/>
      <c r="T4" s="69"/>
    </row>
    <row r="5" s="19" customFormat="1" ht="11.25" spans="1:20">
      <c r="A5" s="35"/>
      <c r="B5" s="36"/>
      <c r="C5" s="36"/>
      <c r="D5" s="35"/>
      <c r="E5" s="37"/>
      <c r="F5" s="37"/>
      <c r="G5" s="37" t="s">
        <v>60</v>
      </c>
      <c r="H5" s="37" t="s">
        <v>61</v>
      </c>
      <c r="I5" s="54" t="s">
        <v>62</v>
      </c>
      <c r="J5" s="37"/>
      <c r="K5" s="54">
        <v>0.06</v>
      </c>
      <c r="L5" s="54">
        <v>0.09</v>
      </c>
      <c r="M5" s="53"/>
      <c r="N5" s="37"/>
      <c r="O5" s="37"/>
      <c r="P5" s="36"/>
      <c r="Q5" s="68"/>
      <c r="R5" s="69"/>
      <c r="S5" s="69"/>
      <c r="T5" s="69"/>
    </row>
    <row r="6" s="19" customFormat="1" ht="24" customHeight="1" spans="1:20">
      <c r="A6" s="35"/>
      <c r="B6" s="207" t="s">
        <v>211</v>
      </c>
      <c r="C6" s="36"/>
      <c r="D6" s="35"/>
      <c r="E6" s="37"/>
      <c r="F6" s="37"/>
      <c r="G6" s="37"/>
      <c r="H6" s="37"/>
      <c r="I6" s="54"/>
      <c r="J6" s="37"/>
      <c r="K6" s="37"/>
      <c r="L6" s="37"/>
      <c r="M6" s="197"/>
      <c r="N6" s="37"/>
      <c r="O6" s="37"/>
      <c r="P6" s="198"/>
      <c r="Q6" s="68" t="s">
        <v>212</v>
      </c>
      <c r="R6" s="69"/>
      <c r="S6" s="69"/>
      <c r="T6" s="69"/>
    </row>
    <row r="7" s="19" customFormat="1" ht="24" customHeight="1" spans="1:20">
      <c r="A7" s="35"/>
      <c r="B7" s="224" t="s">
        <v>25</v>
      </c>
      <c r="C7" s="225"/>
      <c r="D7" s="35"/>
      <c r="E7" s="37"/>
      <c r="F7" s="37"/>
      <c r="G7" s="37"/>
      <c r="H7" s="40"/>
      <c r="I7" s="229"/>
      <c r="J7" s="37"/>
      <c r="K7" s="37"/>
      <c r="L7" s="37"/>
      <c r="M7" s="230"/>
      <c r="N7" s="57"/>
      <c r="O7" s="37"/>
      <c r="P7" s="58"/>
      <c r="Q7" s="68"/>
      <c r="R7" s="69"/>
      <c r="S7" s="69"/>
      <c r="T7" s="69"/>
    </row>
    <row r="8" s="20" customFormat="1" ht="45" outlineLevel="1" spans="1:20">
      <c r="A8" s="35">
        <f>+IF(D8="","",COUNTA($D$8:D8))</f>
        <v>1</v>
      </c>
      <c r="B8" s="36" t="s">
        <v>213</v>
      </c>
      <c r="C8" s="36" t="s">
        <v>214</v>
      </c>
      <c r="D8" s="35" t="s">
        <v>215</v>
      </c>
      <c r="E8" s="42">
        <v>1</v>
      </c>
      <c r="F8" s="42">
        <v>100</v>
      </c>
      <c r="G8" s="42">
        <v>626.2</v>
      </c>
      <c r="H8" s="43">
        <v>620</v>
      </c>
      <c r="I8" s="213">
        <v>0.01</v>
      </c>
      <c r="J8" s="42">
        <v>30</v>
      </c>
      <c r="K8" s="59">
        <f>(F8+G8+J8)*$K$5</f>
        <v>45.372</v>
      </c>
      <c r="L8" s="59">
        <f>(F8+G8+J8+K8)*$L$5</f>
        <v>72.14148</v>
      </c>
      <c r="M8" s="60">
        <f t="shared" ref="M8:M11" si="0">F8+G8+J8+K8+L8</f>
        <v>873.71348</v>
      </c>
      <c r="N8" s="61"/>
      <c r="O8" s="59">
        <f t="shared" ref="O8:O11" si="1">E8*M8</f>
        <v>873.71348</v>
      </c>
      <c r="P8" s="62" t="s">
        <v>67</v>
      </c>
      <c r="Q8" s="28"/>
      <c r="R8" s="69"/>
      <c r="S8" s="22"/>
      <c r="T8" s="69"/>
    </row>
    <row r="9" s="20" customFormat="1" ht="56.25" outlineLevel="1" spans="1:20">
      <c r="A9" s="35">
        <f>+IF(D9="","",COUNTA($D$8:D9))</f>
        <v>2</v>
      </c>
      <c r="B9" s="36" t="s">
        <v>216</v>
      </c>
      <c r="C9" s="36" t="s">
        <v>217</v>
      </c>
      <c r="D9" s="35" t="s">
        <v>95</v>
      </c>
      <c r="E9" s="42">
        <v>10.5</v>
      </c>
      <c r="F9" s="42">
        <v>10</v>
      </c>
      <c r="G9" s="42">
        <v>7.725</v>
      </c>
      <c r="H9" s="43">
        <v>7.5</v>
      </c>
      <c r="I9" s="213">
        <v>0.03</v>
      </c>
      <c r="J9" s="42">
        <v>1</v>
      </c>
      <c r="K9" s="59">
        <f>(F9+G9+J9)*$K$5</f>
        <v>1.1235</v>
      </c>
      <c r="L9" s="59">
        <f>(F9+G9+J9+K9)*$L$5</f>
        <v>1.786365</v>
      </c>
      <c r="M9" s="60">
        <f t="shared" si="0"/>
        <v>21.634865</v>
      </c>
      <c r="N9" s="61"/>
      <c r="O9" s="59">
        <f t="shared" si="1"/>
        <v>227.1660825</v>
      </c>
      <c r="P9" s="62" t="s">
        <v>67</v>
      </c>
      <c r="Q9" s="28"/>
      <c r="R9" s="22"/>
      <c r="S9" s="22"/>
      <c r="T9" s="22"/>
    </row>
    <row r="10" s="20" customFormat="1" ht="56.25" outlineLevel="1" spans="1:20">
      <c r="A10" s="35">
        <f>+IF(D10="","",COUNTA($D$8:D10))</f>
        <v>3</v>
      </c>
      <c r="B10" s="36" t="s">
        <v>218</v>
      </c>
      <c r="C10" s="36" t="s">
        <v>219</v>
      </c>
      <c r="D10" s="35" t="s">
        <v>95</v>
      </c>
      <c r="E10" s="42">
        <f>E9</f>
        <v>10.5</v>
      </c>
      <c r="F10" s="42">
        <v>3</v>
      </c>
      <c r="G10" s="42">
        <v>4.408</v>
      </c>
      <c r="H10" s="43">
        <v>3.8</v>
      </c>
      <c r="I10" s="213">
        <v>0.16</v>
      </c>
      <c r="J10" s="42">
        <v>0.5</v>
      </c>
      <c r="K10" s="59">
        <f>(F10+G10+J10)*$K$5</f>
        <v>0.47448</v>
      </c>
      <c r="L10" s="59">
        <f>(F10+G10+J10+K10)*$L$5</f>
        <v>0.7544232</v>
      </c>
      <c r="M10" s="60">
        <f t="shared" si="0"/>
        <v>9.1369032</v>
      </c>
      <c r="N10" s="61"/>
      <c r="O10" s="59">
        <f t="shared" si="1"/>
        <v>95.9374836</v>
      </c>
      <c r="P10" s="62" t="s">
        <v>67</v>
      </c>
      <c r="Q10" s="28"/>
      <c r="R10" s="22"/>
      <c r="S10" s="22"/>
      <c r="T10" s="22"/>
    </row>
    <row r="11" s="20" customFormat="1" ht="36" outlineLevel="1" spans="1:20">
      <c r="A11" s="35">
        <f>+IF(D11="","",COUNTA($D$8:D11))</f>
        <v>4</v>
      </c>
      <c r="B11" s="226" t="s">
        <v>220</v>
      </c>
      <c r="C11" s="227" t="s">
        <v>221</v>
      </c>
      <c r="D11" s="228" t="s">
        <v>215</v>
      </c>
      <c r="E11" s="42">
        <v>6</v>
      </c>
      <c r="F11" s="42">
        <v>30</v>
      </c>
      <c r="G11" s="42">
        <f>H11+H11*I11</f>
        <v>10.1</v>
      </c>
      <c r="H11" s="43">
        <v>10</v>
      </c>
      <c r="I11" s="213">
        <v>0.01</v>
      </c>
      <c r="J11" s="42">
        <v>5</v>
      </c>
      <c r="K11" s="59">
        <f>(F11+G11+J11)*$K$5</f>
        <v>2.706</v>
      </c>
      <c r="L11" s="59">
        <f>(F11+G11+J11+K11)*$L$5</f>
        <v>4.30254</v>
      </c>
      <c r="M11" s="60">
        <f t="shared" si="0"/>
        <v>52.10854</v>
      </c>
      <c r="N11" s="61"/>
      <c r="O11" s="59">
        <f t="shared" si="1"/>
        <v>312.65124</v>
      </c>
      <c r="P11" s="62" t="s">
        <v>73</v>
      </c>
      <c r="Q11" s="28"/>
      <c r="R11" s="22"/>
      <c r="S11" s="22"/>
      <c r="T11" s="22"/>
    </row>
    <row r="12" s="20" customFormat="1" ht="11.25" spans="1:20">
      <c r="A12" s="35" t="str">
        <f>+IF(D12="","",COUNTA($D$8:D12))</f>
        <v/>
      </c>
      <c r="B12" s="41"/>
      <c r="C12" s="36"/>
      <c r="D12" s="35"/>
      <c r="E12" s="42"/>
      <c r="F12" s="42"/>
      <c r="G12" s="42"/>
      <c r="H12" s="43"/>
      <c r="I12" s="213"/>
      <c r="J12" s="42"/>
      <c r="K12" s="59"/>
      <c r="L12" s="59"/>
      <c r="M12" s="60"/>
      <c r="N12" s="61"/>
      <c r="O12" s="59"/>
      <c r="P12" s="62"/>
      <c r="Q12" s="28"/>
      <c r="R12" s="22"/>
      <c r="S12" s="22"/>
      <c r="T12" s="22"/>
    </row>
    <row r="13" s="154" customFormat="1" ht="30" customHeight="1" spans="1:20">
      <c r="A13" s="164"/>
      <c r="B13" s="165"/>
      <c r="C13" s="165" t="s">
        <v>41</v>
      </c>
      <c r="D13" s="164"/>
      <c r="E13" s="167"/>
      <c r="F13" s="167"/>
      <c r="G13" s="167"/>
      <c r="H13" s="167"/>
      <c r="I13" s="175"/>
      <c r="J13" s="167"/>
      <c r="K13" s="176"/>
      <c r="L13" s="176"/>
      <c r="M13" s="167"/>
      <c r="N13" s="167"/>
      <c r="O13" s="176">
        <f>SUM(O8:O12)</f>
        <v>1509.4682861</v>
      </c>
      <c r="P13" s="231"/>
      <c r="Q13" s="232"/>
      <c r="R13" s="179"/>
      <c r="S13" s="179"/>
      <c r="T13" s="179"/>
    </row>
    <row r="14" spans="1:16">
      <c r="A14" s="46" t="s">
        <v>222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customFormat="1"/>
  </sheetData>
  <autoFilter ref="A4:P14">
    <extLst/>
  </autoFilter>
  <mergeCells count="24">
    <mergeCell ref="A1:P1"/>
    <mergeCell ref="A2:F2"/>
    <mergeCell ref="G2:M2"/>
    <mergeCell ref="N2:P2"/>
    <mergeCell ref="F3:L3"/>
    <mergeCell ref="M6:N6"/>
    <mergeCell ref="B7:C7"/>
    <mergeCell ref="M8:N8"/>
    <mergeCell ref="M9:N9"/>
    <mergeCell ref="M10:N10"/>
    <mergeCell ref="M11:N11"/>
    <mergeCell ref="M12:N12"/>
    <mergeCell ref="M13:N13"/>
    <mergeCell ref="A14:P14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22"/>
  <sheetViews>
    <sheetView view="pageBreakPreview" zoomScale="115" zoomScaleNormal="85" workbookViewId="0">
      <pane ySplit="5" topLeftCell="A6" activePane="bottomLeft" state="frozen"/>
      <selection/>
      <selection pane="bottomLeft" activeCell="C12" sqref="C12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0" customWidth="1"/>
    <col min="5" max="5" width="8.57142857142857" style="155" customWidth="1"/>
    <col min="6" max="6" width="9.91428571428571" style="155" customWidth="1"/>
    <col min="7" max="7" width="11.0857142857143" style="155" customWidth="1"/>
    <col min="8" max="8" width="8.57142857142857" style="156" customWidth="1"/>
    <col min="9" max="9" width="5.85714285714286" style="157" customWidth="1"/>
    <col min="10" max="10" width="8.69523809523809" style="156" customWidth="1"/>
    <col min="11" max="11" width="8.57142857142857" style="156" customWidth="1"/>
    <col min="12" max="12" width="7.78095238095238" style="156" customWidth="1"/>
    <col min="13" max="13" width="0.885714285714286" style="158" customWidth="1"/>
    <col min="14" max="14" width="11.6857142857143" style="156" customWidth="1"/>
    <col min="15" max="15" width="11.1714285714286" style="159" customWidth="1"/>
    <col min="16" max="16" width="9.75238095238095" style="158" customWidth="1"/>
    <col min="17" max="17" width="9" style="214"/>
    <col min="18" max="18" width="9" style="155"/>
    <col min="19" max="20" width="9" style="22"/>
    <col min="21" max="16381" width="9" style="20"/>
  </cols>
  <sheetData>
    <row r="1" s="19" customFormat="1" ht="41" customHeight="1" spans="1:20">
      <c r="A1" s="29" t="s">
        <v>223</v>
      </c>
      <c r="B1" s="29"/>
      <c r="C1" s="29"/>
      <c r="D1" s="29"/>
      <c r="E1" s="160"/>
      <c r="F1" s="160"/>
      <c r="G1" s="160"/>
      <c r="H1" s="160"/>
      <c r="I1" s="168"/>
      <c r="J1" s="160"/>
      <c r="K1" s="160"/>
      <c r="L1" s="160"/>
      <c r="M1" s="160"/>
      <c r="N1" s="160"/>
      <c r="O1" s="160"/>
      <c r="P1" s="160"/>
      <c r="Q1" s="220"/>
      <c r="R1" s="221"/>
      <c r="S1" s="69" t="s">
        <v>210</v>
      </c>
      <c r="T1" s="69"/>
    </row>
    <row r="2" s="19" customFormat="1" ht="24" customHeight="1" spans="1:20">
      <c r="A2" s="32" t="s">
        <v>43</v>
      </c>
      <c r="B2" s="51"/>
      <c r="C2" s="51"/>
      <c r="D2" s="51"/>
      <c r="E2" s="161"/>
      <c r="F2" s="161"/>
      <c r="G2" s="161"/>
      <c r="H2" s="161"/>
      <c r="I2" s="169"/>
      <c r="J2" s="161"/>
      <c r="K2" s="161"/>
      <c r="L2" s="161"/>
      <c r="M2" s="170"/>
      <c r="N2" s="161"/>
      <c r="O2" s="161"/>
      <c r="P2" s="170"/>
      <c r="Q2" s="220"/>
      <c r="R2" s="221"/>
      <c r="S2" s="37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6" t="s">
        <v>46</v>
      </c>
      <c r="E3" s="42" t="s">
        <v>47</v>
      </c>
      <c r="F3" s="42" t="s">
        <v>48</v>
      </c>
      <c r="G3" s="42"/>
      <c r="H3" s="42"/>
      <c r="I3" s="171"/>
      <c r="J3" s="42"/>
      <c r="K3" s="42"/>
      <c r="L3" s="42"/>
      <c r="M3" s="163" t="s">
        <v>49</v>
      </c>
      <c r="N3" s="42"/>
      <c r="O3" s="42" t="s">
        <v>50</v>
      </c>
      <c r="P3" s="163" t="s">
        <v>51</v>
      </c>
      <c r="Q3" s="220"/>
      <c r="R3" s="221"/>
      <c r="S3" s="69"/>
      <c r="T3" s="69"/>
    </row>
    <row r="4" s="19" customFormat="1" ht="45" spans="1:20">
      <c r="A4" s="35"/>
      <c r="B4" s="36"/>
      <c r="C4" s="36"/>
      <c r="D4" s="36"/>
      <c r="E4" s="42"/>
      <c r="F4" s="42" t="s">
        <v>53</v>
      </c>
      <c r="G4" s="42" t="s">
        <v>54</v>
      </c>
      <c r="H4" s="42" t="s">
        <v>55</v>
      </c>
      <c r="I4" s="171" t="s">
        <v>56</v>
      </c>
      <c r="J4" s="42" t="s">
        <v>57</v>
      </c>
      <c r="K4" s="42" t="s">
        <v>58</v>
      </c>
      <c r="L4" s="42" t="s">
        <v>59</v>
      </c>
      <c r="M4" s="163"/>
      <c r="N4" s="42"/>
      <c r="O4" s="42"/>
      <c r="P4" s="163"/>
      <c r="Q4" s="220"/>
      <c r="R4" s="221"/>
      <c r="S4" s="69"/>
      <c r="T4" s="69"/>
    </row>
    <row r="5" s="19" customFormat="1" ht="11.25" spans="1:20">
      <c r="A5" s="35"/>
      <c r="B5" s="36"/>
      <c r="C5" s="36"/>
      <c r="D5" s="36"/>
      <c r="E5" s="42"/>
      <c r="F5" s="42"/>
      <c r="G5" s="42" t="s">
        <v>60</v>
      </c>
      <c r="H5" s="42" t="s">
        <v>61</v>
      </c>
      <c r="I5" s="171" t="s">
        <v>62</v>
      </c>
      <c r="J5" s="42"/>
      <c r="K5" s="171">
        <v>0.06</v>
      </c>
      <c r="L5" s="171">
        <v>0.09</v>
      </c>
      <c r="M5" s="163"/>
      <c r="N5" s="42"/>
      <c r="O5" s="42"/>
      <c r="P5" s="163"/>
      <c r="Q5" s="220"/>
      <c r="R5" s="221"/>
      <c r="S5" s="69"/>
      <c r="T5" s="69"/>
    </row>
    <row r="6" s="19" customFormat="1" ht="22.5" spans="1:20">
      <c r="A6" s="35"/>
      <c r="B6" s="162" t="s">
        <v>224</v>
      </c>
      <c r="C6" s="162" t="s">
        <v>225</v>
      </c>
      <c r="D6" s="36"/>
      <c r="E6" s="42"/>
      <c r="F6" s="42"/>
      <c r="G6" s="42"/>
      <c r="H6" s="42"/>
      <c r="I6" s="171"/>
      <c r="J6" s="42"/>
      <c r="K6" s="42"/>
      <c r="L6" s="42"/>
      <c r="M6" s="172"/>
      <c r="N6" s="42"/>
      <c r="O6" s="42"/>
      <c r="P6" s="163"/>
      <c r="Q6" s="220"/>
      <c r="R6" s="221"/>
      <c r="S6" s="69"/>
      <c r="T6" s="69"/>
    </row>
    <row r="7" s="20" customFormat="1" ht="56.25" outlineLevel="1" spans="1:20">
      <c r="A7" s="35">
        <f>+IF(D7="","",COUNTA($D$7:D7))</f>
        <v>1</v>
      </c>
      <c r="B7" s="41" t="s">
        <v>216</v>
      </c>
      <c r="C7" s="36" t="s">
        <v>226</v>
      </c>
      <c r="D7" s="36" t="s">
        <v>95</v>
      </c>
      <c r="E7" s="42">
        <f>安装工程量!C21</f>
        <v>125.8</v>
      </c>
      <c r="F7" s="42">
        <v>10</v>
      </c>
      <c r="G7" s="42">
        <v>5.665</v>
      </c>
      <c r="H7" s="43">
        <v>5.5</v>
      </c>
      <c r="I7" s="213">
        <v>0.03</v>
      </c>
      <c r="J7" s="42">
        <v>1</v>
      </c>
      <c r="K7" s="59">
        <f>(F7+G7+J7)*$K$5</f>
        <v>0.9999</v>
      </c>
      <c r="L7" s="59">
        <f>(F7+G7+J7+K7)*$L$5</f>
        <v>1.589841</v>
      </c>
      <c r="M7" s="60">
        <f t="shared" ref="M7:M19" si="0">F7+G7+J7+K7+L7</f>
        <v>19.254741</v>
      </c>
      <c r="N7" s="61"/>
      <c r="O7" s="59">
        <f t="shared" ref="O7:O19" si="1">E7*M7</f>
        <v>2422.2464178</v>
      </c>
      <c r="P7" s="218" t="s">
        <v>227</v>
      </c>
      <c r="Q7" s="214"/>
      <c r="R7" s="221"/>
      <c r="S7" s="22"/>
      <c r="T7" s="69"/>
    </row>
    <row r="8" s="20" customFormat="1" ht="56.25" outlineLevel="1" spans="1:20">
      <c r="A8" s="35">
        <f>+IF(D8="","",COUNTA($D$7:D8))</f>
        <v>2</v>
      </c>
      <c r="B8" s="41" t="s">
        <v>218</v>
      </c>
      <c r="C8" s="36" t="s">
        <v>228</v>
      </c>
      <c r="D8" s="36" t="s">
        <v>95</v>
      </c>
      <c r="E8" s="42">
        <f>安装工程量!D21</f>
        <v>751.0847</v>
      </c>
      <c r="F8" s="42">
        <v>3</v>
      </c>
      <c r="G8" s="42">
        <v>3.016</v>
      </c>
      <c r="H8" s="43">
        <v>2.6</v>
      </c>
      <c r="I8" s="213">
        <v>0.16</v>
      </c>
      <c r="J8" s="42">
        <v>0.5</v>
      </c>
      <c r="K8" s="59">
        <f>(F8+G8+J8)*$K$5</f>
        <v>0.39096</v>
      </c>
      <c r="L8" s="59">
        <f>(F8+G8+J8+K8)*$L$5</f>
        <v>0.6216264</v>
      </c>
      <c r="M8" s="60">
        <f t="shared" si="0"/>
        <v>7.5285864</v>
      </c>
      <c r="N8" s="61"/>
      <c r="O8" s="59">
        <f t="shared" si="1"/>
        <v>5654.60605766808</v>
      </c>
      <c r="P8" s="218" t="s">
        <v>227</v>
      </c>
      <c r="Q8" s="214"/>
      <c r="R8" s="155"/>
      <c r="S8" s="22" t="s">
        <v>229</v>
      </c>
      <c r="T8" s="22"/>
    </row>
    <row r="9" s="20" customFormat="1" ht="56.25" outlineLevel="1" spans="1:20">
      <c r="A9" s="35">
        <f>+IF(D9="","",COUNTA($D$7:D9))</f>
        <v>3</v>
      </c>
      <c r="B9" s="41" t="s">
        <v>230</v>
      </c>
      <c r="C9" s="36" t="s">
        <v>231</v>
      </c>
      <c r="D9" s="36" t="s">
        <v>232</v>
      </c>
      <c r="E9" s="42">
        <v>15</v>
      </c>
      <c r="F9" s="42">
        <v>20</v>
      </c>
      <c r="G9" s="42">
        <v>247.45</v>
      </c>
      <c r="H9" s="43">
        <v>245</v>
      </c>
      <c r="I9" s="213">
        <v>0.01</v>
      </c>
      <c r="J9" s="42">
        <v>5</v>
      </c>
      <c r="K9" s="59">
        <f>(F9+G9+J9)*$K$5</f>
        <v>16.347</v>
      </c>
      <c r="L9" s="59">
        <f>(F9+G9+J9+K9)*$L$5</f>
        <v>25.99173</v>
      </c>
      <c r="M9" s="60">
        <f t="shared" si="0"/>
        <v>314.78873</v>
      </c>
      <c r="N9" s="61"/>
      <c r="O9" s="59">
        <f t="shared" si="1"/>
        <v>4721.83095</v>
      </c>
      <c r="P9" s="218" t="s">
        <v>227</v>
      </c>
      <c r="Q9" s="214"/>
      <c r="R9" s="155"/>
      <c r="S9" s="22"/>
      <c r="T9" s="22"/>
    </row>
    <row r="10" s="20" customFormat="1" ht="33.75" outlineLevel="1" spans="1:20">
      <c r="A10" s="35">
        <f>+IF(D10="","",COUNTA($D$7:D10))</f>
        <v>4</v>
      </c>
      <c r="B10" s="215" t="s">
        <v>233</v>
      </c>
      <c r="C10" s="215" t="s">
        <v>234</v>
      </c>
      <c r="D10" s="215" t="s">
        <v>215</v>
      </c>
      <c r="E10" s="42">
        <v>-1</v>
      </c>
      <c r="F10" s="42">
        <v>15</v>
      </c>
      <c r="G10" s="42">
        <v>45.45</v>
      </c>
      <c r="H10" s="43">
        <v>45</v>
      </c>
      <c r="I10" s="213">
        <v>0.01</v>
      </c>
      <c r="J10" s="42">
        <v>5</v>
      </c>
      <c r="K10" s="59">
        <f>(F10+G10+J10)*$K$5</f>
        <v>3.927</v>
      </c>
      <c r="L10" s="59">
        <f>(F10+G10+J10+K10)*$L$5</f>
        <v>6.24393</v>
      </c>
      <c r="M10" s="60">
        <f t="shared" si="0"/>
        <v>75.62093</v>
      </c>
      <c r="N10" s="61"/>
      <c r="O10" s="59">
        <f t="shared" si="1"/>
        <v>-75.62093</v>
      </c>
      <c r="P10" s="218" t="s">
        <v>227</v>
      </c>
      <c r="Q10" s="214"/>
      <c r="R10" s="155"/>
      <c r="S10" s="22"/>
      <c r="T10" s="22"/>
    </row>
    <row r="11" s="20" customFormat="1" ht="33.75" outlineLevel="1" spans="1:20">
      <c r="A11" s="35">
        <f>+IF(D11="","",COUNTA($D$7:D11))</f>
        <v>5</v>
      </c>
      <c r="B11" s="215" t="s">
        <v>235</v>
      </c>
      <c r="C11" s="215" t="s">
        <v>236</v>
      </c>
      <c r="D11" s="215" t="s">
        <v>215</v>
      </c>
      <c r="E11" s="42">
        <v>1</v>
      </c>
      <c r="F11" s="42">
        <v>15</v>
      </c>
      <c r="G11" s="42">
        <v>61.61</v>
      </c>
      <c r="H11" s="43">
        <v>61</v>
      </c>
      <c r="I11" s="213">
        <v>0.01</v>
      </c>
      <c r="J11" s="42">
        <v>5</v>
      </c>
      <c r="K11" s="59">
        <f>(F11+G11+J11)*$K$5</f>
        <v>4.8966</v>
      </c>
      <c r="L11" s="59">
        <f>(F11+G11+J11+K11)*$L$5</f>
        <v>7.785594</v>
      </c>
      <c r="M11" s="60">
        <f t="shared" si="0"/>
        <v>94.292194</v>
      </c>
      <c r="N11" s="61"/>
      <c r="O11" s="59">
        <f t="shared" si="1"/>
        <v>94.292194</v>
      </c>
      <c r="P11" s="218" t="s">
        <v>227</v>
      </c>
      <c r="Q11" s="214"/>
      <c r="R11" s="155"/>
      <c r="S11" s="22"/>
      <c r="T11" s="22"/>
    </row>
    <row r="12" s="20" customFormat="1" ht="56.25" outlineLevel="1" spans="1:20">
      <c r="A12" s="35">
        <f>+IF(D12="","",COUNTA($D$7:D12))</f>
        <v>6</v>
      </c>
      <c r="B12" s="41" t="s">
        <v>237</v>
      </c>
      <c r="C12" s="36" t="s">
        <v>238</v>
      </c>
      <c r="D12" s="36" t="s">
        <v>95</v>
      </c>
      <c r="E12" s="42">
        <f>安装工程量!G21</f>
        <v>-17.13</v>
      </c>
      <c r="F12" s="42">
        <v>20</v>
      </c>
      <c r="G12" s="42">
        <v>26.25</v>
      </c>
      <c r="H12" s="43">
        <v>25</v>
      </c>
      <c r="I12" s="213">
        <v>0.05</v>
      </c>
      <c r="J12" s="42">
        <v>5</v>
      </c>
      <c r="K12" s="59">
        <f>(F12+G12+J12)*$K$5</f>
        <v>3.075</v>
      </c>
      <c r="L12" s="59">
        <f>(F12+G12+J12+K12)*$L$5</f>
        <v>4.88925</v>
      </c>
      <c r="M12" s="60">
        <f t="shared" si="0"/>
        <v>59.21425</v>
      </c>
      <c r="N12" s="61"/>
      <c r="O12" s="59">
        <f t="shared" si="1"/>
        <v>-1014.3401025</v>
      </c>
      <c r="P12" s="218" t="s">
        <v>227</v>
      </c>
      <c r="Q12" s="214"/>
      <c r="R12" s="155"/>
      <c r="S12" s="22"/>
      <c r="T12" s="22"/>
    </row>
    <row r="13" s="20" customFormat="1" ht="33.75" outlineLevel="1" spans="1:20">
      <c r="A13" s="35">
        <f>+IF(D13="","",COUNTA($D$7:D13))</f>
        <v>7</v>
      </c>
      <c r="B13" s="41" t="s">
        <v>239</v>
      </c>
      <c r="C13" s="36" t="s">
        <v>240</v>
      </c>
      <c r="D13" s="36" t="s">
        <v>215</v>
      </c>
      <c r="E13" s="212">
        <f>安装工程量!E21</f>
        <v>-1</v>
      </c>
      <c r="F13" s="42">
        <v>15</v>
      </c>
      <c r="G13" s="42">
        <v>28.28</v>
      </c>
      <c r="H13" s="42">
        <v>28</v>
      </c>
      <c r="I13" s="171">
        <v>0.01</v>
      </c>
      <c r="J13" s="42">
        <v>5</v>
      </c>
      <c r="K13" s="59">
        <f>(F13+G13+J13)*$K$5</f>
        <v>2.8968</v>
      </c>
      <c r="L13" s="59">
        <f>(F13+G13+J13+K13)*$L$5</f>
        <v>4.605912</v>
      </c>
      <c r="M13" s="60">
        <f t="shared" si="0"/>
        <v>55.782712</v>
      </c>
      <c r="N13" s="61"/>
      <c r="O13" s="59">
        <f t="shared" si="1"/>
        <v>-55.782712</v>
      </c>
      <c r="P13" s="218" t="s">
        <v>227</v>
      </c>
      <c r="Q13" s="214"/>
      <c r="R13" s="155"/>
      <c r="S13" s="22"/>
      <c r="T13" s="22"/>
    </row>
    <row r="14" s="20" customFormat="1" ht="45" outlineLevel="1" spans="1:20">
      <c r="A14" s="35">
        <f>+IF(D14="","",COUNTA($D$7:D14))</f>
        <v>8</v>
      </c>
      <c r="B14" s="36" t="s">
        <v>241</v>
      </c>
      <c r="C14" s="36" t="s">
        <v>242</v>
      </c>
      <c r="D14" s="36" t="s">
        <v>215</v>
      </c>
      <c r="E14" s="216">
        <f>安装工程量!F21</f>
        <v>2</v>
      </c>
      <c r="F14" s="42">
        <v>15</v>
      </c>
      <c r="G14" s="42">
        <v>267.65</v>
      </c>
      <c r="H14" s="42">
        <v>265</v>
      </c>
      <c r="I14" s="171">
        <v>0.01</v>
      </c>
      <c r="J14" s="42">
        <v>5</v>
      </c>
      <c r="K14" s="59">
        <f>(F14+G14+J14)*$K$5</f>
        <v>17.259</v>
      </c>
      <c r="L14" s="59">
        <f>(F14+G14+J14+K14)*$L$5</f>
        <v>27.44181</v>
      </c>
      <c r="M14" s="42">
        <f t="shared" si="0"/>
        <v>332.35081</v>
      </c>
      <c r="N14" s="42"/>
      <c r="O14" s="59">
        <f t="shared" si="1"/>
        <v>664.70162</v>
      </c>
      <c r="P14" s="59" t="s">
        <v>227</v>
      </c>
      <c r="Q14" s="214"/>
      <c r="R14" s="155"/>
      <c r="S14" s="22"/>
      <c r="T14" s="22"/>
    </row>
    <row r="15" s="20" customFormat="1" ht="45" customHeight="1" outlineLevel="1" spans="1:20">
      <c r="A15" s="35">
        <f>+IF(D15="","",COUNTA($D$7:D15))</f>
        <v>9</v>
      </c>
      <c r="B15" s="36" t="s">
        <v>243</v>
      </c>
      <c r="C15" s="66" t="s">
        <v>244</v>
      </c>
      <c r="D15" s="36" t="s">
        <v>95</v>
      </c>
      <c r="E15" s="216">
        <f>5.68*2</f>
        <v>11.36</v>
      </c>
      <c r="F15" s="42">
        <f>40/1.45</f>
        <v>27.5862068965517</v>
      </c>
      <c r="G15" s="42">
        <f>H15+H15*I15</f>
        <v>60.3793103448276</v>
      </c>
      <c r="H15" s="42">
        <f>85/1.45</f>
        <v>58.6206896551724</v>
      </c>
      <c r="I15" s="171">
        <v>0.03</v>
      </c>
      <c r="J15" s="42">
        <f>15/1.45</f>
        <v>10.3448275862069</v>
      </c>
      <c r="K15" s="59">
        <f>(F15+G15+J15)*$K$5</f>
        <v>5.89862068965517</v>
      </c>
      <c r="L15" s="59">
        <f>(F15+G15+J15+K15)*$L$5</f>
        <v>9.37880689655172</v>
      </c>
      <c r="M15" s="42">
        <f t="shared" si="0"/>
        <v>113.587772413793</v>
      </c>
      <c r="N15" s="42"/>
      <c r="O15" s="59">
        <f t="shared" si="1"/>
        <v>1290.35709462069</v>
      </c>
      <c r="P15" s="59" t="s">
        <v>245</v>
      </c>
      <c r="Q15" s="214"/>
      <c r="R15" s="155"/>
      <c r="S15" s="22"/>
      <c r="T15" s="22"/>
    </row>
    <row r="16" s="20" customFormat="1" ht="33.75" outlineLevel="1" spans="1:20">
      <c r="A16" s="35">
        <f>+IF(D16="","",COUNTA($D$7:D16))</f>
        <v>10</v>
      </c>
      <c r="B16" s="36" t="s">
        <v>246</v>
      </c>
      <c r="C16" s="36" t="s">
        <v>247</v>
      </c>
      <c r="D16" s="36" t="s">
        <v>95</v>
      </c>
      <c r="E16" s="42">
        <f>安装工程量!F26</f>
        <v>21.43</v>
      </c>
      <c r="F16" s="42">
        <f>F12</f>
        <v>20</v>
      </c>
      <c r="G16" s="42">
        <f>H16+H16*I16</f>
        <v>33.6</v>
      </c>
      <c r="H16" s="217">
        <v>32</v>
      </c>
      <c r="I16" s="219">
        <v>0.05</v>
      </c>
      <c r="J16" s="42">
        <f>J12</f>
        <v>5</v>
      </c>
      <c r="K16" s="59">
        <f>(F16+G16+J16)*$K$5</f>
        <v>3.516</v>
      </c>
      <c r="L16" s="59">
        <f>(F16+G16+J16+K16)*$L$5</f>
        <v>5.59044</v>
      </c>
      <c r="M16" s="42">
        <f t="shared" si="0"/>
        <v>67.70644</v>
      </c>
      <c r="N16" s="42"/>
      <c r="O16" s="59">
        <f t="shared" si="1"/>
        <v>1450.9490092</v>
      </c>
      <c r="P16" s="59" t="s">
        <v>227</v>
      </c>
      <c r="Q16" s="214"/>
      <c r="R16" s="155"/>
      <c r="S16" s="22"/>
      <c r="T16" s="22"/>
    </row>
    <row r="17" s="20" customFormat="1" ht="34" customHeight="1" outlineLevel="1" spans="1:20">
      <c r="A17" s="35">
        <f>+IF(D17="","",COUNTA($D$7:D17))</f>
        <v>11</v>
      </c>
      <c r="B17" s="36" t="s">
        <v>248</v>
      </c>
      <c r="C17" s="36" t="s">
        <v>249</v>
      </c>
      <c r="D17" s="36" t="s">
        <v>232</v>
      </c>
      <c r="E17" s="42">
        <f>安装工程量!F27</f>
        <v>7</v>
      </c>
      <c r="F17" s="42">
        <v>5</v>
      </c>
      <c r="G17" s="42">
        <v>48.09</v>
      </c>
      <c r="H17" s="42">
        <v>45.8</v>
      </c>
      <c r="I17" s="171">
        <v>0.05</v>
      </c>
      <c r="J17" s="42">
        <v>2</v>
      </c>
      <c r="K17" s="59">
        <f>(F17+G17+J17)*$K$5</f>
        <v>3.3054</v>
      </c>
      <c r="L17" s="59">
        <f>(F17+G17+J17+K17)*$L$5</f>
        <v>5.255586</v>
      </c>
      <c r="M17" s="42">
        <f t="shared" si="0"/>
        <v>63.650986</v>
      </c>
      <c r="N17" s="42"/>
      <c r="O17" s="59">
        <f t="shared" si="1"/>
        <v>445.556902</v>
      </c>
      <c r="P17" s="59" t="s">
        <v>156</v>
      </c>
      <c r="Q17" s="214"/>
      <c r="R17" s="155"/>
      <c r="S17" s="22"/>
      <c r="T17" s="22"/>
    </row>
    <row r="18" s="20" customFormat="1" ht="45" outlineLevel="1" spans="1:20">
      <c r="A18" s="35">
        <f>+IF(D18="","",COUNTA($D$7:D18))</f>
        <v>12</v>
      </c>
      <c r="B18" s="36" t="s">
        <v>250</v>
      </c>
      <c r="C18" s="36" t="s">
        <v>251</v>
      </c>
      <c r="D18" s="36" t="s">
        <v>252</v>
      </c>
      <c r="E18" s="42">
        <v>4</v>
      </c>
      <c r="F18" s="42">
        <v>0</v>
      </c>
      <c r="G18" s="42">
        <f t="shared" ref="G15:G19" si="2">+H18+H18*I18</f>
        <v>65.65</v>
      </c>
      <c r="H18" s="42">
        <v>65</v>
      </c>
      <c r="I18" s="171">
        <v>0.01</v>
      </c>
      <c r="J18" s="42">
        <v>0</v>
      </c>
      <c r="K18" s="59">
        <f>(F18+G18+J18)*$K$5</f>
        <v>3.939</v>
      </c>
      <c r="L18" s="59">
        <f>(F18+G18+J18+K18)*$L$5</f>
        <v>6.26301</v>
      </c>
      <c r="M18" s="42">
        <f t="shared" si="0"/>
        <v>75.85201</v>
      </c>
      <c r="N18" s="42"/>
      <c r="O18" s="59">
        <f t="shared" si="1"/>
        <v>303.40804</v>
      </c>
      <c r="P18" s="59" t="s">
        <v>73</v>
      </c>
      <c r="Q18" s="214"/>
      <c r="R18" s="155"/>
      <c r="S18" s="22"/>
      <c r="T18" s="22"/>
    </row>
    <row r="19" s="20" customFormat="1" ht="45" outlineLevel="1" spans="1:20">
      <c r="A19" s="35">
        <f>+IF(D19="","",COUNTA($D$7:D19))</f>
        <v>13</v>
      </c>
      <c r="B19" s="36" t="s">
        <v>250</v>
      </c>
      <c r="C19" s="36" t="s">
        <v>253</v>
      </c>
      <c r="D19" s="36" t="s">
        <v>252</v>
      </c>
      <c r="E19" s="42">
        <v>2</v>
      </c>
      <c r="F19" s="42">
        <v>0</v>
      </c>
      <c r="G19" s="42">
        <f t="shared" si="2"/>
        <v>85.85</v>
      </c>
      <c r="H19" s="42">
        <v>85</v>
      </c>
      <c r="I19" s="171">
        <v>0.01</v>
      </c>
      <c r="J19" s="42">
        <v>0</v>
      </c>
      <c r="K19" s="59">
        <f>(F19+G19+J19)*$K$5</f>
        <v>5.151</v>
      </c>
      <c r="L19" s="59">
        <f>(F19+G19+J19+K19)*$L$5</f>
        <v>8.19009</v>
      </c>
      <c r="M19" s="42">
        <f t="shared" si="0"/>
        <v>99.19109</v>
      </c>
      <c r="N19" s="42"/>
      <c r="O19" s="59">
        <f t="shared" si="1"/>
        <v>198.38218</v>
      </c>
      <c r="P19" s="59" t="s">
        <v>73</v>
      </c>
      <c r="Q19" s="214"/>
      <c r="R19" s="155"/>
      <c r="S19" s="22"/>
      <c r="T19" s="22"/>
    </row>
    <row r="20" s="20" customFormat="1" ht="19" customHeight="1" outlineLevel="1" spans="1:20">
      <c r="A20" s="35"/>
      <c r="B20" s="36"/>
      <c r="C20" s="36"/>
      <c r="D20" s="36"/>
      <c r="E20" s="42"/>
      <c r="F20" s="42"/>
      <c r="G20" s="42"/>
      <c r="H20" s="42"/>
      <c r="I20" s="171"/>
      <c r="J20" s="42"/>
      <c r="K20" s="59"/>
      <c r="L20" s="59"/>
      <c r="M20" s="60"/>
      <c r="N20" s="61"/>
      <c r="O20" s="59"/>
      <c r="P20" s="59"/>
      <c r="Q20" s="214"/>
      <c r="R20" s="155"/>
      <c r="S20" s="22"/>
      <c r="T20" s="22"/>
    </row>
    <row r="21" s="154" customFormat="1" ht="33" customHeight="1" outlineLevel="1" spans="1:20">
      <c r="A21" s="164"/>
      <c r="B21" s="165"/>
      <c r="C21" s="165" t="s">
        <v>41</v>
      </c>
      <c r="D21" s="165"/>
      <c r="E21" s="167"/>
      <c r="F21" s="167"/>
      <c r="G21" s="167"/>
      <c r="H21" s="167"/>
      <c r="I21" s="175"/>
      <c r="J21" s="167"/>
      <c r="K21" s="176"/>
      <c r="L21" s="176"/>
      <c r="M21" s="167"/>
      <c r="N21" s="167"/>
      <c r="O21" s="176">
        <f>SUM(O7:O19)</f>
        <v>16100.5867207888</v>
      </c>
      <c r="P21" s="176"/>
      <c r="Q21" s="222"/>
      <c r="R21" s="223"/>
      <c r="S21" s="179"/>
      <c r="T21" s="179"/>
    </row>
    <row r="22" s="20" customFormat="1" ht="34" customHeight="1" spans="1:16384">
      <c r="A22" s="191" t="s">
        <v>144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203"/>
      <c r="Q22" s="22"/>
      <c r="R22" s="22"/>
      <c r="S22" s="22"/>
      <c r="XFA22"/>
      <c r="XFB22"/>
      <c r="XFC22"/>
      <c r="XFD22"/>
    </row>
  </sheetData>
  <autoFilter ref="A4:P22">
    <extLst/>
  </autoFilter>
  <mergeCells count="32">
    <mergeCell ref="A1:P1"/>
    <mergeCell ref="A2:F2"/>
    <mergeCell ref="G2:M2"/>
    <mergeCell ref="N2:P2"/>
    <mergeCell ref="F3:L3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M19:N19"/>
    <mergeCell ref="M20:N20"/>
    <mergeCell ref="M21:N21"/>
    <mergeCell ref="A22:O22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77" orientation="landscape" horizontalDpi="600"/>
  <headerFooter>
    <oddFooter>&amp;C第 &amp;P 页，共 &amp;N 页</oddFooter>
  </headerFooter>
  <rowBreaks count="1" manualBreakCount="1">
    <brk id="16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23"/>
  <sheetViews>
    <sheetView view="pageBreakPreview" zoomScale="85" zoomScaleNormal="85" workbookViewId="0">
      <pane ySplit="5" topLeftCell="A14" activePane="bottomLeft" state="frozen"/>
      <selection/>
      <selection pane="bottomLeft" activeCell="P16" sqref="P16"/>
    </sheetView>
  </sheetViews>
  <sheetFormatPr defaultColWidth="9" defaultRowHeight="12.75"/>
  <cols>
    <col min="1" max="1" width="5.28571428571429" style="21" customWidth="1"/>
    <col min="2" max="2" width="9.43809523809524" style="20" customWidth="1"/>
    <col min="3" max="3" width="28.4190476190476" style="20" customWidth="1"/>
    <col min="4" max="4" width="6.42857142857143" style="21" customWidth="1"/>
    <col min="5" max="5" width="8.57142857142857" style="23" customWidth="1"/>
    <col min="6" max="6" width="9.91428571428571" style="23" customWidth="1"/>
    <col min="7" max="7" width="11.0857142857143" style="23" customWidth="1"/>
    <col min="8" max="8" width="8.57142857142857" style="24" customWidth="1"/>
    <col min="9" max="9" width="5.85714285714286" style="206" customWidth="1"/>
    <col min="10" max="10" width="8.69523809523809" style="24" customWidth="1"/>
    <col min="11" max="11" width="8.57142857142857" style="24" customWidth="1"/>
    <col min="12" max="12" width="7.78095238095238" style="24" customWidth="1"/>
    <col min="13" max="13" width="0.885714285714286" style="26" customWidth="1"/>
    <col min="14" max="14" width="11.6857142857143" style="24" customWidth="1"/>
    <col min="15" max="15" width="11.1714285714286" style="27" customWidth="1"/>
    <col min="16" max="16" width="9.75238095238095" style="20" customWidth="1"/>
    <col min="17" max="17" width="9" style="28"/>
    <col min="18" max="20" width="9" style="22"/>
    <col min="21" max="16381" width="9" style="20"/>
  </cols>
  <sheetData>
    <row r="1" s="19" customFormat="1" ht="41" customHeight="1" spans="1:20">
      <c r="A1" s="29" t="s">
        <v>254</v>
      </c>
      <c r="B1" s="29"/>
      <c r="C1" s="29"/>
      <c r="D1" s="29"/>
      <c r="E1" s="30"/>
      <c r="F1" s="30"/>
      <c r="G1" s="30"/>
      <c r="H1" s="30"/>
      <c r="I1" s="192"/>
      <c r="J1" s="30"/>
      <c r="K1" s="30"/>
      <c r="L1" s="30"/>
      <c r="M1" s="30"/>
      <c r="N1" s="30"/>
      <c r="O1" s="30"/>
      <c r="P1" s="29"/>
      <c r="Q1" s="68"/>
      <c r="R1" s="69"/>
      <c r="S1" s="69" t="s">
        <v>210</v>
      </c>
      <c r="T1" s="69"/>
    </row>
    <row r="2" s="19" customFormat="1" ht="24" customHeight="1" spans="1:20">
      <c r="A2" s="31" t="s">
        <v>43</v>
      </c>
      <c r="B2" s="31"/>
      <c r="C2" s="31"/>
      <c r="D2" s="31"/>
      <c r="E2" s="33"/>
      <c r="F2" s="33"/>
      <c r="G2" s="34"/>
      <c r="H2" s="34"/>
      <c r="I2" s="193"/>
      <c r="J2" s="34"/>
      <c r="K2" s="34"/>
      <c r="L2" s="34"/>
      <c r="M2" s="50"/>
      <c r="N2" s="34"/>
      <c r="O2" s="34"/>
      <c r="P2" s="51"/>
      <c r="Q2" s="68"/>
      <c r="R2" s="69"/>
      <c r="S2" s="37"/>
      <c r="T2" s="69"/>
    </row>
    <row r="3" s="19" customFormat="1" ht="11.25" spans="1:20">
      <c r="A3" s="35" t="s">
        <v>1</v>
      </c>
      <c r="B3" s="36" t="s">
        <v>44</v>
      </c>
      <c r="C3" s="36" t="s">
        <v>45</v>
      </c>
      <c r="D3" s="35" t="s">
        <v>46</v>
      </c>
      <c r="E3" s="37" t="s">
        <v>47</v>
      </c>
      <c r="F3" s="37" t="s">
        <v>48</v>
      </c>
      <c r="G3" s="37"/>
      <c r="H3" s="37"/>
      <c r="I3" s="54"/>
      <c r="J3" s="37"/>
      <c r="K3" s="37"/>
      <c r="L3" s="37"/>
      <c r="M3" s="53" t="s">
        <v>49</v>
      </c>
      <c r="N3" s="37"/>
      <c r="O3" s="37" t="s">
        <v>50</v>
      </c>
      <c r="P3" s="36" t="s">
        <v>51</v>
      </c>
      <c r="Q3" s="68"/>
      <c r="R3" s="69"/>
      <c r="S3" s="69"/>
      <c r="T3" s="69"/>
    </row>
    <row r="4" s="19" customFormat="1" ht="45" spans="1:20">
      <c r="A4" s="35"/>
      <c r="B4" s="36"/>
      <c r="C4" s="36"/>
      <c r="D4" s="35"/>
      <c r="E4" s="37"/>
      <c r="F4" s="37" t="s">
        <v>53</v>
      </c>
      <c r="G4" s="37" t="s">
        <v>54</v>
      </c>
      <c r="H4" s="37" t="s">
        <v>55</v>
      </c>
      <c r="I4" s="54" t="s">
        <v>56</v>
      </c>
      <c r="J4" s="37" t="s">
        <v>57</v>
      </c>
      <c r="K4" s="37" t="s">
        <v>58</v>
      </c>
      <c r="L4" s="37" t="s">
        <v>59</v>
      </c>
      <c r="M4" s="53"/>
      <c r="N4" s="37"/>
      <c r="O4" s="37"/>
      <c r="P4" s="36"/>
      <c r="Q4" s="68"/>
      <c r="R4" s="69"/>
      <c r="S4" s="69"/>
      <c r="T4" s="69"/>
    </row>
    <row r="5" s="19" customFormat="1" ht="11.25" spans="1:20">
      <c r="A5" s="35"/>
      <c r="B5" s="36"/>
      <c r="C5" s="36"/>
      <c r="D5" s="35"/>
      <c r="E5" s="37"/>
      <c r="F5" s="37"/>
      <c r="G5" s="37" t="s">
        <v>60</v>
      </c>
      <c r="H5" s="37" t="s">
        <v>61</v>
      </c>
      <c r="I5" s="54" t="s">
        <v>62</v>
      </c>
      <c r="J5" s="37"/>
      <c r="K5" s="54">
        <v>0.06</v>
      </c>
      <c r="L5" s="54">
        <v>0.09</v>
      </c>
      <c r="M5" s="53"/>
      <c r="N5" s="37"/>
      <c r="O5" s="37"/>
      <c r="P5" s="36"/>
      <c r="Q5" s="68"/>
      <c r="R5" s="69"/>
      <c r="S5" s="69"/>
      <c r="T5" s="69"/>
    </row>
    <row r="6" s="19" customFormat="1" ht="40" customHeight="1" spans="1:20">
      <c r="A6" s="35"/>
      <c r="B6" s="207" t="s">
        <v>255</v>
      </c>
      <c r="C6" s="36"/>
      <c r="D6" s="35"/>
      <c r="E6" s="37"/>
      <c r="F6" s="37"/>
      <c r="G6" s="37"/>
      <c r="H6" s="37"/>
      <c r="I6" s="54"/>
      <c r="J6" s="37"/>
      <c r="K6" s="37"/>
      <c r="L6" s="37"/>
      <c r="M6" s="197"/>
      <c r="N6" s="37"/>
      <c r="O6" s="37"/>
      <c r="P6" s="198"/>
      <c r="Q6" s="68"/>
      <c r="R6" s="69"/>
      <c r="S6" s="69"/>
      <c r="T6" s="69"/>
    </row>
    <row r="7" s="20" customFormat="1" ht="56.25" outlineLevel="1" spans="1:20">
      <c r="A7" s="35">
        <f>+IF(D7="","",COUNTA($D$7:D7))</f>
        <v>1</v>
      </c>
      <c r="B7" s="41" t="s">
        <v>256</v>
      </c>
      <c r="C7" s="36" t="s">
        <v>257</v>
      </c>
      <c r="D7" s="35" t="s">
        <v>95</v>
      </c>
      <c r="E7" s="42">
        <v>-19.28</v>
      </c>
      <c r="F7" s="42">
        <v>20</v>
      </c>
      <c r="G7" s="42">
        <v>39.14</v>
      </c>
      <c r="H7" s="43">
        <v>38</v>
      </c>
      <c r="I7" s="213">
        <v>0.03</v>
      </c>
      <c r="J7" s="42">
        <v>5</v>
      </c>
      <c r="K7" s="59">
        <f>(F7+G7+J7)*$K$5</f>
        <v>3.8484</v>
      </c>
      <c r="L7" s="59">
        <f>(F7+G7+J7+K7)*$L$5</f>
        <v>6.118956</v>
      </c>
      <c r="M7" s="60">
        <f t="shared" ref="M7:M13" si="0">F7+G7+J7+K7+L7</f>
        <v>74.107356</v>
      </c>
      <c r="N7" s="61"/>
      <c r="O7" s="59">
        <f t="shared" ref="O7:O13" si="1">E7*M7</f>
        <v>-1428.78982368</v>
      </c>
      <c r="P7" s="62" t="s">
        <v>227</v>
      </c>
      <c r="Q7" s="28" t="s">
        <v>258</v>
      </c>
      <c r="R7" s="69"/>
      <c r="S7" s="22"/>
      <c r="T7" s="69"/>
    </row>
    <row r="8" s="20" customFormat="1" ht="56.25" outlineLevel="1" spans="1:20">
      <c r="A8" s="35">
        <f>+IF(D8="","",COUNTA($D$7:D8))</f>
        <v>2</v>
      </c>
      <c r="B8" s="41" t="s">
        <v>259</v>
      </c>
      <c r="C8" s="36" t="s">
        <v>260</v>
      </c>
      <c r="D8" s="35" t="s">
        <v>95</v>
      </c>
      <c r="E8" s="42">
        <v>-25.36</v>
      </c>
      <c r="F8" s="42">
        <v>15</v>
      </c>
      <c r="G8" s="42">
        <v>60.77</v>
      </c>
      <c r="H8" s="43">
        <v>59</v>
      </c>
      <c r="I8" s="213">
        <v>0.03</v>
      </c>
      <c r="J8" s="42">
        <v>5</v>
      </c>
      <c r="K8" s="59">
        <f>(F8+G8+J8)*$K$5</f>
        <v>4.8462</v>
      </c>
      <c r="L8" s="59">
        <f>(F8+G8+J8+K8)*$L$5</f>
        <v>7.705458</v>
      </c>
      <c r="M8" s="60">
        <f t="shared" si="0"/>
        <v>93.321658</v>
      </c>
      <c r="N8" s="61"/>
      <c r="O8" s="59">
        <f t="shared" si="1"/>
        <v>-2366.63724688</v>
      </c>
      <c r="P8" s="62" t="s">
        <v>227</v>
      </c>
      <c r="Q8" s="28" t="s">
        <v>258</v>
      </c>
      <c r="R8" s="22"/>
      <c r="S8" s="22" t="s">
        <v>229</v>
      </c>
      <c r="T8" s="22"/>
    </row>
    <row r="9" s="20" customFormat="1" ht="56.25" outlineLevel="1" spans="1:20">
      <c r="A9" s="35">
        <f>+IF(D9="","",COUNTA($D$7:D9))</f>
        <v>3</v>
      </c>
      <c r="B9" s="41" t="s">
        <v>216</v>
      </c>
      <c r="C9" s="36" t="s">
        <v>261</v>
      </c>
      <c r="D9" s="35" t="s">
        <v>95</v>
      </c>
      <c r="E9" s="42">
        <f>19.28+4.3+4.5-1.35</f>
        <v>26.73</v>
      </c>
      <c r="F9" s="42">
        <v>10</v>
      </c>
      <c r="G9" s="42">
        <v>9.6614</v>
      </c>
      <c r="H9" s="43">
        <v>9.38</v>
      </c>
      <c r="I9" s="213">
        <v>0.03</v>
      </c>
      <c r="J9" s="42">
        <v>1</v>
      </c>
      <c r="K9" s="59">
        <f>(F9+G9+J9)*$K$5</f>
        <v>1.239684</v>
      </c>
      <c r="L9" s="59">
        <f>(F9+G9+J9+K9)*$L$5</f>
        <v>1.97109756</v>
      </c>
      <c r="M9" s="60">
        <f t="shared" si="0"/>
        <v>23.87218156</v>
      </c>
      <c r="N9" s="61"/>
      <c r="O9" s="59">
        <f t="shared" si="1"/>
        <v>638.1034130988</v>
      </c>
      <c r="P9" s="62" t="s">
        <v>227</v>
      </c>
      <c r="Q9" s="28" t="s">
        <v>258</v>
      </c>
      <c r="R9" s="22"/>
      <c r="S9" s="22"/>
      <c r="T9" s="22"/>
    </row>
    <row r="10" s="20" customFormat="1" ht="56.25" outlineLevel="1" spans="1:20">
      <c r="A10" s="35">
        <f>+IF(D10="","",COUNTA($D$7:D10))</f>
        <v>4</v>
      </c>
      <c r="B10" s="41" t="s">
        <v>218</v>
      </c>
      <c r="C10" s="36" t="s">
        <v>262</v>
      </c>
      <c r="D10" s="35" t="s">
        <v>95</v>
      </c>
      <c r="E10" s="42">
        <f>E9*3</f>
        <v>80.19</v>
      </c>
      <c r="F10" s="42">
        <v>3</v>
      </c>
      <c r="G10" s="42">
        <v>4.176</v>
      </c>
      <c r="H10" s="43">
        <v>3.6</v>
      </c>
      <c r="I10" s="213">
        <v>0.16</v>
      </c>
      <c r="J10" s="42">
        <v>0.5</v>
      </c>
      <c r="K10" s="59">
        <f>(F10+G10+J10)*$K$5</f>
        <v>0.46056</v>
      </c>
      <c r="L10" s="59">
        <f>(F10+G10+J10+K10)*$L$5</f>
        <v>0.7322904</v>
      </c>
      <c r="M10" s="60">
        <f t="shared" si="0"/>
        <v>8.8688504</v>
      </c>
      <c r="N10" s="61"/>
      <c r="O10" s="59">
        <f t="shared" si="1"/>
        <v>711.193113576</v>
      </c>
      <c r="P10" s="62" t="s">
        <v>227</v>
      </c>
      <c r="Q10" s="28" t="s">
        <v>258</v>
      </c>
      <c r="R10" s="22"/>
      <c r="S10" s="22"/>
      <c r="T10" s="22"/>
    </row>
    <row r="11" s="20" customFormat="1" ht="45" outlineLevel="1" spans="1:20">
      <c r="A11" s="35">
        <f>+IF(D11="","",COUNTA($D$7:D11))</f>
        <v>5</v>
      </c>
      <c r="B11" s="208" t="s">
        <v>263</v>
      </c>
      <c r="C11" s="209" t="s">
        <v>264</v>
      </c>
      <c r="D11" s="210" t="s">
        <v>265</v>
      </c>
      <c r="E11" s="42">
        <v>1</v>
      </c>
      <c r="F11" s="42">
        <v>200</v>
      </c>
      <c r="G11" s="42">
        <f>H11+H11*I11</f>
        <v>1924.8479</v>
      </c>
      <c r="H11" s="43">
        <f>2500*0+1905.79</f>
        <v>1905.79</v>
      </c>
      <c r="I11" s="63">
        <v>0.01</v>
      </c>
      <c r="J11" s="42">
        <v>50</v>
      </c>
      <c r="K11" s="59">
        <f>(F11+G11+J11)*$K$5</f>
        <v>130.490874</v>
      </c>
      <c r="L11" s="59">
        <f>(F11+G11+J11+K11)*$L$5</f>
        <v>207.48048966</v>
      </c>
      <c r="M11" s="60">
        <f t="shared" si="0"/>
        <v>2512.81926366</v>
      </c>
      <c r="N11" s="61"/>
      <c r="O11" s="59">
        <f t="shared" si="1"/>
        <v>2512.81926366</v>
      </c>
      <c r="P11" s="62" t="s">
        <v>266</v>
      </c>
      <c r="Q11" s="28" t="s">
        <v>267</v>
      </c>
      <c r="R11" s="22"/>
      <c r="S11" s="22"/>
      <c r="T11" s="22"/>
    </row>
    <row r="12" s="20" customFormat="1" ht="56.25" outlineLevel="1" spans="1:20">
      <c r="A12" s="35">
        <f>+IF(D12="","",COUNTA($D$7:D12))</f>
        <v>6</v>
      </c>
      <c r="B12" s="41" t="s">
        <v>216</v>
      </c>
      <c r="C12" s="36" t="s">
        <v>268</v>
      </c>
      <c r="D12" s="35" t="s">
        <v>95</v>
      </c>
      <c r="E12" s="211">
        <f>E14+E16</f>
        <v>8.36</v>
      </c>
      <c r="F12" s="42">
        <v>15</v>
      </c>
      <c r="G12" s="42">
        <v>23.175</v>
      </c>
      <c r="H12" s="43">
        <v>22.5</v>
      </c>
      <c r="I12" s="213">
        <v>0.03</v>
      </c>
      <c r="J12" s="42">
        <v>1</v>
      </c>
      <c r="K12" s="59">
        <f>(F12+G12+J12)*$K$5</f>
        <v>2.3505</v>
      </c>
      <c r="L12" s="59">
        <f>(F12+G12+J12+K12)*$L$5</f>
        <v>3.737295</v>
      </c>
      <c r="M12" s="60">
        <f t="shared" si="0"/>
        <v>45.262795</v>
      </c>
      <c r="N12" s="61"/>
      <c r="O12" s="59">
        <f t="shared" si="1"/>
        <v>378.3969662</v>
      </c>
      <c r="P12" s="62" t="s">
        <v>227</v>
      </c>
      <c r="Q12" s="28"/>
      <c r="R12" s="22"/>
      <c r="S12" s="22"/>
      <c r="T12" s="22"/>
    </row>
    <row r="13" s="20" customFormat="1" ht="56.25" outlineLevel="1" spans="1:20">
      <c r="A13" s="35">
        <f>+IF(D13="","",COUNTA($D$7:D13))</f>
        <v>7</v>
      </c>
      <c r="B13" s="41" t="s">
        <v>216</v>
      </c>
      <c r="C13" s="36" t="s">
        <v>269</v>
      </c>
      <c r="D13" s="35" t="s">
        <v>95</v>
      </c>
      <c r="E13" s="211">
        <f>E15</f>
        <v>2</v>
      </c>
      <c r="F13" s="42">
        <v>20</v>
      </c>
      <c r="G13" s="42">
        <v>32.96</v>
      </c>
      <c r="H13" s="43">
        <v>32</v>
      </c>
      <c r="I13" s="213">
        <v>0.03</v>
      </c>
      <c r="J13" s="42">
        <v>5</v>
      </c>
      <c r="K13" s="59">
        <f>(F13+G13+J13)*$K$5</f>
        <v>3.4776</v>
      </c>
      <c r="L13" s="59">
        <f>(F13+G13+J13+K13)*$L$5</f>
        <v>5.529384</v>
      </c>
      <c r="M13" s="60">
        <f t="shared" si="0"/>
        <v>66.966984</v>
      </c>
      <c r="N13" s="61"/>
      <c r="O13" s="59">
        <f t="shared" si="1"/>
        <v>133.933968</v>
      </c>
      <c r="P13" s="62" t="s">
        <v>227</v>
      </c>
      <c r="Q13" s="28"/>
      <c r="R13" s="22"/>
      <c r="S13" s="22"/>
      <c r="T13" s="22"/>
    </row>
    <row r="14" s="20" customFormat="1" ht="56.25" outlineLevel="1" spans="1:20">
      <c r="A14" s="35">
        <f>+IF(D14="","",COUNTA($D$7:D14))</f>
        <v>8</v>
      </c>
      <c r="B14" s="41" t="s">
        <v>259</v>
      </c>
      <c r="C14" s="36" t="s">
        <v>270</v>
      </c>
      <c r="D14" s="35" t="s">
        <v>95</v>
      </c>
      <c r="E14" s="44">
        <f>2.68+1</f>
        <v>3.68</v>
      </c>
      <c r="F14" s="37">
        <v>15</v>
      </c>
      <c r="G14" s="37">
        <v>35.385</v>
      </c>
      <c r="H14" s="37">
        <v>33.7</v>
      </c>
      <c r="I14" s="54">
        <v>0.05</v>
      </c>
      <c r="J14" s="37">
        <v>5</v>
      </c>
      <c r="K14" s="59">
        <f>(F14+G14+J14)*$K$5</f>
        <v>3.3231</v>
      </c>
      <c r="L14" s="59">
        <f>(F14+G14+J14+K14)*$L$5</f>
        <v>5.283729</v>
      </c>
      <c r="M14" s="60">
        <f t="shared" ref="M14:M19" si="2">F14+G14+J14+K14+L14</f>
        <v>63.991829</v>
      </c>
      <c r="N14" s="61"/>
      <c r="O14" s="59">
        <f t="shared" ref="O14:O19" si="3">E14*M14</f>
        <v>235.48993072</v>
      </c>
      <c r="P14" s="62" t="s">
        <v>227</v>
      </c>
      <c r="Q14" s="28"/>
      <c r="R14" s="22"/>
      <c r="S14" s="22"/>
      <c r="T14" s="22"/>
    </row>
    <row r="15" s="20" customFormat="1" ht="56.25" outlineLevel="1" spans="1:20">
      <c r="A15" s="35">
        <f>+IF(D15="","",COUNTA($D$7:D15))</f>
        <v>9</v>
      </c>
      <c r="B15" s="41" t="s">
        <v>259</v>
      </c>
      <c r="C15" s="36" t="s">
        <v>271</v>
      </c>
      <c r="D15" s="35" t="s">
        <v>95</v>
      </c>
      <c r="E15" s="44">
        <f>1+1</f>
        <v>2</v>
      </c>
      <c r="F15" s="37">
        <v>15</v>
      </c>
      <c r="G15" s="37">
        <v>50.82</v>
      </c>
      <c r="H15" s="37">
        <v>48.4</v>
      </c>
      <c r="I15" s="54">
        <v>0.05</v>
      </c>
      <c r="J15" s="37">
        <v>5</v>
      </c>
      <c r="K15" s="59">
        <f>(F15+G15+J15)*$K$5</f>
        <v>4.2492</v>
      </c>
      <c r="L15" s="59">
        <f>(F15+G15+J15+K15)*$L$5</f>
        <v>6.756228</v>
      </c>
      <c r="M15" s="60">
        <f t="shared" si="2"/>
        <v>81.825428</v>
      </c>
      <c r="N15" s="61"/>
      <c r="O15" s="59">
        <f t="shared" si="3"/>
        <v>163.650856</v>
      </c>
      <c r="P15" s="66" t="s">
        <v>227</v>
      </c>
      <c r="Q15" s="28"/>
      <c r="R15" s="22"/>
      <c r="S15" s="22"/>
      <c r="T15" s="22"/>
    </row>
    <row r="16" s="20" customFormat="1" ht="56.25" outlineLevel="1" spans="1:20">
      <c r="A16" s="35">
        <f>+IF(D16="","",COUNTA($D$7:D16))</f>
        <v>10</v>
      </c>
      <c r="B16" s="41" t="s">
        <v>259</v>
      </c>
      <c r="C16" s="36" t="s">
        <v>272</v>
      </c>
      <c r="D16" s="35" t="s">
        <v>95</v>
      </c>
      <c r="E16" s="44">
        <f>3.68+1</f>
        <v>4.68</v>
      </c>
      <c r="F16" s="37">
        <v>15</v>
      </c>
      <c r="G16" s="37">
        <f>H16+H16*I16</f>
        <v>22.365</v>
      </c>
      <c r="H16" s="37">
        <v>21.3</v>
      </c>
      <c r="I16" s="54">
        <v>0.05</v>
      </c>
      <c r="J16" s="37">
        <v>5</v>
      </c>
      <c r="K16" s="59">
        <f>(F16+G16+J16)*$K$5</f>
        <v>2.5419</v>
      </c>
      <c r="L16" s="59">
        <f>(F16+G16+J16+K16)*$L$5</f>
        <v>4.041621</v>
      </c>
      <c r="M16" s="60">
        <f t="shared" si="2"/>
        <v>48.948521</v>
      </c>
      <c r="N16" s="61"/>
      <c r="O16" s="59">
        <f t="shared" si="3"/>
        <v>229.07907828</v>
      </c>
      <c r="P16" s="62" t="s">
        <v>273</v>
      </c>
      <c r="Q16" s="28"/>
      <c r="R16" s="22"/>
      <c r="S16" s="22"/>
      <c r="T16" s="22"/>
    </row>
    <row r="17" s="20" customFormat="1" ht="45" customHeight="1" outlineLevel="1" spans="1:20">
      <c r="A17" s="35">
        <f>+IF(D17="","",COUNTA($D$7:D17))</f>
        <v>11</v>
      </c>
      <c r="B17" s="41" t="s">
        <v>274</v>
      </c>
      <c r="C17" s="66" t="s">
        <v>275</v>
      </c>
      <c r="D17" s="35" t="s">
        <v>215</v>
      </c>
      <c r="E17" s="212">
        <v>6</v>
      </c>
      <c r="F17" s="42">
        <v>50</v>
      </c>
      <c r="G17" s="42">
        <v>8.08</v>
      </c>
      <c r="H17" s="43">
        <v>8</v>
      </c>
      <c r="I17" s="213">
        <v>0.01</v>
      </c>
      <c r="J17" s="42">
        <v>1</v>
      </c>
      <c r="K17" s="59">
        <f>(F17+G17+J17)*$K$5</f>
        <v>3.5448</v>
      </c>
      <c r="L17" s="59">
        <f>(F17+G17+J17+K17)*$L$5</f>
        <v>5.636232</v>
      </c>
      <c r="M17" s="60">
        <f t="shared" si="2"/>
        <v>68.261032</v>
      </c>
      <c r="N17" s="61"/>
      <c r="O17" s="59">
        <f t="shared" si="3"/>
        <v>409.566192</v>
      </c>
      <c r="P17" s="62" t="s">
        <v>227</v>
      </c>
      <c r="Q17" s="28"/>
      <c r="R17" s="22"/>
      <c r="S17" s="22"/>
      <c r="T17" s="22"/>
    </row>
    <row r="18" s="20" customFormat="1" ht="33.75" outlineLevel="1" spans="1:20">
      <c r="A18" s="35">
        <f>+IF(D18="","",COUNTA($D$7:D18))</f>
        <v>12</v>
      </c>
      <c r="B18" s="41" t="s">
        <v>276</v>
      </c>
      <c r="C18" s="36" t="s">
        <v>277</v>
      </c>
      <c r="D18" s="35" t="s">
        <v>215</v>
      </c>
      <c r="E18" s="44">
        <v>1</v>
      </c>
      <c r="F18" s="42">
        <v>35</v>
      </c>
      <c r="G18" s="42">
        <v>186.85</v>
      </c>
      <c r="H18" s="43">
        <v>185</v>
      </c>
      <c r="I18" s="213">
        <v>0.01</v>
      </c>
      <c r="J18" s="42">
        <v>5</v>
      </c>
      <c r="K18" s="59">
        <f>(F18+G18+J18)*$K$5</f>
        <v>13.611</v>
      </c>
      <c r="L18" s="59">
        <f>(F18+G18+J18+K18)*$L$5</f>
        <v>21.64149</v>
      </c>
      <c r="M18" s="60">
        <f t="shared" si="2"/>
        <v>262.10249</v>
      </c>
      <c r="N18" s="61"/>
      <c r="O18" s="59">
        <f t="shared" si="3"/>
        <v>262.10249</v>
      </c>
      <c r="P18" s="62" t="s">
        <v>227</v>
      </c>
      <c r="Q18" s="28"/>
      <c r="R18" s="22"/>
      <c r="S18" s="22"/>
      <c r="T18" s="22"/>
    </row>
    <row r="19" s="20" customFormat="1" ht="36" customHeight="1" outlineLevel="1" spans="1:20">
      <c r="A19" s="35">
        <f>+IF(D19="","",COUNTA($D$7:D19))</f>
        <v>13</v>
      </c>
      <c r="B19" s="41" t="s">
        <v>278</v>
      </c>
      <c r="C19" s="41" t="s">
        <v>279</v>
      </c>
      <c r="D19" s="35" t="s">
        <v>215</v>
      </c>
      <c r="E19" s="42">
        <v>1</v>
      </c>
      <c r="F19" s="42">
        <v>300</v>
      </c>
      <c r="G19" s="42">
        <f>H19+H19*I19</f>
        <v>202</v>
      </c>
      <c r="H19" s="43">
        <v>200</v>
      </c>
      <c r="I19" s="213">
        <v>0.01</v>
      </c>
      <c r="J19" s="42">
        <v>20</v>
      </c>
      <c r="K19" s="59">
        <f>(F19+G19+J19)*$K$5</f>
        <v>31.32</v>
      </c>
      <c r="L19" s="59">
        <f>(F19+G19+J19+K19)*$L$5</f>
        <v>49.7988</v>
      </c>
      <c r="M19" s="60">
        <f t="shared" si="2"/>
        <v>603.1188</v>
      </c>
      <c r="N19" s="61"/>
      <c r="O19" s="59">
        <f t="shared" si="3"/>
        <v>603.1188</v>
      </c>
      <c r="P19" s="62" t="s">
        <v>73</v>
      </c>
      <c r="Q19" s="28"/>
      <c r="R19" s="22"/>
      <c r="S19" s="22"/>
      <c r="T19" s="22"/>
    </row>
    <row r="20" s="20" customFormat="1" ht="24" customHeight="1" outlineLevel="1" spans="1:20">
      <c r="A20" s="35" t="str">
        <f>+IF(D20="","",COUNTA($D$7:D20))</f>
        <v/>
      </c>
      <c r="B20" s="36"/>
      <c r="C20" s="36"/>
      <c r="D20" s="35"/>
      <c r="E20" s="42"/>
      <c r="F20" s="42"/>
      <c r="G20" s="42"/>
      <c r="H20" s="42"/>
      <c r="I20" s="171"/>
      <c r="J20" s="42"/>
      <c r="K20" s="59"/>
      <c r="L20" s="59"/>
      <c r="M20" s="42"/>
      <c r="N20" s="42"/>
      <c r="O20" s="59"/>
      <c r="P20" s="66"/>
      <c r="Q20" s="28"/>
      <c r="R20" s="22"/>
      <c r="S20" s="22"/>
      <c r="T20" s="22"/>
    </row>
    <row r="21" s="20" customFormat="1" ht="24" customHeight="1" outlineLevel="1" spans="1:20">
      <c r="A21" s="35"/>
      <c r="B21" s="36"/>
      <c r="C21" s="36"/>
      <c r="D21" s="35"/>
      <c r="E21" s="42"/>
      <c r="F21" s="42"/>
      <c r="G21" s="42"/>
      <c r="H21" s="42"/>
      <c r="I21" s="171"/>
      <c r="J21" s="42"/>
      <c r="K21" s="59"/>
      <c r="L21" s="59"/>
      <c r="M21" s="42"/>
      <c r="N21" s="42"/>
      <c r="O21" s="65">
        <f>SUM(O7:O20)</f>
        <v>2482.0270009748</v>
      </c>
      <c r="P21" s="66"/>
      <c r="Q21" s="28"/>
      <c r="R21" s="22"/>
      <c r="S21" s="22"/>
      <c r="T21" s="22"/>
    </row>
    <row r="22" ht="25" customHeight="1" spans="1:16">
      <c r="A22" s="191" t="s">
        <v>280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="20" customFormat="1" ht="23" customHeight="1" spans="1:16384">
      <c r="A23" s="191" t="s">
        <v>144</v>
      </c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203"/>
      <c r="Q23" s="22"/>
      <c r="R23" s="22"/>
      <c r="S23" s="22"/>
      <c r="XFA23"/>
      <c r="XFB23"/>
      <c r="XFC23"/>
      <c r="XFD23"/>
    </row>
  </sheetData>
  <autoFilter ref="A4:P23">
    <extLst/>
  </autoFilter>
  <mergeCells count="33">
    <mergeCell ref="A1:P1"/>
    <mergeCell ref="A2:F2"/>
    <mergeCell ref="G2:M2"/>
    <mergeCell ref="N2:P2"/>
    <mergeCell ref="F3:L3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M19:N19"/>
    <mergeCell ref="M20:N20"/>
    <mergeCell ref="M21:N21"/>
    <mergeCell ref="A22:P22"/>
    <mergeCell ref="A23:O23"/>
    <mergeCell ref="A3:A5"/>
    <mergeCell ref="B3:B5"/>
    <mergeCell ref="C3:C5"/>
    <mergeCell ref="D3:D5"/>
    <mergeCell ref="E3:E5"/>
    <mergeCell ref="F4:F5"/>
    <mergeCell ref="J4:J5"/>
    <mergeCell ref="O3:O5"/>
    <mergeCell ref="P3:P5"/>
    <mergeCell ref="M3:N5"/>
  </mergeCells>
  <printOptions horizontalCentered="1"/>
  <pageMargins left="0.751388888888889" right="0.66875" top="0.590277777777778" bottom="0.590277777777778" header="0.5" footer="0.5"/>
  <pageSetup paperSize="9" scale="80" orientation="landscape" horizontalDpi="600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/>
  </sheetPr>
  <dimension ref="A1:XFD20"/>
  <sheetViews>
    <sheetView view="pageBreakPreview" zoomScaleNormal="115" workbookViewId="0">
      <pane ySplit="5" topLeftCell="A10" activePane="bottomLeft" state="frozen"/>
      <selection/>
      <selection pane="bottomLeft" activeCell="C14" sqref="C14"/>
    </sheetView>
  </sheetViews>
  <sheetFormatPr defaultColWidth="9" defaultRowHeight="12.75"/>
  <cols>
    <col min="1" max="1" width="5.28571428571429" style="21" customWidth="1"/>
    <col min="2" max="2" width="9.68571428571429" style="20" customWidth="1"/>
    <col min="3" max="3" width="24.7142857142857" style="20" customWidth="1"/>
    <col min="4" max="4" width="6.82857142857143" style="21" customWidth="1"/>
    <col min="5" max="5" width="9.36190476190476" style="24" customWidth="1"/>
    <col min="6" max="6" width="8.45714285714286" style="24" customWidth="1"/>
    <col min="7" max="7" width="11.0857142857143" style="24" customWidth="1"/>
    <col min="8" max="8" width="10.3238095238095" style="24" customWidth="1"/>
    <col min="9" max="9" width="7.02857142857143" style="180" customWidth="1"/>
    <col min="10" max="10" width="8.69523809523809" style="24" customWidth="1"/>
    <col min="11" max="11" width="8.57142857142857" style="24" customWidth="1"/>
    <col min="12" max="12" width="8.14285714285714" style="24" customWidth="1"/>
    <col min="13" max="13" width="8.44761904761905" style="26" customWidth="1"/>
    <col min="14" max="14" width="11.1714285714286" style="26" customWidth="1"/>
    <col min="15" max="15" width="8.57142857142857" style="20" customWidth="1"/>
    <col min="16" max="16" width="14.2761904761905" style="181" customWidth="1"/>
    <col min="17" max="18" width="9.28571428571429" style="23"/>
    <col min="19" max="19" width="10.1428571428571" style="23"/>
    <col min="20" max="20" width="9.28571428571429" style="23"/>
    <col min="21" max="21" width="11.1428571428571" style="23"/>
    <col min="22" max="22" width="9" style="23"/>
    <col min="23" max="23" width="10.1428571428571" style="23"/>
    <col min="24" max="25" width="9" style="23"/>
    <col min="26" max="16382" width="9" style="20"/>
  </cols>
  <sheetData>
    <row r="1" s="19" customFormat="1" ht="25.5" spans="1:25">
      <c r="A1" s="29" t="s">
        <v>281</v>
      </c>
      <c r="B1" s="29"/>
      <c r="C1" s="29"/>
      <c r="D1" s="29"/>
      <c r="E1" s="30"/>
      <c r="F1" s="30"/>
      <c r="G1" s="30"/>
      <c r="H1" s="30"/>
      <c r="I1" s="192"/>
      <c r="J1" s="30"/>
      <c r="K1" s="30"/>
      <c r="L1" s="30"/>
      <c r="M1" s="30"/>
      <c r="N1" s="30"/>
      <c r="O1" s="30"/>
      <c r="P1" s="29"/>
      <c r="Q1" s="204"/>
      <c r="R1" s="204"/>
      <c r="S1" s="204"/>
      <c r="T1" s="204"/>
      <c r="U1" s="204"/>
      <c r="V1" s="204"/>
      <c r="W1" s="204"/>
      <c r="X1" s="204"/>
      <c r="Y1" s="204"/>
    </row>
    <row r="2" s="19" customFormat="1" ht="20" customHeight="1" spans="1:25">
      <c r="A2" s="31" t="s">
        <v>43</v>
      </c>
      <c r="B2" s="31"/>
      <c r="C2" s="31"/>
      <c r="D2" s="31"/>
      <c r="E2" s="33"/>
      <c r="F2" s="33"/>
      <c r="G2" s="34"/>
      <c r="H2" s="34"/>
      <c r="I2" s="193"/>
      <c r="J2" s="34"/>
      <c r="K2" s="34"/>
      <c r="L2" s="34"/>
      <c r="M2" s="50"/>
      <c r="N2" s="34"/>
      <c r="O2" s="34"/>
      <c r="P2" s="51"/>
      <c r="Q2" s="204"/>
      <c r="R2" s="204"/>
      <c r="S2" s="204"/>
      <c r="T2" s="204"/>
      <c r="U2" s="204"/>
      <c r="V2" s="204"/>
      <c r="W2" s="204"/>
      <c r="X2" s="204"/>
      <c r="Y2" s="204"/>
    </row>
    <row r="3" s="19" customFormat="1" ht="16" customHeight="1" spans="1:25">
      <c r="A3" s="35" t="s">
        <v>1</v>
      </c>
      <c r="B3" s="36" t="s">
        <v>44</v>
      </c>
      <c r="C3" s="36" t="s">
        <v>45</v>
      </c>
      <c r="D3" s="35" t="s">
        <v>46</v>
      </c>
      <c r="E3" s="37" t="s">
        <v>282</v>
      </c>
      <c r="F3" s="37" t="s">
        <v>48</v>
      </c>
      <c r="G3" s="37"/>
      <c r="H3" s="37"/>
      <c r="I3" s="54"/>
      <c r="J3" s="37"/>
      <c r="K3" s="37"/>
      <c r="L3" s="37"/>
      <c r="M3" s="40" t="s">
        <v>49</v>
      </c>
      <c r="N3" s="53" t="s">
        <v>50</v>
      </c>
      <c r="O3" s="36" t="s">
        <v>51</v>
      </c>
      <c r="P3" s="194"/>
      <c r="Q3" s="204"/>
      <c r="R3" s="204"/>
      <c r="S3" s="204"/>
      <c r="T3" s="204"/>
      <c r="U3" s="204"/>
      <c r="V3" s="204"/>
      <c r="W3" s="204"/>
      <c r="X3" s="204"/>
      <c r="Y3" s="204"/>
    </row>
    <row r="4" s="19" customFormat="1" ht="45" spans="1:25">
      <c r="A4" s="35"/>
      <c r="B4" s="36"/>
      <c r="C4" s="36"/>
      <c r="D4" s="35"/>
      <c r="E4" s="37"/>
      <c r="F4" s="37" t="s">
        <v>53</v>
      </c>
      <c r="G4" s="37" t="s">
        <v>54</v>
      </c>
      <c r="H4" s="37" t="s">
        <v>55</v>
      </c>
      <c r="I4" s="54" t="s">
        <v>56</v>
      </c>
      <c r="J4" s="37" t="s">
        <v>57</v>
      </c>
      <c r="K4" s="37" t="s">
        <v>58</v>
      </c>
      <c r="L4" s="37" t="s">
        <v>59</v>
      </c>
      <c r="M4" s="195"/>
      <c r="N4" s="53"/>
      <c r="O4" s="36"/>
      <c r="P4" s="194"/>
      <c r="Q4" s="204"/>
      <c r="R4" s="204"/>
      <c r="S4" s="204"/>
      <c r="T4" s="204"/>
      <c r="U4" s="204"/>
      <c r="V4" s="204"/>
      <c r="W4" s="204"/>
      <c r="X4" s="204"/>
      <c r="Y4" s="204"/>
    </row>
    <row r="5" s="19" customFormat="1" ht="11.25" spans="1:25">
      <c r="A5" s="35"/>
      <c r="B5" s="36"/>
      <c r="C5" s="36"/>
      <c r="D5" s="35"/>
      <c r="E5" s="37"/>
      <c r="F5" s="37"/>
      <c r="G5" s="37" t="s">
        <v>60</v>
      </c>
      <c r="H5" s="37" t="s">
        <v>61</v>
      </c>
      <c r="I5" s="54" t="s">
        <v>62</v>
      </c>
      <c r="J5" s="37"/>
      <c r="K5" s="54">
        <v>0.06</v>
      </c>
      <c r="L5" s="54">
        <v>0.09</v>
      </c>
      <c r="M5" s="196"/>
      <c r="N5" s="53"/>
      <c r="O5" s="36"/>
      <c r="P5" s="194"/>
      <c r="Q5" s="204"/>
      <c r="R5" s="204"/>
      <c r="S5" s="204"/>
      <c r="T5" s="204"/>
      <c r="U5" s="204"/>
      <c r="V5" s="204"/>
      <c r="W5" s="204"/>
      <c r="X5" s="204"/>
      <c r="Y5" s="204"/>
    </row>
    <row r="6" s="19" customFormat="1" ht="23" customHeight="1" spans="1:25">
      <c r="A6" s="35"/>
      <c r="B6" s="182" t="s">
        <v>25</v>
      </c>
      <c r="C6" s="183"/>
      <c r="D6" s="35"/>
      <c r="E6" s="37"/>
      <c r="F6" s="37"/>
      <c r="G6" s="37"/>
      <c r="H6" s="37"/>
      <c r="I6" s="54"/>
      <c r="J6" s="37"/>
      <c r="K6" s="54"/>
      <c r="L6" s="54"/>
      <c r="M6" s="196"/>
      <c r="N6" s="53"/>
      <c r="O6" s="36"/>
      <c r="P6" s="194"/>
      <c r="Q6" s="204"/>
      <c r="R6" s="204"/>
      <c r="S6" s="204"/>
      <c r="T6" s="204"/>
      <c r="U6" s="204"/>
      <c r="V6" s="204"/>
      <c r="W6" s="204"/>
      <c r="X6" s="204"/>
      <c r="Y6" s="204"/>
    </row>
    <row r="7" s="19" customFormat="1" ht="109" customHeight="1" outlineLevel="1" spans="1:25">
      <c r="A7" s="35">
        <v>1</v>
      </c>
      <c r="B7" s="41" t="s">
        <v>283</v>
      </c>
      <c r="C7" s="36" t="s">
        <v>284</v>
      </c>
      <c r="D7" s="184" t="s">
        <v>265</v>
      </c>
      <c r="E7" s="185">
        <v>1</v>
      </c>
      <c r="F7" s="37">
        <v>3000</v>
      </c>
      <c r="G7" s="37">
        <f t="shared" ref="G7:G16" si="0">H7+H7*I7</f>
        <v>8421.38</v>
      </c>
      <c r="H7" s="37">
        <f>7580*1.1</f>
        <v>8338</v>
      </c>
      <c r="I7" s="54">
        <v>0.01</v>
      </c>
      <c r="J7" s="37">
        <v>150</v>
      </c>
      <c r="K7" s="37">
        <f>(F7+G7+J7)*$K$5</f>
        <v>694.2828</v>
      </c>
      <c r="L7" s="37">
        <f>(F7+G7+J7+K7)*$L$5</f>
        <v>1103.909652</v>
      </c>
      <c r="M7" s="197">
        <f t="shared" ref="M7:M18" si="1">F7+G7+J7+K7+L7</f>
        <v>13369.572452</v>
      </c>
      <c r="N7" s="197">
        <f t="shared" ref="N7:N18" si="2">M7*E7</f>
        <v>13369.572452</v>
      </c>
      <c r="O7" s="198"/>
      <c r="P7" s="199" t="s">
        <v>285</v>
      </c>
      <c r="Q7" s="204"/>
      <c r="R7" s="204"/>
      <c r="S7" s="204"/>
      <c r="T7" s="204"/>
      <c r="U7" s="204"/>
      <c r="V7" s="204"/>
      <c r="W7" s="204"/>
      <c r="X7" s="204"/>
      <c r="Y7" s="204"/>
    </row>
    <row r="8" s="20" customFormat="1" ht="57" customHeight="1" outlineLevel="1" spans="1:25">
      <c r="A8" s="35">
        <v>2</v>
      </c>
      <c r="B8" s="41" t="s">
        <v>286</v>
      </c>
      <c r="C8" s="36" t="s">
        <v>287</v>
      </c>
      <c r="D8" s="35" t="s">
        <v>95</v>
      </c>
      <c r="E8" s="184">
        <v>15.08</v>
      </c>
      <c r="F8" s="37">
        <v>10</v>
      </c>
      <c r="G8" s="37">
        <f t="shared" si="0"/>
        <v>36.75</v>
      </c>
      <c r="H8" s="37">
        <v>35</v>
      </c>
      <c r="I8" s="54">
        <v>0.05</v>
      </c>
      <c r="J8" s="37">
        <v>1</v>
      </c>
      <c r="K8" s="37">
        <f>(F8+G8+J8)*$K$5</f>
        <v>2.865</v>
      </c>
      <c r="L8" s="37">
        <f>(F8+G8+J8+K8)*$L$5</f>
        <v>4.55535</v>
      </c>
      <c r="M8" s="197">
        <f t="shared" si="1"/>
        <v>55.17035</v>
      </c>
      <c r="N8" s="197">
        <f t="shared" si="2"/>
        <v>831.968878</v>
      </c>
      <c r="O8" s="36"/>
      <c r="P8" s="199" t="s">
        <v>67</v>
      </c>
      <c r="Q8" s="204"/>
      <c r="R8" s="204"/>
      <c r="S8" s="204"/>
      <c r="T8" s="204"/>
      <c r="U8" s="204"/>
      <c r="V8" s="23"/>
      <c r="W8" s="23"/>
      <c r="X8" s="204"/>
      <c r="Y8" s="23"/>
    </row>
    <row r="9" s="20" customFormat="1" ht="43" customHeight="1" outlineLevel="1" spans="1:25">
      <c r="A9" s="35">
        <v>3</v>
      </c>
      <c r="B9" s="186" t="s">
        <v>288</v>
      </c>
      <c r="C9" s="186" t="s">
        <v>289</v>
      </c>
      <c r="D9" s="184" t="s">
        <v>215</v>
      </c>
      <c r="E9" s="184">
        <v>1</v>
      </c>
      <c r="F9" s="37">
        <v>300</v>
      </c>
      <c r="G9" s="37">
        <f t="shared" si="0"/>
        <v>202</v>
      </c>
      <c r="H9" s="37">
        <v>200</v>
      </c>
      <c r="I9" s="54">
        <v>0.01</v>
      </c>
      <c r="J9" s="37">
        <v>20</v>
      </c>
      <c r="K9" s="37">
        <f>(F9+G9+J9)*$K$5</f>
        <v>31.32</v>
      </c>
      <c r="L9" s="37">
        <f>(F9+G9+J9+K9)*$L$5</f>
        <v>49.7988</v>
      </c>
      <c r="M9" s="197">
        <f t="shared" si="1"/>
        <v>603.1188</v>
      </c>
      <c r="N9" s="197">
        <f t="shared" si="2"/>
        <v>603.1188</v>
      </c>
      <c r="O9" s="36"/>
      <c r="P9" s="181" t="s">
        <v>73</v>
      </c>
      <c r="Q9" s="204"/>
      <c r="R9" s="204"/>
      <c r="S9" s="204"/>
      <c r="T9" s="204"/>
      <c r="U9" s="204"/>
      <c r="V9" s="23"/>
      <c r="W9" s="23"/>
      <c r="X9" s="204"/>
      <c r="Y9" s="23"/>
    </row>
    <row r="10" s="20" customFormat="1" ht="43" customHeight="1" outlineLevel="1" spans="1:25">
      <c r="A10" s="35">
        <v>4</v>
      </c>
      <c r="B10" s="41" t="s">
        <v>290</v>
      </c>
      <c r="C10" s="36" t="s">
        <v>291</v>
      </c>
      <c r="D10" s="35" t="s">
        <v>292</v>
      </c>
      <c r="E10" s="184">
        <f ca="1">3.14*0.02*0.02*E8+3.14*0.04*0.04*E17</f>
        <v>0.1173104</v>
      </c>
      <c r="F10" s="37">
        <v>700</v>
      </c>
      <c r="G10" s="37">
        <f t="shared" si="0"/>
        <v>1545</v>
      </c>
      <c r="H10" s="37">
        <v>1500</v>
      </c>
      <c r="I10" s="54">
        <v>0.03</v>
      </c>
      <c r="J10" s="37">
        <v>160</v>
      </c>
      <c r="K10" s="37">
        <f>(F10+G10+J10)*$K$5</f>
        <v>144.3</v>
      </c>
      <c r="L10" s="37">
        <f>(F10+G10+J10+K10)*$L$5</f>
        <v>229.437</v>
      </c>
      <c r="M10" s="197">
        <f t="shared" si="1"/>
        <v>2778.737</v>
      </c>
      <c r="N10" s="197">
        <f ca="1" t="shared" si="2"/>
        <v>325.9747489648</v>
      </c>
      <c r="O10" s="36"/>
      <c r="P10" s="181" t="s">
        <v>67</v>
      </c>
      <c r="Q10" s="204"/>
      <c r="R10" s="204"/>
      <c r="S10" s="204"/>
      <c r="T10" s="204"/>
      <c r="U10" s="204"/>
      <c r="V10" s="23"/>
      <c r="W10" s="23"/>
      <c r="X10" s="204"/>
      <c r="Y10" s="23"/>
    </row>
    <row r="11" s="20" customFormat="1" ht="43" customHeight="1" outlineLevel="1" spans="1:25">
      <c r="A11" s="35">
        <v>5</v>
      </c>
      <c r="B11" s="41" t="s">
        <v>216</v>
      </c>
      <c r="C11" s="36" t="s">
        <v>269</v>
      </c>
      <c r="D11" s="35" t="s">
        <v>95</v>
      </c>
      <c r="E11" s="184">
        <f ca="1">安装工程量!B38</f>
        <v>72.76</v>
      </c>
      <c r="F11" s="37">
        <v>20</v>
      </c>
      <c r="G11" s="37">
        <v>32.96</v>
      </c>
      <c r="H11" s="37">
        <v>32</v>
      </c>
      <c r="I11" s="54">
        <v>0.03</v>
      </c>
      <c r="J11" s="37">
        <v>5</v>
      </c>
      <c r="K11" s="37">
        <f>(F11+G11+J11)*$K$5</f>
        <v>3.4776</v>
      </c>
      <c r="L11" s="37">
        <f>(F11+G11+J11+K11)*$L$5</f>
        <v>5.529384</v>
      </c>
      <c r="M11" s="197">
        <f t="shared" si="1"/>
        <v>66.966984</v>
      </c>
      <c r="N11" s="197">
        <f ca="1" t="shared" si="2"/>
        <v>4872.51775584</v>
      </c>
      <c r="O11" s="36"/>
      <c r="P11" s="181" t="s">
        <v>67</v>
      </c>
      <c r="Q11" s="204"/>
      <c r="R11" s="204"/>
      <c r="S11" s="204"/>
      <c r="T11" s="204"/>
      <c r="U11" s="204"/>
      <c r="V11" s="23"/>
      <c r="W11" s="23"/>
      <c r="X11" s="204"/>
      <c r="Y11" s="23"/>
    </row>
    <row r="12" s="20" customFormat="1" ht="81" customHeight="1" outlineLevel="1" spans="1:25">
      <c r="A12" s="35">
        <v>6</v>
      </c>
      <c r="B12" s="41" t="s">
        <v>259</v>
      </c>
      <c r="C12" s="36" t="s">
        <v>270</v>
      </c>
      <c r="D12" s="35" t="s">
        <v>95</v>
      </c>
      <c r="E12" s="184">
        <f ca="1">安装工程量!B35</f>
        <v>25.2</v>
      </c>
      <c r="F12" s="37">
        <v>15</v>
      </c>
      <c r="G12" s="37">
        <f t="shared" si="0"/>
        <v>35.385</v>
      </c>
      <c r="H12" s="37">
        <v>33.7</v>
      </c>
      <c r="I12" s="54">
        <v>0.05</v>
      </c>
      <c r="J12" s="37">
        <v>5</v>
      </c>
      <c r="K12" s="37">
        <f>(F12+G12+J12)*$K$5</f>
        <v>3.3231</v>
      </c>
      <c r="L12" s="37">
        <f>(F12+G12+J12+K12)*$L$5</f>
        <v>5.283729</v>
      </c>
      <c r="M12" s="197">
        <f t="shared" si="1"/>
        <v>63.991829</v>
      </c>
      <c r="N12" s="197">
        <f ca="1" t="shared" si="2"/>
        <v>1612.5940908</v>
      </c>
      <c r="O12" s="36" t="s">
        <v>293</v>
      </c>
      <c r="P12" s="181" t="s">
        <v>67</v>
      </c>
      <c r="Q12" s="204"/>
      <c r="R12" s="204"/>
      <c r="S12" s="204"/>
      <c r="T12" s="204"/>
      <c r="U12" s="204"/>
      <c r="V12" s="23"/>
      <c r="W12" s="23"/>
      <c r="X12" s="204"/>
      <c r="Y12" s="23"/>
    </row>
    <row r="13" s="20" customFormat="1" ht="78" customHeight="1" outlineLevel="1" spans="1:25">
      <c r="A13" s="35">
        <v>7</v>
      </c>
      <c r="B13" s="41" t="s">
        <v>274</v>
      </c>
      <c r="C13" s="36" t="s">
        <v>294</v>
      </c>
      <c r="D13" s="184" t="s">
        <v>215</v>
      </c>
      <c r="E13" s="184">
        <v>2</v>
      </c>
      <c r="F13" s="37">
        <v>50</v>
      </c>
      <c r="G13" s="37">
        <f t="shared" si="0"/>
        <v>5.05</v>
      </c>
      <c r="H13" s="37">
        <v>5</v>
      </c>
      <c r="I13" s="54">
        <v>0.01</v>
      </c>
      <c r="J13" s="37">
        <v>1</v>
      </c>
      <c r="K13" s="37">
        <f>(F13+G13+J13)*$K$5</f>
        <v>3.363</v>
      </c>
      <c r="L13" s="37">
        <f>(F13+G13+J13+K13)*$L$5</f>
        <v>5.34717</v>
      </c>
      <c r="M13" s="197">
        <f t="shared" si="1"/>
        <v>64.76017</v>
      </c>
      <c r="N13" s="197">
        <f t="shared" si="2"/>
        <v>129.52034</v>
      </c>
      <c r="O13" s="36"/>
      <c r="P13" s="181" t="s">
        <v>67</v>
      </c>
      <c r="Q13" s="204"/>
      <c r="R13" s="204"/>
      <c r="S13" s="204"/>
      <c r="T13" s="204"/>
      <c r="U13" s="204"/>
      <c r="V13" s="23"/>
      <c r="W13" s="23"/>
      <c r="X13" s="204"/>
      <c r="Y13" s="23"/>
    </row>
    <row r="14" s="20" customFormat="1" ht="56" customHeight="1" outlineLevel="1" spans="1:25">
      <c r="A14" s="35">
        <v>8</v>
      </c>
      <c r="B14" s="41" t="s">
        <v>259</v>
      </c>
      <c r="C14" s="187" t="s">
        <v>295</v>
      </c>
      <c r="D14" s="35" t="s">
        <v>95</v>
      </c>
      <c r="E14" s="44">
        <f ca="1">安装工程量!B36</f>
        <v>23.78</v>
      </c>
      <c r="F14" s="37">
        <v>15</v>
      </c>
      <c r="G14" s="37">
        <f t="shared" si="0"/>
        <v>18.375</v>
      </c>
      <c r="H14" s="37">
        <v>17.5</v>
      </c>
      <c r="I14" s="54">
        <v>0.05</v>
      </c>
      <c r="J14" s="37">
        <v>5</v>
      </c>
      <c r="K14" s="37">
        <f>(F14+G14+J14)*$K$5</f>
        <v>2.3025</v>
      </c>
      <c r="L14" s="37">
        <f>(F14+G14+J14+K14)*$L$5</f>
        <v>3.660975</v>
      </c>
      <c r="M14" s="197">
        <f t="shared" si="1"/>
        <v>44.338475</v>
      </c>
      <c r="N14" s="197">
        <f ca="1" t="shared" si="2"/>
        <v>1054.3689355</v>
      </c>
      <c r="O14" s="36" t="s">
        <v>293</v>
      </c>
      <c r="P14" s="181" t="s">
        <v>73</v>
      </c>
      <c r="Q14" s="204"/>
      <c r="R14" s="204"/>
      <c r="S14" s="204"/>
      <c r="T14" s="204"/>
      <c r="U14" s="204"/>
      <c r="V14" s="23"/>
      <c r="W14" s="23"/>
      <c r="X14" s="204"/>
      <c r="Y14" s="23"/>
    </row>
    <row r="15" s="20" customFormat="1" ht="43" customHeight="1" outlineLevel="1" spans="1:25">
      <c r="A15" s="35">
        <v>9</v>
      </c>
      <c r="B15" s="41" t="s">
        <v>274</v>
      </c>
      <c r="C15" s="36" t="s">
        <v>296</v>
      </c>
      <c r="D15" s="184" t="s">
        <v>215</v>
      </c>
      <c r="E15" s="184">
        <v>2</v>
      </c>
      <c r="F15" s="37">
        <v>50</v>
      </c>
      <c r="G15" s="37">
        <f t="shared" si="0"/>
        <v>5.05</v>
      </c>
      <c r="H15" s="37">
        <v>5</v>
      </c>
      <c r="I15" s="54">
        <v>0.01</v>
      </c>
      <c r="J15" s="37">
        <v>1</v>
      </c>
      <c r="K15" s="37">
        <f>(F15+G15+J15)*$K$5</f>
        <v>3.363</v>
      </c>
      <c r="L15" s="37">
        <f>(F15+G15+J15+K15)*$L$5</f>
        <v>5.34717</v>
      </c>
      <c r="M15" s="197">
        <f t="shared" si="1"/>
        <v>64.76017</v>
      </c>
      <c r="N15" s="197">
        <f t="shared" si="2"/>
        <v>129.52034</v>
      </c>
      <c r="O15" s="36"/>
      <c r="P15" s="181" t="s">
        <v>67</v>
      </c>
      <c r="Q15" s="204"/>
      <c r="R15" s="204"/>
      <c r="S15" s="204"/>
      <c r="T15" s="204"/>
      <c r="U15" s="204"/>
      <c r="V15" s="23"/>
      <c r="W15" s="23"/>
      <c r="X15" s="204"/>
      <c r="Y15" s="23"/>
    </row>
    <row r="16" s="20" customFormat="1" ht="43" customHeight="1" outlineLevel="1" spans="1:25">
      <c r="A16" s="35">
        <v>10</v>
      </c>
      <c r="B16" s="36" t="s">
        <v>218</v>
      </c>
      <c r="C16" s="187" t="s">
        <v>297</v>
      </c>
      <c r="D16" s="35" t="s">
        <v>95</v>
      </c>
      <c r="E16" s="184">
        <f ca="1">安装工程量!B37</f>
        <v>23.78</v>
      </c>
      <c r="F16" s="37">
        <v>3</v>
      </c>
      <c r="G16" s="37">
        <f t="shared" si="0"/>
        <v>4.466</v>
      </c>
      <c r="H16" s="37">
        <v>3.85</v>
      </c>
      <c r="I16" s="54">
        <v>0.16</v>
      </c>
      <c r="J16" s="37">
        <v>0.5</v>
      </c>
      <c r="K16" s="37">
        <f>(F16+G16+J16)*$K$5</f>
        <v>0.47796</v>
      </c>
      <c r="L16" s="37">
        <f>(F16+G16+J16+K16)*$L$5</f>
        <v>0.7599564</v>
      </c>
      <c r="M16" s="197">
        <f t="shared" si="1"/>
        <v>9.2039164</v>
      </c>
      <c r="N16" s="197">
        <f ca="1" t="shared" si="2"/>
        <v>218.869131992</v>
      </c>
      <c r="O16" s="36"/>
      <c r="P16" s="181" t="s">
        <v>73</v>
      </c>
      <c r="Q16" s="204"/>
      <c r="R16" s="204"/>
      <c r="S16" s="204"/>
      <c r="T16" s="204"/>
      <c r="U16" s="204"/>
      <c r="V16" s="23"/>
      <c r="W16" s="23"/>
      <c r="X16" s="204"/>
      <c r="Y16" s="23"/>
    </row>
    <row r="17" s="20" customFormat="1" ht="43" customHeight="1" outlineLevel="1" spans="1:25">
      <c r="A17" s="35">
        <v>11</v>
      </c>
      <c r="B17" s="188" t="s">
        <v>298</v>
      </c>
      <c r="C17" s="62" t="s">
        <v>299</v>
      </c>
      <c r="D17" s="189" t="s">
        <v>95</v>
      </c>
      <c r="E17" s="184">
        <f ca="1">安装工程量!B39</f>
        <v>19.58</v>
      </c>
      <c r="F17" s="37">
        <v>25</v>
      </c>
      <c r="G17" s="37">
        <v>36.75</v>
      </c>
      <c r="H17" s="37">
        <v>35</v>
      </c>
      <c r="I17" s="54">
        <v>0.05</v>
      </c>
      <c r="J17" s="37">
        <v>18</v>
      </c>
      <c r="K17" s="37">
        <f>(F17+G17+J17)*$K$5</f>
        <v>4.785</v>
      </c>
      <c r="L17" s="37">
        <f>(F17+G17+J17+K17)*$L$5</f>
        <v>7.60815</v>
      </c>
      <c r="M17" s="197">
        <f t="shared" si="1"/>
        <v>92.14315</v>
      </c>
      <c r="N17" s="197">
        <f ca="1" t="shared" si="2"/>
        <v>1804.162877</v>
      </c>
      <c r="O17" s="36"/>
      <c r="P17" s="181" t="s">
        <v>67</v>
      </c>
      <c r="Q17" s="204"/>
      <c r="R17" s="204"/>
      <c r="S17" s="204"/>
      <c r="T17" s="204"/>
      <c r="U17" s="204"/>
      <c r="V17" s="23"/>
      <c r="W17" s="23"/>
      <c r="X17" s="204"/>
      <c r="Y17" s="23"/>
    </row>
    <row r="18" s="20" customFormat="1" ht="43" customHeight="1" outlineLevel="1" spans="1:25">
      <c r="A18" s="35">
        <v>12</v>
      </c>
      <c r="B18" s="188" t="s">
        <v>276</v>
      </c>
      <c r="C18" s="62" t="s">
        <v>277</v>
      </c>
      <c r="D18" s="189" t="s">
        <v>215</v>
      </c>
      <c r="E18" s="184">
        <v>1</v>
      </c>
      <c r="F18" s="37">
        <v>35</v>
      </c>
      <c r="G18" s="37">
        <v>186.85</v>
      </c>
      <c r="H18" s="37">
        <v>185</v>
      </c>
      <c r="I18" s="54">
        <v>0.01</v>
      </c>
      <c r="J18" s="37">
        <v>5</v>
      </c>
      <c r="K18" s="37">
        <f>(F18+G18+J18)*$K$5</f>
        <v>13.611</v>
      </c>
      <c r="L18" s="37">
        <f>(F18+G18+J18+K18)*$L$5</f>
        <v>21.64149</v>
      </c>
      <c r="M18" s="197">
        <f t="shared" si="1"/>
        <v>262.10249</v>
      </c>
      <c r="N18" s="197">
        <f t="shared" si="2"/>
        <v>262.10249</v>
      </c>
      <c r="O18" s="36"/>
      <c r="P18" s="181" t="s">
        <v>67</v>
      </c>
      <c r="Q18" s="204"/>
      <c r="R18" s="204"/>
      <c r="S18" s="204"/>
      <c r="T18" s="204"/>
      <c r="U18" s="204"/>
      <c r="V18" s="23"/>
      <c r="W18" s="23"/>
      <c r="X18" s="204"/>
      <c r="Y18" s="23"/>
    </row>
    <row r="19" s="154" customFormat="1" ht="50" customHeight="1" spans="1:25">
      <c r="A19" s="164"/>
      <c r="B19" s="165"/>
      <c r="C19" s="165" t="s">
        <v>300</v>
      </c>
      <c r="D19" s="164"/>
      <c r="E19" s="190"/>
      <c r="F19" s="190"/>
      <c r="G19" s="190"/>
      <c r="H19" s="190"/>
      <c r="I19" s="200"/>
      <c r="J19" s="190"/>
      <c r="K19" s="190"/>
      <c r="L19" s="190"/>
      <c r="M19" s="201"/>
      <c r="N19" s="201">
        <f ca="1">SUM(N7:N18)</f>
        <v>25214.2908400968</v>
      </c>
      <c r="O19" s="165"/>
      <c r="P19" s="202"/>
      <c r="Q19" s="205"/>
      <c r="R19" s="205"/>
      <c r="S19" s="205"/>
      <c r="T19" s="205"/>
      <c r="U19" s="205"/>
      <c r="V19" s="205"/>
      <c r="W19" s="205"/>
      <c r="X19" s="205"/>
      <c r="Y19" s="205"/>
    </row>
    <row r="20" s="20" customFormat="1" ht="37" customHeight="1" spans="1:16384">
      <c r="A20" s="191" t="s">
        <v>144</v>
      </c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203"/>
      <c r="Q20" s="22"/>
      <c r="R20" s="22"/>
      <c r="S20" s="22"/>
      <c r="XFA20"/>
      <c r="XFB20"/>
      <c r="XFC20"/>
      <c r="XFD20"/>
    </row>
  </sheetData>
  <autoFilter ref="A5:Y42">
    <extLst/>
  </autoFilter>
  <mergeCells count="17">
    <mergeCell ref="A1:P1"/>
    <mergeCell ref="A2:F2"/>
    <mergeCell ref="G2:M2"/>
    <mergeCell ref="N2:P2"/>
    <mergeCell ref="F3:L3"/>
    <mergeCell ref="B6:C6"/>
    <mergeCell ref="A20:O20"/>
    <mergeCell ref="A3:A5"/>
    <mergeCell ref="B3:B5"/>
    <mergeCell ref="C3:C5"/>
    <mergeCell ref="D3:D5"/>
    <mergeCell ref="E3:E5"/>
    <mergeCell ref="F4:F5"/>
    <mergeCell ref="J4:J5"/>
    <mergeCell ref="M3:M5"/>
    <mergeCell ref="N3:N5"/>
    <mergeCell ref="O3:O5"/>
  </mergeCells>
  <printOptions horizontalCentered="1"/>
  <pageMargins left="0.751388888888889" right="0.66875" top="0.590277777777778" bottom="0.590277777777778" header="0.5" footer="0.5"/>
  <pageSetup paperSize="9" scale="89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ComponentOne</Company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目录</vt:lpstr>
      <vt:lpstr>变更一（装饰）附件一</vt:lpstr>
      <vt:lpstr>变更二（装饰）附件二</vt:lpstr>
      <vt:lpstr>铝板铝方通厚度调整 附件三</vt:lpstr>
      <vt:lpstr>幕墙变更附件四</vt:lpstr>
      <vt:lpstr>智能化变更附件五</vt:lpstr>
      <vt:lpstr>变更一(安装7.19) 附件六</vt:lpstr>
      <vt:lpstr>安装变更8.1 附件七</vt:lpstr>
      <vt:lpstr>9增加空调附件八</vt:lpstr>
      <vt:lpstr>夹层增加幕墙窗户附件九</vt:lpstr>
      <vt:lpstr>装饰更工程量</vt:lpstr>
      <vt:lpstr>安装工程量</vt:lpstr>
      <vt:lpstr>Sheet1</vt:lpstr>
      <vt:lpstr>Sheet2</vt:lpstr>
      <vt:lpstr>综合单价分析表</vt:lpstr>
      <vt:lpstr>灯具变更附件十</vt:lpstr>
      <vt:lpstr>Sheet3</vt:lpstr>
      <vt:lpstr>门头钢结构工程量计算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C1Excel</dc:creator>
  <cp:lastModifiedBy>向向</cp:lastModifiedBy>
  <dcterms:created xsi:type="dcterms:W3CDTF">2020-11-19T09:45:00Z</dcterms:created>
  <dcterms:modified xsi:type="dcterms:W3CDTF">2023-08-29T08:37:25Z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6B0A83B872494E3A96C7BF96F70C5D16_13</vt:lpwstr>
  </property>
  <property fmtid="{D5CDD505-2E9C-101B-9397-08002B2CF9AE}" pid="4" name="KSOReadingLayout">
    <vt:bool>true</vt:bool>
  </property>
</Properties>
</file>