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 activeTab="1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'2资料存档目录'!$A$1:$F$14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<sst xmlns="http://schemas.openxmlformats.org/spreadsheetml/2006/main" count="155" uniqueCount="113">
  <si>
    <t>栾川山水文苑2023年度4-5月零星工程合同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</si>
  <si>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</si>
  <si>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</si>
  <si>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</si>
  <si>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</si>
  <si>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</si>
  <si>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</si>
  <si>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栾川山水文苑2023年4-5月度零星工程合同结算审批表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</si>
  <si>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</si>
  <si>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</si>
  <si>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</si>
  <si>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</si>
  <si>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</si>
  <si>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</si>
  <si>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</si>
  <si>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</si>
  <si>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1份5页</t>
  </si>
  <si>
    <t>第4页</t>
  </si>
  <si>
    <t>结算申请单</t>
  </si>
  <si>
    <t>第5页</t>
  </si>
  <si>
    <t>结算通知书</t>
  </si>
  <si>
    <t>第6页</t>
  </si>
  <si>
    <t>授权委托书</t>
  </si>
  <si>
    <t>第7-8页</t>
  </si>
  <si>
    <t>派发单011</t>
  </si>
  <si>
    <t>1份12页</t>
  </si>
  <si>
    <t>第9-20页</t>
  </si>
  <si>
    <t>结算资料核对确认单</t>
  </si>
  <si>
    <t>第21页</t>
  </si>
  <si>
    <t>水电费结清证明</t>
  </si>
  <si>
    <t>第22页</t>
  </si>
  <si>
    <t>造价师：</t>
  </si>
  <si>
    <t>日期：</t>
  </si>
  <si>
    <t>栾川山水文苑2023年度4-5月零星工程合同结算汇总表</t>
  </si>
  <si>
    <t xml:space="preserve">合同编号：LCS1-JA-047                            合同金额：968965.00元 </t>
  </si>
  <si>
    <t>合同名称：栾川山水文苑2023年度零星工程合同</t>
  </si>
  <si>
    <t>甲    方：栾川县浩德颐康文旅有限公司</t>
  </si>
  <si>
    <t>乙    方：河南玺尊建设工程有限公司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</si>
  <si>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</si>
  <si>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</si>
  <si>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</si>
  <si>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</si>
  <si>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</si>
  <si>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</si>
  <si>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</si>
  <si>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</si>
  <si>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</si>
  <si>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</si>
  <si>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</si>
  <si>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</si>
  <si>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</si>
  <si>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</si>
  <si>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</si>
  <si>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</si>
  <si>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</si>
  <si>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</si>
  <si>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</si>
  <si>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</si>
  <si>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</si>
  <si>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</si>
  <si>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</si>
  <si>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</si>
  <si>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</si>
  <si>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</si>
  <si>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</si>
  <si>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</si>
  <si>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</si>
  <si>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</si>
  <si>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</si>
  <si>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</si>
  <si>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</si>
  <si>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</si>
  <si>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栾川山水文苑2023年度4-5月零星工程合同结算明细表</t>
  </si>
  <si>
    <t>主要内容</t>
  </si>
  <si>
    <t>单位</t>
  </si>
  <si>
    <t>工程量</t>
  </si>
  <si>
    <t>单价</t>
  </si>
  <si>
    <t>合同总价</t>
  </si>
  <si>
    <t>派发单及确认单011</t>
  </si>
  <si>
    <t>2#楼清水样板间拆除</t>
  </si>
  <si>
    <t>工</t>
  </si>
  <si>
    <t>费用从总包合同扣除，合同编号：LCS1-JA-016</t>
  </si>
  <si>
    <t>垃圾清运（小三轮车）</t>
  </si>
  <si>
    <t>车</t>
  </si>
  <si>
    <t>约谈记录</t>
  </si>
  <si>
    <t>s7地块西侧围挡拆除</t>
  </si>
  <si>
    <t>m</t>
  </si>
  <si>
    <t>s7地块西侧围挡安装</t>
  </si>
  <si>
    <t>s7地块南侧围挡拆除（修完路后再次挪出）</t>
  </si>
  <si>
    <t>s7地块南侧围挡安装（修完路后再次挪出）</t>
  </si>
  <si>
    <t>配合卫星拍设路面撒土  挖掘机（小）</t>
  </si>
  <si>
    <t>小时</t>
  </si>
  <si>
    <t>参照s5围墙合同约定1500元/台班</t>
  </si>
  <si>
    <t>配合卫星拍设路面撒土  铲车（小）</t>
  </si>
  <si>
    <t>按约谈纪律1200元/台班</t>
  </si>
  <si>
    <t>苗木移栽从s7地块移到售楼部门口</t>
  </si>
  <si>
    <t>大叶女贞</t>
  </si>
  <si>
    <t>棵</t>
  </si>
  <si>
    <t>前期约谈记录</t>
  </si>
  <si>
    <t>红叶李子</t>
  </si>
  <si>
    <t>红叶石楠球</t>
  </si>
  <si>
    <t>大叶黄杨球</t>
  </si>
  <si>
    <t>小叶女贞球</t>
  </si>
  <si>
    <t>用工</t>
  </si>
  <si>
    <t xml:space="preserve">土方用工5、固定帐篷3个 </t>
  </si>
  <si>
    <t>车位划线</t>
  </si>
  <si>
    <t>个</t>
  </si>
  <si>
    <t>车位30个，非机动1个，网状折算2个</t>
  </si>
  <si>
    <t>合计</t>
  </si>
  <si>
    <t>本月结算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</si>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</sst>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3">
    <font>
      <sz val="12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29" applyNumberFormat="0" applyAlignment="0" applyProtection="0">
      <alignment vertical="center"/>
    </xf>
    <xf numFmtId="0" fontId="34" fillId="17" borderId="24" applyNumberFormat="0" applyAlignment="0" applyProtection="0">
      <alignment vertical="center"/>
    </xf>
    <xf numFmtId="0" fontId="35" fillId="18" borderId="3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3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3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3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2" fillId="44" borderId="3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25" applyNumberFormat="0" applyAlignment="0" applyProtection="0">
      <alignment vertical="center"/>
    </xf>
    <xf numFmtId="0" fontId="52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176" fontId="8" fillId="0" borderId="7" xfId="0" applyNumberFormat="1" applyFont="1" applyBorder="1" applyAlignment="1">
      <alignment horizontal="justify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177" fontId="8" fillId="0" borderId="3" xfId="0" applyNumberFormat="1" applyFont="1" applyBorder="1" applyAlignment="1">
      <alignment horizontal="justify" vertical="top" wrapText="1"/>
    </xf>
    <xf numFmtId="177" fontId="8" fillId="0" borderId="4" xfId="0" applyNumberFormat="1" applyFont="1" applyBorder="1" applyAlignment="1">
      <alignment horizontal="justify" vertical="top" wrapText="1"/>
    </xf>
    <xf numFmtId="177" fontId="8" fillId="0" borderId="5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left" vertical="top" wrapText="1"/>
    </xf>
    <xf numFmtId="178" fontId="5" fillId="0" borderId="4" xfId="0" applyNumberFormat="1" applyFont="1" applyBorder="1" applyAlignment="1">
      <alignment horizontal="left" vertical="top" wrapText="1"/>
    </xf>
    <xf numFmtId="178" fontId="5" fillId="0" borderId="5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6" xfId="41" applyFont="1" applyFill="1" applyBorder="1" applyAlignment="1">
      <alignment horizontal="center" vertical="center" wrapText="1"/>
    </xf>
    <xf numFmtId="0" fontId="15" fillId="0" borderId="17" xfId="41" applyFont="1" applyFill="1" applyBorder="1" applyAlignment="1">
      <alignment vertical="center" wrapText="1"/>
    </xf>
    <xf numFmtId="0" fontId="15" fillId="0" borderId="17" xfId="41" applyFont="1" applyFill="1" applyBorder="1" applyAlignment="1">
      <alignment horizontal="center" vertical="center" wrapText="1"/>
    </xf>
    <xf numFmtId="0" fontId="15" fillId="0" borderId="18" xfId="4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1" sqref="A1:F1"/>
    </sheetView>
  </sheetViews>
  <sheetFormatPr defaultColWidth="9" defaultRowHeight="14.25"/>
  <cols>
    <col min="1" max="1" width="7.25" style="50" customWidth="1"/>
    <col min="2" max="2" width="33.375" style="1" customWidth="1"/>
    <col min="3" max="3" width="8.875" style="50" customWidth="1"/>
    <col min="4" max="4" width="9.625" style="50" customWidth="1"/>
    <col min="5" max="5" width="11" style="1" customWidth="1"/>
    <col min="6" max="6" width="10" style="51" customWidth="1"/>
    <col min="7" max="7" width="8.5" style="1" customWidth="1"/>
    <col min="8" max="10" width="9" style="1"/>
    <col min="11" max="11" width="46.125" style="1" customWidth="1"/>
    <col min="12" max="12" width="9" style="1"/>
  </cols>
  <sheetData>
    <row r="1" ht="68" customHeight="1" spans="1:9">
      <c r="A1" s="52" t="s">
        <v>0</v>
      </c>
      <c r="B1" s="52"/>
      <c r="C1" s="52"/>
      <c r="D1" s="52"/>
      <c r="E1" s="52"/>
      <c r="F1" s="52"/>
      <c r="G1" s="53"/>
      <c r="H1" s="53"/>
      <c r="I1" s="53"/>
    </row>
    <row r="2" ht="30.75" customHeight="1" spans="1:6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</row>
    <row r="3" s="47" customFormat="1" ht="36" customHeight="1" spans="1:12">
      <c r="A3" s="57">
        <v>1</v>
      </c>
      <c r="B3" s="58" t="s">
        <v>7</v>
      </c>
      <c r="C3" s="59" t="s">
        <v>8</v>
      </c>
      <c r="D3" s="59" t="s">
        <v>9</v>
      </c>
      <c r="E3" s="58" t="s">
        <v>10</v>
      </c>
      <c r="F3" s="60"/>
      <c r="G3" s="61"/>
      <c r="H3" s="61"/>
      <c r="I3" s="61"/>
      <c r="J3" s="61"/>
      <c r="K3" s="61"/>
      <c r="L3" s="61"/>
    </row>
    <row r="4" s="47" customFormat="1" ht="27" customHeight="1" spans="1:12">
      <c r="A4" s="57">
        <v>2</v>
      </c>
      <c r="B4" s="58" t="s">
        <v>11</v>
      </c>
      <c r="C4" s="59" t="s">
        <v>8</v>
      </c>
      <c r="D4" s="59" t="s">
        <v>12</v>
      </c>
      <c r="E4" s="58" t="s">
        <v>10</v>
      </c>
      <c r="F4" s="60"/>
      <c r="G4" s="61"/>
      <c r="H4" s="61"/>
      <c r="I4" s="61"/>
      <c r="J4" s="61"/>
      <c r="K4" s="61"/>
      <c r="L4" s="61"/>
    </row>
    <row r="5" s="47" customFormat="1" ht="27" customHeight="1" spans="1:12">
      <c r="A5" s="57">
        <v>3</v>
      </c>
      <c r="B5" s="58" t="s">
        <v>13</v>
      </c>
      <c r="C5" s="59" t="s">
        <v>8</v>
      </c>
      <c r="D5" s="59" t="s">
        <v>14</v>
      </c>
      <c r="E5" s="58" t="s">
        <v>10</v>
      </c>
      <c r="F5" s="60"/>
      <c r="G5" s="61"/>
      <c r="H5" s="61"/>
      <c r="I5" s="61"/>
      <c r="J5" s="61"/>
      <c r="K5" s="61"/>
      <c r="L5" s="61"/>
    </row>
    <row r="6" s="47" customFormat="1" ht="27" customHeight="1" spans="1:12">
      <c r="A6" s="57">
        <v>4</v>
      </c>
      <c r="B6" s="58" t="s">
        <v>15</v>
      </c>
      <c r="C6" s="59" t="s">
        <v>16</v>
      </c>
      <c r="D6" s="59" t="s">
        <v>17</v>
      </c>
      <c r="E6" s="58" t="s">
        <v>10</v>
      </c>
      <c r="F6" s="60"/>
      <c r="G6" s="61"/>
      <c r="H6" s="61"/>
      <c r="I6" s="61"/>
      <c r="J6" s="61"/>
      <c r="K6" s="61"/>
      <c r="L6" s="61"/>
    </row>
    <row r="7" s="47" customFormat="1" ht="32.1" customHeight="1" spans="1:12">
      <c r="A7" s="57">
        <v>5</v>
      </c>
      <c r="B7" s="58" t="s">
        <v>18</v>
      </c>
      <c r="C7" s="59" t="s">
        <v>8</v>
      </c>
      <c r="D7" s="59" t="s">
        <v>19</v>
      </c>
      <c r="E7" s="58" t="s">
        <v>10</v>
      </c>
      <c r="F7" s="60"/>
      <c r="G7" s="62"/>
      <c r="H7" s="61"/>
      <c r="I7" s="61"/>
      <c r="J7" s="61"/>
      <c r="K7" s="61"/>
      <c r="L7" s="61"/>
    </row>
    <row r="8" s="47" customFormat="1" ht="32.1" customHeight="1" spans="1:12">
      <c r="A8" s="57">
        <v>6</v>
      </c>
      <c r="B8" s="58" t="s">
        <v>20</v>
      </c>
      <c r="C8" s="59" t="s">
        <v>8</v>
      </c>
      <c r="D8" s="59" t="s">
        <v>21</v>
      </c>
      <c r="E8" s="58" t="s">
        <v>10</v>
      </c>
      <c r="F8" s="60"/>
      <c r="G8" s="62"/>
      <c r="H8" s="61"/>
      <c r="I8" s="61"/>
      <c r="J8" s="61"/>
      <c r="K8" s="61"/>
      <c r="L8" s="61"/>
    </row>
    <row r="9" s="48" customFormat="1" ht="32.1" customHeight="1" spans="1:12">
      <c r="A9" s="57">
        <v>7</v>
      </c>
      <c r="B9" s="58" t="s">
        <v>22</v>
      </c>
      <c r="C9" s="59" t="s">
        <v>8</v>
      </c>
      <c r="D9" s="59" t="s">
        <v>23</v>
      </c>
      <c r="E9" s="58" t="s">
        <v>10</v>
      </c>
      <c r="F9" s="60"/>
      <c r="G9" s="63"/>
      <c r="H9" s="64"/>
      <c r="I9" s="73"/>
      <c r="J9" s="73"/>
      <c r="K9" s="73"/>
      <c r="L9" s="73"/>
    </row>
    <row r="10" s="49" customFormat="1" ht="33" customHeight="1" spans="1:12">
      <c r="A10" s="57">
        <v>8</v>
      </c>
      <c r="B10" s="58" t="s">
        <v>24</v>
      </c>
      <c r="C10" s="59" t="s">
        <v>25</v>
      </c>
      <c r="D10" s="59" t="s">
        <v>26</v>
      </c>
      <c r="E10" s="58" t="s">
        <v>10</v>
      </c>
      <c r="F10" s="60"/>
      <c r="G10" s="65"/>
      <c r="H10" s="66"/>
      <c r="I10" s="66"/>
      <c r="J10" s="66"/>
      <c r="K10" s="66"/>
      <c r="L10" s="66"/>
    </row>
    <row r="11" s="49" customFormat="1" ht="33" customHeight="1" spans="1:12">
      <c r="A11" s="57">
        <v>9</v>
      </c>
      <c r="B11" s="58" t="s">
        <v>27</v>
      </c>
      <c r="C11" s="59" t="s">
        <v>8</v>
      </c>
      <c r="D11" s="59" t="s">
        <v>28</v>
      </c>
      <c r="E11" s="58" t="s">
        <v>10</v>
      </c>
      <c r="F11" s="60"/>
      <c r="G11" s="65"/>
      <c r="H11" s="66"/>
      <c r="I11" s="66"/>
      <c r="J11" s="66"/>
      <c r="K11" s="66"/>
      <c r="L11" s="66"/>
    </row>
    <row r="12" s="49" customFormat="1" ht="33" customHeight="1" spans="1:12">
      <c r="A12" s="57">
        <v>10</v>
      </c>
      <c r="B12" s="58" t="s">
        <v>29</v>
      </c>
      <c r="C12" s="59" t="s">
        <v>8</v>
      </c>
      <c r="D12" s="59" t="s">
        <v>30</v>
      </c>
      <c r="E12" s="58" t="s">
        <v>10</v>
      </c>
      <c r="F12" s="60"/>
      <c r="G12" s="65"/>
      <c r="H12" s="66"/>
      <c r="I12" s="66"/>
      <c r="J12" s="66"/>
      <c r="K12" s="66"/>
      <c r="L12" s="66"/>
    </row>
    <row r="13" ht="33.95" customHeight="1" spans="1:6">
      <c r="A13" s="67" t="s">
        <v>31</v>
      </c>
      <c r="B13" s="68"/>
      <c r="C13" s="68" t="s">
        <v>32</v>
      </c>
      <c r="D13" s="68"/>
      <c r="E13" s="68"/>
      <c r="F13" s="69"/>
    </row>
    <row r="14" ht="33.95" customHeight="1" spans="1:6">
      <c r="A14" s="70"/>
      <c r="B14" s="71"/>
      <c r="C14" s="71"/>
      <c r="D14" s="71"/>
      <c r="E14" s="71"/>
      <c r="F14" s="72"/>
    </row>
    <row r="29" ht="43.5" customHeight="1"/>
  </sheetData>
  <mergeCells count="3">
    <mergeCell ref="A1:F1"/>
    <mergeCell ref="A13:B14"/>
    <mergeCell ref="C13:F14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2" sqref="A2:H2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0" t="s">
        <v>33</v>
      </c>
      <c r="B1" s="10"/>
      <c r="C1" s="10"/>
      <c r="D1" s="10"/>
      <c r="E1" s="10"/>
      <c r="F1" s="10"/>
      <c r="G1" s="10"/>
      <c r="H1" s="10"/>
    </row>
    <row r="2" ht="31.9" customHeight="1" spans="1:8">
      <c r="A2" s="11" t="s">
        <v>34</v>
      </c>
      <c r="B2" s="11"/>
      <c r="C2" s="11"/>
      <c r="D2" s="11"/>
      <c r="E2" s="11"/>
      <c r="F2" s="11"/>
      <c r="G2" s="11"/>
      <c r="H2" s="11"/>
    </row>
    <row r="3" ht="23.25" customHeight="1" spans="1:8">
      <c r="A3" s="11" t="s">
        <v>35</v>
      </c>
      <c r="B3" s="11"/>
      <c r="C3" s="11"/>
      <c r="D3" s="11"/>
      <c r="E3" s="11"/>
      <c r="F3" s="11"/>
      <c r="G3" s="11"/>
      <c r="H3" s="11"/>
    </row>
    <row r="4" ht="25.5" customHeight="1" spans="1:8">
      <c r="A4" s="11" t="s">
        <v>36</v>
      </c>
      <c r="B4" s="11"/>
      <c r="C4" s="11"/>
      <c r="D4" s="11"/>
      <c r="E4" s="11"/>
      <c r="F4" s="11"/>
      <c r="G4" s="11"/>
      <c r="H4" s="11"/>
    </row>
    <row r="5" ht="30" customHeight="1" spans="1:8">
      <c r="A5" s="12" t="s">
        <v>37</v>
      </c>
      <c r="B5" s="12"/>
      <c r="C5" s="12"/>
      <c r="D5" s="12"/>
      <c r="E5" s="12"/>
      <c r="F5" s="12"/>
      <c r="G5" s="12"/>
      <c r="H5" s="12"/>
    </row>
    <row r="6" ht="20.25" customHeight="1" spans="1:8">
      <c r="A6" s="13" t="s">
        <v>1</v>
      </c>
      <c r="B6" s="14" t="s">
        <v>38</v>
      </c>
      <c r="C6" s="15"/>
      <c r="D6" s="16"/>
      <c r="E6" s="16" t="s">
        <v>39</v>
      </c>
      <c r="F6" s="16" t="s">
        <v>40</v>
      </c>
      <c r="G6" s="16" t="s">
        <v>41</v>
      </c>
      <c r="H6" s="16" t="s">
        <v>42</v>
      </c>
    </row>
    <row r="7" ht="20.25" customHeight="1" spans="1:8">
      <c r="A7" s="17" t="s">
        <v>43</v>
      </c>
      <c r="B7" s="18" t="s">
        <v>44</v>
      </c>
      <c r="C7" s="19"/>
      <c r="D7" s="20"/>
      <c r="E7" s="21">
        <f>E8+E9+E10+E11</f>
        <v>0</v>
      </c>
      <c r="F7" s="21">
        <v>0</v>
      </c>
      <c r="G7" s="21">
        <f>G8+G9+G10+G11</f>
        <v>0</v>
      </c>
      <c r="H7" s="22">
        <f>H8+H10+H11+H12</f>
        <v>43900</v>
      </c>
    </row>
    <row r="8" ht="20.25" customHeight="1" spans="1:8">
      <c r="A8" s="23">
        <v>1.1</v>
      </c>
      <c r="B8" s="24" t="s">
        <v>45</v>
      </c>
      <c r="C8" s="25"/>
      <c r="D8" s="26"/>
      <c r="E8" s="21">
        <v>0</v>
      </c>
      <c r="F8" s="21">
        <v>0</v>
      </c>
      <c r="G8" s="21">
        <v>0</v>
      </c>
      <c r="H8" s="22">
        <f>'4 、结算明细表'!G22</f>
        <v>43900</v>
      </c>
    </row>
    <row r="9" ht="20.25" customHeight="1" spans="1:8">
      <c r="A9" s="23">
        <v>1.2</v>
      </c>
      <c r="B9" s="24" t="s">
        <v>46</v>
      </c>
      <c r="C9" s="25"/>
      <c r="D9" s="26"/>
      <c r="E9" s="21">
        <v>0</v>
      </c>
      <c r="F9" s="21">
        <v>0</v>
      </c>
      <c r="G9" s="21">
        <v>0</v>
      </c>
      <c r="H9" s="21"/>
    </row>
    <row r="10" ht="20.25" customHeight="1" spans="1:8">
      <c r="A10" s="23">
        <v>1.3</v>
      </c>
      <c r="B10" s="24" t="s">
        <v>47</v>
      </c>
      <c r="C10" s="25"/>
      <c r="D10" s="26"/>
      <c r="E10" s="21">
        <v>0</v>
      </c>
      <c r="F10" s="21">
        <v>0</v>
      </c>
      <c r="G10" s="21">
        <v>0</v>
      </c>
      <c r="H10" s="21"/>
    </row>
    <row r="11" ht="20.25" customHeight="1" spans="1:8">
      <c r="A11" s="23">
        <v>1.4</v>
      </c>
      <c r="B11" s="24" t="s">
        <v>48</v>
      </c>
      <c r="C11" s="25"/>
      <c r="D11" s="26"/>
      <c r="E11" s="21">
        <v>0</v>
      </c>
      <c r="F11" s="21">
        <v>0</v>
      </c>
      <c r="G11" s="21">
        <v>0</v>
      </c>
      <c r="H11" s="22"/>
    </row>
    <row r="12" ht="20.25" customHeight="1" spans="1:8">
      <c r="A12" s="23">
        <v>1.5</v>
      </c>
      <c r="B12" s="24" t="s">
        <v>49</v>
      </c>
      <c r="C12" s="25"/>
      <c r="D12" s="26"/>
      <c r="E12" s="27"/>
      <c r="F12" s="28"/>
      <c r="G12" s="21"/>
      <c r="H12" s="22"/>
    </row>
    <row r="13" ht="20.25" customHeight="1" spans="1:8">
      <c r="A13" s="17" t="s">
        <v>50</v>
      </c>
      <c r="B13" s="18" t="s">
        <v>51</v>
      </c>
      <c r="C13" s="19"/>
      <c r="D13" s="20"/>
      <c r="E13" s="24">
        <v>0</v>
      </c>
      <c r="F13" s="26"/>
      <c r="G13" s="21">
        <v>0</v>
      </c>
      <c r="H13" s="21">
        <v>0</v>
      </c>
    </row>
    <row r="14" ht="20.25" customHeight="1" spans="1:8">
      <c r="A14" s="23">
        <v>2.1</v>
      </c>
      <c r="B14" s="24" t="s">
        <v>52</v>
      </c>
      <c r="C14" s="25"/>
      <c r="D14" s="26"/>
      <c r="E14" s="24">
        <v>0</v>
      </c>
      <c r="F14" s="26"/>
      <c r="G14" s="21">
        <v>0</v>
      </c>
      <c r="H14" s="21">
        <v>0</v>
      </c>
    </row>
    <row r="15" ht="20.25" customHeight="1" spans="1:8">
      <c r="A15" s="23">
        <v>2.2</v>
      </c>
      <c r="B15" s="24" t="s">
        <v>52</v>
      </c>
      <c r="C15" s="25"/>
      <c r="D15" s="26"/>
      <c r="E15" s="24">
        <v>0</v>
      </c>
      <c r="F15" s="26"/>
      <c r="G15" s="21">
        <v>0</v>
      </c>
      <c r="H15" s="21">
        <v>0</v>
      </c>
    </row>
    <row r="16" ht="20.25" customHeight="1" spans="1:8">
      <c r="A16" s="29" t="s">
        <v>53</v>
      </c>
      <c r="B16" s="30" t="s">
        <v>54</v>
      </c>
      <c r="C16" s="31"/>
      <c r="D16" s="21" t="s">
        <v>55</v>
      </c>
      <c r="E16" s="32">
        <f>H7</f>
        <v>43900</v>
      </c>
      <c r="F16" s="33"/>
      <c r="G16" s="33"/>
      <c r="H16" s="34"/>
    </row>
    <row r="17" ht="20.25" customHeight="1" spans="1:8">
      <c r="A17" s="17"/>
      <c r="B17" s="35"/>
      <c r="C17" s="36"/>
      <c r="D17" s="37" t="s">
        <v>56</v>
      </c>
      <c r="E17" s="38">
        <f>E16</f>
        <v>43900</v>
      </c>
      <c r="F17" s="39"/>
      <c r="G17" s="39"/>
      <c r="H17" s="40"/>
    </row>
    <row r="18" ht="20.25" customHeight="1" spans="1:8">
      <c r="A18" s="17" t="s">
        <v>57</v>
      </c>
      <c r="B18" s="18" t="s">
        <v>58</v>
      </c>
      <c r="C18" s="19"/>
      <c r="D18" s="20"/>
      <c r="E18" s="24">
        <v>0</v>
      </c>
      <c r="F18" s="25"/>
      <c r="G18" s="25"/>
      <c r="H18" s="26"/>
    </row>
    <row r="19" ht="20.25" customHeight="1" spans="1:8">
      <c r="A19" s="23">
        <v>4.1</v>
      </c>
      <c r="B19" s="24" t="s">
        <v>59</v>
      </c>
      <c r="C19" s="25"/>
      <c r="D19" s="26"/>
      <c r="E19" s="24">
        <v>0</v>
      </c>
      <c r="F19" s="25"/>
      <c r="G19" s="25"/>
      <c r="H19" s="26"/>
    </row>
    <row r="20" ht="20.25" customHeight="1" spans="1:8">
      <c r="A20" s="23">
        <v>4.2</v>
      </c>
      <c r="B20" s="24" t="s">
        <v>60</v>
      </c>
      <c r="C20" s="25"/>
      <c r="D20" s="26"/>
      <c r="E20" s="24">
        <v>0</v>
      </c>
      <c r="F20" s="25"/>
      <c r="G20" s="25"/>
      <c r="H20" s="26"/>
    </row>
    <row r="21" ht="20.25" customHeight="1" spans="1:8">
      <c r="A21" s="17" t="s">
        <v>61</v>
      </c>
      <c r="B21" s="18" t="s">
        <v>62</v>
      </c>
      <c r="C21" s="19"/>
      <c r="D21" s="20"/>
      <c r="E21" s="24">
        <v>0</v>
      </c>
      <c r="F21" s="25"/>
      <c r="G21" s="25"/>
      <c r="H21" s="26"/>
    </row>
    <row r="22" ht="20.25" customHeight="1" spans="1:8">
      <c r="A22" s="23">
        <v>5.1</v>
      </c>
      <c r="B22" s="24" t="s">
        <v>63</v>
      </c>
      <c r="C22" s="25"/>
      <c r="D22" s="26"/>
      <c r="E22" s="24" t="s">
        <v>64</v>
      </c>
      <c r="F22" s="25"/>
      <c r="G22" s="25"/>
      <c r="H22" s="26"/>
    </row>
    <row r="23" ht="20.25" customHeight="1" spans="1:8">
      <c r="A23" s="23">
        <v>5.2</v>
      </c>
      <c r="B23" s="24" t="s">
        <v>65</v>
      </c>
      <c r="C23" s="25"/>
      <c r="D23" s="26"/>
      <c r="E23" s="24" t="s">
        <v>64</v>
      </c>
      <c r="F23" s="25"/>
      <c r="G23" s="25"/>
      <c r="H23" s="26"/>
    </row>
    <row r="24" ht="20.25" customHeight="1" spans="1:8">
      <c r="A24" s="29" t="s">
        <v>66</v>
      </c>
      <c r="B24" s="41" t="s">
        <v>67</v>
      </c>
      <c r="C24" s="24" t="s">
        <v>55</v>
      </c>
      <c r="D24" s="26"/>
      <c r="E24" s="32">
        <f>E16</f>
        <v>43900</v>
      </c>
      <c r="F24" s="25"/>
      <c r="G24" s="25"/>
      <c r="H24" s="26"/>
    </row>
    <row r="25" ht="20.25" customHeight="1" spans="1:8">
      <c r="A25" s="17"/>
      <c r="B25" s="42"/>
      <c r="C25" s="24" t="s">
        <v>56</v>
      </c>
      <c r="D25" s="26"/>
      <c r="E25" s="38">
        <f>E17</f>
        <v>43900</v>
      </c>
      <c r="F25" s="39"/>
      <c r="G25" s="39"/>
      <c r="H25" s="40"/>
    </row>
    <row r="26" ht="20.25" customHeight="1" spans="1:8">
      <c r="A26" s="29" t="s">
        <v>68</v>
      </c>
      <c r="B26" s="41" t="s">
        <v>69</v>
      </c>
      <c r="C26" s="24" t="s">
        <v>55</v>
      </c>
      <c r="D26" s="26"/>
      <c r="E26" s="32">
        <f>E24</f>
        <v>43900</v>
      </c>
      <c r="F26" s="25"/>
      <c r="G26" s="25"/>
      <c r="H26" s="26"/>
    </row>
    <row r="27" ht="20.25" customHeight="1" spans="1:8">
      <c r="A27" s="17"/>
      <c r="B27" s="42"/>
      <c r="C27" s="24" t="s">
        <v>56</v>
      </c>
      <c r="D27" s="26"/>
      <c r="E27" s="38">
        <f>E17</f>
        <v>43900</v>
      </c>
      <c r="F27" s="39"/>
      <c r="G27" s="39"/>
      <c r="H27" s="40"/>
    </row>
    <row r="28" spans="1:8">
      <c r="A28" s="43"/>
      <c r="B28" s="43"/>
      <c r="C28" s="43"/>
      <c r="D28" s="43"/>
      <c r="E28" s="43"/>
      <c r="F28" s="43"/>
      <c r="G28" s="43"/>
      <c r="H28" s="43"/>
    </row>
    <row r="29" spans="1:8">
      <c r="A29" s="44" t="s">
        <v>70</v>
      </c>
      <c r="B29" s="44"/>
      <c r="C29" s="44"/>
      <c r="D29" s="44"/>
      <c r="E29" s="44"/>
      <c r="F29" s="44"/>
      <c r="G29" s="44"/>
      <c r="H29" s="44"/>
    </row>
    <row r="30" spans="1:1">
      <c r="A30" s="45"/>
    </row>
    <row r="31" spans="1:1">
      <c r="A31" s="45"/>
    </row>
    <row r="32" spans="1:8">
      <c r="A32" s="44" t="s">
        <v>71</v>
      </c>
      <c r="B32" s="44"/>
      <c r="C32" s="44"/>
      <c r="D32" s="44"/>
      <c r="E32" s="44"/>
      <c r="F32" s="44"/>
      <c r="G32" s="44"/>
      <c r="H32" s="44"/>
    </row>
    <row r="33" spans="1:1">
      <c r="A33" s="45"/>
    </row>
    <row r="34" ht="27" customHeight="1" spans="1:8">
      <c r="A34" s="46"/>
      <c r="B34" s="46"/>
      <c r="C34" s="46"/>
      <c r="D34" s="46"/>
      <c r="E34" s="46"/>
      <c r="F34" s="46"/>
      <c r="G34" s="46"/>
      <c r="H34" s="4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K20" sqref="K20"/>
    </sheetView>
  </sheetViews>
  <sheetFormatPr defaultColWidth="9" defaultRowHeight="14.25"/>
  <cols>
    <col min="1" max="1" width="4.125" style="1" customWidth="1"/>
    <col min="2" max="2" width="9.125" style="1" customWidth="1"/>
    <col min="3" max="3" width="24.25" style="1" customWidth="1"/>
    <col min="4" max="4" width="5.875" style="1" customWidth="1"/>
    <col min="5" max="5" width="8.875" style="1" customWidth="1"/>
    <col min="6" max="6" width="9.5" style="1" customWidth="1"/>
    <col min="7" max="7" width="10.875" style="1" customWidth="1"/>
    <col min="8" max="8" width="16" style="1" customWidth="1"/>
    <col min="9" max="16" width="9" style="1"/>
    <col min="17" max="17" width="16.125" style="1" customWidth="1"/>
    <col min="18" max="16384" width="9" style="1"/>
  </cols>
  <sheetData>
    <row r="1" ht="51" customHeight="1" spans="1:8">
      <c r="A1" s="2" t="s">
        <v>72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38</v>
      </c>
      <c r="C2" s="3" t="s">
        <v>73</v>
      </c>
      <c r="D2" s="3" t="s">
        <v>74</v>
      </c>
      <c r="E2" s="3" t="s">
        <v>75</v>
      </c>
      <c r="F2" s="3" t="s">
        <v>76</v>
      </c>
      <c r="G2" s="3" t="s">
        <v>77</v>
      </c>
      <c r="H2" s="4" t="s">
        <v>6</v>
      </c>
    </row>
    <row r="3" ht="27" customHeight="1" spans="1:8">
      <c r="A3" s="3">
        <v>1</v>
      </c>
      <c r="B3" s="3" t="s">
        <v>78</v>
      </c>
      <c r="C3" s="3" t="s">
        <v>79</v>
      </c>
      <c r="D3" s="3" t="s">
        <v>80</v>
      </c>
      <c r="E3" s="3">
        <f>67-E4</f>
        <v>32</v>
      </c>
      <c r="F3" s="3">
        <v>100</v>
      </c>
      <c r="G3" s="3">
        <f>F3*E3</f>
        <v>3200</v>
      </c>
      <c r="H3" s="5"/>
    </row>
    <row r="4" ht="27" customHeight="1" spans="1:8">
      <c r="A4" s="3"/>
      <c r="B4" s="3"/>
      <c r="C4" s="3" t="s">
        <v>79</v>
      </c>
      <c r="D4" s="3" t="s">
        <v>80</v>
      </c>
      <c r="E4" s="3">
        <v>35</v>
      </c>
      <c r="F4" s="3">
        <v>180</v>
      </c>
      <c r="G4" s="3">
        <f>F4*E4</f>
        <v>6300</v>
      </c>
      <c r="H4" s="5" t="s">
        <v>81</v>
      </c>
    </row>
    <row r="5" ht="27" customHeight="1" spans="1:8">
      <c r="A5" s="3"/>
      <c r="B5" s="3"/>
      <c r="C5" s="3" t="s">
        <v>82</v>
      </c>
      <c r="D5" s="3" t="s">
        <v>83</v>
      </c>
      <c r="E5" s="3">
        <v>10</v>
      </c>
      <c r="F5" s="3">
        <v>60</v>
      </c>
      <c r="G5" s="3">
        <f>F5*E5</f>
        <v>600</v>
      </c>
      <c r="H5" s="5" t="s">
        <v>84</v>
      </c>
    </row>
    <row r="6" ht="32" customHeight="1" spans="1:8">
      <c r="A6" s="3"/>
      <c r="B6" s="3"/>
      <c r="C6" s="3" t="s">
        <v>85</v>
      </c>
      <c r="D6" s="3" t="s">
        <v>86</v>
      </c>
      <c r="E6" s="3">
        <f>93.3+0.9+10+14.5</f>
        <v>118.7</v>
      </c>
      <c r="F6" s="3">
        <v>25</v>
      </c>
      <c r="G6" s="3">
        <f t="shared" ref="G6:G19" si="0">F6*E6</f>
        <v>2967.5</v>
      </c>
      <c r="H6" s="5"/>
    </row>
    <row r="7" ht="36" customHeight="1" spans="1:8">
      <c r="A7" s="3"/>
      <c r="B7" s="3"/>
      <c r="C7" s="3" t="s">
        <v>87</v>
      </c>
      <c r="D7" s="3" t="s">
        <v>86</v>
      </c>
      <c r="E7" s="3">
        <f>117.3</f>
        <v>117.3</v>
      </c>
      <c r="F7" s="3">
        <v>30</v>
      </c>
      <c r="G7" s="3">
        <f t="shared" si="0"/>
        <v>3519</v>
      </c>
      <c r="H7" s="5"/>
    </row>
    <row r="8" ht="46" customHeight="1" spans="1:8">
      <c r="A8" s="3"/>
      <c r="B8" s="3"/>
      <c r="C8" s="3" t="s">
        <v>88</v>
      </c>
      <c r="D8" s="3" t="s">
        <v>86</v>
      </c>
      <c r="E8" s="3">
        <v>241</v>
      </c>
      <c r="F8" s="3">
        <v>25</v>
      </c>
      <c r="G8" s="3">
        <f t="shared" si="0"/>
        <v>6025</v>
      </c>
      <c r="H8" s="5"/>
    </row>
    <row r="9" ht="41" customHeight="1" spans="1:8">
      <c r="A9" s="3"/>
      <c r="B9" s="3"/>
      <c r="C9" s="3" t="s">
        <v>89</v>
      </c>
      <c r="D9" s="3" t="s">
        <v>86</v>
      </c>
      <c r="E9" s="3">
        <v>241</v>
      </c>
      <c r="F9" s="3">
        <v>30</v>
      </c>
      <c r="G9" s="3">
        <f t="shared" si="0"/>
        <v>7230</v>
      </c>
      <c r="H9" s="5"/>
    </row>
    <row r="10" ht="27" customHeight="1" spans="1:8">
      <c r="A10" s="3"/>
      <c r="B10" s="3"/>
      <c r="C10" s="3" t="s">
        <v>90</v>
      </c>
      <c r="D10" s="3" t="s">
        <v>91</v>
      </c>
      <c r="E10" s="3">
        <f>3+7</f>
        <v>10</v>
      </c>
      <c r="F10" s="3">
        <f>1500/8</f>
        <v>187.5</v>
      </c>
      <c r="G10" s="3">
        <f t="shared" si="0"/>
        <v>1875</v>
      </c>
      <c r="H10" s="5" t="s">
        <v>92</v>
      </c>
    </row>
    <row r="11" ht="27" customHeight="1" spans="1:8">
      <c r="A11" s="3"/>
      <c r="B11" s="3"/>
      <c r="C11" s="3" t="s">
        <v>93</v>
      </c>
      <c r="D11" s="3" t="s">
        <v>91</v>
      </c>
      <c r="E11" s="3">
        <v>3.5</v>
      </c>
      <c r="F11" s="3">
        <f>1200/8</f>
        <v>150</v>
      </c>
      <c r="G11" s="3">
        <f t="shared" si="0"/>
        <v>525</v>
      </c>
      <c r="H11" s="6" t="s">
        <v>94</v>
      </c>
    </row>
    <row r="12" ht="33" customHeight="1" spans="1:18">
      <c r="A12" s="3"/>
      <c r="B12" s="3"/>
      <c r="C12" s="7" t="s">
        <v>95</v>
      </c>
      <c r="D12" s="3"/>
      <c r="E12" s="3"/>
      <c r="F12" s="3"/>
      <c r="G12" s="3"/>
      <c r="H12" s="5"/>
      <c r="J12" s="9"/>
      <c r="K12" s="9"/>
      <c r="L12" s="9"/>
      <c r="M12" s="9"/>
      <c r="N12" s="9"/>
      <c r="O12" s="9"/>
      <c r="P12" s="9"/>
      <c r="Q12" s="9"/>
      <c r="R12" s="9"/>
    </row>
    <row r="13" ht="27" customHeight="1" spans="1:18">
      <c r="A13" s="3"/>
      <c r="B13" s="3"/>
      <c r="C13" s="7" t="s">
        <v>96</v>
      </c>
      <c r="D13" s="3" t="s">
        <v>97</v>
      </c>
      <c r="E13" s="3">
        <v>9</v>
      </c>
      <c r="F13" s="3">
        <v>650</v>
      </c>
      <c r="G13" s="3">
        <f t="shared" si="0"/>
        <v>5850</v>
      </c>
      <c r="H13" s="5" t="s">
        <v>98</v>
      </c>
      <c r="J13" s="9"/>
      <c r="K13" s="9"/>
      <c r="L13" s="9"/>
      <c r="M13" s="9"/>
      <c r="N13" s="9"/>
      <c r="O13" s="9"/>
      <c r="P13" s="9"/>
      <c r="Q13" s="9"/>
      <c r="R13" s="9"/>
    </row>
    <row r="14" ht="27" customHeight="1" spans="1:18">
      <c r="A14" s="3"/>
      <c r="B14" s="3"/>
      <c r="C14" s="7" t="s">
        <v>99</v>
      </c>
      <c r="D14" s="3" t="s">
        <v>97</v>
      </c>
      <c r="E14" s="3">
        <v>3</v>
      </c>
      <c r="F14" s="3">
        <v>400</v>
      </c>
      <c r="G14" s="3">
        <f t="shared" si="0"/>
        <v>1200</v>
      </c>
      <c r="H14" s="5" t="s">
        <v>98</v>
      </c>
      <c r="J14" s="9"/>
      <c r="K14" s="9"/>
      <c r="L14" s="9"/>
      <c r="M14" s="9"/>
      <c r="N14" s="9"/>
      <c r="O14" s="9"/>
      <c r="P14" s="9"/>
      <c r="Q14" s="9"/>
      <c r="R14" s="9"/>
    </row>
    <row r="15" ht="27" customHeight="1" spans="1:18">
      <c r="A15" s="3"/>
      <c r="B15" s="3"/>
      <c r="C15" s="7" t="s">
        <v>100</v>
      </c>
      <c r="D15" s="3" t="s">
        <v>97</v>
      </c>
      <c r="E15" s="3">
        <v>5</v>
      </c>
      <c r="F15" s="3">
        <v>150</v>
      </c>
      <c r="G15" s="3">
        <f t="shared" si="0"/>
        <v>750</v>
      </c>
      <c r="H15" s="5" t="s">
        <v>98</v>
      </c>
      <c r="J15" s="9"/>
      <c r="K15" s="9"/>
      <c r="L15" s="9"/>
      <c r="M15" s="9"/>
      <c r="N15" s="9"/>
      <c r="O15" s="9"/>
      <c r="P15" s="9"/>
      <c r="Q15" s="9"/>
      <c r="R15" s="9"/>
    </row>
    <row r="16" ht="27" customHeight="1" spans="1:18">
      <c r="A16" s="3"/>
      <c r="B16" s="3"/>
      <c r="C16" s="7" t="s">
        <v>101</v>
      </c>
      <c r="D16" s="3" t="s">
        <v>97</v>
      </c>
      <c r="E16" s="3">
        <v>1</v>
      </c>
      <c r="F16" s="3">
        <v>200</v>
      </c>
      <c r="G16" s="3">
        <f t="shared" si="0"/>
        <v>200</v>
      </c>
      <c r="H16" s="5" t="s">
        <v>98</v>
      </c>
      <c r="J16" s="9"/>
      <c r="K16" s="9"/>
      <c r="L16" s="9"/>
      <c r="M16" s="9"/>
      <c r="N16" s="9"/>
      <c r="O16" s="9"/>
      <c r="P16" s="9"/>
      <c r="Q16" s="9"/>
      <c r="R16" s="9"/>
    </row>
    <row r="17" ht="27" customHeight="1" spans="1:18">
      <c r="A17" s="3"/>
      <c r="B17" s="3"/>
      <c r="C17" s="7" t="s">
        <v>102</v>
      </c>
      <c r="D17" s="3" t="s">
        <v>97</v>
      </c>
      <c r="E17" s="3">
        <v>2</v>
      </c>
      <c r="F17" s="3">
        <v>150</v>
      </c>
      <c r="G17" s="3">
        <f t="shared" si="0"/>
        <v>300</v>
      </c>
      <c r="H17" s="5" t="s">
        <v>98</v>
      </c>
      <c r="J17" s="9"/>
      <c r="K17" s="9"/>
      <c r="L17" s="9"/>
      <c r="M17" s="9"/>
      <c r="N17" s="9"/>
      <c r="O17" s="9"/>
      <c r="P17" s="9"/>
      <c r="Q17" s="9"/>
      <c r="R17" s="9"/>
    </row>
    <row r="18" ht="27" customHeight="1" spans="1:18">
      <c r="A18" s="3"/>
      <c r="B18" s="3"/>
      <c r="C18" s="7" t="s">
        <v>103</v>
      </c>
      <c r="D18" s="3" t="s">
        <v>80</v>
      </c>
      <c r="E18" s="3">
        <f>5+3</f>
        <v>8</v>
      </c>
      <c r="F18" s="3">
        <v>100</v>
      </c>
      <c r="G18" s="3">
        <f t="shared" si="0"/>
        <v>800</v>
      </c>
      <c r="H18" s="5" t="s">
        <v>104</v>
      </c>
      <c r="J18" s="9"/>
      <c r="K18" s="9"/>
      <c r="L18" s="9"/>
      <c r="M18" s="9"/>
      <c r="N18" s="9"/>
      <c r="O18" s="9"/>
      <c r="P18" s="9"/>
      <c r="Q18" s="9"/>
      <c r="R18" s="9"/>
    </row>
    <row r="19" ht="27" customHeight="1" spans="1:18">
      <c r="A19" s="3"/>
      <c r="B19" s="3"/>
      <c r="C19" s="7" t="s">
        <v>105</v>
      </c>
      <c r="D19" s="3" t="s">
        <v>106</v>
      </c>
      <c r="E19" s="3">
        <f>30+1+2</f>
        <v>33</v>
      </c>
      <c r="F19" s="3">
        <v>80</v>
      </c>
      <c r="G19" s="3">
        <f t="shared" si="0"/>
        <v>2640</v>
      </c>
      <c r="H19" s="5" t="s">
        <v>107</v>
      </c>
      <c r="J19" s="9"/>
      <c r="K19" s="9"/>
      <c r="L19" s="9"/>
      <c r="M19" s="9"/>
      <c r="N19" s="9"/>
      <c r="O19" s="9"/>
      <c r="P19" s="9"/>
      <c r="Q19" s="9"/>
      <c r="R19" s="9"/>
    </row>
    <row r="20" spans="1:18">
      <c r="A20" s="3"/>
      <c r="B20" s="3"/>
      <c r="C20" s="3"/>
      <c r="D20" s="3"/>
      <c r="E20" s="3"/>
      <c r="F20" s="3"/>
      <c r="G20" s="3"/>
      <c r="H20" s="5"/>
      <c r="J20" s="9"/>
      <c r="K20" s="9"/>
      <c r="L20" s="9"/>
      <c r="M20" s="9"/>
      <c r="N20" s="9"/>
      <c r="O20" s="9"/>
      <c r="P20" s="9"/>
      <c r="Q20" s="9"/>
      <c r="R20" s="9"/>
    </row>
    <row r="21" spans="1:8">
      <c r="A21" s="3">
        <v>2</v>
      </c>
      <c r="B21" s="3" t="s">
        <v>108</v>
      </c>
      <c r="C21" s="3"/>
      <c r="D21" s="3"/>
      <c r="E21" s="3"/>
      <c r="F21" s="3"/>
      <c r="G21" s="3">
        <f>SUM(G3:G20)</f>
        <v>43981.5</v>
      </c>
      <c r="H21" s="3"/>
    </row>
    <row r="22" spans="1:8">
      <c r="A22" s="3">
        <v>3</v>
      </c>
      <c r="B22" s="3" t="s">
        <v>109</v>
      </c>
      <c r="C22" s="3"/>
      <c r="D22" s="3"/>
      <c r="E22" s="3"/>
      <c r="F22" s="3"/>
      <c r="G22" s="3">
        <v>43900</v>
      </c>
      <c r="H22" s="3"/>
    </row>
    <row r="23" spans="1:8">
      <c r="A23" s="8"/>
      <c r="B23" s="8"/>
      <c r="C23" s="8"/>
      <c r="D23" s="8"/>
      <c r="E23" s="8"/>
      <c r="F23" s="8"/>
      <c r="G23" s="8"/>
      <c r="H23" s="8"/>
    </row>
    <row r="24" spans="2:5">
      <c r="B24" s="1" t="s">
        <v>110</v>
      </c>
      <c r="E24" s="1" t="s">
        <v>111</v>
      </c>
    </row>
    <row r="25" spans="2:5">
      <c r="B25" s="1" t="s">
        <v>112</v>
      </c>
      <c r="E25" s="1" t="s">
        <v>112</v>
      </c>
    </row>
  </sheetData>
  <mergeCells count="3">
    <mergeCell ref="A1:H1"/>
    <mergeCell ref="A3:A20"/>
    <mergeCell ref="B3:B20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2023-06-15T03:09:24Z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4EA3C307227743AA807097C2548033F0</vt:lpwstr>
  </property>
</Properties>
</file>