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17" firstSheet="1"/>
  </bookViews>
  <sheets>
    <sheet name="变更计算" sheetId="14" r:id="rId1"/>
  </sheets>
  <calcPr calcId="144525"/>
</workbook>
</file>

<file path=xl/sharedStrings.xml><?xml version="1.0" encoding="utf-8"?>
<sst xmlns="http://schemas.openxmlformats.org/spreadsheetml/2006/main" count="33" uniqueCount="23">
  <si>
    <t>东大门变更</t>
  </si>
  <si>
    <t>序号</t>
  </si>
  <si>
    <t>项目名称</t>
  </si>
  <si>
    <t>单位</t>
  </si>
  <si>
    <t>工程量</t>
  </si>
  <si>
    <t>综合单位</t>
  </si>
  <si>
    <t>合计</t>
  </si>
  <si>
    <t>备注</t>
  </si>
  <si>
    <t>东大门左侧围墙加高</t>
  </si>
  <si>
    <t>m3</t>
  </si>
  <si>
    <t>围墙墙面装饰</t>
  </si>
  <si>
    <t>m2</t>
  </si>
  <si>
    <t>亚克力更换云石片</t>
  </si>
  <si>
    <t>踢脚线100增加</t>
  </si>
  <si>
    <t>凹凸造型调整</t>
  </si>
  <si>
    <t>天沟壁厚调整</t>
  </si>
  <si>
    <t>m</t>
  </si>
  <si>
    <t>沥青厚度调整</t>
  </si>
  <si>
    <t>增加150宽铺装</t>
  </si>
  <si>
    <r>
      <rPr>
        <sz val="10"/>
        <rFont val="Arial"/>
        <charset val="1"/>
      </rPr>
      <t>pc</t>
    </r>
    <r>
      <rPr>
        <sz val="10"/>
        <rFont val="宋体"/>
        <charset val="1"/>
      </rPr>
      <t>铺装增加</t>
    </r>
  </si>
  <si>
    <t>素土夯实</t>
  </si>
  <si>
    <t>碎石垫层</t>
  </si>
  <si>
    <t>砼垫层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</si>
</sst>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0"/>
      <name val="Arial"/>
      <charset val="1"/>
    </font>
    <font>
      <sz val="10"/>
      <name val="宋体"/>
      <charset val="1"/>
    </font>
    <font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新細明體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0"/>
    <xf numFmtId="0" fontId="24" fillId="0" borderId="0">
      <alignment vertical="center"/>
    </xf>
    <xf numFmtId="0" fontId="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Fill="1" applyBorder="1" applyAlignment="1" applyProtection="1">
      <alignment horizontal="center" vertical="center" wrapText="1"/>
    </xf>
    <xf numFmtId="176" fontId="0" fillId="0" borderId="1" xfId="0" applyNumberFormat="1" applyBorder="1"/>
    <xf numFmtId="0" fontId="0" fillId="0" borderId="1" xfId="0" applyBorder="1"/>
    <xf numFmtId="0" fontId="2" fillId="0" borderId="1" xfId="0" applyFont="1" applyFill="1" applyBorder="1" applyAlignment="1" applyProtection="1">
      <alignment horizontal="left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凯德·风尚三期景观工程植物造价估算" xfId="49"/>
    <cellStyle name="常规 53" xfId="50"/>
    <cellStyle name="常规 3 2" xfId="51"/>
    <cellStyle name="3232" xfId="52"/>
    <cellStyle name="常规 2" xfId="53"/>
    <cellStyle name="常规_一、绿化清单1-广东、福建_2" xfId="54"/>
    <cellStyle name="常规 3" xfId="55"/>
    <cellStyle name="常规 5" xfId="56"/>
    <cellStyle name="常规 7" xfId="57"/>
    <cellStyle name="常规_蓝湖郡调拨单统计" xfId="58"/>
  </cellStyles>
  <tableStyles count="0" defaultTableStyle="TableStyleMedium9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8497B"/>
      </a:dk2>
      <a:lt2>
        <a:srgbClr val="EFEFE7"/>
      </a:lt2>
      <a:accent1>
        <a:srgbClr val="4A82BD"/>
      </a:accent1>
      <a:accent2>
        <a:srgbClr val="C6514A"/>
      </a:accent2>
      <a:accent3>
        <a:srgbClr val="9CBA5A"/>
      </a:accent3>
      <a:accent4>
        <a:srgbClr val="8465A5"/>
      </a:accent4>
      <a:accent5>
        <a:srgbClr val="4AAEC6"/>
      </a:accent5>
      <a:accent6>
        <a:srgbClr val="F79642"/>
      </a:accent6>
      <a:hlink>
        <a:srgbClr val="180CBD"/>
      </a:hlink>
      <a:folHlink>
        <a:srgbClr val="63009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F15" sqref="F15"/>
    </sheetView>
  </sheetViews>
  <sheetFormatPr defaultColWidth="9.14285714285714" defaultRowHeight="12.75" outlineLevelCol="6"/>
  <cols>
    <col min="1" max="1" width="9.14285714285714" style="2"/>
    <col min="2" max="2" width="19.2857142857143" customWidth="1"/>
    <col min="4" max="4" width="12.4285714285714" customWidth="1"/>
    <col min="5" max="5" width="12.7142857142857" customWidth="1"/>
    <col min="6" max="6" width="12.8571428571429" customWidth="1"/>
    <col min="7" max="7" width="12.7142857142857" customWidth="1"/>
  </cols>
  <sheetData>
    <row r="1" ht="36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0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30" customHeight="1" spans="1:7">
      <c r="A3" s="5">
        <v>1</v>
      </c>
      <c r="B3" s="6" t="s">
        <v>8</v>
      </c>
      <c r="C3" s="7" t="s">
        <v>9</v>
      </c>
      <c r="D3" s="8">
        <f>(13.199+2.89)*0.7*0.24</f>
        <v>2.702952</v>
      </c>
      <c r="E3" s="8">
        <v>758.64</v>
      </c>
      <c r="F3" s="8">
        <f t="shared" ref="F3:F14" si="0">E3*D3</f>
        <v>2050.56750528</v>
      </c>
      <c r="G3" s="9"/>
    </row>
    <row r="4" ht="30" customHeight="1" spans="1:7">
      <c r="A4" s="5">
        <v>2</v>
      </c>
      <c r="B4" s="10" t="s">
        <v>10</v>
      </c>
      <c r="C4" s="7" t="s">
        <v>11</v>
      </c>
      <c r="D4" s="8">
        <f>(13.199+2.89)*2*0.7</f>
        <v>22.5246</v>
      </c>
      <c r="E4" s="8">
        <v>143.88</v>
      </c>
      <c r="F4" s="8">
        <f t="shared" si="0"/>
        <v>3240.839448</v>
      </c>
      <c r="G4" s="9"/>
    </row>
    <row r="5" ht="30" customHeight="1" spans="1:7">
      <c r="A5" s="5">
        <v>3</v>
      </c>
      <c r="B5" s="6" t="s">
        <v>12</v>
      </c>
      <c r="C5" s="7" t="s">
        <v>11</v>
      </c>
      <c r="D5" s="11">
        <v>5.21</v>
      </c>
      <c r="E5" s="9">
        <v>100</v>
      </c>
      <c r="F5" s="8">
        <f t="shared" si="0"/>
        <v>521</v>
      </c>
      <c r="G5" s="9"/>
    </row>
    <row r="6" ht="30" customHeight="1" spans="1:7">
      <c r="A6" s="5">
        <v>4</v>
      </c>
      <c r="B6" s="6" t="s">
        <v>13</v>
      </c>
      <c r="C6" s="4" t="s">
        <v>11</v>
      </c>
      <c r="D6" s="9">
        <f>12.84*2*0.1</f>
        <v>2.568</v>
      </c>
      <c r="E6" s="9">
        <v>405.48</v>
      </c>
      <c r="F6" s="8">
        <f t="shared" si="0"/>
        <v>1041.27264</v>
      </c>
      <c r="G6" s="9"/>
    </row>
    <row r="7" ht="30" customHeight="1" spans="1:7">
      <c r="A7" s="5">
        <v>5</v>
      </c>
      <c r="B7" s="6" t="s">
        <v>14</v>
      </c>
      <c r="C7" s="7" t="s">
        <v>11</v>
      </c>
      <c r="D7" s="11">
        <f>51.03+6.16</f>
        <v>57.19</v>
      </c>
      <c r="E7" s="9">
        <v>100</v>
      </c>
      <c r="F7" s="8">
        <f t="shared" si="0"/>
        <v>5719</v>
      </c>
      <c r="G7" s="9"/>
    </row>
    <row r="8" ht="30" customHeight="1" spans="1:7">
      <c r="A8" s="5">
        <v>6</v>
      </c>
      <c r="B8" s="6" t="s">
        <v>15</v>
      </c>
      <c r="C8" s="7" t="s">
        <v>16</v>
      </c>
      <c r="D8" s="11">
        <v>55.4</v>
      </c>
      <c r="E8" s="9">
        <f>80</f>
        <v>80</v>
      </c>
      <c r="F8" s="9">
        <f t="shared" si="0"/>
        <v>4432</v>
      </c>
      <c r="G8" s="9"/>
    </row>
    <row r="9" ht="28" customHeight="1" spans="1:7">
      <c r="A9" s="5">
        <v>7</v>
      </c>
      <c r="B9" s="12" t="s">
        <v>17</v>
      </c>
      <c r="C9" s="7" t="s">
        <v>11</v>
      </c>
      <c r="D9" s="11">
        <f>118.29+0.21+1.17</f>
        <v>119.67</v>
      </c>
      <c r="E9" s="9">
        <f>156.96/50*30</f>
        <v>94.176</v>
      </c>
      <c r="F9" s="9">
        <f t="shared" si="0"/>
        <v>11270.04192</v>
      </c>
      <c r="G9" s="9"/>
    </row>
    <row r="10" ht="28" customHeight="1" spans="1:7">
      <c r="A10" s="5">
        <v>8</v>
      </c>
      <c r="B10" s="12" t="s">
        <v>18</v>
      </c>
      <c r="C10" s="7" t="s">
        <v>11</v>
      </c>
      <c r="D10" s="11">
        <f>0.15*(29.78-13.94)*2</f>
        <v>4.752</v>
      </c>
      <c r="E10" s="9">
        <v>350</v>
      </c>
      <c r="F10" s="9">
        <f t="shared" si="0"/>
        <v>1663.2</v>
      </c>
      <c r="G10" s="9"/>
    </row>
    <row r="11" ht="28" customHeight="1" spans="1:7">
      <c r="A11" s="5">
        <v>9</v>
      </c>
      <c r="B11" s="13" t="s">
        <v>19</v>
      </c>
      <c r="C11" s="9" t="s">
        <v>11</v>
      </c>
      <c r="D11" s="9">
        <v>1.5</v>
      </c>
      <c r="E11" s="9">
        <v>183.12</v>
      </c>
      <c r="F11" s="9">
        <f t="shared" si="0"/>
        <v>274.68</v>
      </c>
      <c r="G11" s="9"/>
    </row>
    <row r="12" ht="28" customHeight="1" spans="1:7">
      <c r="A12" s="5">
        <v>10</v>
      </c>
      <c r="B12" s="10" t="s">
        <v>20</v>
      </c>
      <c r="C12" s="7" t="s">
        <v>11</v>
      </c>
      <c r="D12" s="11">
        <f>D11</f>
        <v>1.5</v>
      </c>
      <c r="E12" s="9">
        <v>5.232</v>
      </c>
      <c r="F12" s="9">
        <f t="shared" si="0"/>
        <v>7.848</v>
      </c>
      <c r="G12" s="9"/>
    </row>
    <row r="13" ht="16.5" spans="1:7">
      <c r="A13" s="5">
        <v>11</v>
      </c>
      <c r="B13" s="10" t="s">
        <v>21</v>
      </c>
      <c r="C13" s="7" t="s">
        <v>9</v>
      </c>
      <c r="D13" s="11">
        <f>D12*0.2</f>
        <v>0.3</v>
      </c>
      <c r="E13" s="9">
        <v>117.72</v>
      </c>
      <c r="F13" s="9">
        <f t="shared" si="0"/>
        <v>35.316</v>
      </c>
      <c r="G13" s="9"/>
    </row>
    <row r="14" ht="16.5" spans="1:7">
      <c r="A14" s="5">
        <v>12</v>
      </c>
      <c r="B14" s="10" t="s">
        <v>22</v>
      </c>
      <c r="C14" s="7" t="s">
        <v>9</v>
      </c>
      <c r="D14" s="11">
        <f>D12*0.2</f>
        <v>0.3</v>
      </c>
      <c r="E14" s="9">
        <v>765.18</v>
      </c>
      <c r="F14" s="9">
        <f t="shared" si="0"/>
        <v>229.554</v>
      </c>
      <c r="G14" s="9"/>
    </row>
    <row r="15" ht="24" customHeight="1" spans="1:7">
      <c r="A15" s="14"/>
      <c r="B15" s="12" t="s">
        <v>6</v>
      </c>
      <c r="C15" s="9"/>
      <c r="D15" s="9"/>
      <c r="E15" s="9"/>
      <c r="F15" s="8">
        <f>SUM(F3:F14)</f>
        <v>30485.31951328</v>
      </c>
      <c r="G15" s="9"/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ComponentOne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变更计算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C1Excel</dc:creator>
  <cp:lastModifiedBy>不要总是（圈a）我</cp:lastModifiedBy>
  <dcterms:created xsi:type="dcterms:W3CDTF">2020-11-19T09:45:00Z</dcterms:created>
  <dcterms:modified xsi:type="dcterms:W3CDTF">2023-09-16T02:54:08Z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5348D5507BE34722B16D27BF570D54EB</vt:lpwstr>
  </property>
</Properties>
</file>