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Sheet1 (2)" sheetId="1" r:id="rId1"/>
    <sheet name="复核" sheetId="2" r:id="rId2"/>
    <sheet name="精装修设计费用计算明细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二层23.05
三层20.21</t>
        </r>
      </text>
    </comment>
    <comment ref="E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M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E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二层21.09</t>
        </r>
      </text>
    </commen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二层21.49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二层23.05
三层20.21</t>
        </r>
      </text>
    </comment>
    <comment ref="E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M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与2#入户门高度不同</t>
        </r>
      </text>
    </comment>
    <comment ref="E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二层21.09</t>
        </r>
      </text>
    </commen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二层21.49</t>
        </r>
      </text>
    </comment>
  </commentList>
</comments>
</file>

<file path=xl/sharedStrings.xml><?xml version="1.0" encoding="utf-8"?>
<sst xmlns="http://schemas.openxmlformats.org/spreadsheetml/2006/main" count="473" uniqueCount="72">
  <si>
    <t>中浩德山水文苑公区公共部位装饰装修工程</t>
  </si>
  <si>
    <t>区域</t>
  </si>
  <si>
    <t>西单元</t>
  </si>
  <si>
    <t>中单元</t>
  </si>
  <si>
    <t>东单元</t>
  </si>
  <si>
    <t>备注</t>
  </si>
  <si>
    <t>负二层</t>
  </si>
  <si>
    <t>负一层</t>
  </si>
  <si>
    <t>一层</t>
  </si>
  <si>
    <t>标准层</t>
  </si>
  <si>
    <t>1#</t>
  </si>
  <si>
    <t>/</t>
  </si>
  <si>
    <t>同1#西单元</t>
  </si>
  <si>
    <t>2#</t>
  </si>
  <si>
    <t>同2#西单元</t>
  </si>
  <si>
    <t>3#</t>
  </si>
  <si>
    <t>5#</t>
  </si>
  <si>
    <t>同5#西单元</t>
  </si>
  <si>
    <t>6#</t>
  </si>
  <si>
    <t>同6#西单元</t>
  </si>
  <si>
    <t>7#</t>
  </si>
  <si>
    <t>同7#西单元</t>
  </si>
  <si>
    <t>8#</t>
  </si>
  <si>
    <t>同10#西单元</t>
  </si>
  <si>
    <t>同8#西单元</t>
  </si>
  <si>
    <t>9#</t>
  </si>
  <si>
    <t>同9#西单元</t>
  </si>
  <si>
    <t>10#</t>
  </si>
  <si>
    <t>同9#东单元负二</t>
  </si>
  <si>
    <t>11#</t>
  </si>
  <si>
    <t>12#</t>
  </si>
  <si>
    <t>同18#西单元</t>
  </si>
  <si>
    <t>同12#西单元</t>
  </si>
  <si>
    <t>13#</t>
  </si>
  <si>
    <t>15#</t>
  </si>
  <si>
    <t>同15#西单元</t>
  </si>
  <si>
    <t>16#</t>
  </si>
  <si>
    <t>17#</t>
  </si>
  <si>
    <t>18#</t>
  </si>
  <si>
    <t>19#</t>
  </si>
  <si>
    <t>20#</t>
  </si>
  <si>
    <t>同16#西单元</t>
  </si>
  <si>
    <t xml:space="preserve">
总面积</t>
  </si>
  <si>
    <t>镜像、相同面积全部未统计</t>
  </si>
  <si>
    <t>16#楼室内精装修面积</t>
  </si>
  <si>
    <t>序号</t>
  </si>
  <si>
    <t>项目名称</t>
  </si>
  <si>
    <t>单位</t>
  </si>
  <si>
    <t>面积</t>
  </si>
  <si>
    <t>h1</t>
  </si>
  <si>
    <t>m2</t>
  </si>
  <si>
    <t>h2</t>
  </si>
  <si>
    <t>h3</t>
  </si>
  <si>
    <t>同h2</t>
  </si>
  <si>
    <t>h4</t>
  </si>
  <si>
    <t>h5</t>
  </si>
  <si>
    <t>合计</t>
  </si>
  <si>
    <t>装配式室内精装修面积</t>
  </si>
  <si>
    <t>f1</t>
  </si>
  <si>
    <t>f2</t>
  </si>
  <si>
    <t>同f1</t>
  </si>
  <si>
    <t>f3</t>
  </si>
  <si>
    <t>f4</t>
  </si>
  <si>
    <t>g1</t>
  </si>
  <si>
    <t>g2</t>
  </si>
  <si>
    <t>同g1</t>
  </si>
  <si>
    <t>栾川山水文苑项目s1地块精装修设计费用计算明细表</t>
  </si>
  <si>
    <t>单价</t>
  </si>
  <si>
    <t>公区精装修面积</t>
  </si>
  <si>
    <t>装配式前期户型F1、F2、F3、F4、G1、G2</t>
  </si>
  <si>
    <t>16#楼精装修面积H1-H5</t>
  </si>
  <si>
    <t>取整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</si>
</sst>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</font>
    <font>
      <u/>
      <sz val="14"/>
      <color theme="1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"/>
  <sheetViews>
    <sheetView zoomScale="70" zoomScaleNormal="70" workbookViewId="0">
      <selection activeCell="M17" sqref="M17"/>
    </sheetView>
  </sheetViews>
  <sheetFormatPr defaultColWidth="9" defaultRowHeight="13.5"/>
  <cols>
    <col min="2" max="2" width="15.625" customWidth="1"/>
    <col min="3" max="3" width="17.1416666666667" customWidth="1"/>
    <col min="4" max="13" width="15.625" customWidth="1"/>
  </cols>
  <sheetData>
    <row r="1" ht="18.75" spans="1:14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17"/>
    </row>
    <row r="2" ht="18.75" spans="1:14">
      <c r="A2" s="8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9"/>
      <c r="J2" s="9" t="s">
        <v>4</v>
      </c>
      <c r="K2" s="9"/>
      <c r="L2" s="9"/>
      <c r="M2" s="9"/>
      <c r="N2" s="8" t="s">
        <v>5</v>
      </c>
    </row>
    <row r="3" ht="18.75" spans="1:14">
      <c r="A3" s="8"/>
      <c r="B3" s="8" t="s">
        <v>6</v>
      </c>
      <c r="C3" s="8" t="s">
        <v>7</v>
      </c>
      <c r="D3" s="8" t="s">
        <v>8</v>
      </c>
      <c r="E3" s="8" t="s">
        <v>9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6</v>
      </c>
      <c r="K3" s="8" t="s">
        <v>7</v>
      </c>
      <c r="L3" s="8" t="s">
        <v>8</v>
      </c>
      <c r="M3" s="8" t="s">
        <v>9</v>
      </c>
      <c r="N3" s="18"/>
    </row>
    <row r="4" ht="38" customHeight="1" spans="1:14">
      <c r="A4" s="9" t="s">
        <v>10</v>
      </c>
      <c r="B4" s="9" t="s">
        <v>11</v>
      </c>
      <c r="C4" s="23">
        <v>18.57</v>
      </c>
      <c r="D4" s="23">
        <v>39.65</v>
      </c>
      <c r="E4" s="23">
        <v>26.53</v>
      </c>
      <c r="F4" s="9" t="s">
        <v>11</v>
      </c>
      <c r="G4" s="9" t="s">
        <v>11</v>
      </c>
      <c r="H4" s="9" t="s">
        <v>11</v>
      </c>
      <c r="I4" s="9" t="s">
        <v>11</v>
      </c>
      <c r="J4" s="9" t="s">
        <v>11</v>
      </c>
      <c r="K4" s="23">
        <v>14.32</v>
      </c>
      <c r="L4" s="9" t="s">
        <v>12</v>
      </c>
      <c r="M4" s="9" t="s">
        <v>12</v>
      </c>
      <c r="N4" s="9"/>
    </row>
    <row r="5" s="21" customFormat="1" ht="38" customHeight="1" spans="1:14">
      <c r="A5" s="12" t="s">
        <v>13</v>
      </c>
      <c r="B5" s="9" t="s">
        <v>11</v>
      </c>
      <c r="C5" s="23">
        <v>18.93</v>
      </c>
      <c r="D5" s="23">
        <v>33.75</v>
      </c>
      <c r="E5" s="23">
        <v>19.23</v>
      </c>
      <c r="F5" s="12" t="s">
        <v>11</v>
      </c>
      <c r="G5" s="12" t="s">
        <v>14</v>
      </c>
      <c r="H5" s="12" t="s">
        <v>14</v>
      </c>
      <c r="I5" s="12" t="s">
        <v>14</v>
      </c>
      <c r="J5" s="12" t="s">
        <v>11</v>
      </c>
      <c r="K5" s="12" t="s">
        <v>14</v>
      </c>
      <c r="L5" s="12" t="s">
        <v>14</v>
      </c>
      <c r="M5" s="12" t="s">
        <v>14</v>
      </c>
      <c r="N5" s="12"/>
    </row>
    <row r="6" s="21" customFormat="1" ht="38" customHeight="1" spans="1:14">
      <c r="A6" s="12" t="s">
        <v>15</v>
      </c>
      <c r="B6" s="12" t="s">
        <v>11</v>
      </c>
      <c r="C6" s="23">
        <v>21.39</v>
      </c>
      <c r="D6" s="12" t="s">
        <v>14</v>
      </c>
      <c r="E6" s="12" t="s">
        <v>14</v>
      </c>
      <c r="F6" s="12" t="s">
        <v>11</v>
      </c>
      <c r="G6" s="23">
        <v>26.33</v>
      </c>
      <c r="H6" s="12" t="s">
        <v>14</v>
      </c>
      <c r="I6" s="12" t="s">
        <v>14</v>
      </c>
      <c r="J6" s="12" t="s">
        <v>11</v>
      </c>
      <c r="K6" s="23">
        <v>27.84</v>
      </c>
      <c r="L6" s="12" t="s">
        <v>14</v>
      </c>
      <c r="M6" s="12" t="s">
        <v>14</v>
      </c>
      <c r="N6" s="12"/>
    </row>
    <row r="7" s="21" customFormat="1" ht="38" customHeight="1" spans="1:14">
      <c r="A7" s="12" t="s">
        <v>16</v>
      </c>
      <c r="B7" s="12" t="s">
        <v>11</v>
      </c>
      <c r="C7" s="23">
        <v>14.32</v>
      </c>
      <c r="D7" s="9" t="s">
        <v>12</v>
      </c>
      <c r="E7" s="9" t="s">
        <v>12</v>
      </c>
      <c r="F7" s="12" t="s">
        <v>11</v>
      </c>
      <c r="G7" s="12" t="s">
        <v>11</v>
      </c>
      <c r="H7" s="12" t="s">
        <v>11</v>
      </c>
      <c r="I7" s="12" t="s">
        <v>11</v>
      </c>
      <c r="J7" s="12" t="s">
        <v>11</v>
      </c>
      <c r="K7" s="12" t="s">
        <v>17</v>
      </c>
      <c r="L7" s="9" t="s">
        <v>12</v>
      </c>
      <c r="M7" s="9" t="s">
        <v>12</v>
      </c>
      <c r="N7" s="12"/>
    </row>
    <row r="8" customFormat="1" ht="38" customHeight="1" spans="1:14">
      <c r="A8" s="9" t="s">
        <v>18</v>
      </c>
      <c r="B8" s="23">
        <v>6.63</v>
      </c>
      <c r="C8" s="23">
        <v>21.92</v>
      </c>
      <c r="D8" s="9" t="s">
        <v>12</v>
      </c>
      <c r="E8" s="9" t="s">
        <v>12</v>
      </c>
      <c r="F8" s="9" t="s">
        <v>11</v>
      </c>
      <c r="G8" s="9" t="s">
        <v>11</v>
      </c>
      <c r="H8" s="9" t="s">
        <v>11</v>
      </c>
      <c r="I8" s="9" t="s">
        <v>11</v>
      </c>
      <c r="J8" s="9" t="s">
        <v>19</v>
      </c>
      <c r="K8" s="23">
        <v>19.79</v>
      </c>
      <c r="L8" s="9" t="s">
        <v>12</v>
      </c>
      <c r="M8" s="9" t="s">
        <v>12</v>
      </c>
      <c r="N8" s="9"/>
    </row>
    <row r="9" ht="38" customHeight="1" spans="1:14">
      <c r="A9" s="9" t="s">
        <v>20</v>
      </c>
      <c r="B9" s="23">
        <v>20.59</v>
      </c>
      <c r="C9" s="23">
        <v>20.59</v>
      </c>
      <c r="D9" s="23">
        <v>36.51</v>
      </c>
      <c r="E9" s="23">
        <v>22.8</v>
      </c>
      <c r="F9" s="9" t="s">
        <v>11</v>
      </c>
      <c r="G9" s="9" t="s">
        <v>11</v>
      </c>
      <c r="H9" s="9" t="s">
        <v>11</v>
      </c>
      <c r="I9" s="9" t="s">
        <v>11</v>
      </c>
      <c r="J9" s="12" t="s">
        <v>21</v>
      </c>
      <c r="K9" s="12" t="s">
        <v>21</v>
      </c>
      <c r="L9" s="12" t="s">
        <v>21</v>
      </c>
      <c r="M9" s="12" t="s">
        <v>21</v>
      </c>
      <c r="N9" s="9"/>
    </row>
    <row r="10" ht="38" customHeight="1" spans="1:14">
      <c r="A10" s="9" t="s">
        <v>22</v>
      </c>
      <c r="B10" s="23">
        <v>13.57</v>
      </c>
      <c r="C10" s="23">
        <v>13.57</v>
      </c>
      <c r="D10" s="12" t="s">
        <v>23</v>
      </c>
      <c r="E10" s="12" t="s">
        <v>23</v>
      </c>
      <c r="F10" s="9" t="s">
        <v>11</v>
      </c>
      <c r="G10" s="9" t="s">
        <v>11</v>
      </c>
      <c r="H10" s="9" t="s">
        <v>11</v>
      </c>
      <c r="I10" s="9" t="s">
        <v>11</v>
      </c>
      <c r="J10" s="23">
        <v>10.77</v>
      </c>
      <c r="K10" s="12" t="s">
        <v>24</v>
      </c>
      <c r="L10" s="12" t="s">
        <v>23</v>
      </c>
      <c r="M10" s="12" t="s">
        <v>23</v>
      </c>
      <c r="N10" s="9"/>
    </row>
    <row r="11" s="21" customFormat="1" ht="38" customHeight="1" spans="1:14">
      <c r="A11" s="12" t="s">
        <v>25</v>
      </c>
      <c r="B11" s="12" t="s">
        <v>11</v>
      </c>
      <c r="C11" s="23">
        <v>6.58</v>
      </c>
      <c r="D11" s="9" t="s">
        <v>12</v>
      </c>
      <c r="E11" s="9" t="s">
        <v>12</v>
      </c>
      <c r="F11" s="12" t="s">
        <v>11</v>
      </c>
      <c r="G11" s="12" t="s">
        <v>11</v>
      </c>
      <c r="H11" s="12" t="s">
        <v>11</v>
      </c>
      <c r="I11" s="12" t="s">
        <v>11</v>
      </c>
      <c r="J11" s="12" t="s">
        <v>11</v>
      </c>
      <c r="K11" s="12" t="s">
        <v>26</v>
      </c>
      <c r="L11" s="9" t="s">
        <v>12</v>
      </c>
      <c r="M11" s="9" t="s">
        <v>12</v>
      </c>
      <c r="N11" s="12"/>
    </row>
    <row r="12" ht="38" customHeight="1" spans="1:14">
      <c r="A12" s="9" t="s">
        <v>27</v>
      </c>
      <c r="B12" s="9" t="s">
        <v>11</v>
      </c>
      <c r="C12" s="9" t="s">
        <v>28</v>
      </c>
      <c r="D12" s="23">
        <v>44.21</v>
      </c>
      <c r="E12" s="23">
        <v>19.06</v>
      </c>
      <c r="F12" s="9" t="s">
        <v>11</v>
      </c>
      <c r="G12" s="9" t="s">
        <v>11</v>
      </c>
      <c r="H12" s="9" t="s">
        <v>11</v>
      </c>
      <c r="I12" s="9" t="s">
        <v>11</v>
      </c>
      <c r="J12" s="9" t="s">
        <v>11</v>
      </c>
      <c r="K12" s="12" t="s">
        <v>23</v>
      </c>
      <c r="L12" s="12" t="s">
        <v>23</v>
      </c>
      <c r="M12" s="12" t="s">
        <v>23</v>
      </c>
      <c r="N12" s="9"/>
    </row>
    <row r="13" s="21" customFormat="1" ht="38" customHeight="1" spans="1:14">
      <c r="A13" s="12" t="s">
        <v>29</v>
      </c>
      <c r="B13" s="9" t="s">
        <v>19</v>
      </c>
      <c r="C13" s="9" t="s">
        <v>19</v>
      </c>
      <c r="D13" s="9" t="s">
        <v>12</v>
      </c>
      <c r="E13" s="9" t="s">
        <v>12</v>
      </c>
      <c r="F13" s="12" t="s">
        <v>11</v>
      </c>
      <c r="G13" s="12" t="s">
        <v>11</v>
      </c>
      <c r="H13" s="12" t="s">
        <v>11</v>
      </c>
      <c r="I13" s="12" t="s">
        <v>11</v>
      </c>
      <c r="J13" s="9" t="s">
        <v>19</v>
      </c>
      <c r="K13" s="9" t="s">
        <v>19</v>
      </c>
      <c r="L13" s="9" t="s">
        <v>12</v>
      </c>
      <c r="M13" s="9" t="s">
        <v>12</v>
      </c>
      <c r="N13" s="12"/>
    </row>
    <row r="14" s="22" customFormat="1" ht="38" customHeight="1" spans="1:14">
      <c r="A14" s="9" t="s">
        <v>30</v>
      </c>
      <c r="B14" s="23">
        <v>11.63</v>
      </c>
      <c r="C14" s="23">
        <v>11.63</v>
      </c>
      <c r="D14" s="23">
        <v>41.07</v>
      </c>
      <c r="E14" s="9" t="s">
        <v>31</v>
      </c>
      <c r="F14" s="9" t="s">
        <v>11</v>
      </c>
      <c r="G14" s="9" t="s">
        <v>11</v>
      </c>
      <c r="H14" s="9" t="s">
        <v>11</v>
      </c>
      <c r="I14" s="9" t="s">
        <v>11</v>
      </c>
      <c r="J14" s="9" t="s">
        <v>32</v>
      </c>
      <c r="K14" s="9" t="s">
        <v>32</v>
      </c>
      <c r="L14" s="9" t="s">
        <v>32</v>
      </c>
      <c r="M14" s="9" t="s">
        <v>31</v>
      </c>
      <c r="N14" s="9"/>
    </row>
    <row r="15" ht="38" customHeight="1" spans="1:14">
      <c r="A15" s="9" t="s">
        <v>33</v>
      </c>
      <c r="B15" s="12" t="s">
        <v>21</v>
      </c>
      <c r="C15" s="12" t="s">
        <v>21</v>
      </c>
      <c r="D15" s="12" t="s">
        <v>21</v>
      </c>
      <c r="E15" s="12" t="s">
        <v>21</v>
      </c>
      <c r="F15" s="9" t="s">
        <v>11</v>
      </c>
      <c r="G15" s="9" t="s">
        <v>11</v>
      </c>
      <c r="H15" s="9" t="s">
        <v>11</v>
      </c>
      <c r="I15" s="9" t="s">
        <v>11</v>
      </c>
      <c r="J15" s="12" t="s">
        <v>21</v>
      </c>
      <c r="K15" s="12" t="s">
        <v>21</v>
      </c>
      <c r="L15" s="12" t="s">
        <v>21</v>
      </c>
      <c r="M15" s="12" t="s">
        <v>21</v>
      </c>
      <c r="N15" s="9"/>
    </row>
    <row r="16" s="21" customFormat="1" ht="38" customHeight="1" spans="1:14">
      <c r="A16" s="12" t="s">
        <v>34</v>
      </c>
      <c r="B16" s="23">
        <v>14.77</v>
      </c>
      <c r="C16" s="23">
        <v>14.77</v>
      </c>
      <c r="D16" s="23">
        <v>44.83</v>
      </c>
      <c r="E16" s="23">
        <v>19.26</v>
      </c>
      <c r="F16" s="12" t="s">
        <v>11</v>
      </c>
      <c r="G16" s="12" t="s">
        <v>11</v>
      </c>
      <c r="H16" s="12" t="s">
        <v>11</v>
      </c>
      <c r="I16" s="12" t="s">
        <v>11</v>
      </c>
      <c r="J16" s="12" t="s">
        <v>35</v>
      </c>
      <c r="K16" s="12" t="s">
        <v>35</v>
      </c>
      <c r="L16" s="12" t="s">
        <v>35</v>
      </c>
      <c r="M16" s="12" t="s">
        <v>35</v>
      </c>
      <c r="N16" s="12"/>
    </row>
    <row r="17" ht="38" customHeight="1" spans="1:14">
      <c r="A17" s="9" t="s">
        <v>36</v>
      </c>
      <c r="B17" s="23">
        <v>11.06</v>
      </c>
      <c r="C17" s="23">
        <v>27.44</v>
      </c>
      <c r="D17" s="23">
        <v>40.23</v>
      </c>
      <c r="E17" s="23">
        <v>10.8</v>
      </c>
      <c r="F17" s="9" t="s">
        <v>11</v>
      </c>
      <c r="G17" s="9" t="s">
        <v>11</v>
      </c>
      <c r="H17" s="9" t="s">
        <v>11</v>
      </c>
      <c r="I17" s="9" t="s">
        <v>11</v>
      </c>
      <c r="J17" s="23">
        <v>29.72</v>
      </c>
      <c r="K17" s="23">
        <v>35.02</v>
      </c>
      <c r="L17" s="23">
        <v>44.56</v>
      </c>
      <c r="M17" s="23">
        <v>37.16</v>
      </c>
      <c r="N17" s="9"/>
    </row>
    <row r="18" ht="38" customHeight="1" spans="1:14">
      <c r="A18" s="9" t="s">
        <v>37</v>
      </c>
      <c r="B18" s="9" t="s">
        <v>11</v>
      </c>
      <c r="C18" s="23">
        <v>8.63</v>
      </c>
      <c r="D18" s="23">
        <v>34.39</v>
      </c>
      <c r="E18" s="23">
        <v>8.55</v>
      </c>
      <c r="F18" s="9" t="s">
        <v>11</v>
      </c>
      <c r="G18" s="9" t="s">
        <v>11</v>
      </c>
      <c r="H18" s="9" t="s">
        <v>11</v>
      </c>
      <c r="I18" s="9" t="s">
        <v>11</v>
      </c>
      <c r="J18" s="9" t="s">
        <v>11</v>
      </c>
      <c r="K18" s="9" t="s">
        <v>31</v>
      </c>
      <c r="L18" s="9" t="s">
        <v>31</v>
      </c>
      <c r="M18" s="9" t="s">
        <v>31</v>
      </c>
      <c r="N18" s="9"/>
    </row>
    <row r="19" ht="38" customHeight="1" spans="1:14">
      <c r="A19" s="9" t="s">
        <v>38</v>
      </c>
      <c r="B19" s="9" t="s">
        <v>11</v>
      </c>
      <c r="C19" s="23">
        <v>11.83</v>
      </c>
      <c r="D19" s="23">
        <v>30.03</v>
      </c>
      <c r="E19" s="23">
        <v>11.83</v>
      </c>
      <c r="F19" s="9" t="s">
        <v>11</v>
      </c>
      <c r="G19" s="9" t="s">
        <v>11</v>
      </c>
      <c r="H19" s="9" t="s">
        <v>11</v>
      </c>
      <c r="I19" s="9" t="s">
        <v>11</v>
      </c>
      <c r="J19" s="9" t="s">
        <v>11</v>
      </c>
      <c r="K19" s="9" t="s">
        <v>31</v>
      </c>
      <c r="L19" s="9" t="s">
        <v>31</v>
      </c>
      <c r="M19" s="9" t="s">
        <v>31</v>
      </c>
      <c r="N19" s="9"/>
    </row>
    <row r="20" ht="38" customHeight="1" spans="1:14">
      <c r="A20" s="9" t="s">
        <v>39</v>
      </c>
      <c r="B20" s="9" t="s">
        <v>11</v>
      </c>
      <c r="C20" s="9" t="s">
        <v>31</v>
      </c>
      <c r="D20" s="9" t="s">
        <v>31</v>
      </c>
      <c r="E20" s="9" t="s">
        <v>31</v>
      </c>
      <c r="F20" s="9" t="s">
        <v>11</v>
      </c>
      <c r="G20" s="9" t="s">
        <v>11</v>
      </c>
      <c r="H20" s="9" t="s">
        <v>11</v>
      </c>
      <c r="I20" s="9" t="s">
        <v>11</v>
      </c>
      <c r="J20" s="9" t="s">
        <v>11</v>
      </c>
      <c r="K20" s="9" t="s">
        <v>31</v>
      </c>
      <c r="L20" s="9" t="s">
        <v>31</v>
      </c>
      <c r="M20" s="9" t="s">
        <v>31</v>
      </c>
      <c r="N20" s="9"/>
    </row>
    <row r="21" ht="42" customHeight="1" spans="1:14">
      <c r="A21" s="9" t="s">
        <v>40</v>
      </c>
      <c r="B21" s="9" t="s">
        <v>11</v>
      </c>
      <c r="C21" s="9" t="s">
        <v>41</v>
      </c>
      <c r="D21" s="24">
        <v>25.12</v>
      </c>
      <c r="E21" s="9" t="s">
        <v>41</v>
      </c>
      <c r="F21" s="9" t="s">
        <v>11</v>
      </c>
      <c r="G21" s="9" t="s">
        <v>11</v>
      </c>
      <c r="H21" s="9" t="s">
        <v>11</v>
      </c>
      <c r="I21" s="9" t="s">
        <v>11</v>
      </c>
      <c r="J21" s="9" t="s">
        <v>11</v>
      </c>
      <c r="K21" s="9" t="s">
        <v>41</v>
      </c>
      <c r="L21" s="9" t="s">
        <v>41</v>
      </c>
      <c r="M21" s="9" t="s">
        <v>41</v>
      </c>
      <c r="N21" s="20"/>
    </row>
    <row r="22" ht="150" customHeight="1" spans="1:14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>
        <f>SUM(B4:M21)</f>
        <v>1041.78</v>
      </c>
      <c r="N22" s="20" t="s">
        <v>43</v>
      </c>
    </row>
  </sheetData>
  <mergeCells count="4">
    <mergeCell ref="B2:E2"/>
    <mergeCell ref="F2:I2"/>
    <mergeCell ref="J2:M2"/>
    <mergeCell ref="A2:A3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30" zoomScaleNormal="130" topLeftCell="D1" workbookViewId="0">
      <selection activeCell="S19" sqref="S19"/>
    </sheetView>
  </sheetViews>
  <sheetFormatPr defaultColWidth="8.725" defaultRowHeight="13.5"/>
  <cols>
    <col min="13" max="13" width="10.6333333333333"/>
    <col min="17" max="17" width="15.9583333333333" customWidth="1"/>
    <col min="19" max="19" width="9.375"/>
  </cols>
  <sheetData>
    <row r="1" ht="18.75" spans="1:22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17"/>
      <c r="P1" s="1" t="s">
        <v>44</v>
      </c>
      <c r="Q1" s="1"/>
      <c r="R1" s="1"/>
      <c r="S1" s="1"/>
      <c r="T1" s="1"/>
      <c r="U1" s="1"/>
      <c r="V1" s="1"/>
    </row>
    <row r="2" ht="18.75" spans="1:21">
      <c r="A2" s="8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9"/>
      <c r="J2" s="9" t="s">
        <v>4</v>
      </c>
      <c r="K2" s="9"/>
      <c r="L2" s="9"/>
      <c r="M2" s="9"/>
      <c r="N2" s="8" t="s">
        <v>5</v>
      </c>
      <c r="P2" s="3" t="s">
        <v>45</v>
      </c>
      <c r="Q2" s="3" t="s">
        <v>46</v>
      </c>
      <c r="R2" s="3" t="s">
        <v>47</v>
      </c>
      <c r="S2" s="3" t="s">
        <v>48</v>
      </c>
      <c r="T2" s="3"/>
      <c r="U2" s="3"/>
    </row>
    <row r="3" ht="18.75" spans="1:21">
      <c r="A3" s="8"/>
      <c r="B3" s="8" t="s">
        <v>6</v>
      </c>
      <c r="C3" s="8" t="s">
        <v>7</v>
      </c>
      <c r="D3" s="8" t="s">
        <v>8</v>
      </c>
      <c r="E3" s="8" t="s">
        <v>9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6</v>
      </c>
      <c r="K3" s="8" t="s">
        <v>7</v>
      </c>
      <c r="L3" s="8" t="s">
        <v>8</v>
      </c>
      <c r="M3" s="8" t="s">
        <v>9</v>
      </c>
      <c r="N3" s="18"/>
      <c r="P3" s="3">
        <v>1</v>
      </c>
      <c r="Q3" s="3" t="s">
        <v>49</v>
      </c>
      <c r="R3" s="3" t="s">
        <v>50</v>
      </c>
      <c r="S3" s="3">
        <f>49.79+3.6/2</f>
        <v>51.59</v>
      </c>
      <c r="T3" s="3"/>
      <c r="U3" s="3"/>
    </row>
    <row r="4" ht="18.75" spans="1:21">
      <c r="A4" s="9" t="s">
        <v>10</v>
      </c>
      <c r="B4" s="10" t="s">
        <v>11</v>
      </c>
      <c r="C4" s="11">
        <v>15</v>
      </c>
      <c r="D4" s="11">
        <v>33.8</v>
      </c>
      <c r="E4" s="11">
        <v>23.7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1">
        <v>14</v>
      </c>
      <c r="L4" s="10" t="s">
        <v>12</v>
      </c>
      <c r="M4" s="10" t="s">
        <v>12</v>
      </c>
      <c r="N4" s="10"/>
      <c r="P4" s="3">
        <v>2</v>
      </c>
      <c r="Q4" s="3" t="s">
        <v>51</v>
      </c>
      <c r="R4" s="3" t="s">
        <v>50</v>
      </c>
      <c r="S4" s="3">
        <f>29.68+2.855/2</f>
        <v>31.1075</v>
      </c>
      <c r="T4" s="3"/>
      <c r="U4" s="3"/>
    </row>
    <row r="5" ht="18.75" spans="1:21">
      <c r="A5" s="12" t="s">
        <v>13</v>
      </c>
      <c r="B5" s="10" t="s">
        <v>11</v>
      </c>
      <c r="C5" s="11">
        <v>18</v>
      </c>
      <c r="D5" s="11">
        <v>30.6</v>
      </c>
      <c r="E5" s="11">
        <v>17.5</v>
      </c>
      <c r="F5" s="13" t="s">
        <v>11</v>
      </c>
      <c r="G5" s="13" t="s">
        <v>14</v>
      </c>
      <c r="H5" s="13" t="s">
        <v>14</v>
      </c>
      <c r="I5" s="13" t="s">
        <v>14</v>
      </c>
      <c r="J5" s="13" t="s">
        <v>11</v>
      </c>
      <c r="K5" s="13" t="s">
        <v>14</v>
      </c>
      <c r="L5" s="13" t="s">
        <v>14</v>
      </c>
      <c r="M5" s="13" t="s">
        <v>14</v>
      </c>
      <c r="N5" s="13"/>
      <c r="P5" s="3">
        <v>3</v>
      </c>
      <c r="Q5" s="3" t="s">
        <v>52</v>
      </c>
      <c r="R5" s="3" t="s">
        <v>50</v>
      </c>
      <c r="S5" s="3"/>
      <c r="T5" s="3" t="s">
        <v>53</v>
      </c>
      <c r="U5" s="3"/>
    </row>
    <row r="6" ht="18.75" spans="1:21">
      <c r="A6" s="12" t="s">
        <v>15</v>
      </c>
      <c r="B6" s="13" t="s">
        <v>11</v>
      </c>
      <c r="C6" s="11">
        <v>18.8</v>
      </c>
      <c r="D6" s="13" t="s">
        <v>14</v>
      </c>
      <c r="E6" s="13" t="s">
        <v>14</v>
      </c>
      <c r="F6" s="13" t="s">
        <v>11</v>
      </c>
      <c r="G6" s="11">
        <v>24</v>
      </c>
      <c r="H6" s="13" t="s">
        <v>14</v>
      </c>
      <c r="I6" s="13" t="s">
        <v>14</v>
      </c>
      <c r="J6" s="13" t="s">
        <v>11</v>
      </c>
      <c r="K6" s="11">
        <v>25</v>
      </c>
      <c r="L6" s="13" t="s">
        <v>14</v>
      </c>
      <c r="M6" s="13" t="s">
        <v>14</v>
      </c>
      <c r="N6" s="13"/>
      <c r="P6" s="3">
        <v>4</v>
      </c>
      <c r="Q6" s="3" t="s">
        <v>54</v>
      </c>
      <c r="R6" s="3" t="s">
        <v>50</v>
      </c>
      <c r="S6" s="3"/>
      <c r="T6" s="3" t="s">
        <v>53</v>
      </c>
      <c r="U6" s="3"/>
    </row>
    <row r="7" ht="18.75" spans="1:21">
      <c r="A7" s="12" t="s">
        <v>16</v>
      </c>
      <c r="B7" s="13" t="s">
        <v>11</v>
      </c>
      <c r="C7" s="11">
        <v>14</v>
      </c>
      <c r="D7" s="10" t="s">
        <v>12</v>
      </c>
      <c r="E7" s="10" t="s">
        <v>12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17</v>
      </c>
      <c r="L7" s="10" t="s">
        <v>12</v>
      </c>
      <c r="M7" s="10" t="s">
        <v>12</v>
      </c>
      <c r="N7" s="13"/>
      <c r="P7" s="3">
        <v>5</v>
      </c>
      <c r="Q7" s="3" t="s">
        <v>55</v>
      </c>
      <c r="R7" s="3" t="s">
        <v>50</v>
      </c>
      <c r="S7" s="3">
        <v>49.58</v>
      </c>
      <c r="T7" s="3"/>
      <c r="U7" s="3"/>
    </row>
    <row r="8" ht="18.75" spans="1:21">
      <c r="A8" s="9" t="s">
        <v>18</v>
      </c>
      <c r="B8" s="11">
        <v>5.5</v>
      </c>
      <c r="C8" s="11">
        <v>19</v>
      </c>
      <c r="D8" s="10" t="s">
        <v>12</v>
      </c>
      <c r="E8" s="10" t="s">
        <v>12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19</v>
      </c>
      <c r="K8" s="11">
        <v>17</v>
      </c>
      <c r="L8" s="10" t="s">
        <v>12</v>
      </c>
      <c r="M8" s="10" t="s">
        <v>12</v>
      </c>
      <c r="N8" s="10"/>
      <c r="P8" s="3">
        <v>6</v>
      </c>
      <c r="Q8" s="3" t="s">
        <v>56</v>
      </c>
      <c r="R8" s="3" t="s">
        <v>50</v>
      </c>
      <c r="S8" s="3">
        <f>SUM(S3:S7)</f>
        <v>132.2775</v>
      </c>
      <c r="T8" s="3"/>
      <c r="U8" s="3"/>
    </row>
    <row r="9" ht="18.75" spans="1:21">
      <c r="A9" s="9" t="s">
        <v>20</v>
      </c>
      <c r="B9" s="11">
        <v>17.8</v>
      </c>
      <c r="C9" s="11">
        <v>18</v>
      </c>
      <c r="D9" s="11">
        <v>30</v>
      </c>
      <c r="E9" s="11">
        <v>20.4</v>
      </c>
      <c r="F9" s="10" t="s">
        <v>11</v>
      </c>
      <c r="G9" s="10" t="s">
        <v>11</v>
      </c>
      <c r="H9" s="10" t="s">
        <v>11</v>
      </c>
      <c r="I9" s="10" t="s">
        <v>11</v>
      </c>
      <c r="J9" s="13" t="s">
        <v>21</v>
      </c>
      <c r="K9" s="13" t="s">
        <v>21</v>
      </c>
      <c r="L9" s="13" t="s">
        <v>21</v>
      </c>
      <c r="M9" s="13" t="s">
        <v>21</v>
      </c>
      <c r="N9" s="10"/>
      <c r="P9" s="3">
        <v>7</v>
      </c>
      <c r="Q9" s="3"/>
      <c r="R9" s="3" t="s">
        <v>50</v>
      </c>
      <c r="S9" s="3"/>
      <c r="T9" s="3"/>
      <c r="U9" s="3"/>
    </row>
    <row r="10" ht="18.75" spans="1:22">
      <c r="A10" s="9" t="s">
        <v>22</v>
      </c>
      <c r="B10" s="11">
        <v>11.5</v>
      </c>
      <c r="C10" s="11">
        <v>11.6</v>
      </c>
      <c r="D10" s="13" t="s">
        <v>23</v>
      </c>
      <c r="E10" s="13" t="s">
        <v>23</v>
      </c>
      <c r="F10" s="10" t="s">
        <v>11</v>
      </c>
      <c r="G10" s="10" t="s">
        <v>11</v>
      </c>
      <c r="H10" s="10" t="s">
        <v>11</v>
      </c>
      <c r="I10" s="10" t="s">
        <v>11</v>
      </c>
      <c r="J10" s="11">
        <v>10</v>
      </c>
      <c r="K10" s="13" t="s">
        <v>24</v>
      </c>
      <c r="L10" s="13" t="s">
        <v>23</v>
      </c>
      <c r="M10" s="13" t="s">
        <v>23</v>
      </c>
      <c r="N10" s="10"/>
      <c r="P10" s="1" t="s">
        <v>57</v>
      </c>
      <c r="Q10" s="1"/>
      <c r="R10" s="1"/>
      <c r="S10" s="1"/>
      <c r="T10" s="1"/>
      <c r="U10" s="1"/>
      <c r="V10" s="1"/>
    </row>
    <row r="11" ht="18.75" spans="1:21">
      <c r="A11" s="12" t="s">
        <v>25</v>
      </c>
      <c r="B11" s="13" t="s">
        <v>11</v>
      </c>
      <c r="C11" s="11">
        <v>5.5</v>
      </c>
      <c r="D11" s="10" t="s">
        <v>12</v>
      </c>
      <c r="E11" s="10" t="s">
        <v>12</v>
      </c>
      <c r="F11" s="13" t="s">
        <v>11</v>
      </c>
      <c r="G11" s="13" t="s">
        <v>11</v>
      </c>
      <c r="H11" s="13" t="s">
        <v>11</v>
      </c>
      <c r="I11" s="13" t="s">
        <v>11</v>
      </c>
      <c r="J11" s="13" t="s">
        <v>11</v>
      </c>
      <c r="K11" s="13" t="s">
        <v>26</v>
      </c>
      <c r="L11" s="10" t="s">
        <v>12</v>
      </c>
      <c r="M11" s="10" t="s">
        <v>12</v>
      </c>
      <c r="N11" s="13"/>
      <c r="P11" s="3" t="s">
        <v>45</v>
      </c>
      <c r="Q11" s="3" t="s">
        <v>46</v>
      </c>
      <c r="R11" s="3" t="s">
        <v>47</v>
      </c>
      <c r="S11" s="3" t="s">
        <v>48</v>
      </c>
      <c r="T11" s="3"/>
      <c r="U11" s="3"/>
    </row>
    <row r="12" ht="18.75" spans="1:21">
      <c r="A12" s="9" t="s">
        <v>27</v>
      </c>
      <c r="B12" s="10" t="s">
        <v>11</v>
      </c>
      <c r="C12" s="10" t="s">
        <v>28</v>
      </c>
      <c r="D12" s="11">
        <v>39.5</v>
      </c>
      <c r="E12" s="11">
        <v>16.8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3" t="s">
        <v>23</v>
      </c>
      <c r="L12" s="13" t="s">
        <v>23</v>
      </c>
      <c r="M12" s="13" t="s">
        <v>23</v>
      </c>
      <c r="N12" s="10"/>
      <c r="P12" s="3">
        <v>1</v>
      </c>
      <c r="Q12" s="3" t="s">
        <v>58</v>
      </c>
      <c r="R12" s="3" t="s">
        <v>50</v>
      </c>
      <c r="S12" s="3">
        <f>91.44+9.08/2-1.35-0.298-2.8/2</f>
        <v>92.932</v>
      </c>
      <c r="T12" s="3"/>
      <c r="U12" s="3"/>
    </row>
    <row r="13" ht="18.75" spans="1:21">
      <c r="A13" s="12" t="s">
        <v>29</v>
      </c>
      <c r="B13" s="10" t="s">
        <v>19</v>
      </c>
      <c r="C13" s="10" t="s">
        <v>19</v>
      </c>
      <c r="D13" s="10" t="s">
        <v>12</v>
      </c>
      <c r="E13" s="10" t="s">
        <v>12</v>
      </c>
      <c r="F13" s="13" t="s">
        <v>11</v>
      </c>
      <c r="G13" s="13" t="s">
        <v>11</v>
      </c>
      <c r="H13" s="13" t="s">
        <v>11</v>
      </c>
      <c r="I13" s="13" t="s">
        <v>11</v>
      </c>
      <c r="J13" s="10" t="s">
        <v>19</v>
      </c>
      <c r="K13" s="10" t="s">
        <v>19</v>
      </c>
      <c r="L13" s="10" t="s">
        <v>12</v>
      </c>
      <c r="M13" s="10" t="s">
        <v>12</v>
      </c>
      <c r="N13" s="13"/>
      <c r="P13" s="3">
        <v>2</v>
      </c>
      <c r="Q13" s="3" t="s">
        <v>59</v>
      </c>
      <c r="R13" s="3" t="s">
        <v>50</v>
      </c>
      <c r="S13" s="3"/>
      <c r="T13" s="3" t="s">
        <v>60</v>
      </c>
      <c r="U13" s="3"/>
    </row>
    <row r="14" ht="18.75" spans="1:21">
      <c r="A14" s="9" t="s">
        <v>30</v>
      </c>
      <c r="B14" s="11">
        <v>9.3</v>
      </c>
      <c r="C14" s="11">
        <v>9.3</v>
      </c>
      <c r="D14" s="11">
        <v>36.7</v>
      </c>
      <c r="E14" s="10" t="s">
        <v>31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32</v>
      </c>
      <c r="K14" s="10" t="s">
        <v>32</v>
      </c>
      <c r="L14" s="10" t="s">
        <v>32</v>
      </c>
      <c r="M14" s="10" t="s">
        <v>31</v>
      </c>
      <c r="N14" s="10"/>
      <c r="P14" s="3">
        <v>3</v>
      </c>
      <c r="Q14" s="3" t="s">
        <v>61</v>
      </c>
      <c r="R14" s="3" t="s">
        <v>50</v>
      </c>
      <c r="S14" s="3">
        <f>86.71+8.13/2+0.26/2</f>
        <v>90.905</v>
      </c>
      <c r="T14" s="3"/>
      <c r="U14" s="3"/>
    </row>
    <row r="15" ht="18.75" spans="1:21">
      <c r="A15" s="9" t="s">
        <v>33</v>
      </c>
      <c r="B15" s="13" t="s">
        <v>21</v>
      </c>
      <c r="C15" s="13" t="s">
        <v>21</v>
      </c>
      <c r="D15" s="13" t="s">
        <v>21</v>
      </c>
      <c r="E15" s="13" t="s">
        <v>21</v>
      </c>
      <c r="F15" s="10" t="s">
        <v>11</v>
      </c>
      <c r="G15" s="10" t="s">
        <v>11</v>
      </c>
      <c r="H15" s="10" t="s">
        <v>11</v>
      </c>
      <c r="I15" s="10" t="s">
        <v>11</v>
      </c>
      <c r="J15" s="13" t="s">
        <v>21</v>
      </c>
      <c r="K15" s="13" t="s">
        <v>21</v>
      </c>
      <c r="L15" s="13" t="s">
        <v>21</v>
      </c>
      <c r="M15" s="13" t="s">
        <v>21</v>
      </c>
      <c r="N15" s="10"/>
      <c r="P15" s="3">
        <v>4</v>
      </c>
      <c r="Q15" s="3" t="s">
        <v>62</v>
      </c>
      <c r="R15" s="3" t="s">
        <v>50</v>
      </c>
      <c r="S15" s="3">
        <f>72.83+2.85/2+5.25/2</f>
        <v>76.88</v>
      </c>
      <c r="T15" s="3"/>
      <c r="U15" s="3"/>
    </row>
    <row r="16" ht="18.75" spans="1:21">
      <c r="A16" s="12" t="s">
        <v>34</v>
      </c>
      <c r="B16" s="11">
        <v>12.5</v>
      </c>
      <c r="C16" s="11">
        <v>12</v>
      </c>
      <c r="D16" s="11">
        <v>40</v>
      </c>
      <c r="E16" s="11">
        <v>17</v>
      </c>
      <c r="F16" s="13" t="s">
        <v>11</v>
      </c>
      <c r="G16" s="13" t="s">
        <v>11</v>
      </c>
      <c r="H16" s="13" t="s">
        <v>11</v>
      </c>
      <c r="I16" s="13" t="s">
        <v>11</v>
      </c>
      <c r="J16" s="13" t="s">
        <v>35</v>
      </c>
      <c r="K16" s="13" t="s">
        <v>35</v>
      </c>
      <c r="L16" s="13" t="s">
        <v>35</v>
      </c>
      <c r="M16" s="13" t="s">
        <v>35</v>
      </c>
      <c r="N16" s="13"/>
      <c r="P16" s="3">
        <v>5</v>
      </c>
      <c r="Q16" s="3" t="s">
        <v>63</v>
      </c>
      <c r="R16" s="3"/>
      <c r="S16" s="3">
        <f>65.07+5.5/2</f>
        <v>67.82</v>
      </c>
      <c r="T16" s="3"/>
      <c r="U16" s="3"/>
    </row>
    <row r="17" ht="18.75" spans="1:21">
      <c r="A17" s="9" t="s">
        <v>36</v>
      </c>
      <c r="B17" s="11">
        <v>9.8</v>
      </c>
      <c r="C17" s="11">
        <v>24</v>
      </c>
      <c r="D17" s="11">
        <v>38</v>
      </c>
      <c r="E17" s="11">
        <v>9.5</v>
      </c>
      <c r="F17" s="10" t="s">
        <v>11</v>
      </c>
      <c r="G17" s="10" t="s">
        <v>11</v>
      </c>
      <c r="H17" s="10" t="s">
        <v>11</v>
      </c>
      <c r="I17" s="10" t="s">
        <v>11</v>
      </c>
      <c r="J17" s="11">
        <v>9.5</v>
      </c>
      <c r="K17" s="11">
        <v>23.4</v>
      </c>
      <c r="L17" s="11">
        <v>39</v>
      </c>
      <c r="M17" s="11">
        <v>32</v>
      </c>
      <c r="N17" s="10"/>
      <c r="P17" s="3">
        <v>6</v>
      </c>
      <c r="Q17" s="3" t="s">
        <v>64</v>
      </c>
      <c r="R17" s="3" t="s">
        <v>50</v>
      </c>
      <c r="S17" s="3"/>
      <c r="T17" s="3" t="s">
        <v>65</v>
      </c>
      <c r="U17" s="3"/>
    </row>
    <row r="18" ht="18.75" spans="1:21">
      <c r="A18" s="9" t="s">
        <v>37</v>
      </c>
      <c r="B18" s="10" t="s">
        <v>11</v>
      </c>
      <c r="C18" s="11">
        <v>7.2</v>
      </c>
      <c r="D18" s="11">
        <v>31</v>
      </c>
      <c r="E18" s="11">
        <v>7.5</v>
      </c>
      <c r="F18" s="10" t="s">
        <v>11</v>
      </c>
      <c r="G18" s="10" t="s">
        <v>11</v>
      </c>
      <c r="H18" s="10" t="s">
        <v>11</v>
      </c>
      <c r="I18" s="10" t="s">
        <v>11</v>
      </c>
      <c r="J18" s="10" t="s">
        <v>11</v>
      </c>
      <c r="K18" s="10" t="s">
        <v>31</v>
      </c>
      <c r="L18" s="10" t="s">
        <v>31</v>
      </c>
      <c r="M18" s="10" t="s">
        <v>31</v>
      </c>
      <c r="N18" s="10"/>
      <c r="P18" s="3">
        <v>7</v>
      </c>
      <c r="Q18" s="3" t="s">
        <v>56</v>
      </c>
      <c r="R18" s="3" t="s">
        <v>50</v>
      </c>
      <c r="S18" s="3">
        <f>SUM(S12:S17)</f>
        <v>328.537</v>
      </c>
      <c r="T18" s="3"/>
      <c r="U18" s="3"/>
    </row>
    <row r="19" ht="18.75" spans="1:21">
      <c r="A19" s="9" t="s">
        <v>38</v>
      </c>
      <c r="B19" s="10" t="s">
        <v>11</v>
      </c>
      <c r="C19" s="11">
        <v>9.8</v>
      </c>
      <c r="D19" s="11">
        <v>27</v>
      </c>
      <c r="E19" s="11">
        <v>10.6</v>
      </c>
      <c r="F19" s="10" t="s">
        <v>11</v>
      </c>
      <c r="G19" s="10" t="s">
        <v>11</v>
      </c>
      <c r="H19" s="10" t="s">
        <v>11</v>
      </c>
      <c r="I19" s="10" t="s">
        <v>11</v>
      </c>
      <c r="J19" s="10" t="s">
        <v>11</v>
      </c>
      <c r="K19" s="10" t="s">
        <v>31</v>
      </c>
      <c r="L19" s="10" t="s">
        <v>31</v>
      </c>
      <c r="M19" s="10" t="s">
        <v>31</v>
      </c>
      <c r="N19" s="10"/>
      <c r="P19" s="3">
        <v>8</v>
      </c>
      <c r="Q19" s="3"/>
      <c r="R19" s="3" t="s">
        <v>50</v>
      </c>
      <c r="S19" s="3"/>
      <c r="T19" s="3"/>
      <c r="U19" s="3"/>
    </row>
    <row r="20" ht="18.75" spans="1:14">
      <c r="A20" s="9" t="s">
        <v>39</v>
      </c>
      <c r="B20" s="10" t="s">
        <v>11</v>
      </c>
      <c r="C20" s="10" t="s">
        <v>31</v>
      </c>
      <c r="D20" s="10" t="s">
        <v>31</v>
      </c>
      <c r="E20" s="10" t="s">
        <v>31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31</v>
      </c>
      <c r="L20" s="10" t="s">
        <v>31</v>
      </c>
      <c r="M20" s="10" t="s">
        <v>31</v>
      </c>
      <c r="N20" s="10"/>
    </row>
    <row r="21" ht="19.5" spans="1:14">
      <c r="A21" s="9" t="s">
        <v>40</v>
      </c>
      <c r="B21" s="10" t="s">
        <v>11</v>
      </c>
      <c r="C21" s="10" t="s">
        <v>41</v>
      </c>
      <c r="D21" s="14">
        <v>23</v>
      </c>
      <c r="E21" s="10" t="s">
        <v>41</v>
      </c>
      <c r="F21" s="10" t="s">
        <v>11</v>
      </c>
      <c r="G21" s="10" t="s">
        <v>11</v>
      </c>
      <c r="H21" s="10" t="s">
        <v>11</v>
      </c>
      <c r="I21" s="10" t="s">
        <v>11</v>
      </c>
      <c r="J21" s="10" t="s">
        <v>11</v>
      </c>
      <c r="K21" s="10" t="s">
        <v>41</v>
      </c>
      <c r="L21" s="10" t="s">
        <v>41</v>
      </c>
      <c r="M21" s="10" t="s">
        <v>41</v>
      </c>
      <c r="N21" s="19"/>
    </row>
    <row r="22" ht="75.75" spans="1:14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>
        <f>SUM(B4:M21)</f>
        <v>895.1</v>
      </c>
      <c r="N22" s="20" t="s">
        <v>43</v>
      </c>
    </row>
  </sheetData>
  <mergeCells count="6">
    <mergeCell ref="P1:V1"/>
    <mergeCell ref="B2:E2"/>
    <mergeCell ref="F2:I2"/>
    <mergeCell ref="J2:M2"/>
    <mergeCell ref="P10:V10"/>
    <mergeCell ref="A2:A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6" sqref="B6"/>
    </sheetView>
  </sheetViews>
  <sheetFormatPr defaultColWidth="9" defaultRowHeight="13.5" outlineLevelRow="6" outlineLevelCol="6"/>
  <cols>
    <col min="1" max="1" width="6.625" style="1" customWidth="1"/>
    <col min="2" max="2" width="20.75" customWidth="1"/>
    <col min="3" max="3" width="11.25" style="1" customWidth="1"/>
    <col min="4" max="4" width="9.375"/>
    <col min="6" max="6" width="10.25" customWidth="1"/>
    <col min="10" max="10" width="11.5"/>
  </cols>
  <sheetData>
    <row r="1" ht="54" customHeight="1" spans="1:7">
      <c r="A1" s="1" t="s">
        <v>66</v>
      </c>
      <c r="B1" s="1"/>
      <c r="D1" s="1"/>
      <c r="E1" s="1"/>
      <c r="F1" s="1"/>
      <c r="G1" s="1"/>
    </row>
    <row r="2" s="1" customFormat="1" ht="24" customHeight="1" spans="1:7">
      <c r="A2" s="2" t="s">
        <v>45</v>
      </c>
      <c r="B2" s="2" t="s">
        <v>46</v>
      </c>
      <c r="C2" s="2" t="s">
        <v>47</v>
      </c>
      <c r="D2" s="2" t="s">
        <v>48</v>
      </c>
      <c r="E2" s="2" t="s">
        <v>67</v>
      </c>
      <c r="F2" s="2" t="s">
        <v>56</v>
      </c>
      <c r="G2" s="2" t="s">
        <v>5</v>
      </c>
    </row>
    <row r="3" ht="24" customHeight="1" spans="1:7">
      <c r="A3" s="2">
        <v>1</v>
      </c>
      <c r="B3" s="3" t="s">
        <v>68</v>
      </c>
      <c r="C3" s="2" t="s">
        <v>50</v>
      </c>
      <c r="D3" s="3">
        <f>复核!M22</f>
        <v>895.1</v>
      </c>
      <c r="E3" s="3">
        <v>200</v>
      </c>
      <c r="F3" s="3">
        <f>E3*D3</f>
        <v>179020</v>
      </c>
      <c r="G3" s="3"/>
    </row>
    <row r="4" ht="44" customHeight="1" spans="1:7">
      <c r="A4" s="2">
        <v>2</v>
      </c>
      <c r="B4" s="4" t="s">
        <v>69</v>
      </c>
      <c r="C4" s="2" t="s">
        <v>50</v>
      </c>
      <c r="D4" s="3">
        <f>复核!S18</f>
        <v>328.537</v>
      </c>
      <c r="E4" s="3">
        <v>80</v>
      </c>
      <c r="F4" s="3">
        <f>E4*D4</f>
        <v>26282.96</v>
      </c>
      <c r="G4" s="3"/>
    </row>
    <row r="5" ht="36" customHeight="1" spans="1:7">
      <c r="A5" s="2">
        <v>3</v>
      </c>
      <c r="B5" s="3" t="s">
        <v>70</v>
      </c>
      <c r="C5" s="2" t="s">
        <v>50</v>
      </c>
      <c r="D5" s="3">
        <f>复核!S8</f>
        <v>132.2775</v>
      </c>
      <c r="E5" s="3">
        <v>280</v>
      </c>
      <c r="F5" s="3">
        <f>E5*D5</f>
        <v>37037.7</v>
      </c>
      <c r="G5" s="3"/>
    </row>
    <row r="6" ht="42" customHeight="1" spans="1:7">
      <c r="A6" s="2">
        <v>4</v>
      </c>
      <c r="B6" s="3" t="s">
        <v>56</v>
      </c>
      <c r="C6" s="2"/>
      <c r="D6" s="3"/>
      <c r="E6" s="3"/>
      <c r="F6" s="3">
        <f>SUM(F3:F5)</f>
        <v>242340.66</v>
      </c>
      <c r="G6" s="3"/>
    </row>
    <row r="7" ht="42" customHeight="1" spans="1:7">
      <c r="A7" s="2">
        <v>5</v>
      </c>
      <c r="B7" s="3" t="s">
        <v>71</v>
      </c>
      <c r="C7" s="2"/>
      <c r="D7" s="3"/>
      <c r="E7" s="3"/>
      <c r="F7" s="3"/>
      <c r="G7" s="3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复核</vt:lpstr>
      <vt:lpstr>精装修设计费用计算明细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2023-03-14T01:59:00Z</dcterms:created>
  <dcterms:modified xsi:type="dcterms:W3CDTF">2023-10-16T00:47:08Z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447CC7CF388845BABFBCE7E96204E9CA</vt:lpwstr>
  </property>
  <property fmtid="{D5CDD505-2E9C-101B-9397-08002B2CF9AE}" pid="3" name="KSOProductBuildVer">
    <vt:lpwstr>2052-12.1.0.15712</vt:lpwstr>
  </property>
</Properties>
</file>