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310"/>
  </bookViews>
  <sheets>
    <sheet name="进度款费用计算明细表（第1次）" sheetId="8" r:id="rId1"/>
    <sheet name="Sheet1" sheetId="9" r:id="rId2"/>
    <sheet name="Sheet2" sheetId="10" r:id="rId3"/>
  </sheets>
  <definedNames>
    <definedName name="_xlnm.Print_Area" localSheetId="0">'进度款费用计算明细表（第1次）'!$A$1:$O$26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<sst xmlns="http://schemas.openxmlformats.org/spreadsheetml/2006/main" count="58" uniqueCount="57">
  <si>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</si>
  <si>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</si>
  <si>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</si>
  <si>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</si>
  <si>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</si>
  <si>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</si>
  <si>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</si>
  <si>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</si>
  <si>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</si>
  <si>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</si>
  <si>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</si>
  <si>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</si>
  <si>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</si>
  <si>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</si>
  <si>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</si>
  <si>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</si>
  <si>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</si>
  <si>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</si>
  <si>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</si>
  <si>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55#楼大堂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</si>
  <si>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</si>
  <si>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</si>
  <si>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</si>
  <si>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</si>
  <si>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</si>
  <si>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</si>
  <si>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</si>
  <si>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</si>
  <si>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</si>
  <si>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</si>
  <si>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</si>
  <si>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</si>
  <si>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大堂</t>
  </si>
  <si>
    <t>瓷砖地面</t>
  </si>
  <si>
    <t>湿贴瓷砖墙面</t>
  </si>
  <si>
    <t>干挂瓷砖墙面</t>
  </si>
  <si>
    <t>公共区域</t>
  </si>
  <si>
    <t>电梯门套</t>
  </si>
  <si>
    <t>轻钢龙骨石膏板吊顶</t>
  </si>
  <si>
    <t>公区石膏单层板吊顶</t>
  </si>
  <si>
    <t>轻钢龙骨石膏板吊顶、乳胶漆</t>
  </si>
  <si>
    <t>单元门头</t>
  </si>
  <si>
    <t>大堂门头石材干挂</t>
  </si>
  <si>
    <t>大堂门头铝单板挑檐</t>
  </si>
  <si>
    <t>商铺石材</t>
  </si>
  <si>
    <t>25mm厚光面英国棕花岗岩</t>
  </si>
  <si>
    <t>25mm厚荔枝面黄金麻花岗岩</t>
  </si>
  <si>
    <t>褐色真石漆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</si>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</sst>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General&quot;元&quot;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76" fontId="2" fillId="0" borderId="0" xfId="3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3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0" fillId="0" borderId="1" xfId="3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0" fontId="0" fillId="4" borderId="1" xfId="3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177" fontId="0" fillId="0" borderId="1" xfId="3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0" xfId="0" applyNumberFormat="1" applyFont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10" fontId="8" fillId="0" borderId="0" xfId="0" applyNumberFormat="1" applyFont="1" applyFill="1" applyAlignment="1">
      <alignment vertical="center"/>
    </xf>
    <xf numFmtId="0" fontId="8" fillId="0" borderId="2" xfId="0" applyFont="1" applyFill="1" applyBorder="1" applyAlignment="1">
      <alignment horizontal="right" vertical="center" wrapText="1"/>
    </xf>
    <xf numFmtId="176" fontId="3" fillId="0" borderId="0" xfId="3" applyNumberFormat="1" applyFont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3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176" fontId="0" fillId="0" borderId="1" xfId="3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0" fontId="0" fillId="4" borderId="1" xfId="0" applyNumberFormat="1" applyFont="1" applyFill="1" applyBorder="1" applyAlignment="1">
      <alignment horizontal="center" vertical="center"/>
    </xf>
    <xf numFmtId="176" fontId="5" fillId="0" borderId="0" xfId="3" applyNumberFormat="1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76" fontId="8" fillId="0" borderId="0" xfId="3" applyNumberFormat="1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176" fontId="8" fillId="0" borderId="0" xfId="3" applyNumberFormat="1" applyFont="1" applyFill="1" applyAlignment="1">
      <alignment vertical="center"/>
    </xf>
    <xf numFmtId="178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4.4"/>
  <cols>
    <col min="1" max="1" width="3.87962962962963" style="6" customWidth="1"/>
    <col min="2" max="2" width="17.7777777777778" style="6" customWidth="1"/>
    <col min="3" max="3" width="12.5" style="6" customWidth="1"/>
    <col min="4" max="4" width="11.5" style="6" customWidth="1"/>
    <col min="5" max="5" width="12" style="6" customWidth="1"/>
    <col min="6" max="6" width="12.8796296296296" style="7" customWidth="1"/>
    <col min="7" max="7" width="15.6666666666667" style="6" customWidth="1"/>
    <col min="8" max="8" width="11.8796296296296" style="6" customWidth="1"/>
    <col min="9" max="9" width="13.3333333333333" style="6" customWidth="1"/>
    <col min="10" max="10" width="11.8888888888889" style="6" customWidth="1"/>
    <col min="11" max="11" width="11.75" style="8" customWidth="1"/>
    <col min="12" max="12" width="13.4444444444444" style="7" customWidth="1"/>
    <col min="13" max="13" width="13.3796296296296" style="6" customWidth="1"/>
    <col min="14" max="14" width="11.3796296296296" style="6" customWidth="1"/>
    <col min="15" max="15" width="15.5" style="6" customWidth="1"/>
    <col min="16" max="16384" width="9" style="6"/>
  </cols>
  <sheetData>
    <row r="1" ht="27" customHeight="1" spans="1:15">
      <c r="A1" s="9" t="s">
        <v>0</v>
      </c>
      <c r="B1" s="10"/>
      <c r="C1" s="10"/>
      <c r="D1" s="10"/>
      <c r="E1" s="10"/>
      <c r="F1" s="11"/>
      <c r="G1" s="10"/>
      <c r="H1" s="10"/>
      <c r="I1" s="10"/>
      <c r="J1" s="10"/>
      <c r="K1" s="40"/>
      <c r="L1" s="11"/>
      <c r="M1" s="10"/>
      <c r="N1" s="10"/>
      <c r="O1" s="10"/>
    </row>
    <row r="2" ht="18.95" customHeight="1" spans="1:1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/>
      <c r="H2" s="12" t="s">
        <v>7</v>
      </c>
      <c r="I2" s="12"/>
      <c r="J2" s="12"/>
      <c r="K2" s="41" t="s">
        <v>8</v>
      </c>
      <c r="L2" s="13"/>
      <c r="M2" s="12" t="s">
        <v>9</v>
      </c>
      <c r="N2" s="12" t="s">
        <v>10</v>
      </c>
      <c r="O2" s="12" t="s">
        <v>11</v>
      </c>
    </row>
    <row r="3" ht="18" customHeight="1" spans="1:15">
      <c r="A3" s="12"/>
      <c r="B3" s="12"/>
      <c r="C3" s="12"/>
      <c r="D3" s="12"/>
      <c r="E3" s="12"/>
      <c r="F3" s="13" t="s">
        <v>12</v>
      </c>
      <c r="G3" s="12" t="s">
        <v>13</v>
      </c>
      <c r="H3" s="12" t="s">
        <v>14</v>
      </c>
      <c r="I3" s="12" t="s">
        <v>15</v>
      </c>
      <c r="J3" s="12" t="s">
        <v>16</v>
      </c>
      <c r="K3" s="41" t="s">
        <v>17</v>
      </c>
      <c r="L3" s="13" t="s">
        <v>18</v>
      </c>
      <c r="M3" s="12"/>
      <c r="N3" s="12"/>
      <c r="O3" s="12"/>
    </row>
    <row r="4" ht="24" customHeight="1" spans="1:16">
      <c r="A4" s="14"/>
      <c r="B4" s="14" t="s">
        <v>19</v>
      </c>
      <c r="C4" s="15" t="s">
        <v>20</v>
      </c>
      <c r="D4" s="16" t="s">
        <v>21</v>
      </c>
      <c r="E4" s="16" t="s">
        <v>21</v>
      </c>
      <c r="F4" s="17" t="s">
        <v>22</v>
      </c>
      <c r="G4" s="18" t="s">
        <v>23</v>
      </c>
      <c r="H4" s="17" t="s">
        <v>24</v>
      </c>
      <c r="I4" s="42" t="s">
        <v>25</v>
      </c>
      <c r="J4" s="18" t="s">
        <v>26</v>
      </c>
      <c r="K4" s="43" t="s">
        <v>27</v>
      </c>
      <c r="L4" s="44" t="s">
        <v>28</v>
      </c>
      <c r="M4" s="18" t="s">
        <v>29</v>
      </c>
      <c r="N4" s="18" t="s">
        <v>30</v>
      </c>
      <c r="O4" s="45" t="s">
        <v>31</v>
      </c>
      <c r="P4" s="6">
        <v>2</v>
      </c>
    </row>
    <row r="5" ht="24" customHeight="1" spans="1:15">
      <c r="A5" s="14">
        <v>1</v>
      </c>
      <c r="B5" s="14" t="s">
        <v>32</v>
      </c>
      <c r="C5" s="15"/>
      <c r="D5" s="16"/>
      <c r="E5" s="16"/>
      <c r="F5" s="17"/>
      <c r="G5" s="18"/>
      <c r="H5" s="17"/>
      <c r="I5" s="42"/>
      <c r="J5" s="18"/>
      <c r="K5" s="43"/>
      <c r="L5" s="44"/>
      <c r="M5" s="18"/>
      <c r="N5" s="18"/>
      <c r="O5" s="45"/>
    </row>
    <row r="6" ht="48" customHeight="1" outlineLevel="1" spans="1:17">
      <c r="A6" s="19"/>
      <c r="B6" s="20" t="s">
        <v>33</v>
      </c>
      <c r="C6" s="20">
        <f>D6*E6</f>
        <v>126140</v>
      </c>
      <c r="D6" s="20">
        <v>350</v>
      </c>
      <c r="E6" s="6">
        <v>360.4</v>
      </c>
      <c r="F6" s="21"/>
      <c r="G6" s="22"/>
      <c r="H6" s="6">
        <f>D6</f>
        <v>350</v>
      </c>
      <c r="I6" s="46">
        <v>0.8</v>
      </c>
      <c r="J6" s="22">
        <f>C6*80%</f>
        <v>100912</v>
      </c>
      <c r="K6" s="47">
        <f>J6</f>
        <v>100912</v>
      </c>
      <c r="L6" s="48">
        <v>0.8</v>
      </c>
      <c r="M6" s="22">
        <v>0</v>
      </c>
      <c r="N6" s="25">
        <v>0</v>
      </c>
      <c r="O6" s="49"/>
      <c r="Q6" s="62"/>
    </row>
    <row r="7" s="5" customFormat="1" ht="25" customHeight="1" outlineLevel="1" spans="1:15">
      <c r="A7" s="23"/>
      <c r="B7" s="20" t="s">
        <v>34</v>
      </c>
      <c r="C7" s="20">
        <f>D7*E7</f>
        <v>267693.8512</v>
      </c>
      <c r="D7" s="20">
        <v>612.74</v>
      </c>
      <c r="E7" s="6">
        <v>436.88</v>
      </c>
      <c r="F7" s="24"/>
      <c r="G7" s="25"/>
      <c r="H7" s="22">
        <f>D7</f>
        <v>612.74</v>
      </c>
      <c r="I7" s="46">
        <v>0.8</v>
      </c>
      <c r="J7" s="22">
        <f>C7*80%</f>
        <v>214155.08096</v>
      </c>
      <c r="K7" s="47">
        <f>J7</f>
        <v>214155.08096</v>
      </c>
      <c r="L7" s="48">
        <v>0.8</v>
      </c>
      <c r="M7" s="50"/>
      <c r="N7" s="25"/>
      <c r="O7" s="51"/>
    </row>
    <row r="8" s="5" customFormat="1" ht="25" customHeight="1" outlineLevel="1" spans="1:15">
      <c r="A8" s="23"/>
      <c r="B8" s="20" t="s">
        <v>35</v>
      </c>
      <c r="C8" s="20">
        <f>D8*E8</f>
        <v>451480.12</v>
      </c>
      <c r="D8" s="20">
        <v>637</v>
      </c>
      <c r="E8" s="6">
        <v>708.76</v>
      </c>
      <c r="F8" s="24"/>
      <c r="G8" s="25"/>
      <c r="H8" s="22">
        <f>D8</f>
        <v>637</v>
      </c>
      <c r="I8" s="52">
        <v>0.8</v>
      </c>
      <c r="J8" s="22">
        <f>C8*80%</f>
        <v>361184.096</v>
      </c>
      <c r="K8" s="47">
        <f>J8</f>
        <v>361184.096</v>
      </c>
      <c r="L8" s="48">
        <v>0.8</v>
      </c>
      <c r="M8" s="50"/>
      <c r="N8" s="25"/>
      <c r="O8" s="51"/>
    </row>
    <row r="9" s="5" customFormat="1" ht="25" customHeight="1" outlineLevel="1" spans="1:15">
      <c r="A9" s="23">
        <v>2</v>
      </c>
      <c r="B9" s="26" t="s">
        <v>36</v>
      </c>
      <c r="C9" s="20"/>
      <c r="D9" s="26"/>
      <c r="E9" s="6">
        <v>0</v>
      </c>
      <c r="F9" s="27"/>
      <c r="G9" s="25"/>
      <c r="H9" s="22"/>
      <c r="I9" s="52"/>
      <c r="J9" s="22"/>
      <c r="K9" s="47"/>
      <c r="L9" s="48"/>
      <c r="M9" s="50"/>
      <c r="N9" s="25"/>
      <c r="O9" s="51"/>
    </row>
    <row r="10" s="5" customFormat="1" ht="25" customHeight="1" outlineLevel="1" spans="1:15">
      <c r="A10" s="23"/>
      <c r="B10" s="26" t="s">
        <v>37</v>
      </c>
      <c r="C10" s="20">
        <f>D10*E10</f>
        <v>266541.52</v>
      </c>
      <c r="D10" s="26">
        <v>172</v>
      </c>
      <c r="E10" s="6">
        <v>1549.66</v>
      </c>
      <c r="F10" s="27"/>
      <c r="G10" s="25"/>
      <c r="H10" s="22">
        <f>D10</f>
        <v>172</v>
      </c>
      <c r="I10" s="52">
        <v>0.5</v>
      </c>
      <c r="J10" s="22">
        <f>C10*50%</f>
        <v>133270.76</v>
      </c>
      <c r="K10" s="47">
        <f>J10</f>
        <v>133270.76</v>
      </c>
      <c r="L10" s="48">
        <v>0.5</v>
      </c>
      <c r="M10" s="50"/>
      <c r="N10" s="25"/>
      <c r="O10" s="51"/>
    </row>
    <row r="11" s="5" customFormat="1" ht="25" customHeight="1" outlineLevel="1" spans="1:15">
      <c r="A11" s="23"/>
      <c r="B11" s="28" t="s">
        <v>38</v>
      </c>
      <c r="C11" s="20">
        <f>D11*E11</f>
        <v>384937.8</v>
      </c>
      <c r="D11" s="28">
        <v>1105</v>
      </c>
      <c r="E11" s="6">
        <v>348.36</v>
      </c>
      <c r="F11" s="27"/>
      <c r="G11" s="25"/>
      <c r="H11" s="22">
        <f>D11</f>
        <v>1105</v>
      </c>
      <c r="I11" s="52">
        <v>0.8</v>
      </c>
      <c r="J11" s="22">
        <f>C11*80%</f>
        <v>307950.24</v>
      </c>
      <c r="K11" s="47">
        <f>J11</f>
        <v>307950.24</v>
      </c>
      <c r="L11" s="48">
        <v>0.8</v>
      </c>
      <c r="M11" s="50"/>
      <c r="N11" s="25"/>
      <c r="O11" s="51"/>
    </row>
    <row r="12" s="5" customFormat="1" ht="25" customHeight="1" spans="1:15">
      <c r="A12" s="29"/>
      <c r="B12" s="30" t="s">
        <v>39</v>
      </c>
      <c r="C12" s="20">
        <f t="shared" ref="C12:C21" si="0">D12*E12</f>
        <v>405652.608</v>
      </c>
      <c r="D12" s="30">
        <v>1468.16</v>
      </c>
      <c r="E12" s="6">
        <v>276.3</v>
      </c>
      <c r="F12" s="31"/>
      <c r="G12" s="32"/>
      <c r="H12" s="22">
        <f t="shared" ref="H12:H21" si="1">D12</f>
        <v>1468.16</v>
      </c>
      <c r="I12" s="53">
        <v>0.8</v>
      </c>
      <c r="J12" s="22">
        <f t="shared" ref="J12:J21" si="2">C12*80%</f>
        <v>324522.0864</v>
      </c>
      <c r="K12" s="47">
        <f t="shared" ref="K12:K21" si="3">J12</f>
        <v>324522.0864</v>
      </c>
      <c r="L12" s="48">
        <v>0.8</v>
      </c>
      <c r="M12" s="32"/>
      <c r="N12" s="32"/>
      <c r="O12" s="54"/>
    </row>
    <row r="13" s="5" customFormat="1" ht="25" customHeight="1" spans="1:15">
      <c r="A13" s="29"/>
      <c r="B13" s="30" t="s">
        <v>40</v>
      </c>
      <c r="C13" s="20">
        <f t="shared" si="0"/>
        <v>34598.4</v>
      </c>
      <c r="D13" s="30">
        <v>96</v>
      </c>
      <c r="E13" s="6">
        <v>360.4</v>
      </c>
      <c r="F13" s="31"/>
      <c r="G13" s="32"/>
      <c r="H13" s="22">
        <f t="shared" si="1"/>
        <v>96</v>
      </c>
      <c r="I13" s="53">
        <v>0.8</v>
      </c>
      <c r="J13" s="22">
        <f t="shared" si="2"/>
        <v>27678.72</v>
      </c>
      <c r="K13" s="47">
        <f t="shared" si="3"/>
        <v>27678.72</v>
      </c>
      <c r="L13" s="48">
        <v>0.8</v>
      </c>
      <c r="M13" s="32"/>
      <c r="N13" s="32"/>
      <c r="O13" s="54"/>
    </row>
    <row r="14" s="5" customFormat="1" ht="25" customHeight="1" spans="1:15">
      <c r="A14" s="29">
        <v>3</v>
      </c>
      <c r="B14" s="30" t="s">
        <v>41</v>
      </c>
      <c r="C14" s="20"/>
      <c r="D14" s="30"/>
      <c r="E14" s="6">
        <v>0</v>
      </c>
      <c r="F14" s="31"/>
      <c r="G14" s="32"/>
      <c r="H14" s="22"/>
      <c r="I14" s="53"/>
      <c r="J14" s="22"/>
      <c r="K14" s="47"/>
      <c r="L14" s="48"/>
      <c r="M14" s="32"/>
      <c r="N14" s="32"/>
      <c r="O14" s="54"/>
    </row>
    <row r="15" s="5" customFormat="1" ht="25" customHeight="1" spans="1:15">
      <c r="A15" s="29"/>
      <c r="B15" s="30" t="s">
        <v>42</v>
      </c>
      <c r="C15" s="20">
        <f t="shared" si="0"/>
        <v>221434.1692</v>
      </c>
      <c r="D15" s="30">
        <v>242.54</v>
      </c>
      <c r="E15" s="6">
        <v>912.98</v>
      </c>
      <c r="F15" s="31"/>
      <c r="G15" s="32"/>
      <c r="H15" s="22">
        <f t="shared" si="1"/>
        <v>242.54</v>
      </c>
      <c r="I15" s="53">
        <v>0.8</v>
      </c>
      <c r="J15" s="22">
        <f t="shared" si="2"/>
        <v>177147.33536</v>
      </c>
      <c r="K15" s="47">
        <f t="shared" si="3"/>
        <v>177147.33536</v>
      </c>
      <c r="L15" s="48">
        <v>0.8</v>
      </c>
      <c r="M15" s="32"/>
      <c r="N15" s="32"/>
      <c r="O15" s="54"/>
    </row>
    <row r="16" s="5" customFormat="1" ht="25" customHeight="1" spans="1:15">
      <c r="A16" s="29"/>
      <c r="B16" s="30" t="s">
        <v>43</v>
      </c>
      <c r="C16" s="20">
        <f t="shared" si="0"/>
        <v>139388.4</v>
      </c>
      <c r="D16" s="30">
        <v>124.9</v>
      </c>
      <c r="E16" s="6">
        <v>1116</v>
      </c>
      <c r="F16" s="31"/>
      <c r="G16" s="32"/>
      <c r="H16" s="22">
        <f t="shared" si="1"/>
        <v>124.9</v>
      </c>
      <c r="I16" s="53">
        <v>0.8</v>
      </c>
      <c r="J16" s="22">
        <f t="shared" si="2"/>
        <v>111510.72</v>
      </c>
      <c r="K16" s="47">
        <f t="shared" si="3"/>
        <v>111510.72</v>
      </c>
      <c r="L16" s="48">
        <v>0.8</v>
      </c>
      <c r="M16" s="32"/>
      <c r="N16" s="32"/>
      <c r="O16" s="54"/>
    </row>
    <row r="17" s="5" customFormat="1" ht="25" customHeight="1" spans="1:15">
      <c r="A17" s="29">
        <v>4</v>
      </c>
      <c r="B17" s="30" t="s">
        <v>44</v>
      </c>
      <c r="C17" s="20"/>
      <c r="D17" s="30"/>
      <c r="E17" s="6">
        <v>0</v>
      </c>
      <c r="F17" s="31"/>
      <c r="G17" s="32"/>
      <c r="H17" s="22"/>
      <c r="I17" s="53"/>
      <c r="J17" s="22"/>
      <c r="K17" s="47"/>
      <c r="L17" s="48"/>
      <c r="M17" s="32"/>
      <c r="N17" s="32"/>
      <c r="O17" s="54"/>
    </row>
    <row r="18" s="5" customFormat="1" ht="25" customHeight="1" spans="1:15">
      <c r="A18" s="29"/>
      <c r="B18" s="30" t="s">
        <v>45</v>
      </c>
      <c r="C18" s="20">
        <f t="shared" si="0"/>
        <v>470588.8978</v>
      </c>
      <c r="D18" s="30">
        <v>376.67</v>
      </c>
      <c r="E18" s="6">
        <v>1249.34</v>
      </c>
      <c r="F18" s="31"/>
      <c r="G18" s="32"/>
      <c r="H18" s="22">
        <f t="shared" si="1"/>
        <v>376.67</v>
      </c>
      <c r="I18" s="53">
        <v>0.8</v>
      </c>
      <c r="J18" s="22">
        <f t="shared" si="2"/>
        <v>376471.11824</v>
      </c>
      <c r="K18" s="47">
        <f t="shared" si="3"/>
        <v>376471.11824</v>
      </c>
      <c r="L18" s="48">
        <v>0.8</v>
      </c>
      <c r="M18" s="32"/>
      <c r="N18" s="32"/>
      <c r="O18" s="54"/>
    </row>
    <row r="19" s="5" customFormat="1" ht="25" customHeight="1" spans="1:15">
      <c r="A19" s="29"/>
      <c r="B19" s="30" t="s">
        <v>46</v>
      </c>
      <c r="C19" s="20">
        <f t="shared" si="0"/>
        <v>162989.6704</v>
      </c>
      <c r="D19" s="30">
        <v>135.68</v>
      </c>
      <c r="E19" s="6">
        <v>1201.28</v>
      </c>
      <c r="F19" s="31"/>
      <c r="G19" s="32"/>
      <c r="H19" s="22">
        <f t="shared" si="1"/>
        <v>135.68</v>
      </c>
      <c r="I19" s="53">
        <v>0.8</v>
      </c>
      <c r="J19" s="22">
        <f t="shared" si="2"/>
        <v>130391.73632</v>
      </c>
      <c r="K19" s="47">
        <f t="shared" si="3"/>
        <v>130391.73632</v>
      </c>
      <c r="L19" s="48">
        <v>0.8</v>
      </c>
      <c r="M19" s="32"/>
      <c r="N19" s="32"/>
      <c r="O19" s="54"/>
    </row>
    <row r="20" s="5" customFormat="1" ht="25" customHeight="1" spans="1:15">
      <c r="A20" s="29"/>
      <c r="B20" s="30" t="s">
        <v>47</v>
      </c>
      <c r="C20" s="20">
        <f t="shared" si="0"/>
        <v>153274.852</v>
      </c>
      <c r="D20" s="30">
        <v>1054.45</v>
      </c>
      <c r="E20" s="6">
        <v>145.36</v>
      </c>
      <c r="F20" s="31"/>
      <c r="G20" s="32"/>
      <c r="H20" s="22">
        <f t="shared" si="1"/>
        <v>1054.45</v>
      </c>
      <c r="I20" s="53">
        <v>0.8</v>
      </c>
      <c r="J20" s="22">
        <f t="shared" si="2"/>
        <v>122619.8816</v>
      </c>
      <c r="K20" s="47">
        <f t="shared" si="3"/>
        <v>122619.8816</v>
      </c>
      <c r="L20" s="48">
        <v>0.8</v>
      </c>
      <c r="M20" s="32"/>
      <c r="N20" s="32"/>
      <c r="O20" s="54"/>
    </row>
    <row r="21" s="5" customFormat="1" ht="25" customHeight="1" spans="1:15">
      <c r="A21" s="29"/>
      <c r="B21" s="30"/>
      <c r="C21" s="20"/>
      <c r="D21" s="30"/>
      <c r="E21" s="29"/>
      <c r="F21" s="31"/>
      <c r="G21" s="32"/>
      <c r="H21" s="22"/>
      <c r="I21" s="53"/>
      <c r="J21" s="22"/>
      <c r="K21" s="47">
        <f>SUM(K10:K20)</f>
        <v>1711562.59792</v>
      </c>
      <c r="L21" s="48"/>
      <c r="M21" s="32"/>
      <c r="N21" s="32"/>
      <c r="O21" s="54"/>
    </row>
    <row r="22" s="5" customFormat="1" ht="25" customHeight="1" spans="1:15">
      <c r="A22" s="29"/>
      <c r="B22" s="30" t="s">
        <v>48</v>
      </c>
      <c r="C22" s="30">
        <f>SUM(K10:K20)</f>
        <v>1711562.59792</v>
      </c>
      <c r="D22" s="30"/>
      <c r="E22" s="29"/>
      <c r="F22" s="31"/>
      <c r="G22" s="32"/>
      <c r="H22" s="32"/>
      <c r="I22" s="53"/>
      <c r="J22" s="32"/>
      <c r="K22" s="47">
        <v>1710000</v>
      </c>
      <c r="L22" s="55"/>
      <c r="M22" s="32" t="s">
        <v>49</v>
      </c>
      <c r="N22" s="32" t="s">
        <v>50</v>
      </c>
      <c r="O22" s="54"/>
    </row>
    <row r="23" ht="25" customHeight="1" spans="1:15">
      <c r="A23" s="19"/>
      <c r="B23" s="19" t="s">
        <v>51</v>
      </c>
      <c r="C23" s="19"/>
      <c r="D23" s="19"/>
      <c r="E23" s="19"/>
      <c r="F23" s="33">
        <f>J22</f>
        <v>0</v>
      </c>
      <c r="G23" s="33"/>
      <c r="H23" s="33"/>
      <c r="I23" s="33"/>
      <c r="J23" s="33"/>
      <c r="K23" s="47"/>
      <c r="L23" s="48"/>
      <c r="M23" s="22"/>
      <c r="N23" s="22"/>
      <c r="O23" s="49" t="s">
        <v>52</v>
      </c>
    </row>
    <row r="24" ht="25" customHeight="1" spans="1:15">
      <c r="A24" s="34" t="s">
        <v>53</v>
      </c>
      <c r="B24" s="34"/>
      <c r="C24" s="34"/>
      <c r="D24" s="34"/>
      <c r="E24" s="34"/>
      <c r="F24" s="35"/>
      <c r="G24" s="34"/>
      <c r="H24" s="34"/>
      <c r="I24" s="34"/>
      <c r="J24" s="34"/>
      <c r="K24" s="56"/>
      <c r="L24" s="35"/>
      <c r="M24" s="34"/>
      <c r="N24" s="34"/>
      <c r="O24" s="34"/>
    </row>
    <row r="25" ht="25" customHeight="1" spans="1:15">
      <c r="A25" s="34" t="s">
        <v>54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ht="26.25" customHeight="1" spans="1:15">
      <c r="A26" s="36"/>
      <c r="B26" s="37"/>
      <c r="C26" s="37"/>
      <c r="D26" s="37"/>
      <c r="E26" s="37"/>
      <c r="F26" s="38"/>
      <c r="G26" s="39" t="s">
        <v>55</v>
      </c>
      <c r="H26" s="39"/>
      <c r="I26" s="39"/>
      <c r="J26" s="57"/>
      <c r="K26" s="58"/>
      <c r="L26" s="59" t="s">
        <v>56</v>
      </c>
      <c r="M26" s="60"/>
      <c r="N26" s="37"/>
      <c r="O26" s="37"/>
    </row>
    <row r="27" ht="28.5" customHeight="1" spans="1:15">
      <c r="A27" s="36"/>
      <c r="B27" s="37"/>
      <c r="C27" s="37"/>
      <c r="D27" s="37"/>
      <c r="E27" s="37"/>
      <c r="F27" s="38"/>
      <c r="J27" s="37"/>
      <c r="K27" s="61"/>
      <c r="L27" s="38"/>
      <c r="M27" s="37"/>
      <c r="N27" s="37"/>
      <c r="O27" s="37"/>
    </row>
  </sheetData>
  <sheetProtection formatCells="0" insertHyperlinks="0" autoFilter="0"/>
  <mergeCells count="19">
    <mergeCell ref="A1:O1"/>
    <mergeCell ref="F2:G2"/>
    <mergeCell ref="H2:J2"/>
    <mergeCell ref="K2:L2"/>
    <mergeCell ref="B23:E23"/>
    <mergeCell ref="F23:J23"/>
    <mergeCell ref="A24:O24"/>
    <mergeCell ref="A25:O25"/>
    <mergeCell ref="G26:I26"/>
    <mergeCell ref="J26:K26"/>
    <mergeCell ref="L26:M26"/>
    <mergeCell ref="A2:A3"/>
    <mergeCell ref="B2:B3"/>
    <mergeCell ref="C2:C3"/>
    <mergeCell ref="D2:D3"/>
    <mergeCell ref="E2:E3"/>
    <mergeCell ref="M2:M3"/>
    <mergeCell ref="N2:N3"/>
    <mergeCell ref="O2:O3"/>
  </mergeCells>
  <pageMargins left="0.511805555555556" right="0.236111111111111" top="0.66875" bottom="0.511805555555556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topLeftCell="B1" workbookViewId="0">
      <selection activeCell="G21" sqref="G21"/>
    </sheetView>
  </sheetViews>
  <sheetFormatPr defaultColWidth="8.88888888888889" defaultRowHeight="14.4"/>
  <cols>
    <col min="1" max="1" width="5" customWidth="1"/>
    <col min="2" max="2" width="48.3333333333333" customWidth="1"/>
    <col min="3" max="3" width="11.4444444444444" customWidth="1"/>
    <col min="4" max="4" width="11.5555555555556" customWidth="1"/>
    <col min="5" max="5" width="13.6666666666667" customWidth="1"/>
    <col min="6" max="7" width="13.5555555555556" customWidth="1"/>
    <col min="8" max="9" width="11.4444444444444" customWidth="1"/>
    <col min="10" max="10" width="14.4444444444444" customWidth="1"/>
    <col min="11" max="11" width="13.2222222222222" customWidth="1"/>
    <col min="12" max="12" width="13" customWidth="1"/>
    <col min="13" max="14" width="8.88888888888889" hidden="1" customWidth="1"/>
    <col min="15" max="15" width="12.7777777777778" hidden="1" customWidth="1"/>
  </cols>
  <sheetData>
    <row r="1" ht="17.4" spans="1:15">
      <c r="A1" s="1"/>
      <c r="B1" s="2"/>
      <c r="C1" s="2"/>
      <c r="D1" s="2"/>
      <c r="E1" s="2"/>
      <c r="F1" s="3"/>
      <c r="G1" s="2"/>
      <c r="H1" s="2"/>
      <c r="I1" s="2"/>
      <c r="J1" s="2"/>
      <c r="K1" s="4"/>
      <c r="L1" s="3"/>
      <c r="M1" s="2"/>
      <c r="N1" s="2"/>
      <c r="O1" s="2"/>
    </row>
  </sheetData>
  <mergeCells count="1">
    <mergeCell ref="A1:O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进度款费用计算明细表（第1次）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谦谦</cp:lastModifiedBy>
  <dcterms:created xsi:type="dcterms:W3CDTF">2020-10-01T09:11:00Z</dcterms:created>
  <cp:lastPrinted>2021-06-25T16:38:00Z</cp:lastPrinted>
  <dcterms:modified xsi:type="dcterms:W3CDTF">2023-11-23T10:02:55Z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eadingLayout">
    <vt:bool>true</vt:bool>
  </property>
  <property fmtid="{D5CDD505-2E9C-101B-9397-08002B2CF9AE}" pid="4" name="ICV">
    <vt:lpwstr>52E472F4E4CE4D349B22A16C1ECE5070_13</vt:lpwstr>
  </property>
</Properties>
</file>