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进度款" sheetId="10" r:id="rId1"/>
  </sheets>
  <calcPr calcId="144525"/>
</workbook>
</file>

<file path=xl/sharedStrings.xml><?xml version="1.0" encoding="utf-8"?>
<sst xmlns="http://schemas.openxmlformats.org/spreadsheetml/2006/main" count="56" uniqueCount="51">
  <si>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</si>
  <si>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</si>
  <si>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</si>
  <si>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</si>
  <si>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</si>
  <si>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</si>
  <si>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</si>
  <si>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</si>
  <si>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</si>
  <si>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</si>
  <si>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</si>
  <si>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</si>
  <si>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</si>
  <si>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</si>
  <si>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</si>
  <si>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</si>
  <si>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</si>
  <si>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</si>
  <si>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</si>
  <si>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</si>
  <si>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</si>
  <si>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</si>
  <si>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</si>
  <si>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</si>
  <si>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</si>
  <si>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</si>
  <si>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</si>
  <si>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</si>
  <si>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</si>
  <si>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</si>
  <si>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</si>
  <si>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</si>
  <si>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非人防车库</t>
  </si>
  <si>
    <t>s7地块地库7-14轴及A-HK轴地下车库地下地库封顶土建</t>
  </si>
  <si>
    <t>非人防区</t>
  </si>
  <si>
    <t>s7地块地库7-14轴及A-HK轴地下车库地下地库封顶套管</t>
  </si>
  <si>
    <t>s7地块地库7-14轴及A-HK轴地下车库地下地库封顶消防套管</t>
  </si>
  <si>
    <t>s7地块地库7-14轴及A-HK轴地下车库地下地库封顶给水套管</t>
  </si>
  <si>
    <t>s7地块地库7-14轴及A-HK轴地下车库地下地库封顶顶电气预埋</t>
  </si>
  <si>
    <t>二</t>
  </si>
  <si>
    <t>30#楼十三层到十六层主体封顶</t>
  </si>
  <si>
    <t>30#楼十三层到十六层主体土建</t>
  </si>
  <si>
    <t>30#楼十三层到十六层主体暖通</t>
  </si>
  <si>
    <t>30#楼十三层到十六层主体给水</t>
  </si>
  <si>
    <t>30#楼十三层到十六层主体电气</t>
  </si>
  <si>
    <t>三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</si>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</sst>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0" fillId="5" borderId="3" xfId="5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 applyProtection="1">
      <alignment horizontal="center" vertical="center" wrapText="1"/>
    </xf>
    <xf numFmtId="10" fontId="8" fillId="5" borderId="1" xfId="3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0" fontId="13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3" fillId="0" borderId="0" xfId="3" applyNumberFormat="1" applyFont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176" fontId="14" fillId="0" borderId="0" xfId="3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Normal" xfId="50"/>
    <cellStyle name="常规 2" xfId="51"/>
    <cellStyle name="常规 3" xfId="52"/>
    <cellStyle name="常规 3 2" xfId="53"/>
    <cellStyle name="常规 5" xfId="54"/>
    <cellStyle name="常规 53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D12" sqref="D12"/>
    </sheetView>
  </sheetViews>
  <sheetFormatPr defaultColWidth="10.2857142857143" defaultRowHeight="13.5"/>
  <cols>
    <col min="1" max="1" width="4.42857142857143" style="2" customWidth="1"/>
    <col min="2" max="2" width="24.8571428571429" style="2" customWidth="1"/>
    <col min="3" max="3" width="7.71428571428571" style="2" customWidth="1"/>
    <col min="4" max="5" width="8.71428571428571" style="2" customWidth="1"/>
    <col min="6" max="6" width="9" style="3" customWidth="1"/>
    <col min="7" max="7" width="8.71428571428571" style="2" customWidth="1"/>
    <col min="8" max="8" width="10.8571428571429" style="2" customWidth="1"/>
    <col min="9" max="9" width="7.14285714285714" style="2" customWidth="1"/>
    <col min="10" max="10" width="11.5714285714286" style="2" customWidth="1"/>
    <col min="11" max="11" width="9.28571428571429" style="4" customWidth="1"/>
    <col min="12" max="12" width="6.14285714285714" style="3" customWidth="1"/>
    <col min="13" max="13" width="7.14285714285714" style="2" customWidth="1"/>
    <col min="14" max="14" width="6.42857142857143" style="2" customWidth="1"/>
    <col min="15" max="15" width="9.71428571428571" style="2" customWidth="1"/>
    <col min="16" max="16384" width="10.2857142857143" style="2"/>
  </cols>
  <sheetData>
    <row r="1" ht="22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50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51" t="s">
        <v>8</v>
      </c>
      <c r="L2" s="9"/>
      <c r="M2" s="8" t="s">
        <v>9</v>
      </c>
      <c r="N2" s="8" t="s">
        <v>10</v>
      </c>
      <c r="O2" s="8" t="s">
        <v>11</v>
      </c>
    </row>
    <row r="3" ht="27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51" t="s">
        <v>17</v>
      </c>
      <c r="L3" s="9" t="s">
        <v>18</v>
      </c>
      <c r="M3" s="8"/>
      <c r="N3" s="8"/>
      <c r="O3" s="8"/>
    </row>
    <row r="4" s="1" customFormat="1" ht="52.5" spans="1:15">
      <c r="A4" s="10"/>
      <c r="B4" s="10"/>
      <c r="C4" s="11" t="s">
        <v>19</v>
      </c>
      <c r="D4" s="12" t="s">
        <v>20</v>
      </c>
      <c r="E4" s="12" t="s">
        <v>20</v>
      </c>
      <c r="F4" s="11" t="s">
        <v>21</v>
      </c>
      <c r="G4" s="13" t="s">
        <v>22</v>
      </c>
      <c r="H4" s="11" t="s">
        <v>23</v>
      </c>
      <c r="I4" s="52" t="s">
        <v>24</v>
      </c>
      <c r="J4" s="13" t="s">
        <v>25</v>
      </c>
      <c r="K4" s="53" t="s">
        <v>26</v>
      </c>
      <c r="L4" s="54" t="s">
        <v>27</v>
      </c>
      <c r="M4" s="13" t="s">
        <v>28</v>
      </c>
      <c r="N4" s="13" t="s">
        <v>29</v>
      </c>
      <c r="O4" s="10" t="s">
        <v>30</v>
      </c>
    </row>
    <row r="5" ht="22" customHeight="1" spans="1:15">
      <c r="A5" s="14" t="s">
        <v>31</v>
      </c>
      <c r="B5" s="15" t="s">
        <v>32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ht="22.5" spans="1:15">
      <c r="A6" s="16">
        <v>1</v>
      </c>
      <c r="B6" s="17" t="s">
        <v>33</v>
      </c>
      <c r="C6" s="18"/>
      <c r="D6" s="19"/>
      <c r="E6" s="20">
        <f>34118086.71/19485.26</f>
        <v>1750.96902530426</v>
      </c>
      <c r="F6" s="21"/>
      <c r="G6" s="22"/>
      <c r="H6" s="21">
        <v>1727.53</v>
      </c>
      <c r="I6" s="55">
        <v>0.8</v>
      </c>
      <c r="J6" s="22">
        <f>H6*I6*E6</f>
        <v>2419881.21622709</v>
      </c>
      <c r="K6" s="56"/>
      <c r="L6" s="57"/>
      <c r="M6" s="22"/>
      <c r="N6" s="22"/>
      <c r="O6" s="21" t="s">
        <v>34</v>
      </c>
    </row>
    <row r="7" ht="22.5" spans="1:15">
      <c r="A7" s="23">
        <v>2</v>
      </c>
      <c r="B7" s="24" t="s">
        <v>35</v>
      </c>
      <c r="C7" s="18"/>
      <c r="D7" s="19"/>
      <c r="E7" s="25">
        <f>4815.6/19485.26</f>
        <v>0.247140659144399</v>
      </c>
      <c r="F7" s="21"/>
      <c r="G7" s="22"/>
      <c r="H7" s="21">
        <v>1727.53</v>
      </c>
      <c r="I7" s="55">
        <v>0.8</v>
      </c>
      <c r="J7" s="22">
        <f>H7*I7*E7</f>
        <v>341.55432231338</v>
      </c>
      <c r="K7" s="56"/>
      <c r="L7" s="57"/>
      <c r="M7" s="22"/>
      <c r="N7" s="22"/>
      <c r="O7" s="21" t="s">
        <v>34</v>
      </c>
    </row>
    <row r="8" ht="22.5" spans="1:15">
      <c r="A8" s="23">
        <v>3</v>
      </c>
      <c r="B8" s="24" t="s">
        <v>36</v>
      </c>
      <c r="C8" s="18"/>
      <c r="D8" s="19"/>
      <c r="E8" s="25">
        <f>64556.56/19485.26</f>
        <v>3.31309718217771</v>
      </c>
      <c r="F8" s="21"/>
      <c r="G8" s="22"/>
      <c r="H8" s="21">
        <v>1727.53</v>
      </c>
      <c r="I8" s="55">
        <v>0.8</v>
      </c>
      <c r="J8" s="22">
        <f>H8*I8*E8</f>
        <v>4578.77982010197</v>
      </c>
      <c r="K8" s="56"/>
      <c r="L8" s="57"/>
      <c r="M8" s="22"/>
      <c r="N8" s="22"/>
      <c r="O8" s="21" t="s">
        <v>34</v>
      </c>
    </row>
    <row r="9" ht="22.5" spans="1:15">
      <c r="A9" s="23">
        <v>4</v>
      </c>
      <c r="B9" s="24" t="s">
        <v>37</v>
      </c>
      <c r="C9" s="18"/>
      <c r="D9" s="19"/>
      <c r="E9" s="25">
        <f>1622.98/19485.26</f>
        <v>0.0832927043313766</v>
      </c>
      <c r="F9" s="21"/>
      <c r="G9" s="22"/>
      <c r="H9" s="21">
        <v>1727.53</v>
      </c>
      <c r="I9" s="55">
        <v>0.8</v>
      </c>
      <c r="J9" s="22">
        <f>H9*I9*E9</f>
        <v>115.112516410866</v>
      </c>
      <c r="K9" s="56"/>
      <c r="L9" s="57"/>
      <c r="M9" s="22"/>
      <c r="N9" s="22"/>
      <c r="O9" s="21" t="s">
        <v>34</v>
      </c>
    </row>
    <row r="10" ht="22.5" spans="1:15">
      <c r="A10" s="23">
        <v>5</v>
      </c>
      <c r="B10" s="24" t="s">
        <v>38</v>
      </c>
      <c r="C10" s="18"/>
      <c r="D10" s="26"/>
      <c r="E10" s="25">
        <f>425995.93/19485.26</f>
        <v>21.8624709139113</v>
      </c>
      <c r="F10" s="27"/>
      <c r="G10" s="28"/>
      <c r="H10" s="21">
        <v>1727.53</v>
      </c>
      <c r="I10" s="55">
        <v>0.8</v>
      </c>
      <c r="J10" s="22">
        <f>H10*I10*E10</f>
        <v>30214.4595023274</v>
      </c>
      <c r="K10" s="28"/>
      <c r="L10" s="58"/>
      <c r="M10" s="59"/>
      <c r="N10" s="59"/>
      <c r="O10" s="21" t="s">
        <v>34</v>
      </c>
    </row>
    <row r="11" ht="20" customHeight="1" spans="1:15">
      <c r="A11" s="29" t="s">
        <v>39</v>
      </c>
      <c r="B11" s="30" t="s">
        <v>40</v>
      </c>
      <c r="C11" s="31"/>
      <c r="D11" s="32"/>
      <c r="E11" s="33"/>
      <c r="F11" s="34"/>
      <c r="G11" s="35"/>
      <c r="H11" s="35"/>
      <c r="I11" s="60"/>
      <c r="J11" s="35"/>
      <c r="K11" s="35"/>
      <c r="L11" s="61"/>
      <c r="M11" s="62"/>
      <c r="N11" s="62"/>
      <c r="O11" s="63"/>
    </row>
    <row r="12" s="2" customFormat="1" ht="20" customHeight="1" spans="1:15">
      <c r="A12" s="36"/>
      <c r="B12" s="24" t="s">
        <v>41</v>
      </c>
      <c r="C12" s="18"/>
      <c r="D12" s="26"/>
      <c r="E12" s="25"/>
      <c r="F12" s="27"/>
      <c r="G12" s="28"/>
      <c r="H12" s="28">
        <v>2285051.75</v>
      </c>
      <c r="I12" s="55">
        <v>0.8</v>
      </c>
      <c r="J12" s="28">
        <f>H12*I12</f>
        <v>1828041.4</v>
      </c>
      <c r="K12" s="28"/>
      <c r="L12" s="58"/>
      <c r="M12" s="59"/>
      <c r="N12" s="59"/>
      <c r="O12" s="42"/>
    </row>
    <row r="13" s="2" customFormat="1" ht="20" customHeight="1" spans="1:15">
      <c r="A13" s="36"/>
      <c r="B13" s="24" t="s">
        <v>42</v>
      </c>
      <c r="C13" s="18"/>
      <c r="D13" s="26"/>
      <c r="E13" s="25"/>
      <c r="F13" s="27"/>
      <c r="G13" s="28"/>
      <c r="H13" s="28">
        <v>1094.81</v>
      </c>
      <c r="I13" s="55">
        <v>0.8</v>
      </c>
      <c r="J13" s="28">
        <f>H13*I13</f>
        <v>875.848</v>
      </c>
      <c r="K13" s="28"/>
      <c r="L13" s="58"/>
      <c r="M13" s="59"/>
      <c r="N13" s="59"/>
      <c r="O13" s="42"/>
    </row>
    <row r="14" ht="20" customHeight="1" spans="1:15">
      <c r="A14" s="37"/>
      <c r="B14" s="24" t="s">
        <v>43</v>
      </c>
      <c r="C14" s="18"/>
      <c r="D14" s="26"/>
      <c r="E14" s="25"/>
      <c r="F14" s="27"/>
      <c r="G14" s="28"/>
      <c r="H14" s="28">
        <v>4956</v>
      </c>
      <c r="I14" s="55">
        <v>0.8</v>
      </c>
      <c r="J14" s="28">
        <f>H14*I14</f>
        <v>3964.8</v>
      </c>
      <c r="K14" s="28"/>
      <c r="L14" s="58"/>
      <c r="M14" s="59"/>
      <c r="N14" s="59"/>
      <c r="O14" s="42"/>
    </row>
    <row r="15" ht="20" customHeight="1" spans="1:15">
      <c r="A15" s="37"/>
      <c r="B15" s="24" t="s">
        <v>44</v>
      </c>
      <c r="C15" s="18"/>
      <c r="D15" s="26"/>
      <c r="E15" s="25"/>
      <c r="F15" s="27"/>
      <c r="G15" s="28"/>
      <c r="H15" s="28">
        <v>114855.15</v>
      </c>
      <c r="I15" s="55">
        <v>0.8</v>
      </c>
      <c r="J15" s="28">
        <f>H15*I15</f>
        <v>91884.12</v>
      </c>
      <c r="K15" s="28"/>
      <c r="L15" s="58"/>
      <c r="M15" s="59"/>
      <c r="N15" s="59"/>
      <c r="O15" s="42"/>
    </row>
    <row r="16" ht="24.95" customHeight="1" spans="1:15">
      <c r="A16" s="29" t="s">
        <v>45</v>
      </c>
      <c r="B16" s="38"/>
      <c r="C16" s="33"/>
      <c r="D16" s="32"/>
      <c r="E16" s="39"/>
      <c r="F16" s="34"/>
      <c r="G16" s="35"/>
      <c r="H16" s="35"/>
      <c r="I16" s="60"/>
      <c r="J16" s="35">
        <f>SUM(J5:J15)</f>
        <v>4379897.29038824</v>
      </c>
      <c r="K16" s="35"/>
      <c r="L16" s="61"/>
      <c r="M16" s="62"/>
      <c r="N16" s="62"/>
      <c r="O16" s="63"/>
    </row>
    <row r="17" ht="24.95" customHeight="1" spans="1:15">
      <c r="A17" s="40"/>
      <c r="B17" s="40" t="s">
        <v>46</v>
      </c>
      <c r="C17" s="40"/>
      <c r="D17" s="40"/>
      <c r="E17" s="40"/>
      <c r="F17" s="41"/>
      <c r="G17" s="42"/>
      <c r="H17" s="42"/>
      <c r="I17" s="42"/>
      <c r="J17" s="42">
        <v>4370000</v>
      </c>
      <c r="K17" s="64"/>
      <c r="L17" s="58"/>
      <c r="M17" s="42"/>
      <c r="N17" s="42"/>
      <c r="O17" s="65" t="s">
        <v>47</v>
      </c>
    </row>
    <row r="18" ht="36" customHeight="1" spans="1:15">
      <c r="A18" s="43" t="s">
        <v>48</v>
      </c>
      <c r="B18" s="43"/>
      <c r="C18" s="43"/>
      <c r="D18" s="43"/>
      <c r="E18" s="43"/>
      <c r="F18" s="44"/>
      <c r="G18" s="43"/>
      <c r="H18" s="43"/>
      <c r="I18" s="43"/>
      <c r="J18" s="43"/>
      <c r="K18" s="66"/>
      <c r="L18" s="44"/>
      <c r="M18" s="43"/>
      <c r="N18" s="43"/>
      <c r="O18" s="43"/>
    </row>
    <row r="19" ht="13" customHeight="1" spans="1:1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ht="26.25" customHeight="1" spans="1:15">
      <c r="A20" s="46"/>
      <c r="B20" s="47"/>
      <c r="C20" s="47"/>
      <c r="D20" s="47"/>
      <c r="E20" s="47"/>
      <c r="F20" s="48"/>
      <c r="G20" s="49" t="s">
        <v>49</v>
      </c>
      <c r="H20" s="49"/>
      <c r="I20" s="49"/>
      <c r="J20" s="67"/>
      <c r="K20" s="68"/>
      <c r="L20" s="69" t="s">
        <v>50</v>
      </c>
      <c r="M20" s="70"/>
      <c r="N20" s="47"/>
      <c r="O20" s="47"/>
    </row>
    <row r="21" ht="28.5" customHeight="1" spans="1:15">
      <c r="A21" s="46"/>
      <c r="B21" s="47"/>
      <c r="C21" s="47"/>
      <c r="D21" s="47"/>
      <c r="E21" s="47"/>
      <c r="F21" s="48"/>
      <c r="J21" s="47"/>
      <c r="K21" s="71"/>
      <c r="L21" s="48"/>
      <c r="M21" s="47"/>
      <c r="N21" s="47"/>
      <c r="O21" s="47"/>
    </row>
  </sheetData>
  <mergeCells count="18">
    <mergeCell ref="A1:O1"/>
    <mergeCell ref="F2:G2"/>
    <mergeCell ref="H2:J2"/>
    <mergeCell ref="K2:L2"/>
    <mergeCell ref="B17:E17"/>
    <mergeCell ref="A18:O18"/>
    <mergeCell ref="A19:O19"/>
    <mergeCell ref="G20:I20"/>
    <mergeCell ref="J20:K20"/>
    <mergeCell ref="L20:M2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2022-11-08T01:02:00Z</cp:lastPrinted>
  <dcterms:modified xsi:type="dcterms:W3CDTF">2023-11-24T01:36:51Z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5348D5507BE34722B16D27BF570D54EB</vt:lpwstr>
  </property>
</Properties>
</file>